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theaa\OneDrive\Documents\GitHub\Github_Excel_Trial\"/>
    </mc:Choice>
  </mc:AlternateContent>
  <xr:revisionPtr revIDLastSave="0" documentId="13_ncr:1_{FD2E8B20-8924-4DEC-BC72-3ED785676872}" xr6:coauthVersionLast="47" xr6:coauthVersionMax="47" xr10:uidLastSave="{00000000-0000-0000-0000-000000000000}"/>
  <bookViews>
    <workbookView xWindow="-109" yWindow="-109" windowWidth="26301" windowHeight="14169" xr2:uid="{648378CA-54F2-424E-842F-23B545DF1CBF}"/>
  </bookViews>
  <sheets>
    <sheet name="DashBoard" sheetId="8" r:id="rId1"/>
    <sheet name="WH_Analysis and Senario" sheetId="2" r:id="rId2"/>
    <sheet name="Supplier _Analysis" sheetId="3" r:id="rId3"/>
    <sheet name="Category_Analysis" sheetId="4" r:id="rId4"/>
    <sheet name="Critical_SKUs" sheetId="5" r:id="rId5"/>
    <sheet name="inventory_replenishment_dataset" sheetId="1" r:id="rId6"/>
  </sheets>
  <definedNames>
    <definedName name="Slicer_Category">#N/A</definedName>
    <definedName name="Slicer_Inventory_Stauts">#N/A</definedName>
    <definedName name="Slicer_Supplier">#N/A</definedName>
    <definedName name="Slicer_Warehous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8" l="1"/>
  <c r="C5" i="8"/>
  <c r="R2" i="1"/>
  <c r="S2" i="1" s="1"/>
  <c r="R3" i="1"/>
  <c r="S3" i="1" s="1"/>
  <c r="R4" i="1"/>
  <c r="S4" i="1" s="1"/>
  <c r="R5" i="1"/>
  <c r="S5" i="1" s="1"/>
  <c r="R6" i="1"/>
  <c r="S6" i="1" s="1"/>
  <c r="R7" i="1"/>
  <c r="S7" i="1" s="1"/>
  <c r="R8" i="1"/>
  <c r="S8" i="1" s="1"/>
  <c r="R9" i="1"/>
  <c r="S9" i="1" s="1"/>
  <c r="R10" i="1"/>
  <c r="S10" i="1" s="1"/>
  <c r="R11" i="1"/>
  <c r="S11" i="1" s="1"/>
  <c r="R12" i="1"/>
  <c r="S12" i="1" s="1"/>
  <c r="R13" i="1"/>
  <c r="S13" i="1" s="1"/>
  <c r="R14" i="1"/>
  <c r="S14" i="1" s="1"/>
  <c r="R15" i="1"/>
  <c r="S15" i="1" s="1"/>
  <c r="R16" i="1"/>
  <c r="S16" i="1" s="1"/>
  <c r="R17" i="1"/>
  <c r="S17" i="1" s="1"/>
  <c r="R18" i="1"/>
  <c r="S18" i="1" s="1"/>
  <c r="R19" i="1"/>
  <c r="S19" i="1" s="1"/>
  <c r="R20" i="1"/>
  <c r="S20" i="1" s="1"/>
  <c r="R21" i="1"/>
  <c r="S21" i="1" s="1"/>
  <c r="R22" i="1"/>
  <c r="S22" i="1" s="1"/>
  <c r="R23" i="1"/>
  <c r="S23" i="1" s="1"/>
  <c r="R24" i="1"/>
  <c r="S24" i="1" s="1"/>
  <c r="R25" i="1"/>
  <c r="S25" i="1" s="1"/>
  <c r="R26" i="1"/>
  <c r="S26" i="1" s="1"/>
  <c r="R27" i="1"/>
  <c r="S27" i="1" s="1"/>
  <c r="R28" i="1"/>
  <c r="S28" i="1" s="1"/>
  <c r="R29" i="1"/>
  <c r="S29" i="1" s="1"/>
  <c r="R30" i="1"/>
  <c r="S30" i="1" s="1"/>
  <c r="R31" i="1"/>
  <c r="S31" i="1" s="1"/>
  <c r="R32" i="1"/>
  <c r="S32" i="1" s="1"/>
  <c r="R33" i="1"/>
  <c r="S33" i="1" s="1"/>
  <c r="R34" i="1"/>
  <c r="S34" i="1" s="1"/>
  <c r="R35" i="1"/>
  <c r="S35" i="1" s="1"/>
  <c r="R36" i="1"/>
  <c r="S36" i="1" s="1"/>
  <c r="R37" i="1"/>
  <c r="S37" i="1" s="1"/>
  <c r="R38" i="1"/>
  <c r="S38" i="1" s="1"/>
  <c r="R39" i="1"/>
  <c r="S39" i="1" s="1"/>
  <c r="R40" i="1"/>
  <c r="S40" i="1" s="1"/>
  <c r="R41" i="1"/>
  <c r="S41" i="1" s="1"/>
  <c r="R42" i="1"/>
  <c r="S42" i="1" s="1"/>
  <c r="R43" i="1"/>
  <c r="S43" i="1" s="1"/>
  <c r="R44" i="1"/>
  <c r="S44" i="1" s="1"/>
  <c r="R45" i="1"/>
  <c r="S45" i="1" s="1"/>
  <c r="R46" i="1"/>
  <c r="S46" i="1" s="1"/>
  <c r="R47" i="1"/>
  <c r="S47" i="1" s="1"/>
  <c r="R48" i="1"/>
  <c r="S48" i="1" s="1"/>
  <c r="R49" i="1"/>
  <c r="S49" i="1" s="1"/>
  <c r="R50" i="1"/>
  <c r="S50" i="1" s="1"/>
  <c r="R51" i="1"/>
  <c r="S51" i="1" s="1"/>
  <c r="R52" i="1"/>
  <c r="S52" i="1" s="1"/>
  <c r="R53" i="1"/>
  <c r="S53" i="1" s="1"/>
  <c r="R54" i="1"/>
  <c r="S54" i="1" s="1"/>
  <c r="R55" i="1"/>
  <c r="S55" i="1" s="1"/>
  <c r="R56" i="1"/>
  <c r="S56" i="1" s="1"/>
  <c r="R57" i="1"/>
  <c r="S57" i="1" s="1"/>
  <c r="R58" i="1"/>
  <c r="S58" i="1" s="1"/>
  <c r="R59" i="1"/>
  <c r="S59" i="1" s="1"/>
  <c r="R60" i="1"/>
  <c r="S60" i="1" s="1"/>
  <c r="R61" i="1"/>
  <c r="S61" i="1" s="1"/>
  <c r="R62" i="1"/>
  <c r="S62" i="1" s="1"/>
  <c r="R63" i="1"/>
  <c r="S63" i="1" s="1"/>
  <c r="R64" i="1"/>
  <c r="S64" i="1" s="1"/>
  <c r="R65" i="1"/>
  <c r="S65" i="1" s="1"/>
  <c r="R66" i="1"/>
  <c r="S66" i="1" s="1"/>
  <c r="R67" i="1"/>
  <c r="S67" i="1" s="1"/>
  <c r="R68" i="1"/>
  <c r="S68" i="1" s="1"/>
  <c r="R69" i="1"/>
  <c r="S69" i="1" s="1"/>
  <c r="R70" i="1"/>
  <c r="S70" i="1" s="1"/>
  <c r="R71" i="1"/>
  <c r="S71" i="1" s="1"/>
  <c r="R72" i="1"/>
  <c r="S72" i="1" s="1"/>
  <c r="R73" i="1"/>
  <c r="S73" i="1" s="1"/>
  <c r="R74" i="1"/>
  <c r="S74" i="1" s="1"/>
  <c r="R75" i="1"/>
  <c r="S75" i="1" s="1"/>
  <c r="R76" i="1"/>
  <c r="S76" i="1" s="1"/>
  <c r="R77" i="1"/>
  <c r="S77" i="1" s="1"/>
  <c r="R78" i="1"/>
  <c r="S78" i="1" s="1"/>
  <c r="R79" i="1"/>
  <c r="S79" i="1" s="1"/>
  <c r="R80" i="1"/>
  <c r="S80" i="1" s="1"/>
  <c r="R81" i="1"/>
  <c r="S81" i="1" s="1"/>
  <c r="R82" i="1"/>
  <c r="S82" i="1" s="1"/>
  <c r="R83" i="1"/>
  <c r="S83" i="1" s="1"/>
  <c r="R84" i="1"/>
  <c r="S84" i="1" s="1"/>
  <c r="R85" i="1"/>
  <c r="S85" i="1" s="1"/>
  <c r="R86" i="1"/>
  <c r="S86" i="1" s="1"/>
  <c r="R87" i="1"/>
  <c r="S87" i="1" s="1"/>
  <c r="R88" i="1"/>
  <c r="S88" i="1" s="1"/>
  <c r="R89" i="1"/>
  <c r="S89" i="1" s="1"/>
  <c r="R90" i="1"/>
  <c r="S90" i="1" s="1"/>
  <c r="R91" i="1"/>
  <c r="S91" i="1" s="1"/>
  <c r="R92" i="1"/>
  <c r="S92" i="1" s="1"/>
  <c r="R93" i="1"/>
  <c r="S93" i="1" s="1"/>
  <c r="R94" i="1"/>
  <c r="S94" i="1" s="1"/>
  <c r="R95" i="1"/>
  <c r="S95" i="1" s="1"/>
  <c r="R96" i="1"/>
  <c r="S96" i="1" s="1"/>
  <c r="R97" i="1"/>
  <c r="S97" i="1" s="1"/>
  <c r="R98" i="1"/>
  <c r="S98" i="1" s="1"/>
  <c r="R99" i="1"/>
  <c r="S99" i="1" s="1"/>
  <c r="R100" i="1"/>
  <c r="S100" i="1" s="1"/>
  <c r="R101" i="1"/>
  <c r="S101" i="1" s="1"/>
  <c r="R102" i="1"/>
  <c r="S102" i="1" s="1"/>
  <c r="R103" i="1"/>
  <c r="S103" i="1" s="1"/>
  <c r="R104" i="1"/>
  <c r="S104" i="1" s="1"/>
  <c r="R105" i="1"/>
  <c r="S105" i="1" s="1"/>
  <c r="R106" i="1"/>
  <c r="S106" i="1" s="1"/>
  <c r="R107" i="1"/>
  <c r="S107" i="1" s="1"/>
  <c r="R108" i="1"/>
  <c r="S108" i="1" s="1"/>
  <c r="R109" i="1"/>
  <c r="S109" i="1" s="1"/>
  <c r="R110" i="1"/>
  <c r="S110" i="1" s="1"/>
  <c r="R111" i="1"/>
  <c r="S111" i="1" s="1"/>
  <c r="R112" i="1"/>
  <c r="S112" i="1" s="1"/>
  <c r="R113" i="1"/>
  <c r="S113" i="1" s="1"/>
  <c r="R114" i="1"/>
  <c r="S114" i="1" s="1"/>
  <c r="R115" i="1"/>
  <c r="S115" i="1" s="1"/>
  <c r="R116" i="1"/>
  <c r="S116" i="1" s="1"/>
  <c r="R117" i="1"/>
  <c r="S117" i="1" s="1"/>
  <c r="R118" i="1"/>
  <c r="S118" i="1" s="1"/>
  <c r="R119" i="1"/>
  <c r="S119" i="1" s="1"/>
  <c r="R120" i="1"/>
  <c r="S120" i="1" s="1"/>
  <c r="R121" i="1"/>
  <c r="S121" i="1" s="1"/>
  <c r="R122" i="1"/>
  <c r="S122" i="1" s="1"/>
  <c r="R123" i="1"/>
  <c r="S123" i="1" s="1"/>
  <c r="R124" i="1"/>
  <c r="S124" i="1" s="1"/>
  <c r="R125" i="1"/>
  <c r="S125" i="1" s="1"/>
  <c r="R126" i="1"/>
  <c r="S126" i="1" s="1"/>
  <c r="R127" i="1"/>
  <c r="S127" i="1" s="1"/>
  <c r="R128" i="1"/>
  <c r="S128" i="1" s="1"/>
  <c r="R129" i="1"/>
  <c r="S129" i="1" s="1"/>
  <c r="R130" i="1"/>
  <c r="S130" i="1" s="1"/>
  <c r="R131" i="1"/>
  <c r="S131" i="1" s="1"/>
  <c r="R132" i="1"/>
  <c r="S132" i="1" s="1"/>
  <c r="R133" i="1"/>
  <c r="S133" i="1" s="1"/>
  <c r="R134" i="1"/>
  <c r="S134" i="1" s="1"/>
  <c r="R135" i="1"/>
  <c r="S135" i="1" s="1"/>
  <c r="R136" i="1"/>
  <c r="S136" i="1" s="1"/>
  <c r="R137" i="1"/>
  <c r="S137" i="1" s="1"/>
  <c r="R138" i="1"/>
  <c r="S138" i="1" s="1"/>
  <c r="R139" i="1"/>
  <c r="S139" i="1" s="1"/>
  <c r="R140" i="1"/>
  <c r="S140" i="1" s="1"/>
  <c r="R141" i="1"/>
  <c r="S141" i="1" s="1"/>
  <c r="R142" i="1"/>
  <c r="S142" i="1" s="1"/>
  <c r="R143" i="1"/>
  <c r="S143" i="1" s="1"/>
  <c r="R144" i="1"/>
  <c r="S144" i="1" s="1"/>
  <c r="R145" i="1"/>
  <c r="S145" i="1" s="1"/>
  <c r="R146" i="1"/>
  <c r="S146" i="1" s="1"/>
  <c r="R147" i="1"/>
  <c r="S147" i="1" s="1"/>
  <c r="R148" i="1"/>
  <c r="S148" i="1" s="1"/>
  <c r="R149" i="1"/>
  <c r="S149" i="1" s="1"/>
  <c r="R150" i="1"/>
  <c r="S150" i="1" s="1"/>
  <c r="R151" i="1"/>
  <c r="S151" i="1" s="1"/>
  <c r="R152" i="1"/>
  <c r="S152" i="1" s="1"/>
  <c r="R153" i="1"/>
  <c r="S153" i="1" s="1"/>
  <c r="R154" i="1"/>
  <c r="S154" i="1" s="1"/>
  <c r="R155" i="1"/>
  <c r="S155" i="1" s="1"/>
  <c r="R156" i="1"/>
  <c r="S156" i="1" s="1"/>
  <c r="R157" i="1"/>
  <c r="S157" i="1" s="1"/>
  <c r="R158" i="1"/>
  <c r="S158" i="1" s="1"/>
  <c r="R159" i="1"/>
  <c r="S159" i="1" s="1"/>
  <c r="R160" i="1"/>
  <c r="S160" i="1" s="1"/>
  <c r="R161" i="1"/>
  <c r="S161" i="1" s="1"/>
  <c r="R162" i="1"/>
  <c r="S162" i="1" s="1"/>
  <c r="R163" i="1"/>
  <c r="S163" i="1" s="1"/>
  <c r="R164" i="1"/>
  <c r="S164" i="1" s="1"/>
  <c r="R165" i="1"/>
  <c r="S165" i="1" s="1"/>
  <c r="R166" i="1"/>
  <c r="S166" i="1" s="1"/>
  <c r="R167" i="1"/>
  <c r="S167" i="1" s="1"/>
  <c r="R168" i="1"/>
  <c r="S168" i="1" s="1"/>
  <c r="R169" i="1"/>
  <c r="S169" i="1" s="1"/>
  <c r="R170" i="1"/>
  <c r="S170" i="1" s="1"/>
  <c r="R171" i="1"/>
  <c r="S171" i="1" s="1"/>
  <c r="R172" i="1"/>
  <c r="S172" i="1" s="1"/>
  <c r="R173" i="1"/>
  <c r="S173" i="1" s="1"/>
  <c r="R174" i="1"/>
  <c r="S174" i="1" s="1"/>
  <c r="R175" i="1"/>
  <c r="S175" i="1" s="1"/>
  <c r="R176" i="1"/>
  <c r="S176" i="1" s="1"/>
  <c r="R177" i="1"/>
  <c r="S177" i="1" s="1"/>
  <c r="R178" i="1"/>
  <c r="S178" i="1" s="1"/>
  <c r="R179" i="1"/>
  <c r="S179" i="1" s="1"/>
  <c r="R180" i="1"/>
  <c r="S180" i="1" s="1"/>
  <c r="R181" i="1"/>
  <c r="S181" i="1" s="1"/>
  <c r="R182" i="1"/>
  <c r="S182" i="1" s="1"/>
  <c r="R183" i="1"/>
  <c r="S183" i="1" s="1"/>
  <c r="R184" i="1"/>
  <c r="S184" i="1" s="1"/>
  <c r="R185" i="1"/>
  <c r="S185" i="1" s="1"/>
  <c r="R186" i="1"/>
  <c r="S186" i="1" s="1"/>
  <c r="R187" i="1"/>
  <c r="S187" i="1" s="1"/>
  <c r="R188" i="1"/>
  <c r="S188" i="1" s="1"/>
  <c r="R189" i="1"/>
  <c r="S189" i="1" s="1"/>
  <c r="R190" i="1"/>
  <c r="S190" i="1" s="1"/>
  <c r="R191" i="1"/>
  <c r="S191" i="1" s="1"/>
  <c r="R192" i="1"/>
  <c r="S192" i="1" s="1"/>
  <c r="R193" i="1"/>
  <c r="S193" i="1" s="1"/>
  <c r="R194" i="1"/>
  <c r="S194" i="1" s="1"/>
  <c r="R195" i="1"/>
  <c r="S195" i="1" s="1"/>
  <c r="R196" i="1"/>
  <c r="S196" i="1" s="1"/>
  <c r="R197" i="1"/>
  <c r="S197" i="1" s="1"/>
  <c r="R198" i="1"/>
  <c r="S198" i="1" s="1"/>
  <c r="R199" i="1"/>
  <c r="S199" i="1" s="1"/>
  <c r="R200" i="1"/>
  <c r="S200" i="1" s="1"/>
  <c r="R201" i="1"/>
  <c r="S201" i="1" s="1"/>
  <c r="R202" i="1"/>
  <c r="S202" i="1" s="1"/>
  <c r="R203" i="1"/>
  <c r="S203" i="1" s="1"/>
  <c r="R204" i="1"/>
  <c r="S204" i="1" s="1"/>
  <c r="R205" i="1"/>
  <c r="S205" i="1" s="1"/>
  <c r="R206" i="1"/>
  <c r="S206" i="1" s="1"/>
  <c r="R207" i="1"/>
  <c r="S207" i="1" s="1"/>
  <c r="R208" i="1"/>
  <c r="S208" i="1" s="1"/>
  <c r="R209" i="1"/>
  <c r="S209" i="1" s="1"/>
  <c r="R210" i="1"/>
  <c r="S210" i="1" s="1"/>
  <c r="R211" i="1"/>
  <c r="S211" i="1" s="1"/>
  <c r="R212" i="1"/>
  <c r="S212" i="1" s="1"/>
  <c r="R213" i="1"/>
  <c r="S213" i="1" s="1"/>
  <c r="R214" i="1"/>
  <c r="S214" i="1" s="1"/>
  <c r="R215" i="1"/>
  <c r="S215" i="1" s="1"/>
  <c r="R216" i="1"/>
  <c r="S216" i="1" s="1"/>
  <c r="R217" i="1"/>
  <c r="S217" i="1" s="1"/>
  <c r="R218" i="1"/>
  <c r="S218" i="1" s="1"/>
  <c r="R219" i="1"/>
  <c r="S219" i="1" s="1"/>
  <c r="R220" i="1"/>
  <c r="S220" i="1" s="1"/>
  <c r="R221" i="1"/>
  <c r="S221" i="1" s="1"/>
  <c r="R222" i="1"/>
  <c r="S222" i="1" s="1"/>
  <c r="R223" i="1"/>
  <c r="S223" i="1" s="1"/>
  <c r="R224" i="1"/>
  <c r="S224" i="1" s="1"/>
  <c r="R225" i="1"/>
  <c r="S225" i="1" s="1"/>
  <c r="R226" i="1"/>
  <c r="S226" i="1" s="1"/>
  <c r="R227" i="1"/>
  <c r="S227" i="1" s="1"/>
  <c r="R228" i="1"/>
  <c r="S228" i="1" s="1"/>
  <c r="R229" i="1"/>
  <c r="S229" i="1" s="1"/>
  <c r="R230" i="1"/>
  <c r="S230" i="1" s="1"/>
  <c r="R231" i="1"/>
  <c r="S231" i="1" s="1"/>
  <c r="R232" i="1"/>
  <c r="S232" i="1" s="1"/>
  <c r="R233" i="1"/>
  <c r="S233" i="1" s="1"/>
  <c r="R234" i="1"/>
  <c r="S234" i="1" s="1"/>
  <c r="R235" i="1"/>
  <c r="S235" i="1" s="1"/>
  <c r="R236" i="1"/>
  <c r="S236" i="1" s="1"/>
  <c r="R237" i="1"/>
  <c r="S237" i="1" s="1"/>
  <c r="R238" i="1"/>
  <c r="S238" i="1" s="1"/>
  <c r="R239" i="1"/>
  <c r="S239" i="1" s="1"/>
  <c r="R240" i="1"/>
  <c r="S240" i="1" s="1"/>
  <c r="R241" i="1"/>
  <c r="S241" i="1" s="1"/>
  <c r="R242" i="1"/>
  <c r="S242" i="1" s="1"/>
  <c r="R243" i="1"/>
  <c r="S243" i="1" s="1"/>
  <c r="R244" i="1"/>
  <c r="S244" i="1" s="1"/>
  <c r="R245" i="1"/>
  <c r="S245" i="1" s="1"/>
  <c r="R246" i="1"/>
  <c r="S246" i="1" s="1"/>
  <c r="R247" i="1"/>
  <c r="S247" i="1" s="1"/>
  <c r="R248" i="1"/>
  <c r="S248" i="1" s="1"/>
  <c r="R249" i="1"/>
  <c r="S249" i="1" s="1"/>
  <c r="R250" i="1"/>
  <c r="S250" i="1" s="1"/>
  <c r="R251" i="1"/>
  <c r="S251" i="1" s="1"/>
  <c r="R252" i="1"/>
  <c r="S252" i="1" s="1"/>
  <c r="R253" i="1"/>
  <c r="S253" i="1" s="1"/>
  <c r="R254" i="1"/>
  <c r="S254" i="1" s="1"/>
  <c r="R255" i="1"/>
  <c r="S255" i="1" s="1"/>
  <c r="R256" i="1"/>
  <c r="S256" i="1" s="1"/>
  <c r="R257" i="1"/>
  <c r="S257" i="1" s="1"/>
  <c r="R258" i="1"/>
  <c r="S258" i="1" s="1"/>
  <c r="R259" i="1"/>
  <c r="S259" i="1" s="1"/>
  <c r="R260" i="1"/>
  <c r="S260" i="1" s="1"/>
  <c r="R261" i="1"/>
  <c r="S261" i="1" s="1"/>
  <c r="R262" i="1"/>
  <c r="S262" i="1" s="1"/>
  <c r="R263" i="1"/>
  <c r="S263" i="1" s="1"/>
  <c r="R264" i="1"/>
  <c r="S264" i="1" s="1"/>
  <c r="R265" i="1"/>
  <c r="S265" i="1" s="1"/>
  <c r="R266" i="1"/>
  <c r="S266" i="1" s="1"/>
  <c r="R267" i="1"/>
  <c r="S267" i="1" s="1"/>
  <c r="R268" i="1"/>
  <c r="S268" i="1" s="1"/>
  <c r="R269" i="1"/>
  <c r="S269" i="1" s="1"/>
  <c r="R270" i="1"/>
  <c r="S270" i="1" s="1"/>
  <c r="R271" i="1"/>
  <c r="S271" i="1" s="1"/>
  <c r="R272" i="1"/>
  <c r="S272" i="1" s="1"/>
  <c r="R273" i="1"/>
  <c r="S273" i="1" s="1"/>
  <c r="R274" i="1"/>
  <c r="S274" i="1" s="1"/>
  <c r="R275" i="1"/>
  <c r="S275" i="1" s="1"/>
  <c r="R276" i="1"/>
  <c r="S276" i="1" s="1"/>
  <c r="R277" i="1"/>
  <c r="S277" i="1" s="1"/>
  <c r="R278" i="1"/>
  <c r="S278" i="1" s="1"/>
  <c r="R279" i="1"/>
  <c r="S279" i="1" s="1"/>
  <c r="R280" i="1"/>
  <c r="S280" i="1" s="1"/>
  <c r="R281" i="1"/>
  <c r="S281" i="1" s="1"/>
  <c r="R282" i="1"/>
  <c r="S282" i="1" s="1"/>
  <c r="R283" i="1"/>
  <c r="S283" i="1" s="1"/>
  <c r="R284" i="1"/>
  <c r="S284" i="1" s="1"/>
  <c r="R285" i="1"/>
  <c r="S285" i="1" s="1"/>
  <c r="R286" i="1"/>
  <c r="S286" i="1" s="1"/>
  <c r="R287" i="1"/>
  <c r="S287" i="1" s="1"/>
  <c r="R288" i="1"/>
  <c r="S288" i="1" s="1"/>
  <c r="R289" i="1"/>
  <c r="S289" i="1" s="1"/>
  <c r="R290" i="1"/>
  <c r="S290" i="1" s="1"/>
  <c r="R291" i="1"/>
  <c r="S291" i="1" s="1"/>
  <c r="R292" i="1"/>
  <c r="S292" i="1" s="1"/>
  <c r="R293" i="1"/>
  <c r="S293" i="1" s="1"/>
  <c r="R294" i="1"/>
  <c r="S294" i="1" s="1"/>
  <c r="R295" i="1"/>
  <c r="S295" i="1" s="1"/>
  <c r="R296" i="1"/>
  <c r="S296" i="1" s="1"/>
  <c r="R297" i="1"/>
  <c r="S297" i="1" s="1"/>
  <c r="R298" i="1"/>
  <c r="S298" i="1" s="1"/>
  <c r="R299" i="1"/>
  <c r="S299" i="1" s="1"/>
  <c r="R300" i="1"/>
  <c r="S300" i="1" s="1"/>
  <c r="R301" i="1"/>
  <c r="S301" i="1" s="1"/>
  <c r="R302" i="1"/>
  <c r="S302" i="1" s="1"/>
  <c r="R303" i="1"/>
  <c r="S303" i="1" s="1"/>
  <c r="R304" i="1"/>
  <c r="S304" i="1" s="1"/>
  <c r="R305" i="1"/>
  <c r="S305" i="1" s="1"/>
  <c r="R306" i="1"/>
  <c r="S306" i="1" s="1"/>
  <c r="R307" i="1"/>
  <c r="S307" i="1" s="1"/>
  <c r="R308" i="1"/>
  <c r="S308" i="1" s="1"/>
  <c r="R309" i="1"/>
  <c r="S309" i="1" s="1"/>
  <c r="R310" i="1"/>
  <c r="S310" i="1" s="1"/>
  <c r="R311" i="1"/>
  <c r="S311" i="1" s="1"/>
  <c r="R312" i="1"/>
  <c r="S312" i="1" s="1"/>
  <c r="R313" i="1"/>
  <c r="S313" i="1" s="1"/>
  <c r="R314" i="1"/>
  <c r="S314" i="1" s="1"/>
  <c r="R315" i="1"/>
  <c r="S315" i="1" s="1"/>
  <c r="R316" i="1"/>
  <c r="S316" i="1" s="1"/>
  <c r="R317" i="1"/>
  <c r="S317" i="1" s="1"/>
  <c r="R318" i="1"/>
  <c r="S318" i="1" s="1"/>
  <c r="R319" i="1"/>
  <c r="S319" i="1" s="1"/>
  <c r="R320" i="1"/>
  <c r="S320" i="1" s="1"/>
  <c r="R321" i="1"/>
  <c r="S321" i="1" s="1"/>
  <c r="R322" i="1"/>
  <c r="S322" i="1" s="1"/>
  <c r="R323" i="1"/>
  <c r="S323" i="1" s="1"/>
  <c r="R324" i="1"/>
  <c r="S324" i="1" s="1"/>
  <c r="R325" i="1"/>
  <c r="S325" i="1" s="1"/>
  <c r="R326" i="1"/>
  <c r="S326" i="1" s="1"/>
  <c r="R327" i="1"/>
  <c r="S327" i="1" s="1"/>
  <c r="R328" i="1"/>
  <c r="S328" i="1" s="1"/>
  <c r="R329" i="1"/>
  <c r="S329" i="1" s="1"/>
  <c r="R330" i="1"/>
  <c r="S330" i="1" s="1"/>
  <c r="R331" i="1"/>
  <c r="S331" i="1" s="1"/>
  <c r="R332" i="1"/>
  <c r="S332" i="1" s="1"/>
  <c r="R333" i="1"/>
  <c r="S333" i="1" s="1"/>
  <c r="R334" i="1"/>
  <c r="S334" i="1" s="1"/>
  <c r="R335" i="1"/>
  <c r="S335" i="1" s="1"/>
  <c r="R336" i="1"/>
  <c r="S336" i="1" s="1"/>
  <c r="R337" i="1"/>
  <c r="S337" i="1" s="1"/>
  <c r="R338" i="1"/>
  <c r="S338" i="1" s="1"/>
  <c r="R339" i="1"/>
  <c r="S339" i="1" s="1"/>
  <c r="R340" i="1"/>
  <c r="S340" i="1" s="1"/>
  <c r="R341" i="1"/>
  <c r="S341" i="1" s="1"/>
  <c r="R342" i="1"/>
  <c r="S342" i="1" s="1"/>
  <c r="R343" i="1"/>
  <c r="S343" i="1" s="1"/>
  <c r="R344" i="1"/>
  <c r="S344" i="1" s="1"/>
  <c r="R345" i="1"/>
  <c r="S345" i="1" s="1"/>
  <c r="R346" i="1"/>
  <c r="S346" i="1" s="1"/>
  <c r="R347" i="1"/>
  <c r="S347" i="1" s="1"/>
  <c r="R348" i="1"/>
  <c r="S348" i="1" s="1"/>
  <c r="R349" i="1"/>
  <c r="S349" i="1" s="1"/>
  <c r="R350" i="1"/>
  <c r="S350" i="1" s="1"/>
  <c r="R351" i="1"/>
  <c r="S351" i="1" s="1"/>
  <c r="R352" i="1"/>
  <c r="S352" i="1" s="1"/>
  <c r="R353" i="1"/>
  <c r="S353" i="1" s="1"/>
  <c r="R354" i="1"/>
  <c r="S354" i="1" s="1"/>
  <c r="R355" i="1"/>
  <c r="S355" i="1" s="1"/>
  <c r="R356" i="1"/>
  <c r="S356" i="1" s="1"/>
  <c r="R357" i="1"/>
  <c r="S357" i="1" s="1"/>
  <c r="R358" i="1"/>
  <c r="S358" i="1" s="1"/>
  <c r="R359" i="1"/>
  <c r="S359" i="1" s="1"/>
  <c r="R360" i="1"/>
  <c r="S360" i="1" s="1"/>
  <c r="R361" i="1"/>
  <c r="S361" i="1" s="1"/>
  <c r="R362" i="1"/>
  <c r="S362" i="1" s="1"/>
  <c r="R363" i="1"/>
  <c r="S363" i="1" s="1"/>
  <c r="R364" i="1"/>
  <c r="S364" i="1" s="1"/>
  <c r="R365" i="1"/>
  <c r="S365" i="1" s="1"/>
  <c r="R366" i="1"/>
  <c r="S366" i="1" s="1"/>
  <c r="R367" i="1"/>
  <c r="S367" i="1" s="1"/>
  <c r="R368" i="1"/>
  <c r="S368" i="1" s="1"/>
  <c r="R369" i="1"/>
  <c r="S369" i="1" s="1"/>
  <c r="R370" i="1"/>
  <c r="S370" i="1" s="1"/>
  <c r="R371" i="1"/>
  <c r="S371" i="1" s="1"/>
  <c r="R372" i="1"/>
  <c r="S372" i="1" s="1"/>
  <c r="R373" i="1"/>
  <c r="S373" i="1" s="1"/>
  <c r="R374" i="1"/>
  <c r="S374" i="1" s="1"/>
  <c r="R375" i="1"/>
  <c r="S375" i="1" s="1"/>
  <c r="R376" i="1"/>
  <c r="S376" i="1" s="1"/>
  <c r="R377" i="1"/>
  <c r="S377" i="1" s="1"/>
  <c r="R378" i="1"/>
  <c r="S378" i="1" s="1"/>
  <c r="R379" i="1"/>
  <c r="S379" i="1" s="1"/>
  <c r="R380" i="1"/>
  <c r="S380" i="1" s="1"/>
  <c r="R381" i="1"/>
  <c r="S381" i="1" s="1"/>
  <c r="R382" i="1"/>
  <c r="S382" i="1" s="1"/>
  <c r="R383" i="1"/>
  <c r="S383" i="1" s="1"/>
  <c r="R384" i="1"/>
  <c r="S384" i="1" s="1"/>
  <c r="R385" i="1"/>
  <c r="S385" i="1" s="1"/>
  <c r="R386" i="1"/>
  <c r="S386" i="1" s="1"/>
  <c r="R387" i="1"/>
  <c r="S387" i="1" s="1"/>
  <c r="R388" i="1"/>
  <c r="S388" i="1" s="1"/>
  <c r="R389" i="1"/>
  <c r="S389" i="1" s="1"/>
  <c r="R390" i="1"/>
  <c r="S390" i="1" s="1"/>
  <c r="R391" i="1"/>
  <c r="S391" i="1" s="1"/>
  <c r="R392" i="1"/>
  <c r="S392" i="1" s="1"/>
  <c r="R393" i="1"/>
  <c r="S393" i="1" s="1"/>
  <c r="R394" i="1"/>
  <c r="S394" i="1" s="1"/>
  <c r="R395" i="1"/>
  <c r="S395" i="1" s="1"/>
  <c r="R396" i="1"/>
  <c r="S396" i="1" s="1"/>
  <c r="R397" i="1"/>
  <c r="S397" i="1" s="1"/>
  <c r="R398" i="1"/>
  <c r="S398" i="1" s="1"/>
  <c r="R399" i="1"/>
  <c r="S399" i="1" s="1"/>
  <c r="R400" i="1"/>
  <c r="S400" i="1" s="1"/>
  <c r="R401" i="1"/>
  <c r="S401" i="1" s="1"/>
  <c r="R402" i="1"/>
  <c r="S402" i="1" s="1"/>
  <c r="R403" i="1"/>
  <c r="S403" i="1" s="1"/>
  <c r="R404" i="1"/>
  <c r="S404" i="1" s="1"/>
  <c r="R405" i="1"/>
  <c r="S405" i="1" s="1"/>
  <c r="R406" i="1"/>
  <c r="S406" i="1" s="1"/>
  <c r="R407" i="1"/>
  <c r="S407" i="1" s="1"/>
  <c r="R408" i="1"/>
  <c r="S408" i="1" s="1"/>
  <c r="R409" i="1"/>
  <c r="S409" i="1" s="1"/>
  <c r="R410" i="1"/>
  <c r="S410" i="1" s="1"/>
  <c r="R411" i="1"/>
  <c r="S411" i="1" s="1"/>
  <c r="R412" i="1"/>
  <c r="S412" i="1" s="1"/>
  <c r="R413" i="1"/>
  <c r="S413" i="1" s="1"/>
  <c r="R414" i="1"/>
  <c r="S414" i="1" s="1"/>
  <c r="R415" i="1"/>
  <c r="S415" i="1" s="1"/>
  <c r="R416" i="1"/>
  <c r="S416" i="1" s="1"/>
  <c r="R417" i="1"/>
  <c r="S417" i="1" s="1"/>
  <c r="R418" i="1"/>
  <c r="S418" i="1" s="1"/>
  <c r="R419" i="1"/>
  <c r="S419" i="1" s="1"/>
  <c r="R420" i="1"/>
  <c r="S420" i="1" s="1"/>
  <c r="R421" i="1"/>
  <c r="S421" i="1" s="1"/>
  <c r="R422" i="1"/>
  <c r="S422" i="1" s="1"/>
  <c r="R423" i="1"/>
  <c r="S423" i="1" s="1"/>
  <c r="R424" i="1"/>
  <c r="S424" i="1" s="1"/>
  <c r="R425" i="1"/>
  <c r="S425" i="1" s="1"/>
  <c r="R426" i="1"/>
  <c r="S426" i="1" s="1"/>
  <c r="R427" i="1"/>
  <c r="S427" i="1" s="1"/>
  <c r="R428" i="1"/>
  <c r="S428" i="1" s="1"/>
  <c r="R429" i="1"/>
  <c r="S429" i="1" s="1"/>
  <c r="R430" i="1"/>
  <c r="S430" i="1" s="1"/>
  <c r="R431" i="1"/>
  <c r="S431" i="1" s="1"/>
  <c r="R432" i="1"/>
  <c r="S432" i="1" s="1"/>
  <c r="R433" i="1"/>
  <c r="S433" i="1" s="1"/>
  <c r="R434" i="1"/>
  <c r="S434" i="1" s="1"/>
  <c r="R435" i="1"/>
  <c r="S435" i="1" s="1"/>
  <c r="R436" i="1"/>
  <c r="S436" i="1" s="1"/>
  <c r="R437" i="1"/>
  <c r="S437" i="1" s="1"/>
  <c r="R438" i="1"/>
  <c r="S438" i="1" s="1"/>
  <c r="R439" i="1"/>
  <c r="S439" i="1" s="1"/>
  <c r="R440" i="1"/>
  <c r="S440" i="1" s="1"/>
  <c r="R441" i="1"/>
  <c r="S441" i="1" s="1"/>
  <c r="R442" i="1"/>
  <c r="S442" i="1" s="1"/>
  <c r="R443" i="1"/>
  <c r="S443" i="1" s="1"/>
  <c r="R444" i="1"/>
  <c r="S444" i="1" s="1"/>
  <c r="R445" i="1"/>
  <c r="S445" i="1" s="1"/>
  <c r="R446" i="1"/>
  <c r="S446" i="1" s="1"/>
  <c r="R447" i="1"/>
  <c r="S447" i="1" s="1"/>
  <c r="R448" i="1"/>
  <c r="S448" i="1" s="1"/>
  <c r="R449" i="1"/>
  <c r="S449" i="1" s="1"/>
  <c r="R450" i="1"/>
  <c r="S450" i="1" s="1"/>
  <c r="R451" i="1"/>
  <c r="S451" i="1" s="1"/>
  <c r="R452" i="1"/>
  <c r="S452" i="1" s="1"/>
  <c r="R453" i="1"/>
  <c r="S453" i="1" s="1"/>
  <c r="R454" i="1"/>
  <c r="S454" i="1" s="1"/>
  <c r="R455" i="1"/>
  <c r="S455" i="1" s="1"/>
  <c r="R456" i="1"/>
  <c r="S456" i="1" s="1"/>
  <c r="R457" i="1"/>
  <c r="S457" i="1" s="1"/>
  <c r="R458" i="1"/>
  <c r="S458" i="1" s="1"/>
  <c r="R459" i="1"/>
  <c r="S459" i="1" s="1"/>
  <c r="R460" i="1"/>
  <c r="S460" i="1" s="1"/>
  <c r="R461" i="1"/>
  <c r="S461" i="1" s="1"/>
  <c r="R462" i="1"/>
  <c r="S462" i="1" s="1"/>
  <c r="R463" i="1"/>
  <c r="S463" i="1" s="1"/>
  <c r="R464" i="1"/>
  <c r="S464" i="1" s="1"/>
  <c r="R465" i="1"/>
  <c r="S465" i="1" s="1"/>
  <c r="R466" i="1"/>
  <c r="S466" i="1" s="1"/>
  <c r="R467" i="1"/>
  <c r="S467" i="1" s="1"/>
  <c r="R468" i="1"/>
  <c r="S468" i="1" s="1"/>
  <c r="R469" i="1"/>
  <c r="S469" i="1" s="1"/>
  <c r="R470" i="1"/>
  <c r="S470" i="1" s="1"/>
  <c r="R471" i="1"/>
  <c r="S471" i="1" s="1"/>
  <c r="R472" i="1"/>
  <c r="S472" i="1" s="1"/>
  <c r="R473" i="1"/>
  <c r="S473" i="1" s="1"/>
  <c r="R474" i="1"/>
  <c r="S474" i="1" s="1"/>
  <c r="R475" i="1"/>
  <c r="S475" i="1" s="1"/>
  <c r="R476" i="1"/>
  <c r="S476" i="1" s="1"/>
  <c r="R477" i="1"/>
  <c r="S477" i="1" s="1"/>
  <c r="R478" i="1"/>
  <c r="S478" i="1" s="1"/>
  <c r="R479" i="1"/>
  <c r="S479" i="1" s="1"/>
  <c r="R480" i="1"/>
  <c r="S480" i="1" s="1"/>
  <c r="R481" i="1"/>
  <c r="S481" i="1" s="1"/>
  <c r="R482" i="1"/>
  <c r="S482" i="1" s="1"/>
  <c r="R483" i="1"/>
  <c r="S483" i="1" s="1"/>
  <c r="R484" i="1"/>
  <c r="S484" i="1" s="1"/>
  <c r="R485" i="1"/>
  <c r="S485" i="1" s="1"/>
  <c r="R486" i="1"/>
  <c r="S486" i="1" s="1"/>
  <c r="R487" i="1"/>
  <c r="S487" i="1" s="1"/>
  <c r="R488" i="1"/>
  <c r="S488" i="1" s="1"/>
  <c r="R489" i="1"/>
  <c r="S489" i="1" s="1"/>
  <c r="R490" i="1"/>
  <c r="S490" i="1" s="1"/>
  <c r="R491" i="1"/>
  <c r="S491" i="1" s="1"/>
  <c r="R492" i="1"/>
  <c r="S492" i="1" s="1"/>
  <c r="R493" i="1"/>
  <c r="S493" i="1" s="1"/>
  <c r="R494" i="1"/>
  <c r="S494" i="1" s="1"/>
  <c r="R495" i="1"/>
  <c r="S495" i="1" s="1"/>
  <c r="R496" i="1"/>
  <c r="S496" i="1" s="1"/>
  <c r="R497" i="1"/>
  <c r="S497" i="1" s="1"/>
  <c r="R498" i="1"/>
  <c r="S498" i="1" s="1"/>
  <c r="R499" i="1"/>
  <c r="S499" i="1" s="1"/>
  <c r="R500" i="1"/>
  <c r="S500" i="1" s="1"/>
  <c r="R501" i="1"/>
  <c r="S501" i="1" s="1"/>
  <c r="R502" i="1"/>
  <c r="S502" i="1" s="1"/>
  <c r="R503" i="1"/>
  <c r="S503" i="1" s="1"/>
  <c r="R504" i="1"/>
  <c r="S504" i="1" s="1"/>
  <c r="R505" i="1"/>
  <c r="S505" i="1" s="1"/>
  <c r="R506" i="1"/>
  <c r="S506" i="1" s="1"/>
  <c r="R507" i="1"/>
  <c r="S507" i="1" s="1"/>
  <c r="R508" i="1"/>
  <c r="S508" i="1" s="1"/>
  <c r="R509" i="1"/>
  <c r="S509" i="1" s="1"/>
  <c r="R510" i="1"/>
  <c r="S510" i="1" s="1"/>
  <c r="R511" i="1"/>
  <c r="S511" i="1" s="1"/>
  <c r="R512" i="1"/>
  <c r="S512" i="1" s="1"/>
  <c r="R513" i="1"/>
  <c r="S513" i="1" s="1"/>
  <c r="R514" i="1"/>
  <c r="S514" i="1" s="1"/>
  <c r="R515" i="1"/>
  <c r="S515" i="1" s="1"/>
  <c r="R516" i="1"/>
  <c r="S516" i="1" s="1"/>
  <c r="R517" i="1"/>
  <c r="S517" i="1" s="1"/>
  <c r="R518" i="1"/>
  <c r="S518" i="1" s="1"/>
  <c r="R519" i="1"/>
  <c r="S519" i="1" s="1"/>
  <c r="R520" i="1"/>
  <c r="S520" i="1" s="1"/>
  <c r="R521" i="1"/>
  <c r="S521" i="1" s="1"/>
  <c r="R522" i="1"/>
  <c r="S522" i="1" s="1"/>
  <c r="R523" i="1"/>
  <c r="S523" i="1" s="1"/>
  <c r="R524" i="1"/>
  <c r="S524" i="1" s="1"/>
  <c r="R525" i="1"/>
  <c r="S525" i="1" s="1"/>
  <c r="R526" i="1"/>
  <c r="S526" i="1" s="1"/>
  <c r="R527" i="1"/>
  <c r="S527" i="1" s="1"/>
  <c r="R528" i="1"/>
  <c r="S528" i="1" s="1"/>
  <c r="R529" i="1"/>
  <c r="S529" i="1" s="1"/>
  <c r="R530" i="1"/>
  <c r="S530" i="1" s="1"/>
  <c r="R531" i="1"/>
  <c r="S531" i="1" s="1"/>
  <c r="R532" i="1"/>
  <c r="S532" i="1" s="1"/>
  <c r="R533" i="1"/>
  <c r="S533" i="1" s="1"/>
  <c r="R534" i="1"/>
  <c r="S534" i="1" s="1"/>
  <c r="R535" i="1"/>
  <c r="S535" i="1" s="1"/>
  <c r="R536" i="1"/>
  <c r="S536" i="1" s="1"/>
  <c r="R537" i="1"/>
  <c r="S537" i="1" s="1"/>
  <c r="R538" i="1"/>
  <c r="S538" i="1" s="1"/>
  <c r="R539" i="1"/>
  <c r="S539" i="1" s="1"/>
  <c r="R540" i="1"/>
  <c r="S540" i="1" s="1"/>
  <c r="R541" i="1"/>
  <c r="S541" i="1" s="1"/>
  <c r="R542" i="1"/>
  <c r="S542" i="1" s="1"/>
  <c r="R543" i="1"/>
  <c r="S543" i="1" s="1"/>
  <c r="R544" i="1"/>
  <c r="S544" i="1" s="1"/>
  <c r="R545" i="1"/>
  <c r="S545" i="1" s="1"/>
  <c r="R546" i="1"/>
  <c r="S546" i="1" s="1"/>
  <c r="R547" i="1"/>
  <c r="S547" i="1" s="1"/>
  <c r="R548" i="1"/>
  <c r="S548" i="1" s="1"/>
  <c r="R549" i="1"/>
  <c r="S549" i="1" s="1"/>
  <c r="R550" i="1"/>
  <c r="S550" i="1" s="1"/>
  <c r="R551" i="1"/>
  <c r="S551" i="1" s="1"/>
  <c r="R552" i="1"/>
  <c r="S552" i="1" s="1"/>
  <c r="R553" i="1"/>
  <c r="S553" i="1" s="1"/>
  <c r="R554" i="1"/>
  <c r="S554" i="1" s="1"/>
  <c r="R555" i="1"/>
  <c r="S555" i="1" s="1"/>
  <c r="R556" i="1"/>
  <c r="S556" i="1" s="1"/>
  <c r="R557" i="1"/>
  <c r="S557" i="1" s="1"/>
  <c r="R558" i="1"/>
  <c r="S558" i="1" s="1"/>
  <c r="R559" i="1"/>
  <c r="S559" i="1" s="1"/>
  <c r="R560" i="1"/>
  <c r="S560" i="1" s="1"/>
  <c r="R561" i="1"/>
  <c r="S561" i="1" s="1"/>
  <c r="R562" i="1"/>
  <c r="S562" i="1" s="1"/>
  <c r="R563" i="1"/>
  <c r="S563" i="1" s="1"/>
  <c r="R564" i="1"/>
  <c r="S564" i="1" s="1"/>
  <c r="R565" i="1"/>
  <c r="S565" i="1" s="1"/>
  <c r="R566" i="1"/>
  <c r="S566" i="1" s="1"/>
  <c r="R567" i="1"/>
  <c r="S567" i="1" s="1"/>
  <c r="R568" i="1"/>
  <c r="S568" i="1" s="1"/>
  <c r="R569" i="1"/>
  <c r="S569" i="1" s="1"/>
  <c r="R570" i="1"/>
  <c r="S570" i="1" s="1"/>
  <c r="R571" i="1"/>
  <c r="S571" i="1" s="1"/>
  <c r="R572" i="1"/>
  <c r="S572" i="1" s="1"/>
  <c r="R573" i="1"/>
  <c r="S573" i="1" s="1"/>
  <c r="R574" i="1"/>
  <c r="S574" i="1" s="1"/>
  <c r="R575" i="1"/>
  <c r="S575" i="1" s="1"/>
  <c r="R576" i="1"/>
  <c r="S576" i="1" s="1"/>
  <c r="R577" i="1"/>
  <c r="S577" i="1" s="1"/>
  <c r="R578" i="1"/>
  <c r="S578" i="1" s="1"/>
  <c r="R579" i="1"/>
  <c r="S579" i="1" s="1"/>
  <c r="R580" i="1"/>
  <c r="S580" i="1" s="1"/>
  <c r="R581" i="1"/>
  <c r="S581" i="1" s="1"/>
  <c r="R582" i="1"/>
  <c r="S582" i="1" s="1"/>
  <c r="R583" i="1"/>
  <c r="S583" i="1" s="1"/>
  <c r="R584" i="1"/>
  <c r="S584" i="1" s="1"/>
  <c r="R585" i="1"/>
  <c r="S585" i="1" s="1"/>
  <c r="R586" i="1"/>
  <c r="S586" i="1" s="1"/>
  <c r="R587" i="1"/>
  <c r="S587" i="1" s="1"/>
  <c r="R588" i="1"/>
  <c r="S588" i="1" s="1"/>
  <c r="R589" i="1"/>
  <c r="S589" i="1" s="1"/>
  <c r="R590" i="1"/>
  <c r="S590" i="1" s="1"/>
  <c r="R591" i="1"/>
  <c r="S591" i="1" s="1"/>
  <c r="R592" i="1"/>
  <c r="S592" i="1" s="1"/>
  <c r="R593" i="1"/>
  <c r="S593" i="1" s="1"/>
  <c r="R594" i="1"/>
  <c r="S594" i="1" s="1"/>
  <c r="R595" i="1"/>
  <c r="S595" i="1" s="1"/>
  <c r="R596" i="1"/>
  <c r="S596" i="1" s="1"/>
  <c r="R597" i="1"/>
  <c r="S597" i="1" s="1"/>
  <c r="R598" i="1"/>
  <c r="S598" i="1" s="1"/>
  <c r="R599" i="1"/>
  <c r="S599" i="1" s="1"/>
  <c r="R600" i="1"/>
  <c r="S600" i="1" s="1"/>
  <c r="R601" i="1"/>
  <c r="S601" i="1" s="1"/>
  <c r="R602" i="1"/>
  <c r="S602" i="1" s="1"/>
  <c r="R603" i="1"/>
  <c r="S603" i="1" s="1"/>
  <c r="R604" i="1"/>
  <c r="S604" i="1" s="1"/>
  <c r="R605" i="1"/>
  <c r="S605" i="1" s="1"/>
  <c r="R606" i="1"/>
  <c r="S606" i="1" s="1"/>
  <c r="R607" i="1"/>
  <c r="S607" i="1" s="1"/>
  <c r="R608" i="1"/>
  <c r="S608" i="1" s="1"/>
  <c r="R609" i="1"/>
  <c r="S609" i="1" s="1"/>
  <c r="R610" i="1"/>
  <c r="S610" i="1" s="1"/>
  <c r="R611" i="1"/>
  <c r="S611" i="1" s="1"/>
  <c r="R612" i="1"/>
  <c r="S612" i="1" s="1"/>
  <c r="R613" i="1"/>
  <c r="S613" i="1" s="1"/>
  <c r="R614" i="1"/>
  <c r="S614" i="1" s="1"/>
  <c r="R615" i="1"/>
  <c r="S615" i="1" s="1"/>
  <c r="R616" i="1"/>
  <c r="S616" i="1" s="1"/>
  <c r="R617" i="1"/>
  <c r="S617" i="1" s="1"/>
  <c r="R618" i="1"/>
  <c r="S618" i="1" s="1"/>
  <c r="R619" i="1"/>
  <c r="S619" i="1" s="1"/>
  <c r="R620" i="1"/>
  <c r="S620" i="1" s="1"/>
  <c r="R621" i="1"/>
  <c r="S621" i="1" s="1"/>
  <c r="R622" i="1"/>
  <c r="S622" i="1" s="1"/>
  <c r="R623" i="1"/>
  <c r="S623" i="1" s="1"/>
  <c r="R624" i="1"/>
  <c r="S624" i="1" s="1"/>
  <c r="R625" i="1"/>
  <c r="S625" i="1" s="1"/>
  <c r="R626" i="1"/>
  <c r="S626" i="1" s="1"/>
  <c r="R627" i="1"/>
  <c r="S627" i="1" s="1"/>
  <c r="R628" i="1"/>
  <c r="S628" i="1" s="1"/>
  <c r="R629" i="1"/>
  <c r="S629" i="1" s="1"/>
  <c r="R630" i="1"/>
  <c r="S630" i="1" s="1"/>
  <c r="R631" i="1"/>
  <c r="S631" i="1" s="1"/>
  <c r="R632" i="1"/>
  <c r="S632" i="1" s="1"/>
  <c r="R633" i="1"/>
  <c r="S633" i="1" s="1"/>
  <c r="R634" i="1"/>
  <c r="S634" i="1" s="1"/>
  <c r="R635" i="1"/>
  <c r="S635" i="1" s="1"/>
  <c r="R636" i="1"/>
  <c r="S636" i="1" s="1"/>
  <c r="R637" i="1"/>
  <c r="S637" i="1" s="1"/>
  <c r="R638" i="1"/>
  <c r="S638" i="1" s="1"/>
  <c r="R639" i="1"/>
  <c r="S639" i="1" s="1"/>
  <c r="R640" i="1"/>
  <c r="S640" i="1" s="1"/>
  <c r="R641" i="1"/>
  <c r="S641" i="1" s="1"/>
  <c r="R642" i="1"/>
  <c r="S642" i="1" s="1"/>
  <c r="R643" i="1"/>
  <c r="S643" i="1" s="1"/>
  <c r="R644" i="1"/>
  <c r="S644" i="1" s="1"/>
  <c r="R645" i="1"/>
  <c r="S645" i="1" s="1"/>
  <c r="R646" i="1"/>
  <c r="S646" i="1" s="1"/>
  <c r="R647" i="1"/>
  <c r="S647" i="1" s="1"/>
  <c r="R648" i="1"/>
  <c r="S648" i="1" s="1"/>
  <c r="R649" i="1"/>
  <c r="S649" i="1" s="1"/>
  <c r="R650" i="1"/>
  <c r="S650" i="1" s="1"/>
  <c r="R651" i="1"/>
  <c r="S651" i="1" s="1"/>
  <c r="R652" i="1"/>
  <c r="S652" i="1" s="1"/>
  <c r="R653" i="1"/>
  <c r="S653" i="1" s="1"/>
  <c r="R654" i="1"/>
  <c r="S654" i="1" s="1"/>
  <c r="R655" i="1"/>
  <c r="S655" i="1" s="1"/>
  <c r="R656" i="1"/>
  <c r="S656" i="1" s="1"/>
  <c r="R657" i="1"/>
  <c r="S657" i="1" s="1"/>
  <c r="R658" i="1"/>
  <c r="S658" i="1" s="1"/>
  <c r="R659" i="1"/>
  <c r="S659" i="1" s="1"/>
  <c r="R660" i="1"/>
  <c r="S660" i="1" s="1"/>
  <c r="R661" i="1"/>
  <c r="S661" i="1" s="1"/>
  <c r="R662" i="1"/>
  <c r="S662" i="1" s="1"/>
  <c r="R663" i="1"/>
  <c r="S663" i="1" s="1"/>
  <c r="R664" i="1"/>
  <c r="S664" i="1" s="1"/>
  <c r="R665" i="1"/>
  <c r="S665" i="1" s="1"/>
  <c r="R666" i="1"/>
  <c r="S666" i="1" s="1"/>
  <c r="R667" i="1"/>
  <c r="S667" i="1" s="1"/>
  <c r="R668" i="1"/>
  <c r="S668" i="1" s="1"/>
  <c r="R669" i="1"/>
  <c r="S669" i="1" s="1"/>
  <c r="R670" i="1"/>
  <c r="S670" i="1" s="1"/>
  <c r="R671" i="1"/>
  <c r="S671" i="1" s="1"/>
  <c r="R672" i="1"/>
  <c r="S672" i="1" s="1"/>
  <c r="R673" i="1"/>
  <c r="S673" i="1" s="1"/>
  <c r="R674" i="1"/>
  <c r="S674" i="1" s="1"/>
  <c r="R675" i="1"/>
  <c r="S675" i="1" s="1"/>
  <c r="R676" i="1"/>
  <c r="S676" i="1" s="1"/>
  <c r="R677" i="1"/>
  <c r="S677" i="1" s="1"/>
  <c r="R678" i="1"/>
  <c r="S678" i="1" s="1"/>
  <c r="R679" i="1"/>
  <c r="S679" i="1" s="1"/>
  <c r="R680" i="1"/>
  <c r="S680" i="1" s="1"/>
  <c r="R681" i="1"/>
  <c r="S681" i="1" s="1"/>
  <c r="R682" i="1"/>
  <c r="S682" i="1" s="1"/>
  <c r="R683" i="1"/>
  <c r="S683" i="1" s="1"/>
  <c r="R684" i="1"/>
  <c r="S684" i="1" s="1"/>
  <c r="R685" i="1"/>
  <c r="S685" i="1" s="1"/>
  <c r="R686" i="1"/>
  <c r="S686" i="1" s="1"/>
  <c r="R687" i="1"/>
  <c r="S687" i="1" s="1"/>
  <c r="R688" i="1"/>
  <c r="S688" i="1" s="1"/>
  <c r="R689" i="1"/>
  <c r="S689" i="1" s="1"/>
  <c r="R690" i="1"/>
  <c r="S690" i="1" s="1"/>
  <c r="R691" i="1"/>
  <c r="S691" i="1" s="1"/>
  <c r="R692" i="1"/>
  <c r="S692" i="1" s="1"/>
  <c r="R693" i="1"/>
  <c r="S693" i="1" s="1"/>
  <c r="R694" i="1"/>
  <c r="S694" i="1" s="1"/>
  <c r="R695" i="1"/>
  <c r="S695" i="1" s="1"/>
  <c r="R696" i="1"/>
  <c r="S696" i="1" s="1"/>
  <c r="R697" i="1"/>
  <c r="S697" i="1" s="1"/>
  <c r="R698" i="1"/>
  <c r="S698" i="1" s="1"/>
  <c r="R699" i="1"/>
  <c r="S699" i="1" s="1"/>
  <c r="R700" i="1"/>
  <c r="S700" i="1" s="1"/>
  <c r="R701" i="1"/>
  <c r="S701" i="1" s="1"/>
  <c r="R702" i="1"/>
  <c r="S702" i="1" s="1"/>
  <c r="R703" i="1"/>
  <c r="S703" i="1" s="1"/>
  <c r="R704" i="1"/>
  <c r="S704" i="1" s="1"/>
  <c r="R705" i="1"/>
  <c r="S705" i="1" s="1"/>
  <c r="R706" i="1"/>
  <c r="S706" i="1" s="1"/>
  <c r="R707" i="1"/>
  <c r="S707" i="1" s="1"/>
  <c r="R708" i="1"/>
  <c r="S708" i="1" s="1"/>
  <c r="R709" i="1"/>
  <c r="S709" i="1" s="1"/>
  <c r="R710" i="1"/>
  <c r="S710" i="1" s="1"/>
  <c r="R711" i="1"/>
  <c r="S711" i="1" s="1"/>
  <c r="R712" i="1"/>
  <c r="S712" i="1" s="1"/>
  <c r="R713" i="1"/>
  <c r="S713" i="1" s="1"/>
  <c r="R714" i="1"/>
  <c r="S714" i="1" s="1"/>
  <c r="R715" i="1"/>
  <c r="S715" i="1" s="1"/>
  <c r="R716" i="1"/>
  <c r="S716" i="1" s="1"/>
  <c r="R717" i="1"/>
  <c r="S717" i="1" s="1"/>
  <c r="R718" i="1"/>
  <c r="S718" i="1" s="1"/>
  <c r="R719" i="1"/>
  <c r="S719" i="1" s="1"/>
  <c r="R720" i="1"/>
  <c r="S720" i="1" s="1"/>
  <c r="R721" i="1"/>
  <c r="S721" i="1" s="1"/>
  <c r="R722" i="1"/>
  <c r="S722" i="1" s="1"/>
  <c r="R723" i="1"/>
  <c r="S723" i="1" s="1"/>
  <c r="R724" i="1"/>
  <c r="S724" i="1" s="1"/>
  <c r="R725" i="1"/>
  <c r="S725" i="1" s="1"/>
  <c r="R726" i="1"/>
  <c r="S726" i="1" s="1"/>
  <c r="R727" i="1"/>
  <c r="S727" i="1" s="1"/>
  <c r="R728" i="1"/>
  <c r="S728" i="1" s="1"/>
  <c r="R729" i="1"/>
  <c r="S729" i="1" s="1"/>
  <c r="R730" i="1"/>
  <c r="S730" i="1" s="1"/>
  <c r="R731" i="1"/>
  <c r="S731" i="1" s="1"/>
  <c r="R732" i="1"/>
  <c r="S732" i="1" s="1"/>
  <c r="R733" i="1"/>
  <c r="S733" i="1" s="1"/>
  <c r="R734" i="1"/>
  <c r="S734" i="1" s="1"/>
  <c r="R735" i="1"/>
  <c r="S735" i="1" s="1"/>
  <c r="R736" i="1"/>
  <c r="S736" i="1" s="1"/>
  <c r="R737" i="1"/>
  <c r="S737" i="1" s="1"/>
  <c r="R738" i="1"/>
  <c r="S738" i="1" s="1"/>
  <c r="R739" i="1"/>
  <c r="S739" i="1" s="1"/>
  <c r="R740" i="1"/>
  <c r="S740" i="1" s="1"/>
  <c r="R741" i="1"/>
  <c r="S741" i="1" s="1"/>
  <c r="R742" i="1"/>
  <c r="S742" i="1" s="1"/>
  <c r="R743" i="1"/>
  <c r="S743" i="1" s="1"/>
  <c r="R744" i="1"/>
  <c r="S744" i="1" s="1"/>
  <c r="R745" i="1"/>
  <c r="S745" i="1" s="1"/>
  <c r="R746" i="1"/>
  <c r="S746" i="1" s="1"/>
  <c r="R747" i="1"/>
  <c r="S747" i="1" s="1"/>
  <c r="R748" i="1"/>
  <c r="S748" i="1" s="1"/>
  <c r="R749" i="1"/>
  <c r="S749" i="1" s="1"/>
  <c r="R750" i="1"/>
  <c r="S750" i="1" s="1"/>
  <c r="R751" i="1"/>
  <c r="S751" i="1" s="1"/>
  <c r="R752" i="1"/>
  <c r="S752" i="1" s="1"/>
  <c r="R753" i="1"/>
  <c r="S753" i="1" s="1"/>
  <c r="R754" i="1"/>
  <c r="S754" i="1" s="1"/>
  <c r="R755" i="1"/>
  <c r="S755" i="1" s="1"/>
  <c r="R756" i="1"/>
  <c r="S756" i="1" s="1"/>
  <c r="R757" i="1"/>
  <c r="S757" i="1" s="1"/>
  <c r="R758" i="1"/>
  <c r="S758" i="1" s="1"/>
  <c r="R759" i="1"/>
  <c r="S759" i="1" s="1"/>
  <c r="R760" i="1"/>
  <c r="S760" i="1" s="1"/>
  <c r="R761" i="1"/>
  <c r="S761" i="1" s="1"/>
  <c r="R762" i="1"/>
  <c r="S762" i="1" s="1"/>
  <c r="R763" i="1"/>
  <c r="S763" i="1" s="1"/>
  <c r="R764" i="1"/>
  <c r="S764" i="1" s="1"/>
  <c r="R765" i="1"/>
  <c r="S765" i="1" s="1"/>
  <c r="R766" i="1"/>
  <c r="S766" i="1" s="1"/>
  <c r="R767" i="1"/>
  <c r="S767" i="1" s="1"/>
  <c r="R768" i="1"/>
  <c r="S768" i="1" s="1"/>
  <c r="R769" i="1"/>
  <c r="S769" i="1" s="1"/>
  <c r="R770" i="1"/>
  <c r="S770" i="1" s="1"/>
  <c r="R771" i="1"/>
  <c r="S771" i="1" s="1"/>
  <c r="R772" i="1"/>
  <c r="S772" i="1" s="1"/>
  <c r="R773" i="1"/>
  <c r="S773" i="1" s="1"/>
  <c r="R774" i="1"/>
  <c r="S774" i="1" s="1"/>
  <c r="R775" i="1"/>
  <c r="S775" i="1" s="1"/>
  <c r="R776" i="1"/>
  <c r="S776" i="1" s="1"/>
  <c r="R777" i="1"/>
  <c r="S777" i="1" s="1"/>
  <c r="R778" i="1"/>
  <c r="S778" i="1" s="1"/>
  <c r="R779" i="1"/>
  <c r="S779" i="1" s="1"/>
  <c r="R780" i="1"/>
  <c r="S780" i="1" s="1"/>
  <c r="R781" i="1"/>
  <c r="S781" i="1" s="1"/>
  <c r="R782" i="1"/>
  <c r="S782" i="1" s="1"/>
  <c r="R783" i="1"/>
  <c r="S783" i="1" s="1"/>
  <c r="R784" i="1"/>
  <c r="S784" i="1" s="1"/>
  <c r="R785" i="1"/>
  <c r="S785" i="1" s="1"/>
  <c r="R786" i="1"/>
  <c r="S786" i="1" s="1"/>
  <c r="R787" i="1"/>
  <c r="S787" i="1" s="1"/>
  <c r="R788" i="1"/>
  <c r="S788" i="1" s="1"/>
  <c r="R789" i="1"/>
  <c r="S789" i="1" s="1"/>
  <c r="R790" i="1"/>
  <c r="S790" i="1" s="1"/>
  <c r="R791" i="1"/>
  <c r="S791" i="1" s="1"/>
  <c r="R792" i="1"/>
  <c r="S792" i="1" s="1"/>
  <c r="R793" i="1"/>
  <c r="S793" i="1" s="1"/>
  <c r="R794" i="1"/>
  <c r="S794" i="1" s="1"/>
  <c r="R795" i="1"/>
  <c r="S795" i="1" s="1"/>
  <c r="R796" i="1"/>
  <c r="S796" i="1" s="1"/>
  <c r="R797" i="1"/>
  <c r="S797" i="1" s="1"/>
  <c r="R798" i="1"/>
  <c r="S798" i="1" s="1"/>
  <c r="R799" i="1"/>
  <c r="S799" i="1" s="1"/>
  <c r="R800" i="1"/>
  <c r="S800" i="1" s="1"/>
  <c r="R801" i="1"/>
  <c r="S801" i="1" s="1"/>
  <c r="R802" i="1"/>
  <c r="S802" i="1" s="1"/>
  <c r="R803" i="1"/>
  <c r="S803" i="1" s="1"/>
  <c r="R804" i="1"/>
  <c r="S804" i="1" s="1"/>
  <c r="R805" i="1"/>
  <c r="S805" i="1" s="1"/>
  <c r="R806" i="1"/>
  <c r="S806" i="1" s="1"/>
  <c r="R807" i="1"/>
  <c r="S807" i="1" s="1"/>
  <c r="R808" i="1"/>
  <c r="S808" i="1" s="1"/>
  <c r="R809" i="1"/>
  <c r="S809" i="1" s="1"/>
  <c r="R810" i="1"/>
  <c r="S810" i="1" s="1"/>
  <c r="R811" i="1"/>
  <c r="S811" i="1" s="1"/>
  <c r="R812" i="1"/>
  <c r="S812" i="1" s="1"/>
  <c r="R813" i="1"/>
  <c r="S813" i="1" s="1"/>
  <c r="R814" i="1"/>
  <c r="S814" i="1" s="1"/>
  <c r="R815" i="1"/>
  <c r="S815" i="1" s="1"/>
  <c r="R816" i="1"/>
  <c r="S816" i="1" s="1"/>
  <c r="R817" i="1"/>
  <c r="S817" i="1" s="1"/>
  <c r="R818" i="1"/>
  <c r="S818" i="1" s="1"/>
  <c r="R819" i="1"/>
  <c r="S819" i="1" s="1"/>
  <c r="R820" i="1"/>
  <c r="S820" i="1" s="1"/>
  <c r="R821" i="1"/>
  <c r="S821" i="1" s="1"/>
  <c r="R822" i="1"/>
  <c r="S822" i="1" s="1"/>
  <c r="R823" i="1"/>
  <c r="S823" i="1" s="1"/>
  <c r="R824" i="1"/>
  <c r="S824" i="1" s="1"/>
  <c r="R825" i="1"/>
  <c r="S825" i="1" s="1"/>
  <c r="R826" i="1"/>
  <c r="S826" i="1" s="1"/>
  <c r="R827" i="1"/>
  <c r="S827" i="1" s="1"/>
  <c r="R828" i="1"/>
  <c r="S828" i="1" s="1"/>
  <c r="R829" i="1"/>
  <c r="S829" i="1" s="1"/>
  <c r="R830" i="1"/>
  <c r="S830" i="1" s="1"/>
  <c r="R831" i="1"/>
  <c r="S831" i="1" s="1"/>
  <c r="R832" i="1"/>
  <c r="S832" i="1" s="1"/>
  <c r="R833" i="1"/>
  <c r="S833" i="1" s="1"/>
  <c r="R834" i="1"/>
  <c r="S834" i="1" s="1"/>
  <c r="R835" i="1"/>
  <c r="S835" i="1" s="1"/>
  <c r="R836" i="1"/>
  <c r="S836" i="1" s="1"/>
  <c r="R837" i="1"/>
  <c r="S837" i="1" s="1"/>
  <c r="R838" i="1"/>
  <c r="S838" i="1" s="1"/>
  <c r="R839" i="1"/>
  <c r="S839" i="1" s="1"/>
  <c r="R840" i="1"/>
  <c r="S840" i="1" s="1"/>
  <c r="R841" i="1"/>
  <c r="S841" i="1" s="1"/>
  <c r="R842" i="1"/>
  <c r="S842" i="1" s="1"/>
  <c r="R843" i="1"/>
  <c r="S843" i="1" s="1"/>
  <c r="R844" i="1"/>
  <c r="S844" i="1" s="1"/>
  <c r="R845" i="1"/>
  <c r="S845" i="1" s="1"/>
  <c r="R846" i="1"/>
  <c r="S846" i="1" s="1"/>
  <c r="R847" i="1"/>
  <c r="S847" i="1" s="1"/>
  <c r="R848" i="1"/>
  <c r="S848" i="1" s="1"/>
  <c r="R849" i="1"/>
  <c r="S849" i="1" s="1"/>
  <c r="R850" i="1"/>
  <c r="S850" i="1" s="1"/>
  <c r="R851" i="1"/>
  <c r="S851" i="1" s="1"/>
  <c r="R852" i="1"/>
  <c r="S852" i="1" s="1"/>
  <c r="R853" i="1"/>
  <c r="S853" i="1" s="1"/>
  <c r="R854" i="1"/>
  <c r="S854" i="1" s="1"/>
  <c r="R855" i="1"/>
  <c r="S855" i="1" s="1"/>
  <c r="R856" i="1"/>
  <c r="S856" i="1" s="1"/>
  <c r="R857" i="1"/>
  <c r="S857" i="1" s="1"/>
  <c r="R858" i="1"/>
  <c r="S858" i="1" s="1"/>
  <c r="R859" i="1"/>
  <c r="S859" i="1" s="1"/>
  <c r="R860" i="1"/>
  <c r="S860" i="1" s="1"/>
  <c r="R861" i="1"/>
  <c r="S861" i="1" s="1"/>
  <c r="R862" i="1"/>
  <c r="S862" i="1" s="1"/>
  <c r="R863" i="1"/>
  <c r="S863" i="1" s="1"/>
  <c r="R864" i="1"/>
  <c r="S864" i="1" s="1"/>
  <c r="R865" i="1"/>
  <c r="S865" i="1" s="1"/>
  <c r="R866" i="1"/>
  <c r="S866" i="1" s="1"/>
  <c r="R867" i="1"/>
  <c r="S867" i="1" s="1"/>
  <c r="R868" i="1"/>
  <c r="S868" i="1" s="1"/>
  <c r="R869" i="1"/>
  <c r="S869" i="1" s="1"/>
  <c r="R870" i="1"/>
  <c r="S870" i="1" s="1"/>
  <c r="R871" i="1"/>
  <c r="S871" i="1" s="1"/>
  <c r="R872" i="1"/>
  <c r="S872" i="1" s="1"/>
  <c r="R873" i="1"/>
  <c r="S873" i="1" s="1"/>
  <c r="R874" i="1"/>
  <c r="S874" i="1" s="1"/>
  <c r="R875" i="1"/>
  <c r="S875" i="1" s="1"/>
  <c r="R876" i="1"/>
  <c r="S876" i="1" s="1"/>
  <c r="R877" i="1"/>
  <c r="S877" i="1" s="1"/>
  <c r="R878" i="1"/>
  <c r="S878" i="1" s="1"/>
  <c r="R879" i="1"/>
  <c r="S879" i="1" s="1"/>
  <c r="R880" i="1"/>
  <c r="S880" i="1" s="1"/>
  <c r="R881" i="1"/>
  <c r="S881" i="1" s="1"/>
  <c r="R882" i="1"/>
  <c r="S882" i="1" s="1"/>
  <c r="R883" i="1"/>
  <c r="S883" i="1" s="1"/>
  <c r="R884" i="1"/>
  <c r="S884" i="1" s="1"/>
  <c r="R885" i="1"/>
  <c r="S885" i="1" s="1"/>
  <c r="R886" i="1"/>
  <c r="S886" i="1" s="1"/>
  <c r="R887" i="1"/>
  <c r="S887" i="1" s="1"/>
  <c r="R888" i="1"/>
  <c r="S888" i="1" s="1"/>
  <c r="R889" i="1"/>
  <c r="S889" i="1" s="1"/>
  <c r="R890" i="1"/>
  <c r="S890" i="1" s="1"/>
  <c r="R891" i="1"/>
  <c r="S891" i="1" s="1"/>
  <c r="R892" i="1"/>
  <c r="S892" i="1" s="1"/>
  <c r="R893" i="1"/>
  <c r="S893" i="1" s="1"/>
  <c r="R894" i="1"/>
  <c r="S894" i="1" s="1"/>
  <c r="R895" i="1"/>
  <c r="S895" i="1" s="1"/>
  <c r="R896" i="1"/>
  <c r="S896" i="1" s="1"/>
  <c r="R897" i="1"/>
  <c r="S897" i="1" s="1"/>
  <c r="R898" i="1"/>
  <c r="S898" i="1" s="1"/>
  <c r="R899" i="1"/>
  <c r="S899" i="1" s="1"/>
  <c r="R900" i="1"/>
  <c r="S900" i="1" s="1"/>
  <c r="R901" i="1"/>
  <c r="S901" i="1" s="1"/>
  <c r="R902" i="1"/>
  <c r="S902" i="1" s="1"/>
  <c r="R903" i="1"/>
  <c r="S903" i="1" s="1"/>
  <c r="R904" i="1"/>
  <c r="S904" i="1" s="1"/>
  <c r="R905" i="1"/>
  <c r="S905" i="1" s="1"/>
  <c r="R906" i="1"/>
  <c r="S906" i="1" s="1"/>
  <c r="R907" i="1"/>
  <c r="S907" i="1" s="1"/>
  <c r="R908" i="1"/>
  <c r="S908" i="1" s="1"/>
  <c r="R909" i="1"/>
  <c r="S909" i="1" s="1"/>
  <c r="R910" i="1"/>
  <c r="S910" i="1" s="1"/>
  <c r="R911" i="1"/>
  <c r="S911" i="1" s="1"/>
  <c r="R912" i="1"/>
  <c r="S912" i="1" s="1"/>
  <c r="R913" i="1"/>
  <c r="S913" i="1" s="1"/>
  <c r="R914" i="1"/>
  <c r="S914" i="1" s="1"/>
  <c r="R915" i="1"/>
  <c r="S915" i="1" s="1"/>
  <c r="R916" i="1"/>
  <c r="S916" i="1" s="1"/>
  <c r="R917" i="1"/>
  <c r="S917" i="1" s="1"/>
  <c r="R918" i="1"/>
  <c r="S918" i="1" s="1"/>
  <c r="R919" i="1"/>
  <c r="S919" i="1" s="1"/>
  <c r="R920" i="1"/>
  <c r="S920" i="1" s="1"/>
  <c r="R921" i="1"/>
  <c r="S921" i="1" s="1"/>
  <c r="R922" i="1"/>
  <c r="S922" i="1" s="1"/>
  <c r="R923" i="1"/>
  <c r="S923" i="1" s="1"/>
  <c r="R924" i="1"/>
  <c r="S924" i="1" s="1"/>
  <c r="R925" i="1"/>
  <c r="S925" i="1" s="1"/>
  <c r="R926" i="1"/>
  <c r="S926" i="1" s="1"/>
  <c r="R927" i="1"/>
  <c r="S927" i="1" s="1"/>
  <c r="R928" i="1"/>
  <c r="S928" i="1" s="1"/>
  <c r="R929" i="1"/>
  <c r="S929" i="1" s="1"/>
  <c r="R930" i="1"/>
  <c r="S930" i="1" s="1"/>
  <c r="R931" i="1"/>
  <c r="S931" i="1" s="1"/>
  <c r="R932" i="1"/>
  <c r="S932" i="1" s="1"/>
  <c r="R933" i="1"/>
  <c r="S933" i="1" s="1"/>
  <c r="R934" i="1"/>
  <c r="S934" i="1" s="1"/>
  <c r="R935" i="1"/>
  <c r="S935" i="1" s="1"/>
  <c r="R936" i="1"/>
  <c r="S936" i="1" s="1"/>
  <c r="R937" i="1"/>
  <c r="S937" i="1" s="1"/>
  <c r="R938" i="1"/>
  <c r="S938" i="1" s="1"/>
  <c r="R939" i="1"/>
  <c r="S939" i="1" s="1"/>
  <c r="R940" i="1"/>
  <c r="S940" i="1" s="1"/>
  <c r="R941" i="1"/>
  <c r="S941" i="1" s="1"/>
  <c r="R942" i="1"/>
  <c r="S942" i="1" s="1"/>
  <c r="R943" i="1"/>
  <c r="S943" i="1" s="1"/>
  <c r="R944" i="1"/>
  <c r="S944" i="1" s="1"/>
  <c r="R945" i="1"/>
  <c r="S945" i="1" s="1"/>
  <c r="R946" i="1"/>
  <c r="S946" i="1" s="1"/>
  <c r="R947" i="1"/>
  <c r="S947" i="1" s="1"/>
  <c r="R948" i="1"/>
  <c r="S948" i="1" s="1"/>
  <c r="R949" i="1"/>
  <c r="S949" i="1" s="1"/>
  <c r="R950" i="1"/>
  <c r="S950" i="1" s="1"/>
  <c r="R951" i="1"/>
  <c r="S951" i="1" s="1"/>
  <c r="R952" i="1"/>
  <c r="S952" i="1" s="1"/>
  <c r="R953" i="1"/>
  <c r="S953" i="1" s="1"/>
  <c r="R954" i="1"/>
  <c r="S954" i="1" s="1"/>
  <c r="R955" i="1"/>
  <c r="S955" i="1" s="1"/>
  <c r="R956" i="1"/>
  <c r="S956" i="1" s="1"/>
  <c r="R957" i="1"/>
  <c r="S957" i="1" s="1"/>
  <c r="R958" i="1"/>
  <c r="S958" i="1" s="1"/>
  <c r="R959" i="1"/>
  <c r="S959" i="1" s="1"/>
  <c r="R960" i="1"/>
  <c r="S960" i="1" s="1"/>
  <c r="R961" i="1"/>
  <c r="S961" i="1" s="1"/>
  <c r="R962" i="1"/>
  <c r="S962" i="1" s="1"/>
  <c r="R963" i="1"/>
  <c r="S963" i="1" s="1"/>
  <c r="R964" i="1"/>
  <c r="S964" i="1" s="1"/>
  <c r="R965" i="1"/>
  <c r="S965" i="1" s="1"/>
  <c r="R966" i="1"/>
  <c r="S966" i="1" s="1"/>
  <c r="R967" i="1"/>
  <c r="S967" i="1" s="1"/>
  <c r="R968" i="1"/>
  <c r="S968" i="1" s="1"/>
  <c r="R969" i="1"/>
  <c r="S969" i="1" s="1"/>
  <c r="R970" i="1"/>
  <c r="S970" i="1" s="1"/>
  <c r="R971" i="1"/>
  <c r="S971" i="1" s="1"/>
  <c r="R972" i="1"/>
  <c r="S972" i="1" s="1"/>
  <c r="R973" i="1"/>
  <c r="S973" i="1" s="1"/>
  <c r="R974" i="1"/>
  <c r="S974" i="1" s="1"/>
  <c r="R975" i="1"/>
  <c r="S975" i="1" s="1"/>
  <c r="R976" i="1"/>
  <c r="S976" i="1" s="1"/>
  <c r="R977" i="1"/>
  <c r="S977" i="1" s="1"/>
  <c r="R978" i="1"/>
  <c r="S978" i="1" s="1"/>
  <c r="R979" i="1"/>
  <c r="S979" i="1" s="1"/>
  <c r="R980" i="1"/>
  <c r="S980" i="1" s="1"/>
  <c r="R981" i="1"/>
  <c r="S981" i="1" s="1"/>
  <c r="R982" i="1"/>
  <c r="S982" i="1" s="1"/>
  <c r="R983" i="1"/>
  <c r="S983" i="1" s="1"/>
  <c r="R984" i="1"/>
  <c r="S984" i="1" s="1"/>
  <c r="R985" i="1"/>
  <c r="S985" i="1" s="1"/>
  <c r="R986" i="1"/>
  <c r="S986" i="1" s="1"/>
  <c r="R987" i="1"/>
  <c r="S987" i="1" s="1"/>
  <c r="R988" i="1"/>
  <c r="S988" i="1" s="1"/>
  <c r="R989" i="1"/>
  <c r="S989" i="1" s="1"/>
  <c r="R990" i="1"/>
  <c r="S990" i="1" s="1"/>
  <c r="R991" i="1"/>
  <c r="S991" i="1" s="1"/>
  <c r="R992" i="1"/>
  <c r="S992" i="1" s="1"/>
  <c r="R993" i="1"/>
  <c r="S993" i="1" s="1"/>
  <c r="R994" i="1"/>
  <c r="S994" i="1" s="1"/>
  <c r="R995" i="1"/>
  <c r="S995" i="1" s="1"/>
  <c r="R996" i="1"/>
  <c r="S996" i="1" s="1"/>
  <c r="R997" i="1"/>
  <c r="S997" i="1" s="1"/>
  <c r="R998" i="1"/>
  <c r="S998" i="1" s="1"/>
  <c r="R999" i="1"/>
  <c r="S999" i="1" s="1"/>
  <c r="R1000" i="1"/>
  <c r="S1000" i="1" s="1"/>
  <c r="R1001" i="1"/>
  <c r="S1001" i="1" s="1"/>
  <c r="R1002" i="1"/>
  <c r="S1002" i="1" s="1"/>
  <c r="R1003" i="1"/>
  <c r="S1003" i="1" s="1"/>
  <c r="R1004" i="1"/>
  <c r="S1004" i="1" s="1"/>
  <c r="R1005" i="1"/>
  <c r="S1005" i="1" s="1"/>
  <c r="R1006" i="1"/>
  <c r="S1006" i="1" s="1"/>
  <c r="R1007" i="1"/>
  <c r="S1007" i="1" s="1"/>
  <c r="R1008" i="1"/>
  <c r="S1008" i="1" s="1"/>
  <c r="R1009" i="1"/>
  <c r="S1009" i="1" s="1"/>
  <c r="R1010" i="1"/>
  <c r="S1010" i="1" s="1"/>
  <c r="R1011" i="1"/>
  <c r="S1011" i="1" s="1"/>
  <c r="R1012" i="1"/>
  <c r="S1012" i="1" s="1"/>
  <c r="R1013" i="1"/>
  <c r="S1013" i="1" s="1"/>
  <c r="R1014" i="1"/>
  <c r="S1014" i="1" s="1"/>
  <c r="R1015" i="1"/>
  <c r="S1015" i="1" s="1"/>
  <c r="R1016" i="1"/>
  <c r="S1016" i="1" s="1"/>
  <c r="R1017" i="1"/>
  <c r="S1017" i="1" s="1"/>
  <c r="R1018" i="1"/>
  <c r="S1018" i="1" s="1"/>
  <c r="R1019" i="1"/>
  <c r="S1019" i="1" s="1"/>
  <c r="R1020" i="1"/>
  <c r="S1020" i="1" s="1"/>
  <c r="R1021" i="1"/>
  <c r="S1021" i="1" s="1"/>
  <c r="R1022" i="1"/>
  <c r="S1022" i="1" s="1"/>
  <c r="R1023" i="1"/>
  <c r="S1023" i="1" s="1"/>
  <c r="R1024" i="1"/>
  <c r="S1024" i="1" s="1"/>
  <c r="R1025" i="1"/>
  <c r="S1025" i="1" s="1"/>
  <c r="R1026" i="1"/>
  <c r="S1026" i="1" s="1"/>
  <c r="R1027" i="1"/>
  <c r="S1027" i="1" s="1"/>
  <c r="R1028" i="1"/>
  <c r="S1028" i="1" s="1"/>
  <c r="R1029" i="1"/>
  <c r="S1029" i="1" s="1"/>
  <c r="R1030" i="1"/>
  <c r="S1030" i="1" s="1"/>
  <c r="R1031" i="1"/>
  <c r="S1031" i="1" s="1"/>
  <c r="R1032" i="1"/>
  <c r="S1032" i="1" s="1"/>
  <c r="R1033" i="1"/>
  <c r="S1033" i="1" s="1"/>
  <c r="R1034" i="1"/>
  <c r="S1034" i="1" s="1"/>
  <c r="R1035" i="1"/>
  <c r="S1035" i="1" s="1"/>
  <c r="R1036" i="1"/>
  <c r="S1036" i="1" s="1"/>
  <c r="R1037" i="1"/>
  <c r="S1037" i="1" s="1"/>
  <c r="R1038" i="1"/>
  <c r="S1038" i="1" s="1"/>
  <c r="R1039" i="1"/>
  <c r="S1039" i="1" s="1"/>
  <c r="R1040" i="1"/>
  <c r="S1040" i="1" s="1"/>
  <c r="R1041" i="1"/>
  <c r="S1041" i="1" s="1"/>
  <c r="R1042" i="1"/>
  <c r="S1042" i="1" s="1"/>
  <c r="R1043" i="1"/>
  <c r="S1043" i="1" s="1"/>
  <c r="R1044" i="1"/>
  <c r="S1044" i="1" s="1"/>
  <c r="R1045" i="1"/>
  <c r="S1045" i="1" s="1"/>
  <c r="R1046" i="1"/>
  <c r="S1046" i="1" s="1"/>
  <c r="R1047" i="1"/>
  <c r="S1047" i="1" s="1"/>
  <c r="R1048" i="1"/>
  <c r="S1048" i="1" s="1"/>
  <c r="R1049" i="1"/>
  <c r="S1049" i="1" s="1"/>
  <c r="R1050" i="1"/>
  <c r="S1050" i="1" s="1"/>
  <c r="R1051" i="1"/>
  <c r="S1051" i="1" s="1"/>
  <c r="R1052" i="1"/>
  <c r="S1052" i="1" s="1"/>
  <c r="R1053" i="1"/>
  <c r="S1053" i="1" s="1"/>
  <c r="R1054" i="1"/>
  <c r="S1054" i="1" s="1"/>
  <c r="R1055" i="1"/>
  <c r="S1055" i="1" s="1"/>
  <c r="R1056" i="1"/>
  <c r="S1056" i="1" s="1"/>
  <c r="R1057" i="1"/>
  <c r="S1057" i="1" s="1"/>
  <c r="R1058" i="1"/>
  <c r="S1058" i="1" s="1"/>
  <c r="R1059" i="1"/>
  <c r="S1059" i="1" s="1"/>
  <c r="R1060" i="1"/>
  <c r="S1060" i="1" s="1"/>
  <c r="R1061" i="1"/>
  <c r="S1061" i="1" s="1"/>
  <c r="R1062" i="1"/>
  <c r="S1062" i="1" s="1"/>
  <c r="R1063" i="1"/>
  <c r="S1063" i="1" s="1"/>
  <c r="R1064" i="1"/>
  <c r="S1064" i="1" s="1"/>
  <c r="R1065" i="1"/>
  <c r="S1065" i="1" s="1"/>
  <c r="R1066" i="1"/>
  <c r="S1066" i="1" s="1"/>
  <c r="R1067" i="1"/>
  <c r="S1067" i="1" s="1"/>
  <c r="R1068" i="1"/>
  <c r="S1068" i="1" s="1"/>
  <c r="R1069" i="1"/>
  <c r="S1069" i="1" s="1"/>
  <c r="R1070" i="1"/>
  <c r="S1070" i="1" s="1"/>
  <c r="R1071" i="1"/>
  <c r="S1071" i="1" s="1"/>
  <c r="R1072" i="1"/>
  <c r="S1072" i="1" s="1"/>
  <c r="R1073" i="1"/>
  <c r="S1073" i="1" s="1"/>
  <c r="R1074" i="1"/>
  <c r="S1074" i="1" s="1"/>
  <c r="R1075" i="1"/>
  <c r="S1075" i="1" s="1"/>
  <c r="R1076" i="1"/>
  <c r="S1076" i="1" s="1"/>
  <c r="R1077" i="1"/>
  <c r="S1077" i="1" s="1"/>
  <c r="R1078" i="1"/>
  <c r="S1078" i="1" s="1"/>
  <c r="R1079" i="1"/>
  <c r="S1079" i="1" s="1"/>
  <c r="R1080" i="1"/>
  <c r="S1080" i="1" s="1"/>
  <c r="R1081" i="1"/>
  <c r="S1081" i="1" s="1"/>
  <c r="R1082" i="1"/>
  <c r="S1082" i="1" s="1"/>
  <c r="R1083" i="1"/>
  <c r="S1083" i="1" s="1"/>
  <c r="R1084" i="1"/>
  <c r="S1084" i="1" s="1"/>
  <c r="R1085" i="1"/>
  <c r="S1085" i="1" s="1"/>
  <c r="R1086" i="1"/>
  <c r="S1086" i="1" s="1"/>
  <c r="R1087" i="1"/>
  <c r="S1087" i="1" s="1"/>
  <c r="R1088" i="1"/>
  <c r="S1088" i="1" s="1"/>
  <c r="R1089" i="1"/>
  <c r="S1089" i="1" s="1"/>
  <c r="R1090" i="1"/>
  <c r="S1090" i="1" s="1"/>
  <c r="R1091" i="1"/>
  <c r="S1091" i="1" s="1"/>
  <c r="R1092" i="1"/>
  <c r="S1092" i="1" s="1"/>
  <c r="R1093" i="1"/>
  <c r="S1093" i="1" s="1"/>
  <c r="R1094" i="1"/>
  <c r="S1094" i="1" s="1"/>
  <c r="R1095" i="1"/>
  <c r="S1095" i="1" s="1"/>
  <c r="R1096" i="1"/>
  <c r="S1096" i="1" s="1"/>
  <c r="R1097" i="1"/>
  <c r="S1097" i="1" s="1"/>
  <c r="R1098" i="1"/>
  <c r="S1098" i="1" s="1"/>
  <c r="R1099" i="1"/>
  <c r="S1099" i="1" s="1"/>
  <c r="R1100" i="1"/>
  <c r="S1100" i="1" s="1"/>
  <c r="R1101" i="1"/>
  <c r="S1101" i="1" s="1"/>
  <c r="R1102" i="1"/>
  <c r="S1102" i="1" s="1"/>
  <c r="R1103" i="1"/>
  <c r="S1103" i="1" s="1"/>
  <c r="R1104" i="1"/>
  <c r="S1104" i="1" s="1"/>
  <c r="R1105" i="1"/>
  <c r="S1105" i="1" s="1"/>
  <c r="R1106" i="1"/>
  <c r="S1106" i="1" s="1"/>
  <c r="R1107" i="1"/>
  <c r="S1107" i="1" s="1"/>
  <c r="R1108" i="1"/>
  <c r="S1108" i="1" s="1"/>
  <c r="R1109" i="1"/>
  <c r="S1109" i="1" s="1"/>
  <c r="R1110" i="1"/>
  <c r="S1110" i="1" s="1"/>
  <c r="R1111" i="1"/>
  <c r="S1111" i="1" s="1"/>
  <c r="R1112" i="1"/>
  <c r="S1112" i="1" s="1"/>
  <c r="R1113" i="1"/>
  <c r="S1113" i="1" s="1"/>
  <c r="R1114" i="1"/>
  <c r="S1114" i="1" s="1"/>
  <c r="R1115" i="1"/>
  <c r="S1115" i="1" s="1"/>
  <c r="R1116" i="1"/>
  <c r="S1116" i="1" s="1"/>
  <c r="R1117" i="1"/>
  <c r="S1117" i="1" s="1"/>
  <c r="R1118" i="1"/>
  <c r="S1118" i="1" s="1"/>
  <c r="R1119" i="1"/>
  <c r="S1119" i="1" s="1"/>
  <c r="R1120" i="1"/>
  <c r="S1120" i="1" s="1"/>
  <c r="R1121" i="1"/>
  <c r="S1121" i="1" s="1"/>
  <c r="R1122" i="1"/>
  <c r="S1122" i="1" s="1"/>
  <c r="R1123" i="1"/>
  <c r="S1123" i="1" s="1"/>
  <c r="R1124" i="1"/>
  <c r="S1124" i="1" s="1"/>
  <c r="R1125" i="1"/>
  <c r="S1125" i="1" s="1"/>
  <c r="R1126" i="1"/>
  <c r="S1126" i="1" s="1"/>
  <c r="R1127" i="1"/>
  <c r="S1127" i="1" s="1"/>
  <c r="R1128" i="1"/>
  <c r="S1128" i="1" s="1"/>
  <c r="R1129" i="1"/>
  <c r="S1129" i="1" s="1"/>
  <c r="R1130" i="1"/>
  <c r="S1130" i="1" s="1"/>
  <c r="R1131" i="1"/>
  <c r="S1131" i="1" s="1"/>
  <c r="R1132" i="1"/>
  <c r="S1132" i="1" s="1"/>
  <c r="R1133" i="1"/>
  <c r="S1133" i="1" s="1"/>
  <c r="R1134" i="1"/>
  <c r="S1134" i="1" s="1"/>
  <c r="R1135" i="1"/>
  <c r="S1135" i="1" s="1"/>
  <c r="R1136" i="1"/>
  <c r="S1136" i="1" s="1"/>
  <c r="R1137" i="1"/>
  <c r="S1137" i="1" s="1"/>
  <c r="R1138" i="1"/>
  <c r="S1138" i="1" s="1"/>
  <c r="R1139" i="1"/>
  <c r="S1139" i="1" s="1"/>
  <c r="R1140" i="1"/>
  <c r="S1140" i="1" s="1"/>
  <c r="R1141" i="1"/>
  <c r="S1141" i="1" s="1"/>
  <c r="R1142" i="1"/>
  <c r="S1142" i="1" s="1"/>
  <c r="R1143" i="1"/>
  <c r="S1143" i="1" s="1"/>
  <c r="R1144" i="1"/>
  <c r="S1144" i="1" s="1"/>
  <c r="R1145" i="1"/>
  <c r="S1145" i="1" s="1"/>
  <c r="R1146" i="1"/>
  <c r="S1146" i="1" s="1"/>
  <c r="R1147" i="1"/>
  <c r="S1147" i="1" s="1"/>
  <c r="R1148" i="1"/>
  <c r="S1148" i="1" s="1"/>
  <c r="R1149" i="1"/>
  <c r="S1149" i="1" s="1"/>
  <c r="R1150" i="1"/>
  <c r="S1150" i="1" s="1"/>
  <c r="R1151" i="1"/>
  <c r="S1151" i="1" s="1"/>
  <c r="R1152" i="1"/>
  <c r="S1152" i="1" s="1"/>
  <c r="R1153" i="1"/>
  <c r="S1153" i="1" s="1"/>
  <c r="R1154" i="1"/>
  <c r="S1154" i="1" s="1"/>
  <c r="R1155" i="1"/>
  <c r="S1155" i="1" s="1"/>
  <c r="R1156" i="1"/>
  <c r="S1156" i="1" s="1"/>
  <c r="R1157" i="1"/>
  <c r="S1157" i="1" s="1"/>
  <c r="R1158" i="1"/>
  <c r="S1158" i="1" s="1"/>
  <c r="R1159" i="1"/>
  <c r="S1159" i="1" s="1"/>
  <c r="R1160" i="1"/>
  <c r="S1160" i="1" s="1"/>
  <c r="R1161" i="1"/>
  <c r="S1161" i="1" s="1"/>
  <c r="R1162" i="1"/>
  <c r="S1162" i="1" s="1"/>
  <c r="R1163" i="1"/>
  <c r="S1163" i="1" s="1"/>
  <c r="R1164" i="1"/>
  <c r="S1164" i="1" s="1"/>
  <c r="R1165" i="1"/>
  <c r="S1165" i="1" s="1"/>
  <c r="R1166" i="1"/>
  <c r="S1166" i="1" s="1"/>
  <c r="R1167" i="1"/>
  <c r="S1167" i="1" s="1"/>
  <c r="R1168" i="1"/>
  <c r="S1168" i="1" s="1"/>
  <c r="R1169" i="1"/>
  <c r="S1169" i="1" s="1"/>
  <c r="R1170" i="1"/>
  <c r="S1170" i="1" s="1"/>
  <c r="R1171" i="1"/>
  <c r="S1171" i="1" s="1"/>
  <c r="R1172" i="1"/>
  <c r="S1172" i="1" s="1"/>
  <c r="R1173" i="1"/>
  <c r="S1173" i="1" s="1"/>
  <c r="R1174" i="1"/>
  <c r="S1174" i="1" s="1"/>
  <c r="R1175" i="1"/>
  <c r="S1175" i="1" s="1"/>
  <c r="R1176" i="1"/>
  <c r="S1176" i="1" s="1"/>
  <c r="R1177" i="1"/>
  <c r="S1177" i="1" s="1"/>
  <c r="R1178" i="1"/>
  <c r="S1178" i="1" s="1"/>
  <c r="R1179" i="1"/>
  <c r="S1179" i="1" s="1"/>
  <c r="R1180" i="1"/>
  <c r="S1180" i="1" s="1"/>
  <c r="R1181" i="1"/>
  <c r="S1181" i="1" s="1"/>
  <c r="R1182" i="1"/>
  <c r="S1182" i="1" s="1"/>
  <c r="R1183" i="1"/>
  <c r="S1183" i="1" s="1"/>
  <c r="R1184" i="1"/>
  <c r="S1184" i="1" s="1"/>
  <c r="R1185" i="1"/>
  <c r="S1185" i="1" s="1"/>
  <c r="R1186" i="1"/>
  <c r="S1186" i="1" s="1"/>
  <c r="R1187" i="1"/>
  <c r="S1187" i="1" s="1"/>
  <c r="R1188" i="1"/>
  <c r="S1188" i="1" s="1"/>
  <c r="R1189" i="1"/>
  <c r="S1189" i="1" s="1"/>
  <c r="R1190" i="1"/>
  <c r="S1190" i="1" s="1"/>
  <c r="R1191" i="1"/>
  <c r="S1191" i="1" s="1"/>
  <c r="R1192" i="1"/>
  <c r="S1192" i="1" s="1"/>
  <c r="R1193" i="1"/>
  <c r="S1193" i="1" s="1"/>
  <c r="R1194" i="1"/>
  <c r="S1194" i="1" s="1"/>
  <c r="R1195" i="1"/>
  <c r="S1195" i="1" s="1"/>
  <c r="R1196" i="1"/>
  <c r="S1196" i="1" s="1"/>
  <c r="R1197" i="1"/>
  <c r="S1197" i="1" s="1"/>
  <c r="R1198" i="1"/>
  <c r="S1198" i="1" s="1"/>
  <c r="R1199" i="1"/>
  <c r="S1199" i="1" s="1"/>
  <c r="R1200" i="1"/>
  <c r="S1200" i="1" s="1"/>
  <c r="R1201" i="1"/>
  <c r="S1201" i="1" s="1"/>
  <c r="R1202" i="1"/>
  <c r="S1202" i="1" s="1"/>
  <c r="R1203" i="1"/>
  <c r="S1203" i="1" s="1"/>
  <c r="R1204" i="1"/>
  <c r="S1204" i="1" s="1"/>
  <c r="R1205" i="1"/>
  <c r="S1205" i="1" s="1"/>
  <c r="R1206" i="1"/>
  <c r="S1206" i="1" s="1"/>
  <c r="R1207" i="1"/>
  <c r="S1207" i="1" s="1"/>
  <c r="R1208" i="1"/>
  <c r="S1208" i="1" s="1"/>
  <c r="R1209" i="1"/>
  <c r="S1209" i="1" s="1"/>
  <c r="R1210" i="1"/>
  <c r="S1210" i="1" s="1"/>
  <c r="R1211" i="1"/>
  <c r="S1211" i="1" s="1"/>
  <c r="R1212" i="1"/>
  <c r="S1212" i="1" s="1"/>
  <c r="R1213" i="1"/>
  <c r="S1213" i="1" s="1"/>
  <c r="R1214" i="1"/>
  <c r="S1214" i="1" s="1"/>
  <c r="R1215" i="1"/>
  <c r="S1215" i="1" s="1"/>
  <c r="R1216" i="1"/>
  <c r="S1216" i="1" s="1"/>
  <c r="R1217" i="1"/>
  <c r="S1217" i="1" s="1"/>
  <c r="R1218" i="1"/>
  <c r="S1218" i="1" s="1"/>
  <c r="R1219" i="1"/>
  <c r="S1219" i="1" s="1"/>
  <c r="R1220" i="1"/>
  <c r="S1220" i="1" s="1"/>
  <c r="R1221" i="1"/>
  <c r="S1221" i="1" s="1"/>
  <c r="R1222" i="1"/>
  <c r="S1222" i="1" s="1"/>
  <c r="R1223" i="1"/>
  <c r="S1223" i="1" s="1"/>
  <c r="R1224" i="1"/>
  <c r="S1224" i="1" s="1"/>
  <c r="R1225" i="1"/>
  <c r="S1225" i="1" s="1"/>
  <c r="R1226" i="1"/>
  <c r="S1226" i="1" s="1"/>
  <c r="R1227" i="1"/>
  <c r="S1227" i="1" s="1"/>
  <c r="R1228" i="1"/>
  <c r="S1228" i="1" s="1"/>
  <c r="R1229" i="1"/>
  <c r="S1229" i="1" s="1"/>
  <c r="R1230" i="1"/>
  <c r="S1230" i="1" s="1"/>
  <c r="R1231" i="1"/>
  <c r="S1231" i="1" s="1"/>
  <c r="R1232" i="1"/>
  <c r="S1232" i="1" s="1"/>
  <c r="R1233" i="1"/>
  <c r="S1233" i="1" s="1"/>
  <c r="R1234" i="1"/>
  <c r="S1234" i="1" s="1"/>
  <c r="R1235" i="1"/>
  <c r="S1235" i="1" s="1"/>
  <c r="R1236" i="1"/>
  <c r="S1236" i="1" s="1"/>
  <c r="R1237" i="1"/>
  <c r="S1237" i="1" s="1"/>
  <c r="R1238" i="1"/>
  <c r="S1238" i="1" s="1"/>
  <c r="R1239" i="1"/>
  <c r="S1239" i="1" s="1"/>
  <c r="R1240" i="1"/>
  <c r="S1240" i="1" s="1"/>
  <c r="R1241" i="1"/>
  <c r="S1241" i="1" s="1"/>
  <c r="R1242" i="1"/>
  <c r="S1242" i="1" s="1"/>
  <c r="R1243" i="1"/>
  <c r="S1243" i="1" s="1"/>
  <c r="R1244" i="1"/>
  <c r="S1244" i="1" s="1"/>
  <c r="R1245" i="1"/>
  <c r="S1245" i="1" s="1"/>
  <c r="R1246" i="1"/>
  <c r="S1246" i="1" s="1"/>
  <c r="R1247" i="1"/>
  <c r="S1247" i="1" s="1"/>
  <c r="R1248" i="1"/>
  <c r="S1248" i="1" s="1"/>
  <c r="R1249" i="1"/>
  <c r="S1249" i="1" s="1"/>
  <c r="R1250" i="1"/>
  <c r="S1250" i="1" s="1"/>
  <c r="R1251" i="1"/>
  <c r="S1251" i="1" s="1"/>
  <c r="R1252" i="1"/>
  <c r="S1252" i="1" s="1"/>
  <c r="R1253" i="1"/>
  <c r="S1253" i="1" s="1"/>
  <c r="R1254" i="1"/>
  <c r="S1254" i="1" s="1"/>
  <c r="R1255" i="1"/>
  <c r="S1255" i="1" s="1"/>
  <c r="R1256" i="1"/>
  <c r="S1256" i="1" s="1"/>
  <c r="R1257" i="1"/>
  <c r="S1257" i="1" s="1"/>
  <c r="R1258" i="1"/>
  <c r="S1258" i="1" s="1"/>
  <c r="R1259" i="1"/>
  <c r="S1259" i="1" s="1"/>
  <c r="R1260" i="1"/>
  <c r="S1260" i="1" s="1"/>
  <c r="R1261" i="1"/>
  <c r="S1261" i="1" s="1"/>
  <c r="R1262" i="1"/>
  <c r="S1262" i="1" s="1"/>
  <c r="R1263" i="1"/>
  <c r="S1263" i="1" s="1"/>
  <c r="R1264" i="1"/>
  <c r="S1264" i="1" s="1"/>
  <c r="R1265" i="1"/>
  <c r="S1265" i="1" s="1"/>
  <c r="R1266" i="1"/>
  <c r="S1266" i="1" s="1"/>
  <c r="R1267" i="1"/>
  <c r="S1267" i="1" s="1"/>
  <c r="R1268" i="1"/>
  <c r="S1268" i="1" s="1"/>
  <c r="R1269" i="1"/>
  <c r="S1269" i="1" s="1"/>
  <c r="R1270" i="1"/>
  <c r="S1270" i="1" s="1"/>
  <c r="R1271" i="1"/>
  <c r="S1271" i="1" s="1"/>
  <c r="R1272" i="1"/>
  <c r="S1272" i="1" s="1"/>
  <c r="R1273" i="1"/>
  <c r="S1273" i="1" s="1"/>
  <c r="R1274" i="1"/>
  <c r="S1274" i="1" s="1"/>
  <c r="R1275" i="1"/>
  <c r="S1275" i="1" s="1"/>
  <c r="R1276" i="1"/>
  <c r="S1276" i="1" s="1"/>
  <c r="R1277" i="1"/>
  <c r="S1277" i="1" s="1"/>
  <c r="R1278" i="1"/>
  <c r="S1278" i="1" s="1"/>
  <c r="R1279" i="1"/>
  <c r="S1279" i="1" s="1"/>
  <c r="R1280" i="1"/>
  <c r="S1280" i="1" s="1"/>
  <c r="R1281" i="1"/>
  <c r="S1281" i="1" s="1"/>
  <c r="R1282" i="1"/>
  <c r="S1282" i="1" s="1"/>
  <c r="R1283" i="1"/>
  <c r="S1283" i="1" s="1"/>
  <c r="R1284" i="1"/>
  <c r="S1284" i="1" s="1"/>
  <c r="R1285" i="1"/>
  <c r="S1285" i="1" s="1"/>
  <c r="R1286" i="1"/>
  <c r="S1286" i="1" s="1"/>
  <c r="R1287" i="1"/>
  <c r="S1287" i="1" s="1"/>
  <c r="R1288" i="1"/>
  <c r="S1288" i="1" s="1"/>
  <c r="R1289" i="1"/>
  <c r="S1289" i="1" s="1"/>
  <c r="R1290" i="1"/>
  <c r="S1290" i="1" s="1"/>
  <c r="R1291" i="1"/>
  <c r="S1291" i="1" s="1"/>
  <c r="R1292" i="1"/>
  <c r="S1292" i="1" s="1"/>
  <c r="R1293" i="1"/>
  <c r="S1293" i="1" s="1"/>
  <c r="R1294" i="1"/>
  <c r="S1294" i="1" s="1"/>
  <c r="R1295" i="1"/>
  <c r="S1295" i="1" s="1"/>
  <c r="R1296" i="1"/>
  <c r="S1296" i="1" s="1"/>
  <c r="R1297" i="1"/>
  <c r="S1297" i="1" s="1"/>
  <c r="R1298" i="1"/>
  <c r="S1298" i="1" s="1"/>
  <c r="R1299" i="1"/>
  <c r="S1299" i="1" s="1"/>
  <c r="R1300" i="1"/>
  <c r="S1300" i="1" s="1"/>
  <c r="R1301" i="1"/>
  <c r="S1301" i="1" s="1"/>
  <c r="R1302" i="1"/>
  <c r="S1302" i="1" s="1"/>
  <c r="R1303" i="1"/>
  <c r="S1303" i="1" s="1"/>
  <c r="R1304" i="1"/>
  <c r="S1304" i="1" s="1"/>
  <c r="R1305" i="1"/>
  <c r="S1305" i="1" s="1"/>
  <c r="R1306" i="1"/>
  <c r="S1306" i="1" s="1"/>
  <c r="R1307" i="1"/>
  <c r="S1307" i="1" s="1"/>
  <c r="R1308" i="1"/>
  <c r="S1308" i="1" s="1"/>
  <c r="R1309" i="1"/>
  <c r="S1309" i="1" s="1"/>
  <c r="R1310" i="1"/>
  <c r="S1310" i="1" s="1"/>
  <c r="R1311" i="1"/>
  <c r="S1311" i="1" s="1"/>
  <c r="R1312" i="1"/>
  <c r="S1312" i="1" s="1"/>
  <c r="R1313" i="1"/>
  <c r="S1313" i="1" s="1"/>
  <c r="R1314" i="1"/>
  <c r="S1314" i="1" s="1"/>
  <c r="R1315" i="1"/>
  <c r="S1315" i="1" s="1"/>
  <c r="R1316" i="1"/>
  <c r="S1316" i="1" s="1"/>
  <c r="R1317" i="1"/>
  <c r="S1317" i="1" s="1"/>
  <c r="R1318" i="1"/>
  <c r="S1318" i="1" s="1"/>
  <c r="R1319" i="1"/>
  <c r="S1319" i="1" s="1"/>
  <c r="R1320" i="1"/>
  <c r="S1320" i="1" s="1"/>
  <c r="R1321" i="1"/>
  <c r="S1321" i="1" s="1"/>
  <c r="R1322" i="1"/>
  <c r="S1322" i="1" s="1"/>
  <c r="R1323" i="1"/>
  <c r="S1323" i="1" s="1"/>
  <c r="R1324" i="1"/>
  <c r="S1324" i="1" s="1"/>
  <c r="R1325" i="1"/>
  <c r="S1325" i="1" s="1"/>
  <c r="R1326" i="1"/>
  <c r="S1326" i="1" s="1"/>
  <c r="R1327" i="1"/>
  <c r="S1327" i="1" s="1"/>
  <c r="R1328" i="1"/>
  <c r="S1328" i="1" s="1"/>
  <c r="R1329" i="1"/>
  <c r="S1329" i="1" s="1"/>
  <c r="R1330" i="1"/>
  <c r="S1330" i="1" s="1"/>
  <c r="R1331" i="1"/>
  <c r="S1331" i="1" s="1"/>
  <c r="R1332" i="1"/>
  <c r="S1332" i="1" s="1"/>
  <c r="R1333" i="1"/>
  <c r="S1333" i="1" s="1"/>
  <c r="R1334" i="1"/>
  <c r="S1334" i="1" s="1"/>
  <c r="R1335" i="1"/>
  <c r="S1335" i="1" s="1"/>
  <c r="R1336" i="1"/>
  <c r="S1336" i="1" s="1"/>
  <c r="R1337" i="1"/>
  <c r="S1337" i="1" s="1"/>
  <c r="R1338" i="1"/>
  <c r="S1338" i="1" s="1"/>
  <c r="R1339" i="1"/>
  <c r="S1339" i="1" s="1"/>
  <c r="R1340" i="1"/>
  <c r="S1340" i="1" s="1"/>
  <c r="R1341" i="1"/>
  <c r="S1341" i="1" s="1"/>
  <c r="R1342" i="1"/>
  <c r="S1342" i="1" s="1"/>
  <c r="R1343" i="1"/>
  <c r="S1343" i="1" s="1"/>
  <c r="R1344" i="1"/>
  <c r="S1344" i="1" s="1"/>
  <c r="R1345" i="1"/>
  <c r="S1345" i="1" s="1"/>
  <c r="R1346" i="1"/>
  <c r="S1346" i="1" s="1"/>
  <c r="R1347" i="1"/>
  <c r="S1347" i="1" s="1"/>
  <c r="R1348" i="1"/>
  <c r="S1348" i="1" s="1"/>
  <c r="R1349" i="1"/>
  <c r="S1349" i="1" s="1"/>
  <c r="R1350" i="1"/>
  <c r="S1350" i="1" s="1"/>
  <c r="R1351" i="1"/>
  <c r="S1351" i="1" s="1"/>
  <c r="R1352" i="1"/>
  <c r="S1352" i="1" s="1"/>
  <c r="R1353" i="1"/>
  <c r="S1353" i="1" s="1"/>
  <c r="R1354" i="1"/>
  <c r="S1354" i="1" s="1"/>
  <c r="R1355" i="1"/>
  <c r="S1355" i="1" s="1"/>
  <c r="R1356" i="1"/>
  <c r="S1356" i="1" s="1"/>
  <c r="R1357" i="1"/>
  <c r="S1357" i="1" s="1"/>
  <c r="R1358" i="1"/>
  <c r="S1358" i="1" s="1"/>
  <c r="R1359" i="1"/>
  <c r="S1359" i="1" s="1"/>
  <c r="R1360" i="1"/>
  <c r="S1360" i="1" s="1"/>
  <c r="R1361" i="1"/>
  <c r="S1361" i="1" s="1"/>
  <c r="R1362" i="1"/>
  <c r="S1362" i="1" s="1"/>
  <c r="R1363" i="1"/>
  <c r="S1363" i="1" s="1"/>
  <c r="R1364" i="1"/>
  <c r="S1364" i="1" s="1"/>
  <c r="R1365" i="1"/>
  <c r="S1365" i="1" s="1"/>
  <c r="R1366" i="1"/>
  <c r="S1366" i="1" s="1"/>
  <c r="R1367" i="1"/>
  <c r="S1367" i="1" s="1"/>
  <c r="R1368" i="1"/>
  <c r="S1368" i="1" s="1"/>
  <c r="R1369" i="1"/>
  <c r="S1369" i="1" s="1"/>
  <c r="R1370" i="1"/>
  <c r="S1370" i="1" s="1"/>
  <c r="R1371" i="1"/>
  <c r="S1371" i="1" s="1"/>
  <c r="R1372" i="1"/>
  <c r="S1372" i="1" s="1"/>
  <c r="R1373" i="1"/>
  <c r="S1373" i="1" s="1"/>
  <c r="R1374" i="1"/>
  <c r="S1374" i="1" s="1"/>
  <c r="R1375" i="1"/>
  <c r="S1375" i="1" s="1"/>
  <c r="R1376" i="1"/>
  <c r="S1376" i="1" s="1"/>
  <c r="R1377" i="1"/>
  <c r="S1377" i="1" s="1"/>
  <c r="R1378" i="1"/>
  <c r="S1378" i="1" s="1"/>
  <c r="R1379" i="1"/>
  <c r="S1379" i="1" s="1"/>
  <c r="R1380" i="1"/>
  <c r="S1380" i="1" s="1"/>
  <c r="R1381" i="1"/>
  <c r="S1381" i="1" s="1"/>
  <c r="R1382" i="1"/>
  <c r="S1382" i="1" s="1"/>
  <c r="R1383" i="1"/>
  <c r="S1383" i="1" s="1"/>
  <c r="R1384" i="1"/>
  <c r="S1384" i="1" s="1"/>
  <c r="R1385" i="1"/>
  <c r="S1385" i="1" s="1"/>
  <c r="R1386" i="1"/>
  <c r="S1386" i="1" s="1"/>
  <c r="R1387" i="1"/>
  <c r="S1387" i="1" s="1"/>
  <c r="R1388" i="1"/>
  <c r="S1388" i="1" s="1"/>
  <c r="R1389" i="1"/>
  <c r="S1389" i="1" s="1"/>
  <c r="R1390" i="1"/>
  <c r="S1390" i="1" s="1"/>
  <c r="R1391" i="1"/>
  <c r="S1391" i="1" s="1"/>
  <c r="R1392" i="1"/>
  <c r="S1392" i="1" s="1"/>
  <c r="R1393" i="1"/>
  <c r="S1393" i="1" s="1"/>
  <c r="R1394" i="1"/>
  <c r="S1394" i="1" s="1"/>
  <c r="R1395" i="1"/>
  <c r="S1395" i="1" s="1"/>
  <c r="R1396" i="1"/>
  <c r="S1396" i="1" s="1"/>
  <c r="R1397" i="1"/>
  <c r="S1397" i="1" s="1"/>
  <c r="R1398" i="1"/>
  <c r="S1398" i="1" s="1"/>
  <c r="R1399" i="1"/>
  <c r="S1399" i="1" s="1"/>
  <c r="R1400" i="1"/>
  <c r="S1400" i="1" s="1"/>
  <c r="R1401" i="1"/>
  <c r="S1401" i="1" s="1"/>
  <c r="R1402" i="1"/>
  <c r="S1402" i="1" s="1"/>
  <c r="R1403" i="1"/>
  <c r="S1403" i="1" s="1"/>
  <c r="R1404" i="1"/>
  <c r="S1404" i="1" s="1"/>
  <c r="R1405" i="1"/>
  <c r="S1405" i="1" s="1"/>
  <c r="R1406" i="1"/>
  <c r="S1406" i="1" s="1"/>
  <c r="R1407" i="1"/>
  <c r="S1407" i="1" s="1"/>
  <c r="R1408" i="1"/>
  <c r="S1408" i="1" s="1"/>
  <c r="R1409" i="1"/>
  <c r="S1409" i="1" s="1"/>
  <c r="R1410" i="1"/>
  <c r="S1410" i="1" s="1"/>
  <c r="R1411" i="1"/>
  <c r="S1411" i="1" s="1"/>
  <c r="R1412" i="1"/>
  <c r="S1412" i="1" s="1"/>
  <c r="R1413" i="1"/>
  <c r="S1413" i="1" s="1"/>
  <c r="R1414" i="1"/>
  <c r="S1414" i="1" s="1"/>
  <c r="R1415" i="1"/>
  <c r="S1415" i="1" s="1"/>
  <c r="R1416" i="1"/>
  <c r="S1416" i="1" s="1"/>
  <c r="R1417" i="1"/>
  <c r="S1417" i="1" s="1"/>
  <c r="R1418" i="1"/>
  <c r="S1418" i="1" s="1"/>
  <c r="R1419" i="1"/>
  <c r="S1419" i="1" s="1"/>
  <c r="R1420" i="1"/>
  <c r="S1420" i="1" s="1"/>
  <c r="R1421" i="1"/>
  <c r="S1421" i="1" s="1"/>
  <c r="R1422" i="1"/>
  <c r="S1422" i="1" s="1"/>
  <c r="R1423" i="1"/>
  <c r="S1423" i="1" s="1"/>
  <c r="R1424" i="1"/>
  <c r="S1424" i="1" s="1"/>
  <c r="R1425" i="1"/>
  <c r="S1425" i="1" s="1"/>
  <c r="R1426" i="1"/>
  <c r="S1426" i="1" s="1"/>
  <c r="R1427" i="1"/>
  <c r="S1427" i="1" s="1"/>
  <c r="R1428" i="1"/>
  <c r="S1428" i="1" s="1"/>
  <c r="R1429" i="1"/>
  <c r="S1429" i="1" s="1"/>
  <c r="R1430" i="1"/>
  <c r="S1430" i="1" s="1"/>
  <c r="R1431" i="1"/>
  <c r="S1431" i="1" s="1"/>
  <c r="R1432" i="1"/>
  <c r="S1432" i="1" s="1"/>
  <c r="R1433" i="1"/>
  <c r="S1433" i="1" s="1"/>
  <c r="R1434" i="1"/>
  <c r="S1434" i="1" s="1"/>
  <c r="R1435" i="1"/>
  <c r="S1435" i="1" s="1"/>
  <c r="R1436" i="1"/>
  <c r="S1436" i="1" s="1"/>
  <c r="R1437" i="1"/>
  <c r="S1437" i="1" s="1"/>
  <c r="R1438" i="1"/>
  <c r="S1438" i="1" s="1"/>
  <c r="R1439" i="1"/>
  <c r="S1439" i="1" s="1"/>
  <c r="R1440" i="1"/>
  <c r="S1440" i="1" s="1"/>
  <c r="R1441" i="1"/>
  <c r="S1441" i="1" s="1"/>
  <c r="R1442" i="1"/>
  <c r="S1442" i="1" s="1"/>
  <c r="R1443" i="1"/>
  <c r="S1443" i="1" s="1"/>
  <c r="R1444" i="1"/>
  <c r="S1444" i="1" s="1"/>
  <c r="R1445" i="1"/>
  <c r="S1445" i="1" s="1"/>
  <c r="R1446" i="1"/>
  <c r="S1446" i="1" s="1"/>
  <c r="R1447" i="1"/>
  <c r="S1447" i="1" s="1"/>
  <c r="R1448" i="1"/>
  <c r="S1448" i="1" s="1"/>
  <c r="R1449" i="1"/>
  <c r="S1449" i="1" s="1"/>
  <c r="R1450" i="1"/>
  <c r="S1450" i="1" s="1"/>
  <c r="R1451" i="1"/>
  <c r="S1451" i="1" s="1"/>
  <c r="R1452" i="1"/>
  <c r="S1452" i="1" s="1"/>
  <c r="R1453" i="1"/>
  <c r="S1453" i="1" s="1"/>
  <c r="R1454" i="1"/>
  <c r="S1454" i="1" s="1"/>
  <c r="R1455" i="1"/>
  <c r="S1455" i="1" s="1"/>
  <c r="R1456" i="1"/>
  <c r="S1456" i="1" s="1"/>
  <c r="R1457" i="1"/>
  <c r="S1457" i="1" s="1"/>
  <c r="R1458" i="1"/>
  <c r="S1458" i="1" s="1"/>
  <c r="R1459" i="1"/>
  <c r="S1459" i="1" s="1"/>
  <c r="R1460" i="1"/>
  <c r="S1460" i="1" s="1"/>
  <c r="R1461" i="1"/>
  <c r="S1461" i="1" s="1"/>
  <c r="R1462" i="1"/>
  <c r="S1462" i="1" s="1"/>
  <c r="R1463" i="1"/>
  <c r="S1463" i="1" s="1"/>
  <c r="R1464" i="1"/>
  <c r="S1464" i="1" s="1"/>
  <c r="R1465" i="1"/>
  <c r="S1465" i="1" s="1"/>
  <c r="R1466" i="1"/>
  <c r="S1466" i="1" s="1"/>
  <c r="R1467" i="1"/>
  <c r="S1467" i="1" s="1"/>
  <c r="R1468" i="1"/>
  <c r="S1468" i="1" s="1"/>
  <c r="R1469" i="1"/>
  <c r="S1469" i="1" s="1"/>
  <c r="R1470" i="1"/>
  <c r="S1470" i="1" s="1"/>
  <c r="R1471" i="1"/>
  <c r="S1471" i="1" s="1"/>
  <c r="R1472" i="1"/>
  <c r="S1472" i="1" s="1"/>
  <c r="R1473" i="1"/>
  <c r="S1473" i="1" s="1"/>
  <c r="R1474" i="1"/>
  <c r="S1474" i="1" s="1"/>
  <c r="R1475" i="1"/>
  <c r="S1475" i="1" s="1"/>
  <c r="R1476" i="1"/>
  <c r="S1476" i="1" s="1"/>
  <c r="R1477" i="1"/>
  <c r="S1477" i="1" s="1"/>
  <c r="R1478" i="1"/>
  <c r="S1478" i="1" s="1"/>
  <c r="R1479" i="1"/>
  <c r="S1479" i="1" s="1"/>
  <c r="R1480" i="1"/>
  <c r="S1480" i="1" s="1"/>
  <c r="R1481" i="1"/>
  <c r="S1481" i="1" s="1"/>
  <c r="R1482" i="1"/>
  <c r="S1482" i="1" s="1"/>
  <c r="R1483" i="1"/>
  <c r="S1483" i="1" s="1"/>
  <c r="R1484" i="1"/>
  <c r="S1484" i="1" s="1"/>
  <c r="R1485" i="1"/>
  <c r="S1485" i="1" s="1"/>
  <c r="R1486" i="1"/>
  <c r="S1486" i="1" s="1"/>
  <c r="R1487" i="1"/>
  <c r="S1487" i="1" s="1"/>
  <c r="R1488" i="1"/>
  <c r="S1488" i="1" s="1"/>
  <c r="R1489" i="1"/>
  <c r="S1489" i="1" s="1"/>
  <c r="R1490" i="1"/>
  <c r="S1490" i="1" s="1"/>
  <c r="R1491" i="1"/>
  <c r="S1491" i="1" s="1"/>
  <c r="R1492" i="1"/>
  <c r="S1492" i="1" s="1"/>
  <c r="R1493" i="1"/>
  <c r="S1493" i="1" s="1"/>
  <c r="R1494" i="1"/>
  <c r="S1494" i="1" s="1"/>
  <c r="R1495" i="1"/>
  <c r="S1495" i="1" s="1"/>
  <c r="R1496" i="1"/>
  <c r="S1496" i="1" s="1"/>
  <c r="R1497" i="1"/>
  <c r="S1497" i="1" s="1"/>
  <c r="R1498" i="1"/>
  <c r="S1498" i="1" s="1"/>
  <c r="R1499" i="1"/>
  <c r="S1499" i="1" s="1"/>
  <c r="R1500" i="1"/>
  <c r="S1500" i="1" s="1"/>
  <c r="R1501" i="1"/>
  <c r="S1501" i="1" s="1"/>
  <c r="R1502" i="1"/>
  <c r="S1502" i="1" s="1"/>
  <c r="R1503" i="1"/>
  <c r="S1503" i="1" s="1"/>
  <c r="R1504" i="1"/>
  <c r="S1504" i="1" s="1"/>
  <c r="R1505" i="1"/>
  <c r="S1505" i="1" s="1"/>
  <c r="R1506" i="1"/>
  <c r="S1506" i="1" s="1"/>
  <c r="R1507" i="1"/>
  <c r="S1507" i="1" s="1"/>
  <c r="R1508" i="1"/>
  <c r="S1508" i="1" s="1"/>
  <c r="R1509" i="1"/>
  <c r="S1509" i="1" s="1"/>
  <c r="R1510" i="1"/>
  <c r="S1510" i="1" s="1"/>
  <c r="R1511" i="1"/>
  <c r="S1511" i="1" s="1"/>
  <c r="R1512" i="1"/>
  <c r="S1512" i="1" s="1"/>
  <c r="R1513" i="1"/>
  <c r="S1513" i="1" s="1"/>
  <c r="R1514" i="1"/>
  <c r="S1514" i="1" s="1"/>
  <c r="R1515" i="1"/>
  <c r="S1515" i="1" s="1"/>
  <c r="R1516" i="1"/>
  <c r="S1516" i="1" s="1"/>
  <c r="R1517" i="1"/>
  <c r="S1517" i="1" s="1"/>
  <c r="R1518" i="1"/>
  <c r="S1518" i="1" s="1"/>
  <c r="R1519" i="1"/>
  <c r="S1519" i="1" s="1"/>
  <c r="R1520" i="1"/>
  <c r="S1520" i="1" s="1"/>
  <c r="R1521" i="1"/>
  <c r="S1521" i="1" s="1"/>
  <c r="R1522" i="1"/>
  <c r="S1522" i="1" s="1"/>
  <c r="R1523" i="1"/>
  <c r="S1523" i="1" s="1"/>
  <c r="R1524" i="1"/>
  <c r="S1524" i="1" s="1"/>
  <c r="R1525" i="1"/>
  <c r="S1525" i="1" s="1"/>
  <c r="R1526" i="1"/>
  <c r="S1526" i="1" s="1"/>
  <c r="R1527" i="1"/>
  <c r="S1527" i="1" s="1"/>
  <c r="R1528" i="1"/>
  <c r="S1528" i="1" s="1"/>
  <c r="R1529" i="1"/>
  <c r="S1529" i="1" s="1"/>
  <c r="R1530" i="1"/>
  <c r="S1530" i="1" s="1"/>
  <c r="R1531" i="1"/>
  <c r="S1531" i="1" s="1"/>
  <c r="R1532" i="1"/>
  <c r="S1532" i="1" s="1"/>
  <c r="R1533" i="1"/>
  <c r="S1533" i="1" s="1"/>
  <c r="R1534" i="1"/>
  <c r="S1534" i="1" s="1"/>
  <c r="R1535" i="1"/>
  <c r="S1535" i="1" s="1"/>
  <c r="R1536" i="1"/>
  <c r="S1536" i="1" s="1"/>
  <c r="R1537" i="1"/>
  <c r="S1537" i="1" s="1"/>
  <c r="R1538" i="1"/>
  <c r="S1538" i="1" s="1"/>
  <c r="R1539" i="1"/>
  <c r="S1539" i="1" s="1"/>
  <c r="R1540" i="1"/>
  <c r="S1540" i="1" s="1"/>
  <c r="R1541" i="1"/>
  <c r="S1541" i="1" s="1"/>
  <c r="R1542" i="1"/>
  <c r="S1542" i="1" s="1"/>
  <c r="R1543" i="1"/>
  <c r="S1543" i="1" s="1"/>
  <c r="R1544" i="1"/>
  <c r="S1544" i="1" s="1"/>
  <c r="R1545" i="1"/>
  <c r="S1545" i="1" s="1"/>
  <c r="R1546" i="1"/>
  <c r="S1546" i="1" s="1"/>
  <c r="R1547" i="1"/>
  <c r="S1547" i="1" s="1"/>
  <c r="R1548" i="1"/>
  <c r="S1548" i="1" s="1"/>
  <c r="R1549" i="1"/>
  <c r="S1549" i="1" s="1"/>
  <c r="R1550" i="1"/>
  <c r="S1550" i="1" s="1"/>
  <c r="R1551" i="1"/>
  <c r="S1551" i="1" s="1"/>
  <c r="R1552" i="1"/>
  <c r="S1552" i="1" s="1"/>
  <c r="R1553" i="1"/>
  <c r="S1553" i="1" s="1"/>
  <c r="R1554" i="1"/>
  <c r="S1554" i="1" s="1"/>
  <c r="R1555" i="1"/>
  <c r="S1555" i="1" s="1"/>
  <c r="R1556" i="1"/>
  <c r="S1556" i="1" s="1"/>
  <c r="R1557" i="1"/>
  <c r="S1557" i="1" s="1"/>
  <c r="R1558" i="1"/>
  <c r="S1558" i="1" s="1"/>
  <c r="R1559" i="1"/>
  <c r="S1559" i="1" s="1"/>
  <c r="R1560" i="1"/>
  <c r="S1560" i="1" s="1"/>
  <c r="R1561" i="1"/>
  <c r="S1561" i="1" s="1"/>
  <c r="R1562" i="1"/>
  <c r="S1562" i="1" s="1"/>
  <c r="R1563" i="1"/>
  <c r="S1563" i="1" s="1"/>
  <c r="R1564" i="1"/>
  <c r="S1564" i="1" s="1"/>
  <c r="R1565" i="1"/>
  <c r="S1565" i="1" s="1"/>
  <c r="R1566" i="1"/>
  <c r="S1566" i="1" s="1"/>
  <c r="R1567" i="1"/>
  <c r="S1567" i="1" s="1"/>
  <c r="R1568" i="1"/>
  <c r="S1568" i="1" s="1"/>
  <c r="R1569" i="1"/>
  <c r="S1569" i="1" s="1"/>
  <c r="R1570" i="1"/>
  <c r="S1570" i="1" s="1"/>
  <c r="R1571" i="1"/>
  <c r="S1571" i="1" s="1"/>
  <c r="R1572" i="1"/>
  <c r="S1572" i="1" s="1"/>
  <c r="R1573" i="1"/>
  <c r="S1573" i="1" s="1"/>
  <c r="R1574" i="1"/>
  <c r="S1574" i="1" s="1"/>
  <c r="R1575" i="1"/>
  <c r="S1575" i="1" s="1"/>
  <c r="R1576" i="1"/>
  <c r="S1576" i="1" s="1"/>
  <c r="R1577" i="1"/>
  <c r="S1577" i="1" s="1"/>
  <c r="R1578" i="1"/>
  <c r="S1578" i="1" s="1"/>
  <c r="R1579" i="1"/>
  <c r="S1579" i="1" s="1"/>
  <c r="R1580" i="1"/>
  <c r="S1580" i="1" s="1"/>
  <c r="R1581" i="1"/>
  <c r="S1581" i="1" s="1"/>
  <c r="R1582" i="1"/>
  <c r="S1582" i="1" s="1"/>
  <c r="R1583" i="1"/>
  <c r="S1583" i="1" s="1"/>
  <c r="R1584" i="1"/>
  <c r="S1584" i="1" s="1"/>
  <c r="R1585" i="1"/>
  <c r="S1585" i="1" s="1"/>
  <c r="R1586" i="1"/>
  <c r="S1586" i="1" s="1"/>
  <c r="R1587" i="1"/>
  <c r="S1587" i="1" s="1"/>
  <c r="R1588" i="1"/>
  <c r="S1588" i="1" s="1"/>
  <c r="R1589" i="1"/>
  <c r="S1589" i="1" s="1"/>
  <c r="R1590" i="1"/>
  <c r="S1590" i="1" s="1"/>
  <c r="R1591" i="1"/>
  <c r="S1591" i="1" s="1"/>
  <c r="R1592" i="1"/>
  <c r="S1592" i="1" s="1"/>
  <c r="R1593" i="1"/>
  <c r="S1593" i="1" s="1"/>
  <c r="R1594" i="1"/>
  <c r="S1594" i="1" s="1"/>
  <c r="R1595" i="1"/>
  <c r="S1595" i="1" s="1"/>
  <c r="R1596" i="1"/>
  <c r="S1596" i="1" s="1"/>
  <c r="R1597" i="1"/>
  <c r="S1597" i="1" s="1"/>
  <c r="R1598" i="1"/>
  <c r="S1598" i="1" s="1"/>
  <c r="R1599" i="1"/>
  <c r="S1599" i="1" s="1"/>
  <c r="R1600" i="1"/>
  <c r="S1600" i="1" s="1"/>
  <c r="R1601" i="1"/>
  <c r="S1601" i="1" s="1"/>
  <c r="R1602" i="1"/>
  <c r="S1602" i="1" s="1"/>
  <c r="R1603" i="1"/>
  <c r="S1603" i="1" s="1"/>
  <c r="R1604" i="1"/>
  <c r="S1604" i="1" s="1"/>
  <c r="R1605" i="1"/>
  <c r="S1605" i="1" s="1"/>
  <c r="R1606" i="1"/>
  <c r="S1606" i="1" s="1"/>
  <c r="R1607" i="1"/>
  <c r="S1607" i="1" s="1"/>
  <c r="R1608" i="1"/>
  <c r="S1608" i="1" s="1"/>
  <c r="R1609" i="1"/>
  <c r="S1609" i="1" s="1"/>
  <c r="R1610" i="1"/>
  <c r="S1610" i="1" s="1"/>
  <c r="R1611" i="1"/>
  <c r="S1611" i="1" s="1"/>
  <c r="R1612" i="1"/>
  <c r="S1612" i="1" s="1"/>
  <c r="R1613" i="1"/>
  <c r="S1613" i="1" s="1"/>
  <c r="R1614" i="1"/>
  <c r="S1614" i="1" s="1"/>
  <c r="R1615" i="1"/>
  <c r="S1615" i="1" s="1"/>
  <c r="R1616" i="1"/>
  <c r="S1616" i="1" s="1"/>
  <c r="R1617" i="1"/>
  <c r="S1617" i="1" s="1"/>
  <c r="R1618" i="1"/>
  <c r="S1618" i="1" s="1"/>
  <c r="R1619" i="1"/>
  <c r="S1619" i="1" s="1"/>
  <c r="R1620" i="1"/>
  <c r="S1620" i="1" s="1"/>
  <c r="R1621" i="1"/>
  <c r="S1621" i="1" s="1"/>
  <c r="R1622" i="1"/>
  <c r="S1622" i="1" s="1"/>
  <c r="R1623" i="1"/>
  <c r="S1623" i="1" s="1"/>
  <c r="R1624" i="1"/>
  <c r="S1624" i="1" s="1"/>
  <c r="R1625" i="1"/>
  <c r="S1625" i="1" s="1"/>
  <c r="R1626" i="1"/>
  <c r="S1626" i="1" s="1"/>
  <c r="R1627" i="1"/>
  <c r="S1627" i="1" s="1"/>
  <c r="R1628" i="1"/>
  <c r="S1628" i="1" s="1"/>
  <c r="R1629" i="1"/>
  <c r="S1629" i="1" s="1"/>
  <c r="R1630" i="1"/>
  <c r="S1630" i="1" s="1"/>
  <c r="R1631" i="1"/>
  <c r="S1631" i="1" s="1"/>
  <c r="R1632" i="1"/>
  <c r="S1632" i="1" s="1"/>
  <c r="R1633" i="1"/>
  <c r="S1633" i="1" s="1"/>
  <c r="R1634" i="1"/>
  <c r="S1634" i="1" s="1"/>
  <c r="R1635" i="1"/>
  <c r="S1635" i="1" s="1"/>
  <c r="R1636" i="1"/>
  <c r="S1636" i="1" s="1"/>
  <c r="R1637" i="1"/>
  <c r="S1637" i="1" s="1"/>
  <c r="R1638" i="1"/>
  <c r="S1638" i="1" s="1"/>
  <c r="R1639" i="1"/>
  <c r="S1639" i="1" s="1"/>
  <c r="R1640" i="1"/>
  <c r="S1640" i="1" s="1"/>
  <c r="R1641" i="1"/>
  <c r="S1641" i="1" s="1"/>
  <c r="R1642" i="1"/>
  <c r="S1642" i="1" s="1"/>
  <c r="R1643" i="1"/>
  <c r="S1643" i="1" s="1"/>
  <c r="R1644" i="1"/>
  <c r="S1644" i="1" s="1"/>
  <c r="R1645" i="1"/>
  <c r="S1645" i="1" s="1"/>
  <c r="R1646" i="1"/>
  <c r="S1646" i="1" s="1"/>
  <c r="R1647" i="1"/>
  <c r="S1647" i="1" s="1"/>
  <c r="R1648" i="1"/>
  <c r="S1648" i="1" s="1"/>
  <c r="R1649" i="1"/>
  <c r="S1649" i="1" s="1"/>
  <c r="R1650" i="1"/>
  <c r="S1650" i="1" s="1"/>
  <c r="R1651" i="1"/>
  <c r="S1651" i="1" s="1"/>
  <c r="R1652" i="1"/>
  <c r="S1652" i="1" s="1"/>
  <c r="R1653" i="1"/>
  <c r="S1653" i="1" s="1"/>
  <c r="R1654" i="1"/>
  <c r="S1654" i="1" s="1"/>
  <c r="R1655" i="1"/>
  <c r="S1655" i="1" s="1"/>
  <c r="R1656" i="1"/>
  <c r="S1656" i="1" s="1"/>
  <c r="R1657" i="1"/>
  <c r="S1657" i="1" s="1"/>
  <c r="R1658" i="1"/>
  <c r="S1658" i="1" s="1"/>
  <c r="R1659" i="1"/>
  <c r="S1659" i="1" s="1"/>
  <c r="R1660" i="1"/>
  <c r="S1660" i="1" s="1"/>
  <c r="R1661" i="1"/>
  <c r="S1661" i="1" s="1"/>
  <c r="R1662" i="1"/>
  <c r="S1662" i="1" s="1"/>
  <c r="R1663" i="1"/>
  <c r="S1663" i="1" s="1"/>
  <c r="R1664" i="1"/>
  <c r="S1664" i="1" s="1"/>
  <c r="R1665" i="1"/>
  <c r="S1665" i="1" s="1"/>
  <c r="R1666" i="1"/>
  <c r="S1666" i="1" s="1"/>
  <c r="R1667" i="1"/>
  <c r="S1667" i="1" s="1"/>
  <c r="R1668" i="1"/>
  <c r="S1668" i="1" s="1"/>
  <c r="R1669" i="1"/>
  <c r="S1669" i="1" s="1"/>
  <c r="R1670" i="1"/>
  <c r="S1670" i="1" s="1"/>
  <c r="R1671" i="1"/>
  <c r="S1671" i="1" s="1"/>
  <c r="R1672" i="1"/>
  <c r="S1672" i="1" s="1"/>
  <c r="R1673" i="1"/>
  <c r="S1673" i="1" s="1"/>
  <c r="R1674" i="1"/>
  <c r="S1674" i="1" s="1"/>
  <c r="R1675" i="1"/>
  <c r="S1675" i="1" s="1"/>
  <c r="R1676" i="1"/>
  <c r="S1676" i="1" s="1"/>
  <c r="R1677" i="1"/>
  <c r="S1677" i="1" s="1"/>
  <c r="R1678" i="1"/>
  <c r="S1678" i="1" s="1"/>
  <c r="R1679" i="1"/>
  <c r="S1679" i="1" s="1"/>
  <c r="R1680" i="1"/>
  <c r="S1680" i="1" s="1"/>
  <c r="R1681" i="1"/>
  <c r="S1681" i="1" s="1"/>
  <c r="R1682" i="1"/>
  <c r="S1682" i="1" s="1"/>
  <c r="R1683" i="1"/>
  <c r="S1683" i="1" s="1"/>
  <c r="R1684" i="1"/>
  <c r="S1684" i="1" s="1"/>
  <c r="R1685" i="1"/>
  <c r="S1685" i="1" s="1"/>
  <c r="R1686" i="1"/>
  <c r="S1686" i="1" s="1"/>
  <c r="R1687" i="1"/>
  <c r="S1687" i="1" s="1"/>
  <c r="R1688" i="1"/>
  <c r="S1688" i="1" s="1"/>
  <c r="R1689" i="1"/>
  <c r="S1689" i="1" s="1"/>
  <c r="R1690" i="1"/>
  <c r="S1690" i="1" s="1"/>
  <c r="R1691" i="1"/>
  <c r="S1691" i="1" s="1"/>
  <c r="R1692" i="1"/>
  <c r="S1692" i="1" s="1"/>
  <c r="R1693" i="1"/>
  <c r="S1693" i="1" s="1"/>
  <c r="R1694" i="1"/>
  <c r="S1694" i="1" s="1"/>
  <c r="R1695" i="1"/>
  <c r="S1695" i="1" s="1"/>
  <c r="R1696" i="1"/>
  <c r="S1696" i="1" s="1"/>
  <c r="R1697" i="1"/>
  <c r="S1697" i="1" s="1"/>
  <c r="R1698" i="1"/>
  <c r="S1698" i="1" s="1"/>
  <c r="R1699" i="1"/>
  <c r="S1699" i="1" s="1"/>
  <c r="R1700" i="1"/>
  <c r="S1700" i="1" s="1"/>
  <c r="R1701" i="1"/>
  <c r="S1701" i="1" s="1"/>
  <c r="R1702" i="1"/>
  <c r="S1702" i="1" s="1"/>
  <c r="R1703" i="1"/>
  <c r="S1703" i="1" s="1"/>
  <c r="R1704" i="1"/>
  <c r="S1704" i="1" s="1"/>
  <c r="R1705" i="1"/>
  <c r="S1705" i="1" s="1"/>
  <c r="R1706" i="1"/>
  <c r="S1706" i="1" s="1"/>
  <c r="R1707" i="1"/>
  <c r="S1707" i="1" s="1"/>
  <c r="R1708" i="1"/>
  <c r="S1708" i="1" s="1"/>
  <c r="R1709" i="1"/>
  <c r="S1709" i="1" s="1"/>
  <c r="R1710" i="1"/>
  <c r="S1710" i="1" s="1"/>
  <c r="R1711" i="1"/>
  <c r="S1711" i="1" s="1"/>
  <c r="R1712" i="1"/>
  <c r="S1712" i="1" s="1"/>
  <c r="R1713" i="1"/>
  <c r="S1713" i="1" s="1"/>
  <c r="R1714" i="1"/>
  <c r="S1714" i="1" s="1"/>
  <c r="R1715" i="1"/>
  <c r="S1715" i="1" s="1"/>
  <c r="R1716" i="1"/>
  <c r="S1716" i="1" s="1"/>
  <c r="R1717" i="1"/>
  <c r="S1717" i="1" s="1"/>
  <c r="R1718" i="1"/>
  <c r="S1718" i="1" s="1"/>
  <c r="R1719" i="1"/>
  <c r="S1719" i="1" s="1"/>
  <c r="R1720" i="1"/>
  <c r="S1720" i="1" s="1"/>
  <c r="R1721" i="1"/>
  <c r="S1721" i="1" s="1"/>
  <c r="R1722" i="1"/>
  <c r="S1722" i="1" s="1"/>
  <c r="R1723" i="1"/>
  <c r="S1723" i="1" s="1"/>
  <c r="R1724" i="1"/>
  <c r="S1724" i="1" s="1"/>
  <c r="R1725" i="1"/>
  <c r="S1725" i="1" s="1"/>
  <c r="R1726" i="1"/>
  <c r="S1726" i="1" s="1"/>
  <c r="R1727" i="1"/>
  <c r="S1727" i="1" s="1"/>
  <c r="R1728" i="1"/>
  <c r="S1728" i="1" s="1"/>
  <c r="R1729" i="1"/>
  <c r="S1729" i="1" s="1"/>
  <c r="R1730" i="1"/>
  <c r="S1730" i="1" s="1"/>
  <c r="R1731" i="1"/>
  <c r="S1731" i="1" s="1"/>
  <c r="R1732" i="1"/>
  <c r="S1732" i="1" s="1"/>
  <c r="R1733" i="1"/>
  <c r="S1733" i="1" s="1"/>
  <c r="R1734" i="1"/>
  <c r="S1734" i="1" s="1"/>
  <c r="R1735" i="1"/>
  <c r="S1735" i="1" s="1"/>
  <c r="R1736" i="1"/>
  <c r="S1736" i="1" s="1"/>
  <c r="R1737" i="1"/>
  <c r="S1737" i="1" s="1"/>
  <c r="R1738" i="1"/>
  <c r="S1738" i="1" s="1"/>
  <c r="R1739" i="1"/>
  <c r="S1739" i="1" s="1"/>
  <c r="R1740" i="1"/>
  <c r="S1740" i="1" s="1"/>
  <c r="R1741" i="1"/>
  <c r="S1741" i="1" s="1"/>
  <c r="R1742" i="1"/>
  <c r="S1742" i="1" s="1"/>
  <c r="R1743" i="1"/>
  <c r="S1743" i="1" s="1"/>
  <c r="R1744" i="1"/>
  <c r="S1744" i="1" s="1"/>
  <c r="R1745" i="1"/>
  <c r="S1745" i="1" s="1"/>
  <c r="R1746" i="1"/>
  <c r="S1746" i="1" s="1"/>
  <c r="R1747" i="1"/>
  <c r="S1747" i="1" s="1"/>
  <c r="R1748" i="1"/>
  <c r="S1748" i="1" s="1"/>
  <c r="R1749" i="1"/>
  <c r="S1749" i="1" s="1"/>
  <c r="R1750" i="1"/>
  <c r="S1750" i="1" s="1"/>
  <c r="R1751" i="1"/>
  <c r="S1751" i="1" s="1"/>
  <c r="R1752" i="1"/>
  <c r="S1752" i="1" s="1"/>
  <c r="R1753" i="1"/>
  <c r="S1753" i="1" s="1"/>
  <c r="R1754" i="1"/>
  <c r="S1754" i="1" s="1"/>
  <c r="R1755" i="1"/>
  <c r="S1755" i="1" s="1"/>
  <c r="R1756" i="1"/>
  <c r="S1756" i="1" s="1"/>
  <c r="R1757" i="1"/>
  <c r="S1757" i="1" s="1"/>
  <c r="R1758" i="1"/>
  <c r="S1758" i="1" s="1"/>
  <c r="R1759" i="1"/>
  <c r="S1759" i="1" s="1"/>
  <c r="R1760" i="1"/>
  <c r="S1760" i="1" s="1"/>
  <c r="R1761" i="1"/>
  <c r="S1761" i="1" s="1"/>
  <c r="R1762" i="1"/>
  <c r="S1762" i="1" s="1"/>
  <c r="R1763" i="1"/>
  <c r="S1763" i="1" s="1"/>
  <c r="R1764" i="1"/>
  <c r="S1764" i="1" s="1"/>
  <c r="R1765" i="1"/>
  <c r="S1765" i="1" s="1"/>
  <c r="R1766" i="1"/>
  <c r="S1766" i="1" s="1"/>
  <c r="R1767" i="1"/>
  <c r="S1767" i="1" s="1"/>
  <c r="R1768" i="1"/>
  <c r="S1768" i="1" s="1"/>
  <c r="R1769" i="1"/>
  <c r="S1769" i="1" s="1"/>
  <c r="R1770" i="1"/>
  <c r="S1770" i="1" s="1"/>
  <c r="R1771" i="1"/>
  <c r="S1771" i="1" s="1"/>
  <c r="R1772" i="1"/>
  <c r="S1772" i="1" s="1"/>
  <c r="R1773" i="1"/>
  <c r="S1773" i="1" s="1"/>
  <c r="R1774" i="1"/>
  <c r="S1774" i="1" s="1"/>
  <c r="R1775" i="1"/>
  <c r="S1775" i="1" s="1"/>
  <c r="R1776" i="1"/>
  <c r="S1776" i="1" s="1"/>
  <c r="R1777" i="1"/>
  <c r="S1777" i="1" s="1"/>
  <c r="R1778" i="1"/>
  <c r="S1778" i="1" s="1"/>
  <c r="R1779" i="1"/>
  <c r="S1779" i="1" s="1"/>
  <c r="R1780" i="1"/>
  <c r="S1780" i="1" s="1"/>
  <c r="R1781" i="1"/>
  <c r="S1781" i="1" s="1"/>
  <c r="R1782" i="1"/>
  <c r="S1782" i="1" s="1"/>
  <c r="R1783" i="1"/>
  <c r="S1783" i="1" s="1"/>
  <c r="R1784" i="1"/>
  <c r="S1784" i="1" s="1"/>
  <c r="R1785" i="1"/>
  <c r="S1785" i="1" s="1"/>
  <c r="R1786" i="1"/>
  <c r="S1786" i="1" s="1"/>
  <c r="R1787" i="1"/>
  <c r="S1787" i="1" s="1"/>
  <c r="R1788" i="1"/>
  <c r="S1788" i="1" s="1"/>
  <c r="R1789" i="1"/>
  <c r="S1789" i="1" s="1"/>
  <c r="R1790" i="1"/>
  <c r="S1790" i="1" s="1"/>
  <c r="R1791" i="1"/>
  <c r="S1791" i="1" s="1"/>
  <c r="R1792" i="1"/>
  <c r="S1792" i="1" s="1"/>
  <c r="R1793" i="1"/>
  <c r="S1793" i="1" s="1"/>
  <c r="R1794" i="1"/>
  <c r="S1794" i="1" s="1"/>
  <c r="R1795" i="1"/>
  <c r="S1795" i="1" s="1"/>
  <c r="R1796" i="1"/>
  <c r="S1796" i="1" s="1"/>
  <c r="R1797" i="1"/>
  <c r="S1797" i="1" s="1"/>
  <c r="R1798" i="1"/>
  <c r="S1798" i="1" s="1"/>
  <c r="R1799" i="1"/>
  <c r="S1799" i="1" s="1"/>
  <c r="R1800" i="1"/>
  <c r="S1800" i="1" s="1"/>
  <c r="R1801" i="1"/>
  <c r="S1801" i="1" s="1"/>
  <c r="R1802" i="1"/>
  <c r="S1802" i="1" s="1"/>
  <c r="R1803" i="1"/>
  <c r="S1803" i="1" s="1"/>
  <c r="R1804" i="1"/>
  <c r="S1804" i="1" s="1"/>
  <c r="R1805" i="1"/>
  <c r="S1805" i="1" s="1"/>
  <c r="R1806" i="1"/>
  <c r="S1806" i="1" s="1"/>
  <c r="R1807" i="1"/>
  <c r="S1807" i="1" s="1"/>
  <c r="R1808" i="1"/>
  <c r="S1808" i="1" s="1"/>
  <c r="R1809" i="1"/>
  <c r="S1809" i="1" s="1"/>
  <c r="R1810" i="1"/>
  <c r="S1810" i="1" s="1"/>
  <c r="R1811" i="1"/>
  <c r="S1811" i="1" s="1"/>
  <c r="R1812" i="1"/>
  <c r="S1812" i="1" s="1"/>
  <c r="R1813" i="1"/>
  <c r="S1813" i="1" s="1"/>
  <c r="R1814" i="1"/>
  <c r="S1814" i="1" s="1"/>
  <c r="R1815" i="1"/>
  <c r="S1815" i="1" s="1"/>
  <c r="R1816" i="1"/>
  <c r="S1816" i="1" s="1"/>
  <c r="R1817" i="1"/>
  <c r="S1817" i="1" s="1"/>
  <c r="R1818" i="1"/>
  <c r="S1818" i="1" s="1"/>
  <c r="R1819" i="1"/>
  <c r="S1819" i="1" s="1"/>
  <c r="R1820" i="1"/>
  <c r="S1820" i="1" s="1"/>
  <c r="R1821" i="1"/>
  <c r="S1821" i="1" s="1"/>
  <c r="R1822" i="1"/>
  <c r="S1822" i="1" s="1"/>
  <c r="R1823" i="1"/>
  <c r="S1823" i="1" s="1"/>
  <c r="R1824" i="1"/>
  <c r="S1824" i="1" s="1"/>
  <c r="R1825" i="1"/>
  <c r="S1825" i="1" s="1"/>
  <c r="R1826" i="1"/>
  <c r="S1826" i="1" s="1"/>
  <c r="R1827" i="1"/>
  <c r="S1827" i="1" s="1"/>
  <c r="R1828" i="1"/>
  <c r="S1828" i="1" s="1"/>
  <c r="R1829" i="1"/>
  <c r="S1829" i="1" s="1"/>
  <c r="R1830" i="1"/>
  <c r="S1830" i="1" s="1"/>
  <c r="R1831" i="1"/>
  <c r="S1831" i="1" s="1"/>
  <c r="R1832" i="1"/>
  <c r="S1832" i="1" s="1"/>
  <c r="R1833" i="1"/>
  <c r="S1833" i="1" s="1"/>
  <c r="R1834" i="1"/>
  <c r="S1834" i="1" s="1"/>
  <c r="R1835" i="1"/>
  <c r="S1835" i="1" s="1"/>
  <c r="R1836" i="1"/>
  <c r="S1836" i="1" s="1"/>
  <c r="R1837" i="1"/>
  <c r="S1837" i="1" s="1"/>
  <c r="R1838" i="1"/>
  <c r="S1838" i="1" s="1"/>
  <c r="R1839" i="1"/>
  <c r="S1839" i="1" s="1"/>
  <c r="R1840" i="1"/>
  <c r="S1840" i="1" s="1"/>
  <c r="R1841" i="1"/>
  <c r="S1841" i="1" s="1"/>
  <c r="R1842" i="1"/>
  <c r="S1842" i="1" s="1"/>
  <c r="R1843" i="1"/>
  <c r="S1843" i="1" s="1"/>
  <c r="R1844" i="1"/>
  <c r="S1844" i="1" s="1"/>
  <c r="R1845" i="1"/>
  <c r="S1845" i="1" s="1"/>
  <c r="R1846" i="1"/>
  <c r="S1846" i="1" s="1"/>
  <c r="R1847" i="1"/>
  <c r="S1847" i="1" s="1"/>
  <c r="R1848" i="1"/>
  <c r="S1848" i="1" s="1"/>
  <c r="R1849" i="1"/>
  <c r="S1849" i="1" s="1"/>
  <c r="R1850" i="1"/>
  <c r="S1850" i="1" s="1"/>
  <c r="R1851" i="1"/>
  <c r="S1851" i="1" s="1"/>
  <c r="R1852" i="1"/>
  <c r="S1852" i="1" s="1"/>
  <c r="R1853" i="1"/>
  <c r="S1853" i="1" s="1"/>
  <c r="R1854" i="1"/>
  <c r="S1854" i="1" s="1"/>
  <c r="R1855" i="1"/>
  <c r="S1855" i="1" s="1"/>
  <c r="R1856" i="1"/>
  <c r="S1856" i="1" s="1"/>
  <c r="R1857" i="1"/>
  <c r="S1857" i="1" s="1"/>
  <c r="R1858" i="1"/>
  <c r="S1858" i="1" s="1"/>
  <c r="R1859" i="1"/>
  <c r="S1859" i="1" s="1"/>
  <c r="R1860" i="1"/>
  <c r="S1860" i="1" s="1"/>
  <c r="R1861" i="1"/>
  <c r="S1861" i="1" s="1"/>
  <c r="R1862" i="1"/>
  <c r="S1862" i="1" s="1"/>
  <c r="R1863" i="1"/>
  <c r="S1863" i="1" s="1"/>
  <c r="R1864" i="1"/>
  <c r="S1864" i="1" s="1"/>
  <c r="R1865" i="1"/>
  <c r="S1865" i="1" s="1"/>
  <c r="R1866" i="1"/>
  <c r="S1866" i="1" s="1"/>
  <c r="R1867" i="1"/>
  <c r="S1867" i="1" s="1"/>
  <c r="R1868" i="1"/>
  <c r="S1868" i="1" s="1"/>
  <c r="R1869" i="1"/>
  <c r="S1869" i="1" s="1"/>
  <c r="R1870" i="1"/>
  <c r="S1870" i="1" s="1"/>
  <c r="R1871" i="1"/>
  <c r="S1871" i="1" s="1"/>
  <c r="R1872" i="1"/>
  <c r="S1872" i="1" s="1"/>
  <c r="R1873" i="1"/>
  <c r="S1873" i="1" s="1"/>
  <c r="R1874" i="1"/>
  <c r="S1874" i="1" s="1"/>
  <c r="R1875" i="1"/>
  <c r="S1875" i="1" s="1"/>
  <c r="R1876" i="1"/>
  <c r="S1876" i="1" s="1"/>
  <c r="R1877" i="1"/>
  <c r="S1877" i="1" s="1"/>
  <c r="R1878" i="1"/>
  <c r="S1878" i="1" s="1"/>
  <c r="R1879" i="1"/>
  <c r="S1879" i="1" s="1"/>
  <c r="R1880" i="1"/>
  <c r="S1880" i="1" s="1"/>
  <c r="R1881" i="1"/>
  <c r="S1881" i="1" s="1"/>
  <c r="R1882" i="1"/>
  <c r="S1882" i="1" s="1"/>
  <c r="R1883" i="1"/>
  <c r="S1883" i="1" s="1"/>
  <c r="R1884" i="1"/>
  <c r="S1884" i="1" s="1"/>
  <c r="R1885" i="1"/>
  <c r="S1885" i="1" s="1"/>
  <c r="R1886" i="1"/>
  <c r="S1886" i="1" s="1"/>
  <c r="R1887" i="1"/>
  <c r="S1887" i="1" s="1"/>
  <c r="R1888" i="1"/>
  <c r="S1888" i="1" s="1"/>
  <c r="R1889" i="1"/>
  <c r="S1889" i="1" s="1"/>
  <c r="R1890" i="1"/>
  <c r="S1890" i="1" s="1"/>
  <c r="R1891" i="1"/>
  <c r="S1891" i="1" s="1"/>
  <c r="R1892" i="1"/>
  <c r="S1892" i="1" s="1"/>
  <c r="R1893" i="1"/>
  <c r="S1893" i="1" s="1"/>
  <c r="R1894" i="1"/>
  <c r="S1894" i="1" s="1"/>
  <c r="R1895" i="1"/>
  <c r="S1895" i="1" s="1"/>
  <c r="R1896" i="1"/>
  <c r="S1896" i="1" s="1"/>
  <c r="R1897" i="1"/>
  <c r="S1897" i="1" s="1"/>
  <c r="R1898" i="1"/>
  <c r="S1898" i="1" s="1"/>
  <c r="R1899" i="1"/>
  <c r="S1899" i="1" s="1"/>
  <c r="R1900" i="1"/>
  <c r="S1900" i="1" s="1"/>
  <c r="R1901" i="1"/>
  <c r="S1901" i="1" s="1"/>
  <c r="R1902" i="1"/>
  <c r="S1902" i="1" s="1"/>
  <c r="R1903" i="1"/>
  <c r="S1903" i="1" s="1"/>
  <c r="R1904" i="1"/>
  <c r="S1904" i="1" s="1"/>
  <c r="R1905" i="1"/>
  <c r="S1905" i="1" s="1"/>
  <c r="R1906" i="1"/>
  <c r="S1906" i="1" s="1"/>
  <c r="R1907" i="1"/>
  <c r="S1907" i="1" s="1"/>
  <c r="R1908" i="1"/>
  <c r="S1908" i="1" s="1"/>
  <c r="R1909" i="1"/>
  <c r="S1909" i="1" s="1"/>
  <c r="R1910" i="1"/>
  <c r="S1910" i="1" s="1"/>
  <c r="R1911" i="1"/>
  <c r="S1911" i="1" s="1"/>
  <c r="R1912" i="1"/>
  <c r="S1912" i="1" s="1"/>
  <c r="R1913" i="1"/>
  <c r="S1913" i="1" s="1"/>
  <c r="R1914" i="1"/>
  <c r="S1914" i="1" s="1"/>
  <c r="R1915" i="1"/>
  <c r="S1915" i="1" s="1"/>
  <c r="R1916" i="1"/>
  <c r="S1916" i="1" s="1"/>
  <c r="R1917" i="1"/>
  <c r="S1917" i="1" s="1"/>
  <c r="R1918" i="1"/>
  <c r="S1918" i="1" s="1"/>
  <c r="R1919" i="1"/>
  <c r="S1919" i="1" s="1"/>
  <c r="R1920" i="1"/>
  <c r="S1920" i="1" s="1"/>
  <c r="R1921" i="1"/>
  <c r="S1921" i="1" s="1"/>
  <c r="R1922" i="1"/>
  <c r="S1922" i="1" s="1"/>
  <c r="R1923" i="1"/>
  <c r="S1923" i="1" s="1"/>
  <c r="R1924" i="1"/>
  <c r="S1924" i="1" s="1"/>
  <c r="R1925" i="1"/>
  <c r="S1925" i="1" s="1"/>
  <c r="R1926" i="1"/>
  <c r="S1926" i="1" s="1"/>
  <c r="R1927" i="1"/>
  <c r="S1927" i="1" s="1"/>
  <c r="R1928" i="1"/>
  <c r="S1928" i="1" s="1"/>
  <c r="R1929" i="1"/>
  <c r="S1929" i="1" s="1"/>
  <c r="R1930" i="1"/>
  <c r="S1930" i="1" s="1"/>
  <c r="R1931" i="1"/>
  <c r="S1931" i="1" s="1"/>
  <c r="R1932" i="1"/>
  <c r="S1932" i="1" s="1"/>
  <c r="R1933" i="1"/>
  <c r="S1933" i="1" s="1"/>
  <c r="R1934" i="1"/>
  <c r="S1934" i="1" s="1"/>
  <c r="R1935" i="1"/>
  <c r="S1935" i="1" s="1"/>
  <c r="R1936" i="1"/>
  <c r="S1936" i="1" s="1"/>
  <c r="R1937" i="1"/>
  <c r="S1937" i="1" s="1"/>
  <c r="R1938" i="1"/>
  <c r="S1938" i="1" s="1"/>
  <c r="R1939" i="1"/>
  <c r="S1939" i="1" s="1"/>
  <c r="R1940" i="1"/>
  <c r="S1940" i="1" s="1"/>
  <c r="R1941" i="1"/>
  <c r="S1941" i="1" s="1"/>
  <c r="R1942" i="1"/>
  <c r="S1942" i="1" s="1"/>
  <c r="R1943" i="1"/>
  <c r="S1943" i="1" s="1"/>
  <c r="R1944" i="1"/>
  <c r="S1944" i="1" s="1"/>
  <c r="R1945" i="1"/>
  <c r="S1945" i="1" s="1"/>
  <c r="R1946" i="1"/>
  <c r="S1946" i="1" s="1"/>
  <c r="R1947" i="1"/>
  <c r="S1947" i="1" s="1"/>
  <c r="R1948" i="1"/>
  <c r="S1948" i="1" s="1"/>
  <c r="R1949" i="1"/>
  <c r="S1949" i="1" s="1"/>
  <c r="R1950" i="1"/>
  <c r="S1950" i="1" s="1"/>
  <c r="R1951" i="1"/>
  <c r="S1951" i="1" s="1"/>
  <c r="R1952" i="1"/>
  <c r="S1952" i="1" s="1"/>
  <c r="R1953" i="1"/>
  <c r="S1953" i="1" s="1"/>
  <c r="R1954" i="1"/>
  <c r="S1954" i="1" s="1"/>
  <c r="R1955" i="1"/>
  <c r="S1955" i="1" s="1"/>
  <c r="R1956" i="1"/>
  <c r="S1956" i="1" s="1"/>
  <c r="R1957" i="1"/>
  <c r="S1957" i="1" s="1"/>
  <c r="R1958" i="1"/>
  <c r="S1958" i="1" s="1"/>
  <c r="R1959" i="1"/>
  <c r="S1959" i="1" s="1"/>
  <c r="R1960" i="1"/>
  <c r="S1960" i="1" s="1"/>
  <c r="R1961" i="1"/>
  <c r="S1961" i="1" s="1"/>
  <c r="R1962" i="1"/>
  <c r="S1962" i="1" s="1"/>
  <c r="R1963" i="1"/>
  <c r="S1963" i="1" s="1"/>
  <c r="R1964" i="1"/>
  <c r="S1964" i="1" s="1"/>
  <c r="R1965" i="1"/>
  <c r="S1965" i="1" s="1"/>
  <c r="R1966" i="1"/>
  <c r="S1966" i="1" s="1"/>
  <c r="R1967" i="1"/>
  <c r="S1967" i="1" s="1"/>
  <c r="R1968" i="1"/>
  <c r="S1968" i="1" s="1"/>
  <c r="R1969" i="1"/>
  <c r="S1969" i="1" s="1"/>
  <c r="R1970" i="1"/>
  <c r="S1970" i="1" s="1"/>
  <c r="R1971" i="1"/>
  <c r="S1971" i="1" s="1"/>
  <c r="R1972" i="1"/>
  <c r="S1972" i="1" s="1"/>
  <c r="R1973" i="1"/>
  <c r="S1973" i="1" s="1"/>
  <c r="R1974" i="1"/>
  <c r="S1974" i="1" s="1"/>
  <c r="R1975" i="1"/>
  <c r="S1975" i="1" s="1"/>
  <c r="R1976" i="1"/>
  <c r="S1976" i="1" s="1"/>
  <c r="R1977" i="1"/>
  <c r="S1977" i="1" s="1"/>
  <c r="R1978" i="1"/>
  <c r="S1978" i="1" s="1"/>
  <c r="R1979" i="1"/>
  <c r="S1979" i="1" s="1"/>
  <c r="R1980" i="1"/>
  <c r="S1980" i="1" s="1"/>
  <c r="R1981" i="1"/>
  <c r="S1981" i="1" s="1"/>
  <c r="R1982" i="1"/>
  <c r="S1982" i="1" s="1"/>
  <c r="R1983" i="1"/>
  <c r="S1983" i="1" s="1"/>
  <c r="R1984" i="1"/>
  <c r="S1984" i="1" s="1"/>
  <c r="R1985" i="1"/>
  <c r="S1985" i="1" s="1"/>
  <c r="R1986" i="1"/>
  <c r="S1986" i="1" s="1"/>
  <c r="R1987" i="1"/>
  <c r="S1987" i="1" s="1"/>
  <c r="R1988" i="1"/>
  <c r="S1988" i="1" s="1"/>
  <c r="R1989" i="1"/>
  <c r="S1989" i="1" s="1"/>
  <c r="R1990" i="1"/>
  <c r="S1990" i="1" s="1"/>
  <c r="R1991" i="1"/>
  <c r="S1991" i="1" s="1"/>
  <c r="R1992" i="1"/>
  <c r="S1992" i="1" s="1"/>
  <c r="R1993" i="1"/>
  <c r="S1993" i="1" s="1"/>
  <c r="R1994" i="1"/>
  <c r="S1994" i="1" s="1"/>
  <c r="R1995" i="1"/>
  <c r="S1995" i="1" s="1"/>
  <c r="R1996" i="1"/>
  <c r="S1996" i="1" s="1"/>
  <c r="R1997" i="1"/>
  <c r="S1997" i="1" s="1"/>
  <c r="R1998" i="1"/>
  <c r="S1998" i="1" s="1"/>
  <c r="R1999" i="1"/>
  <c r="S1999" i="1" s="1"/>
  <c r="R2000" i="1"/>
  <c r="S2000" i="1" s="1"/>
  <c r="R2001" i="1"/>
  <c r="S2001" i="1" s="1"/>
  <c r="R2002" i="1"/>
  <c r="S2002" i="1" s="1"/>
  <c r="R2003" i="1"/>
  <c r="S2003" i="1" s="1"/>
  <c r="R2004" i="1"/>
  <c r="S2004" i="1" s="1"/>
  <c r="R2005" i="1"/>
  <c r="S2005" i="1" s="1"/>
  <c r="R2006" i="1"/>
  <c r="S2006" i="1" s="1"/>
  <c r="R2007" i="1"/>
  <c r="S2007" i="1" s="1"/>
  <c r="R2008" i="1"/>
  <c r="S2008" i="1" s="1"/>
  <c r="R2009" i="1"/>
  <c r="S2009" i="1" s="1"/>
  <c r="R2010" i="1"/>
  <c r="S2010" i="1" s="1"/>
  <c r="R2011" i="1"/>
  <c r="S2011" i="1" s="1"/>
  <c r="R2012" i="1"/>
  <c r="S2012" i="1" s="1"/>
  <c r="R2013" i="1"/>
  <c r="S2013" i="1" s="1"/>
  <c r="R2014" i="1"/>
  <c r="S2014" i="1" s="1"/>
  <c r="R2015" i="1"/>
  <c r="S2015" i="1" s="1"/>
  <c r="R2016" i="1"/>
  <c r="S2016" i="1" s="1"/>
  <c r="R2017" i="1"/>
  <c r="S2017" i="1" s="1"/>
  <c r="R2018" i="1"/>
  <c r="S2018" i="1" s="1"/>
  <c r="R2019" i="1"/>
  <c r="S2019" i="1" s="1"/>
  <c r="R2020" i="1"/>
  <c r="S2020" i="1" s="1"/>
  <c r="R2021" i="1"/>
  <c r="S2021" i="1" s="1"/>
  <c r="R2022" i="1"/>
  <c r="S2022" i="1" s="1"/>
  <c r="R2023" i="1"/>
  <c r="S2023" i="1" s="1"/>
  <c r="R2024" i="1"/>
  <c r="S2024" i="1" s="1"/>
  <c r="R2025" i="1"/>
  <c r="S2025" i="1" s="1"/>
  <c r="R2026" i="1"/>
  <c r="S2026" i="1" s="1"/>
  <c r="R2027" i="1"/>
  <c r="S2027" i="1" s="1"/>
  <c r="R2028" i="1"/>
  <c r="S2028" i="1" s="1"/>
  <c r="R2029" i="1"/>
  <c r="S2029" i="1" s="1"/>
  <c r="R2030" i="1"/>
  <c r="S2030" i="1" s="1"/>
  <c r="R2031" i="1"/>
  <c r="S2031" i="1" s="1"/>
  <c r="R2032" i="1"/>
  <c r="S2032" i="1" s="1"/>
  <c r="R2033" i="1"/>
  <c r="S2033" i="1" s="1"/>
  <c r="R2034" i="1"/>
  <c r="S2034" i="1" s="1"/>
  <c r="R2035" i="1"/>
  <c r="S2035" i="1" s="1"/>
  <c r="R2036" i="1"/>
  <c r="S2036" i="1" s="1"/>
  <c r="R2037" i="1"/>
  <c r="S2037" i="1" s="1"/>
  <c r="R2038" i="1"/>
  <c r="S2038" i="1" s="1"/>
  <c r="R2039" i="1"/>
  <c r="S2039" i="1" s="1"/>
  <c r="R2040" i="1"/>
  <c r="S2040" i="1" s="1"/>
  <c r="R2041" i="1"/>
  <c r="S2041" i="1" s="1"/>
  <c r="R2042" i="1"/>
  <c r="S2042" i="1" s="1"/>
  <c r="R2043" i="1"/>
  <c r="S2043" i="1" s="1"/>
  <c r="R2044" i="1"/>
  <c r="S2044" i="1" s="1"/>
  <c r="R2045" i="1"/>
  <c r="S2045" i="1" s="1"/>
  <c r="R2046" i="1"/>
  <c r="S2046" i="1" s="1"/>
  <c r="R2047" i="1"/>
  <c r="S2047" i="1" s="1"/>
  <c r="R2048" i="1"/>
  <c r="S2048" i="1" s="1"/>
  <c r="R2049" i="1"/>
  <c r="S2049" i="1" s="1"/>
  <c r="R2050" i="1"/>
  <c r="S2050" i="1" s="1"/>
  <c r="R2051" i="1"/>
  <c r="S2051" i="1" s="1"/>
  <c r="R2052" i="1"/>
  <c r="S2052" i="1" s="1"/>
  <c r="R2053" i="1"/>
  <c r="S2053" i="1" s="1"/>
  <c r="R2054" i="1"/>
  <c r="S2054" i="1" s="1"/>
  <c r="R2055" i="1"/>
  <c r="S2055" i="1" s="1"/>
  <c r="R2056" i="1"/>
  <c r="S2056" i="1" s="1"/>
  <c r="R2057" i="1"/>
  <c r="S2057" i="1" s="1"/>
  <c r="R2058" i="1"/>
  <c r="S2058" i="1" s="1"/>
  <c r="R2059" i="1"/>
  <c r="S2059" i="1" s="1"/>
  <c r="R2060" i="1"/>
  <c r="S2060" i="1" s="1"/>
  <c r="R2061" i="1"/>
  <c r="S2061" i="1" s="1"/>
  <c r="R2062" i="1"/>
  <c r="S2062" i="1" s="1"/>
  <c r="R2063" i="1"/>
  <c r="S2063" i="1" s="1"/>
  <c r="R2064" i="1"/>
  <c r="S2064" i="1" s="1"/>
  <c r="R2065" i="1"/>
  <c r="S2065" i="1" s="1"/>
  <c r="R2066" i="1"/>
  <c r="S2066" i="1" s="1"/>
  <c r="R2067" i="1"/>
  <c r="S2067" i="1" s="1"/>
  <c r="R2068" i="1"/>
  <c r="S2068" i="1" s="1"/>
  <c r="R2069" i="1"/>
  <c r="S2069" i="1" s="1"/>
  <c r="R2070" i="1"/>
  <c r="S2070" i="1" s="1"/>
  <c r="R2071" i="1"/>
  <c r="S2071" i="1" s="1"/>
  <c r="R2072" i="1"/>
  <c r="S2072" i="1" s="1"/>
  <c r="R2073" i="1"/>
  <c r="S2073" i="1" s="1"/>
  <c r="R2074" i="1"/>
  <c r="S2074" i="1" s="1"/>
  <c r="R2075" i="1"/>
  <c r="S2075" i="1" s="1"/>
  <c r="R2076" i="1"/>
  <c r="S2076" i="1" s="1"/>
  <c r="R2077" i="1"/>
  <c r="S2077" i="1" s="1"/>
  <c r="R2078" i="1"/>
  <c r="S2078" i="1" s="1"/>
  <c r="R2079" i="1"/>
  <c r="S2079" i="1" s="1"/>
  <c r="R2080" i="1"/>
  <c r="S2080" i="1" s="1"/>
  <c r="R2081" i="1"/>
  <c r="S2081" i="1" s="1"/>
  <c r="R2082" i="1"/>
  <c r="S2082" i="1" s="1"/>
  <c r="R2083" i="1"/>
  <c r="S2083" i="1" s="1"/>
  <c r="R2084" i="1"/>
  <c r="S2084" i="1" s="1"/>
  <c r="R2085" i="1"/>
  <c r="S2085" i="1" s="1"/>
  <c r="R2086" i="1"/>
  <c r="S2086" i="1" s="1"/>
  <c r="R2087" i="1"/>
  <c r="S2087" i="1" s="1"/>
  <c r="R2088" i="1"/>
  <c r="S2088" i="1" s="1"/>
  <c r="R2089" i="1"/>
  <c r="S2089" i="1" s="1"/>
  <c r="R2090" i="1"/>
  <c r="S2090" i="1" s="1"/>
  <c r="R2091" i="1"/>
  <c r="S2091" i="1" s="1"/>
  <c r="R2092" i="1"/>
  <c r="S2092" i="1" s="1"/>
  <c r="R2093" i="1"/>
  <c r="S2093" i="1" s="1"/>
  <c r="R2094" i="1"/>
  <c r="S2094" i="1" s="1"/>
  <c r="R2095" i="1"/>
  <c r="S2095" i="1" s="1"/>
  <c r="R2096" i="1"/>
  <c r="S2096" i="1" s="1"/>
  <c r="R2097" i="1"/>
  <c r="S2097" i="1" s="1"/>
  <c r="R2098" i="1"/>
  <c r="S2098" i="1" s="1"/>
  <c r="R2099" i="1"/>
  <c r="S2099" i="1" s="1"/>
  <c r="R2100" i="1"/>
  <c r="S2100" i="1" s="1"/>
  <c r="R2101" i="1"/>
  <c r="S2101" i="1" s="1"/>
  <c r="R2102" i="1"/>
  <c r="S2102" i="1" s="1"/>
  <c r="R2103" i="1"/>
  <c r="S2103" i="1" s="1"/>
  <c r="R2104" i="1"/>
  <c r="S2104" i="1" s="1"/>
  <c r="R2105" i="1"/>
  <c r="S2105" i="1" s="1"/>
  <c r="R2106" i="1"/>
  <c r="S2106" i="1" s="1"/>
  <c r="R2107" i="1"/>
  <c r="S2107" i="1" s="1"/>
  <c r="R2108" i="1"/>
  <c r="S2108" i="1" s="1"/>
  <c r="R2109" i="1"/>
  <c r="S2109" i="1" s="1"/>
  <c r="R2110" i="1"/>
  <c r="S2110" i="1" s="1"/>
  <c r="R2111" i="1"/>
  <c r="S2111" i="1" s="1"/>
  <c r="R2112" i="1"/>
  <c r="S2112" i="1" s="1"/>
  <c r="R2113" i="1"/>
  <c r="S2113" i="1" s="1"/>
  <c r="R2114" i="1"/>
  <c r="S2114" i="1" s="1"/>
  <c r="R2115" i="1"/>
  <c r="S2115" i="1" s="1"/>
  <c r="R2116" i="1"/>
  <c r="S2116" i="1" s="1"/>
  <c r="R2117" i="1"/>
  <c r="S2117" i="1" s="1"/>
  <c r="R2118" i="1"/>
  <c r="S2118" i="1" s="1"/>
  <c r="R2119" i="1"/>
  <c r="S2119" i="1" s="1"/>
  <c r="R2120" i="1"/>
  <c r="S2120" i="1" s="1"/>
  <c r="R2121" i="1"/>
  <c r="S2121" i="1" s="1"/>
  <c r="R2122" i="1"/>
  <c r="S2122" i="1" s="1"/>
  <c r="R2123" i="1"/>
  <c r="S2123" i="1" s="1"/>
  <c r="R2124" i="1"/>
  <c r="S2124" i="1" s="1"/>
  <c r="R2125" i="1"/>
  <c r="S2125" i="1" s="1"/>
  <c r="R2126" i="1"/>
  <c r="S2126" i="1" s="1"/>
  <c r="R2127" i="1"/>
  <c r="S2127" i="1" s="1"/>
  <c r="R2128" i="1"/>
  <c r="S2128" i="1" s="1"/>
  <c r="R2129" i="1"/>
  <c r="S2129" i="1" s="1"/>
  <c r="R2130" i="1"/>
  <c r="S2130" i="1" s="1"/>
  <c r="R2131" i="1"/>
  <c r="S2131" i="1" s="1"/>
  <c r="R2132" i="1"/>
  <c r="S2132" i="1" s="1"/>
  <c r="R2133" i="1"/>
  <c r="S2133" i="1" s="1"/>
  <c r="R2134" i="1"/>
  <c r="S2134" i="1" s="1"/>
  <c r="R2135" i="1"/>
  <c r="S2135" i="1" s="1"/>
  <c r="R2136" i="1"/>
  <c r="S2136" i="1" s="1"/>
  <c r="R2137" i="1"/>
  <c r="S2137" i="1" s="1"/>
  <c r="R2138" i="1"/>
  <c r="S2138" i="1" s="1"/>
  <c r="R2139" i="1"/>
  <c r="S2139" i="1" s="1"/>
  <c r="R2140" i="1"/>
  <c r="S2140" i="1" s="1"/>
  <c r="R2141" i="1"/>
  <c r="S2141" i="1" s="1"/>
  <c r="R2142" i="1"/>
  <c r="S2142" i="1" s="1"/>
  <c r="R2143" i="1"/>
  <c r="S2143" i="1" s="1"/>
  <c r="R2144" i="1"/>
  <c r="S2144" i="1" s="1"/>
  <c r="R2145" i="1"/>
  <c r="S2145" i="1" s="1"/>
  <c r="R2146" i="1"/>
  <c r="S2146" i="1" s="1"/>
  <c r="R2147" i="1"/>
  <c r="S2147" i="1" s="1"/>
  <c r="R2148" i="1"/>
  <c r="S2148" i="1" s="1"/>
  <c r="R2149" i="1"/>
  <c r="S2149" i="1" s="1"/>
  <c r="R2150" i="1"/>
  <c r="S2150" i="1" s="1"/>
  <c r="R2151" i="1"/>
  <c r="S2151" i="1" s="1"/>
  <c r="R2152" i="1"/>
  <c r="S2152" i="1" s="1"/>
  <c r="R2153" i="1"/>
  <c r="S2153" i="1" s="1"/>
  <c r="R2154" i="1"/>
  <c r="S2154" i="1" s="1"/>
  <c r="R2155" i="1"/>
  <c r="S2155" i="1" s="1"/>
  <c r="R2156" i="1"/>
  <c r="S2156" i="1" s="1"/>
  <c r="R2157" i="1"/>
  <c r="S2157" i="1" s="1"/>
  <c r="R2158" i="1"/>
  <c r="S2158" i="1" s="1"/>
  <c r="R2159" i="1"/>
  <c r="S2159" i="1" s="1"/>
  <c r="R2160" i="1"/>
  <c r="S2160" i="1" s="1"/>
  <c r="R2161" i="1"/>
  <c r="S2161" i="1" s="1"/>
  <c r="R2162" i="1"/>
  <c r="S2162" i="1" s="1"/>
  <c r="R2163" i="1"/>
  <c r="S2163" i="1" s="1"/>
  <c r="R2164" i="1"/>
  <c r="S2164" i="1" s="1"/>
  <c r="R2165" i="1"/>
  <c r="S2165" i="1" s="1"/>
  <c r="R2166" i="1"/>
  <c r="S2166" i="1" s="1"/>
  <c r="R2167" i="1"/>
  <c r="S2167" i="1" s="1"/>
  <c r="R2168" i="1"/>
  <c r="S2168" i="1" s="1"/>
  <c r="R2169" i="1"/>
  <c r="S2169" i="1" s="1"/>
  <c r="R2170" i="1"/>
  <c r="S2170" i="1" s="1"/>
  <c r="R2171" i="1"/>
  <c r="S2171" i="1" s="1"/>
  <c r="R2172" i="1"/>
  <c r="S2172" i="1" s="1"/>
  <c r="R2173" i="1"/>
  <c r="S2173" i="1" s="1"/>
  <c r="R2174" i="1"/>
  <c r="S2174" i="1" s="1"/>
  <c r="R2175" i="1"/>
  <c r="S2175" i="1" s="1"/>
  <c r="R2176" i="1"/>
  <c r="S2176" i="1" s="1"/>
  <c r="R2177" i="1"/>
  <c r="S2177" i="1" s="1"/>
  <c r="R2178" i="1"/>
  <c r="S2178" i="1" s="1"/>
  <c r="R2179" i="1"/>
  <c r="S2179" i="1" s="1"/>
  <c r="R2180" i="1"/>
  <c r="S2180" i="1" s="1"/>
  <c r="R2181" i="1"/>
  <c r="S2181" i="1" s="1"/>
  <c r="R2182" i="1"/>
  <c r="S2182" i="1" s="1"/>
  <c r="R2183" i="1"/>
  <c r="S2183" i="1" s="1"/>
  <c r="R2184" i="1"/>
  <c r="S2184" i="1" s="1"/>
  <c r="R2185" i="1"/>
  <c r="S2185" i="1" s="1"/>
  <c r="R2186" i="1"/>
  <c r="S2186" i="1" s="1"/>
  <c r="R2187" i="1"/>
  <c r="S2187" i="1" s="1"/>
  <c r="R2188" i="1"/>
  <c r="S2188" i="1" s="1"/>
  <c r="R2189" i="1"/>
  <c r="S2189" i="1" s="1"/>
  <c r="R2190" i="1"/>
  <c r="S2190" i="1" s="1"/>
  <c r="R2191" i="1"/>
  <c r="S2191" i="1" s="1"/>
  <c r="R2192" i="1"/>
  <c r="S2192" i="1" s="1"/>
  <c r="R2193" i="1"/>
  <c r="S2193" i="1" s="1"/>
  <c r="R2194" i="1"/>
  <c r="S2194" i="1" s="1"/>
  <c r="R2195" i="1"/>
  <c r="S2195" i="1" s="1"/>
  <c r="R2196" i="1"/>
  <c r="S2196" i="1" s="1"/>
  <c r="R2197" i="1"/>
  <c r="S2197" i="1" s="1"/>
  <c r="R2198" i="1"/>
  <c r="S2198" i="1" s="1"/>
  <c r="R2199" i="1"/>
  <c r="S2199" i="1" s="1"/>
  <c r="R2200" i="1"/>
  <c r="S2200" i="1" s="1"/>
  <c r="R2201" i="1"/>
  <c r="S2201" i="1" s="1"/>
  <c r="R2202" i="1"/>
  <c r="S2202" i="1" s="1"/>
  <c r="R2203" i="1"/>
  <c r="S2203" i="1" s="1"/>
  <c r="R2204" i="1"/>
  <c r="S2204" i="1" s="1"/>
  <c r="R2205" i="1"/>
  <c r="S2205" i="1" s="1"/>
  <c r="R2206" i="1"/>
  <c r="S2206" i="1" s="1"/>
  <c r="R2207" i="1"/>
  <c r="S2207" i="1" s="1"/>
  <c r="R2208" i="1"/>
  <c r="S2208" i="1" s="1"/>
  <c r="R2209" i="1"/>
  <c r="S2209" i="1" s="1"/>
  <c r="R2210" i="1"/>
  <c r="S2210" i="1" s="1"/>
  <c r="R2211" i="1"/>
  <c r="S2211" i="1" s="1"/>
  <c r="R2212" i="1"/>
  <c r="S2212" i="1" s="1"/>
  <c r="R2213" i="1"/>
  <c r="S2213" i="1" s="1"/>
  <c r="R2214" i="1"/>
  <c r="S2214" i="1" s="1"/>
  <c r="R2215" i="1"/>
  <c r="S2215" i="1" s="1"/>
  <c r="R2216" i="1"/>
  <c r="S2216" i="1" s="1"/>
  <c r="R2217" i="1"/>
  <c r="S2217" i="1" s="1"/>
  <c r="R2218" i="1"/>
  <c r="S2218" i="1" s="1"/>
  <c r="R2219" i="1"/>
  <c r="S2219" i="1" s="1"/>
  <c r="R2220" i="1"/>
  <c r="S2220" i="1" s="1"/>
  <c r="R2221" i="1"/>
  <c r="S2221" i="1" s="1"/>
  <c r="R2222" i="1"/>
  <c r="S2222" i="1" s="1"/>
  <c r="R2223" i="1"/>
  <c r="S2223" i="1" s="1"/>
  <c r="R2224" i="1"/>
  <c r="S2224" i="1" s="1"/>
  <c r="R2225" i="1"/>
  <c r="S2225" i="1" s="1"/>
  <c r="R2226" i="1"/>
  <c r="S2226" i="1" s="1"/>
  <c r="R2227" i="1"/>
  <c r="S2227" i="1" s="1"/>
  <c r="R2228" i="1"/>
  <c r="S2228" i="1" s="1"/>
  <c r="R2229" i="1"/>
  <c r="S2229" i="1" s="1"/>
  <c r="R2230" i="1"/>
  <c r="S2230" i="1" s="1"/>
  <c r="R2231" i="1"/>
  <c r="S2231" i="1" s="1"/>
  <c r="R2232" i="1"/>
  <c r="S2232" i="1" s="1"/>
  <c r="R2233" i="1"/>
  <c r="S2233" i="1" s="1"/>
  <c r="R2234" i="1"/>
  <c r="S2234" i="1" s="1"/>
  <c r="R2235" i="1"/>
  <c r="S2235" i="1" s="1"/>
  <c r="R2236" i="1"/>
  <c r="S2236" i="1" s="1"/>
  <c r="R2237" i="1"/>
  <c r="S2237" i="1" s="1"/>
  <c r="R2238" i="1"/>
  <c r="S2238" i="1" s="1"/>
  <c r="R2239" i="1"/>
  <c r="S2239" i="1" s="1"/>
  <c r="R2240" i="1"/>
  <c r="S2240" i="1" s="1"/>
  <c r="R2241" i="1"/>
  <c r="S2241" i="1" s="1"/>
  <c r="R2242" i="1"/>
  <c r="S2242" i="1" s="1"/>
  <c r="R2243" i="1"/>
  <c r="S2243" i="1" s="1"/>
  <c r="R2244" i="1"/>
  <c r="S2244" i="1" s="1"/>
  <c r="R2245" i="1"/>
  <c r="S2245" i="1" s="1"/>
  <c r="R2246" i="1"/>
  <c r="S2246" i="1" s="1"/>
  <c r="R2247" i="1"/>
  <c r="S2247" i="1" s="1"/>
  <c r="R2248" i="1"/>
  <c r="S2248" i="1" s="1"/>
  <c r="R2249" i="1"/>
  <c r="S2249" i="1" s="1"/>
  <c r="R2250" i="1"/>
  <c r="S2250" i="1" s="1"/>
  <c r="R2251" i="1"/>
  <c r="S2251" i="1" s="1"/>
  <c r="R2252" i="1"/>
  <c r="S2252" i="1" s="1"/>
  <c r="R2253" i="1"/>
  <c r="S2253" i="1" s="1"/>
  <c r="R2254" i="1"/>
  <c r="S2254" i="1" s="1"/>
  <c r="R2255" i="1"/>
  <c r="S2255" i="1" s="1"/>
  <c r="R2256" i="1"/>
  <c r="S2256" i="1" s="1"/>
  <c r="R2257" i="1"/>
  <c r="S2257" i="1" s="1"/>
  <c r="R2258" i="1"/>
  <c r="S2258" i="1" s="1"/>
  <c r="R2259" i="1"/>
  <c r="S2259" i="1" s="1"/>
  <c r="R2260" i="1"/>
  <c r="S2260" i="1" s="1"/>
  <c r="R2261" i="1"/>
  <c r="S2261" i="1" s="1"/>
  <c r="R2262" i="1"/>
  <c r="S2262" i="1" s="1"/>
  <c r="R2263" i="1"/>
  <c r="S2263" i="1" s="1"/>
  <c r="R2264" i="1"/>
  <c r="S2264" i="1" s="1"/>
  <c r="R2265" i="1"/>
  <c r="S2265" i="1" s="1"/>
  <c r="R2266" i="1"/>
  <c r="S2266" i="1" s="1"/>
  <c r="R2267" i="1"/>
  <c r="S2267" i="1" s="1"/>
  <c r="R2268" i="1"/>
  <c r="S2268" i="1" s="1"/>
  <c r="R2269" i="1"/>
  <c r="S2269" i="1" s="1"/>
  <c r="R2270" i="1"/>
  <c r="S2270" i="1" s="1"/>
  <c r="R2271" i="1"/>
  <c r="S2271" i="1" s="1"/>
  <c r="R2272" i="1"/>
  <c r="S2272" i="1" s="1"/>
  <c r="R2273" i="1"/>
  <c r="S2273" i="1" s="1"/>
  <c r="R2274" i="1"/>
  <c r="S2274" i="1" s="1"/>
  <c r="R2275" i="1"/>
  <c r="S2275" i="1" s="1"/>
  <c r="R2276" i="1"/>
  <c r="S2276" i="1" s="1"/>
  <c r="R2277" i="1"/>
  <c r="S2277" i="1" s="1"/>
  <c r="R2278" i="1"/>
  <c r="S2278" i="1" s="1"/>
  <c r="R2279" i="1"/>
  <c r="S2279" i="1" s="1"/>
  <c r="R2280" i="1"/>
  <c r="S2280" i="1" s="1"/>
  <c r="R2281" i="1"/>
  <c r="S2281" i="1" s="1"/>
  <c r="R2282" i="1"/>
  <c r="S2282" i="1" s="1"/>
  <c r="R2283" i="1"/>
  <c r="S2283" i="1" s="1"/>
  <c r="R2284" i="1"/>
  <c r="S2284" i="1" s="1"/>
  <c r="R2285" i="1"/>
  <c r="S2285" i="1" s="1"/>
  <c r="R2286" i="1"/>
  <c r="S2286" i="1" s="1"/>
  <c r="R2287" i="1"/>
  <c r="S2287" i="1" s="1"/>
  <c r="R2288" i="1"/>
  <c r="S2288" i="1" s="1"/>
  <c r="R2289" i="1"/>
  <c r="S2289" i="1" s="1"/>
  <c r="R2290" i="1"/>
  <c r="S2290" i="1" s="1"/>
  <c r="R2291" i="1"/>
  <c r="S2291" i="1" s="1"/>
  <c r="R2292" i="1"/>
  <c r="S2292" i="1" s="1"/>
  <c r="R2293" i="1"/>
  <c r="S2293" i="1" s="1"/>
  <c r="R2294" i="1"/>
  <c r="S2294" i="1" s="1"/>
  <c r="R2295" i="1"/>
  <c r="S2295" i="1" s="1"/>
  <c r="R2296" i="1"/>
  <c r="S2296" i="1" s="1"/>
  <c r="R2297" i="1"/>
  <c r="S2297" i="1" s="1"/>
  <c r="R2298" i="1"/>
  <c r="S2298" i="1" s="1"/>
  <c r="R2299" i="1"/>
  <c r="S2299" i="1" s="1"/>
  <c r="R2300" i="1"/>
  <c r="S2300" i="1" s="1"/>
  <c r="R2301" i="1"/>
  <c r="S2301" i="1" s="1"/>
  <c r="R2302" i="1"/>
  <c r="S2302" i="1" s="1"/>
  <c r="R2303" i="1"/>
  <c r="S2303" i="1" s="1"/>
  <c r="R2304" i="1"/>
  <c r="S2304" i="1" s="1"/>
  <c r="R2305" i="1"/>
  <c r="S2305" i="1" s="1"/>
  <c r="R2306" i="1"/>
  <c r="S2306" i="1" s="1"/>
  <c r="R2307" i="1"/>
  <c r="S2307" i="1" s="1"/>
  <c r="R2308" i="1"/>
  <c r="S2308" i="1" s="1"/>
  <c r="R2309" i="1"/>
  <c r="S2309" i="1" s="1"/>
  <c r="R2310" i="1"/>
  <c r="S2310" i="1" s="1"/>
  <c r="R2311" i="1"/>
  <c r="S2311" i="1" s="1"/>
  <c r="R2312" i="1"/>
  <c r="S2312" i="1" s="1"/>
  <c r="R2313" i="1"/>
  <c r="S2313" i="1" s="1"/>
  <c r="R2314" i="1"/>
  <c r="S2314" i="1" s="1"/>
  <c r="R2315" i="1"/>
  <c r="S2315" i="1" s="1"/>
  <c r="R2316" i="1"/>
  <c r="S2316" i="1" s="1"/>
  <c r="R2317" i="1"/>
  <c r="S2317" i="1" s="1"/>
  <c r="R2318" i="1"/>
  <c r="S2318" i="1" s="1"/>
  <c r="R2319" i="1"/>
  <c r="S2319" i="1" s="1"/>
  <c r="R2320" i="1"/>
  <c r="S2320" i="1" s="1"/>
  <c r="R2321" i="1"/>
  <c r="S2321" i="1" s="1"/>
  <c r="R2322" i="1"/>
  <c r="S2322" i="1" s="1"/>
  <c r="R2323" i="1"/>
  <c r="S2323" i="1" s="1"/>
  <c r="R2324" i="1"/>
  <c r="S2324" i="1" s="1"/>
  <c r="R2325" i="1"/>
  <c r="S2325" i="1" s="1"/>
  <c r="R2326" i="1"/>
  <c r="S2326" i="1" s="1"/>
  <c r="R2327" i="1"/>
  <c r="S2327" i="1" s="1"/>
  <c r="R2328" i="1"/>
  <c r="S2328" i="1" s="1"/>
  <c r="R2329" i="1"/>
  <c r="S2329" i="1" s="1"/>
  <c r="R2330" i="1"/>
  <c r="S2330" i="1" s="1"/>
  <c r="R2331" i="1"/>
  <c r="S2331" i="1" s="1"/>
  <c r="R2332" i="1"/>
  <c r="S2332" i="1" s="1"/>
  <c r="R2333" i="1"/>
  <c r="S2333" i="1" s="1"/>
  <c r="R2334" i="1"/>
  <c r="S2334" i="1" s="1"/>
  <c r="R2335" i="1"/>
  <c r="S2335" i="1" s="1"/>
  <c r="R2336" i="1"/>
  <c r="S2336" i="1" s="1"/>
  <c r="R2337" i="1"/>
  <c r="S2337" i="1" s="1"/>
  <c r="R2338" i="1"/>
  <c r="S2338" i="1" s="1"/>
  <c r="R2339" i="1"/>
  <c r="S2339" i="1" s="1"/>
  <c r="R2340" i="1"/>
  <c r="S2340" i="1" s="1"/>
  <c r="R2341" i="1"/>
  <c r="S2341" i="1" s="1"/>
  <c r="R2342" i="1"/>
  <c r="S2342" i="1" s="1"/>
  <c r="R2343" i="1"/>
  <c r="S2343" i="1" s="1"/>
  <c r="R2344" i="1"/>
  <c r="S2344" i="1" s="1"/>
  <c r="R2345" i="1"/>
  <c r="S2345" i="1" s="1"/>
  <c r="R2346" i="1"/>
  <c r="S2346" i="1" s="1"/>
  <c r="R2347" i="1"/>
  <c r="S2347" i="1" s="1"/>
  <c r="R2348" i="1"/>
  <c r="S2348" i="1" s="1"/>
  <c r="R2349" i="1"/>
  <c r="S2349" i="1" s="1"/>
  <c r="R2350" i="1"/>
  <c r="S2350" i="1" s="1"/>
  <c r="R2351" i="1"/>
  <c r="S2351" i="1" s="1"/>
  <c r="R2352" i="1"/>
  <c r="S2352" i="1" s="1"/>
  <c r="R2353" i="1"/>
  <c r="S2353" i="1" s="1"/>
  <c r="R2354" i="1"/>
  <c r="S2354" i="1" s="1"/>
  <c r="R2355" i="1"/>
  <c r="S2355" i="1" s="1"/>
  <c r="R2356" i="1"/>
  <c r="S2356" i="1" s="1"/>
  <c r="R2357" i="1"/>
  <c r="S2357" i="1" s="1"/>
  <c r="R2358" i="1"/>
  <c r="S2358" i="1" s="1"/>
  <c r="R2359" i="1"/>
  <c r="S2359" i="1" s="1"/>
  <c r="R2360" i="1"/>
  <c r="S2360" i="1" s="1"/>
  <c r="R2361" i="1"/>
  <c r="S2361" i="1" s="1"/>
  <c r="R2362" i="1"/>
  <c r="S2362" i="1" s="1"/>
  <c r="R2363" i="1"/>
  <c r="S2363" i="1" s="1"/>
  <c r="R2364" i="1"/>
  <c r="S2364" i="1" s="1"/>
  <c r="R2365" i="1"/>
  <c r="S2365" i="1" s="1"/>
  <c r="R2366" i="1"/>
  <c r="S2366" i="1" s="1"/>
  <c r="R2367" i="1"/>
  <c r="S2367" i="1" s="1"/>
  <c r="R2368" i="1"/>
  <c r="S2368" i="1" s="1"/>
  <c r="R2369" i="1"/>
  <c r="S2369" i="1" s="1"/>
  <c r="R2370" i="1"/>
  <c r="S2370" i="1" s="1"/>
  <c r="R2371" i="1"/>
  <c r="S2371" i="1" s="1"/>
  <c r="R2372" i="1"/>
  <c r="S2372" i="1" s="1"/>
  <c r="R2373" i="1"/>
  <c r="S2373" i="1" s="1"/>
  <c r="R2374" i="1"/>
  <c r="S2374" i="1" s="1"/>
  <c r="R2375" i="1"/>
  <c r="S2375" i="1" s="1"/>
  <c r="R2376" i="1"/>
  <c r="S2376" i="1" s="1"/>
  <c r="R2377" i="1"/>
  <c r="S2377" i="1" s="1"/>
  <c r="R2378" i="1"/>
  <c r="S2378" i="1" s="1"/>
  <c r="R2379" i="1"/>
  <c r="S2379" i="1" s="1"/>
  <c r="R2380" i="1"/>
  <c r="S2380" i="1" s="1"/>
  <c r="R2381" i="1"/>
  <c r="S2381" i="1" s="1"/>
  <c r="R2382" i="1"/>
  <c r="S2382" i="1" s="1"/>
  <c r="R2383" i="1"/>
  <c r="S2383" i="1" s="1"/>
  <c r="R2384" i="1"/>
  <c r="S2384" i="1" s="1"/>
  <c r="R2385" i="1"/>
  <c r="S2385" i="1" s="1"/>
  <c r="R2386" i="1"/>
  <c r="S2386" i="1" s="1"/>
  <c r="R2387" i="1"/>
  <c r="S2387" i="1" s="1"/>
  <c r="R2388" i="1"/>
  <c r="S2388" i="1" s="1"/>
  <c r="R2389" i="1"/>
  <c r="S2389" i="1" s="1"/>
  <c r="R2390" i="1"/>
  <c r="S2390" i="1" s="1"/>
  <c r="R2391" i="1"/>
  <c r="S2391" i="1" s="1"/>
  <c r="R2392" i="1"/>
  <c r="S2392" i="1" s="1"/>
  <c r="R2393" i="1"/>
  <c r="S2393" i="1" s="1"/>
  <c r="R2394" i="1"/>
  <c r="S2394" i="1" s="1"/>
  <c r="R2395" i="1"/>
  <c r="S2395" i="1" s="1"/>
  <c r="R2396" i="1"/>
  <c r="S2396" i="1" s="1"/>
  <c r="R2397" i="1"/>
  <c r="S2397" i="1" s="1"/>
  <c r="R2398" i="1"/>
  <c r="S2398" i="1" s="1"/>
  <c r="R2399" i="1"/>
  <c r="S2399" i="1" s="1"/>
  <c r="R2400" i="1"/>
  <c r="S2400" i="1" s="1"/>
  <c r="R2401" i="1"/>
  <c r="S2401" i="1" s="1"/>
  <c r="R2402" i="1"/>
  <c r="S2402" i="1" s="1"/>
  <c r="R2403" i="1"/>
  <c r="S2403" i="1" s="1"/>
  <c r="R2404" i="1"/>
  <c r="S2404" i="1" s="1"/>
  <c r="R2405" i="1"/>
  <c r="S2405" i="1" s="1"/>
  <c r="R2406" i="1"/>
  <c r="S2406" i="1" s="1"/>
  <c r="R2407" i="1"/>
  <c r="S2407" i="1" s="1"/>
  <c r="R2408" i="1"/>
  <c r="S2408" i="1" s="1"/>
  <c r="R2409" i="1"/>
  <c r="S2409" i="1" s="1"/>
  <c r="R2410" i="1"/>
  <c r="S2410" i="1" s="1"/>
  <c r="R2411" i="1"/>
  <c r="S2411" i="1" s="1"/>
  <c r="R2412" i="1"/>
  <c r="S2412" i="1" s="1"/>
  <c r="R2413" i="1"/>
  <c r="S2413" i="1" s="1"/>
  <c r="R2414" i="1"/>
  <c r="S2414" i="1" s="1"/>
  <c r="R2415" i="1"/>
  <c r="S2415" i="1" s="1"/>
  <c r="R2416" i="1"/>
  <c r="S2416" i="1" s="1"/>
  <c r="R2417" i="1"/>
  <c r="S2417" i="1" s="1"/>
  <c r="R2418" i="1"/>
  <c r="S2418" i="1" s="1"/>
  <c r="R2419" i="1"/>
  <c r="S2419" i="1" s="1"/>
  <c r="R2420" i="1"/>
  <c r="S2420" i="1" s="1"/>
  <c r="R2421" i="1"/>
  <c r="S2421" i="1" s="1"/>
  <c r="R2422" i="1"/>
  <c r="S2422" i="1" s="1"/>
  <c r="R2423" i="1"/>
  <c r="S2423" i="1" s="1"/>
  <c r="R2424" i="1"/>
  <c r="S2424" i="1" s="1"/>
  <c r="R2425" i="1"/>
  <c r="S2425" i="1" s="1"/>
  <c r="R2426" i="1"/>
  <c r="S2426" i="1" s="1"/>
  <c r="R2427" i="1"/>
  <c r="S2427" i="1" s="1"/>
  <c r="R2428" i="1"/>
  <c r="S2428" i="1" s="1"/>
  <c r="R2429" i="1"/>
  <c r="S2429" i="1" s="1"/>
  <c r="R2430" i="1"/>
  <c r="S2430" i="1" s="1"/>
  <c r="R2431" i="1"/>
  <c r="S2431" i="1" s="1"/>
  <c r="R2432" i="1"/>
  <c r="S2432" i="1" s="1"/>
  <c r="R2433" i="1"/>
  <c r="S2433" i="1" s="1"/>
  <c r="R2434" i="1"/>
  <c r="S2434" i="1" s="1"/>
  <c r="R2435" i="1"/>
  <c r="S2435" i="1" s="1"/>
  <c r="R2436" i="1"/>
  <c r="S2436" i="1" s="1"/>
  <c r="R2437" i="1"/>
  <c r="S2437" i="1" s="1"/>
  <c r="R2438" i="1"/>
  <c r="S2438" i="1" s="1"/>
  <c r="R2439" i="1"/>
  <c r="S2439" i="1" s="1"/>
  <c r="R2440" i="1"/>
  <c r="S2440" i="1" s="1"/>
  <c r="R2441" i="1"/>
  <c r="S2441" i="1" s="1"/>
  <c r="R2442" i="1"/>
  <c r="S2442" i="1" s="1"/>
  <c r="R2443" i="1"/>
  <c r="S2443" i="1" s="1"/>
  <c r="R2444" i="1"/>
  <c r="S2444" i="1" s="1"/>
  <c r="R2445" i="1"/>
  <c r="S2445" i="1" s="1"/>
  <c r="R2446" i="1"/>
  <c r="S2446" i="1" s="1"/>
  <c r="R2447" i="1"/>
  <c r="S2447" i="1" s="1"/>
  <c r="R2448" i="1"/>
  <c r="S2448" i="1" s="1"/>
  <c r="R2449" i="1"/>
  <c r="S2449" i="1" s="1"/>
  <c r="R2450" i="1"/>
  <c r="S2450" i="1" s="1"/>
  <c r="R2451" i="1"/>
  <c r="S2451" i="1" s="1"/>
  <c r="R2452" i="1"/>
  <c r="S2452" i="1" s="1"/>
  <c r="R2453" i="1"/>
  <c r="S2453" i="1" s="1"/>
  <c r="R2454" i="1"/>
  <c r="S2454" i="1" s="1"/>
  <c r="R2455" i="1"/>
  <c r="S2455" i="1" s="1"/>
  <c r="R2456" i="1"/>
  <c r="S2456" i="1" s="1"/>
  <c r="R2457" i="1"/>
  <c r="S2457" i="1" s="1"/>
  <c r="R2458" i="1"/>
  <c r="S2458" i="1" s="1"/>
  <c r="R2459" i="1"/>
  <c r="S2459" i="1" s="1"/>
  <c r="R2460" i="1"/>
  <c r="S2460" i="1" s="1"/>
  <c r="R2461" i="1"/>
  <c r="S2461" i="1" s="1"/>
  <c r="R2462" i="1"/>
  <c r="S2462" i="1" s="1"/>
  <c r="R2463" i="1"/>
  <c r="S2463" i="1" s="1"/>
  <c r="R2464" i="1"/>
  <c r="S2464" i="1" s="1"/>
  <c r="R2465" i="1"/>
  <c r="S2465" i="1" s="1"/>
  <c r="R2466" i="1"/>
  <c r="S2466" i="1" s="1"/>
  <c r="R2467" i="1"/>
  <c r="S2467" i="1" s="1"/>
  <c r="R2468" i="1"/>
  <c r="S2468" i="1" s="1"/>
  <c r="R2469" i="1"/>
  <c r="S2469" i="1" s="1"/>
  <c r="R2470" i="1"/>
  <c r="S2470" i="1" s="1"/>
  <c r="R2471" i="1"/>
  <c r="S2471" i="1" s="1"/>
  <c r="R2472" i="1"/>
  <c r="S2472" i="1" s="1"/>
  <c r="R2473" i="1"/>
  <c r="S2473" i="1" s="1"/>
  <c r="R2474" i="1"/>
  <c r="S2474" i="1" s="1"/>
  <c r="R2475" i="1"/>
  <c r="S2475" i="1" s="1"/>
  <c r="R2476" i="1"/>
  <c r="S2476" i="1" s="1"/>
  <c r="R2477" i="1"/>
  <c r="S2477" i="1" s="1"/>
  <c r="R2478" i="1"/>
  <c r="S2478" i="1" s="1"/>
  <c r="R2479" i="1"/>
  <c r="S2479" i="1" s="1"/>
  <c r="R2480" i="1"/>
  <c r="S2480" i="1" s="1"/>
  <c r="R2481" i="1"/>
  <c r="S2481" i="1" s="1"/>
  <c r="R2482" i="1"/>
  <c r="S2482" i="1" s="1"/>
  <c r="R2483" i="1"/>
  <c r="S2483" i="1" s="1"/>
  <c r="R2484" i="1"/>
  <c r="S2484" i="1" s="1"/>
  <c r="R2485" i="1"/>
  <c r="S2485" i="1" s="1"/>
  <c r="R2486" i="1"/>
  <c r="S2486" i="1" s="1"/>
  <c r="R2487" i="1"/>
  <c r="S2487" i="1" s="1"/>
  <c r="R2488" i="1"/>
  <c r="S2488" i="1" s="1"/>
  <c r="R2489" i="1"/>
  <c r="S2489" i="1" s="1"/>
  <c r="R2490" i="1"/>
  <c r="S2490" i="1" s="1"/>
  <c r="R2491" i="1"/>
  <c r="S2491" i="1" s="1"/>
  <c r="R2492" i="1"/>
  <c r="S2492" i="1" s="1"/>
  <c r="R2493" i="1"/>
  <c r="S2493" i="1" s="1"/>
  <c r="R2494" i="1"/>
  <c r="S2494" i="1" s="1"/>
  <c r="R2495" i="1"/>
  <c r="S2495" i="1" s="1"/>
  <c r="R2496" i="1"/>
  <c r="S2496" i="1" s="1"/>
  <c r="R2497" i="1"/>
  <c r="S2497" i="1" s="1"/>
  <c r="R2498" i="1"/>
  <c r="S2498" i="1" s="1"/>
  <c r="R2499" i="1"/>
  <c r="S2499" i="1" s="1"/>
  <c r="R2500" i="1"/>
  <c r="S2500" i="1" s="1"/>
  <c r="R2501" i="1"/>
  <c r="S2501" i="1" s="1"/>
  <c r="R2502" i="1"/>
  <c r="S2502" i="1" s="1"/>
  <c r="R2503" i="1"/>
  <c r="S2503" i="1" s="1"/>
  <c r="R2504" i="1"/>
  <c r="S2504" i="1" s="1"/>
  <c r="R2505" i="1"/>
  <c r="S2505" i="1" s="1"/>
  <c r="R2506" i="1"/>
  <c r="S2506" i="1" s="1"/>
  <c r="R2507" i="1"/>
  <c r="S2507" i="1" s="1"/>
  <c r="R2508" i="1"/>
  <c r="S2508" i="1" s="1"/>
  <c r="R2509" i="1"/>
  <c r="S2509" i="1" s="1"/>
  <c r="R2510" i="1"/>
  <c r="S2510" i="1" s="1"/>
  <c r="R2511" i="1"/>
  <c r="S2511" i="1" s="1"/>
  <c r="R2512" i="1"/>
  <c r="S2512" i="1" s="1"/>
  <c r="R2513" i="1"/>
  <c r="S2513" i="1" s="1"/>
  <c r="R2514" i="1"/>
  <c r="S2514" i="1" s="1"/>
  <c r="R2515" i="1"/>
  <c r="S2515" i="1" s="1"/>
  <c r="R2516" i="1"/>
  <c r="S2516" i="1" s="1"/>
  <c r="R2517" i="1"/>
  <c r="S2517" i="1" s="1"/>
  <c r="R2518" i="1"/>
  <c r="S2518" i="1" s="1"/>
  <c r="R2519" i="1"/>
  <c r="S2519" i="1" s="1"/>
  <c r="R2520" i="1"/>
  <c r="S2520" i="1" s="1"/>
  <c r="R2521" i="1"/>
  <c r="S2521" i="1" s="1"/>
  <c r="R2522" i="1"/>
  <c r="S2522" i="1" s="1"/>
  <c r="R2523" i="1"/>
  <c r="S2523" i="1" s="1"/>
  <c r="R2524" i="1"/>
  <c r="S2524" i="1" s="1"/>
  <c r="R2525" i="1"/>
  <c r="S2525" i="1" s="1"/>
  <c r="R2526" i="1"/>
  <c r="S2526" i="1" s="1"/>
  <c r="R2527" i="1"/>
  <c r="S2527" i="1" s="1"/>
  <c r="R2528" i="1"/>
  <c r="S2528" i="1" s="1"/>
  <c r="R2529" i="1"/>
  <c r="S2529" i="1" s="1"/>
  <c r="R2530" i="1"/>
  <c r="S2530" i="1" s="1"/>
  <c r="R2531" i="1"/>
  <c r="S2531" i="1" s="1"/>
  <c r="R2532" i="1"/>
  <c r="S2532" i="1" s="1"/>
  <c r="R2533" i="1"/>
  <c r="S2533" i="1" s="1"/>
  <c r="R2534" i="1"/>
  <c r="S2534" i="1" s="1"/>
  <c r="R2535" i="1"/>
  <c r="S2535" i="1" s="1"/>
  <c r="R2536" i="1"/>
  <c r="S2536" i="1" s="1"/>
  <c r="R2537" i="1"/>
  <c r="S2537" i="1" s="1"/>
  <c r="R2538" i="1"/>
  <c r="S2538" i="1" s="1"/>
  <c r="R2539" i="1"/>
  <c r="S2539" i="1" s="1"/>
  <c r="R2540" i="1"/>
  <c r="S2540" i="1" s="1"/>
  <c r="R2541" i="1"/>
  <c r="S2541" i="1" s="1"/>
  <c r="R2542" i="1"/>
  <c r="S2542" i="1" s="1"/>
  <c r="R2543" i="1"/>
  <c r="S2543" i="1" s="1"/>
  <c r="R2544" i="1"/>
  <c r="S2544" i="1" s="1"/>
  <c r="R2545" i="1"/>
  <c r="S2545" i="1" s="1"/>
  <c r="R2546" i="1"/>
  <c r="S2546" i="1" s="1"/>
  <c r="R2547" i="1"/>
  <c r="S2547" i="1" s="1"/>
  <c r="R2548" i="1"/>
  <c r="S2548" i="1" s="1"/>
  <c r="R2549" i="1"/>
  <c r="S2549" i="1" s="1"/>
  <c r="R2550" i="1"/>
  <c r="S2550" i="1" s="1"/>
  <c r="R2551" i="1"/>
  <c r="S2551" i="1" s="1"/>
  <c r="R2552" i="1"/>
  <c r="S2552" i="1" s="1"/>
  <c r="R2553" i="1"/>
  <c r="S2553" i="1" s="1"/>
  <c r="R2554" i="1"/>
  <c r="S2554" i="1" s="1"/>
  <c r="R2555" i="1"/>
  <c r="S2555" i="1" s="1"/>
  <c r="R2556" i="1"/>
  <c r="S2556" i="1" s="1"/>
  <c r="R2557" i="1"/>
  <c r="S2557" i="1" s="1"/>
  <c r="R2558" i="1"/>
  <c r="S2558" i="1" s="1"/>
  <c r="R2559" i="1"/>
  <c r="S2559" i="1" s="1"/>
  <c r="R2560" i="1"/>
  <c r="S2560" i="1" s="1"/>
  <c r="R2561" i="1"/>
  <c r="S2561" i="1" s="1"/>
  <c r="R2562" i="1"/>
  <c r="S2562" i="1" s="1"/>
  <c r="R2563" i="1"/>
  <c r="S2563" i="1" s="1"/>
  <c r="R2564" i="1"/>
  <c r="S2564" i="1" s="1"/>
  <c r="R2565" i="1"/>
  <c r="S2565" i="1" s="1"/>
  <c r="R2566" i="1"/>
  <c r="S2566" i="1" s="1"/>
  <c r="R2567" i="1"/>
  <c r="S2567" i="1" s="1"/>
  <c r="R2568" i="1"/>
  <c r="S2568" i="1" s="1"/>
  <c r="R2569" i="1"/>
  <c r="S2569" i="1" s="1"/>
  <c r="R2570" i="1"/>
  <c r="S2570" i="1" s="1"/>
  <c r="R2571" i="1"/>
  <c r="S2571" i="1" s="1"/>
  <c r="R2572" i="1"/>
  <c r="S2572" i="1" s="1"/>
  <c r="R2573" i="1"/>
  <c r="S2573" i="1" s="1"/>
  <c r="R2574" i="1"/>
  <c r="S2574" i="1" s="1"/>
  <c r="R2575" i="1"/>
  <c r="S2575" i="1" s="1"/>
  <c r="R2576" i="1"/>
  <c r="S2576" i="1" s="1"/>
  <c r="R2577" i="1"/>
  <c r="S2577" i="1" s="1"/>
  <c r="R2578" i="1"/>
  <c r="S2578" i="1" s="1"/>
  <c r="R2579" i="1"/>
  <c r="S2579" i="1" s="1"/>
  <c r="R2580" i="1"/>
  <c r="S2580" i="1" s="1"/>
  <c r="R2581" i="1"/>
  <c r="S2581" i="1" s="1"/>
  <c r="R2582" i="1"/>
  <c r="S2582" i="1" s="1"/>
  <c r="R2583" i="1"/>
  <c r="S2583" i="1" s="1"/>
  <c r="R2584" i="1"/>
  <c r="S2584" i="1" s="1"/>
  <c r="R2585" i="1"/>
  <c r="S2585" i="1" s="1"/>
  <c r="R2586" i="1"/>
  <c r="S2586" i="1" s="1"/>
  <c r="R2587" i="1"/>
  <c r="S2587" i="1" s="1"/>
  <c r="R2588" i="1"/>
  <c r="S2588" i="1" s="1"/>
  <c r="R2589" i="1"/>
  <c r="S2589" i="1" s="1"/>
  <c r="R2590" i="1"/>
  <c r="S2590" i="1" s="1"/>
  <c r="R2591" i="1"/>
  <c r="S2591" i="1" s="1"/>
  <c r="R2592" i="1"/>
  <c r="S2592" i="1" s="1"/>
  <c r="R2593" i="1"/>
  <c r="S2593" i="1" s="1"/>
  <c r="R2594" i="1"/>
  <c r="S2594" i="1" s="1"/>
  <c r="R2595" i="1"/>
  <c r="S2595" i="1" s="1"/>
  <c r="R2596" i="1"/>
  <c r="S2596" i="1" s="1"/>
  <c r="R2597" i="1"/>
  <c r="S2597" i="1" s="1"/>
  <c r="R2598" i="1"/>
  <c r="S2598" i="1" s="1"/>
  <c r="R2599" i="1"/>
  <c r="S2599" i="1" s="1"/>
  <c r="R2600" i="1"/>
  <c r="S2600" i="1" s="1"/>
  <c r="R2601" i="1"/>
  <c r="S2601" i="1" s="1"/>
  <c r="R2602" i="1"/>
  <c r="S2602" i="1" s="1"/>
  <c r="R2603" i="1"/>
  <c r="S2603" i="1" s="1"/>
  <c r="R2604" i="1"/>
  <c r="S2604" i="1" s="1"/>
  <c r="R2605" i="1"/>
  <c r="S2605" i="1" s="1"/>
  <c r="R2606" i="1"/>
  <c r="S2606" i="1" s="1"/>
  <c r="R2607" i="1"/>
  <c r="S2607" i="1" s="1"/>
  <c r="R2608" i="1"/>
  <c r="S2608" i="1" s="1"/>
  <c r="R2609" i="1"/>
  <c r="S2609" i="1" s="1"/>
  <c r="R2610" i="1"/>
  <c r="S2610" i="1" s="1"/>
  <c r="R2611" i="1"/>
  <c r="S2611" i="1" s="1"/>
  <c r="R2612" i="1"/>
  <c r="S2612" i="1" s="1"/>
  <c r="R2613" i="1"/>
  <c r="S2613" i="1" s="1"/>
  <c r="R2614" i="1"/>
  <c r="S2614" i="1" s="1"/>
  <c r="R2615" i="1"/>
  <c r="S2615" i="1" s="1"/>
  <c r="R2616" i="1"/>
  <c r="S2616" i="1" s="1"/>
  <c r="R2617" i="1"/>
  <c r="S2617" i="1" s="1"/>
  <c r="R2618" i="1"/>
  <c r="S2618" i="1" s="1"/>
  <c r="R2619" i="1"/>
  <c r="S2619" i="1" s="1"/>
  <c r="R2620" i="1"/>
  <c r="S2620" i="1" s="1"/>
  <c r="R2621" i="1"/>
  <c r="S2621" i="1" s="1"/>
  <c r="R2622" i="1"/>
  <c r="S2622" i="1" s="1"/>
  <c r="R2623" i="1"/>
  <c r="S2623" i="1" s="1"/>
  <c r="R2624" i="1"/>
  <c r="S2624" i="1" s="1"/>
  <c r="R2625" i="1"/>
  <c r="S2625" i="1" s="1"/>
  <c r="R2626" i="1"/>
  <c r="S2626" i="1" s="1"/>
  <c r="R2627" i="1"/>
  <c r="S2627" i="1" s="1"/>
  <c r="R2628" i="1"/>
  <c r="S2628" i="1" s="1"/>
  <c r="R2629" i="1"/>
  <c r="S2629" i="1" s="1"/>
  <c r="R2630" i="1"/>
  <c r="S2630" i="1" s="1"/>
  <c r="R2631" i="1"/>
  <c r="S2631" i="1" s="1"/>
  <c r="R2632" i="1"/>
  <c r="S2632" i="1" s="1"/>
  <c r="R2633" i="1"/>
  <c r="S2633" i="1" s="1"/>
  <c r="R2634" i="1"/>
  <c r="S2634" i="1" s="1"/>
  <c r="R2635" i="1"/>
  <c r="S2635" i="1" s="1"/>
  <c r="R2636" i="1"/>
  <c r="S2636" i="1" s="1"/>
  <c r="R2637" i="1"/>
  <c r="S2637" i="1" s="1"/>
  <c r="R2638" i="1"/>
  <c r="S2638" i="1" s="1"/>
  <c r="R2639" i="1"/>
  <c r="S2639" i="1" s="1"/>
  <c r="R2640" i="1"/>
  <c r="S2640" i="1" s="1"/>
  <c r="R2641" i="1"/>
  <c r="S2641" i="1" s="1"/>
  <c r="R2642" i="1"/>
  <c r="S2642" i="1" s="1"/>
  <c r="R2643" i="1"/>
  <c r="S2643" i="1" s="1"/>
  <c r="R2644" i="1"/>
  <c r="S2644" i="1" s="1"/>
  <c r="R2645" i="1"/>
  <c r="S2645" i="1" s="1"/>
  <c r="R2646" i="1"/>
  <c r="S2646" i="1" s="1"/>
  <c r="R2647" i="1"/>
  <c r="S2647" i="1" s="1"/>
  <c r="R2648" i="1"/>
  <c r="S2648" i="1" s="1"/>
  <c r="R2649" i="1"/>
  <c r="S2649" i="1" s="1"/>
  <c r="R2650" i="1"/>
  <c r="S2650" i="1" s="1"/>
  <c r="R2651" i="1"/>
  <c r="S2651" i="1" s="1"/>
  <c r="R2652" i="1"/>
  <c r="S2652" i="1" s="1"/>
  <c r="R2653" i="1"/>
  <c r="S2653" i="1" s="1"/>
  <c r="R2654" i="1"/>
  <c r="S2654" i="1" s="1"/>
  <c r="R2655" i="1"/>
  <c r="S2655" i="1" s="1"/>
  <c r="R2656" i="1"/>
  <c r="S2656" i="1" s="1"/>
  <c r="R2657" i="1"/>
  <c r="S2657" i="1" s="1"/>
  <c r="R2658" i="1"/>
  <c r="S2658" i="1" s="1"/>
  <c r="R2659" i="1"/>
  <c r="S2659" i="1" s="1"/>
  <c r="R2660" i="1"/>
  <c r="S2660" i="1" s="1"/>
  <c r="R2661" i="1"/>
  <c r="S2661" i="1" s="1"/>
  <c r="R2662" i="1"/>
  <c r="S2662" i="1" s="1"/>
  <c r="R2663" i="1"/>
  <c r="S2663" i="1" s="1"/>
  <c r="R2664" i="1"/>
  <c r="S2664" i="1" s="1"/>
  <c r="R2665" i="1"/>
  <c r="S2665" i="1" s="1"/>
  <c r="R2666" i="1"/>
  <c r="S2666" i="1" s="1"/>
  <c r="R2667" i="1"/>
  <c r="S2667" i="1" s="1"/>
  <c r="R2668" i="1"/>
  <c r="S2668" i="1" s="1"/>
  <c r="R2669" i="1"/>
  <c r="S2669" i="1" s="1"/>
  <c r="R2670" i="1"/>
  <c r="S2670" i="1" s="1"/>
  <c r="R2671" i="1"/>
  <c r="S2671" i="1" s="1"/>
  <c r="R2672" i="1"/>
  <c r="S2672" i="1" s="1"/>
  <c r="R2673" i="1"/>
  <c r="S2673" i="1" s="1"/>
  <c r="R2674" i="1"/>
  <c r="S2674" i="1" s="1"/>
  <c r="R2675" i="1"/>
  <c r="S2675" i="1" s="1"/>
  <c r="R2676" i="1"/>
  <c r="S2676" i="1" s="1"/>
  <c r="R2677" i="1"/>
  <c r="S2677" i="1" s="1"/>
  <c r="R2678" i="1"/>
  <c r="S2678" i="1" s="1"/>
  <c r="R2679" i="1"/>
  <c r="S2679" i="1" s="1"/>
  <c r="R2680" i="1"/>
  <c r="S2680" i="1" s="1"/>
  <c r="R2681" i="1"/>
  <c r="S2681" i="1" s="1"/>
  <c r="R2682" i="1"/>
  <c r="S2682" i="1" s="1"/>
  <c r="R2683" i="1"/>
  <c r="S2683" i="1" s="1"/>
  <c r="R2684" i="1"/>
  <c r="S2684" i="1" s="1"/>
  <c r="R2685" i="1"/>
  <c r="S2685" i="1" s="1"/>
  <c r="R2686" i="1"/>
  <c r="S2686" i="1" s="1"/>
  <c r="R2687" i="1"/>
  <c r="S2687" i="1" s="1"/>
  <c r="R2688" i="1"/>
  <c r="S2688" i="1" s="1"/>
  <c r="R2689" i="1"/>
  <c r="S2689" i="1" s="1"/>
  <c r="R2690" i="1"/>
  <c r="S2690" i="1" s="1"/>
  <c r="R2691" i="1"/>
  <c r="S2691" i="1" s="1"/>
  <c r="R2692" i="1"/>
  <c r="S2692" i="1" s="1"/>
  <c r="R2693" i="1"/>
  <c r="S2693" i="1" s="1"/>
  <c r="R2694" i="1"/>
  <c r="S2694" i="1" s="1"/>
  <c r="R2695" i="1"/>
  <c r="S2695" i="1" s="1"/>
  <c r="R2696" i="1"/>
  <c r="S2696" i="1" s="1"/>
  <c r="R2697" i="1"/>
  <c r="S2697" i="1" s="1"/>
  <c r="R2698" i="1"/>
  <c r="S2698" i="1" s="1"/>
  <c r="R2699" i="1"/>
  <c r="S2699" i="1" s="1"/>
  <c r="R2700" i="1"/>
  <c r="S2700" i="1" s="1"/>
  <c r="R2701" i="1"/>
  <c r="S2701" i="1" s="1"/>
  <c r="R2702" i="1"/>
  <c r="S2702" i="1" s="1"/>
  <c r="R2703" i="1"/>
  <c r="S2703" i="1" s="1"/>
  <c r="R2704" i="1"/>
  <c r="S2704" i="1" s="1"/>
  <c r="R2705" i="1"/>
  <c r="S2705" i="1" s="1"/>
  <c r="R2706" i="1"/>
  <c r="S2706" i="1" s="1"/>
  <c r="R2707" i="1"/>
  <c r="S2707" i="1" s="1"/>
  <c r="R2708" i="1"/>
  <c r="S2708" i="1" s="1"/>
  <c r="R2709" i="1"/>
  <c r="S2709" i="1" s="1"/>
  <c r="R2710" i="1"/>
  <c r="S2710" i="1" s="1"/>
  <c r="R2711" i="1"/>
  <c r="S2711" i="1" s="1"/>
  <c r="R2712" i="1"/>
  <c r="S2712" i="1" s="1"/>
  <c r="R2713" i="1"/>
  <c r="S2713" i="1" s="1"/>
  <c r="R2714" i="1"/>
  <c r="S2714" i="1" s="1"/>
  <c r="R2715" i="1"/>
  <c r="S2715" i="1" s="1"/>
  <c r="R2716" i="1"/>
  <c r="S2716" i="1" s="1"/>
  <c r="R2717" i="1"/>
  <c r="S2717" i="1" s="1"/>
  <c r="R2718" i="1"/>
  <c r="S2718" i="1" s="1"/>
  <c r="R2719" i="1"/>
  <c r="S2719" i="1" s="1"/>
  <c r="R2720" i="1"/>
  <c r="S2720" i="1" s="1"/>
  <c r="R2721" i="1"/>
  <c r="S2721" i="1" s="1"/>
  <c r="R2722" i="1"/>
  <c r="S2722" i="1" s="1"/>
  <c r="R2723" i="1"/>
  <c r="S2723" i="1" s="1"/>
  <c r="R2724" i="1"/>
  <c r="S2724" i="1" s="1"/>
  <c r="R2725" i="1"/>
  <c r="S2725" i="1" s="1"/>
  <c r="R2726" i="1"/>
  <c r="S2726" i="1" s="1"/>
  <c r="R2727" i="1"/>
  <c r="S2727" i="1" s="1"/>
  <c r="R2728" i="1"/>
  <c r="S2728" i="1" s="1"/>
  <c r="R2729" i="1"/>
  <c r="S2729" i="1" s="1"/>
  <c r="R2730" i="1"/>
  <c r="S2730" i="1" s="1"/>
  <c r="R2731" i="1"/>
  <c r="S2731" i="1" s="1"/>
  <c r="R2732" i="1"/>
  <c r="S2732" i="1" s="1"/>
  <c r="R2733" i="1"/>
  <c r="S2733" i="1" s="1"/>
  <c r="R2734" i="1"/>
  <c r="S2734" i="1" s="1"/>
  <c r="R2735" i="1"/>
  <c r="S2735" i="1" s="1"/>
  <c r="R2736" i="1"/>
  <c r="S2736" i="1" s="1"/>
  <c r="R2737" i="1"/>
  <c r="S2737" i="1" s="1"/>
  <c r="R2738" i="1"/>
  <c r="S2738" i="1" s="1"/>
  <c r="R2739" i="1"/>
  <c r="S2739" i="1" s="1"/>
  <c r="R2740" i="1"/>
  <c r="S2740" i="1" s="1"/>
  <c r="R2741" i="1"/>
  <c r="S2741" i="1" s="1"/>
  <c r="R2742" i="1"/>
  <c r="S2742" i="1" s="1"/>
  <c r="R2743" i="1"/>
  <c r="S2743" i="1" s="1"/>
  <c r="R2744" i="1"/>
  <c r="S2744" i="1" s="1"/>
  <c r="R2745" i="1"/>
  <c r="S2745" i="1" s="1"/>
  <c r="R2746" i="1"/>
  <c r="S2746" i="1" s="1"/>
  <c r="R2747" i="1"/>
  <c r="S2747" i="1" s="1"/>
  <c r="R2748" i="1"/>
  <c r="S2748" i="1" s="1"/>
  <c r="R2749" i="1"/>
  <c r="S2749" i="1" s="1"/>
  <c r="R2750" i="1"/>
  <c r="S2750" i="1" s="1"/>
  <c r="R2751" i="1"/>
  <c r="S2751" i="1" s="1"/>
  <c r="R2752" i="1"/>
  <c r="S2752" i="1" s="1"/>
  <c r="R2753" i="1"/>
  <c r="S2753" i="1" s="1"/>
  <c r="R2754" i="1"/>
  <c r="S2754" i="1" s="1"/>
  <c r="R2755" i="1"/>
  <c r="S2755" i="1" s="1"/>
  <c r="R2756" i="1"/>
  <c r="S2756" i="1" s="1"/>
  <c r="R2757" i="1"/>
  <c r="S2757" i="1" s="1"/>
  <c r="R2758" i="1"/>
  <c r="S2758" i="1" s="1"/>
  <c r="R2759" i="1"/>
  <c r="S2759" i="1" s="1"/>
  <c r="R2760" i="1"/>
  <c r="S2760" i="1" s="1"/>
  <c r="R2761" i="1"/>
  <c r="S2761" i="1" s="1"/>
  <c r="R2762" i="1"/>
  <c r="S2762" i="1" s="1"/>
  <c r="R2763" i="1"/>
  <c r="S2763" i="1" s="1"/>
  <c r="R2764" i="1"/>
  <c r="S2764" i="1" s="1"/>
  <c r="R2765" i="1"/>
  <c r="S2765" i="1" s="1"/>
  <c r="R2766" i="1"/>
  <c r="S2766" i="1" s="1"/>
  <c r="R2767" i="1"/>
  <c r="S2767" i="1" s="1"/>
  <c r="R2768" i="1"/>
  <c r="S2768" i="1" s="1"/>
  <c r="R2769" i="1"/>
  <c r="S2769" i="1" s="1"/>
  <c r="R2770" i="1"/>
  <c r="S2770" i="1" s="1"/>
  <c r="R2771" i="1"/>
  <c r="S2771" i="1" s="1"/>
  <c r="R2772" i="1"/>
  <c r="S2772" i="1" s="1"/>
  <c r="R2773" i="1"/>
  <c r="S2773" i="1" s="1"/>
  <c r="R2774" i="1"/>
  <c r="S2774" i="1" s="1"/>
  <c r="R2775" i="1"/>
  <c r="S2775" i="1" s="1"/>
  <c r="R2776" i="1"/>
  <c r="S2776" i="1" s="1"/>
  <c r="R2777" i="1"/>
  <c r="S2777" i="1" s="1"/>
  <c r="R2778" i="1"/>
  <c r="S2778" i="1" s="1"/>
  <c r="R2779" i="1"/>
  <c r="S2779" i="1" s="1"/>
  <c r="R2780" i="1"/>
  <c r="S2780" i="1" s="1"/>
  <c r="R2781" i="1"/>
  <c r="S2781" i="1" s="1"/>
  <c r="R2782" i="1"/>
  <c r="S2782" i="1" s="1"/>
  <c r="R2783" i="1"/>
  <c r="S2783" i="1" s="1"/>
  <c r="R2784" i="1"/>
  <c r="S2784" i="1" s="1"/>
  <c r="R2785" i="1"/>
  <c r="S2785" i="1" s="1"/>
  <c r="R2786" i="1"/>
  <c r="S2786" i="1" s="1"/>
  <c r="R2787" i="1"/>
  <c r="S2787" i="1" s="1"/>
  <c r="R2788" i="1"/>
  <c r="S2788" i="1" s="1"/>
  <c r="R2789" i="1"/>
  <c r="S2789" i="1" s="1"/>
  <c r="R2790" i="1"/>
  <c r="S2790" i="1" s="1"/>
  <c r="R2791" i="1"/>
  <c r="S2791" i="1" s="1"/>
  <c r="R2792" i="1"/>
  <c r="S2792" i="1" s="1"/>
  <c r="R2793" i="1"/>
  <c r="S2793" i="1" s="1"/>
  <c r="R2794" i="1"/>
  <c r="S2794" i="1" s="1"/>
  <c r="R2795" i="1"/>
  <c r="S2795" i="1" s="1"/>
  <c r="R2796" i="1"/>
  <c r="S2796" i="1" s="1"/>
  <c r="R2797" i="1"/>
  <c r="S2797" i="1" s="1"/>
  <c r="R2798" i="1"/>
  <c r="S2798" i="1" s="1"/>
  <c r="R2799" i="1"/>
  <c r="S2799" i="1" s="1"/>
  <c r="R2800" i="1"/>
  <c r="S2800" i="1" s="1"/>
  <c r="R2801" i="1"/>
  <c r="S2801" i="1" s="1"/>
  <c r="R2802" i="1"/>
  <c r="S2802" i="1" s="1"/>
  <c r="R2803" i="1"/>
  <c r="S2803" i="1" s="1"/>
  <c r="R2804" i="1"/>
  <c r="S2804" i="1" s="1"/>
  <c r="R2805" i="1"/>
  <c r="S2805" i="1" s="1"/>
  <c r="R2806" i="1"/>
  <c r="S2806" i="1" s="1"/>
  <c r="R2807" i="1"/>
  <c r="S2807" i="1" s="1"/>
  <c r="R2808" i="1"/>
  <c r="S2808" i="1" s="1"/>
  <c r="R2809" i="1"/>
  <c r="S2809" i="1" s="1"/>
  <c r="R2810" i="1"/>
  <c r="S2810" i="1" s="1"/>
  <c r="R2811" i="1"/>
  <c r="S2811" i="1" s="1"/>
  <c r="R2812" i="1"/>
  <c r="S2812" i="1" s="1"/>
  <c r="R2813" i="1"/>
  <c r="S2813" i="1" s="1"/>
  <c r="R2814" i="1"/>
  <c r="S2814" i="1" s="1"/>
  <c r="R2815" i="1"/>
  <c r="S2815" i="1" s="1"/>
  <c r="R2816" i="1"/>
  <c r="S2816" i="1" s="1"/>
  <c r="R2817" i="1"/>
  <c r="S2817" i="1" s="1"/>
  <c r="R2818" i="1"/>
  <c r="S2818" i="1" s="1"/>
  <c r="R2819" i="1"/>
  <c r="S2819" i="1" s="1"/>
  <c r="R2820" i="1"/>
  <c r="S2820" i="1" s="1"/>
  <c r="R2821" i="1"/>
  <c r="S2821" i="1" s="1"/>
  <c r="R2822" i="1"/>
  <c r="S2822" i="1" s="1"/>
  <c r="R2823" i="1"/>
  <c r="S2823" i="1" s="1"/>
  <c r="R2824" i="1"/>
  <c r="S2824" i="1" s="1"/>
  <c r="R2825" i="1"/>
  <c r="S2825" i="1" s="1"/>
  <c r="R2826" i="1"/>
  <c r="S2826" i="1" s="1"/>
  <c r="R2827" i="1"/>
  <c r="S2827" i="1" s="1"/>
  <c r="R2828" i="1"/>
  <c r="S2828" i="1" s="1"/>
  <c r="R2829" i="1"/>
  <c r="S2829" i="1" s="1"/>
  <c r="R2830" i="1"/>
  <c r="S2830" i="1" s="1"/>
  <c r="R2831" i="1"/>
  <c r="S2831" i="1" s="1"/>
  <c r="R2832" i="1"/>
  <c r="S2832" i="1" s="1"/>
  <c r="R2833" i="1"/>
  <c r="S2833" i="1" s="1"/>
  <c r="R2834" i="1"/>
  <c r="S2834" i="1" s="1"/>
  <c r="R2835" i="1"/>
  <c r="S2835" i="1" s="1"/>
  <c r="R2836" i="1"/>
  <c r="S2836" i="1" s="1"/>
  <c r="R2837" i="1"/>
  <c r="S2837" i="1" s="1"/>
  <c r="R2838" i="1"/>
  <c r="S2838" i="1" s="1"/>
  <c r="R2839" i="1"/>
  <c r="S2839" i="1" s="1"/>
  <c r="R2840" i="1"/>
  <c r="S2840" i="1" s="1"/>
  <c r="R2841" i="1"/>
  <c r="S2841" i="1" s="1"/>
  <c r="R2842" i="1"/>
  <c r="S2842" i="1" s="1"/>
  <c r="R2843" i="1"/>
  <c r="S2843" i="1" s="1"/>
  <c r="R2844" i="1"/>
  <c r="S2844" i="1" s="1"/>
  <c r="R2845" i="1"/>
  <c r="S2845" i="1" s="1"/>
  <c r="R2846" i="1"/>
  <c r="S2846" i="1" s="1"/>
  <c r="R2847" i="1"/>
  <c r="S2847" i="1" s="1"/>
  <c r="R2848" i="1"/>
  <c r="S2848" i="1" s="1"/>
  <c r="R2849" i="1"/>
  <c r="S2849" i="1" s="1"/>
  <c r="R2850" i="1"/>
  <c r="S2850" i="1" s="1"/>
  <c r="R2851" i="1"/>
  <c r="S2851" i="1" s="1"/>
  <c r="R2852" i="1"/>
  <c r="S2852" i="1" s="1"/>
  <c r="R2853" i="1"/>
  <c r="S2853" i="1" s="1"/>
  <c r="R2854" i="1"/>
  <c r="S2854" i="1" s="1"/>
  <c r="R2855" i="1"/>
  <c r="S2855" i="1" s="1"/>
  <c r="R2856" i="1"/>
  <c r="S2856" i="1" s="1"/>
  <c r="R2857" i="1"/>
  <c r="S2857" i="1" s="1"/>
  <c r="R2858" i="1"/>
  <c r="S2858" i="1" s="1"/>
  <c r="R2859" i="1"/>
  <c r="S2859" i="1" s="1"/>
  <c r="R2860" i="1"/>
  <c r="S2860" i="1" s="1"/>
  <c r="R2861" i="1"/>
  <c r="S2861" i="1" s="1"/>
  <c r="R2862" i="1"/>
  <c r="S2862" i="1" s="1"/>
  <c r="R2863" i="1"/>
  <c r="S2863" i="1" s="1"/>
  <c r="R2864" i="1"/>
  <c r="S2864" i="1" s="1"/>
  <c r="R2865" i="1"/>
  <c r="S2865" i="1" s="1"/>
  <c r="R2866" i="1"/>
  <c r="S2866" i="1" s="1"/>
  <c r="R2867" i="1"/>
  <c r="S2867" i="1" s="1"/>
  <c r="R2868" i="1"/>
  <c r="S2868" i="1" s="1"/>
  <c r="R2869" i="1"/>
  <c r="S2869" i="1" s="1"/>
  <c r="R2870" i="1"/>
  <c r="S2870" i="1" s="1"/>
  <c r="R2871" i="1"/>
  <c r="S2871" i="1" s="1"/>
  <c r="R2872" i="1"/>
  <c r="S2872" i="1" s="1"/>
  <c r="R2873" i="1"/>
  <c r="S2873" i="1" s="1"/>
  <c r="R2874" i="1"/>
  <c r="S2874" i="1" s="1"/>
  <c r="R2875" i="1"/>
  <c r="S2875" i="1" s="1"/>
  <c r="R2876" i="1"/>
  <c r="S2876" i="1" s="1"/>
  <c r="R2877" i="1"/>
  <c r="S2877" i="1" s="1"/>
  <c r="R2878" i="1"/>
  <c r="S2878" i="1" s="1"/>
  <c r="R2879" i="1"/>
  <c r="S2879" i="1" s="1"/>
  <c r="R2880" i="1"/>
  <c r="S2880" i="1" s="1"/>
  <c r="R2881" i="1"/>
  <c r="S2881" i="1" s="1"/>
  <c r="R2882" i="1"/>
  <c r="S2882" i="1" s="1"/>
  <c r="R2883" i="1"/>
  <c r="S2883" i="1" s="1"/>
  <c r="R2884" i="1"/>
  <c r="S2884" i="1" s="1"/>
  <c r="R2885" i="1"/>
  <c r="S2885" i="1" s="1"/>
  <c r="R2886" i="1"/>
  <c r="S2886" i="1" s="1"/>
  <c r="R2887" i="1"/>
  <c r="S2887" i="1" s="1"/>
  <c r="R2888" i="1"/>
  <c r="S2888" i="1" s="1"/>
  <c r="R2889" i="1"/>
  <c r="S2889" i="1" s="1"/>
  <c r="R2890" i="1"/>
  <c r="S2890" i="1" s="1"/>
  <c r="R2891" i="1"/>
  <c r="S2891" i="1" s="1"/>
  <c r="R2892" i="1"/>
  <c r="S2892" i="1" s="1"/>
  <c r="R2893" i="1"/>
  <c r="S2893" i="1" s="1"/>
  <c r="R2894" i="1"/>
  <c r="S2894" i="1" s="1"/>
  <c r="R2895" i="1"/>
  <c r="S2895" i="1" s="1"/>
  <c r="R2896" i="1"/>
  <c r="S2896" i="1" s="1"/>
  <c r="R2897" i="1"/>
  <c r="S2897" i="1" s="1"/>
  <c r="R2898" i="1"/>
  <c r="S2898" i="1" s="1"/>
  <c r="R2899" i="1"/>
  <c r="S2899" i="1" s="1"/>
  <c r="R2900" i="1"/>
  <c r="S2900" i="1" s="1"/>
  <c r="R2901" i="1"/>
  <c r="S2901" i="1" s="1"/>
  <c r="R2902" i="1"/>
  <c r="S2902" i="1" s="1"/>
  <c r="R2903" i="1"/>
  <c r="S2903" i="1" s="1"/>
  <c r="R2904" i="1"/>
  <c r="S2904" i="1" s="1"/>
  <c r="R2905" i="1"/>
  <c r="S2905" i="1" s="1"/>
  <c r="R2906" i="1"/>
  <c r="S2906" i="1" s="1"/>
  <c r="R2907" i="1"/>
  <c r="S2907" i="1" s="1"/>
  <c r="R2908" i="1"/>
  <c r="S2908" i="1" s="1"/>
  <c r="R2909" i="1"/>
  <c r="S2909" i="1" s="1"/>
  <c r="R2910" i="1"/>
  <c r="S2910" i="1" s="1"/>
  <c r="R2911" i="1"/>
  <c r="S2911" i="1" s="1"/>
  <c r="R2912" i="1"/>
  <c r="S2912" i="1" s="1"/>
  <c r="R2913" i="1"/>
  <c r="S2913" i="1" s="1"/>
  <c r="R2914" i="1"/>
  <c r="S2914" i="1" s="1"/>
  <c r="R2915" i="1"/>
  <c r="S2915" i="1" s="1"/>
  <c r="R2916" i="1"/>
  <c r="S2916" i="1" s="1"/>
  <c r="R2917" i="1"/>
  <c r="S2917" i="1" s="1"/>
  <c r="R2918" i="1"/>
  <c r="S2918" i="1" s="1"/>
  <c r="R2919" i="1"/>
  <c r="S2919" i="1" s="1"/>
  <c r="R2920" i="1"/>
  <c r="S2920" i="1" s="1"/>
  <c r="R2921" i="1"/>
  <c r="S2921" i="1" s="1"/>
  <c r="R2922" i="1"/>
  <c r="S2922" i="1" s="1"/>
  <c r="R2923" i="1"/>
  <c r="S2923" i="1" s="1"/>
  <c r="R2924" i="1"/>
  <c r="S2924" i="1" s="1"/>
  <c r="R2925" i="1"/>
  <c r="S2925" i="1" s="1"/>
  <c r="R2926" i="1"/>
  <c r="S2926" i="1" s="1"/>
  <c r="R2927" i="1"/>
  <c r="S2927" i="1" s="1"/>
  <c r="R2928" i="1"/>
  <c r="S2928" i="1" s="1"/>
  <c r="R2929" i="1"/>
  <c r="S2929" i="1" s="1"/>
  <c r="R2930" i="1"/>
  <c r="S2930" i="1" s="1"/>
  <c r="R2931" i="1"/>
  <c r="S2931" i="1" s="1"/>
  <c r="R2932" i="1"/>
  <c r="S2932" i="1" s="1"/>
  <c r="R2933" i="1"/>
  <c r="S2933" i="1" s="1"/>
  <c r="R2934" i="1"/>
  <c r="S2934" i="1" s="1"/>
  <c r="R2935" i="1"/>
  <c r="S2935" i="1" s="1"/>
  <c r="R2936" i="1"/>
  <c r="S2936" i="1" s="1"/>
  <c r="R2937" i="1"/>
  <c r="S2937" i="1" s="1"/>
  <c r="R2938" i="1"/>
  <c r="S2938" i="1" s="1"/>
  <c r="R2939" i="1"/>
  <c r="S2939" i="1" s="1"/>
  <c r="R2940" i="1"/>
  <c r="S2940" i="1" s="1"/>
  <c r="R2941" i="1"/>
  <c r="S2941" i="1" s="1"/>
  <c r="R2942" i="1"/>
  <c r="S2942" i="1" s="1"/>
  <c r="R2943" i="1"/>
  <c r="S2943" i="1" s="1"/>
  <c r="R2944" i="1"/>
  <c r="S2944" i="1" s="1"/>
  <c r="R2945" i="1"/>
  <c r="S2945" i="1" s="1"/>
  <c r="R2946" i="1"/>
  <c r="S2946" i="1" s="1"/>
  <c r="R2947" i="1"/>
  <c r="S2947" i="1" s="1"/>
  <c r="R2948" i="1"/>
  <c r="S2948" i="1" s="1"/>
  <c r="R2949" i="1"/>
  <c r="S2949" i="1" s="1"/>
  <c r="R2950" i="1"/>
  <c r="S2950" i="1" s="1"/>
  <c r="R2951" i="1"/>
  <c r="S2951" i="1" s="1"/>
  <c r="R2952" i="1"/>
  <c r="S2952" i="1" s="1"/>
  <c r="R2953" i="1"/>
  <c r="S2953" i="1" s="1"/>
  <c r="R2954" i="1"/>
  <c r="S2954" i="1" s="1"/>
  <c r="R2955" i="1"/>
  <c r="S2955" i="1" s="1"/>
  <c r="R2956" i="1"/>
  <c r="S2956" i="1" s="1"/>
  <c r="R2957" i="1"/>
  <c r="S2957" i="1" s="1"/>
  <c r="R2958" i="1"/>
  <c r="S2958" i="1" s="1"/>
  <c r="R2959" i="1"/>
  <c r="S2959" i="1" s="1"/>
  <c r="R2960" i="1"/>
  <c r="S2960" i="1" s="1"/>
  <c r="R2961" i="1"/>
  <c r="S2961" i="1" s="1"/>
  <c r="R2962" i="1"/>
  <c r="S2962" i="1" s="1"/>
  <c r="R2963" i="1"/>
  <c r="S2963" i="1" s="1"/>
  <c r="R2964" i="1"/>
  <c r="S2964" i="1" s="1"/>
  <c r="R2965" i="1"/>
  <c r="S2965" i="1" s="1"/>
  <c r="R2966" i="1"/>
  <c r="S2966" i="1" s="1"/>
  <c r="R2967" i="1"/>
  <c r="S2967" i="1" s="1"/>
  <c r="R2968" i="1"/>
  <c r="S2968" i="1" s="1"/>
  <c r="R2969" i="1"/>
  <c r="S2969" i="1" s="1"/>
  <c r="R2970" i="1"/>
  <c r="S2970" i="1" s="1"/>
  <c r="R2971" i="1"/>
  <c r="S2971" i="1" s="1"/>
  <c r="R2972" i="1"/>
  <c r="S2972" i="1" s="1"/>
  <c r="R2973" i="1"/>
  <c r="S2973" i="1" s="1"/>
  <c r="R2974" i="1"/>
  <c r="S2974" i="1" s="1"/>
  <c r="R2975" i="1"/>
  <c r="S2975" i="1" s="1"/>
  <c r="R2976" i="1"/>
  <c r="S2976" i="1" s="1"/>
  <c r="R2977" i="1"/>
  <c r="S2977" i="1" s="1"/>
  <c r="R2978" i="1"/>
  <c r="S2978" i="1" s="1"/>
  <c r="R2979" i="1"/>
  <c r="S2979" i="1" s="1"/>
  <c r="R2980" i="1"/>
  <c r="S2980" i="1" s="1"/>
  <c r="R2981" i="1"/>
  <c r="S2981" i="1" s="1"/>
  <c r="R2982" i="1"/>
  <c r="S2982" i="1" s="1"/>
  <c r="R2983" i="1"/>
  <c r="S2983" i="1" s="1"/>
  <c r="R2984" i="1"/>
  <c r="S2984" i="1" s="1"/>
  <c r="R2985" i="1"/>
  <c r="S2985" i="1" s="1"/>
  <c r="R2986" i="1"/>
  <c r="S2986" i="1" s="1"/>
  <c r="R2987" i="1"/>
  <c r="S2987" i="1" s="1"/>
  <c r="R2988" i="1"/>
  <c r="S2988" i="1" s="1"/>
  <c r="R2989" i="1"/>
  <c r="S2989" i="1" s="1"/>
  <c r="R2990" i="1"/>
  <c r="S2990" i="1" s="1"/>
  <c r="R2991" i="1"/>
  <c r="S2991" i="1" s="1"/>
  <c r="R2992" i="1"/>
  <c r="S2992" i="1" s="1"/>
  <c r="R2993" i="1"/>
  <c r="S2993" i="1" s="1"/>
  <c r="R2994" i="1"/>
  <c r="S2994" i="1" s="1"/>
  <c r="R2995" i="1"/>
  <c r="S2995" i="1" s="1"/>
  <c r="R2996" i="1"/>
  <c r="S2996" i="1" s="1"/>
  <c r="R2997" i="1"/>
  <c r="S2997" i="1" s="1"/>
  <c r="R2998" i="1"/>
  <c r="S2998" i="1" s="1"/>
  <c r="R2999" i="1"/>
  <c r="S2999" i="1" s="1"/>
  <c r="R3000" i="1"/>
  <c r="S3000" i="1" s="1"/>
  <c r="R3001" i="1"/>
  <c r="S3001" i="1" s="1"/>
  <c r="R3002" i="1"/>
  <c r="S3002" i="1" s="1"/>
  <c r="R3003" i="1"/>
  <c r="S3003" i="1" s="1"/>
  <c r="R3004" i="1"/>
  <c r="S3004" i="1" s="1"/>
  <c r="R3005" i="1"/>
  <c r="S3005" i="1" s="1"/>
  <c r="R3006" i="1"/>
  <c r="S3006" i="1" s="1"/>
  <c r="R3007" i="1"/>
  <c r="S3007" i="1" s="1"/>
  <c r="R3008" i="1"/>
  <c r="S3008" i="1" s="1"/>
  <c r="R3009" i="1"/>
  <c r="S3009" i="1" s="1"/>
  <c r="R3010" i="1"/>
  <c r="S3010" i="1" s="1"/>
  <c r="R3011" i="1"/>
  <c r="S3011" i="1" s="1"/>
  <c r="R3012" i="1"/>
  <c r="S3012" i="1" s="1"/>
  <c r="R3013" i="1"/>
  <c r="S3013" i="1" s="1"/>
  <c r="R3014" i="1"/>
  <c r="S3014" i="1" s="1"/>
  <c r="R3015" i="1"/>
  <c r="S3015" i="1" s="1"/>
  <c r="R3016" i="1"/>
  <c r="S3016" i="1" s="1"/>
  <c r="R3017" i="1"/>
  <c r="S3017" i="1" s="1"/>
  <c r="R3018" i="1"/>
  <c r="S3018" i="1" s="1"/>
  <c r="R3019" i="1"/>
  <c r="S3019" i="1" s="1"/>
  <c r="R3020" i="1"/>
  <c r="S3020" i="1" s="1"/>
  <c r="R3021" i="1"/>
  <c r="S3021" i="1" s="1"/>
  <c r="R3022" i="1"/>
  <c r="S3022" i="1" s="1"/>
  <c r="R3023" i="1"/>
  <c r="S3023" i="1" s="1"/>
  <c r="R3024" i="1"/>
  <c r="S3024" i="1" s="1"/>
  <c r="R3025" i="1"/>
  <c r="S3025" i="1" s="1"/>
  <c r="R3026" i="1"/>
  <c r="S3026" i="1" s="1"/>
  <c r="R3027" i="1"/>
  <c r="S3027" i="1" s="1"/>
  <c r="R3028" i="1"/>
  <c r="S3028" i="1" s="1"/>
  <c r="R3029" i="1"/>
  <c r="S3029" i="1" s="1"/>
  <c r="R3030" i="1"/>
  <c r="S3030" i="1" s="1"/>
  <c r="R3031" i="1"/>
  <c r="S3031" i="1" s="1"/>
  <c r="R3032" i="1"/>
  <c r="S3032" i="1" s="1"/>
  <c r="R3033" i="1"/>
  <c r="S3033" i="1" s="1"/>
  <c r="R3034" i="1"/>
  <c r="S3034" i="1" s="1"/>
  <c r="R3035" i="1"/>
  <c r="S3035" i="1" s="1"/>
  <c r="R3036" i="1"/>
  <c r="S3036" i="1" s="1"/>
  <c r="R3037" i="1"/>
  <c r="S3037" i="1" s="1"/>
  <c r="R3038" i="1"/>
  <c r="S3038" i="1" s="1"/>
  <c r="R3039" i="1"/>
  <c r="S3039" i="1" s="1"/>
  <c r="R3040" i="1"/>
  <c r="S3040" i="1" s="1"/>
  <c r="R3041" i="1"/>
  <c r="S3041" i="1" s="1"/>
  <c r="R3042" i="1"/>
  <c r="S3042" i="1" s="1"/>
  <c r="R3043" i="1"/>
  <c r="S3043" i="1" s="1"/>
  <c r="R3044" i="1"/>
  <c r="S3044" i="1" s="1"/>
  <c r="R3045" i="1"/>
  <c r="S3045" i="1" s="1"/>
  <c r="R3046" i="1"/>
  <c r="S3046" i="1" s="1"/>
  <c r="R3047" i="1"/>
  <c r="S3047" i="1" s="1"/>
  <c r="R3048" i="1"/>
  <c r="S3048" i="1" s="1"/>
  <c r="R3049" i="1"/>
  <c r="S3049" i="1" s="1"/>
  <c r="R3050" i="1"/>
  <c r="S3050" i="1" s="1"/>
  <c r="R3051" i="1"/>
  <c r="S3051" i="1" s="1"/>
  <c r="R3052" i="1"/>
  <c r="S3052" i="1" s="1"/>
  <c r="R3053" i="1"/>
  <c r="S3053" i="1" s="1"/>
  <c r="R3054" i="1"/>
  <c r="S3054" i="1" s="1"/>
  <c r="R3055" i="1"/>
  <c r="S3055" i="1" s="1"/>
  <c r="R3056" i="1"/>
  <c r="S3056" i="1" s="1"/>
  <c r="R3057" i="1"/>
  <c r="S3057" i="1" s="1"/>
  <c r="R3058" i="1"/>
  <c r="S3058" i="1" s="1"/>
  <c r="R3059" i="1"/>
  <c r="S3059" i="1" s="1"/>
  <c r="R3060" i="1"/>
  <c r="S3060" i="1" s="1"/>
  <c r="R3061" i="1"/>
  <c r="S3061" i="1" s="1"/>
  <c r="R3062" i="1"/>
  <c r="S3062" i="1" s="1"/>
  <c r="R3063" i="1"/>
  <c r="S3063" i="1" s="1"/>
  <c r="R3064" i="1"/>
  <c r="S3064" i="1" s="1"/>
  <c r="R3065" i="1"/>
  <c r="S3065" i="1" s="1"/>
  <c r="R3066" i="1"/>
  <c r="S3066" i="1" s="1"/>
  <c r="R3067" i="1"/>
  <c r="S3067" i="1" s="1"/>
  <c r="R3068" i="1"/>
  <c r="S3068" i="1" s="1"/>
  <c r="R3069" i="1"/>
  <c r="S3069" i="1" s="1"/>
  <c r="R3070" i="1"/>
  <c r="S3070" i="1" s="1"/>
  <c r="R3071" i="1"/>
  <c r="S3071" i="1" s="1"/>
  <c r="R3072" i="1"/>
  <c r="S3072" i="1" s="1"/>
  <c r="R3073" i="1"/>
  <c r="S3073" i="1" s="1"/>
  <c r="R3074" i="1"/>
  <c r="S3074" i="1" s="1"/>
  <c r="R3075" i="1"/>
  <c r="S3075" i="1" s="1"/>
  <c r="R3076" i="1"/>
  <c r="S3076" i="1" s="1"/>
  <c r="R3077" i="1"/>
  <c r="S3077" i="1" s="1"/>
  <c r="R3078" i="1"/>
  <c r="S3078" i="1" s="1"/>
  <c r="R3079" i="1"/>
  <c r="S3079" i="1" s="1"/>
  <c r="R3080" i="1"/>
  <c r="S3080" i="1" s="1"/>
  <c r="R3081" i="1"/>
  <c r="S3081" i="1" s="1"/>
  <c r="R3082" i="1"/>
  <c r="S3082" i="1" s="1"/>
  <c r="R3083" i="1"/>
  <c r="S3083" i="1" s="1"/>
  <c r="R3084" i="1"/>
  <c r="S3084" i="1" s="1"/>
  <c r="R3085" i="1"/>
  <c r="S3085" i="1" s="1"/>
  <c r="R3086" i="1"/>
  <c r="S3086" i="1" s="1"/>
  <c r="R3087" i="1"/>
  <c r="S3087" i="1" s="1"/>
  <c r="R3088" i="1"/>
  <c r="S3088" i="1" s="1"/>
  <c r="R3089" i="1"/>
  <c r="S3089" i="1" s="1"/>
  <c r="R3090" i="1"/>
  <c r="S3090" i="1" s="1"/>
  <c r="R3091" i="1"/>
  <c r="S3091" i="1" s="1"/>
  <c r="R3092" i="1"/>
  <c r="S3092" i="1" s="1"/>
  <c r="R3093" i="1"/>
  <c r="S3093" i="1" s="1"/>
  <c r="R3094" i="1"/>
  <c r="S3094" i="1" s="1"/>
  <c r="R3095" i="1"/>
  <c r="S3095" i="1" s="1"/>
  <c r="R3096" i="1"/>
  <c r="S3096" i="1" s="1"/>
  <c r="R3097" i="1"/>
  <c r="S3097" i="1" s="1"/>
  <c r="R3098" i="1"/>
  <c r="S3098" i="1" s="1"/>
  <c r="R3099" i="1"/>
  <c r="S3099" i="1" s="1"/>
  <c r="R3100" i="1"/>
  <c r="S3100" i="1" s="1"/>
  <c r="R3101" i="1"/>
  <c r="S3101" i="1" s="1"/>
  <c r="R3102" i="1"/>
  <c r="S3102" i="1" s="1"/>
  <c r="R3103" i="1"/>
  <c r="S3103" i="1" s="1"/>
  <c r="R3104" i="1"/>
  <c r="S3104" i="1" s="1"/>
  <c r="R3105" i="1"/>
  <c r="S3105" i="1" s="1"/>
  <c r="R3106" i="1"/>
  <c r="S3106" i="1" s="1"/>
  <c r="R3107" i="1"/>
  <c r="S3107" i="1" s="1"/>
  <c r="R3108" i="1"/>
  <c r="S3108" i="1" s="1"/>
  <c r="R3109" i="1"/>
  <c r="S3109" i="1" s="1"/>
  <c r="R3110" i="1"/>
  <c r="S3110" i="1" s="1"/>
  <c r="R3111" i="1"/>
  <c r="S3111" i="1" s="1"/>
  <c r="R3112" i="1"/>
  <c r="S3112" i="1" s="1"/>
  <c r="R3113" i="1"/>
  <c r="S3113" i="1" s="1"/>
  <c r="R3114" i="1"/>
  <c r="S3114" i="1" s="1"/>
  <c r="R3115" i="1"/>
  <c r="S3115" i="1" s="1"/>
  <c r="R3116" i="1"/>
  <c r="S3116" i="1" s="1"/>
  <c r="R3117" i="1"/>
  <c r="S3117" i="1" s="1"/>
  <c r="R3118" i="1"/>
  <c r="S3118" i="1" s="1"/>
  <c r="R3119" i="1"/>
  <c r="S3119" i="1" s="1"/>
  <c r="R3120" i="1"/>
  <c r="S3120" i="1" s="1"/>
  <c r="R3121" i="1"/>
  <c r="S3121" i="1" s="1"/>
  <c r="R3122" i="1"/>
  <c r="S3122" i="1" s="1"/>
  <c r="R3123" i="1"/>
  <c r="S3123" i="1" s="1"/>
  <c r="R3124" i="1"/>
  <c r="S3124" i="1" s="1"/>
  <c r="R3125" i="1"/>
  <c r="S3125" i="1" s="1"/>
  <c r="R3126" i="1"/>
  <c r="S3126" i="1" s="1"/>
  <c r="R3127" i="1"/>
  <c r="S3127" i="1" s="1"/>
  <c r="R3128" i="1"/>
  <c r="S3128" i="1" s="1"/>
  <c r="R3129" i="1"/>
  <c r="S3129" i="1" s="1"/>
  <c r="R3130" i="1"/>
  <c r="S3130" i="1" s="1"/>
  <c r="R3131" i="1"/>
  <c r="S3131" i="1" s="1"/>
  <c r="R3132" i="1"/>
  <c r="S3132" i="1" s="1"/>
  <c r="R3133" i="1"/>
  <c r="S3133" i="1" s="1"/>
  <c r="R3134" i="1"/>
  <c r="S3134" i="1" s="1"/>
  <c r="R3135" i="1"/>
  <c r="S3135" i="1" s="1"/>
  <c r="R3136" i="1"/>
  <c r="S3136" i="1" s="1"/>
  <c r="R3137" i="1"/>
  <c r="S3137" i="1" s="1"/>
  <c r="R3138" i="1"/>
  <c r="S3138" i="1" s="1"/>
  <c r="R3139" i="1"/>
  <c r="S3139" i="1" s="1"/>
  <c r="R3140" i="1"/>
  <c r="S3140" i="1" s="1"/>
  <c r="R3141" i="1"/>
  <c r="S3141" i="1" s="1"/>
  <c r="R3142" i="1"/>
  <c r="S3142" i="1" s="1"/>
  <c r="R3143" i="1"/>
  <c r="S3143" i="1" s="1"/>
  <c r="R3144" i="1"/>
  <c r="S3144" i="1" s="1"/>
  <c r="R3145" i="1"/>
  <c r="S3145" i="1" s="1"/>
  <c r="R3146" i="1"/>
  <c r="S3146" i="1" s="1"/>
  <c r="R3147" i="1"/>
  <c r="S3147" i="1" s="1"/>
  <c r="R3148" i="1"/>
  <c r="S3148" i="1" s="1"/>
  <c r="R3149" i="1"/>
  <c r="S3149" i="1" s="1"/>
  <c r="R3150" i="1"/>
  <c r="S3150" i="1" s="1"/>
  <c r="R3151" i="1"/>
  <c r="S3151" i="1" s="1"/>
  <c r="R3152" i="1"/>
  <c r="S3152" i="1" s="1"/>
  <c r="R3153" i="1"/>
  <c r="S3153" i="1" s="1"/>
  <c r="R3154" i="1"/>
  <c r="S3154" i="1" s="1"/>
  <c r="R3155" i="1"/>
  <c r="S3155" i="1" s="1"/>
  <c r="R3156" i="1"/>
  <c r="S3156" i="1" s="1"/>
  <c r="R3157" i="1"/>
  <c r="S3157" i="1" s="1"/>
  <c r="R3158" i="1"/>
  <c r="S3158" i="1" s="1"/>
  <c r="R3159" i="1"/>
  <c r="S3159" i="1" s="1"/>
  <c r="R3160" i="1"/>
  <c r="S3160" i="1" s="1"/>
  <c r="R3161" i="1"/>
  <c r="S3161" i="1" s="1"/>
  <c r="R3162" i="1"/>
  <c r="S3162" i="1" s="1"/>
  <c r="R3163" i="1"/>
  <c r="S3163" i="1" s="1"/>
  <c r="R3164" i="1"/>
  <c r="S3164" i="1" s="1"/>
  <c r="R3165" i="1"/>
  <c r="S3165" i="1" s="1"/>
  <c r="R3166" i="1"/>
  <c r="S3166" i="1" s="1"/>
  <c r="R3167" i="1"/>
  <c r="S3167" i="1" s="1"/>
  <c r="R3168" i="1"/>
  <c r="S3168" i="1" s="1"/>
  <c r="R3169" i="1"/>
  <c r="S3169" i="1" s="1"/>
  <c r="R3170" i="1"/>
  <c r="S3170" i="1" s="1"/>
  <c r="R3171" i="1"/>
  <c r="S3171" i="1" s="1"/>
  <c r="R3172" i="1"/>
  <c r="S3172" i="1" s="1"/>
  <c r="R3173" i="1"/>
  <c r="S3173" i="1" s="1"/>
  <c r="R3174" i="1"/>
  <c r="S3174" i="1" s="1"/>
  <c r="R3175" i="1"/>
  <c r="S3175" i="1" s="1"/>
  <c r="R3176" i="1"/>
  <c r="S3176" i="1" s="1"/>
  <c r="R3177" i="1"/>
  <c r="S3177" i="1" s="1"/>
  <c r="R3178" i="1"/>
  <c r="S3178" i="1" s="1"/>
  <c r="R3179" i="1"/>
  <c r="S3179" i="1" s="1"/>
  <c r="R3180" i="1"/>
  <c r="S3180" i="1" s="1"/>
  <c r="R3181" i="1"/>
  <c r="S3181" i="1" s="1"/>
  <c r="R3182" i="1"/>
  <c r="S3182" i="1" s="1"/>
  <c r="R3183" i="1"/>
  <c r="S3183" i="1" s="1"/>
  <c r="R3184" i="1"/>
  <c r="S3184" i="1" s="1"/>
  <c r="R3185" i="1"/>
  <c r="S3185" i="1" s="1"/>
  <c r="R3186" i="1"/>
  <c r="S3186" i="1" s="1"/>
  <c r="R3187" i="1"/>
  <c r="S3187" i="1" s="1"/>
  <c r="R3188" i="1"/>
  <c r="S3188" i="1" s="1"/>
  <c r="R3189" i="1"/>
  <c r="S3189" i="1" s="1"/>
  <c r="R3190" i="1"/>
  <c r="S3190" i="1" s="1"/>
  <c r="R3191" i="1"/>
  <c r="S3191" i="1" s="1"/>
  <c r="R3192" i="1"/>
  <c r="S3192" i="1" s="1"/>
  <c r="R3193" i="1"/>
  <c r="S3193" i="1" s="1"/>
  <c r="R3194" i="1"/>
  <c r="S3194" i="1" s="1"/>
  <c r="R3195" i="1"/>
  <c r="S3195" i="1" s="1"/>
  <c r="R3196" i="1"/>
  <c r="S3196" i="1" s="1"/>
  <c r="R3197" i="1"/>
  <c r="S3197" i="1" s="1"/>
  <c r="R3198" i="1"/>
  <c r="S3198" i="1" s="1"/>
  <c r="R3199" i="1"/>
  <c r="S3199" i="1" s="1"/>
  <c r="R3200" i="1"/>
  <c r="S3200" i="1" s="1"/>
  <c r="R3201" i="1"/>
  <c r="S3201" i="1" s="1"/>
  <c r="R3202" i="1"/>
  <c r="S3202" i="1" s="1"/>
  <c r="R3203" i="1"/>
  <c r="S3203" i="1" s="1"/>
  <c r="R3204" i="1"/>
  <c r="S3204" i="1" s="1"/>
  <c r="R3205" i="1"/>
  <c r="S3205" i="1" s="1"/>
  <c r="R3206" i="1"/>
  <c r="S3206" i="1" s="1"/>
  <c r="R3207" i="1"/>
  <c r="S3207" i="1" s="1"/>
  <c r="R3208" i="1"/>
  <c r="S3208" i="1" s="1"/>
  <c r="R3209" i="1"/>
  <c r="S3209" i="1" s="1"/>
  <c r="R3210" i="1"/>
  <c r="S3210" i="1" s="1"/>
  <c r="R3211" i="1"/>
  <c r="S3211" i="1" s="1"/>
  <c r="R3212" i="1"/>
  <c r="S3212" i="1" s="1"/>
  <c r="R3213" i="1"/>
  <c r="S3213" i="1" s="1"/>
  <c r="R3214" i="1"/>
  <c r="S3214" i="1" s="1"/>
  <c r="R3215" i="1"/>
  <c r="S3215" i="1" s="1"/>
  <c r="R3216" i="1"/>
  <c r="S3216" i="1" s="1"/>
  <c r="R3217" i="1"/>
  <c r="S3217" i="1" s="1"/>
  <c r="R3218" i="1"/>
  <c r="S3218" i="1" s="1"/>
  <c r="R3219" i="1"/>
  <c r="S3219" i="1" s="1"/>
  <c r="R3220" i="1"/>
  <c r="S3220" i="1" s="1"/>
  <c r="R3221" i="1"/>
  <c r="S3221" i="1" s="1"/>
  <c r="R3222" i="1"/>
  <c r="S3222" i="1" s="1"/>
  <c r="R3223" i="1"/>
  <c r="S3223" i="1" s="1"/>
  <c r="R3224" i="1"/>
  <c r="S3224" i="1" s="1"/>
  <c r="R3225" i="1"/>
  <c r="S3225" i="1" s="1"/>
  <c r="R3226" i="1"/>
  <c r="S3226" i="1" s="1"/>
  <c r="R3227" i="1"/>
  <c r="S3227" i="1" s="1"/>
  <c r="R3228" i="1"/>
  <c r="S3228" i="1" s="1"/>
  <c r="R3229" i="1"/>
  <c r="S3229" i="1" s="1"/>
  <c r="R3230" i="1"/>
  <c r="S3230" i="1" s="1"/>
  <c r="R3231" i="1"/>
  <c r="S3231" i="1" s="1"/>
  <c r="R3232" i="1"/>
  <c r="S3232" i="1" s="1"/>
  <c r="R3233" i="1"/>
  <c r="S3233" i="1" s="1"/>
  <c r="R3234" i="1"/>
  <c r="S3234" i="1" s="1"/>
  <c r="R3235" i="1"/>
  <c r="S3235" i="1" s="1"/>
  <c r="R3236" i="1"/>
  <c r="S3236" i="1" s="1"/>
  <c r="R3237" i="1"/>
  <c r="S3237" i="1" s="1"/>
  <c r="R3238" i="1"/>
  <c r="S3238" i="1" s="1"/>
  <c r="R3239" i="1"/>
  <c r="S3239" i="1" s="1"/>
  <c r="R3240" i="1"/>
  <c r="S3240" i="1" s="1"/>
  <c r="R3241" i="1"/>
  <c r="S3241" i="1" s="1"/>
  <c r="R3242" i="1"/>
  <c r="S3242" i="1" s="1"/>
  <c r="R3243" i="1"/>
  <c r="S3243" i="1" s="1"/>
  <c r="R3244" i="1"/>
  <c r="S3244" i="1" s="1"/>
  <c r="R3245" i="1"/>
  <c r="S3245" i="1" s="1"/>
  <c r="R3246" i="1"/>
  <c r="S3246" i="1" s="1"/>
  <c r="R3247" i="1"/>
  <c r="S3247" i="1" s="1"/>
  <c r="R3248" i="1"/>
  <c r="S3248" i="1" s="1"/>
  <c r="R3249" i="1"/>
  <c r="S3249" i="1" s="1"/>
  <c r="R3250" i="1"/>
  <c r="S3250" i="1" s="1"/>
  <c r="R3251" i="1"/>
  <c r="S3251" i="1" s="1"/>
  <c r="R3252" i="1"/>
  <c r="S3252" i="1" s="1"/>
  <c r="R3253" i="1"/>
  <c r="S3253" i="1" s="1"/>
  <c r="R3254" i="1"/>
  <c r="S3254" i="1" s="1"/>
  <c r="R3255" i="1"/>
  <c r="S3255" i="1" s="1"/>
  <c r="R3256" i="1"/>
  <c r="S3256" i="1" s="1"/>
  <c r="R3257" i="1"/>
  <c r="S3257" i="1" s="1"/>
  <c r="R3258" i="1"/>
  <c r="S3258" i="1" s="1"/>
  <c r="R3259" i="1"/>
  <c r="S3259" i="1" s="1"/>
  <c r="R3260" i="1"/>
  <c r="S3260" i="1" s="1"/>
  <c r="R3261" i="1"/>
  <c r="S3261" i="1" s="1"/>
  <c r="R3262" i="1"/>
  <c r="S3262" i="1" s="1"/>
  <c r="R3263" i="1"/>
  <c r="S3263" i="1" s="1"/>
  <c r="R3264" i="1"/>
  <c r="S3264" i="1" s="1"/>
  <c r="R3265" i="1"/>
  <c r="S3265" i="1" s="1"/>
  <c r="R3266" i="1"/>
  <c r="S3266" i="1" s="1"/>
  <c r="R3267" i="1"/>
  <c r="S3267" i="1" s="1"/>
  <c r="R3268" i="1"/>
  <c r="S3268" i="1" s="1"/>
  <c r="R3269" i="1"/>
  <c r="S3269" i="1" s="1"/>
  <c r="R3270" i="1"/>
  <c r="S3270" i="1" s="1"/>
  <c r="R3271" i="1"/>
  <c r="S3271" i="1" s="1"/>
  <c r="R3272" i="1"/>
  <c r="S3272" i="1" s="1"/>
  <c r="R3273" i="1"/>
  <c r="S3273" i="1" s="1"/>
  <c r="R3274" i="1"/>
  <c r="S3274" i="1" s="1"/>
  <c r="R3275" i="1"/>
  <c r="S3275" i="1" s="1"/>
  <c r="R3276" i="1"/>
  <c r="S3276" i="1" s="1"/>
  <c r="R3277" i="1"/>
  <c r="S3277" i="1" s="1"/>
  <c r="R3278" i="1"/>
  <c r="S3278" i="1" s="1"/>
  <c r="R3279" i="1"/>
  <c r="S3279" i="1" s="1"/>
  <c r="R3280" i="1"/>
  <c r="S3280" i="1" s="1"/>
  <c r="R3281" i="1"/>
  <c r="S3281" i="1" s="1"/>
  <c r="R3282" i="1"/>
  <c r="S3282" i="1" s="1"/>
  <c r="R3283" i="1"/>
  <c r="S3283" i="1" s="1"/>
  <c r="R3284" i="1"/>
  <c r="S3284" i="1" s="1"/>
  <c r="R3285" i="1"/>
  <c r="S3285" i="1" s="1"/>
  <c r="R3286" i="1"/>
  <c r="S3286" i="1" s="1"/>
  <c r="R3287" i="1"/>
  <c r="S3287" i="1" s="1"/>
  <c r="R3288" i="1"/>
  <c r="S3288" i="1" s="1"/>
  <c r="R3289" i="1"/>
  <c r="S3289" i="1" s="1"/>
  <c r="R3290" i="1"/>
  <c r="S3290" i="1" s="1"/>
  <c r="R3291" i="1"/>
  <c r="S3291" i="1" s="1"/>
  <c r="R3292" i="1"/>
  <c r="S3292" i="1" s="1"/>
  <c r="R3293" i="1"/>
  <c r="S3293" i="1" s="1"/>
  <c r="R3294" i="1"/>
  <c r="S3294" i="1" s="1"/>
  <c r="R3295" i="1"/>
  <c r="S3295" i="1" s="1"/>
  <c r="R3296" i="1"/>
  <c r="S3296" i="1" s="1"/>
  <c r="R3297" i="1"/>
  <c r="S3297" i="1" s="1"/>
  <c r="R3298" i="1"/>
  <c r="S3298" i="1" s="1"/>
  <c r="R3299" i="1"/>
  <c r="S3299" i="1" s="1"/>
  <c r="R3300" i="1"/>
  <c r="S3300" i="1" s="1"/>
  <c r="R3301" i="1"/>
  <c r="S3301" i="1" s="1"/>
  <c r="R3302" i="1"/>
  <c r="S3302" i="1" s="1"/>
  <c r="R3303" i="1"/>
  <c r="S3303" i="1" s="1"/>
  <c r="R3304" i="1"/>
  <c r="S3304" i="1" s="1"/>
  <c r="R3305" i="1"/>
  <c r="S3305" i="1" s="1"/>
  <c r="R3306" i="1"/>
  <c r="S3306" i="1" s="1"/>
  <c r="R3307" i="1"/>
  <c r="S3307" i="1" s="1"/>
  <c r="R3308" i="1"/>
  <c r="S3308" i="1" s="1"/>
  <c r="R3309" i="1"/>
  <c r="S3309" i="1" s="1"/>
  <c r="R3310" i="1"/>
  <c r="S3310" i="1" s="1"/>
  <c r="R3311" i="1"/>
  <c r="S3311" i="1" s="1"/>
  <c r="R3312" i="1"/>
  <c r="S3312" i="1" s="1"/>
  <c r="R3313" i="1"/>
  <c r="S3313" i="1" s="1"/>
  <c r="R3314" i="1"/>
  <c r="S3314" i="1" s="1"/>
  <c r="R3315" i="1"/>
  <c r="S3315" i="1" s="1"/>
  <c r="R3316" i="1"/>
  <c r="S3316" i="1" s="1"/>
  <c r="R3317" i="1"/>
  <c r="S3317" i="1" s="1"/>
  <c r="R3318" i="1"/>
  <c r="S3318" i="1" s="1"/>
  <c r="R3319" i="1"/>
  <c r="S3319" i="1" s="1"/>
  <c r="R3320" i="1"/>
  <c r="S3320" i="1" s="1"/>
  <c r="R3321" i="1"/>
  <c r="S3321" i="1" s="1"/>
  <c r="R3322" i="1"/>
  <c r="S3322" i="1" s="1"/>
  <c r="R3323" i="1"/>
  <c r="S3323" i="1" s="1"/>
  <c r="R3324" i="1"/>
  <c r="S3324" i="1" s="1"/>
  <c r="R3325" i="1"/>
  <c r="S3325" i="1" s="1"/>
  <c r="R3326" i="1"/>
  <c r="S3326" i="1" s="1"/>
  <c r="R3327" i="1"/>
  <c r="S3327" i="1" s="1"/>
  <c r="R3328" i="1"/>
  <c r="S3328" i="1" s="1"/>
  <c r="R3329" i="1"/>
  <c r="S3329" i="1" s="1"/>
  <c r="R3330" i="1"/>
  <c r="S3330" i="1" s="1"/>
  <c r="R3331" i="1"/>
  <c r="S3331" i="1" s="1"/>
  <c r="R3332" i="1"/>
  <c r="S3332" i="1" s="1"/>
  <c r="R3333" i="1"/>
  <c r="S3333" i="1" s="1"/>
  <c r="R3334" i="1"/>
  <c r="S3334" i="1" s="1"/>
  <c r="R3335" i="1"/>
  <c r="S3335" i="1" s="1"/>
  <c r="R3336" i="1"/>
  <c r="S3336" i="1" s="1"/>
  <c r="R3337" i="1"/>
  <c r="S3337" i="1" s="1"/>
  <c r="R3338" i="1"/>
  <c r="S3338" i="1" s="1"/>
  <c r="R3339" i="1"/>
  <c r="S3339" i="1" s="1"/>
  <c r="R3340" i="1"/>
  <c r="S3340" i="1" s="1"/>
  <c r="R3341" i="1"/>
  <c r="S3341" i="1" s="1"/>
  <c r="R3342" i="1"/>
  <c r="S3342" i="1" s="1"/>
  <c r="R3343" i="1"/>
  <c r="S3343" i="1" s="1"/>
  <c r="R3344" i="1"/>
  <c r="S3344" i="1" s="1"/>
  <c r="R3345" i="1"/>
  <c r="S3345" i="1" s="1"/>
  <c r="R3346" i="1"/>
  <c r="S3346" i="1" s="1"/>
  <c r="R3347" i="1"/>
  <c r="S3347" i="1" s="1"/>
  <c r="R3348" i="1"/>
  <c r="S3348" i="1" s="1"/>
  <c r="R3349" i="1"/>
  <c r="S3349" i="1" s="1"/>
  <c r="R3350" i="1"/>
  <c r="S3350" i="1" s="1"/>
  <c r="R3351" i="1"/>
  <c r="S3351" i="1" s="1"/>
  <c r="R3352" i="1"/>
  <c r="S3352" i="1" s="1"/>
  <c r="R3353" i="1"/>
  <c r="S3353" i="1" s="1"/>
  <c r="R3354" i="1"/>
  <c r="S3354" i="1" s="1"/>
  <c r="R3355" i="1"/>
  <c r="S3355" i="1" s="1"/>
  <c r="R3356" i="1"/>
  <c r="S3356" i="1" s="1"/>
  <c r="R3357" i="1"/>
  <c r="S3357" i="1" s="1"/>
  <c r="R3358" i="1"/>
  <c r="S3358" i="1" s="1"/>
  <c r="R3359" i="1"/>
  <c r="S3359" i="1" s="1"/>
  <c r="R3360" i="1"/>
  <c r="S3360" i="1" s="1"/>
  <c r="R3361" i="1"/>
  <c r="S3361" i="1" s="1"/>
  <c r="R3362" i="1"/>
  <c r="S3362" i="1" s="1"/>
  <c r="R3363" i="1"/>
  <c r="S3363" i="1" s="1"/>
  <c r="R3364" i="1"/>
  <c r="S3364" i="1" s="1"/>
  <c r="R3365" i="1"/>
  <c r="S3365" i="1" s="1"/>
  <c r="R3366" i="1"/>
  <c r="S3366" i="1" s="1"/>
  <c r="R3367" i="1"/>
  <c r="S3367" i="1" s="1"/>
  <c r="R3368" i="1"/>
  <c r="S3368" i="1" s="1"/>
  <c r="R3369" i="1"/>
  <c r="S3369" i="1" s="1"/>
  <c r="R3370" i="1"/>
  <c r="S3370" i="1" s="1"/>
  <c r="R3371" i="1"/>
  <c r="S3371" i="1" s="1"/>
  <c r="R3372" i="1"/>
  <c r="S3372" i="1" s="1"/>
  <c r="R3373" i="1"/>
  <c r="S3373" i="1" s="1"/>
  <c r="R3374" i="1"/>
  <c r="S3374" i="1" s="1"/>
  <c r="R3375" i="1"/>
  <c r="S3375" i="1" s="1"/>
  <c r="R3376" i="1"/>
  <c r="S3376" i="1" s="1"/>
  <c r="R3377" i="1"/>
  <c r="S3377" i="1" s="1"/>
  <c r="R3378" i="1"/>
  <c r="S3378" i="1" s="1"/>
  <c r="R3379" i="1"/>
  <c r="S3379" i="1" s="1"/>
  <c r="R3380" i="1"/>
  <c r="S3380" i="1" s="1"/>
  <c r="R3381" i="1"/>
  <c r="S3381" i="1" s="1"/>
  <c r="R3382" i="1"/>
  <c r="S3382" i="1" s="1"/>
  <c r="R3383" i="1"/>
  <c r="S3383" i="1" s="1"/>
  <c r="R3384" i="1"/>
  <c r="S3384" i="1" s="1"/>
  <c r="R3385" i="1"/>
  <c r="S3385" i="1" s="1"/>
  <c r="R3386" i="1"/>
  <c r="S3386" i="1" s="1"/>
  <c r="R3387" i="1"/>
  <c r="S3387" i="1" s="1"/>
  <c r="R3388" i="1"/>
  <c r="S3388" i="1" s="1"/>
  <c r="R3389" i="1"/>
  <c r="S3389" i="1" s="1"/>
  <c r="R3390" i="1"/>
  <c r="S3390" i="1" s="1"/>
  <c r="R3391" i="1"/>
  <c r="S3391" i="1" s="1"/>
  <c r="R3392" i="1"/>
  <c r="S3392" i="1" s="1"/>
  <c r="R3393" i="1"/>
  <c r="S3393" i="1" s="1"/>
  <c r="R3394" i="1"/>
  <c r="S3394" i="1" s="1"/>
  <c r="R3395" i="1"/>
  <c r="S3395" i="1" s="1"/>
  <c r="R3396" i="1"/>
  <c r="S3396" i="1" s="1"/>
  <c r="R3397" i="1"/>
  <c r="S3397" i="1" s="1"/>
  <c r="R3398" i="1"/>
  <c r="S3398" i="1" s="1"/>
  <c r="R3399" i="1"/>
  <c r="S3399" i="1" s="1"/>
  <c r="R3400" i="1"/>
  <c r="S3400" i="1" s="1"/>
  <c r="R3401" i="1"/>
  <c r="S3401" i="1" s="1"/>
  <c r="R3402" i="1"/>
  <c r="S3402" i="1" s="1"/>
  <c r="R3403" i="1"/>
  <c r="S3403" i="1" s="1"/>
  <c r="R3404" i="1"/>
  <c r="S3404" i="1" s="1"/>
  <c r="R3405" i="1"/>
  <c r="S3405" i="1" s="1"/>
  <c r="R3406" i="1"/>
  <c r="S3406" i="1" s="1"/>
  <c r="R3407" i="1"/>
  <c r="S3407" i="1" s="1"/>
  <c r="R3408" i="1"/>
  <c r="S3408" i="1" s="1"/>
  <c r="R3409" i="1"/>
  <c r="S3409" i="1" s="1"/>
  <c r="R3410" i="1"/>
  <c r="S3410" i="1" s="1"/>
  <c r="R3411" i="1"/>
  <c r="S3411" i="1" s="1"/>
  <c r="R3412" i="1"/>
  <c r="S3412" i="1" s="1"/>
  <c r="R3413" i="1"/>
  <c r="S3413" i="1" s="1"/>
  <c r="R3414" i="1"/>
  <c r="S3414" i="1" s="1"/>
  <c r="R3415" i="1"/>
  <c r="S3415" i="1" s="1"/>
  <c r="R3416" i="1"/>
  <c r="S3416" i="1" s="1"/>
  <c r="R3417" i="1"/>
  <c r="S3417" i="1" s="1"/>
  <c r="R3418" i="1"/>
  <c r="S3418" i="1" s="1"/>
  <c r="R3419" i="1"/>
  <c r="S3419" i="1" s="1"/>
  <c r="R3420" i="1"/>
  <c r="S3420" i="1" s="1"/>
  <c r="R3421" i="1"/>
  <c r="S3421" i="1" s="1"/>
  <c r="R3422" i="1"/>
  <c r="S3422" i="1" s="1"/>
  <c r="R3423" i="1"/>
  <c r="S3423" i="1" s="1"/>
  <c r="R3424" i="1"/>
  <c r="S3424" i="1" s="1"/>
  <c r="R3425" i="1"/>
  <c r="S3425" i="1" s="1"/>
  <c r="R3426" i="1"/>
  <c r="S3426" i="1" s="1"/>
  <c r="R3427" i="1"/>
  <c r="S3427" i="1" s="1"/>
  <c r="R3428" i="1"/>
  <c r="S3428" i="1" s="1"/>
  <c r="R3429" i="1"/>
  <c r="S3429" i="1" s="1"/>
  <c r="R3430" i="1"/>
  <c r="S3430" i="1" s="1"/>
  <c r="R3431" i="1"/>
  <c r="S3431" i="1" s="1"/>
  <c r="R3432" i="1"/>
  <c r="S3432" i="1" s="1"/>
  <c r="R3433" i="1"/>
  <c r="S3433" i="1" s="1"/>
  <c r="R3434" i="1"/>
  <c r="S3434" i="1" s="1"/>
  <c r="R3435" i="1"/>
  <c r="S3435" i="1" s="1"/>
  <c r="R3436" i="1"/>
  <c r="S3436" i="1" s="1"/>
  <c r="R3437" i="1"/>
  <c r="S3437" i="1" s="1"/>
  <c r="R3438" i="1"/>
  <c r="S3438" i="1" s="1"/>
  <c r="R3439" i="1"/>
  <c r="S3439" i="1" s="1"/>
  <c r="R3440" i="1"/>
  <c r="S3440" i="1" s="1"/>
  <c r="R3441" i="1"/>
  <c r="S3441" i="1" s="1"/>
  <c r="R3442" i="1"/>
  <c r="S3442" i="1" s="1"/>
  <c r="R3443" i="1"/>
  <c r="S3443" i="1" s="1"/>
  <c r="R3444" i="1"/>
  <c r="S3444" i="1" s="1"/>
  <c r="R3445" i="1"/>
  <c r="S3445" i="1" s="1"/>
  <c r="R3446" i="1"/>
  <c r="S3446" i="1" s="1"/>
  <c r="R3447" i="1"/>
  <c r="S3447" i="1" s="1"/>
  <c r="R3448" i="1"/>
  <c r="S3448" i="1" s="1"/>
  <c r="R3449" i="1"/>
  <c r="S3449" i="1" s="1"/>
  <c r="R3450" i="1"/>
  <c r="S3450" i="1" s="1"/>
  <c r="R3451" i="1"/>
  <c r="S3451" i="1" s="1"/>
  <c r="R3452" i="1"/>
  <c r="S3452" i="1" s="1"/>
  <c r="R3453" i="1"/>
  <c r="S3453" i="1" s="1"/>
  <c r="R3454" i="1"/>
  <c r="S3454" i="1" s="1"/>
  <c r="R3455" i="1"/>
  <c r="S3455" i="1" s="1"/>
  <c r="R3456" i="1"/>
  <c r="S3456" i="1" s="1"/>
  <c r="R3457" i="1"/>
  <c r="S3457" i="1" s="1"/>
  <c r="R3458" i="1"/>
  <c r="S3458" i="1" s="1"/>
  <c r="R3459" i="1"/>
  <c r="S3459" i="1" s="1"/>
  <c r="R3460" i="1"/>
  <c r="S3460" i="1" s="1"/>
  <c r="R3461" i="1"/>
  <c r="S3461" i="1" s="1"/>
  <c r="R3462" i="1"/>
  <c r="S3462" i="1" s="1"/>
  <c r="R3463" i="1"/>
  <c r="S3463" i="1" s="1"/>
  <c r="R3464" i="1"/>
  <c r="S3464" i="1" s="1"/>
  <c r="R3465" i="1"/>
  <c r="S3465" i="1" s="1"/>
  <c r="R3466" i="1"/>
  <c r="S3466" i="1" s="1"/>
  <c r="R3467" i="1"/>
  <c r="S3467" i="1" s="1"/>
  <c r="R3468" i="1"/>
  <c r="S3468" i="1" s="1"/>
  <c r="R3469" i="1"/>
  <c r="S3469" i="1" s="1"/>
  <c r="R3470" i="1"/>
  <c r="S3470" i="1" s="1"/>
  <c r="R3471" i="1"/>
  <c r="S3471" i="1" s="1"/>
  <c r="R3472" i="1"/>
  <c r="S3472" i="1" s="1"/>
  <c r="R3473" i="1"/>
  <c r="S3473" i="1" s="1"/>
  <c r="R3474" i="1"/>
  <c r="S3474" i="1" s="1"/>
  <c r="R3475" i="1"/>
  <c r="S3475" i="1" s="1"/>
  <c r="R3476" i="1"/>
  <c r="S3476" i="1" s="1"/>
  <c r="R3477" i="1"/>
  <c r="S3477" i="1" s="1"/>
  <c r="R3478" i="1"/>
  <c r="S3478" i="1" s="1"/>
  <c r="R3479" i="1"/>
  <c r="S3479" i="1" s="1"/>
  <c r="R3480" i="1"/>
  <c r="S3480" i="1" s="1"/>
  <c r="R3481" i="1"/>
  <c r="S3481" i="1" s="1"/>
  <c r="R3482" i="1"/>
  <c r="S3482" i="1" s="1"/>
  <c r="R3483" i="1"/>
  <c r="S3483" i="1" s="1"/>
  <c r="R3484" i="1"/>
  <c r="S3484" i="1" s="1"/>
  <c r="R3485" i="1"/>
  <c r="S3485" i="1" s="1"/>
  <c r="R3486" i="1"/>
  <c r="S3486" i="1" s="1"/>
  <c r="R3487" i="1"/>
  <c r="S3487" i="1" s="1"/>
  <c r="R3488" i="1"/>
  <c r="S3488" i="1" s="1"/>
  <c r="R3489" i="1"/>
  <c r="S3489" i="1" s="1"/>
  <c r="R3490" i="1"/>
  <c r="S3490" i="1" s="1"/>
  <c r="R3491" i="1"/>
  <c r="S3491" i="1" s="1"/>
  <c r="R3492" i="1"/>
  <c r="S3492" i="1" s="1"/>
  <c r="R3493" i="1"/>
  <c r="S3493" i="1" s="1"/>
  <c r="R3494" i="1"/>
  <c r="S3494" i="1" s="1"/>
  <c r="R3495" i="1"/>
  <c r="S3495" i="1" s="1"/>
  <c r="R3496" i="1"/>
  <c r="S3496" i="1" s="1"/>
  <c r="R3497" i="1"/>
  <c r="S3497" i="1" s="1"/>
  <c r="R3498" i="1"/>
  <c r="S3498" i="1" s="1"/>
  <c r="R3499" i="1"/>
  <c r="S3499" i="1" s="1"/>
  <c r="R3500" i="1"/>
  <c r="S3500" i="1" s="1"/>
  <c r="R3501" i="1"/>
  <c r="S3501" i="1" s="1"/>
  <c r="R3502" i="1"/>
  <c r="S3502" i="1" s="1"/>
  <c r="R3503" i="1"/>
  <c r="S3503" i="1" s="1"/>
  <c r="R3504" i="1"/>
  <c r="S3504" i="1" s="1"/>
  <c r="R3505" i="1"/>
  <c r="S3505" i="1" s="1"/>
  <c r="R3506" i="1"/>
  <c r="S3506" i="1" s="1"/>
  <c r="R3507" i="1"/>
  <c r="S3507" i="1" s="1"/>
  <c r="R3508" i="1"/>
  <c r="S3508" i="1" s="1"/>
  <c r="R3509" i="1"/>
  <c r="S3509" i="1" s="1"/>
  <c r="R3510" i="1"/>
  <c r="S3510" i="1" s="1"/>
  <c r="R3511" i="1"/>
  <c r="S3511" i="1" s="1"/>
  <c r="R3512" i="1"/>
  <c r="S3512" i="1" s="1"/>
  <c r="R3513" i="1"/>
  <c r="S3513" i="1" s="1"/>
  <c r="R3514" i="1"/>
  <c r="S3514" i="1" s="1"/>
  <c r="R3515" i="1"/>
  <c r="S3515" i="1" s="1"/>
  <c r="R3516" i="1"/>
  <c r="S3516" i="1" s="1"/>
  <c r="R3517" i="1"/>
  <c r="S3517" i="1" s="1"/>
  <c r="R3518" i="1"/>
  <c r="S3518" i="1" s="1"/>
  <c r="R3519" i="1"/>
  <c r="S3519" i="1" s="1"/>
  <c r="R3520" i="1"/>
  <c r="S3520" i="1" s="1"/>
  <c r="R3521" i="1"/>
  <c r="S3521" i="1" s="1"/>
  <c r="R3522" i="1"/>
  <c r="S3522" i="1" s="1"/>
  <c r="R3523" i="1"/>
  <c r="S3523" i="1" s="1"/>
  <c r="R3524" i="1"/>
  <c r="S3524" i="1" s="1"/>
  <c r="R3525" i="1"/>
  <c r="S3525" i="1" s="1"/>
  <c r="R3526" i="1"/>
  <c r="S3526" i="1" s="1"/>
  <c r="R3527" i="1"/>
  <c r="S3527" i="1" s="1"/>
  <c r="R3528" i="1"/>
  <c r="S3528" i="1" s="1"/>
  <c r="R3529" i="1"/>
  <c r="S3529" i="1" s="1"/>
  <c r="R3530" i="1"/>
  <c r="S3530" i="1" s="1"/>
  <c r="R3531" i="1"/>
  <c r="S3531" i="1" s="1"/>
  <c r="R3532" i="1"/>
  <c r="S3532" i="1" s="1"/>
  <c r="R3533" i="1"/>
  <c r="S3533" i="1" s="1"/>
  <c r="R3534" i="1"/>
  <c r="S3534" i="1" s="1"/>
  <c r="R3535" i="1"/>
  <c r="S3535" i="1" s="1"/>
  <c r="R3536" i="1"/>
  <c r="S3536" i="1" s="1"/>
  <c r="R3537" i="1"/>
  <c r="S3537" i="1" s="1"/>
  <c r="R3538" i="1"/>
  <c r="S3538" i="1" s="1"/>
  <c r="R3539" i="1"/>
  <c r="S3539" i="1" s="1"/>
  <c r="R3540" i="1"/>
  <c r="S3540" i="1" s="1"/>
  <c r="R3541" i="1"/>
  <c r="S3541" i="1" s="1"/>
  <c r="R3542" i="1"/>
  <c r="S3542" i="1" s="1"/>
  <c r="R3543" i="1"/>
  <c r="S3543" i="1" s="1"/>
  <c r="R3544" i="1"/>
  <c r="S3544" i="1" s="1"/>
  <c r="R3545" i="1"/>
  <c r="S3545" i="1" s="1"/>
  <c r="R3546" i="1"/>
  <c r="S3546" i="1" s="1"/>
  <c r="R3547" i="1"/>
  <c r="S3547" i="1" s="1"/>
  <c r="R3548" i="1"/>
  <c r="S3548" i="1" s="1"/>
  <c r="R3549" i="1"/>
  <c r="S3549" i="1" s="1"/>
  <c r="R3550" i="1"/>
  <c r="S3550" i="1" s="1"/>
  <c r="R3551" i="1"/>
  <c r="S3551" i="1" s="1"/>
  <c r="R3552" i="1"/>
  <c r="S3552" i="1" s="1"/>
  <c r="R3553" i="1"/>
  <c r="S3553" i="1" s="1"/>
  <c r="R3554" i="1"/>
  <c r="S3554" i="1" s="1"/>
  <c r="R3555" i="1"/>
  <c r="S3555" i="1" s="1"/>
  <c r="R3556" i="1"/>
  <c r="S3556" i="1" s="1"/>
  <c r="R3557" i="1"/>
  <c r="S3557" i="1" s="1"/>
  <c r="R3558" i="1"/>
  <c r="S3558" i="1" s="1"/>
  <c r="R3559" i="1"/>
  <c r="S3559" i="1" s="1"/>
  <c r="R3560" i="1"/>
  <c r="S3560" i="1" s="1"/>
  <c r="R3561" i="1"/>
  <c r="S3561" i="1" s="1"/>
  <c r="R3562" i="1"/>
  <c r="S3562" i="1" s="1"/>
  <c r="R3563" i="1"/>
  <c r="S3563" i="1" s="1"/>
  <c r="R3564" i="1"/>
  <c r="S3564" i="1" s="1"/>
  <c r="R3565" i="1"/>
  <c r="S3565" i="1" s="1"/>
  <c r="R3566" i="1"/>
  <c r="S3566" i="1" s="1"/>
  <c r="R3567" i="1"/>
  <c r="S3567" i="1" s="1"/>
  <c r="R3568" i="1"/>
  <c r="S3568" i="1" s="1"/>
  <c r="R3569" i="1"/>
  <c r="S3569" i="1" s="1"/>
  <c r="R3570" i="1"/>
  <c r="S3570" i="1" s="1"/>
  <c r="R3571" i="1"/>
  <c r="S3571" i="1" s="1"/>
  <c r="R3572" i="1"/>
  <c r="S3572" i="1" s="1"/>
  <c r="R3573" i="1"/>
  <c r="S3573" i="1" s="1"/>
  <c r="R3574" i="1"/>
  <c r="S3574" i="1" s="1"/>
  <c r="R3575" i="1"/>
  <c r="S3575" i="1" s="1"/>
  <c r="R3576" i="1"/>
  <c r="S3576" i="1" s="1"/>
  <c r="R3577" i="1"/>
  <c r="S3577" i="1" s="1"/>
  <c r="R3578" i="1"/>
  <c r="S3578" i="1" s="1"/>
  <c r="R3579" i="1"/>
  <c r="S3579" i="1" s="1"/>
  <c r="R3580" i="1"/>
  <c r="S3580" i="1" s="1"/>
  <c r="R3581" i="1"/>
  <c r="S3581" i="1" s="1"/>
  <c r="R3582" i="1"/>
  <c r="S3582" i="1" s="1"/>
  <c r="R3583" i="1"/>
  <c r="S3583" i="1" s="1"/>
  <c r="R3584" i="1"/>
  <c r="S3584" i="1" s="1"/>
  <c r="R3585" i="1"/>
  <c r="S3585" i="1" s="1"/>
  <c r="R3586" i="1"/>
  <c r="S3586" i="1" s="1"/>
  <c r="R3587" i="1"/>
  <c r="S3587" i="1" s="1"/>
  <c r="R3588" i="1"/>
  <c r="S3588" i="1" s="1"/>
  <c r="R3589" i="1"/>
  <c r="S3589" i="1" s="1"/>
  <c r="R3590" i="1"/>
  <c r="S3590" i="1" s="1"/>
  <c r="R3591" i="1"/>
  <c r="S3591" i="1" s="1"/>
  <c r="R3592" i="1"/>
  <c r="S3592" i="1" s="1"/>
  <c r="R3593" i="1"/>
  <c r="S3593" i="1" s="1"/>
  <c r="R3594" i="1"/>
  <c r="S3594" i="1" s="1"/>
  <c r="R3595" i="1"/>
  <c r="S3595" i="1" s="1"/>
  <c r="R3596" i="1"/>
  <c r="S3596" i="1" s="1"/>
  <c r="R3597" i="1"/>
  <c r="S3597" i="1" s="1"/>
  <c r="R3598" i="1"/>
  <c r="S3598" i="1" s="1"/>
  <c r="R3599" i="1"/>
  <c r="S3599" i="1" s="1"/>
  <c r="R3600" i="1"/>
  <c r="S3600" i="1" s="1"/>
  <c r="R3601" i="1"/>
  <c r="S3601" i="1" s="1"/>
  <c r="R3602" i="1"/>
  <c r="S3602" i="1" s="1"/>
  <c r="R3603" i="1"/>
  <c r="S3603" i="1" s="1"/>
  <c r="R3604" i="1"/>
  <c r="S3604" i="1" s="1"/>
  <c r="R3605" i="1"/>
  <c r="S3605" i="1" s="1"/>
  <c r="R3606" i="1"/>
  <c r="S3606" i="1" s="1"/>
  <c r="R3607" i="1"/>
  <c r="S3607" i="1" s="1"/>
  <c r="R3608" i="1"/>
  <c r="S3608" i="1" s="1"/>
  <c r="R3609" i="1"/>
  <c r="S3609" i="1" s="1"/>
  <c r="R3610" i="1"/>
  <c r="S3610" i="1" s="1"/>
  <c r="R3611" i="1"/>
  <c r="S3611" i="1" s="1"/>
  <c r="R3612" i="1"/>
  <c r="S3612" i="1" s="1"/>
  <c r="R3613" i="1"/>
  <c r="S3613" i="1" s="1"/>
  <c r="R3614" i="1"/>
  <c r="S3614" i="1" s="1"/>
  <c r="R3615" i="1"/>
  <c r="S3615" i="1" s="1"/>
  <c r="R3616" i="1"/>
  <c r="S3616" i="1" s="1"/>
  <c r="R3617" i="1"/>
  <c r="S3617" i="1" s="1"/>
  <c r="R3618" i="1"/>
  <c r="S3618" i="1" s="1"/>
  <c r="R3619" i="1"/>
  <c r="S3619" i="1" s="1"/>
  <c r="R3620" i="1"/>
  <c r="S3620" i="1" s="1"/>
  <c r="R3621" i="1"/>
  <c r="S3621" i="1" s="1"/>
  <c r="R3622" i="1"/>
  <c r="S3622" i="1" s="1"/>
  <c r="R3623" i="1"/>
  <c r="S3623" i="1" s="1"/>
  <c r="R3624" i="1"/>
  <c r="S3624" i="1" s="1"/>
  <c r="R3625" i="1"/>
  <c r="S3625" i="1" s="1"/>
  <c r="R3626" i="1"/>
  <c r="S3626" i="1" s="1"/>
  <c r="R3627" i="1"/>
  <c r="S3627" i="1" s="1"/>
  <c r="R3628" i="1"/>
  <c r="S3628" i="1" s="1"/>
  <c r="R3629" i="1"/>
  <c r="S3629" i="1" s="1"/>
  <c r="R3630" i="1"/>
  <c r="S3630" i="1" s="1"/>
  <c r="R3631" i="1"/>
  <c r="S3631" i="1" s="1"/>
  <c r="R3632" i="1"/>
  <c r="S3632" i="1" s="1"/>
  <c r="R3633" i="1"/>
  <c r="S3633" i="1" s="1"/>
  <c r="R3634" i="1"/>
  <c r="S3634" i="1" s="1"/>
  <c r="R3635" i="1"/>
  <c r="S3635" i="1" s="1"/>
  <c r="R3636" i="1"/>
  <c r="S3636" i="1" s="1"/>
  <c r="R3637" i="1"/>
  <c r="S3637" i="1" s="1"/>
  <c r="R3638" i="1"/>
  <c r="S3638" i="1" s="1"/>
  <c r="R3639" i="1"/>
  <c r="S3639" i="1" s="1"/>
  <c r="R3640" i="1"/>
  <c r="S3640" i="1" s="1"/>
  <c r="R3641" i="1"/>
  <c r="S3641" i="1" s="1"/>
  <c r="R3642" i="1"/>
  <c r="S3642" i="1" s="1"/>
  <c r="R3643" i="1"/>
  <c r="S3643" i="1" s="1"/>
  <c r="R3644" i="1"/>
  <c r="S3644" i="1" s="1"/>
  <c r="R3645" i="1"/>
  <c r="S3645" i="1" s="1"/>
  <c r="R3646" i="1"/>
  <c r="S3646" i="1" s="1"/>
  <c r="R3647" i="1"/>
  <c r="S3647" i="1" s="1"/>
  <c r="R3648" i="1"/>
  <c r="S3648" i="1" s="1"/>
  <c r="R3649" i="1"/>
  <c r="S3649" i="1" s="1"/>
  <c r="R3650" i="1"/>
  <c r="S3650" i="1" s="1"/>
  <c r="R3651" i="1"/>
  <c r="S3651" i="1" s="1"/>
  <c r="R3652" i="1"/>
  <c r="S3652" i="1" s="1"/>
  <c r="R3653" i="1"/>
  <c r="S3653" i="1" s="1"/>
  <c r="R3654" i="1"/>
  <c r="S3654" i="1" s="1"/>
  <c r="R3655" i="1"/>
  <c r="S3655" i="1" s="1"/>
  <c r="R3656" i="1"/>
  <c r="S3656" i="1" s="1"/>
  <c r="R3657" i="1"/>
  <c r="S3657" i="1" s="1"/>
  <c r="R3658" i="1"/>
  <c r="S3658" i="1" s="1"/>
  <c r="R3659" i="1"/>
  <c r="S3659" i="1" s="1"/>
  <c r="R3660" i="1"/>
  <c r="S3660" i="1" s="1"/>
  <c r="R3661" i="1"/>
  <c r="S3661" i="1" s="1"/>
  <c r="R3662" i="1"/>
  <c r="S3662" i="1" s="1"/>
  <c r="R3663" i="1"/>
  <c r="S3663" i="1" s="1"/>
  <c r="R3664" i="1"/>
  <c r="S3664" i="1" s="1"/>
  <c r="R3665" i="1"/>
  <c r="S3665" i="1" s="1"/>
  <c r="R3666" i="1"/>
  <c r="S3666" i="1" s="1"/>
  <c r="R3667" i="1"/>
  <c r="S3667" i="1" s="1"/>
  <c r="R3668" i="1"/>
  <c r="S3668" i="1" s="1"/>
  <c r="R3669" i="1"/>
  <c r="S3669" i="1" s="1"/>
  <c r="R3670" i="1"/>
  <c r="S3670" i="1" s="1"/>
  <c r="R3671" i="1"/>
  <c r="S3671" i="1" s="1"/>
  <c r="R3672" i="1"/>
  <c r="S3672" i="1" s="1"/>
  <c r="R3673" i="1"/>
  <c r="S3673" i="1" s="1"/>
  <c r="R3674" i="1"/>
  <c r="S3674" i="1" s="1"/>
  <c r="R3675" i="1"/>
  <c r="S3675" i="1" s="1"/>
  <c r="R3676" i="1"/>
  <c r="S3676" i="1" s="1"/>
  <c r="R3677" i="1"/>
  <c r="S3677" i="1" s="1"/>
  <c r="R3678" i="1"/>
  <c r="S3678" i="1" s="1"/>
  <c r="R3679" i="1"/>
  <c r="S3679" i="1" s="1"/>
  <c r="R3680" i="1"/>
  <c r="S3680" i="1" s="1"/>
  <c r="R3681" i="1"/>
  <c r="S3681" i="1" s="1"/>
  <c r="R3682" i="1"/>
  <c r="S3682" i="1" s="1"/>
  <c r="R3683" i="1"/>
  <c r="S3683" i="1" s="1"/>
  <c r="R3684" i="1"/>
  <c r="S3684" i="1" s="1"/>
  <c r="R3685" i="1"/>
  <c r="S3685" i="1" s="1"/>
  <c r="R3686" i="1"/>
  <c r="S3686" i="1" s="1"/>
  <c r="R3687" i="1"/>
  <c r="S3687" i="1" s="1"/>
  <c r="R3688" i="1"/>
  <c r="S3688" i="1" s="1"/>
  <c r="R3689" i="1"/>
  <c r="S3689" i="1" s="1"/>
  <c r="R3690" i="1"/>
  <c r="S3690" i="1" s="1"/>
  <c r="R3691" i="1"/>
  <c r="S3691" i="1" s="1"/>
  <c r="R3692" i="1"/>
  <c r="S3692" i="1" s="1"/>
  <c r="R3693" i="1"/>
  <c r="S3693" i="1" s="1"/>
  <c r="R3694" i="1"/>
  <c r="S3694" i="1" s="1"/>
  <c r="R3695" i="1"/>
  <c r="S3695" i="1" s="1"/>
  <c r="R3696" i="1"/>
  <c r="S3696" i="1" s="1"/>
  <c r="R3697" i="1"/>
  <c r="S3697" i="1" s="1"/>
  <c r="R3698" i="1"/>
  <c r="S3698" i="1" s="1"/>
  <c r="R3699" i="1"/>
  <c r="S3699" i="1" s="1"/>
  <c r="R3700" i="1"/>
  <c r="S3700" i="1" s="1"/>
  <c r="R3701" i="1"/>
  <c r="S3701" i="1" s="1"/>
  <c r="R3702" i="1"/>
  <c r="S3702" i="1" s="1"/>
  <c r="R3703" i="1"/>
  <c r="S3703" i="1" s="1"/>
  <c r="R3704" i="1"/>
  <c r="S3704" i="1" s="1"/>
  <c r="R3705" i="1"/>
  <c r="S3705" i="1" s="1"/>
  <c r="R3706" i="1"/>
  <c r="S3706" i="1" s="1"/>
  <c r="R3707" i="1"/>
  <c r="S3707" i="1" s="1"/>
  <c r="R3708" i="1"/>
  <c r="S3708" i="1" s="1"/>
  <c r="R3709" i="1"/>
  <c r="S3709" i="1" s="1"/>
  <c r="R3710" i="1"/>
  <c r="S3710" i="1" s="1"/>
  <c r="R3711" i="1"/>
  <c r="S3711" i="1" s="1"/>
  <c r="R3712" i="1"/>
  <c r="S3712" i="1" s="1"/>
  <c r="R3713" i="1"/>
  <c r="S3713" i="1" s="1"/>
  <c r="R3714" i="1"/>
  <c r="S3714" i="1" s="1"/>
  <c r="R3715" i="1"/>
  <c r="S3715" i="1" s="1"/>
  <c r="R3716" i="1"/>
  <c r="S3716" i="1" s="1"/>
  <c r="R3717" i="1"/>
  <c r="S3717" i="1" s="1"/>
  <c r="R3718" i="1"/>
  <c r="S3718" i="1" s="1"/>
  <c r="R3719" i="1"/>
  <c r="S3719" i="1" s="1"/>
  <c r="R3720" i="1"/>
  <c r="S3720" i="1" s="1"/>
  <c r="R3721" i="1"/>
  <c r="S3721" i="1" s="1"/>
  <c r="R3722" i="1"/>
  <c r="S3722" i="1" s="1"/>
  <c r="R3723" i="1"/>
  <c r="S3723" i="1" s="1"/>
  <c r="R3724" i="1"/>
  <c r="S3724" i="1" s="1"/>
  <c r="R3725" i="1"/>
  <c r="S3725" i="1" s="1"/>
  <c r="R3726" i="1"/>
  <c r="S3726" i="1" s="1"/>
  <c r="R3727" i="1"/>
  <c r="S3727" i="1" s="1"/>
  <c r="R3728" i="1"/>
  <c r="S3728" i="1" s="1"/>
  <c r="R3729" i="1"/>
  <c r="S3729" i="1" s="1"/>
  <c r="R3730" i="1"/>
  <c r="S3730" i="1" s="1"/>
  <c r="R3731" i="1"/>
  <c r="S3731" i="1" s="1"/>
  <c r="R3732" i="1"/>
  <c r="S3732" i="1" s="1"/>
  <c r="R3733" i="1"/>
  <c r="S3733" i="1" s="1"/>
  <c r="R3734" i="1"/>
  <c r="S3734" i="1" s="1"/>
  <c r="R3735" i="1"/>
  <c r="S3735" i="1" s="1"/>
  <c r="R3736" i="1"/>
  <c r="S3736" i="1" s="1"/>
  <c r="R3737" i="1"/>
  <c r="S3737" i="1" s="1"/>
  <c r="R3738" i="1"/>
  <c r="S3738" i="1" s="1"/>
  <c r="R3739" i="1"/>
  <c r="S3739" i="1" s="1"/>
  <c r="R3740" i="1"/>
  <c r="S3740" i="1" s="1"/>
  <c r="R3741" i="1"/>
  <c r="S3741" i="1" s="1"/>
  <c r="R3742" i="1"/>
  <c r="S3742" i="1" s="1"/>
  <c r="R3743" i="1"/>
  <c r="S3743" i="1" s="1"/>
  <c r="R3744" i="1"/>
  <c r="S3744" i="1" s="1"/>
  <c r="R3745" i="1"/>
  <c r="S3745" i="1" s="1"/>
  <c r="R3746" i="1"/>
  <c r="S3746" i="1" s="1"/>
  <c r="R3747" i="1"/>
  <c r="S3747" i="1" s="1"/>
  <c r="R3748" i="1"/>
  <c r="S3748" i="1" s="1"/>
  <c r="R3749" i="1"/>
  <c r="S3749" i="1" s="1"/>
  <c r="R3750" i="1"/>
  <c r="S3750" i="1" s="1"/>
  <c r="R3751" i="1"/>
  <c r="S3751" i="1" s="1"/>
  <c r="R3752" i="1"/>
  <c r="S3752" i="1" s="1"/>
  <c r="R3753" i="1"/>
  <c r="S3753" i="1" s="1"/>
  <c r="R3754" i="1"/>
  <c r="S3754" i="1" s="1"/>
  <c r="R3755" i="1"/>
  <c r="S3755" i="1" s="1"/>
  <c r="R3756" i="1"/>
  <c r="S3756" i="1" s="1"/>
  <c r="R3757" i="1"/>
  <c r="S3757" i="1" s="1"/>
  <c r="R3758" i="1"/>
  <c r="S3758" i="1" s="1"/>
  <c r="R3759" i="1"/>
  <c r="S3759" i="1" s="1"/>
  <c r="R3760" i="1"/>
  <c r="S3760" i="1" s="1"/>
  <c r="R3761" i="1"/>
  <c r="S3761" i="1" s="1"/>
  <c r="R3762" i="1"/>
  <c r="S3762" i="1" s="1"/>
  <c r="R3763" i="1"/>
  <c r="S3763" i="1" s="1"/>
  <c r="R3764" i="1"/>
  <c r="S3764" i="1" s="1"/>
  <c r="R3765" i="1"/>
  <c r="S3765" i="1" s="1"/>
  <c r="R3766" i="1"/>
  <c r="S3766" i="1" s="1"/>
  <c r="R3767" i="1"/>
  <c r="S3767" i="1" s="1"/>
  <c r="R3768" i="1"/>
  <c r="S3768" i="1" s="1"/>
  <c r="R3769" i="1"/>
  <c r="S3769" i="1" s="1"/>
  <c r="R3770" i="1"/>
  <c r="S3770" i="1" s="1"/>
  <c r="R3771" i="1"/>
  <c r="S3771" i="1" s="1"/>
  <c r="R3772" i="1"/>
  <c r="S3772" i="1" s="1"/>
  <c r="R3773" i="1"/>
  <c r="S3773" i="1" s="1"/>
  <c r="R3774" i="1"/>
  <c r="S3774" i="1" s="1"/>
  <c r="R3775" i="1"/>
  <c r="S3775" i="1" s="1"/>
  <c r="R3776" i="1"/>
  <c r="S3776" i="1" s="1"/>
  <c r="R3777" i="1"/>
  <c r="S3777" i="1" s="1"/>
  <c r="R3778" i="1"/>
  <c r="S3778" i="1" s="1"/>
  <c r="R3779" i="1"/>
  <c r="S3779" i="1" s="1"/>
  <c r="R3780" i="1"/>
  <c r="S3780" i="1" s="1"/>
  <c r="R3781" i="1"/>
  <c r="S3781" i="1" s="1"/>
  <c r="R3782" i="1"/>
  <c r="S3782" i="1" s="1"/>
  <c r="R3783" i="1"/>
  <c r="S3783" i="1" s="1"/>
  <c r="R3784" i="1"/>
  <c r="S3784" i="1" s="1"/>
  <c r="R3785" i="1"/>
  <c r="S3785" i="1" s="1"/>
  <c r="R3786" i="1"/>
  <c r="S3786" i="1" s="1"/>
  <c r="R3787" i="1"/>
  <c r="S3787" i="1" s="1"/>
  <c r="R3788" i="1"/>
  <c r="S3788" i="1" s="1"/>
  <c r="R3789" i="1"/>
  <c r="S3789" i="1" s="1"/>
  <c r="R3790" i="1"/>
  <c r="S3790" i="1" s="1"/>
  <c r="R3791" i="1"/>
  <c r="S3791" i="1" s="1"/>
  <c r="R3792" i="1"/>
  <c r="S3792" i="1" s="1"/>
  <c r="R3793" i="1"/>
  <c r="S3793" i="1" s="1"/>
  <c r="R3794" i="1"/>
  <c r="S3794" i="1" s="1"/>
  <c r="R3795" i="1"/>
  <c r="S3795" i="1" s="1"/>
  <c r="R3796" i="1"/>
  <c r="S3796" i="1" s="1"/>
  <c r="R3797" i="1"/>
  <c r="S3797" i="1" s="1"/>
  <c r="R3798" i="1"/>
  <c r="S3798" i="1" s="1"/>
  <c r="R3799" i="1"/>
  <c r="S3799" i="1" s="1"/>
  <c r="R3800" i="1"/>
  <c r="S3800" i="1" s="1"/>
  <c r="R3801" i="1"/>
  <c r="S3801" i="1" s="1"/>
  <c r="R3802" i="1"/>
  <c r="S3802" i="1" s="1"/>
  <c r="R3803" i="1"/>
  <c r="S3803" i="1" s="1"/>
  <c r="R3804" i="1"/>
  <c r="S3804" i="1" s="1"/>
  <c r="R3805" i="1"/>
  <c r="S3805" i="1" s="1"/>
  <c r="R3806" i="1"/>
  <c r="S3806" i="1" s="1"/>
  <c r="R3807" i="1"/>
  <c r="S3807" i="1" s="1"/>
  <c r="R3808" i="1"/>
  <c r="S3808" i="1" s="1"/>
  <c r="R3809" i="1"/>
  <c r="S3809" i="1" s="1"/>
  <c r="R3810" i="1"/>
  <c r="S3810" i="1" s="1"/>
  <c r="R3811" i="1"/>
  <c r="S3811" i="1" s="1"/>
  <c r="R3812" i="1"/>
  <c r="S3812" i="1" s="1"/>
  <c r="R3813" i="1"/>
  <c r="S3813" i="1" s="1"/>
  <c r="R3814" i="1"/>
  <c r="S3814" i="1" s="1"/>
  <c r="R3815" i="1"/>
  <c r="S3815" i="1" s="1"/>
  <c r="R3816" i="1"/>
  <c r="S3816" i="1" s="1"/>
  <c r="R3817" i="1"/>
  <c r="S3817" i="1" s="1"/>
  <c r="R3818" i="1"/>
  <c r="S3818" i="1" s="1"/>
  <c r="R3819" i="1"/>
  <c r="S3819" i="1" s="1"/>
  <c r="R3820" i="1"/>
  <c r="S3820" i="1" s="1"/>
  <c r="R3821" i="1"/>
  <c r="S3821" i="1" s="1"/>
  <c r="R3822" i="1"/>
  <c r="S3822" i="1" s="1"/>
  <c r="R3823" i="1"/>
  <c r="S3823" i="1" s="1"/>
  <c r="R3824" i="1"/>
  <c r="S3824" i="1" s="1"/>
  <c r="R3825" i="1"/>
  <c r="S3825" i="1" s="1"/>
  <c r="R3826" i="1"/>
  <c r="S3826" i="1" s="1"/>
  <c r="R3827" i="1"/>
  <c r="S3827" i="1" s="1"/>
  <c r="R3828" i="1"/>
  <c r="S3828" i="1" s="1"/>
  <c r="R3829" i="1"/>
  <c r="S3829" i="1" s="1"/>
  <c r="R3830" i="1"/>
  <c r="S3830" i="1" s="1"/>
  <c r="R3831" i="1"/>
  <c r="S3831" i="1" s="1"/>
  <c r="R3832" i="1"/>
  <c r="S3832" i="1" s="1"/>
  <c r="R3833" i="1"/>
  <c r="S3833" i="1" s="1"/>
  <c r="R3834" i="1"/>
  <c r="S3834" i="1" s="1"/>
  <c r="R3835" i="1"/>
  <c r="S3835" i="1" s="1"/>
  <c r="R3836" i="1"/>
  <c r="S3836" i="1" s="1"/>
  <c r="R3837" i="1"/>
  <c r="S3837" i="1" s="1"/>
  <c r="R3838" i="1"/>
  <c r="S3838" i="1" s="1"/>
  <c r="R3839" i="1"/>
  <c r="S3839" i="1" s="1"/>
  <c r="R3840" i="1"/>
  <c r="S3840" i="1" s="1"/>
  <c r="R3841" i="1"/>
  <c r="S3841" i="1" s="1"/>
  <c r="R3842" i="1"/>
  <c r="S3842" i="1" s="1"/>
  <c r="R3843" i="1"/>
  <c r="S3843" i="1" s="1"/>
  <c r="R3844" i="1"/>
  <c r="S3844" i="1" s="1"/>
  <c r="R3845" i="1"/>
  <c r="S3845" i="1" s="1"/>
  <c r="R3846" i="1"/>
  <c r="S3846" i="1" s="1"/>
  <c r="R3847" i="1"/>
  <c r="S3847" i="1" s="1"/>
  <c r="R3848" i="1"/>
  <c r="S3848" i="1" s="1"/>
  <c r="R3849" i="1"/>
  <c r="S3849" i="1" s="1"/>
  <c r="R3850" i="1"/>
  <c r="S3850" i="1" s="1"/>
  <c r="R3851" i="1"/>
  <c r="S3851" i="1" s="1"/>
  <c r="R3852" i="1"/>
  <c r="S3852" i="1" s="1"/>
  <c r="R3853" i="1"/>
  <c r="S3853" i="1" s="1"/>
  <c r="R3854" i="1"/>
  <c r="S3854" i="1" s="1"/>
  <c r="R3855" i="1"/>
  <c r="S3855" i="1" s="1"/>
  <c r="R3856" i="1"/>
  <c r="S3856" i="1" s="1"/>
  <c r="R3857" i="1"/>
  <c r="S3857" i="1" s="1"/>
  <c r="R3858" i="1"/>
  <c r="S3858" i="1" s="1"/>
  <c r="R3859" i="1"/>
  <c r="S3859" i="1" s="1"/>
  <c r="R3860" i="1"/>
  <c r="S3860" i="1" s="1"/>
  <c r="R3861" i="1"/>
  <c r="S3861" i="1" s="1"/>
  <c r="R3862" i="1"/>
  <c r="S3862" i="1" s="1"/>
  <c r="R3863" i="1"/>
  <c r="S3863" i="1" s="1"/>
  <c r="R3864" i="1"/>
  <c r="S3864" i="1" s="1"/>
  <c r="R3865" i="1"/>
  <c r="S3865" i="1" s="1"/>
  <c r="R3866" i="1"/>
  <c r="S3866" i="1" s="1"/>
  <c r="R3867" i="1"/>
  <c r="S3867" i="1" s="1"/>
  <c r="R3868" i="1"/>
  <c r="S3868" i="1" s="1"/>
  <c r="R3869" i="1"/>
  <c r="S3869" i="1" s="1"/>
  <c r="R3870" i="1"/>
  <c r="S3870" i="1" s="1"/>
  <c r="R3871" i="1"/>
  <c r="S3871" i="1" s="1"/>
  <c r="R3872" i="1"/>
  <c r="S3872" i="1" s="1"/>
  <c r="R3873" i="1"/>
  <c r="S3873" i="1" s="1"/>
  <c r="R3874" i="1"/>
  <c r="S3874" i="1" s="1"/>
  <c r="R3875" i="1"/>
  <c r="S3875" i="1" s="1"/>
  <c r="R3876" i="1"/>
  <c r="S3876" i="1" s="1"/>
  <c r="R3877" i="1"/>
  <c r="S3877" i="1" s="1"/>
  <c r="R3878" i="1"/>
  <c r="S3878" i="1" s="1"/>
  <c r="R3879" i="1"/>
  <c r="S3879" i="1" s="1"/>
  <c r="R3880" i="1"/>
  <c r="S3880" i="1" s="1"/>
  <c r="R3881" i="1"/>
  <c r="S3881" i="1" s="1"/>
  <c r="R3882" i="1"/>
  <c r="S3882" i="1" s="1"/>
  <c r="R3883" i="1"/>
  <c r="S3883" i="1" s="1"/>
  <c r="R3884" i="1"/>
  <c r="S3884" i="1" s="1"/>
  <c r="R3885" i="1"/>
  <c r="S3885" i="1" s="1"/>
  <c r="R3886" i="1"/>
  <c r="S3886" i="1" s="1"/>
  <c r="R3887" i="1"/>
  <c r="S3887" i="1" s="1"/>
  <c r="R3888" i="1"/>
  <c r="S3888" i="1" s="1"/>
  <c r="R3889" i="1"/>
  <c r="S3889" i="1" s="1"/>
  <c r="R3890" i="1"/>
  <c r="S3890" i="1" s="1"/>
  <c r="R3891" i="1"/>
  <c r="S3891" i="1" s="1"/>
  <c r="R3892" i="1"/>
  <c r="S3892" i="1" s="1"/>
  <c r="R3893" i="1"/>
  <c r="S3893" i="1" s="1"/>
  <c r="R3894" i="1"/>
  <c r="S3894" i="1" s="1"/>
  <c r="R3895" i="1"/>
  <c r="S3895" i="1" s="1"/>
  <c r="R3896" i="1"/>
  <c r="S3896" i="1" s="1"/>
  <c r="R3897" i="1"/>
  <c r="S3897" i="1" s="1"/>
  <c r="R3898" i="1"/>
  <c r="S3898" i="1" s="1"/>
  <c r="R3899" i="1"/>
  <c r="S3899" i="1" s="1"/>
  <c r="R3900" i="1"/>
  <c r="S3900" i="1" s="1"/>
  <c r="R3901" i="1"/>
  <c r="S3901" i="1" s="1"/>
  <c r="R3902" i="1"/>
  <c r="S3902" i="1" s="1"/>
  <c r="R3903" i="1"/>
  <c r="S3903" i="1" s="1"/>
  <c r="R3904" i="1"/>
  <c r="S3904" i="1" s="1"/>
  <c r="R3905" i="1"/>
  <c r="S3905" i="1" s="1"/>
  <c r="R3906" i="1"/>
  <c r="S3906" i="1" s="1"/>
  <c r="R3907" i="1"/>
  <c r="S3907" i="1" s="1"/>
  <c r="R3908" i="1"/>
  <c r="S3908" i="1" s="1"/>
  <c r="R3909" i="1"/>
  <c r="S3909" i="1" s="1"/>
  <c r="R3910" i="1"/>
  <c r="S3910" i="1" s="1"/>
  <c r="R3911" i="1"/>
  <c r="S3911" i="1" s="1"/>
  <c r="R3912" i="1"/>
  <c r="S3912" i="1" s="1"/>
  <c r="R3913" i="1"/>
  <c r="S3913" i="1" s="1"/>
  <c r="R3914" i="1"/>
  <c r="S3914" i="1" s="1"/>
  <c r="R3915" i="1"/>
  <c r="S3915" i="1" s="1"/>
  <c r="R3916" i="1"/>
  <c r="S3916" i="1" s="1"/>
  <c r="R3917" i="1"/>
  <c r="S3917" i="1" s="1"/>
  <c r="R3918" i="1"/>
  <c r="S3918" i="1" s="1"/>
  <c r="R3919" i="1"/>
  <c r="S3919" i="1" s="1"/>
  <c r="R3920" i="1"/>
  <c r="S3920" i="1" s="1"/>
  <c r="R3921" i="1"/>
  <c r="S3921" i="1" s="1"/>
  <c r="R3922" i="1"/>
  <c r="S3922" i="1" s="1"/>
  <c r="R3923" i="1"/>
  <c r="S3923" i="1" s="1"/>
  <c r="R3924" i="1"/>
  <c r="S3924" i="1" s="1"/>
  <c r="R3925" i="1"/>
  <c r="S3925" i="1" s="1"/>
  <c r="R3926" i="1"/>
  <c r="S3926" i="1" s="1"/>
  <c r="R3927" i="1"/>
  <c r="S3927" i="1" s="1"/>
  <c r="R3928" i="1"/>
  <c r="S3928" i="1" s="1"/>
  <c r="R3929" i="1"/>
  <c r="S3929" i="1" s="1"/>
  <c r="R3930" i="1"/>
  <c r="S3930" i="1" s="1"/>
  <c r="R3931" i="1"/>
  <c r="S3931" i="1" s="1"/>
  <c r="R3932" i="1"/>
  <c r="S3932" i="1" s="1"/>
  <c r="R3933" i="1"/>
  <c r="S3933" i="1" s="1"/>
  <c r="R3934" i="1"/>
  <c r="S3934" i="1" s="1"/>
  <c r="R3935" i="1"/>
  <c r="S3935" i="1" s="1"/>
  <c r="R3936" i="1"/>
  <c r="S3936" i="1" s="1"/>
  <c r="R3937" i="1"/>
  <c r="S3937" i="1" s="1"/>
  <c r="R3938" i="1"/>
  <c r="S3938" i="1" s="1"/>
  <c r="R3939" i="1"/>
  <c r="S3939" i="1" s="1"/>
  <c r="R3940" i="1"/>
  <c r="S3940" i="1" s="1"/>
  <c r="R3941" i="1"/>
  <c r="S3941" i="1" s="1"/>
  <c r="R3942" i="1"/>
  <c r="S3942" i="1" s="1"/>
  <c r="R3943" i="1"/>
  <c r="S3943" i="1" s="1"/>
  <c r="R3944" i="1"/>
  <c r="S3944" i="1" s="1"/>
  <c r="R3945" i="1"/>
  <c r="S3945" i="1" s="1"/>
  <c r="R3946" i="1"/>
  <c r="S3946" i="1" s="1"/>
  <c r="R3947" i="1"/>
  <c r="S3947" i="1" s="1"/>
  <c r="R3948" i="1"/>
  <c r="S3948" i="1" s="1"/>
  <c r="R3949" i="1"/>
  <c r="S3949" i="1" s="1"/>
  <c r="R3950" i="1"/>
  <c r="S3950" i="1" s="1"/>
  <c r="R3951" i="1"/>
  <c r="S3951" i="1" s="1"/>
  <c r="R3952" i="1"/>
  <c r="S3952" i="1" s="1"/>
  <c r="R3953" i="1"/>
  <c r="S3953" i="1" s="1"/>
  <c r="R3954" i="1"/>
  <c r="S3954" i="1" s="1"/>
  <c r="R3955" i="1"/>
  <c r="S3955" i="1" s="1"/>
  <c r="R3956" i="1"/>
  <c r="S3956" i="1" s="1"/>
  <c r="R3957" i="1"/>
  <c r="S3957" i="1" s="1"/>
  <c r="R3958" i="1"/>
  <c r="S3958" i="1" s="1"/>
  <c r="R3959" i="1"/>
  <c r="S3959" i="1" s="1"/>
  <c r="R3960" i="1"/>
  <c r="S3960" i="1" s="1"/>
  <c r="R3961" i="1"/>
  <c r="S3961" i="1" s="1"/>
  <c r="R3962" i="1"/>
  <c r="S3962" i="1" s="1"/>
  <c r="R3963" i="1"/>
  <c r="S3963" i="1" s="1"/>
  <c r="R3964" i="1"/>
  <c r="S3964" i="1" s="1"/>
  <c r="R3965" i="1"/>
  <c r="S3965" i="1" s="1"/>
  <c r="R3966" i="1"/>
  <c r="S3966" i="1" s="1"/>
  <c r="R3967" i="1"/>
  <c r="S3967" i="1" s="1"/>
  <c r="R3968" i="1"/>
  <c r="S3968" i="1" s="1"/>
  <c r="R3969" i="1"/>
  <c r="S3969" i="1" s="1"/>
  <c r="R3970" i="1"/>
  <c r="S3970" i="1" s="1"/>
  <c r="R3971" i="1"/>
  <c r="S3971" i="1" s="1"/>
  <c r="R3972" i="1"/>
  <c r="S3972" i="1" s="1"/>
  <c r="R3973" i="1"/>
  <c r="S3973" i="1" s="1"/>
  <c r="R3974" i="1"/>
  <c r="S3974" i="1" s="1"/>
  <c r="R3975" i="1"/>
  <c r="S3975" i="1" s="1"/>
  <c r="R3976" i="1"/>
  <c r="S3976" i="1" s="1"/>
  <c r="R3977" i="1"/>
  <c r="S3977" i="1" s="1"/>
  <c r="R3978" i="1"/>
  <c r="S3978" i="1" s="1"/>
  <c r="R3979" i="1"/>
  <c r="S3979" i="1" s="1"/>
  <c r="R3980" i="1"/>
  <c r="S3980" i="1" s="1"/>
  <c r="R3981" i="1"/>
  <c r="S3981" i="1" s="1"/>
  <c r="R3982" i="1"/>
  <c r="S3982" i="1" s="1"/>
  <c r="R3983" i="1"/>
  <c r="S3983" i="1" s="1"/>
  <c r="R3984" i="1"/>
  <c r="S3984" i="1" s="1"/>
  <c r="R3985" i="1"/>
  <c r="S3985" i="1" s="1"/>
  <c r="R3986" i="1"/>
  <c r="S3986" i="1" s="1"/>
  <c r="R3987" i="1"/>
  <c r="S3987" i="1" s="1"/>
  <c r="R3988" i="1"/>
  <c r="S3988" i="1" s="1"/>
  <c r="R3989" i="1"/>
  <c r="S3989" i="1" s="1"/>
  <c r="R3990" i="1"/>
  <c r="S3990" i="1" s="1"/>
  <c r="R3991" i="1"/>
  <c r="S3991" i="1" s="1"/>
  <c r="R3992" i="1"/>
  <c r="S3992" i="1" s="1"/>
  <c r="R3993" i="1"/>
  <c r="S3993" i="1" s="1"/>
  <c r="R3994" i="1"/>
  <c r="S3994" i="1" s="1"/>
  <c r="R3995" i="1"/>
  <c r="S3995" i="1" s="1"/>
  <c r="R3996" i="1"/>
  <c r="S3996" i="1" s="1"/>
  <c r="R3997" i="1"/>
  <c r="S3997" i="1" s="1"/>
  <c r="R3998" i="1"/>
  <c r="S3998" i="1" s="1"/>
  <c r="R3999" i="1"/>
  <c r="S3999" i="1" s="1"/>
  <c r="R4000" i="1"/>
  <c r="S4000" i="1" s="1"/>
  <c r="R4001" i="1"/>
  <c r="S4001" i="1" s="1"/>
  <c r="R4002" i="1"/>
  <c r="S4002" i="1" s="1"/>
  <c r="R4003" i="1"/>
  <c r="S4003" i="1" s="1"/>
  <c r="R4004" i="1"/>
  <c r="S4004" i="1" s="1"/>
  <c r="R4005" i="1"/>
  <c r="S4005" i="1" s="1"/>
  <c r="R4006" i="1"/>
  <c r="S4006" i="1" s="1"/>
  <c r="R4007" i="1"/>
  <c r="S4007" i="1" s="1"/>
  <c r="R4008" i="1"/>
  <c r="S4008" i="1" s="1"/>
  <c r="R4009" i="1"/>
  <c r="S4009" i="1" s="1"/>
  <c r="R4010" i="1"/>
  <c r="S4010" i="1" s="1"/>
  <c r="R4011" i="1"/>
  <c r="S4011" i="1" s="1"/>
  <c r="R4012" i="1"/>
  <c r="S4012" i="1" s="1"/>
  <c r="R4013" i="1"/>
  <c r="S4013" i="1" s="1"/>
  <c r="R4014" i="1"/>
  <c r="S4014" i="1" s="1"/>
  <c r="R4015" i="1"/>
  <c r="S4015" i="1" s="1"/>
  <c r="R4016" i="1"/>
  <c r="S4016" i="1" s="1"/>
  <c r="R4017" i="1"/>
  <c r="S4017" i="1" s="1"/>
  <c r="R4018" i="1"/>
  <c r="S4018" i="1" s="1"/>
  <c r="R4019" i="1"/>
  <c r="S4019" i="1" s="1"/>
  <c r="R4020" i="1"/>
  <c r="S4020" i="1" s="1"/>
  <c r="R4021" i="1"/>
  <c r="S4021" i="1" s="1"/>
  <c r="R4022" i="1"/>
  <c r="S4022" i="1" s="1"/>
  <c r="R4023" i="1"/>
  <c r="S4023" i="1" s="1"/>
  <c r="R4024" i="1"/>
  <c r="S4024" i="1" s="1"/>
  <c r="R4025" i="1"/>
  <c r="S4025" i="1" s="1"/>
  <c r="R4026" i="1"/>
  <c r="S4026" i="1" s="1"/>
  <c r="R4027" i="1"/>
  <c r="S4027" i="1" s="1"/>
  <c r="R4028" i="1"/>
  <c r="S4028" i="1" s="1"/>
  <c r="R4029" i="1"/>
  <c r="S4029" i="1" s="1"/>
  <c r="R4030" i="1"/>
  <c r="S4030" i="1" s="1"/>
  <c r="R4031" i="1"/>
  <c r="S4031" i="1" s="1"/>
  <c r="R4032" i="1"/>
  <c r="S4032" i="1" s="1"/>
  <c r="R4033" i="1"/>
  <c r="S4033" i="1" s="1"/>
  <c r="R4034" i="1"/>
  <c r="S4034" i="1" s="1"/>
  <c r="R4035" i="1"/>
  <c r="S4035" i="1" s="1"/>
  <c r="R4036" i="1"/>
  <c r="S4036" i="1" s="1"/>
  <c r="R4037" i="1"/>
  <c r="S4037" i="1" s="1"/>
  <c r="R4038" i="1"/>
  <c r="S4038" i="1" s="1"/>
  <c r="R4039" i="1"/>
  <c r="S4039" i="1" s="1"/>
  <c r="R4040" i="1"/>
  <c r="S4040" i="1" s="1"/>
  <c r="R4041" i="1"/>
  <c r="S4041" i="1" s="1"/>
  <c r="R4042" i="1"/>
  <c r="S4042" i="1" s="1"/>
  <c r="R4043" i="1"/>
  <c r="S4043" i="1" s="1"/>
  <c r="R4044" i="1"/>
  <c r="S4044" i="1" s="1"/>
  <c r="R4045" i="1"/>
  <c r="S4045" i="1" s="1"/>
  <c r="R4046" i="1"/>
  <c r="S4046" i="1" s="1"/>
  <c r="R4047" i="1"/>
  <c r="S4047" i="1" s="1"/>
  <c r="R4048" i="1"/>
  <c r="S4048" i="1" s="1"/>
  <c r="R4049" i="1"/>
  <c r="S4049" i="1" s="1"/>
  <c r="R4050" i="1"/>
  <c r="S4050" i="1" s="1"/>
  <c r="R4051" i="1"/>
  <c r="S4051" i="1" s="1"/>
  <c r="R4052" i="1"/>
  <c r="S4052" i="1" s="1"/>
  <c r="R4053" i="1"/>
  <c r="S4053" i="1" s="1"/>
  <c r="R4054" i="1"/>
  <c r="S4054" i="1" s="1"/>
  <c r="R4055" i="1"/>
  <c r="S4055" i="1" s="1"/>
  <c r="R4056" i="1"/>
  <c r="S4056" i="1" s="1"/>
  <c r="R4057" i="1"/>
  <c r="S4057" i="1" s="1"/>
  <c r="R4058" i="1"/>
  <c r="S4058" i="1" s="1"/>
  <c r="R4059" i="1"/>
  <c r="S4059" i="1" s="1"/>
  <c r="R4060" i="1"/>
  <c r="S4060" i="1" s="1"/>
  <c r="R4061" i="1"/>
  <c r="S4061" i="1" s="1"/>
  <c r="R4062" i="1"/>
  <c r="S4062" i="1" s="1"/>
  <c r="R4063" i="1"/>
  <c r="S4063" i="1" s="1"/>
  <c r="R4064" i="1"/>
  <c r="S4064" i="1" s="1"/>
  <c r="R4065" i="1"/>
  <c r="S4065" i="1" s="1"/>
  <c r="R4066" i="1"/>
  <c r="S4066" i="1" s="1"/>
  <c r="R4067" i="1"/>
  <c r="S4067" i="1" s="1"/>
  <c r="R4068" i="1"/>
  <c r="S4068" i="1" s="1"/>
  <c r="R4069" i="1"/>
  <c r="S4069" i="1" s="1"/>
  <c r="R4070" i="1"/>
  <c r="S4070" i="1" s="1"/>
  <c r="R4071" i="1"/>
  <c r="S4071" i="1" s="1"/>
  <c r="R4072" i="1"/>
  <c r="S4072" i="1" s="1"/>
  <c r="R4073" i="1"/>
  <c r="S4073" i="1" s="1"/>
  <c r="R4074" i="1"/>
  <c r="S4074" i="1" s="1"/>
  <c r="R4075" i="1"/>
  <c r="S4075" i="1" s="1"/>
  <c r="R4076" i="1"/>
  <c r="S4076" i="1" s="1"/>
  <c r="R4077" i="1"/>
  <c r="S4077" i="1" s="1"/>
  <c r="R4078" i="1"/>
  <c r="S4078" i="1" s="1"/>
  <c r="R4079" i="1"/>
  <c r="S4079" i="1" s="1"/>
  <c r="R4080" i="1"/>
  <c r="S4080" i="1" s="1"/>
  <c r="R4081" i="1"/>
  <c r="S4081" i="1" s="1"/>
  <c r="R4082" i="1"/>
  <c r="S4082" i="1" s="1"/>
  <c r="R4083" i="1"/>
  <c r="S4083" i="1" s="1"/>
  <c r="R4084" i="1"/>
  <c r="S4084" i="1" s="1"/>
  <c r="R4085" i="1"/>
  <c r="S4085" i="1" s="1"/>
  <c r="R4086" i="1"/>
  <c r="S4086" i="1" s="1"/>
  <c r="R4087" i="1"/>
  <c r="S4087" i="1" s="1"/>
  <c r="R4088" i="1"/>
  <c r="S4088" i="1" s="1"/>
  <c r="R4089" i="1"/>
  <c r="S4089" i="1" s="1"/>
  <c r="R4090" i="1"/>
  <c r="S4090" i="1" s="1"/>
  <c r="R4091" i="1"/>
  <c r="S4091" i="1" s="1"/>
  <c r="R4092" i="1"/>
  <c r="S4092" i="1" s="1"/>
  <c r="R4093" i="1"/>
  <c r="S4093" i="1" s="1"/>
  <c r="R4094" i="1"/>
  <c r="S4094" i="1" s="1"/>
  <c r="R4095" i="1"/>
  <c r="S4095" i="1" s="1"/>
  <c r="R4096" i="1"/>
  <c r="S4096" i="1" s="1"/>
  <c r="R4097" i="1"/>
  <c r="S4097" i="1" s="1"/>
  <c r="R4098" i="1"/>
  <c r="S4098" i="1" s="1"/>
  <c r="R4099" i="1"/>
  <c r="S4099" i="1" s="1"/>
  <c r="R4100" i="1"/>
  <c r="S4100" i="1" s="1"/>
  <c r="R4101" i="1"/>
  <c r="S4101" i="1" s="1"/>
  <c r="R4102" i="1"/>
  <c r="S4102" i="1" s="1"/>
  <c r="R4103" i="1"/>
  <c r="S4103" i="1" s="1"/>
  <c r="R4104" i="1"/>
  <c r="S4104" i="1" s="1"/>
  <c r="R4105" i="1"/>
  <c r="S4105" i="1" s="1"/>
  <c r="R4106" i="1"/>
  <c r="S4106" i="1" s="1"/>
  <c r="R4107" i="1"/>
  <c r="S4107" i="1" s="1"/>
  <c r="R4108" i="1"/>
  <c r="S4108" i="1" s="1"/>
  <c r="R4109" i="1"/>
  <c r="S4109" i="1" s="1"/>
  <c r="R4110" i="1"/>
  <c r="S4110" i="1" s="1"/>
  <c r="R4111" i="1"/>
  <c r="S4111" i="1" s="1"/>
  <c r="R4112" i="1"/>
  <c r="S4112" i="1" s="1"/>
  <c r="R4113" i="1"/>
  <c r="S4113" i="1" s="1"/>
  <c r="R4114" i="1"/>
  <c r="S4114" i="1" s="1"/>
  <c r="R4115" i="1"/>
  <c r="S4115" i="1" s="1"/>
  <c r="R4116" i="1"/>
  <c r="S4116" i="1" s="1"/>
  <c r="R4117" i="1"/>
  <c r="S4117" i="1" s="1"/>
  <c r="R4118" i="1"/>
  <c r="S4118" i="1" s="1"/>
  <c r="R4119" i="1"/>
  <c r="S4119" i="1" s="1"/>
  <c r="R4120" i="1"/>
  <c r="S4120" i="1" s="1"/>
  <c r="R4121" i="1"/>
  <c r="S4121" i="1" s="1"/>
  <c r="R4122" i="1"/>
  <c r="S4122" i="1" s="1"/>
  <c r="R4123" i="1"/>
  <c r="S4123" i="1" s="1"/>
  <c r="R4124" i="1"/>
  <c r="S4124" i="1" s="1"/>
  <c r="R4125" i="1"/>
  <c r="S4125" i="1" s="1"/>
  <c r="R4126" i="1"/>
  <c r="S4126" i="1" s="1"/>
  <c r="R4127" i="1"/>
  <c r="S4127" i="1" s="1"/>
  <c r="R4128" i="1"/>
  <c r="S4128" i="1" s="1"/>
  <c r="R4129" i="1"/>
  <c r="S4129" i="1" s="1"/>
  <c r="R4130" i="1"/>
  <c r="S4130" i="1" s="1"/>
  <c r="R4131" i="1"/>
  <c r="S4131" i="1" s="1"/>
  <c r="R4132" i="1"/>
  <c r="S4132" i="1" s="1"/>
  <c r="R4133" i="1"/>
  <c r="S4133" i="1" s="1"/>
  <c r="R4134" i="1"/>
  <c r="S4134" i="1" s="1"/>
  <c r="R4135" i="1"/>
  <c r="S4135" i="1" s="1"/>
  <c r="R4136" i="1"/>
  <c r="S4136" i="1" s="1"/>
  <c r="R4137" i="1"/>
  <c r="S4137" i="1" s="1"/>
  <c r="R4138" i="1"/>
  <c r="S4138" i="1" s="1"/>
  <c r="R4139" i="1"/>
  <c r="S4139" i="1" s="1"/>
  <c r="R4140" i="1"/>
  <c r="S4140" i="1" s="1"/>
  <c r="R4141" i="1"/>
  <c r="S4141" i="1" s="1"/>
  <c r="R4142" i="1"/>
  <c r="S4142" i="1" s="1"/>
  <c r="R4143" i="1"/>
  <c r="S4143" i="1" s="1"/>
  <c r="R4144" i="1"/>
  <c r="S4144" i="1" s="1"/>
  <c r="R4145" i="1"/>
  <c r="S4145" i="1" s="1"/>
  <c r="R4146" i="1"/>
  <c r="S4146" i="1" s="1"/>
  <c r="R4147" i="1"/>
  <c r="S4147" i="1" s="1"/>
  <c r="R4148" i="1"/>
  <c r="S4148" i="1" s="1"/>
  <c r="R4149" i="1"/>
  <c r="S4149" i="1" s="1"/>
  <c r="R4150" i="1"/>
  <c r="S4150" i="1" s="1"/>
  <c r="R4151" i="1"/>
  <c r="S4151" i="1" s="1"/>
  <c r="R4152" i="1"/>
  <c r="S4152" i="1" s="1"/>
  <c r="R4153" i="1"/>
  <c r="S4153" i="1" s="1"/>
  <c r="R4154" i="1"/>
  <c r="S4154" i="1" s="1"/>
  <c r="R4155" i="1"/>
  <c r="S4155" i="1" s="1"/>
  <c r="R4156" i="1"/>
  <c r="S4156" i="1" s="1"/>
  <c r="R4157" i="1"/>
  <c r="S4157" i="1" s="1"/>
  <c r="R4158" i="1"/>
  <c r="S4158" i="1" s="1"/>
  <c r="R4159" i="1"/>
  <c r="S4159" i="1" s="1"/>
  <c r="R4160" i="1"/>
  <c r="S4160" i="1" s="1"/>
  <c r="R4161" i="1"/>
  <c r="S4161" i="1" s="1"/>
  <c r="R4162" i="1"/>
  <c r="S4162" i="1" s="1"/>
  <c r="R4163" i="1"/>
  <c r="S4163" i="1" s="1"/>
  <c r="R4164" i="1"/>
  <c r="S4164" i="1" s="1"/>
  <c r="R4165" i="1"/>
  <c r="S4165" i="1" s="1"/>
  <c r="R4166" i="1"/>
  <c r="S4166" i="1" s="1"/>
  <c r="R4167" i="1"/>
  <c r="S4167" i="1" s="1"/>
  <c r="R4168" i="1"/>
  <c r="S4168" i="1" s="1"/>
  <c r="R4169" i="1"/>
  <c r="S4169" i="1" s="1"/>
  <c r="R4170" i="1"/>
  <c r="S4170" i="1" s="1"/>
  <c r="R4171" i="1"/>
  <c r="S4171" i="1" s="1"/>
  <c r="R4172" i="1"/>
  <c r="S4172" i="1" s="1"/>
  <c r="R4173" i="1"/>
  <c r="S4173" i="1" s="1"/>
  <c r="R4174" i="1"/>
  <c r="S4174" i="1" s="1"/>
  <c r="R4175" i="1"/>
  <c r="S4175" i="1" s="1"/>
  <c r="R4176" i="1"/>
  <c r="S4176" i="1" s="1"/>
  <c r="R4177" i="1"/>
  <c r="S4177" i="1" s="1"/>
  <c r="R4178" i="1"/>
  <c r="S4178" i="1" s="1"/>
  <c r="R4179" i="1"/>
  <c r="S4179" i="1" s="1"/>
  <c r="R4180" i="1"/>
  <c r="S4180" i="1" s="1"/>
  <c r="R4181" i="1"/>
  <c r="S4181" i="1" s="1"/>
  <c r="R4182" i="1"/>
  <c r="S4182" i="1" s="1"/>
  <c r="R4183" i="1"/>
  <c r="S4183" i="1" s="1"/>
  <c r="R4184" i="1"/>
  <c r="S4184" i="1" s="1"/>
  <c r="R4185" i="1"/>
  <c r="S4185" i="1" s="1"/>
  <c r="R4186" i="1"/>
  <c r="S4186" i="1" s="1"/>
  <c r="R4187" i="1"/>
  <c r="S4187" i="1" s="1"/>
  <c r="R4188" i="1"/>
  <c r="S4188" i="1" s="1"/>
  <c r="R4189" i="1"/>
  <c r="S4189" i="1" s="1"/>
  <c r="R4190" i="1"/>
  <c r="S4190" i="1" s="1"/>
  <c r="R4191" i="1"/>
  <c r="S4191" i="1" s="1"/>
  <c r="R4192" i="1"/>
  <c r="S4192" i="1" s="1"/>
  <c r="R4193" i="1"/>
  <c r="S4193" i="1" s="1"/>
  <c r="R4194" i="1"/>
  <c r="S4194" i="1" s="1"/>
  <c r="R4195" i="1"/>
  <c r="S4195" i="1" s="1"/>
  <c r="R4196" i="1"/>
  <c r="S4196" i="1" s="1"/>
  <c r="R4197" i="1"/>
  <c r="S4197" i="1" s="1"/>
  <c r="R4198" i="1"/>
  <c r="S4198" i="1" s="1"/>
  <c r="R4199" i="1"/>
  <c r="S4199" i="1" s="1"/>
  <c r="R4200" i="1"/>
  <c r="S4200" i="1" s="1"/>
  <c r="R4201" i="1"/>
  <c r="S4201" i="1" s="1"/>
  <c r="R4202" i="1"/>
  <c r="S4202" i="1" s="1"/>
  <c r="R4203" i="1"/>
  <c r="S4203" i="1" s="1"/>
  <c r="R4204" i="1"/>
  <c r="S4204" i="1" s="1"/>
  <c r="R4205" i="1"/>
  <c r="S4205" i="1" s="1"/>
  <c r="R4206" i="1"/>
  <c r="S4206" i="1" s="1"/>
  <c r="R4207" i="1"/>
  <c r="S4207" i="1" s="1"/>
  <c r="R4208" i="1"/>
  <c r="S4208" i="1" s="1"/>
  <c r="R4209" i="1"/>
  <c r="S4209" i="1" s="1"/>
  <c r="R4210" i="1"/>
  <c r="S4210" i="1" s="1"/>
  <c r="R4211" i="1"/>
  <c r="S4211" i="1" s="1"/>
  <c r="R4212" i="1"/>
  <c r="S4212" i="1" s="1"/>
  <c r="R4213" i="1"/>
  <c r="S4213" i="1" s="1"/>
  <c r="R4214" i="1"/>
  <c r="S4214" i="1" s="1"/>
  <c r="R4215" i="1"/>
  <c r="S4215" i="1" s="1"/>
  <c r="R4216" i="1"/>
  <c r="S4216" i="1" s="1"/>
  <c r="R4217" i="1"/>
  <c r="S4217" i="1" s="1"/>
  <c r="R4218" i="1"/>
  <c r="S4218" i="1" s="1"/>
  <c r="R4219" i="1"/>
  <c r="S4219" i="1" s="1"/>
  <c r="R4220" i="1"/>
  <c r="S4220" i="1" s="1"/>
  <c r="R4221" i="1"/>
  <c r="S4221" i="1" s="1"/>
  <c r="R4222" i="1"/>
  <c r="S4222" i="1" s="1"/>
  <c r="R4223" i="1"/>
  <c r="S4223" i="1" s="1"/>
  <c r="R4224" i="1"/>
  <c r="S4224" i="1" s="1"/>
  <c r="R4225" i="1"/>
  <c r="S4225" i="1" s="1"/>
  <c r="R4226" i="1"/>
  <c r="S4226" i="1" s="1"/>
  <c r="R4227" i="1"/>
  <c r="S4227" i="1" s="1"/>
  <c r="R4228" i="1"/>
  <c r="S4228" i="1" s="1"/>
  <c r="R4229" i="1"/>
  <c r="S4229" i="1" s="1"/>
  <c r="R4230" i="1"/>
  <c r="S4230" i="1" s="1"/>
  <c r="R4231" i="1"/>
  <c r="S4231" i="1" s="1"/>
  <c r="R4232" i="1"/>
  <c r="S4232" i="1" s="1"/>
  <c r="R4233" i="1"/>
  <c r="S4233" i="1" s="1"/>
  <c r="R4234" i="1"/>
  <c r="S4234" i="1" s="1"/>
  <c r="R4235" i="1"/>
  <c r="S4235" i="1" s="1"/>
  <c r="R4236" i="1"/>
  <c r="S4236" i="1" s="1"/>
  <c r="R4237" i="1"/>
  <c r="S4237" i="1" s="1"/>
  <c r="R4238" i="1"/>
  <c r="S4238" i="1" s="1"/>
  <c r="R4239" i="1"/>
  <c r="S4239" i="1" s="1"/>
  <c r="R4240" i="1"/>
  <c r="S4240" i="1" s="1"/>
  <c r="R4241" i="1"/>
  <c r="S4241" i="1" s="1"/>
  <c r="R4242" i="1"/>
  <c r="S4242" i="1" s="1"/>
  <c r="R4243" i="1"/>
  <c r="S4243" i="1" s="1"/>
  <c r="R4244" i="1"/>
  <c r="S4244" i="1" s="1"/>
  <c r="R4245" i="1"/>
  <c r="S4245" i="1" s="1"/>
  <c r="R4246" i="1"/>
  <c r="S4246" i="1" s="1"/>
  <c r="R4247" i="1"/>
  <c r="S4247" i="1" s="1"/>
  <c r="R4248" i="1"/>
  <c r="S4248" i="1" s="1"/>
  <c r="R4249" i="1"/>
  <c r="S4249" i="1" s="1"/>
  <c r="R4250" i="1"/>
  <c r="S4250" i="1" s="1"/>
  <c r="R4251" i="1"/>
  <c r="S4251" i="1" s="1"/>
  <c r="R4252" i="1"/>
  <c r="S4252" i="1" s="1"/>
  <c r="R4253" i="1"/>
  <c r="S4253" i="1" s="1"/>
  <c r="R4254" i="1"/>
  <c r="S4254" i="1" s="1"/>
  <c r="R4255" i="1"/>
  <c r="S4255" i="1" s="1"/>
  <c r="R4256" i="1"/>
  <c r="S4256" i="1" s="1"/>
  <c r="R4257" i="1"/>
  <c r="S4257" i="1" s="1"/>
  <c r="R4258" i="1"/>
  <c r="S4258" i="1" s="1"/>
  <c r="R4259" i="1"/>
  <c r="S4259" i="1" s="1"/>
  <c r="R4260" i="1"/>
  <c r="S4260" i="1" s="1"/>
  <c r="R4261" i="1"/>
  <c r="S4261" i="1" s="1"/>
  <c r="R4262" i="1"/>
  <c r="S4262" i="1" s="1"/>
  <c r="R4263" i="1"/>
  <c r="S4263" i="1" s="1"/>
  <c r="R4264" i="1"/>
  <c r="S4264" i="1" s="1"/>
  <c r="R4265" i="1"/>
  <c r="S4265" i="1" s="1"/>
  <c r="R4266" i="1"/>
  <c r="S4266" i="1" s="1"/>
  <c r="R4267" i="1"/>
  <c r="S4267" i="1" s="1"/>
  <c r="R4268" i="1"/>
  <c r="S4268" i="1" s="1"/>
  <c r="R4269" i="1"/>
  <c r="S4269" i="1" s="1"/>
  <c r="R4270" i="1"/>
  <c r="S4270" i="1" s="1"/>
  <c r="R4271" i="1"/>
  <c r="S4271" i="1" s="1"/>
  <c r="R4272" i="1"/>
  <c r="S4272" i="1" s="1"/>
  <c r="R4273" i="1"/>
  <c r="S4273" i="1" s="1"/>
  <c r="R4274" i="1"/>
  <c r="S4274" i="1" s="1"/>
  <c r="R4275" i="1"/>
  <c r="S4275" i="1" s="1"/>
  <c r="R4276" i="1"/>
  <c r="S4276" i="1" s="1"/>
  <c r="R4277" i="1"/>
  <c r="S4277" i="1" s="1"/>
  <c r="R4278" i="1"/>
  <c r="S4278" i="1" s="1"/>
  <c r="R4279" i="1"/>
  <c r="S4279" i="1" s="1"/>
  <c r="R4280" i="1"/>
  <c r="S4280" i="1" s="1"/>
  <c r="R4281" i="1"/>
  <c r="S4281" i="1" s="1"/>
  <c r="R4282" i="1"/>
  <c r="S4282" i="1" s="1"/>
  <c r="R4283" i="1"/>
  <c r="S4283" i="1" s="1"/>
  <c r="R4284" i="1"/>
  <c r="S4284" i="1" s="1"/>
  <c r="R4285" i="1"/>
  <c r="S4285" i="1" s="1"/>
  <c r="R4286" i="1"/>
  <c r="S4286" i="1" s="1"/>
  <c r="R4287" i="1"/>
  <c r="S4287" i="1" s="1"/>
  <c r="R4288" i="1"/>
  <c r="S4288" i="1" s="1"/>
  <c r="R4289" i="1"/>
  <c r="S4289" i="1" s="1"/>
  <c r="R4290" i="1"/>
  <c r="S4290" i="1" s="1"/>
  <c r="R4291" i="1"/>
  <c r="S4291" i="1" s="1"/>
  <c r="R4292" i="1"/>
  <c r="S4292" i="1" s="1"/>
  <c r="R4293" i="1"/>
  <c r="S4293" i="1" s="1"/>
  <c r="R4294" i="1"/>
  <c r="S4294" i="1" s="1"/>
  <c r="R4295" i="1"/>
  <c r="S4295" i="1" s="1"/>
  <c r="R4296" i="1"/>
  <c r="S4296" i="1" s="1"/>
  <c r="R4297" i="1"/>
  <c r="S4297" i="1" s="1"/>
  <c r="R4298" i="1"/>
  <c r="S4298" i="1" s="1"/>
  <c r="R4299" i="1"/>
  <c r="S4299" i="1" s="1"/>
  <c r="R4300" i="1"/>
  <c r="S4300" i="1" s="1"/>
  <c r="R4301" i="1"/>
  <c r="S4301" i="1" s="1"/>
  <c r="R4302" i="1"/>
  <c r="S4302" i="1" s="1"/>
  <c r="R4303" i="1"/>
  <c r="S4303" i="1" s="1"/>
  <c r="R4304" i="1"/>
  <c r="S4304" i="1" s="1"/>
  <c r="R4305" i="1"/>
  <c r="S4305" i="1" s="1"/>
  <c r="R4306" i="1"/>
  <c r="S4306" i="1" s="1"/>
  <c r="R4307" i="1"/>
  <c r="S4307" i="1" s="1"/>
  <c r="R4308" i="1"/>
  <c r="S4308" i="1" s="1"/>
  <c r="R4309" i="1"/>
  <c r="S4309" i="1" s="1"/>
  <c r="R4310" i="1"/>
  <c r="S4310" i="1" s="1"/>
  <c r="R4311" i="1"/>
  <c r="S4311" i="1" s="1"/>
  <c r="R4312" i="1"/>
  <c r="S4312" i="1" s="1"/>
  <c r="R4313" i="1"/>
  <c r="S4313" i="1" s="1"/>
  <c r="R4314" i="1"/>
  <c r="S4314" i="1" s="1"/>
  <c r="R4315" i="1"/>
  <c r="S4315" i="1" s="1"/>
  <c r="R4316" i="1"/>
  <c r="S4316" i="1" s="1"/>
  <c r="R4317" i="1"/>
  <c r="S4317" i="1" s="1"/>
  <c r="R4318" i="1"/>
  <c r="S4318" i="1" s="1"/>
  <c r="R4319" i="1"/>
  <c r="S4319" i="1" s="1"/>
  <c r="R4320" i="1"/>
  <c r="S4320" i="1" s="1"/>
  <c r="R4321" i="1"/>
  <c r="S4321" i="1" s="1"/>
  <c r="R4322" i="1"/>
  <c r="S4322" i="1" s="1"/>
  <c r="R4323" i="1"/>
  <c r="S4323" i="1" s="1"/>
  <c r="R4324" i="1"/>
  <c r="S4324" i="1" s="1"/>
  <c r="R4325" i="1"/>
  <c r="S4325" i="1" s="1"/>
  <c r="R4326" i="1"/>
  <c r="S4326" i="1" s="1"/>
  <c r="R4327" i="1"/>
  <c r="S4327" i="1" s="1"/>
  <c r="R4328" i="1"/>
  <c r="S4328" i="1" s="1"/>
  <c r="R4329" i="1"/>
  <c r="S4329" i="1" s="1"/>
  <c r="R4330" i="1"/>
  <c r="S4330" i="1" s="1"/>
  <c r="R4331" i="1"/>
  <c r="S4331" i="1" s="1"/>
  <c r="R4332" i="1"/>
  <c r="S4332" i="1" s="1"/>
  <c r="R4333" i="1"/>
  <c r="S4333" i="1" s="1"/>
  <c r="R4334" i="1"/>
  <c r="S4334" i="1" s="1"/>
  <c r="R4335" i="1"/>
  <c r="S4335" i="1" s="1"/>
  <c r="R4336" i="1"/>
  <c r="S4336" i="1" s="1"/>
  <c r="R4337" i="1"/>
  <c r="S4337" i="1" s="1"/>
  <c r="R4338" i="1"/>
  <c r="S4338" i="1" s="1"/>
  <c r="R4339" i="1"/>
  <c r="S4339" i="1" s="1"/>
  <c r="R4340" i="1"/>
  <c r="S4340" i="1" s="1"/>
  <c r="R4341" i="1"/>
  <c r="S4341" i="1" s="1"/>
  <c r="R4342" i="1"/>
  <c r="S4342" i="1" s="1"/>
  <c r="R4343" i="1"/>
  <c r="S4343" i="1" s="1"/>
  <c r="R4344" i="1"/>
  <c r="S4344" i="1" s="1"/>
  <c r="R4345" i="1"/>
  <c r="S4345" i="1" s="1"/>
  <c r="R4346" i="1"/>
  <c r="S4346" i="1" s="1"/>
  <c r="R4347" i="1"/>
  <c r="S4347" i="1" s="1"/>
  <c r="R4348" i="1"/>
  <c r="S4348" i="1" s="1"/>
  <c r="R4349" i="1"/>
  <c r="S4349" i="1" s="1"/>
  <c r="R4350" i="1"/>
  <c r="S4350" i="1" s="1"/>
  <c r="R4351" i="1"/>
  <c r="S4351" i="1" s="1"/>
  <c r="R4352" i="1"/>
  <c r="S4352" i="1" s="1"/>
  <c r="R4353" i="1"/>
  <c r="S4353" i="1" s="1"/>
  <c r="R4354" i="1"/>
  <c r="S4354" i="1" s="1"/>
  <c r="R4355" i="1"/>
  <c r="S4355" i="1" s="1"/>
  <c r="R4356" i="1"/>
  <c r="S4356" i="1" s="1"/>
  <c r="R4357" i="1"/>
  <c r="S4357" i="1" s="1"/>
  <c r="R4358" i="1"/>
  <c r="S4358" i="1" s="1"/>
  <c r="R4359" i="1"/>
  <c r="S4359" i="1" s="1"/>
  <c r="R4360" i="1"/>
  <c r="S4360" i="1" s="1"/>
  <c r="R4361" i="1"/>
  <c r="S4361" i="1" s="1"/>
  <c r="R4362" i="1"/>
  <c r="S4362" i="1" s="1"/>
  <c r="R4363" i="1"/>
  <c r="S4363" i="1" s="1"/>
  <c r="R4364" i="1"/>
  <c r="S4364" i="1" s="1"/>
  <c r="R4365" i="1"/>
  <c r="S4365" i="1" s="1"/>
  <c r="R4366" i="1"/>
  <c r="S4366" i="1" s="1"/>
  <c r="R4367" i="1"/>
  <c r="S4367" i="1" s="1"/>
  <c r="R4368" i="1"/>
  <c r="S4368" i="1" s="1"/>
  <c r="R4369" i="1"/>
  <c r="S4369" i="1" s="1"/>
  <c r="R4370" i="1"/>
  <c r="S4370" i="1" s="1"/>
  <c r="R4371" i="1"/>
  <c r="S4371" i="1" s="1"/>
  <c r="R4372" i="1"/>
  <c r="S4372" i="1" s="1"/>
  <c r="R4373" i="1"/>
  <c r="S4373" i="1" s="1"/>
  <c r="R4374" i="1"/>
  <c r="S4374" i="1" s="1"/>
  <c r="R4375" i="1"/>
  <c r="S4375" i="1" s="1"/>
  <c r="R4376" i="1"/>
  <c r="S4376" i="1" s="1"/>
  <c r="R4377" i="1"/>
  <c r="S4377" i="1" s="1"/>
  <c r="R4378" i="1"/>
  <c r="S4378" i="1" s="1"/>
  <c r="R4379" i="1"/>
  <c r="S4379" i="1" s="1"/>
  <c r="R4380" i="1"/>
  <c r="S4380" i="1" s="1"/>
  <c r="R4381" i="1"/>
  <c r="S4381" i="1" s="1"/>
  <c r="R4382" i="1"/>
  <c r="S4382" i="1" s="1"/>
  <c r="R4383" i="1"/>
  <c r="S4383" i="1" s="1"/>
  <c r="R4384" i="1"/>
  <c r="S4384" i="1" s="1"/>
  <c r="R4385" i="1"/>
  <c r="S4385" i="1" s="1"/>
  <c r="R4386" i="1"/>
  <c r="S4386" i="1" s="1"/>
  <c r="R4387" i="1"/>
  <c r="S4387" i="1" s="1"/>
  <c r="R4388" i="1"/>
  <c r="S4388" i="1" s="1"/>
  <c r="R4389" i="1"/>
  <c r="S4389" i="1" s="1"/>
  <c r="R4390" i="1"/>
  <c r="S4390" i="1" s="1"/>
  <c r="R4391" i="1"/>
  <c r="S4391" i="1" s="1"/>
  <c r="R4392" i="1"/>
  <c r="S4392" i="1" s="1"/>
  <c r="R4393" i="1"/>
  <c r="S4393" i="1" s="1"/>
  <c r="R4394" i="1"/>
  <c r="S4394" i="1" s="1"/>
  <c r="R4395" i="1"/>
  <c r="S4395" i="1" s="1"/>
  <c r="R4396" i="1"/>
  <c r="S4396" i="1" s="1"/>
  <c r="R4397" i="1"/>
  <c r="S4397" i="1" s="1"/>
  <c r="R4398" i="1"/>
  <c r="S4398" i="1" s="1"/>
  <c r="R4399" i="1"/>
  <c r="S4399" i="1" s="1"/>
  <c r="R4400" i="1"/>
  <c r="S4400" i="1" s="1"/>
  <c r="R4401" i="1"/>
  <c r="S4401" i="1" s="1"/>
  <c r="R4402" i="1"/>
  <c r="S4402" i="1" s="1"/>
  <c r="R4403" i="1"/>
  <c r="S4403" i="1" s="1"/>
  <c r="R4404" i="1"/>
  <c r="S4404" i="1" s="1"/>
  <c r="R4405" i="1"/>
  <c r="S4405" i="1" s="1"/>
  <c r="R4406" i="1"/>
  <c r="S4406" i="1" s="1"/>
  <c r="R4407" i="1"/>
  <c r="S4407" i="1" s="1"/>
  <c r="R4408" i="1"/>
  <c r="S4408" i="1" s="1"/>
  <c r="R4409" i="1"/>
  <c r="S4409" i="1" s="1"/>
  <c r="R4410" i="1"/>
  <c r="S4410" i="1" s="1"/>
  <c r="R4411" i="1"/>
  <c r="S4411" i="1" s="1"/>
  <c r="R4412" i="1"/>
  <c r="S4412" i="1" s="1"/>
  <c r="R4413" i="1"/>
  <c r="S4413" i="1" s="1"/>
  <c r="R4414" i="1"/>
  <c r="S4414" i="1" s="1"/>
  <c r="R4415" i="1"/>
  <c r="S4415" i="1" s="1"/>
  <c r="R4416" i="1"/>
  <c r="S4416" i="1" s="1"/>
  <c r="R4417" i="1"/>
  <c r="S4417" i="1" s="1"/>
  <c r="R4418" i="1"/>
  <c r="S4418" i="1" s="1"/>
  <c r="R4419" i="1"/>
  <c r="S4419" i="1" s="1"/>
  <c r="R4420" i="1"/>
  <c r="S4420" i="1" s="1"/>
  <c r="R4421" i="1"/>
  <c r="S4421" i="1" s="1"/>
  <c r="R4422" i="1"/>
  <c r="S4422" i="1" s="1"/>
  <c r="R4423" i="1"/>
  <c r="S4423" i="1" s="1"/>
  <c r="R4424" i="1"/>
  <c r="S4424" i="1" s="1"/>
  <c r="R4425" i="1"/>
  <c r="S4425" i="1" s="1"/>
  <c r="R4426" i="1"/>
  <c r="S4426" i="1" s="1"/>
  <c r="R4427" i="1"/>
  <c r="S4427" i="1" s="1"/>
  <c r="R4428" i="1"/>
  <c r="S4428" i="1" s="1"/>
  <c r="R4429" i="1"/>
  <c r="S4429" i="1" s="1"/>
  <c r="R4430" i="1"/>
  <c r="S4430" i="1" s="1"/>
  <c r="R4431" i="1"/>
  <c r="S4431" i="1" s="1"/>
  <c r="R4432" i="1"/>
  <c r="S4432" i="1" s="1"/>
  <c r="R4433" i="1"/>
  <c r="S4433" i="1" s="1"/>
  <c r="R4434" i="1"/>
  <c r="S4434" i="1" s="1"/>
  <c r="R4435" i="1"/>
  <c r="S4435" i="1" s="1"/>
  <c r="R4436" i="1"/>
  <c r="S4436" i="1" s="1"/>
  <c r="R4437" i="1"/>
  <c r="S4437" i="1" s="1"/>
  <c r="R4438" i="1"/>
  <c r="S4438" i="1" s="1"/>
  <c r="R4439" i="1"/>
  <c r="S4439" i="1" s="1"/>
  <c r="R4440" i="1"/>
  <c r="S4440" i="1" s="1"/>
  <c r="R4441" i="1"/>
  <c r="S4441" i="1" s="1"/>
  <c r="R4442" i="1"/>
  <c r="S4442" i="1" s="1"/>
  <c r="R4443" i="1"/>
  <c r="S4443" i="1" s="1"/>
  <c r="R4444" i="1"/>
  <c r="S4444" i="1" s="1"/>
  <c r="R4445" i="1"/>
  <c r="S4445" i="1" s="1"/>
  <c r="R4446" i="1"/>
  <c r="S4446" i="1" s="1"/>
  <c r="R4447" i="1"/>
  <c r="S4447" i="1" s="1"/>
  <c r="R4448" i="1"/>
  <c r="S4448" i="1" s="1"/>
  <c r="R4449" i="1"/>
  <c r="S4449" i="1" s="1"/>
  <c r="R4450" i="1"/>
  <c r="S4450" i="1" s="1"/>
  <c r="R4451" i="1"/>
  <c r="S4451" i="1" s="1"/>
  <c r="R4452" i="1"/>
  <c r="S4452" i="1" s="1"/>
  <c r="R4453" i="1"/>
  <c r="S4453" i="1" s="1"/>
  <c r="R4454" i="1"/>
  <c r="S4454" i="1" s="1"/>
  <c r="R4455" i="1"/>
  <c r="S4455" i="1" s="1"/>
  <c r="R4456" i="1"/>
  <c r="S4456" i="1" s="1"/>
  <c r="R4457" i="1"/>
  <c r="S4457" i="1" s="1"/>
  <c r="R4458" i="1"/>
  <c r="S4458" i="1" s="1"/>
  <c r="R4459" i="1"/>
  <c r="S4459" i="1" s="1"/>
  <c r="R4460" i="1"/>
  <c r="S4460" i="1" s="1"/>
  <c r="R4461" i="1"/>
  <c r="S4461" i="1" s="1"/>
  <c r="R4462" i="1"/>
  <c r="S4462" i="1" s="1"/>
  <c r="R4463" i="1"/>
  <c r="S4463" i="1" s="1"/>
  <c r="R4464" i="1"/>
  <c r="S4464" i="1" s="1"/>
  <c r="R4465" i="1"/>
  <c r="S4465" i="1" s="1"/>
  <c r="R4466" i="1"/>
  <c r="S4466" i="1" s="1"/>
  <c r="R4467" i="1"/>
  <c r="S4467" i="1" s="1"/>
  <c r="R4468" i="1"/>
  <c r="S4468" i="1" s="1"/>
  <c r="R4469" i="1"/>
  <c r="S4469" i="1" s="1"/>
  <c r="R4470" i="1"/>
  <c r="S4470" i="1" s="1"/>
  <c r="R4471" i="1"/>
  <c r="S4471" i="1" s="1"/>
  <c r="R4472" i="1"/>
  <c r="S4472" i="1" s="1"/>
  <c r="R4473" i="1"/>
  <c r="S4473" i="1" s="1"/>
  <c r="R4474" i="1"/>
  <c r="S4474" i="1" s="1"/>
  <c r="R4475" i="1"/>
  <c r="S4475" i="1" s="1"/>
  <c r="R4476" i="1"/>
  <c r="S4476" i="1" s="1"/>
  <c r="R4477" i="1"/>
  <c r="S4477" i="1" s="1"/>
  <c r="R4478" i="1"/>
  <c r="S4478" i="1" s="1"/>
  <c r="R4479" i="1"/>
  <c r="S4479" i="1" s="1"/>
  <c r="R4480" i="1"/>
  <c r="S4480" i="1" s="1"/>
  <c r="R4481" i="1"/>
  <c r="S4481" i="1" s="1"/>
  <c r="R4482" i="1"/>
  <c r="S4482" i="1" s="1"/>
  <c r="R4483" i="1"/>
  <c r="S4483" i="1" s="1"/>
  <c r="R4484" i="1"/>
  <c r="S4484" i="1" s="1"/>
  <c r="R4485" i="1"/>
  <c r="S4485" i="1" s="1"/>
  <c r="R4486" i="1"/>
  <c r="S4486" i="1" s="1"/>
  <c r="R4487" i="1"/>
  <c r="S4487" i="1" s="1"/>
  <c r="R4488" i="1"/>
  <c r="S4488" i="1" s="1"/>
  <c r="R4489" i="1"/>
  <c r="S4489" i="1" s="1"/>
  <c r="R4490" i="1"/>
  <c r="S4490" i="1" s="1"/>
  <c r="R4491" i="1"/>
  <c r="S4491" i="1" s="1"/>
  <c r="R4492" i="1"/>
  <c r="S4492" i="1" s="1"/>
  <c r="R4493" i="1"/>
  <c r="S4493" i="1" s="1"/>
  <c r="R4494" i="1"/>
  <c r="S4494" i="1" s="1"/>
  <c r="R4495" i="1"/>
  <c r="S4495" i="1" s="1"/>
  <c r="R4496" i="1"/>
  <c r="S4496" i="1" s="1"/>
  <c r="R4497" i="1"/>
  <c r="S4497" i="1" s="1"/>
  <c r="R4498" i="1"/>
  <c r="S4498" i="1" s="1"/>
  <c r="R4499" i="1"/>
  <c r="S4499" i="1" s="1"/>
  <c r="R4500" i="1"/>
  <c r="S4500" i="1" s="1"/>
  <c r="R4501" i="1"/>
  <c r="S4501" i="1" s="1"/>
  <c r="R4502" i="1"/>
  <c r="S4502" i="1" s="1"/>
  <c r="R4503" i="1"/>
  <c r="S4503" i="1" s="1"/>
  <c r="R4504" i="1"/>
  <c r="S4504" i="1" s="1"/>
  <c r="R4505" i="1"/>
  <c r="S4505" i="1" s="1"/>
  <c r="R4506" i="1"/>
  <c r="S4506" i="1" s="1"/>
  <c r="R4507" i="1"/>
  <c r="S4507" i="1" s="1"/>
  <c r="R4508" i="1"/>
  <c r="S4508" i="1" s="1"/>
  <c r="R4509" i="1"/>
  <c r="S4509" i="1" s="1"/>
  <c r="R4510" i="1"/>
  <c r="S4510" i="1" s="1"/>
  <c r="R4511" i="1"/>
  <c r="S4511" i="1" s="1"/>
  <c r="R4512" i="1"/>
  <c r="S4512" i="1" s="1"/>
  <c r="R4513" i="1"/>
  <c r="S4513" i="1" s="1"/>
  <c r="R4514" i="1"/>
  <c r="S4514" i="1" s="1"/>
  <c r="R4515" i="1"/>
  <c r="S4515" i="1" s="1"/>
  <c r="R4516" i="1"/>
  <c r="S4516" i="1" s="1"/>
  <c r="R4517" i="1"/>
  <c r="S4517" i="1" s="1"/>
  <c r="R4518" i="1"/>
  <c r="S4518" i="1" s="1"/>
  <c r="R4519" i="1"/>
  <c r="S4519" i="1" s="1"/>
  <c r="R4520" i="1"/>
  <c r="S4520" i="1" s="1"/>
  <c r="R4521" i="1"/>
  <c r="S4521" i="1" s="1"/>
  <c r="R4522" i="1"/>
  <c r="S4522" i="1" s="1"/>
  <c r="R4523" i="1"/>
  <c r="S4523" i="1" s="1"/>
  <c r="R4524" i="1"/>
  <c r="S4524" i="1" s="1"/>
  <c r="R4525" i="1"/>
  <c r="S4525" i="1" s="1"/>
  <c r="R4526" i="1"/>
  <c r="S4526" i="1" s="1"/>
  <c r="R4527" i="1"/>
  <c r="S4527" i="1" s="1"/>
  <c r="R4528" i="1"/>
  <c r="S4528" i="1" s="1"/>
  <c r="R4529" i="1"/>
  <c r="S4529" i="1" s="1"/>
  <c r="R4530" i="1"/>
  <c r="S4530" i="1" s="1"/>
  <c r="R4531" i="1"/>
  <c r="S4531" i="1" s="1"/>
  <c r="R4532" i="1"/>
  <c r="S4532" i="1" s="1"/>
  <c r="R4533" i="1"/>
  <c r="S4533" i="1" s="1"/>
  <c r="R4534" i="1"/>
  <c r="S4534" i="1" s="1"/>
  <c r="R4535" i="1"/>
  <c r="S4535" i="1" s="1"/>
  <c r="R4536" i="1"/>
  <c r="S4536" i="1" s="1"/>
  <c r="R4537" i="1"/>
  <c r="S4537" i="1" s="1"/>
  <c r="R4538" i="1"/>
  <c r="S4538" i="1" s="1"/>
  <c r="R4539" i="1"/>
  <c r="S4539" i="1" s="1"/>
  <c r="R4540" i="1"/>
  <c r="S4540" i="1" s="1"/>
  <c r="R4541" i="1"/>
  <c r="S4541" i="1" s="1"/>
  <c r="R4542" i="1"/>
  <c r="S4542" i="1" s="1"/>
  <c r="R4543" i="1"/>
  <c r="S4543" i="1" s="1"/>
  <c r="R4544" i="1"/>
  <c r="S4544" i="1" s="1"/>
  <c r="R4545" i="1"/>
  <c r="S4545" i="1" s="1"/>
  <c r="R4546" i="1"/>
  <c r="S4546" i="1" s="1"/>
  <c r="R4547" i="1"/>
  <c r="S4547" i="1" s="1"/>
  <c r="R4548" i="1"/>
  <c r="S4548" i="1" s="1"/>
  <c r="R4549" i="1"/>
  <c r="S4549" i="1" s="1"/>
  <c r="R4550" i="1"/>
  <c r="S4550" i="1" s="1"/>
  <c r="R4551" i="1"/>
  <c r="S4551" i="1" s="1"/>
  <c r="R4552" i="1"/>
  <c r="S4552" i="1" s="1"/>
  <c r="R4553" i="1"/>
  <c r="S4553" i="1" s="1"/>
  <c r="R4554" i="1"/>
  <c r="S4554" i="1" s="1"/>
  <c r="R4555" i="1"/>
  <c r="S4555" i="1" s="1"/>
  <c r="R4556" i="1"/>
  <c r="S4556" i="1" s="1"/>
  <c r="R4557" i="1"/>
  <c r="S4557" i="1" s="1"/>
  <c r="R4558" i="1"/>
  <c r="S4558" i="1" s="1"/>
  <c r="R4559" i="1"/>
  <c r="S4559" i="1" s="1"/>
  <c r="R4560" i="1"/>
  <c r="S4560" i="1" s="1"/>
  <c r="R4561" i="1"/>
  <c r="S4561" i="1" s="1"/>
  <c r="R4562" i="1"/>
  <c r="S4562" i="1" s="1"/>
  <c r="R4563" i="1"/>
  <c r="S4563" i="1" s="1"/>
  <c r="R4564" i="1"/>
  <c r="S4564" i="1" s="1"/>
  <c r="R4565" i="1"/>
  <c r="S4565" i="1" s="1"/>
  <c r="R4566" i="1"/>
  <c r="S4566" i="1" s="1"/>
  <c r="R4567" i="1"/>
  <c r="S4567" i="1" s="1"/>
  <c r="R4568" i="1"/>
  <c r="S4568" i="1" s="1"/>
  <c r="R4569" i="1"/>
  <c r="S4569" i="1" s="1"/>
  <c r="R4570" i="1"/>
  <c r="S4570" i="1" s="1"/>
  <c r="R4571" i="1"/>
  <c r="S4571" i="1" s="1"/>
  <c r="R4572" i="1"/>
  <c r="S4572" i="1" s="1"/>
  <c r="R4573" i="1"/>
  <c r="S4573" i="1" s="1"/>
  <c r="R4574" i="1"/>
  <c r="S4574" i="1" s="1"/>
  <c r="R4575" i="1"/>
  <c r="S4575" i="1" s="1"/>
  <c r="R4576" i="1"/>
  <c r="S4576" i="1" s="1"/>
  <c r="R4577" i="1"/>
  <c r="S4577" i="1" s="1"/>
  <c r="R4578" i="1"/>
  <c r="S4578" i="1" s="1"/>
  <c r="R4579" i="1"/>
  <c r="S4579" i="1" s="1"/>
  <c r="R4580" i="1"/>
  <c r="S4580" i="1" s="1"/>
  <c r="R4581" i="1"/>
  <c r="S4581" i="1" s="1"/>
  <c r="R4582" i="1"/>
  <c r="S4582" i="1" s="1"/>
  <c r="R4583" i="1"/>
  <c r="S4583" i="1" s="1"/>
  <c r="R4584" i="1"/>
  <c r="S4584" i="1" s="1"/>
  <c r="R4585" i="1"/>
  <c r="S4585" i="1" s="1"/>
  <c r="R4586" i="1"/>
  <c r="S4586" i="1" s="1"/>
  <c r="R4587" i="1"/>
  <c r="S4587" i="1" s="1"/>
  <c r="R4588" i="1"/>
  <c r="S4588" i="1" s="1"/>
  <c r="R4589" i="1"/>
  <c r="S4589" i="1" s="1"/>
  <c r="R4590" i="1"/>
  <c r="S4590" i="1" s="1"/>
  <c r="R4591" i="1"/>
  <c r="S4591" i="1" s="1"/>
  <c r="R4592" i="1"/>
  <c r="S4592" i="1" s="1"/>
  <c r="R4593" i="1"/>
  <c r="S4593" i="1" s="1"/>
  <c r="R4594" i="1"/>
  <c r="S4594" i="1" s="1"/>
  <c r="R4595" i="1"/>
  <c r="S4595" i="1" s="1"/>
  <c r="R4596" i="1"/>
  <c r="S4596" i="1" s="1"/>
  <c r="R4597" i="1"/>
  <c r="S4597" i="1" s="1"/>
  <c r="R4598" i="1"/>
  <c r="S4598" i="1" s="1"/>
  <c r="R4599" i="1"/>
  <c r="S4599" i="1" s="1"/>
  <c r="R4600" i="1"/>
  <c r="S4600" i="1" s="1"/>
  <c r="R4601" i="1"/>
  <c r="S4601" i="1" s="1"/>
  <c r="R4602" i="1"/>
  <c r="S4602" i="1" s="1"/>
  <c r="R4603" i="1"/>
  <c r="S4603" i="1" s="1"/>
  <c r="R4604" i="1"/>
  <c r="S4604" i="1" s="1"/>
  <c r="R4605" i="1"/>
  <c r="S4605" i="1" s="1"/>
  <c r="R4606" i="1"/>
  <c r="S4606" i="1" s="1"/>
  <c r="R4607" i="1"/>
  <c r="S4607" i="1" s="1"/>
  <c r="R4608" i="1"/>
  <c r="S4608" i="1" s="1"/>
  <c r="R4609" i="1"/>
  <c r="S4609" i="1" s="1"/>
  <c r="R4610" i="1"/>
  <c r="S4610" i="1" s="1"/>
  <c r="R4611" i="1"/>
  <c r="S4611" i="1" s="1"/>
  <c r="R4612" i="1"/>
  <c r="S4612" i="1" s="1"/>
  <c r="R4613" i="1"/>
  <c r="S4613" i="1" s="1"/>
  <c r="R4614" i="1"/>
  <c r="S4614" i="1" s="1"/>
  <c r="R4615" i="1"/>
  <c r="S4615" i="1" s="1"/>
  <c r="R4616" i="1"/>
  <c r="S4616" i="1" s="1"/>
  <c r="R4617" i="1"/>
  <c r="S4617" i="1" s="1"/>
  <c r="R4618" i="1"/>
  <c r="S4618" i="1" s="1"/>
  <c r="R4619" i="1"/>
  <c r="S4619" i="1" s="1"/>
  <c r="R4620" i="1"/>
  <c r="S4620" i="1" s="1"/>
  <c r="R4621" i="1"/>
  <c r="S4621" i="1" s="1"/>
  <c r="R4622" i="1"/>
  <c r="S4622" i="1" s="1"/>
  <c r="R4623" i="1"/>
  <c r="S4623" i="1" s="1"/>
  <c r="R4624" i="1"/>
  <c r="S4624" i="1" s="1"/>
  <c r="R4625" i="1"/>
  <c r="S4625" i="1" s="1"/>
  <c r="R4626" i="1"/>
  <c r="S4626" i="1" s="1"/>
  <c r="R4627" i="1"/>
  <c r="S4627" i="1" s="1"/>
  <c r="R4628" i="1"/>
  <c r="S4628" i="1" s="1"/>
  <c r="R4629" i="1"/>
  <c r="S4629" i="1" s="1"/>
  <c r="R4630" i="1"/>
  <c r="S4630" i="1" s="1"/>
  <c r="R4631" i="1"/>
  <c r="S4631" i="1" s="1"/>
  <c r="R4632" i="1"/>
  <c r="S4632" i="1" s="1"/>
  <c r="R4633" i="1"/>
  <c r="S4633" i="1" s="1"/>
  <c r="R4634" i="1"/>
  <c r="S4634" i="1" s="1"/>
  <c r="R4635" i="1"/>
  <c r="S4635" i="1" s="1"/>
  <c r="R4636" i="1"/>
  <c r="S4636" i="1" s="1"/>
  <c r="R4637" i="1"/>
  <c r="S4637" i="1" s="1"/>
  <c r="R4638" i="1"/>
  <c r="S4638" i="1" s="1"/>
  <c r="R4639" i="1"/>
  <c r="S4639" i="1" s="1"/>
  <c r="R4640" i="1"/>
  <c r="S4640" i="1" s="1"/>
  <c r="R4641" i="1"/>
  <c r="S4641" i="1" s="1"/>
  <c r="R4642" i="1"/>
  <c r="S4642" i="1" s="1"/>
  <c r="R4643" i="1"/>
  <c r="S4643" i="1" s="1"/>
  <c r="R4644" i="1"/>
  <c r="S4644" i="1" s="1"/>
  <c r="R4645" i="1"/>
  <c r="S4645" i="1" s="1"/>
  <c r="R4646" i="1"/>
  <c r="S4646" i="1" s="1"/>
  <c r="R4647" i="1"/>
  <c r="S4647" i="1" s="1"/>
  <c r="R4648" i="1"/>
  <c r="S4648" i="1" s="1"/>
  <c r="R4649" i="1"/>
  <c r="S4649" i="1" s="1"/>
  <c r="R4650" i="1"/>
  <c r="S4650" i="1" s="1"/>
  <c r="R4651" i="1"/>
  <c r="S4651" i="1" s="1"/>
  <c r="R4652" i="1"/>
  <c r="S4652" i="1" s="1"/>
  <c r="R4653" i="1"/>
  <c r="S4653" i="1" s="1"/>
  <c r="R4654" i="1"/>
  <c r="S4654" i="1" s="1"/>
  <c r="R4655" i="1"/>
  <c r="S4655" i="1" s="1"/>
  <c r="R4656" i="1"/>
  <c r="S4656" i="1" s="1"/>
  <c r="R4657" i="1"/>
  <c r="S4657" i="1" s="1"/>
  <c r="R4658" i="1"/>
  <c r="S4658" i="1" s="1"/>
  <c r="R4659" i="1"/>
  <c r="S4659" i="1" s="1"/>
  <c r="R4660" i="1"/>
  <c r="S4660" i="1" s="1"/>
  <c r="R4661" i="1"/>
  <c r="S4661" i="1" s="1"/>
  <c r="R4662" i="1"/>
  <c r="S4662" i="1" s="1"/>
  <c r="R4663" i="1"/>
  <c r="S4663" i="1" s="1"/>
  <c r="R4664" i="1"/>
  <c r="S4664" i="1" s="1"/>
  <c r="R4665" i="1"/>
  <c r="S4665" i="1" s="1"/>
  <c r="R4666" i="1"/>
  <c r="S4666" i="1" s="1"/>
  <c r="R4667" i="1"/>
  <c r="S4667" i="1" s="1"/>
  <c r="R4668" i="1"/>
  <c r="S4668" i="1" s="1"/>
  <c r="R4669" i="1"/>
  <c r="S4669" i="1" s="1"/>
  <c r="R4670" i="1"/>
  <c r="S4670" i="1" s="1"/>
  <c r="R4671" i="1"/>
  <c r="S4671" i="1" s="1"/>
  <c r="R4672" i="1"/>
  <c r="S4672" i="1" s="1"/>
  <c r="R4673" i="1"/>
  <c r="S4673" i="1" s="1"/>
  <c r="R4674" i="1"/>
  <c r="S4674" i="1" s="1"/>
  <c r="R4675" i="1"/>
  <c r="S4675" i="1" s="1"/>
  <c r="R4676" i="1"/>
  <c r="S4676" i="1" s="1"/>
  <c r="R4677" i="1"/>
  <c r="S4677" i="1" s="1"/>
  <c r="R4678" i="1"/>
  <c r="S4678" i="1" s="1"/>
  <c r="R4679" i="1"/>
  <c r="S4679" i="1" s="1"/>
  <c r="R4680" i="1"/>
  <c r="S4680" i="1" s="1"/>
  <c r="R4681" i="1"/>
  <c r="S4681" i="1" s="1"/>
  <c r="R4682" i="1"/>
  <c r="S4682" i="1" s="1"/>
  <c r="R4683" i="1"/>
  <c r="S4683" i="1" s="1"/>
  <c r="R4684" i="1"/>
  <c r="S4684" i="1" s="1"/>
  <c r="R4685" i="1"/>
  <c r="S4685" i="1" s="1"/>
  <c r="R4686" i="1"/>
  <c r="S4686" i="1" s="1"/>
  <c r="R4687" i="1"/>
  <c r="S4687" i="1" s="1"/>
  <c r="R4688" i="1"/>
  <c r="S4688" i="1" s="1"/>
  <c r="R4689" i="1"/>
  <c r="S4689" i="1" s="1"/>
  <c r="R4690" i="1"/>
  <c r="S4690" i="1" s="1"/>
  <c r="R4691" i="1"/>
  <c r="S4691" i="1" s="1"/>
  <c r="R4692" i="1"/>
  <c r="S4692" i="1" s="1"/>
  <c r="R4693" i="1"/>
  <c r="S4693" i="1" s="1"/>
  <c r="R4694" i="1"/>
  <c r="S4694" i="1" s="1"/>
  <c r="R4695" i="1"/>
  <c r="S4695" i="1" s="1"/>
  <c r="R4696" i="1"/>
  <c r="S4696" i="1" s="1"/>
  <c r="R4697" i="1"/>
  <c r="S4697" i="1" s="1"/>
  <c r="R4698" i="1"/>
  <c r="S4698" i="1" s="1"/>
  <c r="R4699" i="1"/>
  <c r="S4699" i="1" s="1"/>
  <c r="R4700" i="1"/>
  <c r="S4700" i="1" s="1"/>
  <c r="R4701" i="1"/>
  <c r="S4701" i="1" s="1"/>
  <c r="R4702" i="1"/>
  <c r="S4702" i="1" s="1"/>
  <c r="R4703" i="1"/>
  <c r="S4703" i="1" s="1"/>
  <c r="R4704" i="1"/>
  <c r="S4704" i="1" s="1"/>
  <c r="R4705" i="1"/>
  <c r="S4705" i="1" s="1"/>
  <c r="R4706" i="1"/>
  <c r="S4706" i="1" s="1"/>
  <c r="R4707" i="1"/>
  <c r="S4707" i="1" s="1"/>
  <c r="R4708" i="1"/>
  <c r="S4708" i="1" s="1"/>
  <c r="R4709" i="1"/>
  <c r="S4709" i="1" s="1"/>
  <c r="R4710" i="1"/>
  <c r="S4710" i="1" s="1"/>
  <c r="R4711" i="1"/>
  <c r="S4711" i="1" s="1"/>
  <c r="R4712" i="1"/>
  <c r="S4712" i="1" s="1"/>
  <c r="R4713" i="1"/>
  <c r="S4713" i="1" s="1"/>
  <c r="R4714" i="1"/>
  <c r="S4714" i="1" s="1"/>
  <c r="R4715" i="1"/>
  <c r="S4715" i="1" s="1"/>
  <c r="R4716" i="1"/>
  <c r="S4716" i="1" s="1"/>
  <c r="R4717" i="1"/>
  <c r="S4717" i="1" s="1"/>
  <c r="R4718" i="1"/>
  <c r="S4718" i="1" s="1"/>
  <c r="R4719" i="1"/>
  <c r="S4719" i="1" s="1"/>
  <c r="R4720" i="1"/>
  <c r="S4720" i="1" s="1"/>
  <c r="R4721" i="1"/>
  <c r="S4721" i="1" s="1"/>
  <c r="R4722" i="1"/>
  <c r="S4722" i="1" s="1"/>
  <c r="R4723" i="1"/>
  <c r="S4723" i="1" s="1"/>
  <c r="R4724" i="1"/>
  <c r="S4724" i="1" s="1"/>
  <c r="R4725" i="1"/>
  <c r="S4725" i="1" s="1"/>
  <c r="R4726" i="1"/>
  <c r="S4726" i="1" s="1"/>
  <c r="R4727" i="1"/>
  <c r="S4727" i="1" s="1"/>
  <c r="R4728" i="1"/>
  <c r="S4728" i="1" s="1"/>
  <c r="R4729" i="1"/>
  <c r="S4729" i="1" s="1"/>
  <c r="R4730" i="1"/>
  <c r="S4730" i="1" s="1"/>
  <c r="R4731" i="1"/>
  <c r="S4731" i="1" s="1"/>
  <c r="R4732" i="1"/>
  <c r="S4732" i="1" s="1"/>
  <c r="R4733" i="1"/>
  <c r="S4733" i="1" s="1"/>
  <c r="R4734" i="1"/>
  <c r="S4734" i="1" s="1"/>
  <c r="R4735" i="1"/>
  <c r="S4735" i="1" s="1"/>
  <c r="R4736" i="1"/>
  <c r="S4736" i="1" s="1"/>
  <c r="R4737" i="1"/>
  <c r="S4737" i="1" s="1"/>
  <c r="R4738" i="1"/>
  <c r="S4738" i="1" s="1"/>
  <c r="R4739" i="1"/>
  <c r="S4739" i="1" s="1"/>
  <c r="R4740" i="1"/>
  <c r="S4740" i="1" s="1"/>
  <c r="R4741" i="1"/>
  <c r="S4741" i="1" s="1"/>
  <c r="R4742" i="1"/>
  <c r="S4742" i="1" s="1"/>
  <c r="R4743" i="1"/>
  <c r="S4743" i="1" s="1"/>
  <c r="R4744" i="1"/>
  <c r="S4744" i="1" s="1"/>
  <c r="R4745" i="1"/>
  <c r="S4745" i="1" s="1"/>
  <c r="R4746" i="1"/>
  <c r="S4746" i="1" s="1"/>
  <c r="R4747" i="1"/>
  <c r="S4747" i="1" s="1"/>
  <c r="R4748" i="1"/>
  <c r="S4748" i="1" s="1"/>
  <c r="R4749" i="1"/>
  <c r="S4749" i="1" s="1"/>
  <c r="R4750" i="1"/>
  <c r="S4750" i="1" s="1"/>
  <c r="R4751" i="1"/>
  <c r="S4751" i="1" s="1"/>
  <c r="R4752" i="1"/>
  <c r="S4752" i="1" s="1"/>
  <c r="R4753" i="1"/>
  <c r="S4753" i="1" s="1"/>
  <c r="R4754" i="1"/>
  <c r="S4754" i="1" s="1"/>
  <c r="R4755" i="1"/>
  <c r="S4755" i="1" s="1"/>
  <c r="R4756" i="1"/>
  <c r="S4756" i="1" s="1"/>
  <c r="R4757" i="1"/>
  <c r="S4757" i="1" s="1"/>
  <c r="R4758" i="1"/>
  <c r="S4758" i="1" s="1"/>
  <c r="R4759" i="1"/>
  <c r="S4759" i="1" s="1"/>
  <c r="R4760" i="1"/>
  <c r="S4760" i="1" s="1"/>
  <c r="R4761" i="1"/>
  <c r="S4761" i="1" s="1"/>
  <c r="R4762" i="1"/>
  <c r="S4762" i="1" s="1"/>
  <c r="R4763" i="1"/>
  <c r="S4763" i="1" s="1"/>
  <c r="R4764" i="1"/>
  <c r="S4764" i="1" s="1"/>
  <c r="R4765" i="1"/>
  <c r="S4765" i="1" s="1"/>
  <c r="R4766" i="1"/>
  <c r="S4766" i="1" s="1"/>
  <c r="R4767" i="1"/>
  <c r="S4767" i="1" s="1"/>
  <c r="R4768" i="1"/>
  <c r="S4768" i="1" s="1"/>
  <c r="R4769" i="1"/>
  <c r="S4769" i="1" s="1"/>
  <c r="R4770" i="1"/>
  <c r="S4770" i="1" s="1"/>
  <c r="R4771" i="1"/>
  <c r="S4771" i="1" s="1"/>
  <c r="R4772" i="1"/>
  <c r="S4772" i="1" s="1"/>
  <c r="R4773" i="1"/>
  <c r="S4773" i="1" s="1"/>
  <c r="R4774" i="1"/>
  <c r="S4774" i="1" s="1"/>
  <c r="R4775" i="1"/>
  <c r="S4775" i="1" s="1"/>
  <c r="R4776" i="1"/>
  <c r="S4776" i="1" s="1"/>
  <c r="R4777" i="1"/>
  <c r="S4777" i="1" s="1"/>
  <c r="R4778" i="1"/>
  <c r="S4778" i="1" s="1"/>
  <c r="R4779" i="1"/>
  <c r="S4779" i="1" s="1"/>
  <c r="R4780" i="1"/>
  <c r="S4780" i="1" s="1"/>
  <c r="R4781" i="1"/>
  <c r="S4781" i="1" s="1"/>
  <c r="R4782" i="1"/>
  <c r="S4782" i="1" s="1"/>
  <c r="R4783" i="1"/>
  <c r="S4783" i="1" s="1"/>
  <c r="R4784" i="1"/>
  <c r="S4784" i="1" s="1"/>
  <c r="R4785" i="1"/>
  <c r="S4785" i="1" s="1"/>
  <c r="R4786" i="1"/>
  <c r="S4786" i="1" s="1"/>
  <c r="R4787" i="1"/>
  <c r="S4787" i="1" s="1"/>
  <c r="R4788" i="1"/>
  <c r="S4788" i="1" s="1"/>
  <c r="R4789" i="1"/>
  <c r="S4789" i="1" s="1"/>
  <c r="R4790" i="1"/>
  <c r="S4790" i="1" s="1"/>
  <c r="R4791" i="1"/>
  <c r="S4791" i="1" s="1"/>
  <c r="R4792" i="1"/>
  <c r="S4792" i="1" s="1"/>
  <c r="R4793" i="1"/>
  <c r="S4793" i="1" s="1"/>
  <c r="R4794" i="1"/>
  <c r="S4794" i="1" s="1"/>
  <c r="R4795" i="1"/>
  <c r="S4795" i="1" s="1"/>
  <c r="R4796" i="1"/>
  <c r="S4796" i="1" s="1"/>
  <c r="R4797" i="1"/>
  <c r="S4797" i="1" s="1"/>
  <c r="R4798" i="1"/>
  <c r="S4798" i="1" s="1"/>
  <c r="R4799" i="1"/>
  <c r="S4799" i="1" s="1"/>
  <c r="R4800" i="1"/>
  <c r="S4800" i="1" s="1"/>
  <c r="R4801" i="1"/>
  <c r="S4801" i="1" s="1"/>
  <c r="R4802" i="1"/>
  <c r="S4802" i="1" s="1"/>
  <c r="R4803" i="1"/>
  <c r="S4803" i="1" s="1"/>
  <c r="R4804" i="1"/>
  <c r="S4804" i="1" s="1"/>
  <c r="R4805" i="1"/>
  <c r="S4805" i="1" s="1"/>
  <c r="R4806" i="1"/>
  <c r="S4806" i="1" s="1"/>
  <c r="R4807" i="1"/>
  <c r="S4807" i="1" s="1"/>
  <c r="R4808" i="1"/>
  <c r="S4808" i="1" s="1"/>
  <c r="R4809" i="1"/>
  <c r="S4809" i="1" s="1"/>
  <c r="R4810" i="1"/>
  <c r="S4810" i="1" s="1"/>
  <c r="R4811" i="1"/>
  <c r="S4811" i="1" s="1"/>
  <c r="R4812" i="1"/>
  <c r="S4812" i="1" s="1"/>
  <c r="R4813" i="1"/>
  <c r="S4813" i="1" s="1"/>
  <c r="R4814" i="1"/>
  <c r="S4814" i="1" s="1"/>
  <c r="R4815" i="1"/>
  <c r="S4815" i="1" s="1"/>
  <c r="R4816" i="1"/>
  <c r="S4816" i="1" s="1"/>
  <c r="R4817" i="1"/>
  <c r="S4817" i="1" s="1"/>
  <c r="R4818" i="1"/>
  <c r="S4818" i="1" s="1"/>
  <c r="R4819" i="1"/>
  <c r="S4819" i="1" s="1"/>
  <c r="R4820" i="1"/>
  <c r="S4820" i="1" s="1"/>
  <c r="R4821" i="1"/>
  <c r="S4821" i="1" s="1"/>
  <c r="R4822" i="1"/>
  <c r="S4822" i="1" s="1"/>
  <c r="R4823" i="1"/>
  <c r="S4823" i="1" s="1"/>
  <c r="R4824" i="1"/>
  <c r="S4824" i="1" s="1"/>
  <c r="R4825" i="1"/>
  <c r="S4825" i="1" s="1"/>
  <c r="R4826" i="1"/>
  <c r="S4826" i="1" s="1"/>
  <c r="R4827" i="1"/>
  <c r="S4827" i="1" s="1"/>
  <c r="R4828" i="1"/>
  <c r="S4828" i="1" s="1"/>
  <c r="R4829" i="1"/>
  <c r="S4829" i="1" s="1"/>
  <c r="R4830" i="1"/>
  <c r="S4830" i="1" s="1"/>
  <c r="R4831" i="1"/>
  <c r="S4831" i="1" s="1"/>
  <c r="R4832" i="1"/>
  <c r="S4832" i="1" s="1"/>
  <c r="R4833" i="1"/>
  <c r="S4833" i="1" s="1"/>
  <c r="R4834" i="1"/>
  <c r="S4834" i="1" s="1"/>
  <c r="R4835" i="1"/>
  <c r="S4835" i="1" s="1"/>
  <c r="R4836" i="1"/>
  <c r="S4836" i="1" s="1"/>
  <c r="R4837" i="1"/>
  <c r="S4837" i="1" s="1"/>
  <c r="R4838" i="1"/>
  <c r="S4838" i="1" s="1"/>
  <c r="R4839" i="1"/>
  <c r="S4839" i="1" s="1"/>
  <c r="R4840" i="1"/>
  <c r="S4840" i="1" s="1"/>
  <c r="R4841" i="1"/>
  <c r="S4841" i="1" s="1"/>
  <c r="R4842" i="1"/>
  <c r="S4842" i="1" s="1"/>
  <c r="R4843" i="1"/>
  <c r="S4843" i="1" s="1"/>
  <c r="R4844" i="1"/>
  <c r="S4844" i="1" s="1"/>
  <c r="R4845" i="1"/>
  <c r="S4845" i="1" s="1"/>
  <c r="R4846" i="1"/>
  <c r="S4846" i="1" s="1"/>
  <c r="R4847" i="1"/>
  <c r="S4847" i="1" s="1"/>
  <c r="R4848" i="1"/>
  <c r="S4848" i="1" s="1"/>
  <c r="R4849" i="1"/>
  <c r="S4849" i="1" s="1"/>
  <c r="R4850" i="1"/>
  <c r="S4850" i="1" s="1"/>
  <c r="R4851" i="1"/>
  <c r="S4851" i="1" s="1"/>
  <c r="R4852" i="1"/>
  <c r="S4852" i="1" s="1"/>
  <c r="R4853" i="1"/>
  <c r="S4853" i="1" s="1"/>
  <c r="R4854" i="1"/>
  <c r="S4854" i="1" s="1"/>
  <c r="R4855" i="1"/>
  <c r="S4855" i="1" s="1"/>
  <c r="R4856" i="1"/>
  <c r="S4856" i="1" s="1"/>
  <c r="R4857" i="1"/>
  <c r="S4857" i="1" s="1"/>
  <c r="R4858" i="1"/>
  <c r="S4858" i="1" s="1"/>
  <c r="R4859" i="1"/>
  <c r="S4859" i="1" s="1"/>
  <c r="R4860" i="1"/>
  <c r="S4860" i="1" s="1"/>
  <c r="R4861" i="1"/>
  <c r="S4861" i="1" s="1"/>
  <c r="R4862" i="1"/>
  <c r="S4862" i="1" s="1"/>
  <c r="R4863" i="1"/>
  <c r="S4863" i="1" s="1"/>
  <c r="R4864" i="1"/>
  <c r="S4864" i="1" s="1"/>
  <c r="R4865" i="1"/>
  <c r="S4865" i="1" s="1"/>
  <c r="R4866" i="1"/>
  <c r="S4866" i="1" s="1"/>
  <c r="R4867" i="1"/>
  <c r="S4867" i="1" s="1"/>
  <c r="R4868" i="1"/>
  <c r="S4868" i="1" s="1"/>
  <c r="R4869" i="1"/>
  <c r="S4869" i="1" s="1"/>
  <c r="R4870" i="1"/>
  <c r="S4870" i="1" s="1"/>
  <c r="R4871" i="1"/>
  <c r="S4871" i="1" s="1"/>
  <c r="R4872" i="1"/>
  <c r="S4872" i="1" s="1"/>
  <c r="R4873" i="1"/>
  <c r="S4873" i="1" s="1"/>
  <c r="R4874" i="1"/>
  <c r="S4874" i="1" s="1"/>
  <c r="R4875" i="1"/>
  <c r="S4875" i="1" s="1"/>
  <c r="R4876" i="1"/>
  <c r="S4876" i="1" s="1"/>
  <c r="R4877" i="1"/>
  <c r="S4877" i="1" s="1"/>
  <c r="R4878" i="1"/>
  <c r="S4878" i="1" s="1"/>
  <c r="R4879" i="1"/>
  <c r="S4879" i="1" s="1"/>
  <c r="R4880" i="1"/>
  <c r="S4880" i="1" s="1"/>
  <c r="R4881" i="1"/>
  <c r="S4881" i="1" s="1"/>
  <c r="R4882" i="1"/>
  <c r="S4882" i="1" s="1"/>
  <c r="R4883" i="1"/>
  <c r="S4883" i="1" s="1"/>
  <c r="R4884" i="1"/>
  <c r="S4884" i="1" s="1"/>
  <c r="R4885" i="1"/>
  <c r="S4885" i="1" s="1"/>
  <c r="R4886" i="1"/>
  <c r="S4886" i="1" s="1"/>
  <c r="R4887" i="1"/>
  <c r="S4887" i="1" s="1"/>
  <c r="R4888" i="1"/>
  <c r="S4888" i="1" s="1"/>
  <c r="R4889" i="1"/>
  <c r="S4889" i="1" s="1"/>
  <c r="R4890" i="1"/>
  <c r="S4890" i="1" s="1"/>
  <c r="R4891" i="1"/>
  <c r="S4891" i="1" s="1"/>
  <c r="R4892" i="1"/>
  <c r="S4892" i="1" s="1"/>
  <c r="R4893" i="1"/>
  <c r="S4893" i="1" s="1"/>
  <c r="R4894" i="1"/>
  <c r="S4894" i="1" s="1"/>
  <c r="R4895" i="1"/>
  <c r="S4895" i="1" s="1"/>
  <c r="R4896" i="1"/>
  <c r="S4896" i="1" s="1"/>
  <c r="R4897" i="1"/>
  <c r="S4897" i="1" s="1"/>
  <c r="R4898" i="1"/>
  <c r="S4898" i="1" s="1"/>
  <c r="R4899" i="1"/>
  <c r="S4899" i="1" s="1"/>
  <c r="R4900" i="1"/>
  <c r="S4900" i="1" s="1"/>
  <c r="R4901" i="1"/>
  <c r="S4901" i="1" s="1"/>
  <c r="R4902" i="1"/>
  <c r="S4902" i="1" s="1"/>
  <c r="R4903" i="1"/>
  <c r="S4903" i="1" s="1"/>
  <c r="R4904" i="1"/>
  <c r="S4904" i="1" s="1"/>
  <c r="R4905" i="1"/>
  <c r="S4905" i="1" s="1"/>
  <c r="R4906" i="1"/>
  <c r="S4906" i="1" s="1"/>
  <c r="R4907" i="1"/>
  <c r="S4907" i="1" s="1"/>
  <c r="R4908" i="1"/>
  <c r="S4908" i="1" s="1"/>
  <c r="R4909" i="1"/>
  <c r="S4909" i="1" s="1"/>
  <c r="R4910" i="1"/>
  <c r="S4910" i="1" s="1"/>
  <c r="R4911" i="1"/>
  <c r="S4911" i="1" s="1"/>
  <c r="R4912" i="1"/>
  <c r="S4912" i="1" s="1"/>
  <c r="R4913" i="1"/>
  <c r="S4913" i="1" s="1"/>
  <c r="R4914" i="1"/>
  <c r="S4914" i="1" s="1"/>
  <c r="R4915" i="1"/>
  <c r="S4915" i="1" s="1"/>
  <c r="R4916" i="1"/>
  <c r="S4916" i="1" s="1"/>
  <c r="R4917" i="1"/>
  <c r="S4917" i="1" s="1"/>
  <c r="R4918" i="1"/>
  <c r="S4918" i="1" s="1"/>
  <c r="R4919" i="1"/>
  <c r="S4919" i="1" s="1"/>
  <c r="R4920" i="1"/>
  <c r="S4920" i="1" s="1"/>
  <c r="R4921" i="1"/>
  <c r="S4921" i="1" s="1"/>
  <c r="R4922" i="1"/>
  <c r="S4922" i="1" s="1"/>
  <c r="R4923" i="1"/>
  <c r="S4923" i="1" s="1"/>
  <c r="R4924" i="1"/>
  <c r="S4924" i="1" s="1"/>
  <c r="R4925" i="1"/>
  <c r="S4925" i="1" s="1"/>
  <c r="R4926" i="1"/>
  <c r="S4926" i="1" s="1"/>
  <c r="R4927" i="1"/>
  <c r="S4927" i="1" s="1"/>
  <c r="R4928" i="1"/>
  <c r="S4928" i="1" s="1"/>
  <c r="R4929" i="1"/>
  <c r="S4929" i="1" s="1"/>
  <c r="R4930" i="1"/>
  <c r="S4930" i="1" s="1"/>
  <c r="R4931" i="1"/>
  <c r="S4931" i="1" s="1"/>
  <c r="R4932" i="1"/>
  <c r="S4932" i="1" s="1"/>
  <c r="R4933" i="1"/>
  <c r="S4933" i="1" s="1"/>
  <c r="R4934" i="1"/>
  <c r="S4934" i="1" s="1"/>
  <c r="R4935" i="1"/>
  <c r="S4935" i="1" s="1"/>
  <c r="R4936" i="1"/>
  <c r="S4936" i="1" s="1"/>
  <c r="R4937" i="1"/>
  <c r="S4937" i="1" s="1"/>
  <c r="R4938" i="1"/>
  <c r="S4938" i="1" s="1"/>
  <c r="R4939" i="1"/>
  <c r="S4939" i="1" s="1"/>
  <c r="R4940" i="1"/>
  <c r="S4940" i="1" s="1"/>
  <c r="R4941" i="1"/>
  <c r="S4941" i="1" s="1"/>
  <c r="R4942" i="1"/>
  <c r="S4942" i="1" s="1"/>
  <c r="R4943" i="1"/>
  <c r="S4943" i="1" s="1"/>
  <c r="R4944" i="1"/>
  <c r="S4944" i="1" s="1"/>
  <c r="R4945" i="1"/>
  <c r="S4945" i="1" s="1"/>
  <c r="R4946" i="1"/>
  <c r="S4946" i="1" s="1"/>
  <c r="R4947" i="1"/>
  <c r="S4947" i="1" s="1"/>
  <c r="R4948" i="1"/>
  <c r="S4948" i="1" s="1"/>
  <c r="R4949" i="1"/>
  <c r="S4949" i="1" s="1"/>
  <c r="R4950" i="1"/>
  <c r="S4950" i="1" s="1"/>
  <c r="R4951" i="1"/>
  <c r="S4951" i="1" s="1"/>
  <c r="R4952" i="1"/>
  <c r="S4952" i="1" s="1"/>
  <c r="R4953" i="1"/>
  <c r="S4953" i="1" s="1"/>
  <c r="R4954" i="1"/>
  <c r="S4954" i="1" s="1"/>
  <c r="R4955" i="1"/>
  <c r="S4955" i="1" s="1"/>
  <c r="R4956" i="1"/>
  <c r="S4956" i="1" s="1"/>
  <c r="R4957" i="1"/>
  <c r="S4957" i="1" s="1"/>
  <c r="R4958" i="1"/>
  <c r="S4958" i="1" s="1"/>
  <c r="R4959" i="1"/>
  <c r="S4959" i="1" s="1"/>
  <c r="R4960" i="1"/>
  <c r="S4960" i="1" s="1"/>
  <c r="R4961" i="1"/>
  <c r="S4961" i="1" s="1"/>
  <c r="R4962" i="1"/>
  <c r="S4962" i="1" s="1"/>
  <c r="R4963" i="1"/>
  <c r="S4963" i="1" s="1"/>
  <c r="R4964" i="1"/>
  <c r="S4964" i="1" s="1"/>
  <c r="R4965" i="1"/>
  <c r="S4965" i="1" s="1"/>
  <c r="R4966" i="1"/>
  <c r="S4966" i="1" s="1"/>
  <c r="R4967" i="1"/>
  <c r="S4967" i="1" s="1"/>
  <c r="R4968" i="1"/>
  <c r="S4968" i="1" s="1"/>
  <c r="R4969" i="1"/>
  <c r="S4969" i="1" s="1"/>
  <c r="R4970" i="1"/>
  <c r="S4970" i="1" s="1"/>
  <c r="R4971" i="1"/>
  <c r="S4971" i="1" s="1"/>
  <c r="R4972" i="1"/>
  <c r="S4972" i="1" s="1"/>
  <c r="R4973" i="1"/>
  <c r="S4973" i="1" s="1"/>
  <c r="R4974" i="1"/>
  <c r="S4974" i="1" s="1"/>
  <c r="R4975" i="1"/>
  <c r="S4975" i="1" s="1"/>
  <c r="R4976" i="1"/>
  <c r="S4976" i="1" s="1"/>
  <c r="R4977" i="1"/>
  <c r="S4977" i="1" s="1"/>
  <c r="R4978" i="1"/>
  <c r="S4978" i="1" s="1"/>
  <c r="R4979" i="1"/>
  <c r="S4979" i="1" s="1"/>
  <c r="R4980" i="1"/>
  <c r="S4980" i="1" s="1"/>
  <c r="R4981" i="1"/>
  <c r="S4981" i="1" s="1"/>
  <c r="R4982" i="1"/>
  <c r="S4982" i="1" s="1"/>
  <c r="R4983" i="1"/>
  <c r="S4983" i="1" s="1"/>
  <c r="R4984" i="1"/>
  <c r="S4984" i="1" s="1"/>
  <c r="R4985" i="1"/>
  <c r="S4985" i="1" s="1"/>
  <c r="R4986" i="1"/>
  <c r="S4986" i="1" s="1"/>
  <c r="R4987" i="1"/>
  <c r="S4987" i="1" s="1"/>
  <c r="R4988" i="1"/>
  <c r="S4988" i="1" s="1"/>
  <c r="R4989" i="1"/>
  <c r="S4989" i="1" s="1"/>
  <c r="R4990" i="1"/>
  <c r="S4990" i="1" s="1"/>
  <c r="R4991" i="1"/>
  <c r="S4991" i="1" s="1"/>
  <c r="R4992" i="1"/>
  <c r="S4992" i="1" s="1"/>
  <c r="R4993" i="1"/>
  <c r="S4993" i="1" s="1"/>
  <c r="R4994" i="1"/>
  <c r="S4994" i="1" s="1"/>
  <c r="R4995" i="1"/>
  <c r="S4995" i="1" s="1"/>
  <c r="R4996" i="1"/>
  <c r="S4996" i="1" s="1"/>
  <c r="R4997" i="1"/>
  <c r="S4997" i="1" s="1"/>
  <c r="R4998" i="1"/>
  <c r="S4998" i="1" s="1"/>
  <c r="R4999" i="1"/>
  <c r="S4999" i="1" s="1"/>
  <c r="R5000" i="1"/>
  <c r="S5000" i="1" s="1"/>
  <c r="R5001" i="1"/>
  <c r="S5001" i="1" s="1"/>
  <c r="R5002" i="1"/>
  <c r="S5002" i="1" s="1"/>
  <c r="R5003" i="1"/>
  <c r="S5003" i="1" s="1"/>
  <c r="R5004" i="1"/>
  <c r="S5004" i="1" s="1"/>
  <c r="R5005" i="1"/>
  <c r="S5005" i="1" s="1"/>
  <c r="R5006" i="1"/>
  <c r="S5006" i="1" s="1"/>
  <c r="R5007" i="1"/>
  <c r="S5007" i="1" s="1"/>
  <c r="R5008" i="1"/>
  <c r="S5008" i="1" s="1"/>
  <c r="R5009" i="1"/>
  <c r="S5009" i="1" s="1"/>
  <c r="R5010" i="1"/>
  <c r="S5010" i="1" s="1"/>
  <c r="R5011" i="1"/>
  <c r="S5011" i="1" s="1"/>
  <c r="R5012" i="1"/>
  <c r="S5012" i="1" s="1"/>
  <c r="R5013" i="1"/>
  <c r="S5013" i="1" s="1"/>
  <c r="R5014" i="1"/>
  <c r="S5014" i="1" s="1"/>
  <c r="R5015" i="1"/>
  <c r="S5015" i="1" s="1"/>
  <c r="R5016" i="1"/>
  <c r="S5016" i="1" s="1"/>
  <c r="R5017" i="1"/>
  <c r="S5017" i="1" s="1"/>
  <c r="R5018" i="1"/>
  <c r="S5018" i="1" s="1"/>
  <c r="R5019" i="1"/>
  <c r="S5019" i="1" s="1"/>
  <c r="R5020" i="1"/>
  <c r="S5020" i="1" s="1"/>
  <c r="R5021" i="1"/>
  <c r="S5021" i="1" s="1"/>
  <c r="R5022" i="1"/>
  <c r="S5022" i="1" s="1"/>
  <c r="R5023" i="1"/>
  <c r="S5023" i="1" s="1"/>
  <c r="R5024" i="1"/>
  <c r="S5024" i="1" s="1"/>
  <c r="R5025" i="1"/>
  <c r="S5025" i="1" s="1"/>
  <c r="R5026" i="1"/>
  <c r="S5026" i="1" s="1"/>
  <c r="R5027" i="1"/>
  <c r="S5027" i="1" s="1"/>
  <c r="R5028" i="1"/>
  <c r="S5028" i="1" s="1"/>
  <c r="R5029" i="1"/>
  <c r="S5029" i="1" s="1"/>
  <c r="R5030" i="1"/>
  <c r="S5030" i="1" s="1"/>
  <c r="R5031" i="1"/>
  <c r="S5031" i="1" s="1"/>
  <c r="R5032" i="1"/>
  <c r="S5032" i="1" s="1"/>
  <c r="R5033" i="1"/>
  <c r="S5033" i="1" s="1"/>
  <c r="R5034" i="1"/>
  <c r="S5034" i="1" s="1"/>
  <c r="R5035" i="1"/>
  <c r="S5035" i="1" s="1"/>
  <c r="R5036" i="1"/>
  <c r="S5036" i="1" s="1"/>
  <c r="R5037" i="1"/>
  <c r="S5037" i="1" s="1"/>
  <c r="R5038" i="1"/>
  <c r="S5038" i="1" s="1"/>
  <c r="R5039" i="1"/>
  <c r="S5039" i="1" s="1"/>
  <c r="R5040" i="1"/>
  <c r="S5040" i="1" s="1"/>
  <c r="R5041" i="1"/>
  <c r="S5041" i="1" s="1"/>
  <c r="R5042" i="1"/>
  <c r="S5042" i="1" s="1"/>
  <c r="R5043" i="1"/>
  <c r="S5043" i="1" s="1"/>
  <c r="R5044" i="1"/>
  <c r="S5044" i="1" s="1"/>
  <c r="R5045" i="1"/>
  <c r="S5045" i="1" s="1"/>
  <c r="R5046" i="1"/>
  <c r="S5046" i="1" s="1"/>
  <c r="R5047" i="1"/>
  <c r="S5047" i="1" s="1"/>
  <c r="R5048" i="1"/>
  <c r="S5048" i="1" s="1"/>
  <c r="R5049" i="1"/>
  <c r="S5049" i="1" s="1"/>
  <c r="R5050" i="1"/>
  <c r="S5050" i="1" s="1"/>
  <c r="R5051" i="1"/>
  <c r="S5051" i="1" s="1"/>
  <c r="R5052" i="1"/>
  <c r="S5052" i="1" s="1"/>
  <c r="R5053" i="1"/>
  <c r="S5053" i="1" s="1"/>
  <c r="R5054" i="1"/>
  <c r="S5054" i="1" s="1"/>
  <c r="R5055" i="1"/>
  <c r="S5055" i="1" s="1"/>
  <c r="R5056" i="1"/>
  <c r="S5056" i="1" s="1"/>
  <c r="R5057" i="1"/>
  <c r="S5057" i="1" s="1"/>
  <c r="R5058" i="1"/>
  <c r="S5058" i="1" s="1"/>
  <c r="R5059" i="1"/>
  <c r="S5059" i="1" s="1"/>
  <c r="R5060" i="1"/>
  <c r="S5060" i="1" s="1"/>
  <c r="R5061" i="1"/>
  <c r="S5061" i="1" s="1"/>
  <c r="R5062" i="1"/>
  <c r="S5062" i="1" s="1"/>
  <c r="R5063" i="1"/>
  <c r="S5063" i="1" s="1"/>
  <c r="R5064" i="1"/>
  <c r="S5064" i="1" s="1"/>
  <c r="R5065" i="1"/>
  <c r="S5065" i="1" s="1"/>
  <c r="R5066" i="1"/>
  <c r="S5066" i="1" s="1"/>
  <c r="R5067" i="1"/>
  <c r="S5067" i="1" s="1"/>
  <c r="R5068" i="1"/>
  <c r="S5068" i="1" s="1"/>
  <c r="R5069" i="1"/>
  <c r="S5069" i="1" s="1"/>
  <c r="R5070" i="1"/>
  <c r="S5070" i="1" s="1"/>
  <c r="R5071" i="1"/>
  <c r="S5071" i="1" s="1"/>
  <c r="R5072" i="1"/>
  <c r="S5072" i="1" s="1"/>
  <c r="R5073" i="1"/>
  <c r="S5073" i="1" s="1"/>
  <c r="R5074" i="1"/>
  <c r="S5074" i="1" s="1"/>
  <c r="R5075" i="1"/>
  <c r="S5075" i="1" s="1"/>
  <c r="R5076" i="1"/>
  <c r="S5076" i="1" s="1"/>
  <c r="R5077" i="1"/>
  <c r="S5077" i="1" s="1"/>
  <c r="R5078" i="1"/>
  <c r="S5078" i="1" s="1"/>
  <c r="R5079" i="1"/>
  <c r="S5079" i="1" s="1"/>
  <c r="R5080" i="1"/>
  <c r="S5080" i="1" s="1"/>
  <c r="R5081" i="1"/>
  <c r="S5081" i="1" s="1"/>
  <c r="R5082" i="1"/>
  <c r="S5082" i="1" s="1"/>
  <c r="R5083" i="1"/>
  <c r="S5083" i="1" s="1"/>
  <c r="R5084" i="1"/>
  <c r="S5084" i="1" s="1"/>
  <c r="R5085" i="1"/>
  <c r="S5085" i="1" s="1"/>
  <c r="R5086" i="1"/>
  <c r="S5086" i="1" s="1"/>
  <c r="R5087" i="1"/>
  <c r="S5087" i="1" s="1"/>
  <c r="R5088" i="1"/>
  <c r="S5088" i="1" s="1"/>
  <c r="R5089" i="1"/>
  <c r="S5089" i="1" s="1"/>
  <c r="R5090" i="1"/>
  <c r="S5090" i="1" s="1"/>
  <c r="R5091" i="1"/>
  <c r="S5091" i="1" s="1"/>
  <c r="R5092" i="1"/>
  <c r="S5092" i="1" s="1"/>
  <c r="R5093" i="1"/>
  <c r="S5093" i="1" s="1"/>
  <c r="R5094" i="1"/>
  <c r="S5094" i="1" s="1"/>
  <c r="R5095" i="1"/>
  <c r="S5095" i="1" s="1"/>
  <c r="R5096" i="1"/>
  <c r="S5096" i="1" s="1"/>
  <c r="R5097" i="1"/>
  <c r="S5097" i="1" s="1"/>
  <c r="R5098" i="1"/>
  <c r="S5098" i="1" s="1"/>
  <c r="R5099" i="1"/>
  <c r="S5099" i="1" s="1"/>
  <c r="R5100" i="1"/>
  <c r="S5100" i="1" s="1"/>
  <c r="R5101" i="1"/>
  <c r="S5101" i="1" s="1"/>
  <c r="R5102" i="1"/>
  <c r="S5102" i="1" s="1"/>
  <c r="R5103" i="1"/>
  <c r="S5103" i="1" s="1"/>
  <c r="R5104" i="1"/>
  <c r="S5104" i="1" s="1"/>
  <c r="R5105" i="1"/>
  <c r="S5105" i="1" s="1"/>
  <c r="R5106" i="1"/>
  <c r="S5106" i="1" s="1"/>
  <c r="R5107" i="1"/>
  <c r="S5107" i="1" s="1"/>
  <c r="R5108" i="1"/>
  <c r="S5108" i="1" s="1"/>
  <c r="R5109" i="1"/>
  <c r="S5109" i="1" s="1"/>
  <c r="R5110" i="1"/>
  <c r="S5110" i="1" s="1"/>
  <c r="R5111" i="1"/>
  <c r="S5111" i="1" s="1"/>
  <c r="R5112" i="1"/>
  <c r="S5112" i="1" s="1"/>
  <c r="R5113" i="1"/>
  <c r="S5113" i="1" s="1"/>
  <c r="R5114" i="1"/>
  <c r="S5114" i="1" s="1"/>
  <c r="R5115" i="1"/>
  <c r="S5115" i="1" s="1"/>
  <c r="R5116" i="1"/>
  <c r="S5116" i="1" s="1"/>
  <c r="R5117" i="1"/>
  <c r="S5117" i="1" s="1"/>
  <c r="R5118" i="1"/>
  <c r="S5118" i="1" s="1"/>
  <c r="R5119" i="1"/>
  <c r="S5119" i="1" s="1"/>
  <c r="R5120" i="1"/>
  <c r="S5120" i="1" s="1"/>
  <c r="R5121" i="1"/>
  <c r="S5121" i="1" s="1"/>
  <c r="R5122" i="1"/>
  <c r="S5122" i="1" s="1"/>
  <c r="R5123" i="1"/>
  <c r="S5123" i="1" s="1"/>
  <c r="R5124" i="1"/>
  <c r="S5124" i="1" s="1"/>
  <c r="R5125" i="1"/>
  <c r="S5125" i="1" s="1"/>
  <c r="R5126" i="1"/>
  <c r="S5126" i="1" s="1"/>
  <c r="R5127" i="1"/>
  <c r="S5127" i="1" s="1"/>
  <c r="R5128" i="1"/>
  <c r="S5128" i="1" s="1"/>
  <c r="R5129" i="1"/>
  <c r="S5129" i="1" s="1"/>
  <c r="R5130" i="1"/>
  <c r="S5130" i="1" s="1"/>
  <c r="R5131" i="1"/>
  <c r="S5131" i="1" s="1"/>
  <c r="R5132" i="1"/>
  <c r="S5132" i="1" s="1"/>
  <c r="R5133" i="1"/>
  <c r="S5133" i="1" s="1"/>
  <c r="R5134" i="1"/>
  <c r="S5134" i="1" s="1"/>
  <c r="R5135" i="1"/>
  <c r="S5135" i="1" s="1"/>
  <c r="R5136" i="1"/>
  <c r="S5136" i="1" s="1"/>
  <c r="R5137" i="1"/>
  <c r="S5137" i="1" s="1"/>
  <c r="R5138" i="1"/>
  <c r="S5138" i="1" s="1"/>
  <c r="R5139" i="1"/>
  <c r="S5139" i="1" s="1"/>
  <c r="R5140" i="1"/>
  <c r="S5140" i="1" s="1"/>
  <c r="R5141" i="1"/>
  <c r="S5141" i="1" s="1"/>
  <c r="R5142" i="1"/>
  <c r="S5142" i="1" s="1"/>
  <c r="R5143" i="1"/>
  <c r="S5143" i="1" s="1"/>
  <c r="R5144" i="1"/>
  <c r="S5144" i="1" s="1"/>
  <c r="R5145" i="1"/>
  <c r="S5145" i="1" s="1"/>
  <c r="R5146" i="1"/>
  <c r="S5146" i="1" s="1"/>
  <c r="R5147" i="1"/>
  <c r="S5147" i="1" s="1"/>
  <c r="R5148" i="1"/>
  <c r="S5148" i="1" s="1"/>
  <c r="R5149" i="1"/>
  <c r="S5149" i="1" s="1"/>
  <c r="R5150" i="1"/>
  <c r="S5150" i="1" s="1"/>
  <c r="R5151" i="1"/>
  <c r="S5151" i="1" s="1"/>
  <c r="R5152" i="1"/>
  <c r="S5152" i="1" s="1"/>
  <c r="R5153" i="1"/>
  <c r="S5153" i="1" s="1"/>
  <c r="R5154" i="1"/>
  <c r="S5154" i="1" s="1"/>
  <c r="R5155" i="1"/>
  <c r="S5155" i="1" s="1"/>
  <c r="R5156" i="1"/>
  <c r="S5156" i="1" s="1"/>
  <c r="R5157" i="1"/>
  <c r="S5157" i="1" s="1"/>
  <c r="R5158" i="1"/>
  <c r="S5158" i="1" s="1"/>
  <c r="R5159" i="1"/>
  <c r="S5159" i="1" s="1"/>
  <c r="R5160" i="1"/>
  <c r="S5160" i="1" s="1"/>
  <c r="R5161" i="1"/>
  <c r="S5161" i="1" s="1"/>
  <c r="R5162" i="1"/>
  <c r="S5162" i="1" s="1"/>
  <c r="R5163" i="1"/>
  <c r="S5163" i="1" s="1"/>
  <c r="R5164" i="1"/>
  <c r="S5164" i="1" s="1"/>
  <c r="R5165" i="1"/>
  <c r="S5165" i="1" s="1"/>
  <c r="R5166" i="1"/>
  <c r="S5166" i="1" s="1"/>
  <c r="R5167" i="1"/>
  <c r="S5167" i="1" s="1"/>
  <c r="R5168" i="1"/>
  <c r="S5168" i="1" s="1"/>
  <c r="R5169" i="1"/>
  <c r="S5169" i="1" s="1"/>
  <c r="R5170" i="1"/>
  <c r="S5170" i="1" s="1"/>
  <c r="R5171" i="1"/>
  <c r="S5171" i="1" s="1"/>
  <c r="R5172" i="1"/>
  <c r="S5172" i="1" s="1"/>
  <c r="R5173" i="1"/>
  <c r="S5173" i="1" s="1"/>
  <c r="R5174" i="1"/>
  <c r="S5174" i="1" s="1"/>
  <c r="R5175" i="1"/>
  <c r="S5175" i="1" s="1"/>
  <c r="R5176" i="1"/>
  <c r="S5176" i="1" s="1"/>
  <c r="R5177" i="1"/>
  <c r="S5177" i="1" s="1"/>
  <c r="R5178" i="1"/>
  <c r="S5178" i="1" s="1"/>
  <c r="R5179" i="1"/>
  <c r="S5179" i="1" s="1"/>
  <c r="R5180" i="1"/>
  <c r="S5180" i="1" s="1"/>
  <c r="R5181" i="1"/>
  <c r="S5181" i="1" s="1"/>
  <c r="R5182" i="1"/>
  <c r="S5182" i="1" s="1"/>
  <c r="R5183" i="1"/>
  <c r="S5183" i="1" s="1"/>
  <c r="R5184" i="1"/>
  <c r="S5184" i="1" s="1"/>
  <c r="R5185" i="1"/>
  <c r="S5185" i="1" s="1"/>
  <c r="R5186" i="1"/>
  <c r="S5186" i="1" s="1"/>
  <c r="R5187" i="1"/>
  <c r="S5187" i="1" s="1"/>
  <c r="R5188" i="1"/>
  <c r="S5188" i="1" s="1"/>
  <c r="R5189" i="1"/>
  <c r="S5189" i="1" s="1"/>
  <c r="R5190" i="1"/>
  <c r="S5190" i="1" s="1"/>
  <c r="R5191" i="1"/>
  <c r="S5191" i="1" s="1"/>
  <c r="R5192" i="1"/>
  <c r="S5192" i="1" s="1"/>
  <c r="R5193" i="1"/>
  <c r="S5193" i="1" s="1"/>
  <c r="R5194" i="1"/>
  <c r="S5194" i="1" s="1"/>
  <c r="R5195" i="1"/>
  <c r="S5195" i="1" s="1"/>
  <c r="R5196" i="1"/>
  <c r="S5196" i="1" s="1"/>
  <c r="R5197" i="1"/>
  <c r="S5197" i="1" s="1"/>
  <c r="R5198" i="1"/>
  <c r="S5198" i="1" s="1"/>
  <c r="R5199" i="1"/>
  <c r="S5199" i="1" s="1"/>
  <c r="R5200" i="1"/>
  <c r="S5200" i="1" s="1"/>
  <c r="R5201" i="1"/>
  <c r="S5201" i="1" s="1"/>
  <c r="R5202" i="1"/>
  <c r="S5202" i="1" s="1"/>
  <c r="R5203" i="1"/>
  <c r="S5203" i="1" s="1"/>
  <c r="R5204" i="1"/>
  <c r="S5204" i="1" s="1"/>
  <c r="R5205" i="1"/>
  <c r="S5205" i="1" s="1"/>
  <c r="R5206" i="1"/>
  <c r="S5206" i="1" s="1"/>
  <c r="R5207" i="1"/>
  <c r="S5207" i="1" s="1"/>
  <c r="R5208" i="1"/>
  <c r="S5208" i="1" s="1"/>
  <c r="R5209" i="1"/>
  <c r="S5209" i="1" s="1"/>
  <c r="R5210" i="1"/>
  <c r="S5210" i="1" s="1"/>
  <c r="R5211" i="1"/>
  <c r="S5211" i="1" s="1"/>
  <c r="R5212" i="1"/>
  <c r="S5212" i="1" s="1"/>
  <c r="R5213" i="1"/>
  <c r="S5213" i="1" s="1"/>
  <c r="R5214" i="1"/>
  <c r="S5214" i="1" s="1"/>
  <c r="R5215" i="1"/>
  <c r="S5215" i="1" s="1"/>
  <c r="R5216" i="1"/>
  <c r="S5216" i="1" s="1"/>
  <c r="R5217" i="1"/>
  <c r="S5217" i="1" s="1"/>
  <c r="R5218" i="1"/>
  <c r="S5218" i="1" s="1"/>
  <c r="R5219" i="1"/>
  <c r="S5219" i="1" s="1"/>
  <c r="R5220" i="1"/>
  <c r="S5220" i="1" s="1"/>
  <c r="R5221" i="1"/>
  <c r="S5221" i="1" s="1"/>
  <c r="R5222" i="1"/>
  <c r="S5222" i="1" s="1"/>
  <c r="R5223" i="1"/>
  <c r="S5223" i="1" s="1"/>
  <c r="R5224" i="1"/>
  <c r="S5224" i="1" s="1"/>
  <c r="R5225" i="1"/>
  <c r="S5225" i="1" s="1"/>
  <c r="R5226" i="1"/>
  <c r="S5226" i="1" s="1"/>
  <c r="R5227" i="1"/>
  <c r="S5227" i="1" s="1"/>
  <c r="R5228" i="1"/>
  <c r="S5228" i="1" s="1"/>
  <c r="R5229" i="1"/>
  <c r="S5229" i="1" s="1"/>
  <c r="R5230" i="1"/>
  <c r="S5230" i="1" s="1"/>
  <c r="R5231" i="1"/>
  <c r="S5231" i="1" s="1"/>
  <c r="R5232" i="1"/>
  <c r="S5232" i="1" s="1"/>
  <c r="R5233" i="1"/>
  <c r="S5233" i="1" s="1"/>
  <c r="R5234" i="1"/>
  <c r="S5234" i="1" s="1"/>
  <c r="R5235" i="1"/>
  <c r="S5235" i="1" s="1"/>
  <c r="R5236" i="1"/>
  <c r="S5236" i="1" s="1"/>
  <c r="R5237" i="1"/>
  <c r="S5237" i="1" s="1"/>
  <c r="R5238" i="1"/>
  <c r="S5238" i="1" s="1"/>
  <c r="R5239" i="1"/>
  <c r="S5239" i="1" s="1"/>
  <c r="R5240" i="1"/>
  <c r="S5240" i="1" s="1"/>
  <c r="R5241" i="1"/>
  <c r="S5241" i="1" s="1"/>
  <c r="R5242" i="1"/>
  <c r="S5242" i="1" s="1"/>
  <c r="R5243" i="1"/>
  <c r="S5243" i="1" s="1"/>
  <c r="R5244" i="1"/>
  <c r="S5244" i="1" s="1"/>
  <c r="R5245" i="1"/>
  <c r="S5245" i="1" s="1"/>
  <c r="R5246" i="1"/>
  <c r="S5246" i="1" s="1"/>
  <c r="R5247" i="1"/>
  <c r="S5247" i="1" s="1"/>
  <c r="R5248" i="1"/>
  <c r="S5248" i="1" s="1"/>
  <c r="R5249" i="1"/>
  <c r="S5249" i="1" s="1"/>
  <c r="R5250" i="1"/>
  <c r="S5250" i="1" s="1"/>
  <c r="R5251" i="1"/>
  <c r="S5251" i="1" s="1"/>
  <c r="R5252" i="1"/>
  <c r="S5252" i="1" s="1"/>
  <c r="R5253" i="1"/>
  <c r="S5253" i="1" s="1"/>
  <c r="R5254" i="1"/>
  <c r="S5254" i="1" s="1"/>
  <c r="R5255" i="1"/>
  <c r="S5255" i="1" s="1"/>
  <c r="R5256" i="1"/>
  <c r="S5256" i="1" s="1"/>
  <c r="R5257" i="1"/>
  <c r="S5257" i="1" s="1"/>
  <c r="R5258" i="1"/>
  <c r="S5258" i="1" s="1"/>
  <c r="R5259" i="1"/>
  <c r="S5259" i="1" s="1"/>
  <c r="R5260" i="1"/>
  <c r="S5260" i="1" s="1"/>
  <c r="R5261" i="1"/>
  <c r="S5261" i="1" s="1"/>
  <c r="R5262" i="1"/>
  <c r="S5262" i="1" s="1"/>
  <c r="R5263" i="1"/>
  <c r="S5263" i="1" s="1"/>
  <c r="R5264" i="1"/>
  <c r="S5264" i="1" s="1"/>
  <c r="R5265" i="1"/>
  <c r="S5265" i="1" s="1"/>
  <c r="R5266" i="1"/>
  <c r="S5266" i="1" s="1"/>
  <c r="R5267" i="1"/>
  <c r="S5267" i="1" s="1"/>
  <c r="R5268" i="1"/>
  <c r="S5268" i="1" s="1"/>
  <c r="R5269" i="1"/>
  <c r="S5269" i="1" s="1"/>
  <c r="R5270" i="1"/>
  <c r="S5270" i="1" s="1"/>
  <c r="R5271" i="1"/>
  <c r="S5271" i="1" s="1"/>
  <c r="R5272" i="1"/>
  <c r="S5272" i="1" s="1"/>
  <c r="R5273" i="1"/>
  <c r="S5273" i="1" s="1"/>
  <c r="R5274" i="1"/>
  <c r="S5274" i="1" s="1"/>
  <c r="R5275" i="1"/>
  <c r="S5275" i="1" s="1"/>
  <c r="R5276" i="1"/>
  <c r="S5276" i="1" s="1"/>
  <c r="R5277" i="1"/>
  <c r="S5277" i="1" s="1"/>
  <c r="R5278" i="1"/>
  <c r="S5278" i="1" s="1"/>
  <c r="R5279" i="1"/>
  <c r="S5279" i="1" s="1"/>
  <c r="R5280" i="1"/>
  <c r="S5280" i="1" s="1"/>
  <c r="R5281" i="1"/>
  <c r="S5281" i="1" s="1"/>
  <c r="R5282" i="1"/>
  <c r="S5282" i="1" s="1"/>
  <c r="R5283" i="1"/>
  <c r="S5283" i="1" s="1"/>
  <c r="R5284" i="1"/>
  <c r="S5284" i="1" s="1"/>
  <c r="R5285" i="1"/>
  <c r="S5285" i="1" s="1"/>
  <c r="R5286" i="1"/>
  <c r="S5286" i="1" s="1"/>
  <c r="R5287" i="1"/>
  <c r="S5287" i="1" s="1"/>
  <c r="R5288" i="1"/>
  <c r="S5288" i="1" s="1"/>
  <c r="R5289" i="1"/>
  <c r="S5289" i="1" s="1"/>
  <c r="R5290" i="1"/>
  <c r="S5290" i="1" s="1"/>
  <c r="R5291" i="1"/>
  <c r="S5291" i="1" s="1"/>
  <c r="R5292" i="1"/>
  <c r="S5292" i="1" s="1"/>
  <c r="R5293" i="1"/>
  <c r="S5293" i="1" s="1"/>
  <c r="R5294" i="1"/>
  <c r="S5294" i="1" s="1"/>
  <c r="R5295" i="1"/>
  <c r="S5295" i="1" s="1"/>
  <c r="R5296" i="1"/>
  <c r="S5296" i="1" s="1"/>
  <c r="R5297" i="1"/>
  <c r="S5297" i="1" s="1"/>
  <c r="R5298" i="1"/>
  <c r="S5298" i="1" s="1"/>
  <c r="R5299" i="1"/>
  <c r="S5299" i="1" s="1"/>
  <c r="R5300" i="1"/>
  <c r="S5300" i="1" s="1"/>
  <c r="R5301" i="1"/>
  <c r="S5301" i="1" s="1"/>
  <c r="R5302" i="1"/>
  <c r="S5302" i="1" s="1"/>
  <c r="R5303" i="1"/>
  <c r="S5303" i="1" s="1"/>
  <c r="R5304" i="1"/>
  <c r="S5304" i="1" s="1"/>
  <c r="R5305" i="1"/>
  <c r="S5305" i="1" s="1"/>
  <c r="R5306" i="1"/>
  <c r="S5306" i="1" s="1"/>
  <c r="R5307" i="1"/>
  <c r="S5307" i="1" s="1"/>
  <c r="R5308" i="1"/>
  <c r="S5308" i="1" s="1"/>
  <c r="R5309" i="1"/>
  <c r="S5309" i="1" s="1"/>
  <c r="R5310" i="1"/>
  <c r="S5310" i="1" s="1"/>
  <c r="R5311" i="1"/>
  <c r="S5311" i="1" s="1"/>
  <c r="R5312" i="1"/>
  <c r="S5312" i="1" s="1"/>
  <c r="R5313" i="1"/>
  <c r="S5313" i="1" s="1"/>
  <c r="R5314" i="1"/>
  <c r="S5314" i="1" s="1"/>
  <c r="R5315" i="1"/>
  <c r="S5315" i="1" s="1"/>
  <c r="R5316" i="1"/>
  <c r="S5316" i="1" s="1"/>
  <c r="R5317" i="1"/>
  <c r="S5317" i="1" s="1"/>
  <c r="R5318" i="1"/>
  <c r="S5318" i="1" s="1"/>
  <c r="R5319" i="1"/>
  <c r="S5319" i="1" s="1"/>
  <c r="R5320" i="1"/>
  <c r="S5320" i="1" s="1"/>
  <c r="R5321" i="1"/>
  <c r="S5321" i="1" s="1"/>
  <c r="R5322" i="1"/>
  <c r="S5322" i="1" s="1"/>
  <c r="R5323" i="1"/>
  <c r="S5323" i="1" s="1"/>
  <c r="R5324" i="1"/>
  <c r="S5324" i="1" s="1"/>
  <c r="R5325" i="1"/>
  <c r="S5325" i="1" s="1"/>
  <c r="R5326" i="1"/>
  <c r="S5326" i="1" s="1"/>
  <c r="R5327" i="1"/>
  <c r="S5327" i="1" s="1"/>
  <c r="R5328" i="1"/>
  <c r="S5328" i="1" s="1"/>
  <c r="R5329" i="1"/>
  <c r="S5329" i="1" s="1"/>
  <c r="R5330" i="1"/>
  <c r="S5330" i="1" s="1"/>
  <c r="R5331" i="1"/>
  <c r="S5331" i="1" s="1"/>
  <c r="R5332" i="1"/>
  <c r="S5332" i="1" s="1"/>
  <c r="R5333" i="1"/>
  <c r="S5333" i="1" s="1"/>
  <c r="R5334" i="1"/>
  <c r="S5334" i="1" s="1"/>
  <c r="R5335" i="1"/>
  <c r="S5335" i="1" s="1"/>
  <c r="R5336" i="1"/>
  <c r="S5336" i="1" s="1"/>
  <c r="R5337" i="1"/>
  <c r="S5337" i="1" s="1"/>
  <c r="R5338" i="1"/>
  <c r="S5338" i="1" s="1"/>
  <c r="R5339" i="1"/>
  <c r="S5339" i="1" s="1"/>
  <c r="R5340" i="1"/>
  <c r="S5340" i="1" s="1"/>
  <c r="R5341" i="1"/>
  <c r="S5341" i="1" s="1"/>
  <c r="R5342" i="1"/>
  <c r="S5342" i="1" s="1"/>
  <c r="R5343" i="1"/>
  <c r="S5343" i="1" s="1"/>
  <c r="R5344" i="1"/>
  <c r="S5344" i="1" s="1"/>
  <c r="R5345" i="1"/>
  <c r="S5345" i="1" s="1"/>
  <c r="R5346" i="1"/>
  <c r="S5346" i="1" s="1"/>
  <c r="R5347" i="1"/>
  <c r="S5347" i="1" s="1"/>
  <c r="R5348" i="1"/>
  <c r="S5348" i="1" s="1"/>
  <c r="R5349" i="1"/>
  <c r="S5349" i="1" s="1"/>
  <c r="R5350" i="1"/>
  <c r="S5350" i="1" s="1"/>
  <c r="R5351" i="1"/>
  <c r="S5351" i="1" s="1"/>
  <c r="R5352" i="1"/>
  <c r="S5352" i="1" s="1"/>
  <c r="R5353" i="1"/>
  <c r="S5353" i="1" s="1"/>
  <c r="R5354" i="1"/>
  <c r="S5354" i="1" s="1"/>
  <c r="R5355" i="1"/>
  <c r="S5355" i="1" s="1"/>
  <c r="R5356" i="1"/>
  <c r="S5356" i="1" s="1"/>
  <c r="R5357" i="1"/>
  <c r="S5357" i="1" s="1"/>
  <c r="R5358" i="1"/>
  <c r="S5358" i="1" s="1"/>
  <c r="R5359" i="1"/>
  <c r="S5359" i="1" s="1"/>
  <c r="R5360" i="1"/>
  <c r="S5360" i="1" s="1"/>
  <c r="R5361" i="1"/>
  <c r="S5361" i="1" s="1"/>
  <c r="R5362" i="1"/>
  <c r="S5362" i="1" s="1"/>
  <c r="R5363" i="1"/>
  <c r="S5363" i="1" s="1"/>
  <c r="R5364" i="1"/>
  <c r="S5364" i="1" s="1"/>
  <c r="R5365" i="1"/>
  <c r="S5365" i="1" s="1"/>
  <c r="R5366" i="1"/>
  <c r="S5366" i="1" s="1"/>
  <c r="R5367" i="1"/>
  <c r="S5367" i="1" s="1"/>
  <c r="R5368" i="1"/>
  <c r="S5368" i="1" s="1"/>
  <c r="R5369" i="1"/>
  <c r="S5369" i="1" s="1"/>
  <c r="R5370" i="1"/>
  <c r="S5370" i="1" s="1"/>
  <c r="R5371" i="1"/>
  <c r="S5371" i="1" s="1"/>
  <c r="R5372" i="1"/>
  <c r="S5372" i="1" s="1"/>
  <c r="R5373" i="1"/>
  <c r="S5373" i="1" s="1"/>
  <c r="R5374" i="1"/>
  <c r="S5374" i="1" s="1"/>
  <c r="R5375" i="1"/>
  <c r="S5375" i="1" s="1"/>
  <c r="R5376" i="1"/>
  <c r="S5376" i="1" s="1"/>
  <c r="R5377" i="1"/>
  <c r="S5377" i="1" s="1"/>
  <c r="R5378" i="1"/>
  <c r="S5378" i="1" s="1"/>
  <c r="R5379" i="1"/>
  <c r="S5379" i="1" s="1"/>
  <c r="R5380" i="1"/>
  <c r="S5380" i="1" s="1"/>
  <c r="R5381" i="1"/>
  <c r="S5381" i="1" s="1"/>
  <c r="R5382" i="1"/>
  <c r="S5382" i="1" s="1"/>
  <c r="R5383" i="1"/>
  <c r="S5383" i="1" s="1"/>
  <c r="R5384" i="1"/>
  <c r="S5384" i="1" s="1"/>
  <c r="R5385" i="1"/>
  <c r="S5385" i="1" s="1"/>
  <c r="R5386" i="1"/>
  <c r="S5386" i="1" s="1"/>
  <c r="R5387" i="1"/>
  <c r="S5387" i="1" s="1"/>
  <c r="R5388" i="1"/>
  <c r="S5388" i="1" s="1"/>
  <c r="R5389" i="1"/>
  <c r="S5389" i="1" s="1"/>
  <c r="R5390" i="1"/>
  <c r="S5390" i="1" s="1"/>
  <c r="R5391" i="1"/>
  <c r="S5391" i="1" s="1"/>
  <c r="R5392" i="1"/>
  <c r="S5392" i="1" s="1"/>
  <c r="R5393" i="1"/>
  <c r="S5393" i="1" s="1"/>
  <c r="R5394" i="1"/>
  <c r="S5394" i="1" s="1"/>
  <c r="R5395" i="1"/>
  <c r="S5395" i="1" s="1"/>
  <c r="R5396" i="1"/>
  <c r="S5396" i="1" s="1"/>
  <c r="R5397" i="1"/>
  <c r="S5397" i="1" s="1"/>
  <c r="R5398" i="1"/>
  <c r="S5398" i="1" s="1"/>
  <c r="R5399" i="1"/>
  <c r="S5399" i="1" s="1"/>
  <c r="R5400" i="1"/>
  <c r="S5400" i="1" s="1"/>
  <c r="R5401" i="1"/>
  <c r="S5401" i="1" s="1"/>
  <c r="R5402" i="1"/>
  <c r="S5402" i="1" s="1"/>
  <c r="R5403" i="1"/>
  <c r="S5403" i="1" s="1"/>
  <c r="R5404" i="1"/>
  <c r="S5404" i="1" s="1"/>
  <c r="R5405" i="1"/>
  <c r="S5405" i="1" s="1"/>
  <c r="R5406" i="1"/>
  <c r="S5406" i="1" s="1"/>
  <c r="R5407" i="1"/>
  <c r="S5407" i="1" s="1"/>
  <c r="R5408" i="1"/>
  <c r="S5408" i="1" s="1"/>
  <c r="R5409" i="1"/>
  <c r="S5409" i="1" s="1"/>
  <c r="R5410" i="1"/>
  <c r="S5410" i="1" s="1"/>
  <c r="R5411" i="1"/>
  <c r="S5411" i="1" s="1"/>
  <c r="R5412" i="1"/>
  <c r="S5412" i="1" s="1"/>
  <c r="R5413" i="1"/>
  <c r="S5413" i="1" s="1"/>
  <c r="R5414" i="1"/>
  <c r="S5414" i="1" s="1"/>
  <c r="R5415" i="1"/>
  <c r="S5415" i="1" s="1"/>
  <c r="R5416" i="1"/>
  <c r="S5416" i="1" s="1"/>
  <c r="R5417" i="1"/>
  <c r="S5417" i="1" s="1"/>
  <c r="R5418" i="1"/>
  <c r="S5418" i="1" s="1"/>
  <c r="R5419" i="1"/>
  <c r="S5419" i="1" s="1"/>
  <c r="R5420" i="1"/>
  <c r="S5420" i="1" s="1"/>
  <c r="R5421" i="1"/>
  <c r="S5421" i="1" s="1"/>
  <c r="R5422" i="1"/>
  <c r="S5422" i="1" s="1"/>
  <c r="R5423" i="1"/>
  <c r="S5423" i="1" s="1"/>
  <c r="R5424" i="1"/>
  <c r="S5424" i="1" s="1"/>
  <c r="R5425" i="1"/>
  <c r="S5425" i="1" s="1"/>
  <c r="R5426" i="1"/>
  <c r="S5426" i="1" s="1"/>
  <c r="R5427" i="1"/>
  <c r="S5427" i="1" s="1"/>
  <c r="R5428" i="1"/>
  <c r="S5428" i="1" s="1"/>
  <c r="R5429" i="1"/>
  <c r="S5429" i="1" s="1"/>
  <c r="R5430" i="1"/>
  <c r="S5430" i="1" s="1"/>
  <c r="R5431" i="1"/>
  <c r="S5431" i="1" s="1"/>
  <c r="R5432" i="1"/>
  <c r="S5432" i="1" s="1"/>
  <c r="R5433" i="1"/>
  <c r="S5433" i="1" s="1"/>
  <c r="R5434" i="1"/>
  <c r="S5434" i="1" s="1"/>
  <c r="R5435" i="1"/>
  <c r="S5435" i="1" s="1"/>
  <c r="R5436" i="1"/>
  <c r="S5436" i="1" s="1"/>
  <c r="R5437" i="1"/>
  <c r="S5437" i="1" s="1"/>
  <c r="R5438" i="1"/>
  <c r="S5438" i="1" s="1"/>
  <c r="R5439" i="1"/>
  <c r="S5439" i="1" s="1"/>
  <c r="R5440" i="1"/>
  <c r="S5440" i="1" s="1"/>
  <c r="R5441" i="1"/>
  <c r="S5441" i="1" s="1"/>
  <c r="R5442" i="1"/>
  <c r="S5442" i="1" s="1"/>
  <c r="R5443" i="1"/>
  <c r="S5443" i="1" s="1"/>
  <c r="R5444" i="1"/>
  <c r="S5444" i="1" s="1"/>
  <c r="R5445" i="1"/>
  <c r="S5445" i="1" s="1"/>
  <c r="R5446" i="1"/>
  <c r="S5446" i="1" s="1"/>
  <c r="R5447" i="1"/>
  <c r="S5447" i="1" s="1"/>
  <c r="R5448" i="1"/>
  <c r="S5448" i="1" s="1"/>
  <c r="R5449" i="1"/>
  <c r="S5449" i="1" s="1"/>
  <c r="R5450" i="1"/>
  <c r="S5450" i="1" s="1"/>
  <c r="R5451" i="1"/>
  <c r="S5451" i="1" s="1"/>
  <c r="R5452" i="1"/>
  <c r="S5452" i="1" s="1"/>
  <c r="R5453" i="1"/>
  <c r="S5453" i="1" s="1"/>
  <c r="R5454" i="1"/>
  <c r="S5454" i="1" s="1"/>
  <c r="R5455" i="1"/>
  <c r="S5455" i="1" s="1"/>
  <c r="R5456" i="1"/>
  <c r="S5456" i="1" s="1"/>
  <c r="R5457" i="1"/>
  <c r="S5457" i="1" s="1"/>
  <c r="R5458" i="1"/>
  <c r="S5458" i="1" s="1"/>
  <c r="R5459" i="1"/>
  <c r="S5459" i="1" s="1"/>
  <c r="R5460" i="1"/>
  <c r="S5460" i="1" s="1"/>
  <c r="R5461" i="1"/>
  <c r="S5461" i="1" s="1"/>
  <c r="R5462" i="1"/>
  <c r="S5462" i="1" s="1"/>
  <c r="R5463" i="1"/>
  <c r="S5463" i="1" s="1"/>
  <c r="R5464" i="1"/>
  <c r="S5464" i="1" s="1"/>
  <c r="R5465" i="1"/>
  <c r="S5465" i="1" s="1"/>
  <c r="R5466" i="1"/>
  <c r="S5466" i="1" s="1"/>
  <c r="R5467" i="1"/>
  <c r="S5467" i="1" s="1"/>
  <c r="R5468" i="1"/>
  <c r="S5468" i="1" s="1"/>
  <c r="R5469" i="1"/>
  <c r="S5469" i="1" s="1"/>
  <c r="R5470" i="1"/>
  <c r="S5470" i="1" s="1"/>
  <c r="R5471" i="1"/>
  <c r="S5471" i="1" s="1"/>
  <c r="R5472" i="1"/>
  <c r="S5472" i="1" s="1"/>
  <c r="R5473" i="1"/>
  <c r="S5473" i="1" s="1"/>
  <c r="R5474" i="1"/>
  <c r="S5474" i="1" s="1"/>
  <c r="R5475" i="1"/>
  <c r="S5475" i="1" s="1"/>
  <c r="R5476" i="1"/>
  <c r="S5476" i="1" s="1"/>
  <c r="R5477" i="1"/>
  <c r="S5477" i="1" s="1"/>
  <c r="R5478" i="1"/>
  <c r="S5478" i="1" s="1"/>
  <c r="R5479" i="1"/>
  <c r="S5479" i="1" s="1"/>
  <c r="R5480" i="1"/>
  <c r="S5480" i="1" s="1"/>
  <c r="R5481" i="1"/>
  <c r="S5481" i="1" s="1"/>
  <c r="R5482" i="1"/>
  <c r="S5482" i="1" s="1"/>
  <c r="R5483" i="1"/>
  <c r="S5483" i="1" s="1"/>
  <c r="R5484" i="1"/>
  <c r="S5484" i="1" s="1"/>
  <c r="R5485" i="1"/>
  <c r="S5485" i="1" s="1"/>
  <c r="R5486" i="1"/>
  <c r="S5486" i="1" s="1"/>
  <c r="R5487" i="1"/>
  <c r="S5487" i="1" s="1"/>
  <c r="R5488" i="1"/>
  <c r="S5488" i="1" s="1"/>
  <c r="R5489" i="1"/>
  <c r="S5489" i="1" s="1"/>
  <c r="R5490" i="1"/>
  <c r="S5490" i="1" s="1"/>
  <c r="R5491" i="1"/>
  <c r="S5491" i="1" s="1"/>
  <c r="R5492" i="1"/>
  <c r="S5492" i="1" s="1"/>
  <c r="R5493" i="1"/>
  <c r="S5493" i="1" s="1"/>
  <c r="R5494" i="1"/>
  <c r="S5494" i="1" s="1"/>
  <c r="R5495" i="1"/>
  <c r="S5495" i="1" s="1"/>
  <c r="R5496" i="1"/>
  <c r="S5496" i="1" s="1"/>
  <c r="R5497" i="1"/>
  <c r="S5497" i="1" s="1"/>
  <c r="R5498" i="1"/>
  <c r="S5498" i="1" s="1"/>
  <c r="R5499" i="1"/>
  <c r="S5499" i="1" s="1"/>
  <c r="R5500" i="1"/>
  <c r="S5500" i="1" s="1"/>
  <c r="R5501" i="1"/>
  <c r="S5501" i="1" s="1"/>
  <c r="R5502" i="1"/>
  <c r="S5502" i="1" s="1"/>
  <c r="R5503" i="1"/>
  <c r="S5503" i="1" s="1"/>
  <c r="R5504" i="1"/>
  <c r="S5504" i="1" s="1"/>
  <c r="R5505" i="1"/>
  <c r="S5505" i="1" s="1"/>
  <c r="R5506" i="1"/>
  <c r="S5506" i="1" s="1"/>
  <c r="R5507" i="1"/>
  <c r="S5507" i="1" s="1"/>
  <c r="R5508" i="1"/>
  <c r="S5508" i="1" s="1"/>
  <c r="R5509" i="1"/>
  <c r="S5509" i="1" s="1"/>
  <c r="R5510" i="1"/>
  <c r="S5510" i="1" s="1"/>
  <c r="R5511" i="1"/>
  <c r="S5511" i="1" s="1"/>
  <c r="R5512" i="1"/>
  <c r="S5512" i="1" s="1"/>
  <c r="R5513" i="1"/>
  <c r="S5513" i="1" s="1"/>
  <c r="R5514" i="1"/>
  <c r="S5514" i="1" s="1"/>
  <c r="R5515" i="1"/>
  <c r="S5515" i="1" s="1"/>
  <c r="R5516" i="1"/>
  <c r="S5516" i="1" s="1"/>
  <c r="R5517" i="1"/>
  <c r="S5517" i="1" s="1"/>
  <c r="R5518" i="1"/>
  <c r="S5518" i="1" s="1"/>
  <c r="R5519" i="1"/>
  <c r="S5519" i="1" s="1"/>
  <c r="R5520" i="1"/>
  <c r="S5520" i="1" s="1"/>
  <c r="R5521" i="1"/>
  <c r="S5521" i="1" s="1"/>
  <c r="R5522" i="1"/>
  <c r="S5522" i="1" s="1"/>
  <c r="R5523" i="1"/>
  <c r="S5523" i="1" s="1"/>
  <c r="R5524" i="1"/>
  <c r="S5524" i="1" s="1"/>
  <c r="R5525" i="1"/>
  <c r="S5525" i="1" s="1"/>
  <c r="R5526" i="1"/>
  <c r="S5526" i="1" s="1"/>
  <c r="R5527" i="1"/>
  <c r="S5527" i="1" s="1"/>
  <c r="R5528" i="1"/>
  <c r="S5528" i="1" s="1"/>
  <c r="R5529" i="1"/>
  <c r="S5529" i="1" s="1"/>
  <c r="R5530" i="1"/>
  <c r="S5530" i="1" s="1"/>
  <c r="R5531" i="1"/>
  <c r="S5531" i="1" s="1"/>
  <c r="R5532" i="1"/>
  <c r="S5532" i="1" s="1"/>
  <c r="R5533" i="1"/>
  <c r="S5533" i="1" s="1"/>
  <c r="R5534" i="1"/>
  <c r="S5534" i="1" s="1"/>
  <c r="R5535" i="1"/>
  <c r="S5535" i="1" s="1"/>
  <c r="R5536" i="1"/>
  <c r="S5536" i="1" s="1"/>
  <c r="R5537" i="1"/>
  <c r="S5537" i="1" s="1"/>
  <c r="R5538" i="1"/>
  <c r="S5538" i="1" s="1"/>
  <c r="R5539" i="1"/>
  <c r="S5539" i="1" s="1"/>
  <c r="R5540" i="1"/>
  <c r="S5540" i="1" s="1"/>
  <c r="R5541" i="1"/>
  <c r="S5541" i="1" s="1"/>
  <c r="R5542" i="1"/>
  <c r="S5542" i="1" s="1"/>
  <c r="R5543" i="1"/>
  <c r="S5543" i="1" s="1"/>
  <c r="R5544" i="1"/>
  <c r="S5544" i="1" s="1"/>
  <c r="R5545" i="1"/>
  <c r="S5545" i="1" s="1"/>
  <c r="R5546" i="1"/>
  <c r="S5546" i="1" s="1"/>
  <c r="R5547" i="1"/>
  <c r="S5547" i="1" s="1"/>
  <c r="R5548" i="1"/>
  <c r="S5548" i="1" s="1"/>
  <c r="R5549" i="1"/>
  <c r="S5549" i="1" s="1"/>
  <c r="R5550" i="1"/>
  <c r="S5550" i="1" s="1"/>
  <c r="R5551" i="1"/>
  <c r="S5551" i="1" s="1"/>
  <c r="R5552" i="1"/>
  <c r="S5552" i="1" s="1"/>
  <c r="R5553" i="1"/>
  <c r="S5553" i="1" s="1"/>
  <c r="R5554" i="1"/>
  <c r="S5554" i="1" s="1"/>
  <c r="R5555" i="1"/>
  <c r="S5555" i="1" s="1"/>
  <c r="R5556" i="1"/>
  <c r="S5556" i="1" s="1"/>
  <c r="R5557" i="1"/>
  <c r="S5557" i="1" s="1"/>
  <c r="R5558" i="1"/>
  <c r="S5558" i="1" s="1"/>
  <c r="R5559" i="1"/>
  <c r="S5559" i="1" s="1"/>
  <c r="R5560" i="1"/>
  <c r="S5560" i="1" s="1"/>
  <c r="R5561" i="1"/>
  <c r="S5561" i="1" s="1"/>
  <c r="R5562" i="1"/>
  <c r="S5562" i="1" s="1"/>
  <c r="R5563" i="1"/>
  <c r="S5563" i="1" s="1"/>
  <c r="R5564" i="1"/>
  <c r="S5564" i="1" s="1"/>
  <c r="R5565" i="1"/>
  <c r="S5565" i="1" s="1"/>
  <c r="R5566" i="1"/>
  <c r="S5566" i="1" s="1"/>
  <c r="R5567" i="1"/>
  <c r="S5567" i="1" s="1"/>
  <c r="R5568" i="1"/>
  <c r="S5568" i="1" s="1"/>
  <c r="R5569" i="1"/>
  <c r="S5569" i="1" s="1"/>
  <c r="R5570" i="1"/>
  <c r="S5570" i="1" s="1"/>
  <c r="R5571" i="1"/>
  <c r="S5571" i="1" s="1"/>
  <c r="R5572" i="1"/>
  <c r="S5572" i="1" s="1"/>
  <c r="R5573" i="1"/>
  <c r="S5573" i="1" s="1"/>
  <c r="R5574" i="1"/>
  <c r="S5574" i="1" s="1"/>
  <c r="R5575" i="1"/>
  <c r="S5575" i="1" s="1"/>
  <c r="R5576" i="1"/>
  <c r="S5576" i="1" s="1"/>
  <c r="R5577" i="1"/>
  <c r="S5577" i="1" s="1"/>
  <c r="R5578" i="1"/>
  <c r="S5578" i="1" s="1"/>
  <c r="R5579" i="1"/>
  <c r="S5579" i="1" s="1"/>
  <c r="R5580" i="1"/>
  <c r="S5580" i="1" s="1"/>
  <c r="R5581" i="1"/>
  <c r="S5581" i="1" s="1"/>
  <c r="R5582" i="1"/>
  <c r="S5582" i="1" s="1"/>
  <c r="R5583" i="1"/>
  <c r="S5583" i="1" s="1"/>
  <c r="R5584" i="1"/>
  <c r="S5584" i="1" s="1"/>
  <c r="R5585" i="1"/>
  <c r="S5585" i="1" s="1"/>
  <c r="R5586" i="1"/>
  <c r="S5586" i="1" s="1"/>
  <c r="R5587" i="1"/>
  <c r="S5587" i="1" s="1"/>
  <c r="R5588" i="1"/>
  <c r="S5588" i="1" s="1"/>
  <c r="R5589" i="1"/>
  <c r="S5589" i="1" s="1"/>
  <c r="R5590" i="1"/>
  <c r="S5590" i="1" s="1"/>
  <c r="R5591" i="1"/>
  <c r="S5591" i="1" s="1"/>
  <c r="R5592" i="1"/>
  <c r="S5592" i="1" s="1"/>
  <c r="R5593" i="1"/>
  <c r="S5593" i="1" s="1"/>
  <c r="R5594" i="1"/>
  <c r="S5594" i="1" s="1"/>
  <c r="R5595" i="1"/>
  <c r="S5595" i="1" s="1"/>
  <c r="R5596" i="1"/>
  <c r="S5596" i="1" s="1"/>
  <c r="R5597" i="1"/>
  <c r="S5597" i="1" s="1"/>
  <c r="R5598" i="1"/>
  <c r="S5598" i="1" s="1"/>
  <c r="R5599" i="1"/>
  <c r="S5599" i="1" s="1"/>
  <c r="R5600" i="1"/>
  <c r="S5600" i="1" s="1"/>
  <c r="R5601" i="1"/>
  <c r="S5601" i="1" s="1"/>
  <c r="R5602" i="1"/>
  <c r="S5602" i="1" s="1"/>
  <c r="R5603" i="1"/>
  <c r="S5603" i="1" s="1"/>
  <c r="R5604" i="1"/>
  <c r="S5604" i="1" s="1"/>
  <c r="R5605" i="1"/>
  <c r="S5605" i="1" s="1"/>
  <c r="R5606" i="1"/>
  <c r="S5606" i="1" s="1"/>
  <c r="R5607" i="1"/>
  <c r="S5607" i="1" s="1"/>
  <c r="R5608" i="1"/>
  <c r="S5608" i="1" s="1"/>
  <c r="R5609" i="1"/>
  <c r="S5609" i="1" s="1"/>
  <c r="R5610" i="1"/>
  <c r="S5610" i="1" s="1"/>
  <c r="R5611" i="1"/>
  <c r="S5611" i="1" s="1"/>
  <c r="R5612" i="1"/>
  <c r="S5612" i="1" s="1"/>
  <c r="R5613" i="1"/>
  <c r="S5613" i="1" s="1"/>
  <c r="R5614" i="1"/>
  <c r="S5614" i="1" s="1"/>
  <c r="R5615" i="1"/>
  <c r="S5615" i="1" s="1"/>
  <c r="R5616" i="1"/>
  <c r="S5616" i="1" s="1"/>
  <c r="R5617" i="1"/>
  <c r="S5617" i="1" s="1"/>
  <c r="R5618" i="1"/>
  <c r="S5618" i="1" s="1"/>
  <c r="R5619" i="1"/>
  <c r="S5619" i="1" s="1"/>
  <c r="R5620" i="1"/>
  <c r="S5620" i="1" s="1"/>
  <c r="R5621" i="1"/>
  <c r="S5621" i="1" s="1"/>
  <c r="R5622" i="1"/>
  <c r="S5622" i="1" s="1"/>
  <c r="R5623" i="1"/>
  <c r="S5623" i="1" s="1"/>
  <c r="R5624" i="1"/>
  <c r="S5624" i="1" s="1"/>
  <c r="R5625" i="1"/>
  <c r="S5625" i="1" s="1"/>
  <c r="R5626" i="1"/>
  <c r="S5626" i="1" s="1"/>
  <c r="R5627" i="1"/>
  <c r="S5627" i="1" s="1"/>
  <c r="R5628" i="1"/>
  <c r="S5628" i="1" s="1"/>
  <c r="R5629" i="1"/>
  <c r="S5629" i="1" s="1"/>
  <c r="R5630" i="1"/>
  <c r="S5630" i="1" s="1"/>
  <c r="R5631" i="1"/>
  <c r="S5631" i="1" s="1"/>
  <c r="R5632" i="1"/>
  <c r="S5632" i="1" s="1"/>
  <c r="R5633" i="1"/>
  <c r="S5633" i="1" s="1"/>
  <c r="R5634" i="1"/>
  <c r="S5634" i="1" s="1"/>
  <c r="R5635" i="1"/>
  <c r="S5635" i="1" s="1"/>
  <c r="R5636" i="1"/>
  <c r="S5636" i="1" s="1"/>
  <c r="R5637" i="1"/>
  <c r="S5637" i="1" s="1"/>
  <c r="R5638" i="1"/>
  <c r="S5638" i="1" s="1"/>
  <c r="R5639" i="1"/>
  <c r="S5639" i="1" s="1"/>
  <c r="R5640" i="1"/>
  <c r="S5640" i="1" s="1"/>
  <c r="R5641" i="1"/>
  <c r="S5641" i="1" s="1"/>
  <c r="R5642" i="1"/>
  <c r="S5642" i="1" s="1"/>
  <c r="R5643" i="1"/>
  <c r="S5643" i="1" s="1"/>
  <c r="R5644" i="1"/>
  <c r="S5644" i="1" s="1"/>
  <c r="R5645" i="1"/>
  <c r="S5645" i="1" s="1"/>
  <c r="R5646" i="1"/>
  <c r="S5646" i="1" s="1"/>
  <c r="R5647" i="1"/>
  <c r="S5647" i="1" s="1"/>
  <c r="R5648" i="1"/>
  <c r="S5648" i="1" s="1"/>
  <c r="R5649" i="1"/>
  <c r="S5649" i="1" s="1"/>
  <c r="R5650" i="1"/>
  <c r="S5650" i="1" s="1"/>
  <c r="R5651" i="1"/>
  <c r="S5651" i="1" s="1"/>
  <c r="R5652" i="1"/>
  <c r="S5652" i="1" s="1"/>
  <c r="R5653" i="1"/>
  <c r="S5653" i="1" s="1"/>
  <c r="R5654" i="1"/>
  <c r="S5654" i="1" s="1"/>
  <c r="R5655" i="1"/>
  <c r="S5655" i="1" s="1"/>
  <c r="R5656" i="1"/>
  <c r="S5656" i="1" s="1"/>
  <c r="R5657" i="1"/>
  <c r="S5657" i="1" s="1"/>
  <c r="R5658" i="1"/>
  <c r="S5658" i="1" s="1"/>
  <c r="R5659" i="1"/>
  <c r="S5659" i="1" s="1"/>
  <c r="R5660" i="1"/>
  <c r="S5660" i="1" s="1"/>
  <c r="R5661" i="1"/>
  <c r="S5661" i="1" s="1"/>
  <c r="R5662" i="1"/>
  <c r="S5662" i="1" s="1"/>
  <c r="R5663" i="1"/>
  <c r="S5663" i="1" s="1"/>
  <c r="R5664" i="1"/>
  <c r="S5664" i="1" s="1"/>
  <c r="R5665" i="1"/>
  <c r="S5665" i="1" s="1"/>
  <c r="R5666" i="1"/>
  <c r="S5666" i="1" s="1"/>
  <c r="R5667" i="1"/>
  <c r="S5667" i="1" s="1"/>
  <c r="R5668" i="1"/>
  <c r="S5668" i="1" s="1"/>
  <c r="R5669" i="1"/>
  <c r="S5669" i="1" s="1"/>
  <c r="R5670" i="1"/>
  <c r="S5670" i="1" s="1"/>
  <c r="R5671" i="1"/>
  <c r="S5671" i="1" s="1"/>
  <c r="R5672" i="1"/>
  <c r="S5672" i="1" s="1"/>
  <c r="R5673" i="1"/>
  <c r="S5673" i="1" s="1"/>
  <c r="R5674" i="1"/>
  <c r="S5674" i="1" s="1"/>
  <c r="R5675" i="1"/>
  <c r="S5675" i="1" s="1"/>
  <c r="R5676" i="1"/>
  <c r="S5676" i="1" s="1"/>
  <c r="R5677" i="1"/>
  <c r="S5677" i="1" s="1"/>
  <c r="R5678" i="1"/>
  <c r="S5678" i="1" s="1"/>
  <c r="R5679" i="1"/>
  <c r="S5679" i="1" s="1"/>
  <c r="R5680" i="1"/>
  <c r="S5680" i="1" s="1"/>
  <c r="R5681" i="1"/>
  <c r="S5681" i="1" s="1"/>
  <c r="R5682" i="1"/>
  <c r="S5682" i="1" s="1"/>
  <c r="R5683" i="1"/>
  <c r="S5683" i="1" s="1"/>
  <c r="R5684" i="1"/>
  <c r="S5684" i="1" s="1"/>
  <c r="R5685" i="1"/>
  <c r="S5685" i="1" s="1"/>
  <c r="R5686" i="1"/>
  <c r="S5686" i="1" s="1"/>
  <c r="R5687" i="1"/>
  <c r="S5687" i="1" s="1"/>
  <c r="R5688" i="1"/>
  <c r="S5688" i="1" s="1"/>
  <c r="R5689" i="1"/>
  <c r="S5689" i="1" s="1"/>
  <c r="R5690" i="1"/>
  <c r="S5690" i="1" s="1"/>
  <c r="R5691" i="1"/>
  <c r="S5691" i="1" s="1"/>
  <c r="R5692" i="1"/>
  <c r="S5692" i="1" s="1"/>
  <c r="R5693" i="1"/>
  <c r="S5693" i="1" s="1"/>
  <c r="R5694" i="1"/>
  <c r="S5694" i="1" s="1"/>
  <c r="R5695" i="1"/>
  <c r="S5695" i="1" s="1"/>
  <c r="R5696" i="1"/>
  <c r="S5696" i="1" s="1"/>
  <c r="R5697" i="1"/>
  <c r="S5697" i="1" s="1"/>
  <c r="R5698" i="1"/>
  <c r="S5698" i="1" s="1"/>
  <c r="R5699" i="1"/>
  <c r="S5699" i="1" s="1"/>
  <c r="R5700" i="1"/>
  <c r="S5700" i="1" s="1"/>
  <c r="R5701" i="1"/>
  <c r="S5701" i="1" s="1"/>
  <c r="R5702" i="1"/>
  <c r="S5702" i="1" s="1"/>
  <c r="R5703" i="1"/>
  <c r="S5703" i="1" s="1"/>
  <c r="R5704" i="1"/>
  <c r="S5704" i="1" s="1"/>
  <c r="R5705" i="1"/>
  <c r="S5705" i="1" s="1"/>
  <c r="R5706" i="1"/>
  <c r="S5706" i="1" s="1"/>
  <c r="R5707" i="1"/>
  <c r="S5707" i="1" s="1"/>
  <c r="R5708" i="1"/>
  <c r="S5708" i="1" s="1"/>
  <c r="R5709" i="1"/>
  <c r="S5709" i="1" s="1"/>
  <c r="R5710" i="1"/>
  <c r="S5710" i="1" s="1"/>
  <c r="R5711" i="1"/>
  <c r="S5711" i="1" s="1"/>
  <c r="R5712" i="1"/>
  <c r="S5712" i="1" s="1"/>
  <c r="R5713" i="1"/>
  <c r="S5713" i="1" s="1"/>
  <c r="R5714" i="1"/>
  <c r="S5714" i="1" s="1"/>
  <c r="R5715" i="1"/>
  <c r="S5715" i="1" s="1"/>
  <c r="R5716" i="1"/>
  <c r="S5716" i="1" s="1"/>
  <c r="R5717" i="1"/>
  <c r="S5717" i="1" s="1"/>
  <c r="R5718" i="1"/>
  <c r="S5718" i="1" s="1"/>
  <c r="R5719" i="1"/>
  <c r="S5719" i="1" s="1"/>
  <c r="R5720" i="1"/>
  <c r="S5720" i="1" s="1"/>
  <c r="R5721" i="1"/>
  <c r="S5721" i="1" s="1"/>
  <c r="R5722" i="1"/>
  <c r="S5722" i="1" s="1"/>
  <c r="R5723" i="1"/>
  <c r="S5723" i="1" s="1"/>
  <c r="R5724" i="1"/>
  <c r="S5724" i="1" s="1"/>
  <c r="R5725" i="1"/>
  <c r="S5725" i="1" s="1"/>
  <c r="R5726" i="1"/>
  <c r="S5726" i="1" s="1"/>
  <c r="R5727" i="1"/>
  <c r="S5727" i="1" s="1"/>
  <c r="R5728" i="1"/>
  <c r="S5728" i="1" s="1"/>
  <c r="R5729" i="1"/>
  <c r="S5729" i="1" s="1"/>
  <c r="R5730" i="1"/>
  <c r="S5730" i="1" s="1"/>
  <c r="R5731" i="1"/>
  <c r="S5731" i="1" s="1"/>
  <c r="R5732" i="1"/>
  <c r="S5732" i="1" s="1"/>
  <c r="R5733" i="1"/>
  <c r="S5733" i="1" s="1"/>
  <c r="R5734" i="1"/>
  <c r="S5734" i="1" s="1"/>
  <c r="R5735" i="1"/>
  <c r="S5735" i="1" s="1"/>
  <c r="R5736" i="1"/>
  <c r="S5736" i="1" s="1"/>
  <c r="R5737" i="1"/>
  <c r="S5737" i="1" s="1"/>
  <c r="R5738" i="1"/>
  <c r="S5738" i="1" s="1"/>
  <c r="R5739" i="1"/>
  <c r="S5739" i="1" s="1"/>
  <c r="R5740" i="1"/>
  <c r="S5740" i="1" s="1"/>
  <c r="R5741" i="1"/>
  <c r="S5741" i="1" s="1"/>
  <c r="R5742" i="1"/>
  <c r="S5742" i="1" s="1"/>
  <c r="R5743" i="1"/>
  <c r="S5743" i="1" s="1"/>
  <c r="R5744" i="1"/>
  <c r="S5744" i="1" s="1"/>
  <c r="R5745" i="1"/>
  <c r="S5745" i="1" s="1"/>
  <c r="R5746" i="1"/>
  <c r="S5746" i="1" s="1"/>
  <c r="R5747" i="1"/>
  <c r="S5747" i="1" s="1"/>
  <c r="R5748" i="1"/>
  <c r="S5748" i="1" s="1"/>
  <c r="R5749" i="1"/>
  <c r="S5749" i="1" s="1"/>
  <c r="R5750" i="1"/>
  <c r="S5750" i="1" s="1"/>
  <c r="R5751" i="1"/>
  <c r="S5751" i="1" s="1"/>
  <c r="R5752" i="1"/>
  <c r="S5752" i="1" s="1"/>
  <c r="R5753" i="1"/>
  <c r="S5753" i="1" s="1"/>
  <c r="R5754" i="1"/>
  <c r="S5754" i="1" s="1"/>
  <c r="R5755" i="1"/>
  <c r="S5755" i="1" s="1"/>
  <c r="R5756" i="1"/>
  <c r="S5756" i="1" s="1"/>
  <c r="R5757" i="1"/>
  <c r="S5757" i="1" s="1"/>
  <c r="R5758" i="1"/>
  <c r="S5758" i="1" s="1"/>
  <c r="R5759" i="1"/>
  <c r="S5759" i="1" s="1"/>
  <c r="R5760" i="1"/>
  <c r="S5760" i="1" s="1"/>
  <c r="R5761" i="1"/>
  <c r="S5761" i="1" s="1"/>
  <c r="R5762" i="1"/>
  <c r="S5762" i="1" s="1"/>
  <c r="R5763" i="1"/>
  <c r="S5763" i="1" s="1"/>
  <c r="R5764" i="1"/>
  <c r="S5764" i="1" s="1"/>
  <c r="R5765" i="1"/>
  <c r="S5765" i="1" s="1"/>
  <c r="R5766" i="1"/>
  <c r="S5766" i="1" s="1"/>
  <c r="R5767" i="1"/>
  <c r="S5767" i="1" s="1"/>
  <c r="R5768" i="1"/>
  <c r="S5768" i="1" s="1"/>
  <c r="R5769" i="1"/>
  <c r="S5769" i="1" s="1"/>
  <c r="R5770" i="1"/>
  <c r="S5770" i="1" s="1"/>
  <c r="R5771" i="1"/>
  <c r="S5771" i="1" s="1"/>
  <c r="R5772" i="1"/>
  <c r="S5772" i="1" s="1"/>
  <c r="R5773" i="1"/>
  <c r="S5773" i="1" s="1"/>
  <c r="R5774" i="1"/>
  <c r="S5774" i="1" s="1"/>
  <c r="R5775" i="1"/>
  <c r="S5775" i="1" s="1"/>
  <c r="R5776" i="1"/>
  <c r="S5776" i="1" s="1"/>
  <c r="R5777" i="1"/>
  <c r="S5777" i="1" s="1"/>
  <c r="R5778" i="1"/>
  <c r="S5778" i="1" s="1"/>
  <c r="R5779" i="1"/>
  <c r="S5779" i="1" s="1"/>
  <c r="R5780" i="1"/>
  <c r="S5780" i="1" s="1"/>
  <c r="R5781" i="1"/>
  <c r="S5781" i="1" s="1"/>
  <c r="R5782" i="1"/>
  <c r="S5782" i="1" s="1"/>
  <c r="R5783" i="1"/>
  <c r="S5783" i="1" s="1"/>
  <c r="R5784" i="1"/>
  <c r="S5784" i="1" s="1"/>
  <c r="R5785" i="1"/>
  <c r="S5785" i="1" s="1"/>
  <c r="R5786" i="1"/>
  <c r="S5786" i="1" s="1"/>
  <c r="R5787" i="1"/>
  <c r="S5787" i="1" s="1"/>
  <c r="R5788" i="1"/>
  <c r="S5788" i="1" s="1"/>
  <c r="R5789" i="1"/>
  <c r="S5789" i="1" s="1"/>
  <c r="R5790" i="1"/>
  <c r="S5790" i="1" s="1"/>
  <c r="R5791" i="1"/>
  <c r="S5791" i="1" s="1"/>
  <c r="R5792" i="1"/>
  <c r="S5792" i="1" s="1"/>
  <c r="R5793" i="1"/>
  <c r="S5793" i="1" s="1"/>
  <c r="R5794" i="1"/>
  <c r="S5794" i="1" s="1"/>
  <c r="R5795" i="1"/>
  <c r="S5795" i="1" s="1"/>
  <c r="R5796" i="1"/>
  <c r="S5796" i="1" s="1"/>
  <c r="R5797" i="1"/>
  <c r="S5797" i="1" s="1"/>
  <c r="R5798" i="1"/>
  <c r="S5798" i="1" s="1"/>
  <c r="R5799" i="1"/>
  <c r="S5799" i="1" s="1"/>
  <c r="R5800" i="1"/>
  <c r="S5800" i="1" s="1"/>
  <c r="R5801" i="1"/>
  <c r="S5801" i="1" s="1"/>
  <c r="R5802" i="1"/>
  <c r="S5802" i="1" s="1"/>
  <c r="R5803" i="1"/>
  <c r="S5803" i="1" s="1"/>
  <c r="R5804" i="1"/>
  <c r="S5804" i="1" s="1"/>
  <c r="R5805" i="1"/>
  <c r="S5805" i="1" s="1"/>
  <c r="R5806" i="1"/>
  <c r="S5806" i="1" s="1"/>
  <c r="R5807" i="1"/>
  <c r="S5807" i="1" s="1"/>
  <c r="R5808" i="1"/>
  <c r="S5808" i="1" s="1"/>
  <c r="R5809" i="1"/>
  <c r="S5809" i="1" s="1"/>
  <c r="R5810" i="1"/>
  <c r="S5810" i="1" s="1"/>
  <c r="R5811" i="1"/>
  <c r="S5811" i="1" s="1"/>
  <c r="R5812" i="1"/>
  <c r="S5812" i="1" s="1"/>
  <c r="R5813" i="1"/>
  <c r="S5813" i="1" s="1"/>
  <c r="R5814" i="1"/>
  <c r="S5814" i="1" s="1"/>
  <c r="R5815" i="1"/>
  <c r="S5815" i="1" s="1"/>
  <c r="R5816" i="1"/>
  <c r="S5816" i="1" s="1"/>
  <c r="R5817" i="1"/>
  <c r="S5817" i="1" s="1"/>
  <c r="R5818" i="1"/>
  <c r="S5818" i="1" s="1"/>
  <c r="R5819" i="1"/>
  <c r="S5819" i="1" s="1"/>
  <c r="R5820" i="1"/>
  <c r="S5820" i="1" s="1"/>
  <c r="R5821" i="1"/>
  <c r="S5821" i="1" s="1"/>
  <c r="R5822" i="1"/>
  <c r="S5822" i="1" s="1"/>
  <c r="R5823" i="1"/>
  <c r="S5823" i="1" s="1"/>
  <c r="R5824" i="1"/>
  <c r="S5824" i="1" s="1"/>
  <c r="R5825" i="1"/>
  <c r="S5825" i="1" s="1"/>
  <c r="R5826" i="1"/>
  <c r="S5826" i="1" s="1"/>
  <c r="R5827" i="1"/>
  <c r="S5827" i="1" s="1"/>
  <c r="R5828" i="1"/>
  <c r="S5828" i="1" s="1"/>
  <c r="R5829" i="1"/>
  <c r="S5829" i="1" s="1"/>
  <c r="R5830" i="1"/>
  <c r="S5830" i="1" s="1"/>
  <c r="R5831" i="1"/>
  <c r="S5831" i="1" s="1"/>
  <c r="R5832" i="1"/>
  <c r="S5832" i="1" s="1"/>
  <c r="R5833" i="1"/>
  <c r="S5833" i="1" s="1"/>
  <c r="R5834" i="1"/>
  <c r="S5834" i="1" s="1"/>
  <c r="R5835" i="1"/>
  <c r="S5835" i="1" s="1"/>
  <c r="R5836" i="1"/>
  <c r="S5836" i="1" s="1"/>
  <c r="R5837" i="1"/>
  <c r="S5837" i="1" s="1"/>
  <c r="R5838" i="1"/>
  <c r="S5838" i="1" s="1"/>
  <c r="R5839" i="1"/>
  <c r="S5839" i="1" s="1"/>
  <c r="R5840" i="1"/>
  <c r="S5840" i="1" s="1"/>
  <c r="R5841" i="1"/>
  <c r="S5841" i="1" s="1"/>
  <c r="R5842" i="1"/>
  <c r="S5842" i="1" s="1"/>
  <c r="R5843" i="1"/>
  <c r="S5843" i="1" s="1"/>
  <c r="R5844" i="1"/>
  <c r="S5844" i="1" s="1"/>
  <c r="R5845" i="1"/>
  <c r="S5845" i="1" s="1"/>
  <c r="R5846" i="1"/>
  <c r="S5846" i="1" s="1"/>
  <c r="R5847" i="1"/>
  <c r="S5847" i="1" s="1"/>
  <c r="R5848" i="1"/>
  <c r="S5848" i="1" s="1"/>
  <c r="R5849" i="1"/>
  <c r="S5849" i="1" s="1"/>
  <c r="R5850" i="1"/>
  <c r="S5850" i="1" s="1"/>
  <c r="R5851" i="1"/>
  <c r="S5851" i="1" s="1"/>
  <c r="R5852" i="1"/>
  <c r="S5852" i="1" s="1"/>
  <c r="R5853" i="1"/>
  <c r="S5853" i="1" s="1"/>
  <c r="R5854" i="1"/>
  <c r="S5854" i="1" s="1"/>
  <c r="R5855" i="1"/>
  <c r="S5855" i="1" s="1"/>
  <c r="R5856" i="1"/>
  <c r="S5856" i="1" s="1"/>
  <c r="R5857" i="1"/>
  <c r="S5857" i="1" s="1"/>
  <c r="R5858" i="1"/>
  <c r="S5858" i="1" s="1"/>
  <c r="R5859" i="1"/>
  <c r="S5859" i="1" s="1"/>
  <c r="R5860" i="1"/>
  <c r="S5860" i="1" s="1"/>
  <c r="R5861" i="1"/>
  <c r="S5861" i="1" s="1"/>
  <c r="R5862" i="1"/>
  <c r="S5862" i="1" s="1"/>
  <c r="R5863" i="1"/>
  <c r="S5863" i="1" s="1"/>
  <c r="R5864" i="1"/>
  <c r="S5864" i="1" s="1"/>
  <c r="R5865" i="1"/>
  <c r="S5865" i="1" s="1"/>
  <c r="R5866" i="1"/>
  <c r="S5866" i="1" s="1"/>
  <c r="R5867" i="1"/>
  <c r="S5867" i="1" s="1"/>
  <c r="R5868" i="1"/>
  <c r="S5868" i="1" s="1"/>
  <c r="R5869" i="1"/>
  <c r="S5869" i="1" s="1"/>
  <c r="R5870" i="1"/>
  <c r="S5870" i="1" s="1"/>
  <c r="R5871" i="1"/>
  <c r="S5871" i="1" s="1"/>
  <c r="R5872" i="1"/>
  <c r="S5872" i="1" s="1"/>
  <c r="R5873" i="1"/>
  <c r="S5873" i="1" s="1"/>
  <c r="R5874" i="1"/>
  <c r="S5874" i="1" s="1"/>
  <c r="R5875" i="1"/>
  <c r="S5875" i="1" s="1"/>
  <c r="R5876" i="1"/>
  <c r="S5876" i="1" s="1"/>
  <c r="R5877" i="1"/>
  <c r="S5877" i="1" s="1"/>
  <c r="R5878" i="1"/>
  <c r="S5878" i="1" s="1"/>
  <c r="R5879" i="1"/>
  <c r="S5879" i="1" s="1"/>
  <c r="R5880" i="1"/>
  <c r="S5880" i="1" s="1"/>
  <c r="R5881" i="1"/>
  <c r="S5881" i="1" s="1"/>
  <c r="R5882" i="1"/>
  <c r="S5882" i="1" s="1"/>
  <c r="R5883" i="1"/>
  <c r="S5883" i="1" s="1"/>
  <c r="R5884" i="1"/>
  <c r="S5884" i="1" s="1"/>
  <c r="R5885" i="1"/>
  <c r="S5885" i="1" s="1"/>
  <c r="R5886" i="1"/>
  <c r="S5886" i="1" s="1"/>
  <c r="R5887" i="1"/>
  <c r="S5887" i="1" s="1"/>
  <c r="R5888" i="1"/>
  <c r="S5888" i="1" s="1"/>
  <c r="R5889" i="1"/>
  <c r="S5889" i="1" s="1"/>
  <c r="R5890" i="1"/>
  <c r="S5890" i="1" s="1"/>
  <c r="R5891" i="1"/>
  <c r="S5891" i="1" s="1"/>
  <c r="R5892" i="1"/>
  <c r="S5892" i="1" s="1"/>
  <c r="R5893" i="1"/>
  <c r="S5893" i="1" s="1"/>
  <c r="R5894" i="1"/>
  <c r="S5894" i="1" s="1"/>
  <c r="R5895" i="1"/>
  <c r="S5895" i="1" s="1"/>
  <c r="R5896" i="1"/>
  <c r="S5896" i="1" s="1"/>
  <c r="R5897" i="1"/>
  <c r="S5897" i="1" s="1"/>
  <c r="R5898" i="1"/>
  <c r="S5898" i="1" s="1"/>
  <c r="R5899" i="1"/>
  <c r="S5899" i="1" s="1"/>
  <c r="R5900" i="1"/>
  <c r="S5900" i="1" s="1"/>
  <c r="R5901" i="1"/>
  <c r="S5901" i="1" s="1"/>
  <c r="R5902" i="1"/>
  <c r="S5902" i="1" s="1"/>
  <c r="R5903" i="1"/>
  <c r="S5903" i="1" s="1"/>
  <c r="R5904" i="1"/>
  <c r="S5904" i="1" s="1"/>
  <c r="R5905" i="1"/>
  <c r="S5905" i="1" s="1"/>
  <c r="R5906" i="1"/>
  <c r="S5906" i="1" s="1"/>
  <c r="R5907" i="1"/>
  <c r="S5907" i="1" s="1"/>
  <c r="R5908" i="1"/>
  <c r="S5908" i="1" s="1"/>
  <c r="R5909" i="1"/>
  <c r="S5909" i="1" s="1"/>
  <c r="R5910" i="1"/>
  <c r="S5910" i="1" s="1"/>
  <c r="R5911" i="1"/>
  <c r="S5911" i="1" s="1"/>
  <c r="R5912" i="1"/>
  <c r="S5912" i="1" s="1"/>
  <c r="R5913" i="1"/>
  <c r="S5913" i="1" s="1"/>
  <c r="R5914" i="1"/>
  <c r="S5914" i="1" s="1"/>
  <c r="R5915" i="1"/>
  <c r="S5915" i="1" s="1"/>
  <c r="R5916" i="1"/>
  <c r="S5916" i="1" s="1"/>
  <c r="R5917" i="1"/>
  <c r="S5917" i="1" s="1"/>
  <c r="R5918" i="1"/>
  <c r="S5918" i="1" s="1"/>
  <c r="R5919" i="1"/>
  <c r="S5919" i="1" s="1"/>
  <c r="R5920" i="1"/>
  <c r="S5920" i="1" s="1"/>
  <c r="R5921" i="1"/>
  <c r="S5921" i="1" s="1"/>
  <c r="R5922" i="1"/>
  <c r="S5922" i="1" s="1"/>
  <c r="R5923" i="1"/>
  <c r="S5923" i="1" s="1"/>
  <c r="R5924" i="1"/>
  <c r="S5924" i="1" s="1"/>
  <c r="R5925" i="1"/>
  <c r="S5925" i="1" s="1"/>
  <c r="R5926" i="1"/>
  <c r="S5926" i="1" s="1"/>
  <c r="R5927" i="1"/>
  <c r="S5927" i="1" s="1"/>
  <c r="R5928" i="1"/>
  <c r="S5928" i="1" s="1"/>
  <c r="R5929" i="1"/>
  <c r="S5929" i="1" s="1"/>
  <c r="R5930" i="1"/>
  <c r="S5930" i="1" s="1"/>
  <c r="R5931" i="1"/>
  <c r="S5931" i="1" s="1"/>
  <c r="R5932" i="1"/>
  <c r="S5932" i="1" s="1"/>
  <c r="R5933" i="1"/>
  <c r="S5933" i="1" s="1"/>
  <c r="R5934" i="1"/>
  <c r="S5934" i="1" s="1"/>
  <c r="R5935" i="1"/>
  <c r="S5935" i="1" s="1"/>
  <c r="R5936" i="1"/>
  <c r="S5936" i="1" s="1"/>
  <c r="R5937" i="1"/>
  <c r="S5937" i="1" s="1"/>
  <c r="R5938" i="1"/>
  <c r="S5938" i="1" s="1"/>
  <c r="R5939" i="1"/>
  <c r="S5939" i="1" s="1"/>
  <c r="R5940" i="1"/>
  <c r="S5940" i="1" s="1"/>
  <c r="R5941" i="1"/>
  <c r="S5941" i="1" s="1"/>
  <c r="R5942" i="1"/>
  <c r="S5942" i="1" s="1"/>
  <c r="R5943" i="1"/>
  <c r="S5943" i="1" s="1"/>
  <c r="R5944" i="1"/>
  <c r="S5944" i="1" s="1"/>
  <c r="R5945" i="1"/>
  <c r="S5945" i="1" s="1"/>
  <c r="R5946" i="1"/>
  <c r="S5946" i="1" s="1"/>
  <c r="R5947" i="1"/>
  <c r="S5947" i="1" s="1"/>
  <c r="R5948" i="1"/>
  <c r="S5948" i="1" s="1"/>
  <c r="R5949" i="1"/>
  <c r="S5949" i="1" s="1"/>
  <c r="R5950" i="1"/>
  <c r="S5950" i="1" s="1"/>
  <c r="R5951" i="1"/>
  <c r="S5951" i="1" s="1"/>
  <c r="R5952" i="1"/>
  <c r="S5952" i="1" s="1"/>
  <c r="R5953" i="1"/>
  <c r="S5953" i="1" s="1"/>
  <c r="R5954" i="1"/>
  <c r="S5954" i="1" s="1"/>
  <c r="R5955" i="1"/>
  <c r="S5955" i="1" s="1"/>
  <c r="R5956" i="1"/>
  <c r="S5956" i="1" s="1"/>
  <c r="R5957" i="1"/>
  <c r="S5957" i="1" s="1"/>
  <c r="R5958" i="1"/>
  <c r="S5958" i="1" s="1"/>
  <c r="R5959" i="1"/>
  <c r="S5959" i="1" s="1"/>
  <c r="R5960" i="1"/>
  <c r="S5960" i="1" s="1"/>
  <c r="R5961" i="1"/>
  <c r="S5961" i="1" s="1"/>
  <c r="R5962" i="1"/>
  <c r="S5962" i="1" s="1"/>
  <c r="R5963" i="1"/>
  <c r="S5963" i="1" s="1"/>
  <c r="R5964" i="1"/>
  <c r="S5964" i="1" s="1"/>
  <c r="R5965" i="1"/>
  <c r="S5965" i="1" s="1"/>
  <c r="R5966" i="1"/>
  <c r="S5966" i="1" s="1"/>
  <c r="R5967" i="1"/>
  <c r="S5967" i="1" s="1"/>
  <c r="R5968" i="1"/>
  <c r="S5968" i="1" s="1"/>
  <c r="R5969" i="1"/>
  <c r="S5969" i="1" s="1"/>
  <c r="R5970" i="1"/>
  <c r="S5970" i="1" s="1"/>
  <c r="R5971" i="1"/>
  <c r="S5971" i="1" s="1"/>
  <c r="R5972" i="1"/>
  <c r="S5972" i="1" s="1"/>
  <c r="R5973" i="1"/>
  <c r="S5973" i="1" s="1"/>
  <c r="R5974" i="1"/>
  <c r="S5974" i="1" s="1"/>
  <c r="R5975" i="1"/>
  <c r="S5975" i="1" s="1"/>
  <c r="R5976" i="1"/>
  <c r="S5976" i="1" s="1"/>
  <c r="R5977" i="1"/>
  <c r="S5977" i="1" s="1"/>
  <c r="R5978" i="1"/>
  <c r="S5978" i="1" s="1"/>
  <c r="R5979" i="1"/>
  <c r="S5979" i="1" s="1"/>
  <c r="R5980" i="1"/>
  <c r="S5980" i="1" s="1"/>
  <c r="R5981" i="1"/>
  <c r="S5981" i="1" s="1"/>
  <c r="R5982" i="1"/>
  <c r="S5982" i="1" s="1"/>
  <c r="R5983" i="1"/>
  <c r="S5983" i="1" s="1"/>
  <c r="R5984" i="1"/>
  <c r="S5984" i="1" s="1"/>
  <c r="R5985" i="1"/>
  <c r="S5985" i="1" s="1"/>
  <c r="R5986" i="1"/>
  <c r="S5986" i="1" s="1"/>
  <c r="R5987" i="1"/>
  <c r="S5987" i="1" s="1"/>
  <c r="R5988" i="1"/>
  <c r="S5988" i="1" s="1"/>
  <c r="R5989" i="1"/>
  <c r="S5989" i="1" s="1"/>
  <c r="R5990" i="1"/>
  <c r="S5990" i="1" s="1"/>
  <c r="R5991" i="1"/>
  <c r="S5991" i="1" s="1"/>
  <c r="R5992" i="1"/>
  <c r="S5992" i="1" s="1"/>
  <c r="R5993" i="1"/>
  <c r="S5993" i="1" s="1"/>
  <c r="R5994" i="1"/>
  <c r="S5994" i="1" s="1"/>
  <c r="R5995" i="1"/>
  <c r="S5995" i="1" s="1"/>
  <c r="R5996" i="1"/>
  <c r="S5996" i="1" s="1"/>
  <c r="R5997" i="1"/>
  <c r="S5997" i="1" s="1"/>
  <c r="R5998" i="1"/>
  <c r="S5998" i="1" s="1"/>
  <c r="R5999" i="1"/>
  <c r="S5999" i="1" s="1"/>
  <c r="R6000" i="1"/>
  <c r="S6000" i="1" s="1"/>
  <c r="R6001" i="1"/>
  <c r="S6001" i="1" s="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O4" i="1"/>
  <c r="O9" i="1"/>
  <c r="O10" i="1"/>
  <c r="O18" i="1"/>
  <c r="O25" i="1"/>
  <c r="O28" i="1"/>
  <c r="O29" i="1"/>
  <c r="O30" i="1"/>
  <c r="O35" i="1"/>
  <c r="O36" i="1"/>
  <c r="O42" i="1"/>
  <c r="O50" i="1"/>
  <c r="O51" i="1"/>
  <c r="O53" i="1"/>
  <c r="O56" i="1"/>
  <c r="O59" i="1"/>
  <c r="O60" i="1"/>
  <c r="O66" i="1"/>
  <c r="O67" i="1"/>
  <c r="O68" i="1"/>
  <c r="O69" i="1"/>
  <c r="O70" i="1"/>
  <c r="O74" i="1"/>
  <c r="O75" i="1"/>
  <c r="O79" i="1"/>
  <c r="O80" i="1"/>
  <c r="O81" i="1"/>
  <c r="O87" i="1"/>
  <c r="O89" i="1"/>
  <c r="O91" i="1"/>
  <c r="O92" i="1"/>
  <c r="O95" i="1"/>
  <c r="O97" i="1"/>
  <c r="O102" i="1"/>
  <c r="O104" i="1"/>
  <c r="O105" i="1"/>
  <c r="O107" i="1"/>
  <c r="O108" i="1"/>
  <c r="O113" i="1"/>
  <c r="O115" i="1"/>
  <c r="O120" i="1"/>
  <c r="O123" i="1"/>
  <c r="O124" i="1"/>
  <c r="O128" i="1"/>
  <c r="O131" i="1"/>
  <c r="O135" i="1"/>
  <c r="O140" i="1"/>
  <c r="O141" i="1"/>
  <c r="O153" i="1"/>
  <c r="O158" i="1"/>
  <c r="O159" i="1"/>
  <c r="O161" i="1"/>
  <c r="O165" i="1"/>
  <c r="O166" i="1"/>
  <c r="O171" i="1"/>
  <c r="O174" i="1"/>
  <c r="O178" i="1"/>
  <c r="O183" i="1"/>
  <c r="O184" i="1"/>
  <c r="O188" i="1"/>
  <c r="O189" i="1"/>
  <c r="O194" i="1"/>
  <c r="O195" i="1"/>
  <c r="O196" i="1"/>
  <c r="O199" i="1"/>
  <c r="O202" i="1"/>
  <c r="O203" i="1"/>
  <c r="O211" i="1"/>
  <c r="O221" i="1"/>
  <c r="O223" i="1"/>
  <c r="O225" i="1"/>
  <c r="O231" i="1"/>
  <c r="O236" i="1"/>
  <c r="O237" i="1"/>
  <c r="O241" i="1"/>
  <c r="O250" i="1"/>
  <c r="O254" i="1"/>
  <c r="O260" i="1"/>
  <c r="O262" i="1"/>
  <c r="O273" i="1"/>
  <c r="O274" i="1"/>
  <c r="O283" i="1"/>
  <c r="O288" i="1"/>
  <c r="O290" i="1"/>
  <c r="O291" i="1"/>
  <c r="O298" i="1"/>
  <c r="O300" i="1"/>
  <c r="O302" i="1"/>
  <c r="O303" i="1"/>
  <c r="O305" i="1"/>
  <c r="O309" i="1"/>
  <c r="O311" i="1"/>
  <c r="O313" i="1"/>
  <c r="O317" i="1"/>
  <c r="O320" i="1"/>
  <c r="O322" i="1"/>
  <c r="O327" i="1"/>
  <c r="O332" i="1"/>
  <c r="O339" i="1"/>
  <c r="O343" i="1"/>
  <c r="O344" i="1"/>
  <c r="O354" i="1"/>
  <c r="O357" i="1"/>
  <c r="O360" i="1"/>
  <c r="O362" i="1"/>
  <c r="O365" i="1"/>
  <c r="O371" i="1"/>
  <c r="O372" i="1"/>
  <c r="O375" i="1"/>
  <c r="O378" i="1"/>
  <c r="O388" i="1"/>
  <c r="O389" i="1"/>
  <c r="O391" i="1"/>
  <c r="O393" i="1"/>
  <c r="O395" i="1"/>
  <c r="O404" i="1"/>
  <c r="O408" i="1"/>
  <c r="O412" i="1"/>
  <c r="O414" i="1"/>
  <c r="O415" i="1"/>
  <c r="O416" i="1"/>
  <c r="O423" i="1"/>
  <c r="O425" i="1"/>
  <c r="O426" i="1"/>
  <c r="O427" i="1"/>
  <c r="O435" i="1"/>
  <c r="O445" i="1"/>
  <c r="O447" i="1"/>
  <c r="O448" i="1"/>
  <c r="O449" i="1"/>
  <c r="O450" i="1"/>
  <c r="O453" i="1"/>
  <c r="O455" i="1"/>
  <c r="O457" i="1"/>
  <c r="O458" i="1"/>
  <c r="O463" i="1"/>
  <c r="O467" i="1"/>
  <c r="O469" i="1"/>
  <c r="O472" i="1"/>
  <c r="O481" i="1"/>
  <c r="O487" i="1"/>
  <c r="O492" i="1"/>
  <c r="O495" i="1"/>
  <c r="O496" i="1"/>
  <c r="O497" i="1"/>
  <c r="O501" i="1"/>
  <c r="O510" i="1"/>
  <c r="O519" i="1"/>
  <c r="O520" i="1"/>
  <c r="O525" i="1"/>
  <c r="O528" i="1"/>
  <c r="O531" i="1"/>
  <c r="O533" i="1"/>
  <c r="O534" i="1"/>
  <c r="O536" i="1"/>
  <c r="O538" i="1"/>
  <c r="O549" i="1"/>
  <c r="O550" i="1"/>
  <c r="O552" i="1"/>
  <c r="O553" i="1"/>
  <c r="O554" i="1"/>
  <c r="O560" i="1"/>
  <c r="O566" i="1"/>
  <c r="O567" i="1"/>
  <c r="O568" i="1"/>
  <c r="O571" i="1"/>
  <c r="O576" i="1"/>
  <c r="O577" i="1"/>
  <c r="O579" i="1"/>
  <c r="O585" i="1"/>
  <c r="O591" i="1"/>
  <c r="O594" i="1"/>
  <c r="O596" i="1"/>
  <c r="O599" i="1"/>
  <c r="O605" i="1"/>
  <c r="O613" i="1"/>
  <c r="O615" i="1"/>
  <c r="O620" i="1"/>
  <c r="O622" i="1"/>
  <c r="O626" i="1"/>
  <c r="O629" i="1"/>
  <c r="O631" i="1"/>
  <c r="O632" i="1"/>
  <c r="O633" i="1"/>
  <c r="O636" i="1"/>
  <c r="O639" i="1"/>
  <c r="O641" i="1"/>
  <c r="O644" i="1"/>
  <c r="O646" i="1"/>
  <c r="O649" i="1"/>
  <c r="O652" i="1"/>
  <c r="O653" i="1"/>
  <c r="O654" i="1"/>
  <c r="O655" i="1"/>
  <c r="O656" i="1"/>
  <c r="O663" i="1"/>
  <c r="O670" i="1"/>
  <c r="O683" i="1"/>
  <c r="O684" i="1"/>
  <c r="O690" i="1"/>
  <c r="O692" i="1"/>
  <c r="O694" i="1"/>
  <c r="O697" i="1"/>
  <c r="O698" i="1"/>
  <c r="O699" i="1"/>
  <c r="O700" i="1"/>
  <c r="O709" i="1"/>
  <c r="O713" i="1"/>
  <c r="O714" i="1"/>
  <c r="O720" i="1"/>
  <c r="O726" i="1"/>
  <c r="O729" i="1"/>
  <c r="O733" i="1"/>
  <c r="O734" i="1"/>
  <c r="O735" i="1"/>
  <c r="O739" i="1"/>
  <c r="O743" i="1"/>
  <c r="O750" i="1"/>
  <c r="O752" i="1"/>
  <c r="O757" i="1"/>
  <c r="O758" i="1"/>
  <c r="O763" i="1"/>
  <c r="O764" i="1"/>
  <c r="O767" i="1"/>
  <c r="O774" i="1"/>
  <c r="O776" i="1"/>
  <c r="O777" i="1"/>
  <c r="O779" i="1"/>
  <c r="O784" i="1"/>
  <c r="O789" i="1"/>
  <c r="O791" i="1"/>
  <c r="O793" i="1"/>
  <c r="O795" i="1"/>
  <c r="O797" i="1"/>
  <c r="O798" i="1"/>
  <c r="O800" i="1"/>
  <c r="O801" i="1"/>
  <c r="O818" i="1"/>
  <c r="O823" i="1"/>
  <c r="O825" i="1"/>
  <c r="O829" i="1"/>
  <c r="O833" i="1"/>
  <c r="O835" i="1"/>
  <c r="O839" i="1"/>
  <c r="O841" i="1"/>
  <c r="O844" i="1"/>
  <c r="O846" i="1"/>
  <c r="O850" i="1"/>
  <c r="O852" i="1"/>
  <c r="O854" i="1"/>
  <c r="O856" i="1"/>
  <c r="O860" i="1"/>
  <c r="O864" i="1"/>
  <c r="O867" i="1"/>
  <c r="O874" i="1"/>
  <c r="O878" i="1"/>
  <c r="O879" i="1"/>
  <c r="O884" i="1"/>
  <c r="O889" i="1"/>
  <c r="O896" i="1"/>
  <c r="O897" i="1"/>
  <c r="O898" i="1"/>
  <c r="O900" i="1"/>
  <c r="O903" i="1"/>
  <c r="O906" i="1"/>
  <c r="O909" i="1"/>
  <c r="O910" i="1"/>
  <c r="O913" i="1"/>
  <c r="O914" i="1"/>
  <c r="O916" i="1"/>
  <c r="O920" i="1"/>
  <c r="O922" i="1"/>
  <c r="O930" i="1"/>
  <c r="O932" i="1"/>
  <c r="O934" i="1"/>
  <c r="O938" i="1"/>
  <c r="O940" i="1"/>
  <c r="O953" i="1"/>
  <c r="O955" i="1"/>
  <c r="O956" i="1"/>
  <c r="O958" i="1"/>
  <c r="O966" i="1"/>
  <c r="O971" i="1"/>
  <c r="O975" i="1"/>
  <c r="O977" i="1"/>
  <c r="O981" i="1"/>
  <c r="O989" i="1"/>
  <c r="O995" i="1"/>
  <c r="O996" i="1"/>
  <c r="O1002" i="1"/>
  <c r="O1006" i="1"/>
  <c r="O1007" i="1"/>
  <c r="O1008" i="1"/>
  <c r="O1009" i="1"/>
  <c r="O1013" i="1"/>
  <c r="O1028" i="1"/>
  <c r="O1035" i="1"/>
  <c r="O1038" i="1"/>
  <c r="O1045" i="1"/>
  <c r="O1053" i="1"/>
  <c r="O1055" i="1"/>
  <c r="O1057" i="1"/>
  <c r="O1059" i="1"/>
  <c r="O1061" i="1"/>
  <c r="O1066" i="1"/>
  <c r="O1068" i="1"/>
  <c r="O1070" i="1"/>
  <c r="O1073" i="1"/>
  <c r="O1075" i="1"/>
  <c r="O1081" i="1"/>
  <c r="O1083" i="1"/>
  <c r="O1088" i="1"/>
  <c r="O1090" i="1"/>
  <c r="O1092" i="1"/>
  <c r="O1103" i="1"/>
  <c r="O1107" i="1"/>
  <c r="O1110" i="1"/>
  <c r="O1112" i="1"/>
  <c r="O1116" i="1"/>
  <c r="O1123" i="1"/>
  <c r="O1131" i="1"/>
  <c r="O1132" i="1"/>
  <c r="O1135" i="1"/>
  <c r="O1136" i="1"/>
  <c r="O1137" i="1"/>
  <c r="O1142" i="1"/>
  <c r="O1149" i="1"/>
  <c r="O1150" i="1"/>
  <c r="O1155" i="1"/>
  <c r="O1159" i="1"/>
  <c r="O1160" i="1"/>
  <c r="O1163" i="1"/>
  <c r="O1171" i="1"/>
  <c r="O1180" i="1"/>
  <c r="O1186" i="1"/>
  <c r="O1187" i="1"/>
  <c r="O1188" i="1"/>
  <c r="O1189" i="1"/>
  <c r="O1194" i="1"/>
  <c r="O1200" i="1"/>
  <c r="O1201" i="1"/>
  <c r="O1212" i="1"/>
  <c r="O1213" i="1"/>
  <c r="O1216" i="1"/>
  <c r="O1217" i="1"/>
  <c r="O1219" i="1"/>
  <c r="O1222" i="1"/>
  <c r="O1225" i="1"/>
  <c r="O1227" i="1"/>
  <c r="O1234" i="1"/>
  <c r="O1235" i="1"/>
  <c r="O1240" i="1"/>
  <c r="O1241" i="1"/>
  <c r="O1246" i="1"/>
  <c r="O1249" i="1"/>
  <c r="O1250" i="1"/>
  <c r="O1252" i="1"/>
  <c r="O1253" i="1"/>
  <c r="O1255" i="1"/>
  <c r="O1259" i="1"/>
  <c r="O1260" i="1"/>
  <c r="O1262" i="1"/>
  <c r="O1265" i="1"/>
  <c r="O1269" i="1"/>
  <c r="O1271" i="1"/>
  <c r="O1274" i="1"/>
  <c r="O1276" i="1"/>
  <c r="O1277" i="1"/>
  <c r="O1283" i="1"/>
  <c r="O1286" i="1"/>
  <c r="O1292" i="1"/>
  <c r="O1294" i="1"/>
  <c r="O1300" i="1"/>
  <c r="O1306" i="1"/>
  <c r="O1308" i="1"/>
  <c r="O1310" i="1"/>
  <c r="O1311" i="1"/>
  <c r="O1314" i="1"/>
  <c r="O1315" i="1"/>
  <c r="O1322" i="1"/>
  <c r="O1327" i="1"/>
  <c r="O1333" i="1"/>
  <c r="O1337" i="1"/>
  <c r="O1343" i="1"/>
  <c r="O1354" i="1"/>
  <c r="O1356" i="1"/>
  <c r="O1357" i="1"/>
  <c r="O1359" i="1"/>
  <c r="O1362" i="1"/>
  <c r="O1363" i="1"/>
  <c r="O1366" i="1"/>
  <c r="O1368" i="1"/>
  <c r="O1369" i="1"/>
  <c r="O1373" i="1"/>
  <c r="O1375" i="1"/>
  <c r="O1386" i="1"/>
  <c r="O1388" i="1"/>
  <c r="O1396" i="1"/>
  <c r="O1399" i="1"/>
  <c r="O1402" i="1"/>
  <c r="O1404" i="1"/>
  <c r="O1412" i="1"/>
  <c r="O1417" i="1"/>
  <c r="O1418" i="1"/>
  <c r="O1421" i="1"/>
  <c r="O1423" i="1"/>
  <c r="O1425" i="1"/>
  <c r="O1428" i="1"/>
  <c r="O1432" i="1"/>
  <c r="O1434" i="1"/>
  <c r="O1435" i="1"/>
  <c r="O1438" i="1"/>
  <c r="O1449" i="1"/>
  <c r="O1452" i="1"/>
  <c r="O1455" i="1"/>
  <c r="O1457" i="1"/>
  <c r="O1459" i="1"/>
  <c r="O1460" i="1"/>
  <c r="O1462" i="1"/>
  <c r="O1465" i="1"/>
  <c r="O1467" i="1"/>
  <c r="O1469" i="1"/>
  <c r="O1473" i="1"/>
  <c r="O1484" i="1"/>
  <c r="O1486" i="1"/>
  <c r="O1488" i="1"/>
  <c r="O1491" i="1"/>
  <c r="O1495" i="1"/>
  <c r="O1497" i="1"/>
  <c r="O1499" i="1"/>
  <c r="O1503" i="1"/>
  <c r="O1504" i="1"/>
  <c r="O1506" i="1"/>
  <c r="O1510" i="1"/>
  <c r="O1511" i="1"/>
  <c r="O1513" i="1"/>
  <c r="O1514" i="1"/>
  <c r="O1520" i="1"/>
  <c r="O1535" i="1"/>
  <c r="O1541" i="1"/>
  <c r="O1542" i="1"/>
  <c r="O1543" i="1"/>
  <c r="O1547" i="1"/>
  <c r="O1558" i="1"/>
  <c r="O1565" i="1"/>
  <c r="O1567" i="1"/>
  <c r="O1569" i="1"/>
  <c r="O1578" i="1"/>
  <c r="O1581" i="1"/>
  <c r="O1582" i="1"/>
  <c r="O1584" i="1"/>
  <c r="O1588" i="1"/>
  <c r="O1593" i="1"/>
  <c r="O1594" i="1"/>
  <c r="O1600" i="1"/>
  <c r="O1601" i="1"/>
  <c r="O1604" i="1"/>
  <c r="O1605" i="1"/>
  <c r="O1606" i="1"/>
  <c r="O1615" i="1"/>
  <c r="O1617" i="1"/>
  <c r="O1618" i="1"/>
  <c r="O1621" i="1"/>
  <c r="O1624" i="1"/>
  <c r="O1629" i="1"/>
  <c r="O1630" i="1"/>
  <c r="O1631" i="1"/>
  <c r="O1632" i="1"/>
  <c r="O1634" i="1"/>
  <c r="O1637" i="1"/>
  <c r="O1643" i="1"/>
  <c r="O1644" i="1"/>
  <c r="O1649" i="1"/>
  <c r="O1651" i="1"/>
  <c r="O1652" i="1"/>
  <c r="O1654" i="1"/>
  <c r="O1655" i="1"/>
  <c r="O1659" i="1"/>
  <c r="O1661" i="1"/>
  <c r="O1664" i="1"/>
  <c r="O1665" i="1"/>
  <c r="O1669" i="1"/>
  <c r="O1701" i="1"/>
  <c r="O1707" i="1"/>
  <c r="O1708" i="1"/>
  <c r="O1710" i="1"/>
  <c r="O1712" i="1"/>
  <c r="O1716" i="1"/>
  <c r="O1722" i="1"/>
  <c r="O1726" i="1"/>
  <c r="O1727" i="1"/>
  <c r="O1734" i="1"/>
  <c r="O1736" i="1"/>
  <c r="O1739" i="1"/>
  <c r="O1740" i="1"/>
  <c r="O1742" i="1"/>
  <c r="O1743" i="1"/>
  <c r="O1744" i="1"/>
  <c r="O1751" i="1"/>
  <c r="O1754" i="1"/>
  <c r="O1756" i="1"/>
  <c r="O1757" i="1"/>
  <c r="O1760" i="1"/>
  <c r="O1762" i="1"/>
  <c r="O1764" i="1"/>
  <c r="O1768" i="1"/>
  <c r="O1771" i="1"/>
  <c r="O1775" i="1"/>
  <c r="O1783" i="1"/>
  <c r="O1784" i="1"/>
  <c r="O1786" i="1"/>
  <c r="O1790" i="1"/>
  <c r="O1793" i="1"/>
  <c r="O1804" i="1"/>
  <c r="O1805" i="1"/>
  <c r="O1807" i="1"/>
  <c r="O1808" i="1"/>
  <c r="O1809" i="1"/>
  <c r="O1810" i="1"/>
  <c r="O1811" i="1"/>
  <c r="O1812" i="1"/>
  <c r="O1814" i="1"/>
  <c r="O1815" i="1"/>
  <c r="O1818" i="1"/>
  <c r="O1826" i="1"/>
  <c r="O1836" i="1"/>
  <c r="O1843" i="1"/>
  <c r="O1845" i="1"/>
  <c r="O1847" i="1"/>
  <c r="O1849" i="1"/>
  <c r="O1853" i="1"/>
  <c r="O1858" i="1"/>
  <c r="O1861" i="1"/>
  <c r="O1871" i="1"/>
  <c r="O1873" i="1"/>
  <c r="O1874" i="1"/>
  <c r="O1875" i="1"/>
  <c r="O1876" i="1"/>
  <c r="O1879" i="1"/>
  <c r="O1884" i="1"/>
  <c r="O1886" i="1"/>
  <c r="O1887" i="1"/>
  <c r="O1888" i="1"/>
  <c r="O1891" i="1"/>
  <c r="O1892" i="1"/>
  <c r="O1895" i="1"/>
  <c r="O1898" i="1"/>
  <c r="O1906" i="1"/>
  <c r="O1907" i="1"/>
  <c r="O1910" i="1"/>
  <c r="O1911" i="1"/>
  <c r="O1912" i="1"/>
  <c r="O1913" i="1"/>
  <c r="O1915" i="1"/>
  <c r="O1918" i="1"/>
  <c r="O1924" i="1"/>
  <c r="O1932" i="1"/>
  <c r="O1934" i="1"/>
  <c r="O1935" i="1"/>
  <c r="O1943" i="1"/>
  <c r="O1945" i="1"/>
  <c r="O1946" i="1"/>
  <c r="O1963" i="1"/>
  <c r="O1965" i="1"/>
  <c r="O1969" i="1"/>
  <c r="O1976" i="1"/>
  <c r="O1981" i="1"/>
  <c r="O1982" i="1"/>
  <c r="O1984" i="1"/>
  <c r="O1992" i="1"/>
  <c r="O1995" i="1"/>
  <c r="O1997" i="1"/>
  <c r="O2002" i="1"/>
  <c r="O2007" i="1"/>
  <c r="O2008" i="1"/>
  <c r="O2009" i="1"/>
  <c r="O2012" i="1"/>
  <c r="O2015" i="1"/>
  <c r="O2016" i="1"/>
  <c r="O2018" i="1"/>
  <c r="O2021" i="1"/>
  <c r="O2029" i="1"/>
  <c r="O2030" i="1"/>
  <c r="O2032" i="1"/>
  <c r="O2034" i="1"/>
  <c r="O2035" i="1"/>
  <c r="O2036" i="1"/>
  <c r="O2037" i="1"/>
  <c r="O2041" i="1"/>
  <c r="O2045" i="1"/>
  <c r="O2046" i="1"/>
  <c r="O2050" i="1"/>
  <c r="O2051" i="1"/>
  <c r="O2053" i="1"/>
  <c r="O2056" i="1"/>
  <c r="O2060" i="1"/>
  <c r="O2061" i="1"/>
  <c r="O2068" i="1"/>
  <c r="O2072" i="1"/>
  <c r="O2073" i="1"/>
  <c r="O2075" i="1"/>
  <c r="O2080" i="1"/>
  <c r="O2090" i="1"/>
  <c r="O2091" i="1"/>
  <c r="O2092" i="1"/>
  <c r="O2097" i="1"/>
  <c r="O2103" i="1"/>
  <c r="O2105" i="1"/>
  <c r="O2109" i="1"/>
  <c r="O2112" i="1"/>
  <c r="O2122" i="1"/>
  <c r="O2123" i="1"/>
  <c r="O2124" i="1"/>
  <c r="O2126" i="1"/>
  <c r="O2127" i="1"/>
  <c r="O2133" i="1"/>
  <c r="O2137" i="1"/>
  <c r="O2144" i="1"/>
  <c r="O2147" i="1"/>
  <c r="O2148" i="1"/>
  <c r="O2149" i="1"/>
  <c r="O2150" i="1"/>
  <c r="O2151" i="1"/>
  <c r="O2153" i="1"/>
  <c r="O2157" i="1"/>
  <c r="O2159" i="1"/>
  <c r="O2160" i="1"/>
  <c r="O2165" i="1"/>
  <c r="O2170" i="1"/>
  <c r="O2171" i="1"/>
  <c r="O2172" i="1"/>
  <c r="O2175" i="1"/>
  <c r="O2176" i="1"/>
  <c r="O2179" i="1"/>
  <c r="O2186" i="1"/>
  <c r="O2187" i="1"/>
  <c r="O2190" i="1"/>
  <c r="O2191" i="1"/>
  <c r="O2193" i="1"/>
  <c r="O2198" i="1"/>
  <c r="O2200" i="1"/>
  <c r="O2202" i="1"/>
  <c r="O2210" i="1"/>
  <c r="O2213" i="1"/>
  <c r="O2219" i="1"/>
  <c r="O2222" i="1"/>
  <c r="O2224" i="1"/>
  <c r="O2228" i="1"/>
  <c r="O2229" i="1"/>
  <c r="O2232" i="1"/>
  <c r="O2234" i="1"/>
  <c r="O2236" i="1"/>
  <c r="O2237" i="1"/>
  <c r="O2240" i="1"/>
  <c r="O2243" i="1"/>
  <c r="O2244" i="1"/>
  <c r="O2256" i="1"/>
  <c r="O2257" i="1"/>
  <c r="O2258" i="1"/>
  <c r="O2261" i="1"/>
  <c r="O2262" i="1"/>
  <c r="O2264" i="1"/>
  <c r="O2271" i="1"/>
  <c r="O2275" i="1"/>
  <c r="O2279" i="1"/>
  <c r="O2280" i="1"/>
  <c r="O2283" i="1"/>
  <c r="O2288" i="1"/>
  <c r="O2292" i="1"/>
  <c r="O2293" i="1"/>
  <c r="O2295" i="1"/>
  <c r="O2296" i="1"/>
  <c r="O2298" i="1"/>
  <c r="O2305" i="1"/>
  <c r="O2306" i="1"/>
  <c r="O2307" i="1"/>
  <c r="O2308" i="1"/>
  <c r="O2310" i="1"/>
  <c r="O2315" i="1"/>
  <c r="O2316" i="1"/>
  <c r="O2319" i="1"/>
  <c r="O2321" i="1"/>
  <c r="O2326" i="1"/>
  <c r="O2329" i="1"/>
  <c r="O2333" i="1"/>
  <c r="O2339" i="1"/>
  <c r="O2341" i="1"/>
  <c r="O2349" i="1"/>
  <c r="O2350" i="1"/>
  <c r="O2353" i="1"/>
  <c r="O2360" i="1"/>
  <c r="O2361" i="1"/>
  <c r="O2362" i="1"/>
  <c r="O2363" i="1"/>
  <c r="O2364" i="1"/>
  <c r="O2366" i="1"/>
  <c r="O2377" i="1"/>
  <c r="O2382" i="1"/>
  <c r="O2386" i="1"/>
  <c r="O2389" i="1"/>
  <c r="O2390" i="1"/>
  <c r="O2391" i="1"/>
  <c r="O2394" i="1"/>
  <c r="O2400" i="1"/>
  <c r="O2406" i="1"/>
  <c r="O2408" i="1"/>
  <c r="O2410" i="1"/>
  <c r="O2414" i="1"/>
  <c r="O2416" i="1"/>
  <c r="O2419" i="1"/>
  <c r="O2424" i="1"/>
  <c r="O2425" i="1"/>
  <c r="O2427" i="1"/>
  <c r="O2428" i="1"/>
  <c r="O2430" i="1"/>
  <c r="O2446" i="1"/>
  <c r="O2448" i="1"/>
  <c r="O2449" i="1"/>
  <c r="O2450" i="1"/>
  <c r="O2455" i="1"/>
  <c r="O2456" i="1"/>
  <c r="O2461" i="1"/>
  <c r="O2462" i="1"/>
  <c r="O2464" i="1"/>
  <c r="O2468" i="1"/>
  <c r="O2474" i="1"/>
  <c r="O2477" i="1"/>
  <c r="O2479" i="1"/>
  <c r="O2480" i="1"/>
  <c r="O2481" i="1"/>
  <c r="O2485" i="1"/>
  <c r="O2488" i="1"/>
  <c r="O2490" i="1"/>
  <c r="O2491" i="1"/>
  <c r="O2494" i="1"/>
  <c r="O2495" i="1"/>
  <c r="O2496" i="1"/>
  <c r="O2508" i="1"/>
  <c r="O2515" i="1"/>
  <c r="O2518" i="1"/>
  <c r="O2520" i="1"/>
  <c r="O2523" i="1"/>
  <c r="O2527" i="1"/>
  <c r="O2528" i="1"/>
  <c r="O2530" i="1"/>
  <c r="O2532" i="1"/>
  <c r="O2534" i="1"/>
  <c r="O2537" i="1"/>
  <c r="O2539" i="1"/>
  <c r="O2540" i="1"/>
  <c r="O2542" i="1"/>
  <c r="O2549" i="1"/>
  <c r="O2557" i="1"/>
  <c r="O2558" i="1"/>
  <c r="O2560" i="1"/>
  <c r="O2564" i="1"/>
  <c r="O2567" i="1"/>
  <c r="O2568" i="1"/>
  <c r="O2570" i="1"/>
  <c r="O2574" i="1"/>
  <c r="O2575" i="1"/>
  <c r="O2578" i="1"/>
  <c r="O2588" i="1"/>
  <c r="O2595" i="1"/>
  <c r="O2596" i="1"/>
  <c r="O2600" i="1"/>
  <c r="O2613" i="1"/>
  <c r="O2619" i="1"/>
  <c r="O2622" i="1"/>
  <c r="O2623" i="1"/>
  <c r="O2625" i="1"/>
  <c r="O2628" i="1"/>
  <c r="O2629" i="1"/>
  <c r="O2635" i="1"/>
  <c r="O2638" i="1"/>
  <c r="O2642" i="1"/>
  <c r="O2644" i="1"/>
  <c r="O2647" i="1"/>
  <c r="O2649" i="1"/>
  <c r="O2651" i="1"/>
  <c r="O2658" i="1"/>
  <c r="O2663" i="1"/>
  <c r="O2664" i="1"/>
  <c r="O2666" i="1"/>
  <c r="O2667" i="1"/>
  <c r="O2669" i="1"/>
  <c r="O2681" i="1"/>
  <c r="O2683" i="1"/>
  <c r="O2688" i="1"/>
  <c r="O2690" i="1"/>
  <c r="O2692" i="1"/>
  <c r="O2697" i="1"/>
  <c r="O2703" i="1"/>
  <c r="O2706" i="1"/>
  <c r="O2707" i="1"/>
  <c r="O2708" i="1"/>
  <c r="O2711" i="1"/>
  <c r="O2712" i="1"/>
  <c r="O2720" i="1"/>
  <c r="O2721" i="1"/>
  <c r="O2724" i="1"/>
  <c r="O2727" i="1"/>
  <c r="O2729" i="1"/>
  <c r="O2731" i="1"/>
  <c r="O2734" i="1"/>
  <c r="O2736" i="1"/>
  <c r="O2744" i="1"/>
  <c r="O2747" i="1"/>
  <c r="O2752" i="1"/>
  <c r="O2757" i="1"/>
  <c r="O2758" i="1"/>
  <c r="O2759" i="1"/>
  <c r="O2760" i="1"/>
  <c r="O2765" i="1"/>
  <c r="O2771" i="1"/>
  <c r="O2772" i="1"/>
  <c r="O2783" i="1"/>
  <c r="O2785" i="1"/>
  <c r="O2793" i="1"/>
  <c r="O2795" i="1"/>
  <c r="O2796" i="1"/>
  <c r="O2798" i="1"/>
  <c r="O2811" i="1"/>
  <c r="O2813" i="1"/>
  <c r="O2818" i="1"/>
  <c r="O2820" i="1"/>
  <c r="O2827" i="1"/>
  <c r="O2831" i="1"/>
  <c r="O2832" i="1"/>
  <c r="O2835" i="1"/>
  <c r="O2837" i="1"/>
  <c r="O2839" i="1"/>
  <c r="O2844" i="1"/>
  <c r="O2845" i="1"/>
  <c r="O2846" i="1"/>
  <c r="O2848" i="1"/>
  <c r="O2852" i="1"/>
  <c r="O2854" i="1"/>
  <c r="O2856" i="1"/>
  <c r="O2858" i="1"/>
  <c r="O2860" i="1"/>
  <c r="O2862" i="1"/>
  <c r="O2865" i="1"/>
  <c r="O2868" i="1"/>
  <c r="O2869" i="1"/>
  <c r="O2873" i="1"/>
  <c r="O2877" i="1"/>
  <c r="O2884" i="1"/>
  <c r="O2885" i="1"/>
  <c r="O2886" i="1"/>
  <c r="O2887" i="1"/>
  <c r="O2889" i="1"/>
  <c r="O2893" i="1"/>
  <c r="O2898" i="1"/>
  <c r="O2903" i="1"/>
  <c r="O2904" i="1"/>
  <c r="O2905" i="1"/>
  <c r="O2907" i="1"/>
  <c r="O2911" i="1"/>
  <c r="O2912" i="1"/>
  <c r="O2914" i="1"/>
  <c r="O2919" i="1"/>
  <c r="O2920" i="1"/>
  <c r="O2923" i="1"/>
  <c r="O2925" i="1"/>
  <c r="O2926" i="1"/>
  <c r="O2927" i="1"/>
  <c r="O2929" i="1"/>
  <c r="O2932" i="1"/>
  <c r="O2933" i="1"/>
  <c r="O2937" i="1"/>
  <c r="O2954" i="1"/>
  <c r="O2958" i="1"/>
  <c r="O2959" i="1"/>
  <c r="O2963" i="1"/>
  <c r="O2965" i="1"/>
  <c r="O2969" i="1"/>
  <c r="O2970" i="1"/>
  <c r="O2971" i="1"/>
  <c r="O2973" i="1"/>
  <c r="O2983" i="1"/>
  <c r="O2987" i="1"/>
  <c r="O2989" i="1"/>
  <c r="O2990" i="1"/>
  <c r="O2991" i="1"/>
  <c r="O2993" i="1"/>
  <c r="O2994" i="1"/>
  <c r="O2997" i="1"/>
  <c r="O2998" i="1"/>
  <c r="O3002" i="1"/>
  <c r="O3003" i="1"/>
  <c r="O3004" i="1"/>
  <c r="O3012" i="1"/>
  <c r="O3019" i="1"/>
  <c r="O3023" i="1"/>
  <c r="O3026" i="1"/>
  <c r="O3029" i="1"/>
  <c r="O3030" i="1"/>
  <c r="O3034" i="1"/>
  <c r="O3037" i="1"/>
  <c r="O3038" i="1"/>
  <c r="O3041" i="1"/>
  <c r="O3043" i="1"/>
  <c r="O3044" i="1"/>
  <c r="O3048" i="1"/>
  <c r="O3049" i="1"/>
  <c r="O3057" i="1"/>
  <c r="O3059" i="1"/>
  <c r="O3060" i="1"/>
  <c r="O3061" i="1"/>
  <c r="O3063" i="1"/>
  <c r="O3065" i="1"/>
  <c r="O3066" i="1"/>
  <c r="O3067" i="1"/>
  <c r="O3068" i="1"/>
  <c r="O3069" i="1"/>
  <c r="O3070" i="1"/>
  <c r="O3076" i="1"/>
  <c r="O3077" i="1"/>
  <c r="O3079" i="1"/>
  <c r="O3080" i="1"/>
  <c r="O3081" i="1"/>
  <c r="O3086" i="1"/>
  <c r="O3089" i="1"/>
  <c r="O3091" i="1"/>
  <c r="O3097" i="1"/>
  <c r="O3100" i="1"/>
  <c r="O3105" i="1"/>
  <c r="O3110" i="1"/>
  <c r="O3111" i="1"/>
  <c r="O3115" i="1"/>
  <c r="O3117" i="1"/>
  <c r="O3119" i="1"/>
  <c r="O3121" i="1"/>
  <c r="O3122" i="1"/>
  <c r="O3123" i="1"/>
  <c r="O3124" i="1"/>
  <c r="O3125" i="1"/>
  <c r="O3127" i="1"/>
  <c r="O3129" i="1"/>
  <c r="O3134" i="1"/>
  <c r="O3139" i="1"/>
  <c r="O3146" i="1"/>
  <c r="O3150" i="1"/>
  <c r="O3153" i="1"/>
  <c r="O3157" i="1"/>
  <c r="O3162" i="1"/>
  <c r="O3174" i="1"/>
  <c r="O3180" i="1"/>
  <c r="O3184" i="1"/>
  <c r="O3185" i="1"/>
  <c r="O3186" i="1"/>
  <c r="O3187" i="1"/>
  <c r="O3189" i="1"/>
  <c r="O3194" i="1"/>
  <c r="O3195" i="1"/>
  <c r="O3201" i="1"/>
  <c r="O3204" i="1"/>
  <c r="O3211" i="1"/>
  <c r="O3213" i="1"/>
  <c r="O3218" i="1"/>
  <c r="O3219" i="1"/>
  <c r="O3222" i="1"/>
  <c r="O3223" i="1"/>
  <c r="O3225" i="1"/>
  <c r="O3226" i="1"/>
  <c r="O3228" i="1"/>
  <c r="O3234" i="1"/>
  <c r="O3239" i="1"/>
  <c r="O3240" i="1"/>
  <c r="O3246" i="1"/>
  <c r="O3255" i="1"/>
  <c r="O3256" i="1"/>
  <c r="O3260" i="1"/>
  <c r="O3263" i="1"/>
  <c r="O3264" i="1"/>
  <c r="O3265" i="1"/>
  <c r="O3266" i="1"/>
  <c r="O3272" i="1"/>
  <c r="O3273" i="1"/>
  <c r="O3276" i="1"/>
  <c r="O3278" i="1"/>
  <c r="O3281" i="1"/>
  <c r="O3282" i="1"/>
  <c r="O3283" i="1"/>
  <c r="O3284" i="1"/>
  <c r="O3289" i="1"/>
  <c r="O3291" i="1"/>
  <c r="O3292" i="1"/>
  <c r="O3293" i="1"/>
  <c r="O3294" i="1"/>
  <c r="O3297" i="1"/>
  <c r="O3299" i="1"/>
  <c r="O3300" i="1"/>
  <c r="O3306" i="1"/>
  <c r="O3315" i="1"/>
  <c r="O3316" i="1"/>
  <c r="O3321" i="1"/>
  <c r="O3325" i="1"/>
  <c r="O3327" i="1"/>
  <c r="O3331" i="1"/>
  <c r="O3338" i="1"/>
  <c r="O3339" i="1"/>
  <c r="O3343" i="1"/>
  <c r="O3352" i="1"/>
  <c r="O3363" i="1"/>
  <c r="O3364" i="1"/>
  <c r="O3372" i="1"/>
  <c r="O3377" i="1"/>
  <c r="O3386" i="1"/>
  <c r="O3388" i="1"/>
  <c r="O3389" i="1"/>
  <c r="O3390" i="1"/>
  <c r="O3393" i="1"/>
  <c r="O3395" i="1"/>
  <c r="O3396" i="1"/>
  <c r="O3398" i="1"/>
  <c r="O3403" i="1"/>
  <c r="O3405" i="1"/>
  <c r="O3406" i="1"/>
  <c r="O3410" i="1"/>
  <c r="O3413" i="1"/>
  <c r="O3414" i="1"/>
  <c r="O3418" i="1"/>
  <c r="O3421" i="1"/>
  <c r="O3427" i="1"/>
  <c r="O3428" i="1"/>
  <c r="O3433" i="1"/>
  <c r="O3441" i="1"/>
  <c r="O3443" i="1"/>
  <c r="O3449" i="1"/>
  <c r="O3450" i="1"/>
  <c r="O3453" i="1"/>
  <c r="O3466" i="1"/>
  <c r="O3468" i="1"/>
  <c r="O3469" i="1"/>
  <c r="O3485" i="1"/>
  <c r="O3488" i="1"/>
  <c r="O3489" i="1"/>
  <c r="O3493" i="1"/>
  <c r="O3495" i="1"/>
  <c r="O3497" i="1"/>
  <c r="O3499" i="1"/>
  <c r="O3510" i="1"/>
  <c r="O3513" i="1"/>
  <c r="O3515" i="1"/>
  <c r="O3517" i="1"/>
  <c r="O3522" i="1"/>
  <c r="O3524" i="1"/>
  <c r="O3530" i="1"/>
  <c r="O3533" i="1"/>
  <c r="O3535" i="1"/>
  <c r="O3536" i="1"/>
  <c r="O3546" i="1"/>
  <c r="O3566" i="1"/>
  <c r="O3568" i="1"/>
  <c r="O3572" i="1"/>
  <c r="O3578" i="1"/>
  <c r="O3582" i="1"/>
  <c r="O3583" i="1"/>
  <c r="O3586" i="1"/>
  <c r="O3587" i="1"/>
  <c r="O3588" i="1"/>
  <c r="O3590" i="1"/>
  <c r="O3598" i="1"/>
  <c r="O3602" i="1"/>
  <c r="O3603" i="1"/>
  <c r="O3604" i="1"/>
  <c r="O3606" i="1"/>
  <c r="O3607" i="1"/>
  <c r="O3610" i="1"/>
  <c r="O3612" i="1"/>
  <c r="O3613" i="1"/>
  <c r="O3622" i="1"/>
  <c r="O3623" i="1"/>
  <c r="O3624" i="1"/>
  <c r="O3626" i="1"/>
  <c r="O3628" i="1"/>
  <c r="O3632" i="1"/>
  <c r="O3642" i="1"/>
  <c r="O3646" i="1"/>
  <c r="O3654" i="1"/>
  <c r="O3655" i="1"/>
  <c r="O3657" i="1"/>
  <c r="O3658" i="1"/>
  <c r="O3660" i="1"/>
  <c r="O3667" i="1"/>
  <c r="O3682" i="1"/>
  <c r="O3685" i="1"/>
  <c r="O3686" i="1"/>
  <c r="O3692" i="1"/>
  <c r="O3693" i="1"/>
  <c r="O3702" i="1"/>
  <c r="O3706" i="1"/>
  <c r="O3708" i="1"/>
  <c r="O3710" i="1"/>
  <c r="O3711" i="1"/>
  <c r="O3712" i="1"/>
  <c r="O3716" i="1"/>
  <c r="O3717" i="1"/>
  <c r="O3720" i="1"/>
  <c r="O3721" i="1"/>
  <c r="O3725" i="1"/>
  <c r="O3726" i="1"/>
  <c r="O3728" i="1"/>
  <c r="O3732" i="1"/>
  <c r="O3735" i="1"/>
  <c r="O3738" i="1"/>
  <c r="O3739" i="1"/>
  <c r="O3740" i="1"/>
  <c r="O3748" i="1"/>
  <c r="O3754" i="1"/>
  <c r="O3762" i="1"/>
  <c r="O3767" i="1"/>
  <c r="O3771" i="1"/>
  <c r="O3772" i="1"/>
  <c r="O3774" i="1"/>
  <c r="O3783" i="1"/>
  <c r="O3784" i="1"/>
  <c r="O3786" i="1"/>
  <c r="O3787" i="1"/>
  <c r="O3791" i="1"/>
  <c r="O3794" i="1"/>
  <c r="O3796" i="1"/>
  <c r="O3802" i="1"/>
  <c r="O3808" i="1"/>
  <c r="O3809" i="1"/>
  <c r="O3812" i="1"/>
  <c r="O3819" i="1"/>
  <c r="O3822" i="1"/>
  <c r="O3824" i="1"/>
  <c r="O3826" i="1"/>
  <c r="O3827" i="1"/>
  <c r="O3830" i="1"/>
  <c r="O3834" i="1"/>
  <c r="O3836" i="1"/>
  <c r="O3838" i="1"/>
  <c r="O3842" i="1"/>
  <c r="O3846" i="1"/>
  <c r="O3855" i="1"/>
  <c r="O3859" i="1"/>
  <c r="O3865" i="1"/>
  <c r="O3866" i="1"/>
  <c r="O3869" i="1"/>
  <c r="O3878" i="1"/>
  <c r="O3889" i="1"/>
  <c r="O3892" i="1"/>
  <c r="O3893" i="1"/>
  <c r="O3895" i="1"/>
  <c r="O3896" i="1"/>
  <c r="O3908" i="1"/>
  <c r="O3911" i="1"/>
  <c r="O3917" i="1"/>
  <c r="O3918" i="1"/>
  <c r="O3919" i="1"/>
  <c r="O3926" i="1"/>
  <c r="O3930" i="1"/>
  <c r="O3932" i="1"/>
  <c r="O3933" i="1"/>
  <c r="O3936" i="1"/>
  <c r="O3938" i="1"/>
  <c r="O3940" i="1"/>
  <c r="O3942" i="1"/>
  <c r="O3943" i="1"/>
  <c r="O3945" i="1"/>
  <c r="O3946" i="1"/>
  <c r="O3955" i="1"/>
  <c r="O3959" i="1"/>
  <c r="O3960" i="1"/>
  <c r="O3963" i="1"/>
  <c r="O3964" i="1"/>
  <c r="O3970" i="1"/>
  <c r="O3974" i="1"/>
  <c r="O3981" i="1"/>
  <c r="O3982" i="1"/>
  <c r="O3984" i="1"/>
  <c r="O3989" i="1"/>
  <c r="O3993" i="1"/>
  <c r="O3994" i="1"/>
  <c r="O3995" i="1"/>
  <c r="O3998" i="1"/>
  <c r="O4001" i="1"/>
  <c r="O4007" i="1"/>
  <c r="O4008" i="1"/>
  <c r="O4009" i="1"/>
  <c r="O4012" i="1"/>
  <c r="O4014" i="1"/>
  <c r="O4021" i="1"/>
  <c r="O4028" i="1"/>
  <c r="O4036" i="1"/>
  <c r="O4039" i="1"/>
  <c r="O4047" i="1"/>
  <c r="O4050" i="1"/>
  <c r="O4055" i="1"/>
  <c r="O4056" i="1"/>
  <c r="O4057" i="1"/>
  <c r="O4061" i="1"/>
  <c r="O4067" i="1"/>
  <c r="O4071" i="1"/>
  <c r="O4074" i="1"/>
  <c r="O4078" i="1"/>
  <c r="O4080" i="1"/>
  <c r="O4082" i="1"/>
  <c r="O4085" i="1"/>
  <c r="O4090" i="1"/>
  <c r="O4091" i="1"/>
  <c r="O4092" i="1"/>
  <c r="O4097" i="1"/>
  <c r="O4100" i="1"/>
  <c r="O4105" i="1"/>
  <c r="O4112" i="1"/>
  <c r="O4113" i="1"/>
  <c r="O4115" i="1"/>
  <c r="O4117" i="1"/>
  <c r="O4118" i="1"/>
  <c r="O4119" i="1"/>
  <c r="O4122" i="1"/>
  <c r="O4125" i="1"/>
  <c r="O4129" i="1"/>
  <c r="O4136" i="1"/>
  <c r="O4140" i="1"/>
  <c r="O4145" i="1"/>
  <c r="O4150" i="1"/>
  <c r="O4151" i="1"/>
  <c r="O4154" i="1"/>
  <c r="O4156" i="1"/>
  <c r="O4159" i="1"/>
  <c r="O4160" i="1"/>
  <c r="O4163" i="1"/>
  <c r="O4164" i="1"/>
  <c r="O4165" i="1"/>
  <c r="O4167" i="1"/>
  <c r="O4169" i="1"/>
  <c r="O4177" i="1"/>
  <c r="O4183" i="1"/>
  <c r="O4190" i="1"/>
  <c r="O4197" i="1"/>
  <c r="O4199" i="1"/>
  <c r="O4206" i="1"/>
  <c r="O4209" i="1"/>
  <c r="O4212" i="1"/>
  <c r="O4220" i="1"/>
  <c r="O4221" i="1"/>
  <c r="O4222" i="1"/>
  <c r="O4225" i="1"/>
  <c r="O4226" i="1"/>
  <c r="O4227" i="1"/>
  <c r="O4230" i="1"/>
  <c r="O4232" i="1"/>
  <c r="O4240" i="1"/>
  <c r="O4243" i="1"/>
  <c r="O4249" i="1"/>
  <c r="O4250" i="1"/>
  <c r="O4254" i="1"/>
  <c r="O4257" i="1"/>
  <c r="O4259" i="1"/>
  <c r="O4261" i="1"/>
  <c r="O4262" i="1"/>
  <c r="O4270" i="1"/>
  <c r="O4276" i="1"/>
  <c r="O4277" i="1"/>
  <c r="O4278" i="1"/>
  <c r="O4280" i="1"/>
  <c r="O4282" i="1"/>
  <c r="O4284" i="1"/>
  <c r="O4288" i="1"/>
  <c r="O4290" i="1"/>
  <c r="O4291" i="1"/>
  <c r="O4292" i="1"/>
  <c r="O4294" i="1"/>
  <c r="O4295" i="1"/>
  <c r="O4300" i="1"/>
  <c r="O4305" i="1"/>
  <c r="O4311" i="1"/>
  <c r="O4313" i="1"/>
  <c r="O4322" i="1"/>
  <c r="O4328" i="1"/>
  <c r="O4335" i="1"/>
  <c r="O4339" i="1"/>
  <c r="O4342" i="1"/>
  <c r="O4344" i="1"/>
  <c r="O4346" i="1"/>
  <c r="O4353" i="1"/>
  <c r="O4361" i="1"/>
  <c r="O4370" i="1"/>
  <c r="O4373" i="1"/>
  <c r="O4379" i="1"/>
  <c r="O4386" i="1"/>
  <c r="O4387" i="1"/>
  <c r="O4388" i="1"/>
  <c r="O4390" i="1"/>
  <c r="O4394" i="1"/>
  <c r="O4406" i="1"/>
  <c r="O4407" i="1"/>
  <c r="O4408" i="1"/>
  <c r="O4409" i="1"/>
  <c r="O4420" i="1"/>
  <c r="O4423" i="1"/>
  <c r="O4424" i="1"/>
  <c r="O4433" i="1"/>
  <c r="O4434" i="1"/>
  <c r="O4435" i="1"/>
  <c r="O4436" i="1"/>
  <c r="O4438" i="1"/>
  <c r="O4439" i="1"/>
  <c r="O4442" i="1"/>
  <c r="O4443" i="1"/>
  <c r="O4444" i="1"/>
  <c r="O4446" i="1"/>
  <c r="O4452" i="1"/>
  <c r="O4460" i="1"/>
  <c r="O4464" i="1"/>
  <c r="O4473" i="1"/>
  <c r="O4474" i="1"/>
  <c r="O4475" i="1"/>
  <c r="O4491" i="1"/>
  <c r="O4496" i="1"/>
  <c r="O4497" i="1"/>
  <c r="O4498" i="1"/>
  <c r="O4499" i="1"/>
  <c r="O4504" i="1"/>
  <c r="O4506" i="1"/>
  <c r="O4508" i="1"/>
  <c r="O4509" i="1"/>
  <c r="O4514" i="1"/>
  <c r="O4516" i="1"/>
  <c r="O4518" i="1"/>
  <c r="O4521" i="1"/>
  <c r="O4525" i="1"/>
  <c r="O4527" i="1"/>
  <c r="O4529" i="1"/>
  <c r="O4532" i="1"/>
  <c r="O4535" i="1"/>
  <c r="O4537" i="1"/>
  <c r="O4540" i="1"/>
  <c r="O4544" i="1"/>
  <c r="O4551" i="1"/>
  <c r="O4553" i="1"/>
  <c r="O4554" i="1"/>
  <c r="O4556" i="1"/>
  <c r="O4557" i="1"/>
  <c r="O4559" i="1"/>
  <c r="O4560" i="1"/>
  <c r="O4566" i="1"/>
  <c r="O4573" i="1"/>
  <c r="O4583" i="1"/>
  <c r="O4585" i="1"/>
  <c r="O4588" i="1"/>
  <c r="O4593" i="1"/>
  <c r="O4597" i="1"/>
  <c r="O4601" i="1"/>
  <c r="O4602" i="1"/>
  <c r="O4610" i="1"/>
  <c r="O4611" i="1"/>
  <c r="O4619" i="1"/>
  <c r="O4620" i="1"/>
  <c r="O4621" i="1"/>
  <c r="O4622" i="1"/>
  <c r="O4624" i="1"/>
  <c r="O4626" i="1"/>
  <c r="O4627" i="1"/>
  <c r="O4632" i="1"/>
  <c r="O4634" i="1"/>
  <c r="O4640" i="1"/>
  <c r="O4641" i="1"/>
  <c r="O4643" i="1"/>
  <c r="O4644" i="1"/>
  <c r="O4647" i="1"/>
  <c r="O4649" i="1"/>
  <c r="O4651" i="1"/>
  <c r="O4661" i="1"/>
  <c r="O4680" i="1"/>
  <c r="O4681" i="1"/>
  <c r="O4684" i="1"/>
  <c r="O4688" i="1"/>
  <c r="O4689" i="1"/>
  <c r="O4690" i="1"/>
  <c r="O4698" i="1"/>
  <c r="O4700" i="1"/>
  <c r="O4701" i="1"/>
  <c r="O4703" i="1"/>
  <c r="O4710" i="1"/>
  <c r="O4713" i="1"/>
  <c r="O4716" i="1"/>
  <c r="O4717" i="1"/>
  <c r="O4720" i="1"/>
  <c r="O4722" i="1"/>
  <c r="O4734" i="1"/>
  <c r="O4740" i="1"/>
  <c r="O4741" i="1"/>
  <c r="O4744" i="1"/>
  <c r="O4747" i="1"/>
  <c r="O4756" i="1"/>
  <c r="O4761" i="1"/>
  <c r="O4762" i="1"/>
  <c r="O4764" i="1"/>
  <c r="O4768" i="1"/>
  <c r="O4773" i="1"/>
  <c r="O4777" i="1"/>
  <c r="O4781" i="1"/>
  <c r="O4803" i="1"/>
  <c r="O4811" i="1"/>
  <c r="O4815" i="1"/>
  <c r="O4822" i="1"/>
  <c r="O4825" i="1"/>
  <c r="O4827" i="1"/>
  <c r="O4828" i="1"/>
  <c r="O4838" i="1"/>
  <c r="O4841" i="1"/>
  <c r="O4848" i="1"/>
  <c r="O4849" i="1"/>
  <c r="O4858" i="1"/>
  <c r="O4864" i="1"/>
  <c r="O4868" i="1"/>
  <c r="O4872" i="1"/>
  <c r="O4875" i="1"/>
  <c r="O4876" i="1"/>
  <c r="O4891" i="1"/>
  <c r="O4893" i="1"/>
  <c r="O4902" i="1"/>
  <c r="O4904" i="1"/>
  <c r="O4912" i="1"/>
  <c r="O4914" i="1"/>
  <c r="O4916" i="1"/>
  <c r="O4917" i="1"/>
  <c r="O4921" i="1"/>
  <c r="O4922" i="1"/>
  <c r="O4928" i="1"/>
  <c r="O4930" i="1"/>
  <c r="O4932" i="1"/>
  <c r="O4933" i="1"/>
  <c r="O4934" i="1"/>
  <c r="O4935" i="1"/>
  <c r="O4936" i="1"/>
  <c r="O4943" i="1"/>
  <c r="O4949" i="1"/>
  <c r="O4950" i="1"/>
  <c r="O4952" i="1"/>
  <c r="O4953" i="1"/>
  <c r="O4955" i="1"/>
  <c r="O4957" i="1"/>
  <c r="O4959" i="1"/>
  <c r="O4964" i="1"/>
  <c r="O4971" i="1"/>
  <c r="O4975" i="1"/>
  <c r="O4976" i="1"/>
  <c r="O4985" i="1"/>
  <c r="O4988" i="1"/>
  <c r="O4990" i="1"/>
  <c r="O4992" i="1"/>
  <c r="O4994" i="1"/>
  <c r="O5000" i="1"/>
  <c r="O5007" i="1"/>
  <c r="O5012" i="1"/>
  <c r="O5017" i="1"/>
  <c r="O5018" i="1"/>
  <c r="O5021" i="1"/>
  <c r="O5026" i="1"/>
  <c r="O5027" i="1"/>
  <c r="O5030" i="1"/>
  <c r="O5031" i="1"/>
  <c r="O5035" i="1"/>
  <c r="O5037" i="1"/>
  <c r="O5042" i="1"/>
  <c r="O5044" i="1"/>
  <c r="O5048" i="1"/>
  <c r="O5056" i="1"/>
  <c r="O5059" i="1"/>
  <c r="O5061" i="1"/>
  <c r="O5068" i="1"/>
  <c r="O5071" i="1"/>
  <c r="O5073" i="1"/>
  <c r="O5076" i="1"/>
  <c r="O5078" i="1"/>
  <c r="O5082" i="1"/>
  <c r="O5083" i="1"/>
  <c r="O5084" i="1"/>
  <c r="O5085" i="1"/>
  <c r="O5086" i="1"/>
  <c r="O5088" i="1"/>
  <c r="O5090" i="1"/>
  <c r="O5096" i="1"/>
  <c r="O5099" i="1"/>
  <c r="O5102" i="1"/>
  <c r="O5109" i="1"/>
  <c r="O5111" i="1"/>
  <c r="O5114" i="1"/>
  <c r="O5116" i="1"/>
  <c r="O5117" i="1"/>
  <c r="O5118" i="1"/>
  <c r="O5120" i="1"/>
  <c r="O5121" i="1"/>
  <c r="O5132" i="1"/>
  <c r="O5133" i="1"/>
  <c r="O5134" i="1"/>
  <c r="O5140" i="1"/>
  <c r="O5142" i="1"/>
  <c r="O5145" i="1"/>
  <c r="O5148" i="1"/>
  <c r="O5151" i="1"/>
  <c r="O5153" i="1"/>
  <c r="O5155" i="1"/>
  <c r="O5159" i="1"/>
  <c r="O5166" i="1"/>
  <c r="O5167" i="1"/>
  <c r="O5170" i="1"/>
  <c r="O5172" i="1"/>
  <c r="O5173" i="1"/>
  <c r="O5174" i="1"/>
  <c r="O5175" i="1"/>
  <c r="O5177" i="1"/>
  <c r="O5179" i="1"/>
  <c r="O5180" i="1"/>
  <c r="O5181" i="1"/>
  <c r="O5182" i="1"/>
  <c r="O5184" i="1"/>
  <c r="O5185" i="1"/>
  <c r="O5188" i="1"/>
  <c r="O5192" i="1"/>
  <c r="O5195" i="1"/>
  <c r="O5199" i="1"/>
  <c r="O5201" i="1"/>
  <c r="O5204" i="1"/>
  <c r="O5211" i="1"/>
  <c r="O5215" i="1"/>
  <c r="O5218" i="1"/>
  <c r="O5227" i="1"/>
  <c r="O5232" i="1"/>
  <c r="O5233" i="1"/>
  <c r="O5239" i="1"/>
  <c r="O5241" i="1"/>
  <c r="O5242" i="1"/>
  <c r="O5243" i="1"/>
  <c r="O5247" i="1"/>
  <c r="O5250" i="1"/>
  <c r="O5251" i="1"/>
  <c r="O5255" i="1"/>
  <c r="O5257" i="1"/>
  <c r="O5260" i="1"/>
  <c r="O5261" i="1"/>
  <c r="O5273" i="1"/>
  <c r="O5275" i="1"/>
  <c r="O5277" i="1"/>
  <c r="O5280" i="1"/>
  <c r="O5285" i="1"/>
  <c r="O5301" i="1"/>
  <c r="O5305" i="1"/>
  <c r="O5310" i="1"/>
  <c r="O5311" i="1"/>
  <c r="O5312" i="1"/>
  <c r="O5316" i="1"/>
  <c r="O5318" i="1"/>
  <c r="O5322" i="1"/>
  <c r="O5323" i="1"/>
  <c r="O5325" i="1"/>
  <c r="O5330" i="1"/>
  <c r="O5331" i="1"/>
  <c r="O5332" i="1"/>
  <c r="O5334" i="1"/>
  <c r="O5339" i="1"/>
  <c r="O5345" i="1"/>
  <c r="O5347" i="1"/>
  <c r="O5352" i="1"/>
  <c r="O5354" i="1"/>
  <c r="O5357" i="1"/>
  <c r="O5364" i="1"/>
  <c r="O5374" i="1"/>
  <c r="O5380" i="1"/>
  <c r="O5382" i="1"/>
  <c r="O5385" i="1"/>
  <c r="O5387" i="1"/>
  <c r="O5388" i="1"/>
  <c r="O5390" i="1"/>
  <c r="O5392" i="1"/>
  <c r="O5395" i="1"/>
  <c r="O5401" i="1"/>
  <c r="O5403" i="1"/>
  <c r="O5409" i="1"/>
  <c r="O5413" i="1"/>
  <c r="O5417" i="1"/>
  <c r="O5418" i="1"/>
  <c r="O5420" i="1"/>
  <c r="O5421" i="1"/>
  <c r="O5422" i="1"/>
  <c r="O5426" i="1"/>
  <c r="O5429" i="1"/>
  <c r="O5430" i="1"/>
  <c r="O5431" i="1"/>
  <c r="O5433" i="1"/>
  <c r="O5438" i="1"/>
  <c r="O5440" i="1"/>
  <c r="O5441" i="1"/>
  <c r="O5442" i="1"/>
  <c r="O5443" i="1"/>
  <c r="O5454" i="1"/>
  <c r="O5461" i="1"/>
  <c r="O5462" i="1"/>
  <c r="O5465" i="1"/>
  <c r="O5469" i="1"/>
  <c r="O5472" i="1"/>
  <c r="O5475" i="1"/>
  <c r="O5479" i="1"/>
  <c r="O5482" i="1"/>
  <c r="O5483" i="1"/>
  <c r="O5489" i="1"/>
  <c r="O5496" i="1"/>
  <c r="O5503" i="1"/>
  <c r="O5507" i="1"/>
  <c r="O5508" i="1"/>
  <c r="O5509" i="1"/>
  <c r="O5511" i="1"/>
  <c r="O5514" i="1"/>
  <c r="O5517" i="1"/>
  <c r="O5520" i="1"/>
  <c r="O5523" i="1"/>
  <c r="O5526" i="1"/>
  <c r="O5547" i="1"/>
  <c r="O5551" i="1"/>
  <c r="O5553" i="1"/>
  <c r="O5554" i="1"/>
  <c r="O5570" i="1"/>
  <c r="O5573" i="1"/>
  <c r="O5576" i="1"/>
  <c r="O5577" i="1"/>
  <c r="O5580" i="1"/>
  <c r="O5587" i="1"/>
  <c r="O5595" i="1"/>
  <c r="O5597" i="1"/>
  <c r="O5598" i="1"/>
  <c r="O5603" i="1"/>
  <c r="O5604" i="1"/>
  <c r="O5608" i="1"/>
  <c r="O5613" i="1"/>
  <c r="O5617" i="1"/>
  <c r="O5627" i="1"/>
  <c r="O5630" i="1"/>
  <c r="O5632" i="1"/>
  <c r="O5633" i="1"/>
  <c r="O5634" i="1"/>
  <c r="O5636" i="1"/>
  <c r="O5637" i="1"/>
  <c r="O5639" i="1"/>
  <c r="O5645" i="1"/>
  <c r="O5647" i="1"/>
  <c r="O5652" i="1"/>
  <c r="O5654" i="1"/>
  <c r="O5655" i="1"/>
  <c r="O5657" i="1"/>
  <c r="O5666" i="1"/>
  <c r="O5669" i="1"/>
  <c r="O5672" i="1"/>
  <c r="O5678" i="1"/>
  <c r="O5682" i="1"/>
  <c r="O5684" i="1"/>
  <c r="O5691" i="1"/>
  <c r="O5692" i="1"/>
  <c r="O5695" i="1"/>
  <c r="O5698" i="1"/>
  <c r="O5700" i="1"/>
  <c r="O5706" i="1"/>
  <c r="O5707" i="1"/>
  <c r="O5710" i="1"/>
  <c r="O5721" i="1"/>
  <c r="O5722" i="1"/>
  <c r="O5723" i="1"/>
  <c r="O5731" i="1"/>
  <c r="O5732" i="1"/>
  <c r="O5736" i="1"/>
  <c r="O5738" i="1"/>
  <c r="O5739" i="1"/>
  <c r="O5753" i="1"/>
  <c r="O5756" i="1"/>
  <c r="O5757" i="1"/>
  <c r="O5758" i="1"/>
  <c r="O5761" i="1"/>
  <c r="O5767" i="1"/>
  <c r="O5770" i="1"/>
  <c r="O5776" i="1"/>
  <c r="O5791" i="1"/>
  <c r="O5796" i="1"/>
  <c r="O5797" i="1"/>
  <c r="O5800" i="1"/>
  <c r="O5810" i="1"/>
  <c r="O5811" i="1"/>
  <c r="O5813" i="1"/>
  <c r="O5814" i="1"/>
  <c r="O5818" i="1"/>
  <c r="O5821" i="1"/>
  <c r="O5822" i="1"/>
  <c r="O5825" i="1"/>
  <c r="O5827" i="1"/>
  <c r="O5835" i="1"/>
  <c r="O5837" i="1"/>
  <c r="O5838" i="1"/>
  <c r="O5843" i="1"/>
  <c r="O5846" i="1"/>
  <c r="O5847" i="1"/>
  <c r="O5849" i="1"/>
  <c r="O5852" i="1"/>
  <c r="O5853" i="1"/>
  <c r="O5855" i="1"/>
  <c r="O5859" i="1"/>
  <c r="O5868" i="1"/>
  <c r="O5873" i="1"/>
  <c r="O5879" i="1"/>
  <c r="O5882" i="1"/>
  <c r="O5887" i="1"/>
  <c r="O5889" i="1"/>
  <c r="O5894" i="1"/>
  <c r="O5895" i="1"/>
  <c r="O5896" i="1"/>
  <c r="O5899" i="1"/>
  <c r="O5904" i="1"/>
  <c r="O5908" i="1"/>
  <c r="O5914" i="1"/>
  <c r="O5918" i="1"/>
  <c r="O5923" i="1"/>
  <c r="O5926" i="1"/>
  <c r="O5935" i="1"/>
  <c r="O5939" i="1"/>
  <c r="O5940" i="1"/>
  <c r="O5944" i="1"/>
  <c r="O5945" i="1"/>
  <c r="O5949" i="1"/>
  <c r="O5954" i="1"/>
  <c r="O5957" i="1"/>
  <c r="O5967" i="1"/>
  <c r="O5970" i="1"/>
  <c r="O5971" i="1"/>
  <c r="O5976" i="1"/>
  <c r="O5981" i="1"/>
  <c r="O5982" i="1"/>
  <c r="O5984" i="1"/>
  <c r="O5986" i="1"/>
  <c r="O5987" i="1"/>
  <c r="O5989" i="1"/>
  <c r="O5991" i="1"/>
  <c r="O5995" i="1"/>
  <c r="O5998" i="1"/>
  <c r="M2" i="1"/>
  <c r="M3" i="1"/>
  <c r="M4" i="1"/>
  <c r="N4" i="1" s="1"/>
  <c r="M5" i="1"/>
  <c r="M6" i="1"/>
  <c r="M7" i="1"/>
  <c r="M8" i="1"/>
  <c r="M9" i="1"/>
  <c r="N9" i="1" s="1"/>
  <c r="M10" i="1"/>
  <c r="N10" i="1" s="1"/>
  <c r="M11" i="1"/>
  <c r="M12" i="1"/>
  <c r="M13" i="1"/>
  <c r="M14" i="1"/>
  <c r="M15" i="1"/>
  <c r="M16" i="1"/>
  <c r="M17" i="1"/>
  <c r="M18" i="1"/>
  <c r="N18" i="1" s="1"/>
  <c r="M19" i="1"/>
  <c r="M20" i="1"/>
  <c r="M21" i="1"/>
  <c r="M22" i="1"/>
  <c r="M23" i="1"/>
  <c r="M24" i="1"/>
  <c r="M25" i="1"/>
  <c r="N25" i="1" s="1"/>
  <c r="M26" i="1"/>
  <c r="M27" i="1"/>
  <c r="M28" i="1"/>
  <c r="N28" i="1" s="1"/>
  <c r="M29" i="1"/>
  <c r="N29" i="1" s="1"/>
  <c r="M30" i="1"/>
  <c r="N30" i="1" s="1"/>
  <c r="M31" i="1"/>
  <c r="M32" i="1"/>
  <c r="M33" i="1"/>
  <c r="M34" i="1"/>
  <c r="M35" i="1"/>
  <c r="N35" i="1" s="1"/>
  <c r="M36" i="1"/>
  <c r="N36" i="1" s="1"/>
  <c r="M37" i="1"/>
  <c r="M38" i="1"/>
  <c r="M39" i="1"/>
  <c r="M40" i="1"/>
  <c r="M41" i="1"/>
  <c r="M42" i="1"/>
  <c r="N42" i="1" s="1"/>
  <c r="M43" i="1"/>
  <c r="M44" i="1"/>
  <c r="M45" i="1"/>
  <c r="M46" i="1"/>
  <c r="M47" i="1"/>
  <c r="M48" i="1"/>
  <c r="M49" i="1"/>
  <c r="M50" i="1"/>
  <c r="N50" i="1" s="1"/>
  <c r="M51" i="1"/>
  <c r="N51" i="1" s="1"/>
  <c r="M52" i="1"/>
  <c r="M53" i="1"/>
  <c r="N53" i="1" s="1"/>
  <c r="M54" i="1"/>
  <c r="M55" i="1"/>
  <c r="M56" i="1"/>
  <c r="N56" i="1" s="1"/>
  <c r="M57" i="1"/>
  <c r="M58" i="1"/>
  <c r="M59" i="1"/>
  <c r="N59" i="1" s="1"/>
  <c r="M60" i="1"/>
  <c r="N60" i="1" s="1"/>
  <c r="M61" i="1"/>
  <c r="M62" i="1"/>
  <c r="M63" i="1"/>
  <c r="M64" i="1"/>
  <c r="M65" i="1"/>
  <c r="M66" i="1"/>
  <c r="N66" i="1" s="1"/>
  <c r="M67" i="1"/>
  <c r="N67" i="1" s="1"/>
  <c r="M68" i="1"/>
  <c r="N68" i="1" s="1"/>
  <c r="M69" i="1"/>
  <c r="N69" i="1" s="1"/>
  <c r="M70" i="1"/>
  <c r="N70" i="1" s="1"/>
  <c r="M71" i="1"/>
  <c r="M72" i="1"/>
  <c r="M73" i="1"/>
  <c r="M74" i="1"/>
  <c r="N74" i="1" s="1"/>
  <c r="M75" i="1"/>
  <c r="N75" i="1" s="1"/>
  <c r="M76" i="1"/>
  <c r="M77" i="1"/>
  <c r="M78" i="1"/>
  <c r="M79" i="1"/>
  <c r="N79" i="1" s="1"/>
  <c r="M80" i="1"/>
  <c r="N80" i="1" s="1"/>
  <c r="M81" i="1"/>
  <c r="N81" i="1" s="1"/>
  <c r="M82" i="1"/>
  <c r="M83" i="1"/>
  <c r="M84" i="1"/>
  <c r="M85" i="1"/>
  <c r="M86" i="1"/>
  <c r="M87" i="1"/>
  <c r="N87" i="1" s="1"/>
  <c r="M88" i="1"/>
  <c r="M89" i="1"/>
  <c r="N89" i="1" s="1"/>
  <c r="M90" i="1"/>
  <c r="M91" i="1"/>
  <c r="N91" i="1" s="1"/>
  <c r="M92" i="1"/>
  <c r="N92" i="1" s="1"/>
  <c r="M93" i="1"/>
  <c r="M94" i="1"/>
  <c r="M95" i="1"/>
  <c r="N95" i="1" s="1"/>
  <c r="M96" i="1"/>
  <c r="M97" i="1"/>
  <c r="N97" i="1" s="1"/>
  <c r="M98" i="1"/>
  <c r="M99" i="1"/>
  <c r="M100" i="1"/>
  <c r="M101" i="1"/>
  <c r="M102" i="1"/>
  <c r="N102" i="1" s="1"/>
  <c r="M103" i="1"/>
  <c r="M104" i="1"/>
  <c r="N104" i="1" s="1"/>
  <c r="M105" i="1"/>
  <c r="N105" i="1" s="1"/>
  <c r="M106" i="1"/>
  <c r="M107" i="1"/>
  <c r="N107" i="1" s="1"/>
  <c r="M108" i="1"/>
  <c r="N108" i="1" s="1"/>
  <c r="M109" i="1"/>
  <c r="M110" i="1"/>
  <c r="M111" i="1"/>
  <c r="M112" i="1"/>
  <c r="M113" i="1"/>
  <c r="N113" i="1" s="1"/>
  <c r="M114" i="1"/>
  <c r="M115" i="1"/>
  <c r="N115" i="1" s="1"/>
  <c r="M116" i="1"/>
  <c r="M117" i="1"/>
  <c r="M118" i="1"/>
  <c r="M119" i="1"/>
  <c r="M120" i="1"/>
  <c r="N120" i="1" s="1"/>
  <c r="M121" i="1"/>
  <c r="M122" i="1"/>
  <c r="M123" i="1"/>
  <c r="N123" i="1" s="1"/>
  <c r="M124" i="1"/>
  <c r="N124" i="1" s="1"/>
  <c r="M125" i="1"/>
  <c r="M126" i="1"/>
  <c r="M127" i="1"/>
  <c r="M128" i="1"/>
  <c r="N128" i="1" s="1"/>
  <c r="M129" i="1"/>
  <c r="M130" i="1"/>
  <c r="M131" i="1"/>
  <c r="N131" i="1" s="1"/>
  <c r="M132" i="1"/>
  <c r="M133" i="1"/>
  <c r="M134" i="1"/>
  <c r="M135" i="1"/>
  <c r="N135" i="1" s="1"/>
  <c r="M136" i="1"/>
  <c r="M137" i="1"/>
  <c r="M138" i="1"/>
  <c r="M139" i="1"/>
  <c r="M140" i="1"/>
  <c r="N140" i="1" s="1"/>
  <c r="M141" i="1"/>
  <c r="N141" i="1" s="1"/>
  <c r="M142" i="1"/>
  <c r="M143" i="1"/>
  <c r="M144" i="1"/>
  <c r="M145" i="1"/>
  <c r="M146" i="1"/>
  <c r="M147" i="1"/>
  <c r="M148" i="1"/>
  <c r="M149" i="1"/>
  <c r="M150" i="1"/>
  <c r="M151" i="1"/>
  <c r="M152" i="1"/>
  <c r="M153" i="1"/>
  <c r="N153" i="1" s="1"/>
  <c r="M154" i="1"/>
  <c r="M155" i="1"/>
  <c r="M156" i="1"/>
  <c r="M157" i="1"/>
  <c r="M158" i="1"/>
  <c r="N158" i="1" s="1"/>
  <c r="M159" i="1"/>
  <c r="N159" i="1" s="1"/>
  <c r="M160" i="1"/>
  <c r="M161" i="1"/>
  <c r="N161" i="1" s="1"/>
  <c r="M162" i="1"/>
  <c r="M163" i="1"/>
  <c r="M164" i="1"/>
  <c r="M165" i="1"/>
  <c r="N165" i="1" s="1"/>
  <c r="M166" i="1"/>
  <c r="N166" i="1" s="1"/>
  <c r="M167" i="1"/>
  <c r="M168" i="1"/>
  <c r="M169" i="1"/>
  <c r="M170" i="1"/>
  <c r="M171" i="1"/>
  <c r="N171" i="1" s="1"/>
  <c r="M172" i="1"/>
  <c r="M173" i="1"/>
  <c r="M174" i="1"/>
  <c r="N174" i="1" s="1"/>
  <c r="M175" i="1"/>
  <c r="M176" i="1"/>
  <c r="M177" i="1"/>
  <c r="M178" i="1"/>
  <c r="N178" i="1" s="1"/>
  <c r="M179" i="1"/>
  <c r="M180" i="1"/>
  <c r="M181" i="1"/>
  <c r="M182" i="1"/>
  <c r="M183" i="1"/>
  <c r="N183" i="1" s="1"/>
  <c r="M184" i="1"/>
  <c r="N184" i="1" s="1"/>
  <c r="M185" i="1"/>
  <c r="M186" i="1"/>
  <c r="M187" i="1"/>
  <c r="M188" i="1"/>
  <c r="N188" i="1" s="1"/>
  <c r="M189" i="1"/>
  <c r="N189" i="1" s="1"/>
  <c r="M190" i="1"/>
  <c r="M191" i="1"/>
  <c r="M192" i="1"/>
  <c r="M193" i="1"/>
  <c r="M194" i="1"/>
  <c r="N194" i="1" s="1"/>
  <c r="M195" i="1"/>
  <c r="N195" i="1" s="1"/>
  <c r="M196" i="1"/>
  <c r="N196" i="1" s="1"/>
  <c r="M197" i="1"/>
  <c r="M198" i="1"/>
  <c r="M199" i="1"/>
  <c r="N199" i="1" s="1"/>
  <c r="M200" i="1"/>
  <c r="M201" i="1"/>
  <c r="M202" i="1"/>
  <c r="N202" i="1" s="1"/>
  <c r="M203" i="1"/>
  <c r="N203" i="1" s="1"/>
  <c r="M204" i="1"/>
  <c r="M205" i="1"/>
  <c r="M206" i="1"/>
  <c r="M207" i="1"/>
  <c r="M208" i="1"/>
  <c r="M209" i="1"/>
  <c r="M210" i="1"/>
  <c r="M211" i="1"/>
  <c r="N211" i="1" s="1"/>
  <c r="M212" i="1"/>
  <c r="M213" i="1"/>
  <c r="M214" i="1"/>
  <c r="M215" i="1"/>
  <c r="M216" i="1"/>
  <c r="M217" i="1"/>
  <c r="M218" i="1"/>
  <c r="M219" i="1"/>
  <c r="M220" i="1"/>
  <c r="M221" i="1"/>
  <c r="N221" i="1" s="1"/>
  <c r="M222" i="1"/>
  <c r="M223" i="1"/>
  <c r="N223" i="1" s="1"/>
  <c r="M224" i="1"/>
  <c r="M225" i="1"/>
  <c r="N225" i="1" s="1"/>
  <c r="M226" i="1"/>
  <c r="M227" i="1"/>
  <c r="M228" i="1"/>
  <c r="M229" i="1"/>
  <c r="M230" i="1"/>
  <c r="M231" i="1"/>
  <c r="N231" i="1" s="1"/>
  <c r="M232" i="1"/>
  <c r="M233" i="1"/>
  <c r="M234" i="1"/>
  <c r="M235" i="1"/>
  <c r="M236" i="1"/>
  <c r="N236" i="1" s="1"/>
  <c r="M237" i="1"/>
  <c r="N237" i="1" s="1"/>
  <c r="M238" i="1"/>
  <c r="M239" i="1"/>
  <c r="M240" i="1"/>
  <c r="M241" i="1"/>
  <c r="N241" i="1" s="1"/>
  <c r="M242" i="1"/>
  <c r="M243" i="1"/>
  <c r="M244" i="1"/>
  <c r="M245" i="1"/>
  <c r="M246" i="1"/>
  <c r="M247" i="1"/>
  <c r="M248" i="1"/>
  <c r="M249" i="1"/>
  <c r="M250" i="1"/>
  <c r="N250" i="1" s="1"/>
  <c r="M251" i="1"/>
  <c r="M252" i="1"/>
  <c r="M253" i="1"/>
  <c r="M254" i="1"/>
  <c r="N254" i="1" s="1"/>
  <c r="M255" i="1"/>
  <c r="M256" i="1"/>
  <c r="M257" i="1"/>
  <c r="M258" i="1"/>
  <c r="M259" i="1"/>
  <c r="M260" i="1"/>
  <c r="N260" i="1" s="1"/>
  <c r="M261" i="1"/>
  <c r="M262" i="1"/>
  <c r="N262" i="1" s="1"/>
  <c r="M263" i="1"/>
  <c r="M264" i="1"/>
  <c r="M265" i="1"/>
  <c r="M266" i="1"/>
  <c r="M267" i="1"/>
  <c r="M268" i="1"/>
  <c r="M269" i="1"/>
  <c r="M270" i="1"/>
  <c r="M271" i="1"/>
  <c r="M272" i="1"/>
  <c r="M273" i="1"/>
  <c r="N273" i="1" s="1"/>
  <c r="M274" i="1"/>
  <c r="N274" i="1" s="1"/>
  <c r="M275" i="1"/>
  <c r="M276" i="1"/>
  <c r="M277" i="1"/>
  <c r="M278" i="1"/>
  <c r="M279" i="1"/>
  <c r="M280" i="1"/>
  <c r="M281" i="1"/>
  <c r="M282" i="1"/>
  <c r="M283" i="1"/>
  <c r="N283" i="1" s="1"/>
  <c r="M284" i="1"/>
  <c r="M285" i="1"/>
  <c r="M286" i="1"/>
  <c r="M287" i="1"/>
  <c r="M288" i="1"/>
  <c r="N288" i="1" s="1"/>
  <c r="M289" i="1"/>
  <c r="M290" i="1"/>
  <c r="N290" i="1" s="1"/>
  <c r="M291" i="1"/>
  <c r="N291" i="1" s="1"/>
  <c r="M292" i="1"/>
  <c r="M293" i="1"/>
  <c r="M294" i="1"/>
  <c r="M295" i="1"/>
  <c r="M296" i="1"/>
  <c r="M297" i="1"/>
  <c r="M298" i="1"/>
  <c r="N298" i="1" s="1"/>
  <c r="M299" i="1"/>
  <c r="M300" i="1"/>
  <c r="N300" i="1" s="1"/>
  <c r="M301" i="1"/>
  <c r="M302" i="1"/>
  <c r="N302" i="1" s="1"/>
  <c r="M303" i="1"/>
  <c r="N303" i="1" s="1"/>
  <c r="M304" i="1"/>
  <c r="M305" i="1"/>
  <c r="N305" i="1" s="1"/>
  <c r="M306" i="1"/>
  <c r="M307" i="1"/>
  <c r="M308" i="1"/>
  <c r="M309" i="1"/>
  <c r="N309" i="1" s="1"/>
  <c r="M310" i="1"/>
  <c r="M311" i="1"/>
  <c r="N311" i="1" s="1"/>
  <c r="M312" i="1"/>
  <c r="M313" i="1"/>
  <c r="N313" i="1" s="1"/>
  <c r="M314" i="1"/>
  <c r="M315" i="1"/>
  <c r="M316" i="1"/>
  <c r="M317" i="1"/>
  <c r="N317" i="1" s="1"/>
  <c r="M318" i="1"/>
  <c r="M319" i="1"/>
  <c r="M320" i="1"/>
  <c r="N320" i="1" s="1"/>
  <c r="M321" i="1"/>
  <c r="M322" i="1"/>
  <c r="N322" i="1" s="1"/>
  <c r="M323" i="1"/>
  <c r="M324" i="1"/>
  <c r="M325" i="1"/>
  <c r="M326" i="1"/>
  <c r="M327" i="1"/>
  <c r="N327" i="1" s="1"/>
  <c r="M328" i="1"/>
  <c r="M329" i="1"/>
  <c r="M330" i="1"/>
  <c r="M331" i="1"/>
  <c r="M332" i="1"/>
  <c r="N332" i="1" s="1"/>
  <c r="M333" i="1"/>
  <c r="M334" i="1"/>
  <c r="M335" i="1"/>
  <c r="M336" i="1"/>
  <c r="M337" i="1"/>
  <c r="M338" i="1"/>
  <c r="M339" i="1"/>
  <c r="N339" i="1" s="1"/>
  <c r="M340" i="1"/>
  <c r="M341" i="1"/>
  <c r="M342" i="1"/>
  <c r="M343" i="1"/>
  <c r="N343" i="1" s="1"/>
  <c r="M344" i="1"/>
  <c r="N344" i="1" s="1"/>
  <c r="M345" i="1"/>
  <c r="M346" i="1"/>
  <c r="M347" i="1"/>
  <c r="M348" i="1"/>
  <c r="M349" i="1"/>
  <c r="M350" i="1"/>
  <c r="M351" i="1"/>
  <c r="M352" i="1"/>
  <c r="M353" i="1"/>
  <c r="M354" i="1"/>
  <c r="N354" i="1" s="1"/>
  <c r="M355" i="1"/>
  <c r="M356" i="1"/>
  <c r="M357" i="1"/>
  <c r="N357" i="1" s="1"/>
  <c r="M358" i="1"/>
  <c r="M359" i="1"/>
  <c r="M360" i="1"/>
  <c r="N360" i="1" s="1"/>
  <c r="M361" i="1"/>
  <c r="M362" i="1"/>
  <c r="N362" i="1" s="1"/>
  <c r="M363" i="1"/>
  <c r="M364" i="1"/>
  <c r="M365" i="1"/>
  <c r="N365" i="1" s="1"/>
  <c r="M366" i="1"/>
  <c r="M367" i="1"/>
  <c r="M368" i="1"/>
  <c r="M369" i="1"/>
  <c r="M370" i="1"/>
  <c r="M371" i="1"/>
  <c r="N371" i="1" s="1"/>
  <c r="M372" i="1"/>
  <c r="N372" i="1" s="1"/>
  <c r="M373" i="1"/>
  <c r="M374" i="1"/>
  <c r="M375" i="1"/>
  <c r="N375" i="1" s="1"/>
  <c r="M376" i="1"/>
  <c r="M377" i="1"/>
  <c r="M378" i="1"/>
  <c r="N378" i="1" s="1"/>
  <c r="M379" i="1"/>
  <c r="M380" i="1"/>
  <c r="M381" i="1"/>
  <c r="M382" i="1"/>
  <c r="M383" i="1"/>
  <c r="M384" i="1"/>
  <c r="M385" i="1"/>
  <c r="M386" i="1"/>
  <c r="M387" i="1"/>
  <c r="M388" i="1"/>
  <c r="N388" i="1" s="1"/>
  <c r="M389" i="1"/>
  <c r="N389" i="1" s="1"/>
  <c r="M390" i="1"/>
  <c r="M391" i="1"/>
  <c r="N391" i="1" s="1"/>
  <c r="M392" i="1"/>
  <c r="M393" i="1"/>
  <c r="N393" i="1" s="1"/>
  <c r="M394" i="1"/>
  <c r="M395" i="1"/>
  <c r="N395" i="1" s="1"/>
  <c r="M396" i="1"/>
  <c r="M397" i="1"/>
  <c r="M398" i="1"/>
  <c r="M399" i="1"/>
  <c r="M400" i="1"/>
  <c r="M401" i="1"/>
  <c r="M402" i="1"/>
  <c r="M403" i="1"/>
  <c r="M404" i="1"/>
  <c r="N404" i="1" s="1"/>
  <c r="M405" i="1"/>
  <c r="M406" i="1"/>
  <c r="M407" i="1"/>
  <c r="M408" i="1"/>
  <c r="N408" i="1" s="1"/>
  <c r="M409" i="1"/>
  <c r="M410" i="1"/>
  <c r="M411" i="1"/>
  <c r="M412" i="1"/>
  <c r="N412" i="1" s="1"/>
  <c r="M413" i="1"/>
  <c r="M414" i="1"/>
  <c r="N414" i="1" s="1"/>
  <c r="M415" i="1"/>
  <c r="N415" i="1" s="1"/>
  <c r="M416" i="1"/>
  <c r="N416" i="1" s="1"/>
  <c r="M417" i="1"/>
  <c r="M418" i="1"/>
  <c r="M419" i="1"/>
  <c r="M420" i="1"/>
  <c r="M421" i="1"/>
  <c r="M422" i="1"/>
  <c r="M423" i="1"/>
  <c r="N423" i="1" s="1"/>
  <c r="M424" i="1"/>
  <c r="M425" i="1"/>
  <c r="N425" i="1" s="1"/>
  <c r="M426" i="1"/>
  <c r="N426" i="1" s="1"/>
  <c r="M427" i="1"/>
  <c r="N427" i="1" s="1"/>
  <c r="M428" i="1"/>
  <c r="M429" i="1"/>
  <c r="M430" i="1"/>
  <c r="M431" i="1"/>
  <c r="M432" i="1"/>
  <c r="M433" i="1"/>
  <c r="M434" i="1"/>
  <c r="M435" i="1"/>
  <c r="N435" i="1" s="1"/>
  <c r="M436" i="1"/>
  <c r="M437" i="1"/>
  <c r="M438" i="1"/>
  <c r="M439" i="1"/>
  <c r="M440" i="1"/>
  <c r="M441" i="1"/>
  <c r="M442" i="1"/>
  <c r="M443" i="1"/>
  <c r="M444" i="1"/>
  <c r="M445" i="1"/>
  <c r="N445" i="1" s="1"/>
  <c r="M446" i="1"/>
  <c r="M447" i="1"/>
  <c r="N447" i="1" s="1"/>
  <c r="M448" i="1"/>
  <c r="N448" i="1" s="1"/>
  <c r="M449" i="1"/>
  <c r="N449" i="1" s="1"/>
  <c r="M450" i="1"/>
  <c r="N450" i="1" s="1"/>
  <c r="M451" i="1"/>
  <c r="M452" i="1"/>
  <c r="M453" i="1"/>
  <c r="N453" i="1" s="1"/>
  <c r="M454" i="1"/>
  <c r="M455" i="1"/>
  <c r="N455" i="1" s="1"/>
  <c r="M456" i="1"/>
  <c r="M457" i="1"/>
  <c r="N457" i="1" s="1"/>
  <c r="M458" i="1"/>
  <c r="N458" i="1" s="1"/>
  <c r="M459" i="1"/>
  <c r="M460" i="1"/>
  <c r="M461" i="1"/>
  <c r="M462" i="1"/>
  <c r="M463" i="1"/>
  <c r="N463" i="1" s="1"/>
  <c r="M464" i="1"/>
  <c r="M465" i="1"/>
  <c r="M466" i="1"/>
  <c r="M467" i="1"/>
  <c r="N467" i="1" s="1"/>
  <c r="M468" i="1"/>
  <c r="M469" i="1"/>
  <c r="N469" i="1" s="1"/>
  <c r="M470" i="1"/>
  <c r="M471" i="1"/>
  <c r="M472" i="1"/>
  <c r="N472" i="1" s="1"/>
  <c r="M473" i="1"/>
  <c r="M474" i="1"/>
  <c r="M475" i="1"/>
  <c r="M476" i="1"/>
  <c r="M477" i="1"/>
  <c r="M478" i="1"/>
  <c r="M479" i="1"/>
  <c r="M480" i="1"/>
  <c r="M481" i="1"/>
  <c r="N481" i="1" s="1"/>
  <c r="M482" i="1"/>
  <c r="M483" i="1"/>
  <c r="M484" i="1"/>
  <c r="M485" i="1"/>
  <c r="M486" i="1"/>
  <c r="M487" i="1"/>
  <c r="N487" i="1" s="1"/>
  <c r="M488" i="1"/>
  <c r="M489" i="1"/>
  <c r="M490" i="1"/>
  <c r="M491" i="1"/>
  <c r="M492" i="1"/>
  <c r="N492" i="1" s="1"/>
  <c r="M493" i="1"/>
  <c r="M494" i="1"/>
  <c r="M495" i="1"/>
  <c r="N495" i="1" s="1"/>
  <c r="M496" i="1"/>
  <c r="N496" i="1" s="1"/>
  <c r="M497" i="1"/>
  <c r="N497" i="1" s="1"/>
  <c r="M498" i="1"/>
  <c r="M499" i="1"/>
  <c r="M500" i="1"/>
  <c r="M501" i="1"/>
  <c r="N501" i="1" s="1"/>
  <c r="M502" i="1"/>
  <c r="M503" i="1"/>
  <c r="M504" i="1"/>
  <c r="M505" i="1"/>
  <c r="M506" i="1"/>
  <c r="M507" i="1"/>
  <c r="M508" i="1"/>
  <c r="M509" i="1"/>
  <c r="M510" i="1"/>
  <c r="N510" i="1" s="1"/>
  <c r="M511" i="1"/>
  <c r="M512" i="1"/>
  <c r="M513" i="1"/>
  <c r="M514" i="1"/>
  <c r="M515" i="1"/>
  <c r="M516" i="1"/>
  <c r="M517" i="1"/>
  <c r="M518" i="1"/>
  <c r="M519" i="1"/>
  <c r="N519" i="1" s="1"/>
  <c r="M520" i="1"/>
  <c r="N520" i="1" s="1"/>
  <c r="M521" i="1"/>
  <c r="M522" i="1"/>
  <c r="M523" i="1"/>
  <c r="M524" i="1"/>
  <c r="M525" i="1"/>
  <c r="N525" i="1" s="1"/>
  <c r="M526" i="1"/>
  <c r="M527" i="1"/>
  <c r="M528" i="1"/>
  <c r="N528" i="1" s="1"/>
  <c r="M529" i="1"/>
  <c r="M530" i="1"/>
  <c r="M531" i="1"/>
  <c r="N531" i="1" s="1"/>
  <c r="M532" i="1"/>
  <c r="M533" i="1"/>
  <c r="N533" i="1" s="1"/>
  <c r="M534" i="1"/>
  <c r="N534" i="1" s="1"/>
  <c r="M535" i="1"/>
  <c r="M536" i="1"/>
  <c r="N536" i="1" s="1"/>
  <c r="M537" i="1"/>
  <c r="M538" i="1"/>
  <c r="N538" i="1" s="1"/>
  <c r="M539" i="1"/>
  <c r="M540" i="1"/>
  <c r="M541" i="1"/>
  <c r="M542" i="1"/>
  <c r="M543" i="1"/>
  <c r="M544" i="1"/>
  <c r="M545" i="1"/>
  <c r="M546" i="1"/>
  <c r="M547" i="1"/>
  <c r="M548" i="1"/>
  <c r="M549" i="1"/>
  <c r="N549" i="1" s="1"/>
  <c r="M550" i="1"/>
  <c r="N550" i="1" s="1"/>
  <c r="M551" i="1"/>
  <c r="M552" i="1"/>
  <c r="N552" i="1" s="1"/>
  <c r="M553" i="1"/>
  <c r="N553" i="1" s="1"/>
  <c r="M554" i="1"/>
  <c r="N554" i="1" s="1"/>
  <c r="M555" i="1"/>
  <c r="M556" i="1"/>
  <c r="M557" i="1"/>
  <c r="M558" i="1"/>
  <c r="M559" i="1"/>
  <c r="M560" i="1"/>
  <c r="N560" i="1" s="1"/>
  <c r="M561" i="1"/>
  <c r="M562" i="1"/>
  <c r="M563" i="1"/>
  <c r="M564" i="1"/>
  <c r="M565" i="1"/>
  <c r="M566" i="1"/>
  <c r="N566" i="1" s="1"/>
  <c r="M567" i="1"/>
  <c r="N567" i="1" s="1"/>
  <c r="M568" i="1"/>
  <c r="N568" i="1" s="1"/>
  <c r="M569" i="1"/>
  <c r="M570" i="1"/>
  <c r="M571" i="1"/>
  <c r="N571" i="1" s="1"/>
  <c r="M572" i="1"/>
  <c r="M573" i="1"/>
  <c r="M574" i="1"/>
  <c r="M575" i="1"/>
  <c r="M576" i="1"/>
  <c r="N576" i="1" s="1"/>
  <c r="M577" i="1"/>
  <c r="N577" i="1" s="1"/>
  <c r="M578" i="1"/>
  <c r="M579" i="1"/>
  <c r="N579" i="1" s="1"/>
  <c r="M580" i="1"/>
  <c r="M581" i="1"/>
  <c r="M582" i="1"/>
  <c r="M583" i="1"/>
  <c r="M584" i="1"/>
  <c r="M585" i="1"/>
  <c r="N585" i="1" s="1"/>
  <c r="M586" i="1"/>
  <c r="M587" i="1"/>
  <c r="M588" i="1"/>
  <c r="M589" i="1"/>
  <c r="M590" i="1"/>
  <c r="M591" i="1"/>
  <c r="N591" i="1" s="1"/>
  <c r="M592" i="1"/>
  <c r="M593" i="1"/>
  <c r="M594" i="1"/>
  <c r="N594" i="1" s="1"/>
  <c r="M595" i="1"/>
  <c r="M596" i="1"/>
  <c r="N596" i="1" s="1"/>
  <c r="M597" i="1"/>
  <c r="M598" i="1"/>
  <c r="M599" i="1"/>
  <c r="N599" i="1" s="1"/>
  <c r="M600" i="1"/>
  <c r="M601" i="1"/>
  <c r="M602" i="1"/>
  <c r="M603" i="1"/>
  <c r="M604" i="1"/>
  <c r="M605" i="1"/>
  <c r="N605" i="1" s="1"/>
  <c r="M606" i="1"/>
  <c r="M607" i="1"/>
  <c r="M608" i="1"/>
  <c r="M609" i="1"/>
  <c r="M610" i="1"/>
  <c r="M611" i="1"/>
  <c r="M612" i="1"/>
  <c r="M613" i="1"/>
  <c r="N613" i="1" s="1"/>
  <c r="M614" i="1"/>
  <c r="M615" i="1"/>
  <c r="N615" i="1" s="1"/>
  <c r="M616" i="1"/>
  <c r="M617" i="1"/>
  <c r="M618" i="1"/>
  <c r="M619" i="1"/>
  <c r="M620" i="1"/>
  <c r="N620" i="1" s="1"/>
  <c r="M621" i="1"/>
  <c r="M622" i="1"/>
  <c r="N622" i="1" s="1"/>
  <c r="M623" i="1"/>
  <c r="M624" i="1"/>
  <c r="M625" i="1"/>
  <c r="M626" i="1"/>
  <c r="N626" i="1" s="1"/>
  <c r="M627" i="1"/>
  <c r="M628" i="1"/>
  <c r="M629" i="1"/>
  <c r="N629" i="1" s="1"/>
  <c r="M630" i="1"/>
  <c r="M631" i="1"/>
  <c r="N631" i="1" s="1"/>
  <c r="M632" i="1"/>
  <c r="N632" i="1" s="1"/>
  <c r="M633" i="1"/>
  <c r="N633" i="1" s="1"/>
  <c r="M634" i="1"/>
  <c r="M635" i="1"/>
  <c r="M636" i="1"/>
  <c r="N636" i="1" s="1"/>
  <c r="M637" i="1"/>
  <c r="M638" i="1"/>
  <c r="M639" i="1"/>
  <c r="N639" i="1" s="1"/>
  <c r="M640" i="1"/>
  <c r="M641" i="1"/>
  <c r="N641" i="1" s="1"/>
  <c r="M642" i="1"/>
  <c r="M643" i="1"/>
  <c r="M644" i="1"/>
  <c r="N644" i="1" s="1"/>
  <c r="M645" i="1"/>
  <c r="M646" i="1"/>
  <c r="N646" i="1" s="1"/>
  <c r="M647" i="1"/>
  <c r="M648" i="1"/>
  <c r="M649" i="1"/>
  <c r="N649" i="1" s="1"/>
  <c r="M650" i="1"/>
  <c r="M651" i="1"/>
  <c r="M652" i="1"/>
  <c r="N652" i="1" s="1"/>
  <c r="M653" i="1"/>
  <c r="N653" i="1" s="1"/>
  <c r="M654" i="1"/>
  <c r="N654" i="1" s="1"/>
  <c r="M655" i="1"/>
  <c r="N655" i="1" s="1"/>
  <c r="M656" i="1"/>
  <c r="N656" i="1" s="1"/>
  <c r="M657" i="1"/>
  <c r="M658" i="1"/>
  <c r="M659" i="1"/>
  <c r="M660" i="1"/>
  <c r="M661" i="1"/>
  <c r="M662" i="1"/>
  <c r="M663" i="1"/>
  <c r="N663" i="1" s="1"/>
  <c r="M664" i="1"/>
  <c r="M665" i="1"/>
  <c r="M666" i="1"/>
  <c r="M667" i="1"/>
  <c r="M668" i="1"/>
  <c r="M669" i="1"/>
  <c r="M670" i="1"/>
  <c r="N670" i="1" s="1"/>
  <c r="M671" i="1"/>
  <c r="M672" i="1"/>
  <c r="M673" i="1"/>
  <c r="M674" i="1"/>
  <c r="M675" i="1"/>
  <c r="M676" i="1"/>
  <c r="M677" i="1"/>
  <c r="M678" i="1"/>
  <c r="M679" i="1"/>
  <c r="M680" i="1"/>
  <c r="M681" i="1"/>
  <c r="M682" i="1"/>
  <c r="M683" i="1"/>
  <c r="N683" i="1" s="1"/>
  <c r="M684" i="1"/>
  <c r="N684" i="1" s="1"/>
  <c r="M685" i="1"/>
  <c r="M686" i="1"/>
  <c r="M687" i="1"/>
  <c r="M688" i="1"/>
  <c r="M689" i="1"/>
  <c r="M690" i="1"/>
  <c r="N690" i="1" s="1"/>
  <c r="M691" i="1"/>
  <c r="M692" i="1"/>
  <c r="N692" i="1" s="1"/>
  <c r="M693" i="1"/>
  <c r="M694" i="1"/>
  <c r="N694" i="1" s="1"/>
  <c r="M695" i="1"/>
  <c r="M696" i="1"/>
  <c r="M697" i="1"/>
  <c r="N697" i="1" s="1"/>
  <c r="M698" i="1"/>
  <c r="N698" i="1" s="1"/>
  <c r="M699" i="1"/>
  <c r="N699" i="1" s="1"/>
  <c r="M700" i="1"/>
  <c r="N700" i="1" s="1"/>
  <c r="M701" i="1"/>
  <c r="M702" i="1"/>
  <c r="M703" i="1"/>
  <c r="M704" i="1"/>
  <c r="M705" i="1"/>
  <c r="M706" i="1"/>
  <c r="M707" i="1"/>
  <c r="M708" i="1"/>
  <c r="M709" i="1"/>
  <c r="N709" i="1" s="1"/>
  <c r="M710" i="1"/>
  <c r="M711" i="1"/>
  <c r="M712" i="1"/>
  <c r="M713" i="1"/>
  <c r="N713" i="1" s="1"/>
  <c r="M714" i="1"/>
  <c r="N714" i="1" s="1"/>
  <c r="M715" i="1"/>
  <c r="M716" i="1"/>
  <c r="M717" i="1"/>
  <c r="M718" i="1"/>
  <c r="M719" i="1"/>
  <c r="M720" i="1"/>
  <c r="N720" i="1" s="1"/>
  <c r="M721" i="1"/>
  <c r="M722" i="1"/>
  <c r="M723" i="1"/>
  <c r="M724" i="1"/>
  <c r="M725" i="1"/>
  <c r="M726" i="1"/>
  <c r="N726" i="1" s="1"/>
  <c r="M727" i="1"/>
  <c r="M728" i="1"/>
  <c r="M729" i="1"/>
  <c r="N729" i="1" s="1"/>
  <c r="M730" i="1"/>
  <c r="M731" i="1"/>
  <c r="M732" i="1"/>
  <c r="M733" i="1"/>
  <c r="N733" i="1" s="1"/>
  <c r="M734" i="1"/>
  <c r="N734" i="1" s="1"/>
  <c r="M735" i="1"/>
  <c r="N735" i="1" s="1"/>
  <c r="M736" i="1"/>
  <c r="M737" i="1"/>
  <c r="M738" i="1"/>
  <c r="M739" i="1"/>
  <c r="N739" i="1" s="1"/>
  <c r="M740" i="1"/>
  <c r="M741" i="1"/>
  <c r="M742" i="1"/>
  <c r="M743" i="1"/>
  <c r="N743" i="1" s="1"/>
  <c r="M744" i="1"/>
  <c r="M745" i="1"/>
  <c r="M746" i="1"/>
  <c r="M747" i="1"/>
  <c r="M748" i="1"/>
  <c r="M749" i="1"/>
  <c r="M750" i="1"/>
  <c r="N750" i="1" s="1"/>
  <c r="M751" i="1"/>
  <c r="M752" i="1"/>
  <c r="N752" i="1" s="1"/>
  <c r="M753" i="1"/>
  <c r="M754" i="1"/>
  <c r="M755" i="1"/>
  <c r="M756" i="1"/>
  <c r="M757" i="1"/>
  <c r="N757" i="1" s="1"/>
  <c r="M758" i="1"/>
  <c r="N758" i="1" s="1"/>
  <c r="M759" i="1"/>
  <c r="M760" i="1"/>
  <c r="M761" i="1"/>
  <c r="M762" i="1"/>
  <c r="M763" i="1"/>
  <c r="N763" i="1" s="1"/>
  <c r="M764" i="1"/>
  <c r="N764" i="1" s="1"/>
  <c r="M765" i="1"/>
  <c r="M766" i="1"/>
  <c r="M767" i="1"/>
  <c r="N767" i="1" s="1"/>
  <c r="M768" i="1"/>
  <c r="M769" i="1"/>
  <c r="M770" i="1"/>
  <c r="M771" i="1"/>
  <c r="M772" i="1"/>
  <c r="M773" i="1"/>
  <c r="M774" i="1"/>
  <c r="N774" i="1" s="1"/>
  <c r="M775" i="1"/>
  <c r="M776" i="1"/>
  <c r="N776" i="1" s="1"/>
  <c r="M777" i="1"/>
  <c r="N777" i="1" s="1"/>
  <c r="M778" i="1"/>
  <c r="M779" i="1"/>
  <c r="N779" i="1" s="1"/>
  <c r="M780" i="1"/>
  <c r="M781" i="1"/>
  <c r="M782" i="1"/>
  <c r="M783" i="1"/>
  <c r="M784" i="1"/>
  <c r="N784" i="1" s="1"/>
  <c r="M785" i="1"/>
  <c r="M786" i="1"/>
  <c r="M787" i="1"/>
  <c r="M788" i="1"/>
  <c r="M789" i="1"/>
  <c r="N789" i="1" s="1"/>
  <c r="M790" i="1"/>
  <c r="M791" i="1"/>
  <c r="N791" i="1" s="1"/>
  <c r="M792" i="1"/>
  <c r="M793" i="1"/>
  <c r="N793" i="1" s="1"/>
  <c r="M794" i="1"/>
  <c r="M795" i="1"/>
  <c r="N795" i="1" s="1"/>
  <c r="M796" i="1"/>
  <c r="M797" i="1"/>
  <c r="N797" i="1" s="1"/>
  <c r="M798" i="1"/>
  <c r="N798" i="1" s="1"/>
  <c r="M799" i="1"/>
  <c r="M800" i="1"/>
  <c r="N800" i="1" s="1"/>
  <c r="M801" i="1"/>
  <c r="N801" i="1" s="1"/>
  <c r="M802" i="1"/>
  <c r="M803" i="1"/>
  <c r="M804" i="1"/>
  <c r="M805" i="1"/>
  <c r="M806" i="1"/>
  <c r="M807" i="1"/>
  <c r="M808" i="1"/>
  <c r="M809" i="1"/>
  <c r="M810" i="1"/>
  <c r="M811" i="1"/>
  <c r="M812" i="1"/>
  <c r="M813" i="1"/>
  <c r="M814" i="1"/>
  <c r="M815" i="1"/>
  <c r="M816" i="1"/>
  <c r="M817" i="1"/>
  <c r="M818" i="1"/>
  <c r="N818" i="1" s="1"/>
  <c r="M819" i="1"/>
  <c r="M820" i="1"/>
  <c r="M821" i="1"/>
  <c r="M822" i="1"/>
  <c r="M823" i="1"/>
  <c r="N823" i="1" s="1"/>
  <c r="M824" i="1"/>
  <c r="M825" i="1"/>
  <c r="N825" i="1" s="1"/>
  <c r="M826" i="1"/>
  <c r="M827" i="1"/>
  <c r="M828" i="1"/>
  <c r="M829" i="1"/>
  <c r="N829" i="1" s="1"/>
  <c r="M830" i="1"/>
  <c r="M831" i="1"/>
  <c r="M832" i="1"/>
  <c r="M833" i="1"/>
  <c r="N833" i="1" s="1"/>
  <c r="M834" i="1"/>
  <c r="M835" i="1"/>
  <c r="N835" i="1" s="1"/>
  <c r="M836" i="1"/>
  <c r="M837" i="1"/>
  <c r="M838" i="1"/>
  <c r="M839" i="1"/>
  <c r="N839" i="1" s="1"/>
  <c r="M840" i="1"/>
  <c r="M841" i="1"/>
  <c r="N841" i="1" s="1"/>
  <c r="M842" i="1"/>
  <c r="M843" i="1"/>
  <c r="M844" i="1"/>
  <c r="N844" i="1" s="1"/>
  <c r="M845" i="1"/>
  <c r="M846" i="1"/>
  <c r="N846" i="1" s="1"/>
  <c r="M847" i="1"/>
  <c r="M848" i="1"/>
  <c r="M849" i="1"/>
  <c r="M850" i="1"/>
  <c r="N850" i="1" s="1"/>
  <c r="M851" i="1"/>
  <c r="M852" i="1"/>
  <c r="N852" i="1" s="1"/>
  <c r="M853" i="1"/>
  <c r="M854" i="1"/>
  <c r="N854" i="1" s="1"/>
  <c r="M855" i="1"/>
  <c r="M856" i="1"/>
  <c r="N856" i="1" s="1"/>
  <c r="M857" i="1"/>
  <c r="M858" i="1"/>
  <c r="M859" i="1"/>
  <c r="M860" i="1"/>
  <c r="N860" i="1" s="1"/>
  <c r="M861" i="1"/>
  <c r="M862" i="1"/>
  <c r="M863" i="1"/>
  <c r="M864" i="1"/>
  <c r="N864" i="1" s="1"/>
  <c r="M865" i="1"/>
  <c r="M866" i="1"/>
  <c r="M867" i="1"/>
  <c r="N867" i="1" s="1"/>
  <c r="M868" i="1"/>
  <c r="M869" i="1"/>
  <c r="M870" i="1"/>
  <c r="M871" i="1"/>
  <c r="M872" i="1"/>
  <c r="M873" i="1"/>
  <c r="M874" i="1"/>
  <c r="N874" i="1" s="1"/>
  <c r="M875" i="1"/>
  <c r="M876" i="1"/>
  <c r="M877" i="1"/>
  <c r="M878" i="1"/>
  <c r="N878" i="1" s="1"/>
  <c r="M879" i="1"/>
  <c r="N879" i="1" s="1"/>
  <c r="M880" i="1"/>
  <c r="M881" i="1"/>
  <c r="M882" i="1"/>
  <c r="M883" i="1"/>
  <c r="M884" i="1"/>
  <c r="N884" i="1" s="1"/>
  <c r="M885" i="1"/>
  <c r="M886" i="1"/>
  <c r="M887" i="1"/>
  <c r="M888" i="1"/>
  <c r="M889" i="1"/>
  <c r="N889" i="1" s="1"/>
  <c r="M890" i="1"/>
  <c r="M891" i="1"/>
  <c r="M892" i="1"/>
  <c r="M893" i="1"/>
  <c r="M894" i="1"/>
  <c r="M895" i="1"/>
  <c r="M896" i="1"/>
  <c r="N896" i="1" s="1"/>
  <c r="M897" i="1"/>
  <c r="N897" i="1" s="1"/>
  <c r="M898" i="1"/>
  <c r="N898" i="1" s="1"/>
  <c r="M899" i="1"/>
  <c r="M900" i="1"/>
  <c r="N900" i="1" s="1"/>
  <c r="M901" i="1"/>
  <c r="M902" i="1"/>
  <c r="M903" i="1"/>
  <c r="N903" i="1" s="1"/>
  <c r="M904" i="1"/>
  <c r="M905" i="1"/>
  <c r="M906" i="1"/>
  <c r="N906" i="1" s="1"/>
  <c r="M907" i="1"/>
  <c r="M908" i="1"/>
  <c r="M909" i="1"/>
  <c r="N909" i="1" s="1"/>
  <c r="M910" i="1"/>
  <c r="N910" i="1" s="1"/>
  <c r="M911" i="1"/>
  <c r="M912" i="1"/>
  <c r="M913" i="1"/>
  <c r="N913" i="1" s="1"/>
  <c r="M914" i="1"/>
  <c r="N914" i="1" s="1"/>
  <c r="M915" i="1"/>
  <c r="M916" i="1"/>
  <c r="N916" i="1" s="1"/>
  <c r="M917" i="1"/>
  <c r="M918" i="1"/>
  <c r="M919" i="1"/>
  <c r="M920" i="1"/>
  <c r="N920" i="1" s="1"/>
  <c r="M921" i="1"/>
  <c r="M922" i="1"/>
  <c r="N922" i="1" s="1"/>
  <c r="M923" i="1"/>
  <c r="M924" i="1"/>
  <c r="M925" i="1"/>
  <c r="M926" i="1"/>
  <c r="M927" i="1"/>
  <c r="M928" i="1"/>
  <c r="M929" i="1"/>
  <c r="M930" i="1"/>
  <c r="N930" i="1" s="1"/>
  <c r="M931" i="1"/>
  <c r="M932" i="1"/>
  <c r="N932" i="1" s="1"/>
  <c r="M933" i="1"/>
  <c r="M934" i="1"/>
  <c r="N934" i="1" s="1"/>
  <c r="M935" i="1"/>
  <c r="M936" i="1"/>
  <c r="M937" i="1"/>
  <c r="M938" i="1"/>
  <c r="N938" i="1" s="1"/>
  <c r="M939" i="1"/>
  <c r="M940" i="1"/>
  <c r="N940" i="1" s="1"/>
  <c r="M941" i="1"/>
  <c r="M942" i="1"/>
  <c r="M943" i="1"/>
  <c r="M944" i="1"/>
  <c r="M945" i="1"/>
  <c r="M946" i="1"/>
  <c r="M947" i="1"/>
  <c r="M948" i="1"/>
  <c r="M949" i="1"/>
  <c r="M950" i="1"/>
  <c r="M951" i="1"/>
  <c r="M952" i="1"/>
  <c r="M953" i="1"/>
  <c r="N953" i="1" s="1"/>
  <c r="M954" i="1"/>
  <c r="M955" i="1"/>
  <c r="N955" i="1" s="1"/>
  <c r="M956" i="1"/>
  <c r="N956" i="1" s="1"/>
  <c r="M957" i="1"/>
  <c r="M958" i="1"/>
  <c r="N958" i="1" s="1"/>
  <c r="M959" i="1"/>
  <c r="M960" i="1"/>
  <c r="M961" i="1"/>
  <c r="M962" i="1"/>
  <c r="M963" i="1"/>
  <c r="M964" i="1"/>
  <c r="M965" i="1"/>
  <c r="M966" i="1"/>
  <c r="N966" i="1" s="1"/>
  <c r="M967" i="1"/>
  <c r="M968" i="1"/>
  <c r="M969" i="1"/>
  <c r="M970" i="1"/>
  <c r="M971" i="1"/>
  <c r="N971" i="1" s="1"/>
  <c r="M972" i="1"/>
  <c r="M973" i="1"/>
  <c r="M974" i="1"/>
  <c r="M975" i="1"/>
  <c r="N975" i="1" s="1"/>
  <c r="M976" i="1"/>
  <c r="M977" i="1"/>
  <c r="N977" i="1" s="1"/>
  <c r="M978" i="1"/>
  <c r="M979" i="1"/>
  <c r="M980" i="1"/>
  <c r="M981" i="1"/>
  <c r="N981" i="1" s="1"/>
  <c r="M982" i="1"/>
  <c r="M983" i="1"/>
  <c r="M984" i="1"/>
  <c r="M985" i="1"/>
  <c r="M986" i="1"/>
  <c r="M987" i="1"/>
  <c r="M988" i="1"/>
  <c r="M989" i="1"/>
  <c r="N989" i="1" s="1"/>
  <c r="M990" i="1"/>
  <c r="M991" i="1"/>
  <c r="M992" i="1"/>
  <c r="M993" i="1"/>
  <c r="M994" i="1"/>
  <c r="M995" i="1"/>
  <c r="N995" i="1" s="1"/>
  <c r="M996" i="1"/>
  <c r="N996" i="1" s="1"/>
  <c r="M997" i="1"/>
  <c r="M998" i="1"/>
  <c r="M999" i="1"/>
  <c r="M1000" i="1"/>
  <c r="M1001" i="1"/>
  <c r="M1002" i="1"/>
  <c r="N1002" i="1" s="1"/>
  <c r="M1003" i="1"/>
  <c r="M1004" i="1"/>
  <c r="M1005" i="1"/>
  <c r="M1006" i="1"/>
  <c r="N1006" i="1" s="1"/>
  <c r="M1007" i="1"/>
  <c r="N1007" i="1" s="1"/>
  <c r="M1008" i="1"/>
  <c r="N1008" i="1" s="1"/>
  <c r="M1009" i="1"/>
  <c r="N1009" i="1" s="1"/>
  <c r="M1010" i="1"/>
  <c r="M1011" i="1"/>
  <c r="M1012" i="1"/>
  <c r="M1013" i="1"/>
  <c r="N1013" i="1" s="1"/>
  <c r="M1014" i="1"/>
  <c r="M1015" i="1"/>
  <c r="M1016" i="1"/>
  <c r="M1017" i="1"/>
  <c r="M1018" i="1"/>
  <c r="M1019" i="1"/>
  <c r="M1020" i="1"/>
  <c r="M1021" i="1"/>
  <c r="M1022" i="1"/>
  <c r="M1023" i="1"/>
  <c r="M1024" i="1"/>
  <c r="M1025" i="1"/>
  <c r="M1026" i="1"/>
  <c r="M1027" i="1"/>
  <c r="M1028" i="1"/>
  <c r="N1028" i="1" s="1"/>
  <c r="M1029" i="1"/>
  <c r="M1030" i="1"/>
  <c r="M1031" i="1"/>
  <c r="M1032" i="1"/>
  <c r="M1033" i="1"/>
  <c r="M1034" i="1"/>
  <c r="M1035" i="1"/>
  <c r="N1035" i="1" s="1"/>
  <c r="M1036" i="1"/>
  <c r="M1037" i="1"/>
  <c r="M1038" i="1"/>
  <c r="N1038" i="1" s="1"/>
  <c r="M1039" i="1"/>
  <c r="M1040" i="1"/>
  <c r="M1041" i="1"/>
  <c r="M1042" i="1"/>
  <c r="M1043" i="1"/>
  <c r="M1044" i="1"/>
  <c r="M1045" i="1"/>
  <c r="N1045" i="1" s="1"/>
  <c r="M1046" i="1"/>
  <c r="M1047" i="1"/>
  <c r="M1048" i="1"/>
  <c r="M1049" i="1"/>
  <c r="M1050" i="1"/>
  <c r="M1051" i="1"/>
  <c r="M1052" i="1"/>
  <c r="M1053" i="1"/>
  <c r="N1053" i="1" s="1"/>
  <c r="M1054" i="1"/>
  <c r="M1055" i="1"/>
  <c r="N1055" i="1" s="1"/>
  <c r="M1056" i="1"/>
  <c r="M1057" i="1"/>
  <c r="N1057" i="1" s="1"/>
  <c r="M1058" i="1"/>
  <c r="M1059" i="1"/>
  <c r="N1059" i="1" s="1"/>
  <c r="M1060" i="1"/>
  <c r="M1061" i="1"/>
  <c r="N1061" i="1" s="1"/>
  <c r="M1062" i="1"/>
  <c r="M1063" i="1"/>
  <c r="M1064" i="1"/>
  <c r="M1065" i="1"/>
  <c r="M1066" i="1"/>
  <c r="N1066" i="1" s="1"/>
  <c r="M1067" i="1"/>
  <c r="M1068" i="1"/>
  <c r="N1068" i="1" s="1"/>
  <c r="M1069" i="1"/>
  <c r="M1070" i="1"/>
  <c r="N1070" i="1" s="1"/>
  <c r="M1071" i="1"/>
  <c r="M1072" i="1"/>
  <c r="M1073" i="1"/>
  <c r="N1073" i="1" s="1"/>
  <c r="M1074" i="1"/>
  <c r="M1075" i="1"/>
  <c r="N1075" i="1" s="1"/>
  <c r="M1076" i="1"/>
  <c r="M1077" i="1"/>
  <c r="M1078" i="1"/>
  <c r="M1079" i="1"/>
  <c r="M1080" i="1"/>
  <c r="M1081" i="1"/>
  <c r="N1081" i="1" s="1"/>
  <c r="M1082" i="1"/>
  <c r="M1083" i="1"/>
  <c r="N1083" i="1" s="1"/>
  <c r="M1084" i="1"/>
  <c r="M1085" i="1"/>
  <c r="M1086" i="1"/>
  <c r="M1087" i="1"/>
  <c r="M1088" i="1"/>
  <c r="N1088" i="1" s="1"/>
  <c r="M1089" i="1"/>
  <c r="M1090" i="1"/>
  <c r="N1090" i="1" s="1"/>
  <c r="M1091" i="1"/>
  <c r="M1092" i="1"/>
  <c r="N1092" i="1" s="1"/>
  <c r="M1093" i="1"/>
  <c r="M1094" i="1"/>
  <c r="M1095" i="1"/>
  <c r="M1096" i="1"/>
  <c r="M1097" i="1"/>
  <c r="M1098" i="1"/>
  <c r="M1099" i="1"/>
  <c r="M1100" i="1"/>
  <c r="M1101" i="1"/>
  <c r="M1102" i="1"/>
  <c r="M1103" i="1"/>
  <c r="N1103" i="1" s="1"/>
  <c r="M1104" i="1"/>
  <c r="M1105" i="1"/>
  <c r="M1106" i="1"/>
  <c r="M1107" i="1"/>
  <c r="N1107" i="1" s="1"/>
  <c r="M1108" i="1"/>
  <c r="M1109" i="1"/>
  <c r="M1110" i="1"/>
  <c r="N1110" i="1" s="1"/>
  <c r="M1111" i="1"/>
  <c r="M1112" i="1"/>
  <c r="N1112" i="1" s="1"/>
  <c r="M1113" i="1"/>
  <c r="M1114" i="1"/>
  <c r="M1115" i="1"/>
  <c r="M1116" i="1"/>
  <c r="N1116" i="1" s="1"/>
  <c r="M1117" i="1"/>
  <c r="M1118" i="1"/>
  <c r="M1119" i="1"/>
  <c r="M1120" i="1"/>
  <c r="M1121" i="1"/>
  <c r="M1122" i="1"/>
  <c r="M1123" i="1"/>
  <c r="N1123" i="1" s="1"/>
  <c r="M1124" i="1"/>
  <c r="M1125" i="1"/>
  <c r="M1126" i="1"/>
  <c r="M1127" i="1"/>
  <c r="M1128" i="1"/>
  <c r="M1129" i="1"/>
  <c r="M1130" i="1"/>
  <c r="M1131" i="1"/>
  <c r="N1131" i="1" s="1"/>
  <c r="M1132" i="1"/>
  <c r="N1132" i="1" s="1"/>
  <c r="M1133" i="1"/>
  <c r="M1134" i="1"/>
  <c r="M1135" i="1"/>
  <c r="N1135" i="1" s="1"/>
  <c r="M1136" i="1"/>
  <c r="N1136" i="1" s="1"/>
  <c r="M1137" i="1"/>
  <c r="N1137" i="1" s="1"/>
  <c r="M1138" i="1"/>
  <c r="M1139" i="1"/>
  <c r="M1140" i="1"/>
  <c r="M1141" i="1"/>
  <c r="M1142" i="1"/>
  <c r="N1142" i="1" s="1"/>
  <c r="M1143" i="1"/>
  <c r="M1144" i="1"/>
  <c r="M1145" i="1"/>
  <c r="M1146" i="1"/>
  <c r="M1147" i="1"/>
  <c r="M1148" i="1"/>
  <c r="M1149" i="1"/>
  <c r="N1149" i="1" s="1"/>
  <c r="M1150" i="1"/>
  <c r="N1150" i="1" s="1"/>
  <c r="M1151" i="1"/>
  <c r="M1152" i="1"/>
  <c r="M1153" i="1"/>
  <c r="M1154" i="1"/>
  <c r="M1155" i="1"/>
  <c r="N1155" i="1" s="1"/>
  <c r="M1156" i="1"/>
  <c r="M1157" i="1"/>
  <c r="M1158" i="1"/>
  <c r="M1159" i="1"/>
  <c r="N1159" i="1" s="1"/>
  <c r="M1160" i="1"/>
  <c r="N1160" i="1" s="1"/>
  <c r="M1161" i="1"/>
  <c r="M1162" i="1"/>
  <c r="M1163" i="1"/>
  <c r="N1163" i="1" s="1"/>
  <c r="M1164" i="1"/>
  <c r="M1165" i="1"/>
  <c r="M1166" i="1"/>
  <c r="M1167" i="1"/>
  <c r="M1168" i="1"/>
  <c r="M1169" i="1"/>
  <c r="M1170" i="1"/>
  <c r="M1171" i="1"/>
  <c r="N1171" i="1" s="1"/>
  <c r="M1172" i="1"/>
  <c r="M1173" i="1"/>
  <c r="M1174" i="1"/>
  <c r="M1175" i="1"/>
  <c r="M1176" i="1"/>
  <c r="M1177" i="1"/>
  <c r="M1178" i="1"/>
  <c r="M1179" i="1"/>
  <c r="M1180" i="1"/>
  <c r="N1180" i="1" s="1"/>
  <c r="M1181" i="1"/>
  <c r="M1182" i="1"/>
  <c r="M1183" i="1"/>
  <c r="M1184" i="1"/>
  <c r="M1185" i="1"/>
  <c r="M1186" i="1"/>
  <c r="N1186" i="1" s="1"/>
  <c r="M1187" i="1"/>
  <c r="N1187" i="1" s="1"/>
  <c r="M1188" i="1"/>
  <c r="N1188" i="1" s="1"/>
  <c r="M1189" i="1"/>
  <c r="N1189" i="1" s="1"/>
  <c r="M1190" i="1"/>
  <c r="M1191" i="1"/>
  <c r="M1192" i="1"/>
  <c r="M1193" i="1"/>
  <c r="M1194" i="1"/>
  <c r="N1194" i="1" s="1"/>
  <c r="M1195" i="1"/>
  <c r="M1196" i="1"/>
  <c r="M1197" i="1"/>
  <c r="M1198" i="1"/>
  <c r="M1199" i="1"/>
  <c r="M1200" i="1"/>
  <c r="N1200" i="1" s="1"/>
  <c r="M1201" i="1"/>
  <c r="N1201" i="1" s="1"/>
  <c r="M1202" i="1"/>
  <c r="M1203" i="1"/>
  <c r="M1204" i="1"/>
  <c r="M1205" i="1"/>
  <c r="M1206" i="1"/>
  <c r="M1207" i="1"/>
  <c r="M1208" i="1"/>
  <c r="M1209" i="1"/>
  <c r="M1210" i="1"/>
  <c r="M1211" i="1"/>
  <c r="M1212" i="1"/>
  <c r="N1212" i="1" s="1"/>
  <c r="M1213" i="1"/>
  <c r="N1213" i="1" s="1"/>
  <c r="M1214" i="1"/>
  <c r="M1215" i="1"/>
  <c r="M1216" i="1"/>
  <c r="N1216" i="1" s="1"/>
  <c r="M1217" i="1"/>
  <c r="N1217" i="1" s="1"/>
  <c r="M1218" i="1"/>
  <c r="M1219" i="1"/>
  <c r="N1219" i="1" s="1"/>
  <c r="M1220" i="1"/>
  <c r="M1221" i="1"/>
  <c r="M1222" i="1"/>
  <c r="N1222" i="1" s="1"/>
  <c r="M1223" i="1"/>
  <c r="M1224" i="1"/>
  <c r="M1225" i="1"/>
  <c r="N1225" i="1" s="1"/>
  <c r="M1226" i="1"/>
  <c r="M1227" i="1"/>
  <c r="N1227" i="1" s="1"/>
  <c r="M1228" i="1"/>
  <c r="M1229" i="1"/>
  <c r="M1230" i="1"/>
  <c r="M1231" i="1"/>
  <c r="M1232" i="1"/>
  <c r="M1233" i="1"/>
  <c r="M1234" i="1"/>
  <c r="N1234" i="1" s="1"/>
  <c r="M1235" i="1"/>
  <c r="N1235" i="1" s="1"/>
  <c r="M1236" i="1"/>
  <c r="M1237" i="1"/>
  <c r="M1238" i="1"/>
  <c r="M1239" i="1"/>
  <c r="M1240" i="1"/>
  <c r="N1240" i="1" s="1"/>
  <c r="M1241" i="1"/>
  <c r="N1241" i="1" s="1"/>
  <c r="M1242" i="1"/>
  <c r="M1243" i="1"/>
  <c r="M1244" i="1"/>
  <c r="M1245" i="1"/>
  <c r="M1246" i="1"/>
  <c r="N1246" i="1" s="1"/>
  <c r="M1247" i="1"/>
  <c r="M1248" i="1"/>
  <c r="M1249" i="1"/>
  <c r="N1249" i="1" s="1"/>
  <c r="M1250" i="1"/>
  <c r="N1250" i="1" s="1"/>
  <c r="M1251" i="1"/>
  <c r="M1252" i="1"/>
  <c r="N1252" i="1" s="1"/>
  <c r="M1253" i="1"/>
  <c r="N1253" i="1" s="1"/>
  <c r="M1254" i="1"/>
  <c r="M1255" i="1"/>
  <c r="N1255" i="1" s="1"/>
  <c r="M1256" i="1"/>
  <c r="M1257" i="1"/>
  <c r="M1258" i="1"/>
  <c r="M1259" i="1"/>
  <c r="N1259" i="1" s="1"/>
  <c r="M1260" i="1"/>
  <c r="N1260" i="1" s="1"/>
  <c r="M1261" i="1"/>
  <c r="M1262" i="1"/>
  <c r="N1262" i="1" s="1"/>
  <c r="M1263" i="1"/>
  <c r="M1264" i="1"/>
  <c r="M1265" i="1"/>
  <c r="N1265" i="1" s="1"/>
  <c r="M1266" i="1"/>
  <c r="M1267" i="1"/>
  <c r="M1268" i="1"/>
  <c r="M1269" i="1"/>
  <c r="N1269" i="1" s="1"/>
  <c r="M1270" i="1"/>
  <c r="M1271" i="1"/>
  <c r="N1271" i="1" s="1"/>
  <c r="M1272" i="1"/>
  <c r="M1273" i="1"/>
  <c r="M1274" i="1"/>
  <c r="N1274" i="1" s="1"/>
  <c r="M1275" i="1"/>
  <c r="M1276" i="1"/>
  <c r="N1276" i="1" s="1"/>
  <c r="M1277" i="1"/>
  <c r="N1277" i="1" s="1"/>
  <c r="M1278" i="1"/>
  <c r="M1279" i="1"/>
  <c r="M1280" i="1"/>
  <c r="M1281" i="1"/>
  <c r="M1282" i="1"/>
  <c r="M1283" i="1"/>
  <c r="N1283" i="1" s="1"/>
  <c r="M1284" i="1"/>
  <c r="M1285" i="1"/>
  <c r="M1286" i="1"/>
  <c r="N1286" i="1" s="1"/>
  <c r="M1287" i="1"/>
  <c r="M1288" i="1"/>
  <c r="M1289" i="1"/>
  <c r="M1290" i="1"/>
  <c r="M1291" i="1"/>
  <c r="M1292" i="1"/>
  <c r="N1292" i="1" s="1"/>
  <c r="M1293" i="1"/>
  <c r="M1294" i="1"/>
  <c r="N1294" i="1" s="1"/>
  <c r="M1295" i="1"/>
  <c r="M1296" i="1"/>
  <c r="M1297" i="1"/>
  <c r="M1298" i="1"/>
  <c r="M1299" i="1"/>
  <c r="M1300" i="1"/>
  <c r="N1300" i="1" s="1"/>
  <c r="M1301" i="1"/>
  <c r="M1302" i="1"/>
  <c r="M1303" i="1"/>
  <c r="M1304" i="1"/>
  <c r="M1305" i="1"/>
  <c r="M1306" i="1"/>
  <c r="N1306" i="1" s="1"/>
  <c r="M1307" i="1"/>
  <c r="M1308" i="1"/>
  <c r="N1308" i="1" s="1"/>
  <c r="M1309" i="1"/>
  <c r="M1310" i="1"/>
  <c r="N1310" i="1" s="1"/>
  <c r="M1311" i="1"/>
  <c r="N1311" i="1" s="1"/>
  <c r="M1312" i="1"/>
  <c r="M1313" i="1"/>
  <c r="M1314" i="1"/>
  <c r="N1314" i="1" s="1"/>
  <c r="M1315" i="1"/>
  <c r="N1315" i="1" s="1"/>
  <c r="M1316" i="1"/>
  <c r="M1317" i="1"/>
  <c r="M1318" i="1"/>
  <c r="M1319" i="1"/>
  <c r="M1320" i="1"/>
  <c r="M1321" i="1"/>
  <c r="M1322" i="1"/>
  <c r="N1322" i="1" s="1"/>
  <c r="M1323" i="1"/>
  <c r="M1324" i="1"/>
  <c r="M1325" i="1"/>
  <c r="M1326" i="1"/>
  <c r="M1327" i="1"/>
  <c r="N1327" i="1" s="1"/>
  <c r="M1328" i="1"/>
  <c r="M1329" i="1"/>
  <c r="M1330" i="1"/>
  <c r="M1331" i="1"/>
  <c r="M1332" i="1"/>
  <c r="M1333" i="1"/>
  <c r="N1333" i="1" s="1"/>
  <c r="M1334" i="1"/>
  <c r="M1335" i="1"/>
  <c r="M1336" i="1"/>
  <c r="M1337" i="1"/>
  <c r="N1337" i="1" s="1"/>
  <c r="M1338" i="1"/>
  <c r="M1339" i="1"/>
  <c r="M1340" i="1"/>
  <c r="M1341" i="1"/>
  <c r="M1342" i="1"/>
  <c r="M1343" i="1"/>
  <c r="N1343" i="1" s="1"/>
  <c r="M1344" i="1"/>
  <c r="M1345" i="1"/>
  <c r="M1346" i="1"/>
  <c r="M1347" i="1"/>
  <c r="M1348" i="1"/>
  <c r="M1349" i="1"/>
  <c r="M1350" i="1"/>
  <c r="M1351" i="1"/>
  <c r="M1352" i="1"/>
  <c r="M1353" i="1"/>
  <c r="M1354" i="1"/>
  <c r="N1354" i="1" s="1"/>
  <c r="M1355" i="1"/>
  <c r="M1356" i="1"/>
  <c r="N1356" i="1" s="1"/>
  <c r="M1357" i="1"/>
  <c r="N1357" i="1" s="1"/>
  <c r="M1358" i="1"/>
  <c r="M1359" i="1"/>
  <c r="N1359" i="1" s="1"/>
  <c r="M1360" i="1"/>
  <c r="M1361" i="1"/>
  <c r="M1362" i="1"/>
  <c r="N1362" i="1" s="1"/>
  <c r="M1363" i="1"/>
  <c r="N1363" i="1" s="1"/>
  <c r="M1364" i="1"/>
  <c r="M1365" i="1"/>
  <c r="M1366" i="1"/>
  <c r="N1366" i="1" s="1"/>
  <c r="M1367" i="1"/>
  <c r="M1368" i="1"/>
  <c r="N1368" i="1" s="1"/>
  <c r="M1369" i="1"/>
  <c r="N1369" i="1" s="1"/>
  <c r="M1370" i="1"/>
  <c r="M1371" i="1"/>
  <c r="M1372" i="1"/>
  <c r="M1373" i="1"/>
  <c r="N1373" i="1" s="1"/>
  <c r="M1374" i="1"/>
  <c r="M1375" i="1"/>
  <c r="N1375" i="1" s="1"/>
  <c r="M1376" i="1"/>
  <c r="M1377" i="1"/>
  <c r="M1378" i="1"/>
  <c r="M1379" i="1"/>
  <c r="M1380" i="1"/>
  <c r="M1381" i="1"/>
  <c r="M1382" i="1"/>
  <c r="M1383" i="1"/>
  <c r="M1384" i="1"/>
  <c r="M1385" i="1"/>
  <c r="M1386" i="1"/>
  <c r="N1386" i="1" s="1"/>
  <c r="M1387" i="1"/>
  <c r="M1388" i="1"/>
  <c r="N1388" i="1" s="1"/>
  <c r="M1389" i="1"/>
  <c r="M1390" i="1"/>
  <c r="M1391" i="1"/>
  <c r="M1392" i="1"/>
  <c r="M1393" i="1"/>
  <c r="M1394" i="1"/>
  <c r="M1395" i="1"/>
  <c r="M1396" i="1"/>
  <c r="N1396" i="1" s="1"/>
  <c r="M1397" i="1"/>
  <c r="M1398" i="1"/>
  <c r="M1399" i="1"/>
  <c r="N1399" i="1" s="1"/>
  <c r="M1400" i="1"/>
  <c r="M1401" i="1"/>
  <c r="M1402" i="1"/>
  <c r="N1402" i="1" s="1"/>
  <c r="M1403" i="1"/>
  <c r="M1404" i="1"/>
  <c r="N1404" i="1" s="1"/>
  <c r="M1405" i="1"/>
  <c r="M1406" i="1"/>
  <c r="M1407" i="1"/>
  <c r="M1408" i="1"/>
  <c r="M1409" i="1"/>
  <c r="M1410" i="1"/>
  <c r="M1411" i="1"/>
  <c r="M1412" i="1"/>
  <c r="N1412" i="1" s="1"/>
  <c r="M1413" i="1"/>
  <c r="M1414" i="1"/>
  <c r="M1415" i="1"/>
  <c r="M1416" i="1"/>
  <c r="M1417" i="1"/>
  <c r="N1417" i="1" s="1"/>
  <c r="M1418" i="1"/>
  <c r="N1418" i="1" s="1"/>
  <c r="M1419" i="1"/>
  <c r="M1420" i="1"/>
  <c r="M1421" i="1"/>
  <c r="N1421" i="1" s="1"/>
  <c r="M1422" i="1"/>
  <c r="M1423" i="1"/>
  <c r="N1423" i="1" s="1"/>
  <c r="M1424" i="1"/>
  <c r="M1425" i="1"/>
  <c r="N1425" i="1" s="1"/>
  <c r="M1426" i="1"/>
  <c r="M1427" i="1"/>
  <c r="M1428" i="1"/>
  <c r="N1428" i="1" s="1"/>
  <c r="M1429" i="1"/>
  <c r="M1430" i="1"/>
  <c r="M1431" i="1"/>
  <c r="M1432" i="1"/>
  <c r="N1432" i="1" s="1"/>
  <c r="M1433" i="1"/>
  <c r="M1434" i="1"/>
  <c r="N1434" i="1" s="1"/>
  <c r="M1435" i="1"/>
  <c r="N1435" i="1" s="1"/>
  <c r="M1436" i="1"/>
  <c r="M1437" i="1"/>
  <c r="M1438" i="1"/>
  <c r="N1438" i="1" s="1"/>
  <c r="M1439" i="1"/>
  <c r="M1440" i="1"/>
  <c r="M1441" i="1"/>
  <c r="M1442" i="1"/>
  <c r="M1443" i="1"/>
  <c r="M1444" i="1"/>
  <c r="M1445" i="1"/>
  <c r="M1446" i="1"/>
  <c r="M1447" i="1"/>
  <c r="M1448" i="1"/>
  <c r="M1449" i="1"/>
  <c r="N1449" i="1" s="1"/>
  <c r="M1450" i="1"/>
  <c r="M1451" i="1"/>
  <c r="M1452" i="1"/>
  <c r="N1452" i="1" s="1"/>
  <c r="M1453" i="1"/>
  <c r="M1454" i="1"/>
  <c r="M1455" i="1"/>
  <c r="N1455" i="1" s="1"/>
  <c r="M1456" i="1"/>
  <c r="M1457" i="1"/>
  <c r="N1457" i="1" s="1"/>
  <c r="M1458" i="1"/>
  <c r="M1459" i="1"/>
  <c r="N1459" i="1" s="1"/>
  <c r="M1460" i="1"/>
  <c r="N1460" i="1" s="1"/>
  <c r="M1461" i="1"/>
  <c r="M1462" i="1"/>
  <c r="N1462" i="1" s="1"/>
  <c r="M1463" i="1"/>
  <c r="M1464" i="1"/>
  <c r="M1465" i="1"/>
  <c r="N1465" i="1" s="1"/>
  <c r="M1466" i="1"/>
  <c r="M1467" i="1"/>
  <c r="N1467" i="1" s="1"/>
  <c r="M1468" i="1"/>
  <c r="M1469" i="1"/>
  <c r="N1469" i="1" s="1"/>
  <c r="M1470" i="1"/>
  <c r="M1471" i="1"/>
  <c r="M1472" i="1"/>
  <c r="M1473" i="1"/>
  <c r="N1473" i="1" s="1"/>
  <c r="M1474" i="1"/>
  <c r="M1475" i="1"/>
  <c r="M1476" i="1"/>
  <c r="M1477" i="1"/>
  <c r="M1478" i="1"/>
  <c r="M1479" i="1"/>
  <c r="M1480" i="1"/>
  <c r="M1481" i="1"/>
  <c r="M1482" i="1"/>
  <c r="M1483" i="1"/>
  <c r="M1484" i="1"/>
  <c r="N1484" i="1" s="1"/>
  <c r="M1485" i="1"/>
  <c r="M1486" i="1"/>
  <c r="N1486" i="1" s="1"/>
  <c r="M1487" i="1"/>
  <c r="M1488" i="1"/>
  <c r="N1488" i="1" s="1"/>
  <c r="M1489" i="1"/>
  <c r="M1490" i="1"/>
  <c r="M1491" i="1"/>
  <c r="N1491" i="1" s="1"/>
  <c r="M1492" i="1"/>
  <c r="M1493" i="1"/>
  <c r="M1494" i="1"/>
  <c r="M1495" i="1"/>
  <c r="N1495" i="1" s="1"/>
  <c r="M1496" i="1"/>
  <c r="M1497" i="1"/>
  <c r="N1497" i="1" s="1"/>
  <c r="M1498" i="1"/>
  <c r="M1499" i="1"/>
  <c r="N1499" i="1" s="1"/>
  <c r="M1500" i="1"/>
  <c r="M1501" i="1"/>
  <c r="M1502" i="1"/>
  <c r="M1503" i="1"/>
  <c r="N1503" i="1" s="1"/>
  <c r="M1504" i="1"/>
  <c r="N1504" i="1" s="1"/>
  <c r="M1505" i="1"/>
  <c r="M1506" i="1"/>
  <c r="N1506" i="1" s="1"/>
  <c r="M1507" i="1"/>
  <c r="M1508" i="1"/>
  <c r="M1509" i="1"/>
  <c r="M1510" i="1"/>
  <c r="N1510" i="1" s="1"/>
  <c r="M1511" i="1"/>
  <c r="N1511" i="1" s="1"/>
  <c r="M1512" i="1"/>
  <c r="M1513" i="1"/>
  <c r="N1513" i="1" s="1"/>
  <c r="M1514" i="1"/>
  <c r="N1514" i="1" s="1"/>
  <c r="M1515" i="1"/>
  <c r="M1516" i="1"/>
  <c r="M1517" i="1"/>
  <c r="M1518" i="1"/>
  <c r="M1519" i="1"/>
  <c r="M1520" i="1"/>
  <c r="N1520" i="1" s="1"/>
  <c r="M1521" i="1"/>
  <c r="M1522" i="1"/>
  <c r="M1523" i="1"/>
  <c r="M1524" i="1"/>
  <c r="M1525" i="1"/>
  <c r="M1526" i="1"/>
  <c r="M1527" i="1"/>
  <c r="M1528" i="1"/>
  <c r="M1529" i="1"/>
  <c r="M1530" i="1"/>
  <c r="M1531" i="1"/>
  <c r="M1532" i="1"/>
  <c r="M1533" i="1"/>
  <c r="M1534" i="1"/>
  <c r="M1535" i="1"/>
  <c r="N1535" i="1" s="1"/>
  <c r="M1536" i="1"/>
  <c r="M1537" i="1"/>
  <c r="M1538" i="1"/>
  <c r="M1539" i="1"/>
  <c r="M1540" i="1"/>
  <c r="M1541" i="1"/>
  <c r="N1541" i="1" s="1"/>
  <c r="M1542" i="1"/>
  <c r="N1542" i="1" s="1"/>
  <c r="M1543" i="1"/>
  <c r="N1543" i="1" s="1"/>
  <c r="M1544" i="1"/>
  <c r="M1545" i="1"/>
  <c r="M1546" i="1"/>
  <c r="M1547" i="1"/>
  <c r="N1547" i="1" s="1"/>
  <c r="M1548" i="1"/>
  <c r="M1549" i="1"/>
  <c r="M1550" i="1"/>
  <c r="M1551" i="1"/>
  <c r="M1552" i="1"/>
  <c r="M1553" i="1"/>
  <c r="M1554" i="1"/>
  <c r="M1555" i="1"/>
  <c r="M1556" i="1"/>
  <c r="M1557" i="1"/>
  <c r="M1558" i="1"/>
  <c r="N1558" i="1" s="1"/>
  <c r="M1559" i="1"/>
  <c r="M1560" i="1"/>
  <c r="M1561" i="1"/>
  <c r="M1562" i="1"/>
  <c r="M1563" i="1"/>
  <c r="M1564" i="1"/>
  <c r="M1565" i="1"/>
  <c r="N1565" i="1" s="1"/>
  <c r="M1566" i="1"/>
  <c r="M1567" i="1"/>
  <c r="N1567" i="1" s="1"/>
  <c r="M1568" i="1"/>
  <c r="M1569" i="1"/>
  <c r="N1569" i="1" s="1"/>
  <c r="M1570" i="1"/>
  <c r="M1571" i="1"/>
  <c r="M1572" i="1"/>
  <c r="M1573" i="1"/>
  <c r="M1574" i="1"/>
  <c r="M1575" i="1"/>
  <c r="M1576" i="1"/>
  <c r="M1577" i="1"/>
  <c r="M1578" i="1"/>
  <c r="N1578" i="1" s="1"/>
  <c r="M1579" i="1"/>
  <c r="M1580" i="1"/>
  <c r="M1581" i="1"/>
  <c r="N1581" i="1" s="1"/>
  <c r="M1582" i="1"/>
  <c r="N1582" i="1" s="1"/>
  <c r="M1583" i="1"/>
  <c r="M1584" i="1"/>
  <c r="N1584" i="1" s="1"/>
  <c r="M1585" i="1"/>
  <c r="M1586" i="1"/>
  <c r="M1587" i="1"/>
  <c r="M1588" i="1"/>
  <c r="N1588" i="1" s="1"/>
  <c r="M1589" i="1"/>
  <c r="M1590" i="1"/>
  <c r="M1591" i="1"/>
  <c r="M1592" i="1"/>
  <c r="M1593" i="1"/>
  <c r="N1593" i="1" s="1"/>
  <c r="M1594" i="1"/>
  <c r="N1594" i="1" s="1"/>
  <c r="M1595" i="1"/>
  <c r="M1596" i="1"/>
  <c r="M1597" i="1"/>
  <c r="M1598" i="1"/>
  <c r="M1599" i="1"/>
  <c r="M1600" i="1"/>
  <c r="N1600" i="1" s="1"/>
  <c r="M1601" i="1"/>
  <c r="N1601" i="1" s="1"/>
  <c r="M1602" i="1"/>
  <c r="M1603" i="1"/>
  <c r="M1604" i="1"/>
  <c r="N1604" i="1" s="1"/>
  <c r="M1605" i="1"/>
  <c r="N1605" i="1" s="1"/>
  <c r="M1606" i="1"/>
  <c r="N1606" i="1" s="1"/>
  <c r="M1607" i="1"/>
  <c r="M1608" i="1"/>
  <c r="M1609" i="1"/>
  <c r="M1610" i="1"/>
  <c r="M1611" i="1"/>
  <c r="M1612" i="1"/>
  <c r="M1613" i="1"/>
  <c r="M1614" i="1"/>
  <c r="M1615" i="1"/>
  <c r="N1615" i="1" s="1"/>
  <c r="M1616" i="1"/>
  <c r="M1617" i="1"/>
  <c r="N1617" i="1" s="1"/>
  <c r="M1618" i="1"/>
  <c r="N1618" i="1" s="1"/>
  <c r="M1619" i="1"/>
  <c r="M1620" i="1"/>
  <c r="M1621" i="1"/>
  <c r="N1621" i="1" s="1"/>
  <c r="M1622" i="1"/>
  <c r="M1623" i="1"/>
  <c r="M1624" i="1"/>
  <c r="N1624" i="1" s="1"/>
  <c r="M1625" i="1"/>
  <c r="M1626" i="1"/>
  <c r="M1627" i="1"/>
  <c r="M1628" i="1"/>
  <c r="M1629" i="1"/>
  <c r="N1629" i="1" s="1"/>
  <c r="M1630" i="1"/>
  <c r="N1630" i="1" s="1"/>
  <c r="M1631" i="1"/>
  <c r="N1631" i="1" s="1"/>
  <c r="M1632" i="1"/>
  <c r="N1632" i="1" s="1"/>
  <c r="M1633" i="1"/>
  <c r="M1634" i="1"/>
  <c r="N1634" i="1" s="1"/>
  <c r="M1635" i="1"/>
  <c r="M1636" i="1"/>
  <c r="M1637" i="1"/>
  <c r="N1637" i="1" s="1"/>
  <c r="M1638" i="1"/>
  <c r="M1639" i="1"/>
  <c r="M1640" i="1"/>
  <c r="M1641" i="1"/>
  <c r="M1642" i="1"/>
  <c r="M1643" i="1"/>
  <c r="N1643" i="1" s="1"/>
  <c r="M1644" i="1"/>
  <c r="N1644" i="1" s="1"/>
  <c r="M1645" i="1"/>
  <c r="M1646" i="1"/>
  <c r="M1647" i="1"/>
  <c r="M1648" i="1"/>
  <c r="M1649" i="1"/>
  <c r="N1649" i="1" s="1"/>
  <c r="M1650" i="1"/>
  <c r="M1651" i="1"/>
  <c r="N1651" i="1" s="1"/>
  <c r="M1652" i="1"/>
  <c r="N1652" i="1" s="1"/>
  <c r="M1653" i="1"/>
  <c r="M1654" i="1"/>
  <c r="N1654" i="1" s="1"/>
  <c r="M1655" i="1"/>
  <c r="N1655" i="1" s="1"/>
  <c r="M1656" i="1"/>
  <c r="M1657" i="1"/>
  <c r="M1658" i="1"/>
  <c r="M1659" i="1"/>
  <c r="N1659" i="1" s="1"/>
  <c r="M1660" i="1"/>
  <c r="M1661" i="1"/>
  <c r="N1661" i="1" s="1"/>
  <c r="M1662" i="1"/>
  <c r="M1663" i="1"/>
  <c r="M1664" i="1"/>
  <c r="N1664" i="1" s="1"/>
  <c r="M1665" i="1"/>
  <c r="N1665" i="1" s="1"/>
  <c r="M1666" i="1"/>
  <c r="M1667" i="1"/>
  <c r="M1668" i="1"/>
  <c r="M1669" i="1"/>
  <c r="N1669" i="1" s="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N1701" i="1" s="1"/>
  <c r="M1702" i="1"/>
  <c r="M1703" i="1"/>
  <c r="M1704" i="1"/>
  <c r="M1705" i="1"/>
  <c r="M1706" i="1"/>
  <c r="M1707" i="1"/>
  <c r="N1707" i="1" s="1"/>
  <c r="M1708" i="1"/>
  <c r="N1708" i="1" s="1"/>
  <c r="M1709" i="1"/>
  <c r="M1710" i="1"/>
  <c r="N1710" i="1" s="1"/>
  <c r="M1711" i="1"/>
  <c r="M1712" i="1"/>
  <c r="N1712" i="1" s="1"/>
  <c r="M1713" i="1"/>
  <c r="M1714" i="1"/>
  <c r="M1715" i="1"/>
  <c r="M1716" i="1"/>
  <c r="N1716" i="1" s="1"/>
  <c r="M1717" i="1"/>
  <c r="M1718" i="1"/>
  <c r="M1719" i="1"/>
  <c r="M1720" i="1"/>
  <c r="M1721" i="1"/>
  <c r="M1722" i="1"/>
  <c r="N1722" i="1" s="1"/>
  <c r="M1723" i="1"/>
  <c r="M1724" i="1"/>
  <c r="M1725" i="1"/>
  <c r="M1726" i="1"/>
  <c r="N1726" i="1" s="1"/>
  <c r="M1727" i="1"/>
  <c r="N1727" i="1" s="1"/>
  <c r="M1728" i="1"/>
  <c r="M1729" i="1"/>
  <c r="M1730" i="1"/>
  <c r="M1731" i="1"/>
  <c r="M1732" i="1"/>
  <c r="M1733" i="1"/>
  <c r="M1734" i="1"/>
  <c r="N1734" i="1" s="1"/>
  <c r="M1735" i="1"/>
  <c r="M1736" i="1"/>
  <c r="N1736" i="1" s="1"/>
  <c r="M1737" i="1"/>
  <c r="M1738" i="1"/>
  <c r="M1739" i="1"/>
  <c r="N1739" i="1" s="1"/>
  <c r="M1740" i="1"/>
  <c r="N1740" i="1" s="1"/>
  <c r="M1741" i="1"/>
  <c r="M1742" i="1"/>
  <c r="N1742" i="1" s="1"/>
  <c r="M1743" i="1"/>
  <c r="N1743" i="1" s="1"/>
  <c r="M1744" i="1"/>
  <c r="N1744" i="1" s="1"/>
  <c r="M1745" i="1"/>
  <c r="M1746" i="1"/>
  <c r="M1747" i="1"/>
  <c r="M1748" i="1"/>
  <c r="M1749" i="1"/>
  <c r="M1750" i="1"/>
  <c r="M1751" i="1"/>
  <c r="N1751" i="1" s="1"/>
  <c r="M1752" i="1"/>
  <c r="M1753" i="1"/>
  <c r="M1754" i="1"/>
  <c r="N1754" i="1" s="1"/>
  <c r="M1755" i="1"/>
  <c r="M1756" i="1"/>
  <c r="N1756" i="1" s="1"/>
  <c r="M1757" i="1"/>
  <c r="N1757" i="1" s="1"/>
  <c r="M1758" i="1"/>
  <c r="M1759" i="1"/>
  <c r="M1760" i="1"/>
  <c r="N1760" i="1" s="1"/>
  <c r="M1761" i="1"/>
  <c r="M1762" i="1"/>
  <c r="N1762" i="1" s="1"/>
  <c r="M1763" i="1"/>
  <c r="M1764" i="1"/>
  <c r="N1764" i="1" s="1"/>
  <c r="M1765" i="1"/>
  <c r="M1766" i="1"/>
  <c r="M1767" i="1"/>
  <c r="M1768" i="1"/>
  <c r="N1768" i="1" s="1"/>
  <c r="M1769" i="1"/>
  <c r="M1770" i="1"/>
  <c r="M1771" i="1"/>
  <c r="N1771" i="1" s="1"/>
  <c r="M1772" i="1"/>
  <c r="M1773" i="1"/>
  <c r="M1774" i="1"/>
  <c r="M1775" i="1"/>
  <c r="N1775" i="1" s="1"/>
  <c r="M1776" i="1"/>
  <c r="M1777" i="1"/>
  <c r="M1778" i="1"/>
  <c r="M1779" i="1"/>
  <c r="M1780" i="1"/>
  <c r="M1781" i="1"/>
  <c r="M1782" i="1"/>
  <c r="M1783" i="1"/>
  <c r="N1783" i="1" s="1"/>
  <c r="M1784" i="1"/>
  <c r="N1784" i="1" s="1"/>
  <c r="M1785" i="1"/>
  <c r="M1786" i="1"/>
  <c r="N1786" i="1" s="1"/>
  <c r="M1787" i="1"/>
  <c r="M1788" i="1"/>
  <c r="M1789" i="1"/>
  <c r="M1790" i="1"/>
  <c r="N1790" i="1" s="1"/>
  <c r="M1791" i="1"/>
  <c r="M1792" i="1"/>
  <c r="M1793" i="1"/>
  <c r="N1793" i="1" s="1"/>
  <c r="M1794" i="1"/>
  <c r="M1795" i="1"/>
  <c r="M1796" i="1"/>
  <c r="M1797" i="1"/>
  <c r="M1798" i="1"/>
  <c r="M1799" i="1"/>
  <c r="M1800" i="1"/>
  <c r="M1801" i="1"/>
  <c r="M1802" i="1"/>
  <c r="M1803" i="1"/>
  <c r="M1804" i="1"/>
  <c r="N1804" i="1" s="1"/>
  <c r="M1805" i="1"/>
  <c r="N1805" i="1" s="1"/>
  <c r="M1806" i="1"/>
  <c r="M1807" i="1"/>
  <c r="N1807" i="1" s="1"/>
  <c r="M1808" i="1"/>
  <c r="N1808" i="1" s="1"/>
  <c r="M1809" i="1"/>
  <c r="N1809" i="1" s="1"/>
  <c r="M1810" i="1"/>
  <c r="N1810" i="1" s="1"/>
  <c r="M1811" i="1"/>
  <c r="N1811" i="1" s="1"/>
  <c r="M1812" i="1"/>
  <c r="N1812" i="1" s="1"/>
  <c r="M1813" i="1"/>
  <c r="M1814" i="1"/>
  <c r="N1814" i="1" s="1"/>
  <c r="M1815" i="1"/>
  <c r="N1815" i="1" s="1"/>
  <c r="M1816" i="1"/>
  <c r="M1817" i="1"/>
  <c r="M1818" i="1"/>
  <c r="N1818" i="1" s="1"/>
  <c r="M1819" i="1"/>
  <c r="M1820" i="1"/>
  <c r="M1821" i="1"/>
  <c r="M1822" i="1"/>
  <c r="M1823" i="1"/>
  <c r="M1824" i="1"/>
  <c r="M1825" i="1"/>
  <c r="M1826" i="1"/>
  <c r="N1826" i="1" s="1"/>
  <c r="M1827" i="1"/>
  <c r="M1828" i="1"/>
  <c r="M1829" i="1"/>
  <c r="M1830" i="1"/>
  <c r="M1831" i="1"/>
  <c r="M1832" i="1"/>
  <c r="M1833" i="1"/>
  <c r="M1834" i="1"/>
  <c r="M1835" i="1"/>
  <c r="M1836" i="1"/>
  <c r="N1836" i="1" s="1"/>
  <c r="M1837" i="1"/>
  <c r="M1838" i="1"/>
  <c r="M1839" i="1"/>
  <c r="M1840" i="1"/>
  <c r="M1841" i="1"/>
  <c r="M1842" i="1"/>
  <c r="M1843" i="1"/>
  <c r="N1843" i="1" s="1"/>
  <c r="M1844" i="1"/>
  <c r="M1845" i="1"/>
  <c r="N1845" i="1" s="1"/>
  <c r="M1846" i="1"/>
  <c r="M1847" i="1"/>
  <c r="N1847" i="1" s="1"/>
  <c r="M1848" i="1"/>
  <c r="M1849" i="1"/>
  <c r="N1849" i="1" s="1"/>
  <c r="M1850" i="1"/>
  <c r="M1851" i="1"/>
  <c r="M1852" i="1"/>
  <c r="M1853" i="1"/>
  <c r="N1853" i="1" s="1"/>
  <c r="M1854" i="1"/>
  <c r="M1855" i="1"/>
  <c r="M1856" i="1"/>
  <c r="M1857" i="1"/>
  <c r="M1858" i="1"/>
  <c r="N1858" i="1" s="1"/>
  <c r="M1859" i="1"/>
  <c r="M1860" i="1"/>
  <c r="M1861" i="1"/>
  <c r="N1861" i="1" s="1"/>
  <c r="M1862" i="1"/>
  <c r="M1863" i="1"/>
  <c r="M1864" i="1"/>
  <c r="M1865" i="1"/>
  <c r="M1866" i="1"/>
  <c r="M1867" i="1"/>
  <c r="M1868" i="1"/>
  <c r="M1869" i="1"/>
  <c r="M1870" i="1"/>
  <c r="M1871" i="1"/>
  <c r="N1871" i="1" s="1"/>
  <c r="M1872" i="1"/>
  <c r="M1873" i="1"/>
  <c r="N1873" i="1" s="1"/>
  <c r="M1874" i="1"/>
  <c r="N1874" i="1" s="1"/>
  <c r="M1875" i="1"/>
  <c r="N1875" i="1" s="1"/>
  <c r="M1876" i="1"/>
  <c r="N1876" i="1" s="1"/>
  <c r="M1877" i="1"/>
  <c r="M1878" i="1"/>
  <c r="M1879" i="1"/>
  <c r="N1879" i="1" s="1"/>
  <c r="M1880" i="1"/>
  <c r="M1881" i="1"/>
  <c r="M1882" i="1"/>
  <c r="M1883" i="1"/>
  <c r="M1884" i="1"/>
  <c r="N1884" i="1" s="1"/>
  <c r="M1885" i="1"/>
  <c r="M1886" i="1"/>
  <c r="N1886" i="1" s="1"/>
  <c r="M1887" i="1"/>
  <c r="N1887" i="1" s="1"/>
  <c r="M1888" i="1"/>
  <c r="N1888" i="1" s="1"/>
  <c r="M1889" i="1"/>
  <c r="M1890" i="1"/>
  <c r="M1891" i="1"/>
  <c r="N1891" i="1" s="1"/>
  <c r="M1892" i="1"/>
  <c r="N1892" i="1" s="1"/>
  <c r="M1893" i="1"/>
  <c r="M1894" i="1"/>
  <c r="M1895" i="1"/>
  <c r="N1895" i="1" s="1"/>
  <c r="M1896" i="1"/>
  <c r="M1897" i="1"/>
  <c r="M1898" i="1"/>
  <c r="N1898" i="1" s="1"/>
  <c r="M1899" i="1"/>
  <c r="M1900" i="1"/>
  <c r="M1901" i="1"/>
  <c r="M1902" i="1"/>
  <c r="M1903" i="1"/>
  <c r="M1904" i="1"/>
  <c r="M1905" i="1"/>
  <c r="M1906" i="1"/>
  <c r="N1906" i="1" s="1"/>
  <c r="M1907" i="1"/>
  <c r="N1907" i="1" s="1"/>
  <c r="M1908" i="1"/>
  <c r="M1909" i="1"/>
  <c r="M1910" i="1"/>
  <c r="N1910" i="1" s="1"/>
  <c r="M1911" i="1"/>
  <c r="N1911" i="1" s="1"/>
  <c r="M1912" i="1"/>
  <c r="N1912" i="1" s="1"/>
  <c r="M1913" i="1"/>
  <c r="N1913" i="1" s="1"/>
  <c r="M1914" i="1"/>
  <c r="M1915" i="1"/>
  <c r="N1915" i="1" s="1"/>
  <c r="M1916" i="1"/>
  <c r="M1917" i="1"/>
  <c r="M1918" i="1"/>
  <c r="N1918" i="1" s="1"/>
  <c r="M1919" i="1"/>
  <c r="M1920" i="1"/>
  <c r="M1921" i="1"/>
  <c r="M1922" i="1"/>
  <c r="M1923" i="1"/>
  <c r="M1924" i="1"/>
  <c r="N1924" i="1" s="1"/>
  <c r="M1925" i="1"/>
  <c r="M1926" i="1"/>
  <c r="M1927" i="1"/>
  <c r="M1928" i="1"/>
  <c r="M1929" i="1"/>
  <c r="M1930" i="1"/>
  <c r="M1931" i="1"/>
  <c r="M1932" i="1"/>
  <c r="N1932" i="1" s="1"/>
  <c r="M1933" i="1"/>
  <c r="M1934" i="1"/>
  <c r="N1934" i="1" s="1"/>
  <c r="M1935" i="1"/>
  <c r="N1935" i="1" s="1"/>
  <c r="M1936" i="1"/>
  <c r="M1937" i="1"/>
  <c r="M1938" i="1"/>
  <c r="M1939" i="1"/>
  <c r="M1940" i="1"/>
  <c r="M1941" i="1"/>
  <c r="M1942" i="1"/>
  <c r="M1943" i="1"/>
  <c r="N1943" i="1" s="1"/>
  <c r="M1944" i="1"/>
  <c r="M1945" i="1"/>
  <c r="N1945" i="1" s="1"/>
  <c r="M1946" i="1"/>
  <c r="N1946" i="1" s="1"/>
  <c r="M1947" i="1"/>
  <c r="M1948" i="1"/>
  <c r="M1949" i="1"/>
  <c r="M1950" i="1"/>
  <c r="M1951" i="1"/>
  <c r="M1952" i="1"/>
  <c r="M1953" i="1"/>
  <c r="M1954" i="1"/>
  <c r="M1955" i="1"/>
  <c r="M1956" i="1"/>
  <c r="M1957" i="1"/>
  <c r="M1958" i="1"/>
  <c r="M1959" i="1"/>
  <c r="M1960" i="1"/>
  <c r="M1961" i="1"/>
  <c r="M1962" i="1"/>
  <c r="M1963" i="1"/>
  <c r="N1963" i="1" s="1"/>
  <c r="M1964" i="1"/>
  <c r="M1965" i="1"/>
  <c r="N1965" i="1" s="1"/>
  <c r="M1966" i="1"/>
  <c r="M1967" i="1"/>
  <c r="M1968" i="1"/>
  <c r="M1969" i="1"/>
  <c r="N1969" i="1" s="1"/>
  <c r="M1970" i="1"/>
  <c r="M1971" i="1"/>
  <c r="M1972" i="1"/>
  <c r="M1973" i="1"/>
  <c r="M1974" i="1"/>
  <c r="M1975" i="1"/>
  <c r="M1976" i="1"/>
  <c r="N1976" i="1" s="1"/>
  <c r="M1977" i="1"/>
  <c r="M1978" i="1"/>
  <c r="M1979" i="1"/>
  <c r="M1980" i="1"/>
  <c r="M1981" i="1"/>
  <c r="N1981" i="1" s="1"/>
  <c r="M1982" i="1"/>
  <c r="N1982" i="1" s="1"/>
  <c r="M1983" i="1"/>
  <c r="M1984" i="1"/>
  <c r="N1984" i="1" s="1"/>
  <c r="M1985" i="1"/>
  <c r="M1986" i="1"/>
  <c r="M1987" i="1"/>
  <c r="M1988" i="1"/>
  <c r="M1989" i="1"/>
  <c r="M1990" i="1"/>
  <c r="M1991" i="1"/>
  <c r="M1992" i="1"/>
  <c r="N1992" i="1" s="1"/>
  <c r="M1993" i="1"/>
  <c r="M1994" i="1"/>
  <c r="M1995" i="1"/>
  <c r="N1995" i="1" s="1"/>
  <c r="M1996" i="1"/>
  <c r="M1997" i="1"/>
  <c r="N1997" i="1" s="1"/>
  <c r="M1998" i="1"/>
  <c r="M1999" i="1"/>
  <c r="M2000" i="1"/>
  <c r="M2001" i="1"/>
  <c r="M2002" i="1"/>
  <c r="N2002" i="1" s="1"/>
  <c r="M2003" i="1"/>
  <c r="M2004" i="1"/>
  <c r="M2005" i="1"/>
  <c r="M2006" i="1"/>
  <c r="M2007" i="1"/>
  <c r="N2007" i="1" s="1"/>
  <c r="M2008" i="1"/>
  <c r="N2008" i="1" s="1"/>
  <c r="M2009" i="1"/>
  <c r="N2009" i="1" s="1"/>
  <c r="M2010" i="1"/>
  <c r="M2011" i="1"/>
  <c r="M2012" i="1"/>
  <c r="N2012" i="1" s="1"/>
  <c r="M2013" i="1"/>
  <c r="M2014" i="1"/>
  <c r="M2015" i="1"/>
  <c r="N2015" i="1" s="1"/>
  <c r="M2016" i="1"/>
  <c r="N2016" i="1" s="1"/>
  <c r="M2017" i="1"/>
  <c r="M2018" i="1"/>
  <c r="N2018" i="1" s="1"/>
  <c r="M2019" i="1"/>
  <c r="M2020" i="1"/>
  <c r="M2021" i="1"/>
  <c r="N2021" i="1" s="1"/>
  <c r="M2022" i="1"/>
  <c r="M2023" i="1"/>
  <c r="M2024" i="1"/>
  <c r="M2025" i="1"/>
  <c r="M2026" i="1"/>
  <c r="M2027" i="1"/>
  <c r="M2028" i="1"/>
  <c r="M2029" i="1"/>
  <c r="N2029" i="1" s="1"/>
  <c r="M2030" i="1"/>
  <c r="N2030" i="1" s="1"/>
  <c r="M2031" i="1"/>
  <c r="M2032" i="1"/>
  <c r="N2032" i="1" s="1"/>
  <c r="M2033" i="1"/>
  <c r="M2034" i="1"/>
  <c r="N2034" i="1" s="1"/>
  <c r="M2035" i="1"/>
  <c r="N2035" i="1" s="1"/>
  <c r="M2036" i="1"/>
  <c r="N2036" i="1" s="1"/>
  <c r="M2037" i="1"/>
  <c r="N2037" i="1" s="1"/>
  <c r="M2038" i="1"/>
  <c r="M2039" i="1"/>
  <c r="M2040" i="1"/>
  <c r="M2041" i="1"/>
  <c r="N2041" i="1" s="1"/>
  <c r="M2042" i="1"/>
  <c r="M2043" i="1"/>
  <c r="M2044" i="1"/>
  <c r="M2045" i="1"/>
  <c r="N2045" i="1" s="1"/>
  <c r="M2046" i="1"/>
  <c r="N2046" i="1" s="1"/>
  <c r="M2047" i="1"/>
  <c r="M2048" i="1"/>
  <c r="M2049" i="1"/>
  <c r="M2050" i="1"/>
  <c r="N2050" i="1" s="1"/>
  <c r="M2051" i="1"/>
  <c r="N2051" i="1" s="1"/>
  <c r="M2052" i="1"/>
  <c r="M2053" i="1"/>
  <c r="N2053" i="1" s="1"/>
  <c r="M2054" i="1"/>
  <c r="M2055" i="1"/>
  <c r="M2056" i="1"/>
  <c r="N2056" i="1" s="1"/>
  <c r="M2057" i="1"/>
  <c r="M2058" i="1"/>
  <c r="M2059" i="1"/>
  <c r="M2060" i="1"/>
  <c r="N2060" i="1" s="1"/>
  <c r="M2061" i="1"/>
  <c r="N2061" i="1" s="1"/>
  <c r="M2062" i="1"/>
  <c r="M2063" i="1"/>
  <c r="M2064" i="1"/>
  <c r="M2065" i="1"/>
  <c r="M2066" i="1"/>
  <c r="M2067" i="1"/>
  <c r="M2068" i="1"/>
  <c r="N2068" i="1" s="1"/>
  <c r="M2069" i="1"/>
  <c r="M2070" i="1"/>
  <c r="M2071" i="1"/>
  <c r="M2072" i="1"/>
  <c r="N2072" i="1" s="1"/>
  <c r="M2073" i="1"/>
  <c r="N2073" i="1" s="1"/>
  <c r="M2074" i="1"/>
  <c r="M2075" i="1"/>
  <c r="N2075" i="1" s="1"/>
  <c r="M2076" i="1"/>
  <c r="M2077" i="1"/>
  <c r="M2078" i="1"/>
  <c r="M2079" i="1"/>
  <c r="M2080" i="1"/>
  <c r="N2080" i="1" s="1"/>
  <c r="M2081" i="1"/>
  <c r="M2082" i="1"/>
  <c r="M2083" i="1"/>
  <c r="M2084" i="1"/>
  <c r="M2085" i="1"/>
  <c r="M2086" i="1"/>
  <c r="M2087" i="1"/>
  <c r="M2088" i="1"/>
  <c r="M2089" i="1"/>
  <c r="M2090" i="1"/>
  <c r="N2090" i="1" s="1"/>
  <c r="M2091" i="1"/>
  <c r="N2091" i="1" s="1"/>
  <c r="M2092" i="1"/>
  <c r="N2092" i="1" s="1"/>
  <c r="M2093" i="1"/>
  <c r="M2094" i="1"/>
  <c r="M2095" i="1"/>
  <c r="M2096" i="1"/>
  <c r="M2097" i="1"/>
  <c r="N2097" i="1" s="1"/>
  <c r="M2098" i="1"/>
  <c r="M2099" i="1"/>
  <c r="M2100" i="1"/>
  <c r="M2101" i="1"/>
  <c r="M2102" i="1"/>
  <c r="M2103" i="1"/>
  <c r="N2103" i="1" s="1"/>
  <c r="M2104" i="1"/>
  <c r="M2105" i="1"/>
  <c r="N2105" i="1" s="1"/>
  <c r="M2106" i="1"/>
  <c r="M2107" i="1"/>
  <c r="M2108" i="1"/>
  <c r="M2109" i="1"/>
  <c r="N2109" i="1" s="1"/>
  <c r="M2110" i="1"/>
  <c r="M2111" i="1"/>
  <c r="M2112" i="1"/>
  <c r="N2112" i="1" s="1"/>
  <c r="M2113" i="1"/>
  <c r="M2114" i="1"/>
  <c r="M2115" i="1"/>
  <c r="M2116" i="1"/>
  <c r="M2117" i="1"/>
  <c r="M2118" i="1"/>
  <c r="M2119" i="1"/>
  <c r="M2120" i="1"/>
  <c r="M2121" i="1"/>
  <c r="M2122" i="1"/>
  <c r="N2122" i="1" s="1"/>
  <c r="M2123" i="1"/>
  <c r="N2123" i="1" s="1"/>
  <c r="M2124" i="1"/>
  <c r="N2124" i="1" s="1"/>
  <c r="M2125" i="1"/>
  <c r="M2126" i="1"/>
  <c r="N2126" i="1" s="1"/>
  <c r="M2127" i="1"/>
  <c r="N2127" i="1" s="1"/>
  <c r="M2128" i="1"/>
  <c r="M2129" i="1"/>
  <c r="M2130" i="1"/>
  <c r="M2131" i="1"/>
  <c r="M2132" i="1"/>
  <c r="M2133" i="1"/>
  <c r="N2133" i="1" s="1"/>
  <c r="M2134" i="1"/>
  <c r="M2135" i="1"/>
  <c r="M2136" i="1"/>
  <c r="M2137" i="1"/>
  <c r="N2137" i="1" s="1"/>
  <c r="M2138" i="1"/>
  <c r="M2139" i="1"/>
  <c r="M2140" i="1"/>
  <c r="M2141" i="1"/>
  <c r="M2142" i="1"/>
  <c r="M2143" i="1"/>
  <c r="M2144" i="1"/>
  <c r="N2144" i="1" s="1"/>
  <c r="M2145" i="1"/>
  <c r="M2146" i="1"/>
  <c r="M2147" i="1"/>
  <c r="N2147" i="1" s="1"/>
  <c r="M2148" i="1"/>
  <c r="N2148" i="1" s="1"/>
  <c r="M2149" i="1"/>
  <c r="N2149" i="1" s="1"/>
  <c r="M2150" i="1"/>
  <c r="N2150" i="1" s="1"/>
  <c r="M2151" i="1"/>
  <c r="N2151" i="1" s="1"/>
  <c r="M2152" i="1"/>
  <c r="M2153" i="1"/>
  <c r="N2153" i="1" s="1"/>
  <c r="M2154" i="1"/>
  <c r="M2155" i="1"/>
  <c r="M2156" i="1"/>
  <c r="M2157" i="1"/>
  <c r="N2157" i="1" s="1"/>
  <c r="M2158" i="1"/>
  <c r="M2159" i="1"/>
  <c r="N2159" i="1" s="1"/>
  <c r="M2160" i="1"/>
  <c r="N2160" i="1" s="1"/>
  <c r="M2161" i="1"/>
  <c r="M2162" i="1"/>
  <c r="M2163" i="1"/>
  <c r="M2164" i="1"/>
  <c r="M2165" i="1"/>
  <c r="N2165" i="1" s="1"/>
  <c r="M2166" i="1"/>
  <c r="M2167" i="1"/>
  <c r="M2168" i="1"/>
  <c r="M2169" i="1"/>
  <c r="M2170" i="1"/>
  <c r="N2170" i="1" s="1"/>
  <c r="M2171" i="1"/>
  <c r="N2171" i="1" s="1"/>
  <c r="M2172" i="1"/>
  <c r="N2172" i="1" s="1"/>
  <c r="M2173" i="1"/>
  <c r="M2174" i="1"/>
  <c r="M2175" i="1"/>
  <c r="N2175" i="1" s="1"/>
  <c r="M2176" i="1"/>
  <c r="N2176" i="1" s="1"/>
  <c r="M2177" i="1"/>
  <c r="M2178" i="1"/>
  <c r="M2179" i="1"/>
  <c r="N2179" i="1" s="1"/>
  <c r="M2180" i="1"/>
  <c r="M2181" i="1"/>
  <c r="M2182" i="1"/>
  <c r="M2183" i="1"/>
  <c r="M2184" i="1"/>
  <c r="M2185" i="1"/>
  <c r="M2186" i="1"/>
  <c r="N2186" i="1" s="1"/>
  <c r="M2187" i="1"/>
  <c r="N2187" i="1" s="1"/>
  <c r="M2188" i="1"/>
  <c r="M2189" i="1"/>
  <c r="M2190" i="1"/>
  <c r="N2190" i="1" s="1"/>
  <c r="M2191" i="1"/>
  <c r="N2191" i="1" s="1"/>
  <c r="M2192" i="1"/>
  <c r="M2193" i="1"/>
  <c r="N2193" i="1" s="1"/>
  <c r="M2194" i="1"/>
  <c r="M2195" i="1"/>
  <c r="M2196" i="1"/>
  <c r="M2197" i="1"/>
  <c r="M2198" i="1"/>
  <c r="N2198" i="1" s="1"/>
  <c r="M2199" i="1"/>
  <c r="M2200" i="1"/>
  <c r="N2200" i="1" s="1"/>
  <c r="M2201" i="1"/>
  <c r="M2202" i="1"/>
  <c r="N2202" i="1" s="1"/>
  <c r="M2203" i="1"/>
  <c r="M2204" i="1"/>
  <c r="M2205" i="1"/>
  <c r="M2206" i="1"/>
  <c r="M2207" i="1"/>
  <c r="M2208" i="1"/>
  <c r="M2209" i="1"/>
  <c r="M2210" i="1"/>
  <c r="N2210" i="1" s="1"/>
  <c r="M2211" i="1"/>
  <c r="M2212" i="1"/>
  <c r="M2213" i="1"/>
  <c r="N2213" i="1" s="1"/>
  <c r="M2214" i="1"/>
  <c r="M2215" i="1"/>
  <c r="M2216" i="1"/>
  <c r="M2217" i="1"/>
  <c r="M2218" i="1"/>
  <c r="M2219" i="1"/>
  <c r="N2219" i="1" s="1"/>
  <c r="M2220" i="1"/>
  <c r="M2221" i="1"/>
  <c r="M2222" i="1"/>
  <c r="N2222" i="1" s="1"/>
  <c r="M2223" i="1"/>
  <c r="M2224" i="1"/>
  <c r="N2224" i="1" s="1"/>
  <c r="M2225" i="1"/>
  <c r="M2226" i="1"/>
  <c r="M2227" i="1"/>
  <c r="M2228" i="1"/>
  <c r="N2228" i="1" s="1"/>
  <c r="M2229" i="1"/>
  <c r="N2229" i="1" s="1"/>
  <c r="M2230" i="1"/>
  <c r="M2231" i="1"/>
  <c r="M2232" i="1"/>
  <c r="N2232" i="1" s="1"/>
  <c r="M2233" i="1"/>
  <c r="M2234" i="1"/>
  <c r="N2234" i="1" s="1"/>
  <c r="M2235" i="1"/>
  <c r="M2236" i="1"/>
  <c r="N2236" i="1" s="1"/>
  <c r="M2237" i="1"/>
  <c r="N2237" i="1" s="1"/>
  <c r="M2238" i="1"/>
  <c r="M2239" i="1"/>
  <c r="M2240" i="1"/>
  <c r="N2240" i="1" s="1"/>
  <c r="M2241" i="1"/>
  <c r="M2242" i="1"/>
  <c r="M2243" i="1"/>
  <c r="N2243" i="1" s="1"/>
  <c r="M2244" i="1"/>
  <c r="N2244" i="1" s="1"/>
  <c r="M2245" i="1"/>
  <c r="M2246" i="1"/>
  <c r="M2247" i="1"/>
  <c r="M2248" i="1"/>
  <c r="M2249" i="1"/>
  <c r="M2250" i="1"/>
  <c r="M2251" i="1"/>
  <c r="M2252" i="1"/>
  <c r="M2253" i="1"/>
  <c r="M2254" i="1"/>
  <c r="M2255" i="1"/>
  <c r="M2256" i="1"/>
  <c r="N2256" i="1" s="1"/>
  <c r="M2257" i="1"/>
  <c r="N2257" i="1" s="1"/>
  <c r="M2258" i="1"/>
  <c r="N2258" i="1" s="1"/>
  <c r="M2259" i="1"/>
  <c r="M2260" i="1"/>
  <c r="M2261" i="1"/>
  <c r="N2261" i="1" s="1"/>
  <c r="M2262" i="1"/>
  <c r="N2262" i="1" s="1"/>
  <c r="M2263" i="1"/>
  <c r="M2264" i="1"/>
  <c r="N2264" i="1" s="1"/>
  <c r="M2265" i="1"/>
  <c r="M2266" i="1"/>
  <c r="M2267" i="1"/>
  <c r="M2268" i="1"/>
  <c r="M2269" i="1"/>
  <c r="M2270" i="1"/>
  <c r="M2271" i="1"/>
  <c r="N2271" i="1" s="1"/>
  <c r="M2272" i="1"/>
  <c r="M2273" i="1"/>
  <c r="M2274" i="1"/>
  <c r="M2275" i="1"/>
  <c r="N2275" i="1" s="1"/>
  <c r="M2276" i="1"/>
  <c r="M2277" i="1"/>
  <c r="M2278" i="1"/>
  <c r="M2279" i="1"/>
  <c r="N2279" i="1" s="1"/>
  <c r="M2280" i="1"/>
  <c r="N2280" i="1" s="1"/>
  <c r="M2281" i="1"/>
  <c r="M2282" i="1"/>
  <c r="M2283" i="1"/>
  <c r="N2283" i="1" s="1"/>
  <c r="M2284" i="1"/>
  <c r="M2285" i="1"/>
  <c r="M2286" i="1"/>
  <c r="M2287" i="1"/>
  <c r="M2288" i="1"/>
  <c r="N2288" i="1" s="1"/>
  <c r="M2289" i="1"/>
  <c r="M2290" i="1"/>
  <c r="M2291" i="1"/>
  <c r="M2292" i="1"/>
  <c r="N2292" i="1" s="1"/>
  <c r="M2293" i="1"/>
  <c r="N2293" i="1" s="1"/>
  <c r="M2294" i="1"/>
  <c r="M2295" i="1"/>
  <c r="N2295" i="1" s="1"/>
  <c r="M2296" i="1"/>
  <c r="N2296" i="1" s="1"/>
  <c r="M2297" i="1"/>
  <c r="M2298" i="1"/>
  <c r="N2298" i="1" s="1"/>
  <c r="M2299" i="1"/>
  <c r="M2300" i="1"/>
  <c r="M2301" i="1"/>
  <c r="M2302" i="1"/>
  <c r="M2303" i="1"/>
  <c r="M2304" i="1"/>
  <c r="M2305" i="1"/>
  <c r="N2305" i="1" s="1"/>
  <c r="M2306" i="1"/>
  <c r="N2306" i="1" s="1"/>
  <c r="M2307" i="1"/>
  <c r="N2307" i="1" s="1"/>
  <c r="M2308" i="1"/>
  <c r="N2308" i="1" s="1"/>
  <c r="M2309" i="1"/>
  <c r="M2310" i="1"/>
  <c r="N2310" i="1" s="1"/>
  <c r="M2311" i="1"/>
  <c r="M2312" i="1"/>
  <c r="M2313" i="1"/>
  <c r="M2314" i="1"/>
  <c r="M2315" i="1"/>
  <c r="N2315" i="1" s="1"/>
  <c r="M2316" i="1"/>
  <c r="N2316" i="1" s="1"/>
  <c r="M2317" i="1"/>
  <c r="M2318" i="1"/>
  <c r="M2319" i="1"/>
  <c r="N2319" i="1" s="1"/>
  <c r="M2320" i="1"/>
  <c r="M2321" i="1"/>
  <c r="N2321" i="1" s="1"/>
  <c r="M2322" i="1"/>
  <c r="M2323" i="1"/>
  <c r="M2324" i="1"/>
  <c r="M2325" i="1"/>
  <c r="M2326" i="1"/>
  <c r="N2326" i="1" s="1"/>
  <c r="M2327" i="1"/>
  <c r="M2328" i="1"/>
  <c r="M2329" i="1"/>
  <c r="N2329" i="1" s="1"/>
  <c r="M2330" i="1"/>
  <c r="M2331" i="1"/>
  <c r="M2332" i="1"/>
  <c r="M2333" i="1"/>
  <c r="N2333" i="1" s="1"/>
  <c r="M2334" i="1"/>
  <c r="M2335" i="1"/>
  <c r="M2336" i="1"/>
  <c r="M2337" i="1"/>
  <c r="M2338" i="1"/>
  <c r="M2339" i="1"/>
  <c r="N2339" i="1" s="1"/>
  <c r="M2340" i="1"/>
  <c r="M2341" i="1"/>
  <c r="N2341" i="1" s="1"/>
  <c r="M2342" i="1"/>
  <c r="M2343" i="1"/>
  <c r="M2344" i="1"/>
  <c r="M2345" i="1"/>
  <c r="M2346" i="1"/>
  <c r="M2347" i="1"/>
  <c r="M2348" i="1"/>
  <c r="M2349" i="1"/>
  <c r="N2349" i="1" s="1"/>
  <c r="M2350" i="1"/>
  <c r="N2350" i="1" s="1"/>
  <c r="M2351" i="1"/>
  <c r="M2352" i="1"/>
  <c r="M2353" i="1"/>
  <c r="N2353" i="1" s="1"/>
  <c r="M2354" i="1"/>
  <c r="M2355" i="1"/>
  <c r="M2356" i="1"/>
  <c r="M2357" i="1"/>
  <c r="M2358" i="1"/>
  <c r="M2359" i="1"/>
  <c r="M2360" i="1"/>
  <c r="N2360" i="1" s="1"/>
  <c r="M2361" i="1"/>
  <c r="N2361" i="1" s="1"/>
  <c r="M2362" i="1"/>
  <c r="N2362" i="1" s="1"/>
  <c r="M2363" i="1"/>
  <c r="N2363" i="1" s="1"/>
  <c r="M2364" i="1"/>
  <c r="N2364" i="1" s="1"/>
  <c r="M2365" i="1"/>
  <c r="M2366" i="1"/>
  <c r="N2366" i="1" s="1"/>
  <c r="M2367" i="1"/>
  <c r="M2368" i="1"/>
  <c r="M2369" i="1"/>
  <c r="M2370" i="1"/>
  <c r="M2371" i="1"/>
  <c r="M2372" i="1"/>
  <c r="M2373" i="1"/>
  <c r="M2374" i="1"/>
  <c r="M2375" i="1"/>
  <c r="M2376" i="1"/>
  <c r="M2377" i="1"/>
  <c r="N2377" i="1" s="1"/>
  <c r="M2378" i="1"/>
  <c r="M2379" i="1"/>
  <c r="M2380" i="1"/>
  <c r="M2381" i="1"/>
  <c r="M2382" i="1"/>
  <c r="N2382" i="1" s="1"/>
  <c r="M2383" i="1"/>
  <c r="M2384" i="1"/>
  <c r="M2385" i="1"/>
  <c r="M2386" i="1"/>
  <c r="N2386" i="1" s="1"/>
  <c r="M2387" i="1"/>
  <c r="M2388" i="1"/>
  <c r="M2389" i="1"/>
  <c r="N2389" i="1" s="1"/>
  <c r="M2390" i="1"/>
  <c r="N2390" i="1" s="1"/>
  <c r="M2391" i="1"/>
  <c r="N2391" i="1" s="1"/>
  <c r="M2392" i="1"/>
  <c r="M2393" i="1"/>
  <c r="M2394" i="1"/>
  <c r="N2394" i="1" s="1"/>
  <c r="M2395" i="1"/>
  <c r="M2396" i="1"/>
  <c r="M2397" i="1"/>
  <c r="M2398" i="1"/>
  <c r="M2399" i="1"/>
  <c r="M2400" i="1"/>
  <c r="N2400" i="1" s="1"/>
  <c r="M2401" i="1"/>
  <c r="M2402" i="1"/>
  <c r="M2403" i="1"/>
  <c r="M2404" i="1"/>
  <c r="M2405" i="1"/>
  <c r="M2406" i="1"/>
  <c r="N2406" i="1" s="1"/>
  <c r="M2407" i="1"/>
  <c r="M2408" i="1"/>
  <c r="N2408" i="1" s="1"/>
  <c r="M2409" i="1"/>
  <c r="M2410" i="1"/>
  <c r="N2410" i="1" s="1"/>
  <c r="M2411" i="1"/>
  <c r="M2412" i="1"/>
  <c r="M2413" i="1"/>
  <c r="M2414" i="1"/>
  <c r="N2414" i="1" s="1"/>
  <c r="M2415" i="1"/>
  <c r="M2416" i="1"/>
  <c r="N2416" i="1" s="1"/>
  <c r="M2417" i="1"/>
  <c r="M2418" i="1"/>
  <c r="M2419" i="1"/>
  <c r="N2419" i="1" s="1"/>
  <c r="M2420" i="1"/>
  <c r="M2421" i="1"/>
  <c r="M2422" i="1"/>
  <c r="M2423" i="1"/>
  <c r="M2424" i="1"/>
  <c r="N2424" i="1" s="1"/>
  <c r="M2425" i="1"/>
  <c r="N2425" i="1" s="1"/>
  <c r="M2426" i="1"/>
  <c r="M2427" i="1"/>
  <c r="N2427" i="1" s="1"/>
  <c r="M2428" i="1"/>
  <c r="N2428" i="1" s="1"/>
  <c r="M2429" i="1"/>
  <c r="M2430" i="1"/>
  <c r="N2430" i="1" s="1"/>
  <c r="M2431" i="1"/>
  <c r="M2432" i="1"/>
  <c r="M2433" i="1"/>
  <c r="M2434" i="1"/>
  <c r="M2435" i="1"/>
  <c r="M2436" i="1"/>
  <c r="M2437" i="1"/>
  <c r="M2438" i="1"/>
  <c r="M2439" i="1"/>
  <c r="M2440" i="1"/>
  <c r="M2441" i="1"/>
  <c r="M2442" i="1"/>
  <c r="M2443" i="1"/>
  <c r="M2444" i="1"/>
  <c r="M2445" i="1"/>
  <c r="M2446" i="1"/>
  <c r="N2446" i="1" s="1"/>
  <c r="M2447" i="1"/>
  <c r="M2448" i="1"/>
  <c r="N2448" i="1" s="1"/>
  <c r="M2449" i="1"/>
  <c r="N2449" i="1" s="1"/>
  <c r="M2450" i="1"/>
  <c r="N2450" i="1" s="1"/>
  <c r="M2451" i="1"/>
  <c r="M2452" i="1"/>
  <c r="M2453" i="1"/>
  <c r="M2454" i="1"/>
  <c r="M2455" i="1"/>
  <c r="N2455" i="1" s="1"/>
  <c r="M2456" i="1"/>
  <c r="N2456" i="1" s="1"/>
  <c r="M2457" i="1"/>
  <c r="M2458" i="1"/>
  <c r="M2459" i="1"/>
  <c r="M2460" i="1"/>
  <c r="M2461" i="1"/>
  <c r="N2461" i="1" s="1"/>
  <c r="M2462" i="1"/>
  <c r="N2462" i="1" s="1"/>
  <c r="M2463" i="1"/>
  <c r="M2464" i="1"/>
  <c r="N2464" i="1" s="1"/>
  <c r="M2465" i="1"/>
  <c r="M2466" i="1"/>
  <c r="M2467" i="1"/>
  <c r="M2468" i="1"/>
  <c r="N2468" i="1" s="1"/>
  <c r="M2469" i="1"/>
  <c r="M2470" i="1"/>
  <c r="M2471" i="1"/>
  <c r="M2472" i="1"/>
  <c r="M2473" i="1"/>
  <c r="M2474" i="1"/>
  <c r="N2474" i="1" s="1"/>
  <c r="M2475" i="1"/>
  <c r="M2476" i="1"/>
  <c r="M2477" i="1"/>
  <c r="N2477" i="1" s="1"/>
  <c r="M2478" i="1"/>
  <c r="M2479" i="1"/>
  <c r="N2479" i="1" s="1"/>
  <c r="M2480" i="1"/>
  <c r="N2480" i="1" s="1"/>
  <c r="M2481" i="1"/>
  <c r="N2481" i="1" s="1"/>
  <c r="M2482" i="1"/>
  <c r="M2483" i="1"/>
  <c r="M2484" i="1"/>
  <c r="M2485" i="1"/>
  <c r="N2485" i="1" s="1"/>
  <c r="M2486" i="1"/>
  <c r="M2487" i="1"/>
  <c r="M2488" i="1"/>
  <c r="N2488" i="1" s="1"/>
  <c r="M2489" i="1"/>
  <c r="M2490" i="1"/>
  <c r="N2490" i="1" s="1"/>
  <c r="M2491" i="1"/>
  <c r="N2491" i="1" s="1"/>
  <c r="M2492" i="1"/>
  <c r="M2493" i="1"/>
  <c r="M2494" i="1"/>
  <c r="N2494" i="1" s="1"/>
  <c r="M2495" i="1"/>
  <c r="N2495" i="1" s="1"/>
  <c r="M2496" i="1"/>
  <c r="N2496" i="1" s="1"/>
  <c r="M2497" i="1"/>
  <c r="M2498" i="1"/>
  <c r="M2499" i="1"/>
  <c r="M2500" i="1"/>
  <c r="M2501" i="1"/>
  <c r="M2502" i="1"/>
  <c r="M2503" i="1"/>
  <c r="M2504" i="1"/>
  <c r="M2505" i="1"/>
  <c r="M2506" i="1"/>
  <c r="M2507" i="1"/>
  <c r="M2508" i="1"/>
  <c r="N2508" i="1" s="1"/>
  <c r="M2509" i="1"/>
  <c r="M2510" i="1"/>
  <c r="M2511" i="1"/>
  <c r="M2512" i="1"/>
  <c r="M2513" i="1"/>
  <c r="M2514" i="1"/>
  <c r="M2515" i="1"/>
  <c r="N2515" i="1" s="1"/>
  <c r="M2516" i="1"/>
  <c r="M2517" i="1"/>
  <c r="M2518" i="1"/>
  <c r="N2518" i="1" s="1"/>
  <c r="M2519" i="1"/>
  <c r="M2520" i="1"/>
  <c r="N2520" i="1" s="1"/>
  <c r="M2521" i="1"/>
  <c r="M2522" i="1"/>
  <c r="M2523" i="1"/>
  <c r="N2523" i="1" s="1"/>
  <c r="M2524" i="1"/>
  <c r="M2525" i="1"/>
  <c r="M2526" i="1"/>
  <c r="M2527" i="1"/>
  <c r="N2527" i="1" s="1"/>
  <c r="M2528" i="1"/>
  <c r="N2528" i="1" s="1"/>
  <c r="M2529" i="1"/>
  <c r="M2530" i="1"/>
  <c r="N2530" i="1" s="1"/>
  <c r="M2531" i="1"/>
  <c r="M2532" i="1"/>
  <c r="N2532" i="1" s="1"/>
  <c r="M2533" i="1"/>
  <c r="M2534" i="1"/>
  <c r="N2534" i="1" s="1"/>
  <c r="M2535" i="1"/>
  <c r="M2536" i="1"/>
  <c r="M2537" i="1"/>
  <c r="N2537" i="1" s="1"/>
  <c r="M2538" i="1"/>
  <c r="M2539" i="1"/>
  <c r="N2539" i="1" s="1"/>
  <c r="M2540" i="1"/>
  <c r="N2540" i="1" s="1"/>
  <c r="M2541" i="1"/>
  <c r="M2542" i="1"/>
  <c r="N2542" i="1" s="1"/>
  <c r="M2543" i="1"/>
  <c r="M2544" i="1"/>
  <c r="M2545" i="1"/>
  <c r="M2546" i="1"/>
  <c r="M2547" i="1"/>
  <c r="M2548" i="1"/>
  <c r="M2549" i="1"/>
  <c r="N2549" i="1" s="1"/>
  <c r="M2550" i="1"/>
  <c r="M2551" i="1"/>
  <c r="M2552" i="1"/>
  <c r="M2553" i="1"/>
  <c r="M2554" i="1"/>
  <c r="M2555" i="1"/>
  <c r="M2556" i="1"/>
  <c r="M2557" i="1"/>
  <c r="N2557" i="1" s="1"/>
  <c r="M2558" i="1"/>
  <c r="N2558" i="1" s="1"/>
  <c r="M2559" i="1"/>
  <c r="M2560" i="1"/>
  <c r="N2560" i="1" s="1"/>
  <c r="M2561" i="1"/>
  <c r="M2562" i="1"/>
  <c r="M2563" i="1"/>
  <c r="M2564" i="1"/>
  <c r="N2564" i="1" s="1"/>
  <c r="M2565" i="1"/>
  <c r="M2566" i="1"/>
  <c r="M2567" i="1"/>
  <c r="N2567" i="1" s="1"/>
  <c r="M2568" i="1"/>
  <c r="N2568" i="1" s="1"/>
  <c r="M2569" i="1"/>
  <c r="M2570" i="1"/>
  <c r="N2570" i="1" s="1"/>
  <c r="M2571" i="1"/>
  <c r="M2572" i="1"/>
  <c r="M2573" i="1"/>
  <c r="M2574" i="1"/>
  <c r="N2574" i="1" s="1"/>
  <c r="M2575" i="1"/>
  <c r="N2575" i="1" s="1"/>
  <c r="M2576" i="1"/>
  <c r="M2577" i="1"/>
  <c r="M2578" i="1"/>
  <c r="N2578" i="1" s="1"/>
  <c r="M2579" i="1"/>
  <c r="M2580" i="1"/>
  <c r="M2581" i="1"/>
  <c r="M2582" i="1"/>
  <c r="M2583" i="1"/>
  <c r="M2584" i="1"/>
  <c r="M2585" i="1"/>
  <c r="M2586" i="1"/>
  <c r="M2587" i="1"/>
  <c r="M2588" i="1"/>
  <c r="N2588" i="1" s="1"/>
  <c r="M2589" i="1"/>
  <c r="M2590" i="1"/>
  <c r="M2591" i="1"/>
  <c r="M2592" i="1"/>
  <c r="M2593" i="1"/>
  <c r="M2594" i="1"/>
  <c r="M2595" i="1"/>
  <c r="N2595" i="1" s="1"/>
  <c r="M2596" i="1"/>
  <c r="N2596" i="1" s="1"/>
  <c r="M2597" i="1"/>
  <c r="M2598" i="1"/>
  <c r="M2599" i="1"/>
  <c r="M2600" i="1"/>
  <c r="N2600" i="1" s="1"/>
  <c r="M2601" i="1"/>
  <c r="M2602" i="1"/>
  <c r="M2603" i="1"/>
  <c r="M2604" i="1"/>
  <c r="M2605" i="1"/>
  <c r="M2606" i="1"/>
  <c r="M2607" i="1"/>
  <c r="M2608" i="1"/>
  <c r="M2609" i="1"/>
  <c r="M2610" i="1"/>
  <c r="M2611" i="1"/>
  <c r="M2612" i="1"/>
  <c r="M2613" i="1"/>
  <c r="N2613" i="1" s="1"/>
  <c r="M2614" i="1"/>
  <c r="M2615" i="1"/>
  <c r="M2616" i="1"/>
  <c r="M2617" i="1"/>
  <c r="M2618" i="1"/>
  <c r="M2619" i="1"/>
  <c r="N2619" i="1" s="1"/>
  <c r="M2620" i="1"/>
  <c r="M2621" i="1"/>
  <c r="M2622" i="1"/>
  <c r="N2622" i="1" s="1"/>
  <c r="M2623" i="1"/>
  <c r="N2623" i="1" s="1"/>
  <c r="M2624" i="1"/>
  <c r="M2625" i="1"/>
  <c r="N2625" i="1" s="1"/>
  <c r="M2626" i="1"/>
  <c r="M2627" i="1"/>
  <c r="M2628" i="1"/>
  <c r="N2628" i="1" s="1"/>
  <c r="M2629" i="1"/>
  <c r="N2629" i="1" s="1"/>
  <c r="M2630" i="1"/>
  <c r="M2631" i="1"/>
  <c r="M2632" i="1"/>
  <c r="M2633" i="1"/>
  <c r="M2634" i="1"/>
  <c r="M2635" i="1"/>
  <c r="N2635" i="1" s="1"/>
  <c r="M2636" i="1"/>
  <c r="M2637" i="1"/>
  <c r="M2638" i="1"/>
  <c r="N2638" i="1" s="1"/>
  <c r="M2639" i="1"/>
  <c r="M2640" i="1"/>
  <c r="M2641" i="1"/>
  <c r="M2642" i="1"/>
  <c r="N2642" i="1" s="1"/>
  <c r="M2643" i="1"/>
  <c r="M2644" i="1"/>
  <c r="N2644" i="1" s="1"/>
  <c r="M2645" i="1"/>
  <c r="M2646" i="1"/>
  <c r="M2647" i="1"/>
  <c r="N2647" i="1" s="1"/>
  <c r="M2648" i="1"/>
  <c r="M2649" i="1"/>
  <c r="N2649" i="1" s="1"/>
  <c r="M2650" i="1"/>
  <c r="M2651" i="1"/>
  <c r="N2651" i="1" s="1"/>
  <c r="M2652" i="1"/>
  <c r="M2653" i="1"/>
  <c r="M2654" i="1"/>
  <c r="M2655" i="1"/>
  <c r="M2656" i="1"/>
  <c r="M2657" i="1"/>
  <c r="M2658" i="1"/>
  <c r="N2658" i="1" s="1"/>
  <c r="M2659" i="1"/>
  <c r="M2660" i="1"/>
  <c r="M2661" i="1"/>
  <c r="M2662" i="1"/>
  <c r="M2663" i="1"/>
  <c r="N2663" i="1" s="1"/>
  <c r="M2664" i="1"/>
  <c r="N2664" i="1" s="1"/>
  <c r="M2665" i="1"/>
  <c r="M2666" i="1"/>
  <c r="N2666" i="1" s="1"/>
  <c r="M2667" i="1"/>
  <c r="N2667" i="1" s="1"/>
  <c r="M2668" i="1"/>
  <c r="M2669" i="1"/>
  <c r="N2669" i="1" s="1"/>
  <c r="M2670" i="1"/>
  <c r="M2671" i="1"/>
  <c r="M2672" i="1"/>
  <c r="M2673" i="1"/>
  <c r="M2674" i="1"/>
  <c r="M2675" i="1"/>
  <c r="M2676" i="1"/>
  <c r="M2677" i="1"/>
  <c r="M2678" i="1"/>
  <c r="M2679" i="1"/>
  <c r="M2680" i="1"/>
  <c r="M2681" i="1"/>
  <c r="N2681" i="1" s="1"/>
  <c r="M2682" i="1"/>
  <c r="M2683" i="1"/>
  <c r="N2683" i="1" s="1"/>
  <c r="M2684" i="1"/>
  <c r="M2685" i="1"/>
  <c r="M2686" i="1"/>
  <c r="M2687" i="1"/>
  <c r="M2688" i="1"/>
  <c r="N2688" i="1" s="1"/>
  <c r="M2689" i="1"/>
  <c r="M2690" i="1"/>
  <c r="N2690" i="1" s="1"/>
  <c r="M2691" i="1"/>
  <c r="M2692" i="1"/>
  <c r="N2692" i="1" s="1"/>
  <c r="M2693" i="1"/>
  <c r="M2694" i="1"/>
  <c r="M2695" i="1"/>
  <c r="M2696" i="1"/>
  <c r="M2697" i="1"/>
  <c r="N2697" i="1" s="1"/>
  <c r="M2698" i="1"/>
  <c r="M2699" i="1"/>
  <c r="M2700" i="1"/>
  <c r="M2701" i="1"/>
  <c r="M2702" i="1"/>
  <c r="M2703" i="1"/>
  <c r="N2703" i="1" s="1"/>
  <c r="M2704" i="1"/>
  <c r="M2705" i="1"/>
  <c r="M2706" i="1"/>
  <c r="N2706" i="1" s="1"/>
  <c r="M2707" i="1"/>
  <c r="N2707" i="1" s="1"/>
  <c r="M2708" i="1"/>
  <c r="N2708" i="1" s="1"/>
  <c r="M2709" i="1"/>
  <c r="M2710" i="1"/>
  <c r="M2711" i="1"/>
  <c r="N2711" i="1" s="1"/>
  <c r="M2712" i="1"/>
  <c r="N2712" i="1" s="1"/>
  <c r="M2713" i="1"/>
  <c r="M2714" i="1"/>
  <c r="M2715" i="1"/>
  <c r="M2716" i="1"/>
  <c r="M2717" i="1"/>
  <c r="M2718" i="1"/>
  <c r="M2719" i="1"/>
  <c r="M2720" i="1"/>
  <c r="N2720" i="1" s="1"/>
  <c r="M2721" i="1"/>
  <c r="N2721" i="1" s="1"/>
  <c r="M2722" i="1"/>
  <c r="M2723" i="1"/>
  <c r="M2724" i="1"/>
  <c r="N2724" i="1" s="1"/>
  <c r="M2725" i="1"/>
  <c r="M2726" i="1"/>
  <c r="M2727" i="1"/>
  <c r="N2727" i="1" s="1"/>
  <c r="M2728" i="1"/>
  <c r="M2729" i="1"/>
  <c r="N2729" i="1" s="1"/>
  <c r="M2730" i="1"/>
  <c r="M2731" i="1"/>
  <c r="N2731" i="1" s="1"/>
  <c r="M2732" i="1"/>
  <c r="M2733" i="1"/>
  <c r="M2734" i="1"/>
  <c r="N2734" i="1" s="1"/>
  <c r="M2735" i="1"/>
  <c r="M2736" i="1"/>
  <c r="N2736" i="1" s="1"/>
  <c r="M2737" i="1"/>
  <c r="M2738" i="1"/>
  <c r="M2739" i="1"/>
  <c r="M2740" i="1"/>
  <c r="M2741" i="1"/>
  <c r="M2742" i="1"/>
  <c r="M2743" i="1"/>
  <c r="M2744" i="1"/>
  <c r="N2744" i="1" s="1"/>
  <c r="M2745" i="1"/>
  <c r="M2746" i="1"/>
  <c r="M2747" i="1"/>
  <c r="N2747" i="1" s="1"/>
  <c r="M2748" i="1"/>
  <c r="M2749" i="1"/>
  <c r="M2750" i="1"/>
  <c r="M2751" i="1"/>
  <c r="M2752" i="1"/>
  <c r="N2752" i="1" s="1"/>
  <c r="M2753" i="1"/>
  <c r="M2754" i="1"/>
  <c r="M2755" i="1"/>
  <c r="M2756" i="1"/>
  <c r="M2757" i="1"/>
  <c r="N2757" i="1" s="1"/>
  <c r="M2758" i="1"/>
  <c r="N2758" i="1" s="1"/>
  <c r="M2759" i="1"/>
  <c r="N2759" i="1" s="1"/>
  <c r="M2760" i="1"/>
  <c r="N2760" i="1" s="1"/>
  <c r="M2761" i="1"/>
  <c r="M2762" i="1"/>
  <c r="M2763" i="1"/>
  <c r="M2764" i="1"/>
  <c r="M2765" i="1"/>
  <c r="N2765" i="1" s="1"/>
  <c r="M2766" i="1"/>
  <c r="M2767" i="1"/>
  <c r="M2768" i="1"/>
  <c r="M2769" i="1"/>
  <c r="M2770" i="1"/>
  <c r="M2771" i="1"/>
  <c r="N2771" i="1" s="1"/>
  <c r="M2772" i="1"/>
  <c r="N2772" i="1" s="1"/>
  <c r="M2773" i="1"/>
  <c r="M2774" i="1"/>
  <c r="M2775" i="1"/>
  <c r="M2776" i="1"/>
  <c r="M2777" i="1"/>
  <c r="M2778" i="1"/>
  <c r="M2779" i="1"/>
  <c r="M2780" i="1"/>
  <c r="M2781" i="1"/>
  <c r="M2782" i="1"/>
  <c r="M2783" i="1"/>
  <c r="N2783" i="1" s="1"/>
  <c r="M2784" i="1"/>
  <c r="M2785" i="1"/>
  <c r="N2785" i="1" s="1"/>
  <c r="M2786" i="1"/>
  <c r="M2787" i="1"/>
  <c r="M2788" i="1"/>
  <c r="M2789" i="1"/>
  <c r="M2790" i="1"/>
  <c r="M2791" i="1"/>
  <c r="M2792" i="1"/>
  <c r="M2793" i="1"/>
  <c r="N2793" i="1" s="1"/>
  <c r="M2794" i="1"/>
  <c r="M2795" i="1"/>
  <c r="N2795" i="1" s="1"/>
  <c r="M2796" i="1"/>
  <c r="N2796" i="1" s="1"/>
  <c r="M2797" i="1"/>
  <c r="M2798" i="1"/>
  <c r="N2798" i="1" s="1"/>
  <c r="M2799" i="1"/>
  <c r="M2800" i="1"/>
  <c r="M2801" i="1"/>
  <c r="M2802" i="1"/>
  <c r="M2803" i="1"/>
  <c r="M2804" i="1"/>
  <c r="M2805" i="1"/>
  <c r="M2806" i="1"/>
  <c r="M2807" i="1"/>
  <c r="M2808" i="1"/>
  <c r="M2809" i="1"/>
  <c r="M2810" i="1"/>
  <c r="M2811" i="1"/>
  <c r="N2811" i="1" s="1"/>
  <c r="M2812" i="1"/>
  <c r="M2813" i="1"/>
  <c r="N2813" i="1" s="1"/>
  <c r="M2814" i="1"/>
  <c r="M2815" i="1"/>
  <c r="M2816" i="1"/>
  <c r="M2817" i="1"/>
  <c r="M2818" i="1"/>
  <c r="N2818" i="1" s="1"/>
  <c r="M2819" i="1"/>
  <c r="M2820" i="1"/>
  <c r="N2820" i="1" s="1"/>
  <c r="M2821" i="1"/>
  <c r="M2822" i="1"/>
  <c r="M2823" i="1"/>
  <c r="M2824" i="1"/>
  <c r="M2825" i="1"/>
  <c r="M2826" i="1"/>
  <c r="M2827" i="1"/>
  <c r="N2827" i="1" s="1"/>
  <c r="M2828" i="1"/>
  <c r="M2829" i="1"/>
  <c r="M2830" i="1"/>
  <c r="M2831" i="1"/>
  <c r="N2831" i="1" s="1"/>
  <c r="M2832" i="1"/>
  <c r="N2832" i="1" s="1"/>
  <c r="M2833" i="1"/>
  <c r="M2834" i="1"/>
  <c r="M2835" i="1"/>
  <c r="N2835" i="1" s="1"/>
  <c r="M2836" i="1"/>
  <c r="M2837" i="1"/>
  <c r="N2837" i="1" s="1"/>
  <c r="M2838" i="1"/>
  <c r="M2839" i="1"/>
  <c r="N2839" i="1" s="1"/>
  <c r="M2840" i="1"/>
  <c r="M2841" i="1"/>
  <c r="M2842" i="1"/>
  <c r="M2843" i="1"/>
  <c r="M2844" i="1"/>
  <c r="N2844" i="1" s="1"/>
  <c r="M2845" i="1"/>
  <c r="N2845" i="1" s="1"/>
  <c r="M2846" i="1"/>
  <c r="N2846" i="1" s="1"/>
  <c r="M2847" i="1"/>
  <c r="M2848" i="1"/>
  <c r="N2848" i="1" s="1"/>
  <c r="M2849" i="1"/>
  <c r="M2850" i="1"/>
  <c r="M2851" i="1"/>
  <c r="M2852" i="1"/>
  <c r="N2852" i="1" s="1"/>
  <c r="M2853" i="1"/>
  <c r="M2854" i="1"/>
  <c r="N2854" i="1" s="1"/>
  <c r="M2855" i="1"/>
  <c r="M2856" i="1"/>
  <c r="N2856" i="1" s="1"/>
  <c r="M2857" i="1"/>
  <c r="M2858" i="1"/>
  <c r="N2858" i="1" s="1"/>
  <c r="M2859" i="1"/>
  <c r="M2860" i="1"/>
  <c r="N2860" i="1" s="1"/>
  <c r="M2861" i="1"/>
  <c r="M2862" i="1"/>
  <c r="N2862" i="1" s="1"/>
  <c r="M2863" i="1"/>
  <c r="M2864" i="1"/>
  <c r="M2865" i="1"/>
  <c r="N2865" i="1" s="1"/>
  <c r="M2866" i="1"/>
  <c r="M2867" i="1"/>
  <c r="M2868" i="1"/>
  <c r="N2868" i="1" s="1"/>
  <c r="M2869" i="1"/>
  <c r="N2869" i="1" s="1"/>
  <c r="M2870" i="1"/>
  <c r="M2871" i="1"/>
  <c r="M2872" i="1"/>
  <c r="M2873" i="1"/>
  <c r="N2873" i="1" s="1"/>
  <c r="M2874" i="1"/>
  <c r="M2875" i="1"/>
  <c r="M2876" i="1"/>
  <c r="M2877" i="1"/>
  <c r="N2877" i="1" s="1"/>
  <c r="M2878" i="1"/>
  <c r="M2879" i="1"/>
  <c r="M2880" i="1"/>
  <c r="M2881" i="1"/>
  <c r="M2882" i="1"/>
  <c r="M2883" i="1"/>
  <c r="M2884" i="1"/>
  <c r="N2884" i="1" s="1"/>
  <c r="M2885" i="1"/>
  <c r="N2885" i="1" s="1"/>
  <c r="M2886" i="1"/>
  <c r="N2886" i="1" s="1"/>
  <c r="M2887" i="1"/>
  <c r="N2887" i="1" s="1"/>
  <c r="M2888" i="1"/>
  <c r="M2889" i="1"/>
  <c r="N2889" i="1" s="1"/>
  <c r="M2890" i="1"/>
  <c r="M2891" i="1"/>
  <c r="M2892" i="1"/>
  <c r="M2893" i="1"/>
  <c r="N2893" i="1" s="1"/>
  <c r="M2894" i="1"/>
  <c r="M2895" i="1"/>
  <c r="M2896" i="1"/>
  <c r="M2897" i="1"/>
  <c r="M2898" i="1"/>
  <c r="N2898" i="1" s="1"/>
  <c r="M2899" i="1"/>
  <c r="M2900" i="1"/>
  <c r="M2901" i="1"/>
  <c r="M2902" i="1"/>
  <c r="M2903" i="1"/>
  <c r="N2903" i="1" s="1"/>
  <c r="M2904" i="1"/>
  <c r="N2904" i="1" s="1"/>
  <c r="M2905" i="1"/>
  <c r="N2905" i="1" s="1"/>
  <c r="M2906" i="1"/>
  <c r="M2907" i="1"/>
  <c r="N2907" i="1" s="1"/>
  <c r="M2908" i="1"/>
  <c r="M2909" i="1"/>
  <c r="M2910" i="1"/>
  <c r="M2911" i="1"/>
  <c r="N2911" i="1" s="1"/>
  <c r="M2912" i="1"/>
  <c r="N2912" i="1" s="1"/>
  <c r="M2913" i="1"/>
  <c r="M2914" i="1"/>
  <c r="N2914" i="1" s="1"/>
  <c r="M2915" i="1"/>
  <c r="M2916" i="1"/>
  <c r="M2917" i="1"/>
  <c r="M2918" i="1"/>
  <c r="M2919" i="1"/>
  <c r="N2919" i="1" s="1"/>
  <c r="M2920" i="1"/>
  <c r="N2920" i="1" s="1"/>
  <c r="M2921" i="1"/>
  <c r="M2922" i="1"/>
  <c r="M2923" i="1"/>
  <c r="N2923" i="1" s="1"/>
  <c r="M2924" i="1"/>
  <c r="M2925" i="1"/>
  <c r="N2925" i="1" s="1"/>
  <c r="M2926" i="1"/>
  <c r="N2926" i="1" s="1"/>
  <c r="M2927" i="1"/>
  <c r="N2927" i="1" s="1"/>
  <c r="M2928" i="1"/>
  <c r="M2929" i="1"/>
  <c r="N2929" i="1" s="1"/>
  <c r="M2930" i="1"/>
  <c r="M2931" i="1"/>
  <c r="M2932" i="1"/>
  <c r="N2932" i="1" s="1"/>
  <c r="M2933" i="1"/>
  <c r="N2933" i="1" s="1"/>
  <c r="M2934" i="1"/>
  <c r="M2935" i="1"/>
  <c r="M2936" i="1"/>
  <c r="M2937" i="1"/>
  <c r="N2937" i="1" s="1"/>
  <c r="M2938" i="1"/>
  <c r="M2939" i="1"/>
  <c r="M2940" i="1"/>
  <c r="M2941" i="1"/>
  <c r="M2942" i="1"/>
  <c r="M2943" i="1"/>
  <c r="M2944" i="1"/>
  <c r="M2945" i="1"/>
  <c r="M2946" i="1"/>
  <c r="M2947" i="1"/>
  <c r="M2948" i="1"/>
  <c r="M2949" i="1"/>
  <c r="M2950" i="1"/>
  <c r="M2951" i="1"/>
  <c r="M2952" i="1"/>
  <c r="M2953" i="1"/>
  <c r="M2954" i="1"/>
  <c r="N2954" i="1" s="1"/>
  <c r="M2955" i="1"/>
  <c r="M2956" i="1"/>
  <c r="M2957" i="1"/>
  <c r="M2958" i="1"/>
  <c r="N2958" i="1" s="1"/>
  <c r="M2959" i="1"/>
  <c r="N2959" i="1" s="1"/>
  <c r="M2960" i="1"/>
  <c r="M2961" i="1"/>
  <c r="M2962" i="1"/>
  <c r="M2963" i="1"/>
  <c r="N2963" i="1" s="1"/>
  <c r="M2964" i="1"/>
  <c r="M2965" i="1"/>
  <c r="N2965" i="1" s="1"/>
  <c r="M2966" i="1"/>
  <c r="M2967" i="1"/>
  <c r="M2968" i="1"/>
  <c r="M2969" i="1"/>
  <c r="N2969" i="1" s="1"/>
  <c r="M2970" i="1"/>
  <c r="N2970" i="1" s="1"/>
  <c r="M2971" i="1"/>
  <c r="N2971" i="1" s="1"/>
  <c r="M2972" i="1"/>
  <c r="M2973" i="1"/>
  <c r="N2973" i="1" s="1"/>
  <c r="M2974" i="1"/>
  <c r="M2975" i="1"/>
  <c r="M2976" i="1"/>
  <c r="M2977" i="1"/>
  <c r="M2978" i="1"/>
  <c r="M2979" i="1"/>
  <c r="M2980" i="1"/>
  <c r="M2981" i="1"/>
  <c r="M2982" i="1"/>
  <c r="M2983" i="1"/>
  <c r="N2983" i="1" s="1"/>
  <c r="M2984" i="1"/>
  <c r="M2985" i="1"/>
  <c r="M2986" i="1"/>
  <c r="M2987" i="1"/>
  <c r="N2987" i="1" s="1"/>
  <c r="M2988" i="1"/>
  <c r="M2989" i="1"/>
  <c r="N2989" i="1" s="1"/>
  <c r="M2990" i="1"/>
  <c r="N2990" i="1" s="1"/>
  <c r="M2991" i="1"/>
  <c r="N2991" i="1" s="1"/>
  <c r="M2992" i="1"/>
  <c r="M2993" i="1"/>
  <c r="N2993" i="1" s="1"/>
  <c r="M2994" i="1"/>
  <c r="N2994" i="1" s="1"/>
  <c r="M2995" i="1"/>
  <c r="M2996" i="1"/>
  <c r="M2997" i="1"/>
  <c r="N2997" i="1" s="1"/>
  <c r="M2998" i="1"/>
  <c r="N2998" i="1" s="1"/>
  <c r="M2999" i="1"/>
  <c r="M3000" i="1"/>
  <c r="M3001" i="1"/>
  <c r="M3002" i="1"/>
  <c r="N3002" i="1" s="1"/>
  <c r="M3003" i="1"/>
  <c r="N3003" i="1" s="1"/>
  <c r="M3004" i="1"/>
  <c r="N3004" i="1" s="1"/>
  <c r="M3005" i="1"/>
  <c r="M3006" i="1"/>
  <c r="M3007" i="1"/>
  <c r="M3008" i="1"/>
  <c r="M3009" i="1"/>
  <c r="M3010" i="1"/>
  <c r="M3011" i="1"/>
  <c r="M3012" i="1"/>
  <c r="N3012" i="1" s="1"/>
  <c r="M3013" i="1"/>
  <c r="M3014" i="1"/>
  <c r="M3015" i="1"/>
  <c r="M3016" i="1"/>
  <c r="M3017" i="1"/>
  <c r="M3018" i="1"/>
  <c r="M3019" i="1"/>
  <c r="N3019" i="1" s="1"/>
  <c r="M3020" i="1"/>
  <c r="M3021" i="1"/>
  <c r="M3022" i="1"/>
  <c r="M3023" i="1"/>
  <c r="N3023" i="1" s="1"/>
  <c r="M3024" i="1"/>
  <c r="M3025" i="1"/>
  <c r="M3026" i="1"/>
  <c r="N3026" i="1" s="1"/>
  <c r="M3027" i="1"/>
  <c r="M3028" i="1"/>
  <c r="M3029" i="1"/>
  <c r="N3029" i="1" s="1"/>
  <c r="M3030" i="1"/>
  <c r="N3030" i="1" s="1"/>
  <c r="M3031" i="1"/>
  <c r="M3032" i="1"/>
  <c r="M3033" i="1"/>
  <c r="M3034" i="1"/>
  <c r="N3034" i="1" s="1"/>
  <c r="M3035" i="1"/>
  <c r="M3036" i="1"/>
  <c r="M3037" i="1"/>
  <c r="N3037" i="1" s="1"/>
  <c r="M3038" i="1"/>
  <c r="N3038" i="1" s="1"/>
  <c r="M3039" i="1"/>
  <c r="M3040" i="1"/>
  <c r="M3041" i="1"/>
  <c r="N3041" i="1" s="1"/>
  <c r="M3042" i="1"/>
  <c r="M3043" i="1"/>
  <c r="N3043" i="1" s="1"/>
  <c r="M3044" i="1"/>
  <c r="N3044" i="1" s="1"/>
  <c r="M3045" i="1"/>
  <c r="M3046" i="1"/>
  <c r="M3047" i="1"/>
  <c r="M3048" i="1"/>
  <c r="N3048" i="1" s="1"/>
  <c r="M3049" i="1"/>
  <c r="N3049" i="1" s="1"/>
  <c r="M3050" i="1"/>
  <c r="M3051" i="1"/>
  <c r="M3052" i="1"/>
  <c r="M3053" i="1"/>
  <c r="M3054" i="1"/>
  <c r="M3055" i="1"/>
  <c r="M3056" i="1"/>
  <c r="M3057" i="1"/>
  <c r="N3057" i="1" s="1"/>
  <c r="M3058" i="1"/>
  <c r="M3059" i="1"/>
  <c r="N3059" i="1" s="1"/>
  <c r="M3060" i="1"/>
  <c r="N3060" i="1" s="1"/>
  <c r="M3061" i="1"/>
  <c r="N3061" i="1" s="1"/>
  <c r="M3062" i="1"/>
  <c r="M3063" i="1"/>
  <c r="N3063" i="1" s="1"/>
  <c r="M3064" i="1"/>
  <c r="M3065" i="1"/>
  <c r="N3065" i="1" s="1"/>
  <c r="M3066" i="1"/>
  <c r="N3066" i="1" s="1"/>
  <c r="M3067" i="1"/>
  <c r="N3067" i="1" s="1"/>
  <c r="M3068" i="1"/>
  <c r="N3068" i="1" s="1"/>
  <c r="M3069" i="1"/>
  <c r="N3069" i="1" s="1"/>
  <c r="M3070" i="1"/>
  <c r="N3070" i="1" s="1"/>
  <c r="M3071" i="1"/>
  <c r="M3072" i="1"/>
  <c r="M3073" i="1"/>
  <c r="M3074" i="1"/>
  <c r="M3075" i="1"/>
  <c r="M3076" i="1"/>
  <c r="N3076" i="1" s="1"/>
  <c r="M3077" i="1"/>
  <c r="N3077" i="1" s="1"/>
  <c r="M3078" i="1"/>
  <c r="M3079" i="1"/>
  <c r="N3079" i="1" s="1"/>
  <c r="M3080" i="1"/>
  <c r="N3080" i="1" s="1"/>
  <c r="M3081" i="1"/>
  <c r="N3081" i="1" s="1"/>
  <c r="M3082" i="1"/>
  <c r="M3083" i="1"/>
  <c r="M3084" i="1"/>
  <c r="M3085" i="1"/>
  <c r="M3086" i="1"/>
  <c r="N3086" i="1" s="1"/>
  <c r="M3087" i="1"/>
  <c r="M3088" i="1"/>
  <c r="M3089" i="1"/>
  <c r="N3089" i="1" s="1"/>
  <c r="M3090" i="1"/>
  <c r="M3091" i="1"/>
  <c r="N3091" i="1" s="1"/>
  <c r="M3092" i="1"/>
  <c r="M3093" i="1"/>
  <c r="M3094" i="1"/>
  <c r="M3095" i="1"/>
  <c r="M3096" i="1"/>
  <c r="M3097" i="1"/>
  <c r="N3097" i="1" s="1"/>
  <c r="M3098" i="1"/>
  <c r="M3099" i="1"/>
  <c r="M3100" i="1"/>
  <c r="N3100" i="1" s="1"/>
  <c r="M3101" i="1"/>
  <c r="M3102" i="1"/>
  <c r="M3103" i="1"/>
  <c r="M3104" i="1"/>
  <c r="M3105" i="1"/>
  <c r="N3105" i="1" s="1"/>
  <c r="M3106" i="1"/>
  <c r="M3107" i="1"/>
  <c r="M3108" i="1"/>
  <c r="M3109" i="1"/>
  <c r="M3110" i="1"/>
  <c r="N3110" i="1" s="1"/>
  <c r="M3111" i="1"/>
  <c r="N3111" i="1" s="1"/>
  <c r="M3112" i="1"/>
  <c r="M3113" i="1"/>
  <c r="M3114" i="1"/>
  <c r="M3115" i="1"/>
  <c r="N3115" i="1" s="1"/>
  <c r="M3116" i="1"/>
  <c r="M3117" i="1"/>
  <c r="N3117" i="1" s="1"/>
  <c r="M3118" i="1"/>
  <c r="M3119" i="1"/>
  <c r="N3119" i="1" s="1"/>
  <c r="M3120" i="1"/>
  <c r="M3121" i="1"/>
  <c r="N3121" i="1" s="1"/>
  <c r="M3122" i="1"/>
  <c r="N3122" i="1" s="1"/>
  <c r="M3123" i="1"/>
  <c r="N3123" i="1" s="1"/>
  <c r="M3124" i="1"/>
  <c r="N3124" i="1" s="1"/>
  <c r="M3125" i="1"/>
  <c r="N3125" i="1" s="1"/>
  <c r="M3126" i="1"/>
  <c r="M3127" i="1"/>
  <c r="N3127" i="1" s="1"/>
  <c r="M3128" i="1"/>
  <c r="M3129" i="1"/>
  <c r="N3129" i="1" s="1"/>
  <c r="M3130" i="1"/>
  <c r="M3131" i="1"/>
  <c r="M3132" i="1"/>
  <c r="M3133" i="1"/>
  <c r="M3134" i="1"/>
  <c r="N3134" i="1" s="1"/>
  <c r="M3135" i="1"/>
  <c r="M3136" i="1"/>
  <c r="M3137" i="1"/>
  <c r="M3138" i="1"/>
  <c r="M3139" i="1"/>
  <c r="N3139" i="1" s="1"/>
  <c r="M3140" i="1"/>
  <c r="M3141" i="1"/>
  <c r="M3142" i="1"/>
  <c r="M3143" i="1"/>
  <c r="M3144" i="1"/>
  <c r="M3145" i="1"/>
  <c r="M3146" i="1"/>
  <c r="N3146" i="1" s="1"/>
  <c r="M3147" i="1"/>
  <c r="M3148" i="1"/>
  <c r="M3149" i="1"/>
  <c r="M3150" i="1"/>
  <c r="N3150" i="1" s="1"/>
  <c r="M3151" i="1"/>
  <c r="M3152" i="1"/>
  <c r="M3153" i="1"/>
  <c r="N3153" i="1" s="1"/>
  <c r="M3154" i="1"/>
  <c r="M3155" i="1"/>
  <c r="M3156" i="1"/>
  <c r="M3157" i="1"/>
  <c r="N3157" i="1" s="1"/>
  <c r="M3158" i="1"/>
  <c r="M3159" i="1"/>
  <c r="M3160" i="1"/>
  <c r="M3161" i="1"/>
  <c r="M3162" i="1"/>
  <c r="N3162" i="1" s="1"/>
  <c r="M3163" i="1"/>
  <c r="M3164" i="1"/>
  <c r="M3165" i="1"/>
  <c r="M3166" i="1"/>
  <c r="M3167" i="1"/>
  <c r="M3168" i="1"/>
  <c r="M3169" i="1"/>
  <c r="M3170" i="1"/>
  <c r="M3171" i="1"/>
  <c r="M3172" i="1"/>
  <c r="M3173" i="1"/>
  <c r="M3174" i="1"/>
  <c r="N3174" i="1" s="1"/>
  <c r="M3175" i="1"/>
  <c r="M3176" i="1"/>
  <c r="M3177" i="1"/>
  <c r="M3178" i="1"/>
  <c r="M3179" i="1"/>
  <c r="M3180" i="1"/>
  <c r="N3180" i="1" s="1"/>
  <c r="M3181" i="1"/>
  <c r="M3182" i="1"/>
  <c r="M3183" i="1"/>
  <c r="M3184" i="1"/>
  <c r="N3184" i="1" s="1"/>
  <c r="M3185" i="1"/>
  <c r="N3185" i="1" s="1"/>
  <c r="M3186" i="1"/>
  <c r="N3186" i="1" s="1"/>
  <c r="M3187" i="1"/>
  <c r="N3187" i="1" s="1"/>
  <c r="M3188" i="1"/>
  <c r="M3189" i="1"/>
  <c r="N3189" i="1" s="1"/>
  <c r="M3190" i="1"/>
  <c r="M3191" i="1"/>
  <c r="M3192" i="1"/>
  <c r="M3193" i="1"/>
  <c r="M3194" i="1"/>
  <c r="N3194" i="1" s="1"/>
  <c r="M3195" i="1"/>
  <c r="N3195" i="1" s="1"/>
  <c r="M3196" i="1"/>
  <c r="M3197" i="1"/>
  <c r="M3198" i="1"/>
  <c r="M3199" i="1"/>
  <c r="M3200" i="1"/>
  <c r="M3201" i="1"/>
  <c r="N3201" i="1" s="1"/>
  <c r="M3202" i="1"/>
  <c r="M3203" i="1"/>
  <c r="M3204" i="1"/>
  <c r="N3204" i="1" s="1"/>
  <c r="M3205" i="1"/>
  <c r="M3206" i="1"/>
  <c r="M3207" i="1"/>
  <c r="M3208" i="1"/>
  <c r="M3209" i="1"/>
  <c r="M3210" i="1"/>
  <c r="M3211" i="1"/>
  <c r="N3211" i="1" s="1"/>
  <c r="M3212" i="1"/>
  <c r="M3213" i="1"/>
  <c r="N3213" i="1" s="1"/>
  <c r="M3214" i="1"/>
  <c r="M3215" i="1"/>
  <c r="M3216" i="1"/>
  <c r="M3217" i="1"/>
  <c r="M3218" i="1"/>
  <c r="N3218" i="1" s="1"/>
  <c r="M3219" i="1"/>
  <c r="N3219" i="1" s="1"/>
  <c r="M3220" i="1"/>
  <c r="M3221" i="1"/>
  <c r="M3222" i="1"/>
  <c r="N3222" i="1" s="1"/>
  <c r="M3223" i="1"/>
  <c r="N3223" i="1" s="1"/>
  <c r="M3224" i="1"/>
  <c r="M3225" i="1"/>
  <c r="N3225" i="1" s="1"/>
  <c r="M3226" i="1"/>
  <c r="N3226" i="1" s="1"/>
  <c r="M3227" i="1"/>
  <c r="M3228" i="1"/>
  <c r="N3228" i="1" s="1"/>
  <c r="M3229" i="1"/>
  <c r="M3230" i="1"/>
  <c r="M3231" i="1"/>
  <c r="M3232" i="1"/>
  <c r="M3233" i="1"/>
  <c r="M3234" i="1"/>
  <c r="N3234" i="1" s="1"/>
  <c r="M3235" i="1"/>
  <c r="M3236" i="1"/>
  <c r="M3237" i="1"/>
  <c r="M3238" i="1"/>
  <c r="M3239" i="1"/>
  <c r="N3239" i="1" s="1"/>
  <c r="M3240" i="1"/>
  <c r="N3240" i="1" s="1"/>
  <c r="M3241" i="1"/>
  <c r="M3242" i="1"/>
  <c r="M3243" i="1"/>
  <c r="M3244" i="1"/>
  <c r="M3245" i="1"/>
  <c r="M3246" i="1"/>
  <c r="N3246" i="1" s="1"/>
  <c r="M3247" i="1"/>
  <c r="M3248" i="1"/>
  <c r="M3249" i="1"/>
  <c r="M3250" i="1"/>
  <c r="M3251" i="1"/>
  <c r="M3252" i="1"/>
  <c r="M3253" i="1"/>
  <c r="M3254" i="1"/>
  <c r="M3255" i="1"/>
  <c r="N3255" i="1" s="1"/>
  <c r="M3256" i="1"/>
  <c r="N3256" i="1" s="1"/>
  <c r="M3257" i="1"/>
  <c r="M3258" i="1"/>
  <c r="M3259" i="1"/>
  <c r="M3260" i="1"/>
  <c r="N3260" i="1" s="1"/>
  <c r="M3261" i="1"/>
  <c r="M3262" i="1"/>
  <c r="M3263" i="1"/>
  <c r="N3263" i="1" s="1"/>
  <c r="M3264" i="1"/>
  <c r="N3264" i="1" s="1"/>
  <c r="M3265" i="1"/>
  <c r="N3265" i="1" s="1"/>
  <c r="M3266" i="1"/>
  <c r="N3266" i="1" s="1"/>
  <c r="M3267" i="1"/>
  <c r="M3268" i="1"/>
  <c r="M3269" i="1"/>
  <c r="M3270" i="1"/>
  <c r="M3271" i="1"/>
  <c r="M3272" i="1"/>
  <c r="N3272" i="1" s="1"/>
  <c r="M3273" i="1"/>
  <c r="N3273" i="1" s="1"/>
  <c r="M3274" i="1"/>
  <c r="M3275" i="1"/>
  <c r="M3276" i="1"/>
  <c r="N3276" i="1" s="1"/>
  <c r="M3277" i="1"/>
  <c r="M3278" i="1"/>
  <c r="N3278" i="1" s="1"/>
  <c r="M3279" i="1"/>
  <c r="M3280" i="1"/>
  <c r="M3281" i="1"/>
  <c r="N3281" i="1" s="1"/>
  <c r="M3282" i="1"/>
  <c r="N3282" i="1" s="1"/>
  <c r="M3283" i="1"/>
  <c r="N3283" i="1" s="1"/>
  <c r="M3284" i="1"/>
  <c r="N3284" i="1" s="1"/>
  <c r="M3285" i="1"/>
  <c r="M3286" i="1"/>
  <c r="M3287" i="1"/>
  <c r="M3288" i="1"/>
  <c r="M3289" i="1"/>
  <c r="N3289" i="1" s="1"/>
  <c r="M3290" i="1"/>
  <c r="M3291" i="1"/>
  <c r="N3291" i="1" s="1"/>
  <c r="M3292" i="1"/>
  <c r="N3292" i="1" s="1"/>
  <c r="M3293" i="1"/>
  <c r="N3293" i="1" s="1"/>
  <c r="M3294" i="1"/>
  <c r="N3294" i="1" s="1"/>
  <c r="M3295" i="1"/>
  <c r="M3296" i="1"/>
  <c r="M3297" i="1"/>
  <c r="N3297" i="1" s="1"/>
  <c r="M3298" i="1"/>
  <c r="M3299" i="1"/>
  <c r="N3299" i="1" s="1"/>
  <c r="M3300" i="1"/>
  <c r="N3300" i="1" s="1"/>
  <c r="M3301" i="1"/>
  <c r="M3302" i="1"/>
  <c r="M3303" i="1"/>
  <c r="M3304" i="1"/>
  <c r="M3305" i="1"/>
  <c r="M3306" i="1"/>
  <c r="N3306" i="1" s="1"/>
  <c r="M3307" i="1"/>
  <c r="M3308" i="1"/>
  <c r="M3309" i="1"/>
  <c r="M3310" i="1"/>
  <c r="M3311" i="1"/>
  <c r="M3312" i="1"/>
  <c r="M3313" i="1"/>
  <c r="M3314" i="1"/>
  <c r="M3315" i="1"/>
  <c r="N3315" i="1" s="1"/>
  <c r="M3316" i="1"/>
  <c r="N3316" i="1" s="1"/>
  <c r="M3317" i="1"/>
  <c r="M3318" i="1"/>
  <c r="M3319" i="1"/>
  <c r="M3320" i="1"/>
  <c r="M3321" i="1"/>
  <c r="N3321" i="1" s="1"/>
  <c r="M3322" i="1"/>
  <c r="M3323" i="1"/>
  <c r="M3324" i="1"/>
  <c r="M3325" i="1"/>
  <c r="N3325" i="1" s="1"/>
  <c r="M3326" i="1"/>
  <c r="M3327" i="1"/>
  <c r="N3327" i="1" s="1"/>
  <c r="M3328" i="1"/>
  <c r="M3329" i="1"/>
  <c r="M3330" i="1"/>
  <c r="M3331" i="1"/>
  <c r="N3331" i="1" s="1"/>
  <c r="M3332" i="1"/>
  <c r="M3333" i="1"/>
  <c r="M3334" i="1"/>
  <c r="M3335" i="1"/>
  <c r="M3336" i="1"/>
  <c r="M3337" i="1"/>
  <c r="M3338" i="1"/>
  <c r="N3338" i="1" s="1"/>
  <c r="M3339" i="1"/>
  <c r="N3339" i="1" s="1"/>
  <c r="M3340" i="1"/>
  <c r="M3341" i="1"/>
  <c r="M3342" i="1"/>
  <c r="M3343" i="1"/>
  <c r="N3343" i="1" s="1"/>
  <c r="M3344" i="1"/>
  <c r="M3345" i="1"/>
  <c r="M3346" i="1"/>
  <c r="M3347" i="1"/>
  <c r="M3348" i="1"/>
  <c r="M3349" i="1"/>
  <c r="M3350" i="1"/>
  <c r="M3351" i="1"/>
  <c r="M3352" i="1"/>
  <c r="N3352" i="1" s="1"/>
  <c r="M3353" i="1"/>
  <c r="M3354" i="1"/>
  <c r="M3355" i="1"/>
  <c r="M3356" i="1"/>
  <c r="M3357" i="1"/>
  <c r="M3358" i="1"/>
  <c r="M3359" i="1"/>
  <c r="M3360" i="1"/>
  <c r="M3361" i="1"/>
  <c r="M3362" i="1"/>
  <c r="M3363" i="1"/>
  <c r="N3363" i="1" s="1"/>
  <c r="M3364" i="1"/>
  <c r="N3364" i="1" s="1"/>
  <c r="M3365" i="1"/>
  <c r="M3366" i="1"/>
  <c r="M3367" i="1"/>
  <c r="M3368" i="1"/>
  <c r="M3369" i="1"/>
  <c r="M3370" i="1"/>
  <c r="M3371" i="1"/>
  <c r="M3372" i="1"/>
  <c r="N3372" i="1" s="1"/>
  <c r="M3373" i="1"/>
  <c r="M3374" i="1"/>
  <c r="M3375" i="1"/>
  <c r="M3376" i="1"/>
  <c r="M3377" i="1"/>
  <c r="N3377" i="1" s="1"/>
  <c r="M3378" i="1"/>
  <c r="M3379" i="1"/>
  <c r="M3380" i="1"/>
  <c r="M3381" i="1"/>
  <c r="M3382" i="1"/>
  <c r="M3383" i="1"/>
  <c r="M3384" i="1"/>
  <c r="M3385" i="1"/>
  <c r="M3386" i="1"/>
  <c r="N3386" i="1" s="1"/>
  <c r="M3387" i="1"/>
  <c r="M3388" i="1"/>
  <c r="N3388" i="1" s="1"/>
  <c r="M3389" i="1"/>
  <c r="N3389" i="1" s="1"/>
  <c r="M3390" i="1"/>
  <c r="N3390" i="1" s="1"/>
  <c r="M3391" i="1"/>
  <c r="M3392" i="1"/>
  <c r="M3393" i="1"/>
  <c r="N3393" i="1" s="1"/>
  <c r="M3394" i="1"/>
  <c r="M3395" i="1"/>
  <c r="N3395" i="1" s="1"/>
  <c r="M3396" i="1"/>
  <c r="N3396" i="1" s="1"/>
  <c r="M3397" i="1"/>
  <c r="M3398" i="1"/>
  <c r="N3398" i="1" s="1"/>
  <c r="M3399" i="1"/>
  <c r="M3400" i="1"/>
  <c r="M3401" i="1"/>
  <c r="M3402" i="1"/>
  <c r="M3403" i="1"/>
  <c r="N3403" i="1" s="1"/>
  <c r="M3404" i="1"/>
  <c r="M3405" i="1"/>
  <c r="N3405" i="1" s="1"/>
  <c r="M3406" i="1"/>
  <c r="N3406" i="1" s="1"/>
  <c r="M3407" i="1"/>
  <c r="M3408" i="1"/>
  <c r="M3409" i="1"/>
  <c r="M3410" i="1"/>
  <c r="N3410" i="1" s="1"/>
  <c r="M3411" i="1"/>
  <c r="M3412" i="1"/>
  <c r="M3413" i="1"/>
  <c r="N3413" i="1" s="1"/>
  <c r="M3414" i="1"/>
  <c r="N3414" i="1" s="1"/>
  <c r="M3415" i="1"/>
  <c r="M3416" i="1"/>
  <c r="M3417" i="1"/>
  <c r="M3418" i="1"/>
  <c r="N3418" i="1" s="1"/>
  <c r="M3419" i="1"/>
  <c r="M3420" i="1"/>
  <c r="M3421" i="1"/>
  <c r="N3421" i="1" s="1"/>
  <c r="M3422" i="1"/>
  <c r="M3423" i="1"/>
  <c r="M3424" i="1"/>
  <c r="M3425" i="1"/>
  <c r="M3426" i="1"/>
  <c r="M3427" i="1"/>
  <c r="N3427" i="1" s="1"/>
  <c r="M3428" i="1"/>
  <c r="N3428" i="1" s="1"/>
  <c r="M3429" i="1"/>
  <c r="M3430" i="1"/>
  <c r="M3431" i="1"/>
  <c r="M3432" i="1"/>
  <c r="M3433" i="1"/>
  <c r="N3433" i="1" s="1"/>
  <c r="M3434" i="1"/>
  <c r="M3435" i="1"/>
  <c r="M3436" i="1"/>
  <c r="M3437" i="1"/>
  <c r="M3438" i="1"/>
  <c r="M3439" i="1"/>
  <c r="M3440" i="1"/>
  <c r="M3441" i="1"/>
  <c r="N3441" i="1" s="1"/>
  <c r="M3442" i="1"/>
  <c r="M3443" i="1"/>
  <c r="N3443" i="1" s="1"/>
  <c r="M3444" i="1"/>
  <c r="M3445" i="1"/>
  <c r="M3446" i="1"/>
  <c r="M3447" i="1"/>
  <c r="M3448" i="1"/>
  <c r="M3449" i="1"/>
  <c r="N3449" i="1" s="1"/>
  <c r="M3450" i="1"/>
  <c r="N3450" i="1" s="1"/>
  <c r="M3451" i="1"/>
  <c r="M3452" i="1"/>
  <c r="M3453" i="1"/>
  <c r="N3453" i="1" s="1"/>
  <c r="M3454" i="1"/>
  <c r="M3455" i="1"/>
  <c r="M3456" i="1"/>
  <c r="M3457" i="1"/>
  <c r="M3458" i="1"/>
  <c r="M3459" i="1"/>
  <c r="M3460" i="1"/>
  <c r="M3461" i="1"/>
  <c r="M3462" i="1"/>
  <c r="M3463" i="1"/>
  <c r="M3464" i="1"/>
  <c r="M3465" i="1"/>
  <c r="M3466" i="1"/>
  <c r="N3466" i="1" s="1"/>
  <c r="M3467" i="1"/>
  <c r="M3468" i="1"/>
  <c r="N3468" i="1" s="1"/>
  <c r="M3469" i="1"/>
  <c r="N3469" i="1" s="1"/>
  <c r="M3470" i="1"/>
  <c r="M3471" i="1"/>
  <c r="M3472" i="1"/>
  <c r="M3473" i="1"/>
  <c r="M3474" i="1"/>
  <c r="M3475" i="1"/>
  <c r="M3476" i="1"/>
  <c r="M3477" i="1"/>
  <c r="M3478" i="1"/>
  <c r="M3479" i="1"/>
  <c r="M3480" i="1"/>
  <c r="M3481" i="1"/>
  <c r="M3482" i="1"/>
  <c r="M3483" i="1"/>
  <c r="M3484" i="1"/>
  <c r="M3485" i="1"/>
  <c r="N3485" i="1" s="1"/>
  <c r="M3486" i="1"/>
  <c r="M3487" i="1"/>
  <c r="M3488" i="1"/>
  <c r="N3488" i="1" s="1"/>
  <c r="M3489" i="1"/>
  <c r="N3489" i="1" s="1"/>
  <c r="M3490" i="1"/>
  <c r="M3491" i="1"/>
  <c r="M3492" i="1"/>
  <c r="M3493" i="1"/>
  <c r="N3493" i="1" s="1"/>
  <c r="M3494" i="1"/>
  <c r="M3495" i="1"/>
  <c r="N3495" i="1" s="1"/>
  <c r="M3496" i="1"/>
  <c r="M3497" i="1"/>
  <c r="N3497" i="1" s="1"/>
  <c r="M3498" i="1"/>
  <c r="M3499" i="1"/>
  <c r="N3499" i="1" s="1"/>
  <c r="M3500" i="1"/>
  <c r="M3501" i="1"/>
  <c r="M3502" i="1"/>
  <c r="M3503" i="1"/>
  <c r="M3504" i="1"/>
  <c r="M3505" i="1"/>
  <c r="M3506" i="1"/>
  <c r="M3507" i="1"/>
  <c r="M3508" i="1"/>
  <c r="M3509" i="1"/>
  <c r="M3510" i="1"/>
  <c r="N3510" i="1" s="1"/>
  <c r="M3511" i="1"/>
  <c r="M3512" i="1"/>
  <c r="M3513" i="1"/>
  <c r="N3513" i="1" s="1"/>
  <c r="M3514" i="1"/>
  <c r="M3515" i="1"/>
  <c r="N3515" i="1" s="1"/>
  <c r="M3516" i="1"/>
  <c r="M3517" i="1"/>
  <c r="N3517" i="1" s="1"/>
  <c r="M3518" i="1"/>
  <c r="M3519" i="1"/>
  <c r="M3520" i="1"/>
  <c r="M3521" i="1"/>
  <c r="M3522" i="1"/>
  <c r="N3522" i="1" s="1"/>
  <c r="M3523" i="1"/>
  <c r="M3524" i="1"/>
  <c r="N3524" i="1" s="1"/>
  <c r="M3525" i="1"/>
  <c r="M3526" i="1"/>
  <c r="M3527" i="1"/>
  <c r="M3528" i="1"/>
  <c r="M3529" i="1"/>
  <c r="M3530" i="1"/>
  <c r="N3530" i="1" s="1"/>
  <c r="M3531" i="1"/>
  <c r="M3532" i="1"/>
  <c r="M3533" i="1"/>
  <c r="N3533" i="1" s="1"/>
  <c r="M3534" i="1"/>
  <c r="M3535" i="1"/>
  <c r="N3535" i="1" s="1"/>
  <c r="M3536" i="1"/>
  <c r="N3536" i="1" s="1"/>
  <c r="M3537" i="1"/>
  <c r="M3538" i="1"/>
  <c r="M3539" i="1"/>
  <c r="M3540" i="1"/>
  <c r="M3541" i="1"/>
  <c r="M3542" i="1"/>
  <c r="M3543" i="1"/>
  <c r="M3544" i="1"/>
  <c r="M3545" i="1"/>
  <c r="M3546" i="1"/>
  <c r="N3546" i="1" s="1"/>
  <c r="M3547" i="1"/>
  <c r="M3548" i="1"/>
  <c r="M3549" i="1"/>
  <c r="M3550" i="1"/>
  <c r="M3551" i="1"/>
  <c r="M3552" i="1"/>
  <c r="M3553" i="1"/>
  <c r="M3554" i="1"/>
  <c r="M3555" i="1"/>
  <c r="M3556" i="1"/>
  <c r="M3557" i="1"/>
  <c r="M3558" i="1"/>
  <c r="M3559" i="1"/>
  <c r="M3560" i="1"/>
  <c r="M3561" i="1"/>
  <c r="M3562" i="1"/>
  <c r="M3563" i="1"/>
  <c r="M3564" i="1"/>
  <c r="M3565" i="1"/>
  <c r="M3566" i="1"/>
  <c r="N3566" i="1" s="1"/>
  <c r="M3567" i="1"/>
  <c r="M3568" i="1"/>
  <c r="N3568" i="1" s="1"/>
  <c r="M3569" i="1"/>
  <c r="M3570" i="1"/>
  <c r="M3571" i="1"/>
  <c r="M3572" i="1"/>
  <c r="N3572" i="1" s="1"/>
  <c r="M3573" i="1"/>
  <c r="M3574" i="1"/>
  <c r="M3575" i="1"/>
  <c r="M3576" i="1"/>
  <c r="M3577" i="1"/>
  <c r="M3578" i="1"/>
  <c r="N3578" i="1" s="1"/>
  <c r="M3579" i="1"/>
  <c r="M3580" i="1"/>
  <c r="M3581" i="1"/>
  <c r="M3582" i="1"/>
  <c r="N3582" i="1" s="1"/>
  <c r="M3583" i="1"/>
  <c r="N3583" i="1" s="1"/>
  <c r="M3584" i="1"/>
  <c r="M3585" i="1"/>
  <c r="M3586" i="1"/>
  <c r="N3586" i="1" s="1"/>
  <c r="M3587" i="1"/>
  <c r="N3587" i="1" s="1"/>
  <c r="M3588" i="1"/>
  <c r="N3588" i="1" s="1"/>
  <c r="M3589" i="1"/>
  <c r="M3590" i="1"/>
  <c r="N3590" i="1" s="1"/>
  <c r="M3591" i="1"/>
  <c r="M3592" i="1"/>
  <c r="M3593" i="1"/>
  <c r="M3594" i="1"/>
  <c r="M3595" i="1"/>
  <c r="M3596" i="1"/>
  <c r="M3597" i="1"/>
  <c r="M3598" i="1"/>
  <c r="N3598" i="1" s="1"/>
  <c r="M3599" i="1"/>
  <c r="M3600" i="1"/>
  <c r="M3601" i="1"/>
  <c r="M3602" i="1"/>
  <c r="N3602" i="1" s="1"/>
  <c r="M3603" i="1"/>
  <c r="N3603" i="1" s="1"/>
  <c r="M3604" i="1"/>
  <c r="N3604" i="1" s="1"/>
  <c r="M3605" i="1"/>
  <c r="M3606" i="1"/>
  <c r="N3606" i="1" s="1"/>
  <c r="M3607" i="1"/>
  <c r="N3607" i="1" s="1"/>
  <c r="M3608" i="1"/>
  <c r="M3609" i="1"/>
  <c r="M3610" i="1"/>
  <c r="N3610" i="1" s="1"/>
  <c r="M3611" i="1"/>
  <c r="M3612" i="1"/>
  <c r="N3612" i="1" s="1"/>
  <c r="M3613" i="1"/>
  <c r="N3613" i="1" s="1"/>
  <c r="M3614" i="1"/>
  <c r="M3615" i="1"/>
  <c r="M3616" i="1"/>
  <c r="M3617" i="1"/>
  <c r="M3618" i="1"/>
  <c r="M3619" i="1"/>
  <c r="M3620" i="1"/>
  <c r="M3621" i="1"/>
  <c r="M3622" i="1"/>
  <c r="N3622" i="1" s="1"/>
  <c r="M3623" i="1"/>
  <c r="N3623" i="1" s="1"/>
  <c r="M3624" i="1"/>
  <c r="N3624" i="1" s="1"/>
  <c r="M3625" i="1"/>
  <c r="M3626" i="1"/>
  <c r="N3626" i="1" s="1"/>
  <c r="M3627" i="1"/>
  <c r="M3628" i="1"/>
  <c r="N3628" i="1" s="1"/>
  <c r="M3629" i="1"/>
  <c r="M3630" i="1"/>
  <c r="M3631" i="1"/>
  <c r="M3632" i="1"/>
  <c r="N3632" i="1" s="1"/>
  <c r="M3633" i="1"/>
  <c r="M3634" i="1"/>
  <c r="M3635" i="1"/>
  <c r="M3636" i="1"/>
  <c r="M3637" i="1"/>
  <c r="M3638" i="1"/>
  <c r="M3639" i="1"/>
  <c r="M3640" i="1"/>
  <c r="M3641" i="1"/>
  <c r="M3642" i="1"/>
  <c r="N3642" i="1" s="1"/>
  <c r="M3643" i="1"/>
  <c r="M3644" i="1"/>
  <c r="M3645" i="1"/>
  <c r="M3646" i="1"/>
  <c r="N3646" i="1" s="1"/>
  <c r="M3647" i="1"/>
  <c r="M3648" i="1"/>
  <c r="M3649" i="1"/>
  <c r="M3650" i="1"/>
  <c r="M3651" i="1"/>
  <c r="M3652" i="1"/>
  <c r="M3653" i="1"/>
  <c r="M3654" i="1"/>
  <c r="N3654" i="1" s="1"/>
  <c r="M3655" i="1"/>
  <c r="N3655" i="1" s="1"/>
  <c r="M3656" i="1"/>
  <c r="M3657" i="1"/>
  <c r="N3657" i="1" s="1"/>
  <c r="M3658" i="1"/>
  <c r="N3658" i="1" s="1"/>
  <c r="M3659" i="1"/>
  <c r="M3660" i="1"/>
  <c r="N3660" i="1" s="1"/>
  <c r="M3661" i="1"/>
  <c r="M3662" i="1"/>
  <c r="M3663" i="1"/>
  <c r="M3664" i="1"/>
  <c r="M3665" i="1"/>
  <c r="M3666" i="1"/>
  <c r="M3667" i="1"/>
  <c r="N3667" i="1" s="1"/>
  <c r="M3668" i="1"/>
  <c r="M3669" i="1"/>
  <c r="M3670" i="1"/>
  <c r="M3671" i="1"/>
  <c r="M3672" i="1"/>
  <c r="M3673" i="1"/>
  <c r="M3674" i="1"/>
  <c r="M3675" i="1"/>
  <c r="M3676" i="1"/>
  <c r="M3677" i="1"/>
  <c r="M3678" i="1"/>
  <c r="M3679" i="1"/>
  <c r="M3680" i="1"/>
  <c r="M3681" i="1"/>
  <c r="M3682" i="1"/>
  <c r="N3682" i="1" s="1"/>
  <c r="M3683" i="1"/>
  <c r="M3684" i="1"/>
  <c r="M3685" i="1"/>
  <c r="N3685" i="1" s="1"/>
  <c r="M3686" i="1"/>
  <c r="N3686" i="1" s="1"/>
  <c r="M3687" i="1"/>
  <c r="M3688" i="1"/>
  <c r="M3689" i="1"/>
  <c r="M3690" i="1"/>
  <c r="M3691" i="1"/>
  <c r="M3692" i="1"/>
  <c r="N3692" i="1" s="1"/>
  <c r="M3693" i="1"/>
  <c r="N3693" i="1" s="1"/>
  <c r="M3694" i="1"/>
  <c r="M3695" i="1"/>
  <c r="M3696" i="1"/>
  <c r="M3697" i="1"/>
  <c r="M3698" i="1"/>
  <c r="M3699" i="1"/>
  <c r="M3700" i="1"/>
  <c r="M3701" i="1"/>
  <c r="M3702" i="1"/>
  <c r="N3702" i="1" s="1"/>
  <c r="M3703" i="1"/>
  <c r="M3704" i="1"/>
  <c r="M3705" i="1"/>
  <c r="M3706" i="1"/>
  <c r="N3706" i="1" s="1"/>
  <c r="M3707" i="1"/>
  <c r="M3708" i="1"/>
  <c r="N3708" i="1" s="1"/>
  <c r="M3709" i="1"/>
  <c r="M3710" i="1"/>
  <c r="N3710" i="1" s="1"/>
  <c r="M3711" i="1"/>
  <c r="N3711" i="1" s="1"/>
  <c r="M3712" i="1"/>
  <c r="N3712" i="1" s="1"/>
  <c r="M3713" i="1"/>
  <c r="M3714" i="1"/>
  <c r="M3715" i="1"/>
  <c r="M3716" i="1"/>
  <c r="N3716" i="1" s="1"/>
  <c r="M3717" i="1"/>
  <c r="N3717" i="1" s="1"/>
  <c r="M3718" i="1"/>
  <c r="M3719" i="1"/>
  <c r="M3720" i="1"/>
  <c r="N3720" i="1" s="1"/>
  <c r="M3721" i="1"/>
  <c r="N3721" i="1" s="1"/>
  <c r="M3722" i="1"/>
  <c r="M3723" i="1"/>
  <c r="M3724" i="1"/>
  <c r="M3725" i="1"/>
  <c r="N3725" i="1" s="1"/>
  <c r="M3726" i="1"/>
  <c r="N3726" i="1" s="1"/>
  <c r="M3727" i="1"/>
  <c r="M3728" i="1"/>
  <c r="N3728" i="1" s="1"/>
  <c r="M3729" i="1"/>
  <c r="M3730" i="1"/>
  <c r="M3731" i="1"/>
  <c r="M3732" i="1"/>
  <c r="N3732" i="1" s="1"/>
  <c r="M3733" i="1"/>
  <c r="M3734" i="1"/>
  <c r="M3735" i="1"/>
  <c r="N3735" i="1" s="1"/>
  <c r="M3736" i="1"/>
  <c r="M3737" i="1"/>
  <c r="M3738" i="1"/>
  <c r="N3738" i="1" s="1"/>
  <c r="M3739" i="1"/>
  <c r="N3739" i="1" s="1"/>
  <c r="M3740" i="1"/>
  <c r="N3740" i="1" s="1"/>
  <c r="M3741" i="1"/>
  <c r="M3742" i="1"/>
  <c r="M3743" i="1"/>
  <c r="M3744" i="1"/>
  <c r="M3745" i="1"/>
  <c r="M3746" i="1"/>
  <c r="M3747" i="1"/>
  <c r="M3748" i="1"/>
  <c r="N3748" i="1" s="1"/>
  <c r="M3749" i="1"/>
  <c r="M3750" i="1"/>
  <c r="M3751" i="1"/>
  <c r="M3752" i="1"/>
  <c r="M3753" i="1"/>
  <c r="M3754" i="1"/>
  <c r="N3754" i="1" s="1"/>
  <c r="M3755" i="1"/>
  <c r="M3756" i="1"/>
  <c r="M3757" i="1"/>
  <c r="M3758" i="1"/>
  <c r="M3759" i="1"/>
  <c r="M3760" i="1"/>
  <c r="M3761" i="1"/>
  <c r="M3762" i="1"/>
  <c r="N3762" i="1" s="1"/>
  <c r="M3763" i="1"/>
  <c r="M3764" i="1"/>
  <c r="M3765" i="1"/>
  <c r="M3766" i="1"/>
  <c r="M3767" i="1"/>
  <c r="N3767" i="1" s="1"/>
  <c r="M3768" i="1"/>
  <c r="M3769" i="1"/>
  <c r="M3770" i="1"/>
  <c r="M3771" i="1"/>
  <c r="N3771" i="1" s="1"/>
  <c r="M3772" i="1"/>
  <c r="N3772" i="1" s="1"/>
  <c r="M3773" i="1"/>
  <c r="M3774" i="1"/>
  <c r="N3774" i="1" s="1"/>
  <c r="M3775" i="1"/>
  <c r="M3776" i="1"/>
  <c r="M3777" i="1"/>
  <c r="M3778" i="1"/>
  <c r="M3779" i="1"/>
  <c r="M3780" i="1"/>
  <c r="M3781" i="1"/>
  <c r="M3782" i="1"/>
  <c r="M3783" i="1"/>
  <c r="N3783" i="1" s="1"/>
  <c r="M3784" i="1"/>
  <c r="N3784" i="1" s="1"/>
  <c r="M3785" i="1"/>
  <c r="M3786" i="1"/>
  <c r="N3786" i="1" s="1"/>
  <c r="M3787" i="1"/>
  <c r="N3787" i="1" s="1"/>
  <c r="M3788" i="1"/>
  <c r="M3789" i="1"/>
  <c r="M3790" i="1"/>
  <c r="M3791" i="1"/>
  <c r="N3791" i="1" s="1"/>
  <c r="M3792" i="1"/>
  <c r="M3793" i="1"/>
  <c r="M3794" i="1"/>
  <c r="N3794" i="1" s="1"/>
  <c r="M3795" i="1"/>
  <c r="M3796" i="1"/>
  <c r="N3796" i="1" s="1"/>
  <c r="M3797" i="1"/>
  <c r="M3798" i="1"/>
  <c r="M3799" i="1"/>
  <c r="M3800" i="1"/>
  <c r="M3801" i="1"/>
  <c r="M3802" i="1"/>
  <c r="N3802" i="1" s="1"/>
  <c r="M3803" i="1"/>
  <c r="M3804" i="1"/>
  <c r="M3805" i="1"/>
  <c r="M3806" i="1"/>
  <c r="M3807" i="1"/>
  <c r="M3808" i="1"/>
  <c r="N3808" i="1" s="1"/>
  <c r="M3809" i="1"/>
  <c r="N3809" i="1" s="1"/>
  <c r="M3810" i="1"/>
  <c r="M3811" i="1"/>
  <c r="M3812" i="1"/>
  <c r="N3812" i="1" s="1"/>
  <c r="M3813" i="1"/>
  <c r="M3814" i="1"/>
  <c r="M3815" i="1"/>
  <c r="M3816" i="1"/>
  <c r="M3817" i="1"/>
  <c r="M3818" i="1"/>
  <c r="M3819" i="1"/>
  <c r="N3819" i="1" s="1"/>
  <c r="M3820" i="1"/>
  <c r="M3821" i="1"/>
  <c r="M3822" i="1"/>
  <c r="N3822" i="1" s="1"/>
  <c r="M3823" i="1"/>
  <c r="M3824" i="1"/>
  <c r="N3824" i="1" s="1"/>
  <c r="M3825" i="1"/>
  <c r="M3826" i="1"/>
  <c r="N3826" i="1" s="1"/>
  <c r="M3827" i="1"/>
  <c r="N3827" i="1" s="1"/>
  <c r="M3828" i="1"/>
  <c r="M3829" i="1"/>
  <c r="M3830" i="1"/>
  <c r="N3830" i="1" s="1"/>
  <c r="M3831" i="1"/>
  <c r="M3832" i="1"/>
  <c r="M3833" i="1"/>
  <c r="M3834" i="1"/>
  <c r="N3834" i="1" s="1"/>
  <c r="M3835" i="1"/>
  <c r="M3836" i="1"/>
  <c r="N3836" i="1" s="1"/>
  <c r="M3837" i="1"/>
  <c r="M3838" i="1"/>
  <c r="N3838" i="1" s="1"/>
  <c r="M3839" i="1"/>
  <c r="M3840" i="1"/>
  <c r="M3841" i="1"/>
  <c r="M3842" i="1"/>
  <c r="N3842" i="1" s="1"/>
  <c r="M3843" i="1"/>
  <c r="M3844" i="1"/>
  <c r="M3845" i="1"/>
  <c r="M3846" i="1"/>
  <c r="N3846" i="1" s="1"/>
  <c r="M3847" i="1"/>
  <c r="M3848" i="1"/>
  <c r="M3849" i="1"/>
  <c r="M3850" i="1"/>
  <c r="M3851" i="1"/>
  <c r="M3852" i="1"/>
  <c r="M3853" i="1"/>
  <c r="M3854" i="1"/>
  <c r="M3855" i="1"/>
  <c r="N3855" i="1" s="1"/>
  <c r="M3856" i="1"/>
  <c r="M3857" i="1"/>
  <c r="M3858" i="1"/>
  <c r="M3859" i="1"/>
  <c r="N3859" i="1" s="1"/>
  <c r="M3860" i="1"/>
  <c r="M3861" i="1"/>
  <c r="M3862" i="1"/>
  <c r="M3863" i="1"/>
  <c r="M3864" i="1"/>
  <c r="M3865" i="1"/>
  <c r="N3865" i="1" s="1"/>
  <c r="M3866" i="1"/>
  <c r="N3866" i="1" s="1"/>
  <c r="M3867" i="1"/>
  <c r="M3868" i="1"/>
  <c r="M3869" i="1"/>
  <c r="N3869" i="1" s="1"/>
  <c r="M3870" i="1"/>
  <c r="M3871" i="1"/>
  <c r="M3872" i="1"/>
  <c r="M3873" i="1"/>
  <c r="M3874" i="1"/>
  <c r="M3875" i="1"/>
  <c r="M3876" i="1"/>
  <c r="M3877" i="1"/>
  <c r="M3878" i="1"/>
  <c r="N3878" i="1" s="1"/>
  <c r="M3879" i="1"/>
  <c r="M3880" i="1"/>
  <c r="M3881" i="1"/>
  <c r="M3882" i="1"/>
  <c r="M3883" i="1"/>
  <c r="M3884" i="1"/>
  <c r="M3885" i="1"/>
  <c r="M3886" i="1"/>
  <c r="M3887" i="1"/>
  <c r="M3888" i="1"/>
  <c r="M3889" i="1"/>
  <c r="N3889" i="1" s="1"/>
  <c r="M3890" i="1"/>
  <c r="M3891" i="1"/>
  <c r="M3892" i="1"/>
  <c r="N3892" i="1" s="1"/>
  <c r="M3893" i="1"/>
  <c r="N3893" i="1" s="1"/>
  <c r="M3894" i="1"/>
  <c r="M3895" i="1"/>
  <c r="N3895" i="1" s="1"/>
  <c r="M3896" i="1"/>
  <c r="N3896" i="1" s="1"/>
  <c r="M3897" i="1"/>
  <c r="M3898" i="1"/>
  <c r="M3899" i="1"/>
  <c r="M3900" i="1"/>
  <c r="M3901" i="1"/>
  <c r="M3902" i="1"/>
  <c r="M3903" i="1"/>
  <c r="M3904" i="1"/>
  <c r="M3905" i="1"/>
  <c r="M3906" i="1"/>
  <c r="M3907" i="1"/>
  <c r="M3908" i="1"/>
  <c r="N3908" i="1" s="1"/>
  <c r="M3909" i="1"/>
  <c r="M3910" i="1"/>
  <c r="M3911" i="1"/>
  <c r="N3911" i="1" s="1"/>
  <c r="M3912" i="1"/>
  <c r="M3913" i="1"/>
  <c r="M3914" i="1"/>
  <c r="M3915" i="1"/>
  <c r="M3916" i="1"/>
  <c r="M3917" i="1"/>
  <c r="N3917" i="1" s="1"/>
  <c r="M3918" i="1"/>
  <c r="N3918" i="1" s="1"/>
  <c r="M3919" i="1"/>
  <c r="N3919" i="1" s="1"/>
  <c r="M3920" i="1"/>
  <c r="M3921" i="1"/>
  <c r="M3922" i="1"/>
  <c r="M3923" i="1"/>
  <c r="M3924" i="1"/>
  <c r="M3925" i="1"/>
  <c r="M3926" i="1"/>
  <c r="N3926" i="1" s="1"/>
  <c r="M3927" i="1"/>
  <c r="M3928" i="1"/>
  <c r="M3929" i="1"/>
  <c r="M3930" i="1"/>
  <c r="N3930" i="1" s="1"/>
  <c r="M3931" i="1"/>
  <c r="M3932" i="1"/>
  <c r="N3932" i="1" s="1"/>
  <c r="M3933" i="1"/>
  <c r="N3933" i="1" s="1"/>
  <c r="M3934" i="1"/>
  <c r="M3935" i="1"/>
  <c r="M3936" i="1"/>
  <c r="N3936" i="1" s="1"/>
  <c r="M3937" i="1"/>
  <c r="M3938" i="1"/>
  <c r="N3938" i="1" s="1"/>
  <c r="M3939" i="1"/>
  <c r="M3940" i="1"/>
  <c r="N3940" i="1" s="1"/>
  <c r="M3941" i="1"/>
  <c r="M3942" i="1"/>
  <c r="N3942" i="1" s="1"/>
  <c r="M3943" i="1"/>
  <c r="N3943" i="1" s="1"/>
  <c r="M3944" i="1"/>
  <c r="M3945" i="1"/>
  <c r="N3945" i="1" s="1"/>
  <c r="M3946" i="1"/>
  <c r="N3946" i="1" s="1"/>
  <c r="M3947" i="1"/>
  <c r="M3948" i="1"/>
  <c r="M3949" i="1"/>
  <c r="M3950" i="1"/>
  <c r="M3951" i="1"/>
  <c r="M3952" i="1"/>
  <c r="M3953" i="1"/>
  <c r="M3954" i="1"/>
  <c r="M3955" i="1"/>
  <c r="N3955" i="1" s="1"/>
  <c r="M3956" i="1"/>
  <c r="M3957" i="1"/>
  <c r="M3958" i="1"/>
  <c r="M3959" i="1"/>
  <c r="N3959" i="1" s="1"/>
  <c r="M3960" i="1"/>
  <c r="N3960" i="1" s="1"/>
  <c r="M3961" i="1"/>
  <c r="M3962" i="1"/>
  <c r="M3963" i="1"/>
  <c r="N3963" i="1" s="1"/>
  <c r="M3964" i="1"/>
  <c r="N3964" i="1" s="1"/>
  <c r="M3965" i="1"/>
  <c r="M3966" i="1"/>
  <c r="M3967" i="1"/>
  <c r="M3968" i="1"/>
  <c r="M3969" i="1"/>
  <c r="M3970" i="1"/>
  <c r="N3970" i="1" s="1"/>
  <c r="M3971" i="1"/>
  <c r="M3972" i="1"/>
  <c r="M3973" i="1"/>
  <c r="M3974" i="1"/>
  <c r="N3974" i="1" s="1"/>
  <c r="M3975" i="1"/>
  <c r="M3976" i="1"/>
  <c r="M3977" i="1"/>
  <c r="M3978" i="1"/>
  <c r="M3979" i="1"/>
  <c r="M3980" i="1"/>
  <c r="M3981" i="1"/>
  <c r="N3981" i="1" s="1"/>
  <c r="M3982" i="1"/>
  <c r="N3982" i="1" s="1"/>
  <c r="M3983" i="1"/>
  <c r="M3984" i="1"/>
  <c r="N3984" i="1" s="1"/>
  <c r="M3985" i="1"/>
  <c r="M3986" i="1"/>
  <c r="M3987" i="1"/>
  <c r="M3988" i="1"/>
  <c r="M3989" i="1"/>
  <c r="N3989" i="1" s="1"/>
  <c r="M3990" i="1"/>
  <c r="M3991" i="1"/>
  <c r="M3992" i="1"/>
  <c r="M3993" i="1"/>
  <c r="N3993" i="1" s="1"/>
  <c r="M3994" i="1"/>
  <c r="N3994" i="1" s="1"/>
  <c r="M3995" i="1"/>
  <c r="N3995" i="1" s="1"/>
  <c r="M3996" i="1"/>
  <c r="M3997" i="1"/>
  <c r="M3998" i="1"/>
  <c r="N3998" i="1" s="1"/>
  <c r="M3999" i="1"/>
  <c r="M4000" i="1"/>
  <c r="M4001" i="1"/>
  <c r="N4001" i="1" s="1"/>
  <c r="M4002" i="1"/>
  <c r="M4003" i="1"/>
  <c r="M4004" i="1"/>
  <c r="M4005" i="1"/>
  <c r="M4006" i="1"/>
  <c r="M4007" i="1"/>
  <c r="N4007" i="1" s="1"/>
  <c r="M4008" i="1"/>
  <c r="N4008" i="1" s="1"/>
  <c r="M4009" i="1"/>
  <c r="N4009" i="1" s="1"/>
  <c r="M4010" i="1"/>
  <c r="M4011" i="1"/>
  <c r="M4012" i="1"/>
  <c r="N4012" i="1" s="1"/>
  <c r="M4013" i="1"/>
  <c r="M4014" i="1"/>
  <c r="N4014" i="1" s="1"/>
  <c r="M4015" i="1"/>
  <c r="M4016" i="1"/>
  <c r="M4017" i="1"/>
  <c r="M4018" i="1"/>
  <c r="M4019" i="1"/>
  <c r="M4020" i="1"/>
  <c r="M4021" i="1"/>
  <c r="N4021" i="1" s="1"/>
  <c r="M4022" i="1"/>
  <c r="M4023" i="1"/>
  <c r="M4024" i="1"/>
  <c r="M4025" i="1"/>
  <c r="M4026" i="1"/>
  <c r="M4027" i="1"/>
  <c r="M4028" i="1"/>
  <c r="N4028" i="1" s="1"/>
  <c r="M4029" i="1"/>
  <c r="M4030" i="1"/>
  <c r="M4031" i="1"/>
  <c r="M4032" i="1"/>
  <c r="M4033" i="1"/>
  <c r="M4034" i="1"/>
  <c r="M4035" i="1"/>
  <c r="M4036" i="1"/>
  <c r="N4036" i="1" s="1"/>
  <c r="M4037" i="1"/>
  <c r="M4038" i="1"/>
  <c r="M4039" i="1"/>
  <c r="N4039" i="1" s="1"/>
  <c r="M4040" i="1"/>
  <c r="M4041" i="1"/>
  <c r="M4042" i="1"/>
  <c r="M4043" i="1"/>
  <c r="M4044" i="1"/>
  <c r="M4045" i="1"/>
  <c r="M4046" i="1"/>
  <c r="M4047" i="1"/>
  <c r="N4047" i="1" s="1"/>
  <c r="M4048" i="1"/>
  <c r="M4049" i="1"/>
  <c r="M4050" i="1"/>
  <c r="N4050" i="1" s="1"/>
  <c r="M4051" i="1"/>
  <c r="M4052" i="1"/>
  <c r="M4053" i="1"/>
  <c r="M4054" i="1"/>
  <c r="M4055" i="1"/>
  <c r="N4055" i="1" s="1"/>
  <c r="M4056" i="1"/>
  <c r="N4056" i="1" s="1"/>
  <c r="M4057" i="1"/>
  <c r="N4057" i="1" s="1"/>
  <c r="M4058" i="1"/>
  <c r="M4059" i="1"/>
  <c r="M4060" i="1"/>
  <c r="M4061" i="1"/>
  <c r="N4061" i="1" s="1"/>
  <c r="M4062" i="1"/>
  <c r="M4063" i="1"/>
  <c r="M4064" i="1"/>
  <c r="M4065" i="1"/>
  <c r="M4066" i="1"/>
  <c r="M4067" i="1"/>
  <c r="N4067" i="1" s="1"/>
  <c r="M4068" i="1"/>
  <c r="M4069" i="1"/>
  <c r="M4070" i="1"/>
  <c r="M4071" i="1"/>
  <c r="N4071" i="1" s="1"/>
  <c r="M4072" i="1"/>
  <c r="M4073" i="1"/>
  <c r="M4074" i="1"/>
  <c r="N4074" i="1" s="1"/>
  <c r="M4075" i="1"/>
  <c r="M4076" i="1"/>
  <c r="M4077" i="1"/>
  <c r="M4078" i="1"/>
  <c r="N4078" i="1" s="1"/>
  <c r="M4079" i="1"/>
  <c r="M4080" i="1"/>
  <c r="N4080" i="1" s="1"/>
  <c r="M4081" i="1"/>
  <c r="M4082" i="1"/>
  <c r="N4082" i="1" s="1"/>
  <c r="M4083" i="1"/>
  <c r="M4084" i="1"/>
  <c r="M4085" i="1"/>
  <c r="N4085" i="1" s="1"/>
  <c r="M4086" i="1"/>
  <c r="M4087" i="1"/>
  <c r="M4088" i="1"/>
  <c r="M4089" i="1"/>
  <c r="M4090" i="1"/>
  <c r="N4090" i="1" s="1"/>
  <c r="M4091" i="1"/>
  <c r="N4091" i="1" s="1"/>
  <c r="M4092" i="1"/>
  <c r="N4092" i="1" s="1"/>
  <c r="M4093" i="1"/>
  <c r="M4094" i="1"/>
  <c r="M4095" i="1"/>
  <c r="M4096" i="1"/>
  <c r="M4097" i="1"/>
  <c r="N4097" i="1" s="1"/>
  <c r="M4098" i="1"/>
  <c r="M4099" i="1"/>
  <c r="M4100" i="1"/>
  <c r="N4100" i="1" s="1"/>
  <c r="M4101" i="1"/>
  <c r="M4102" i="1"/>
  <c r="M4103" i="1"/>
  <c r="M4104" i="1"/>
  <c r="M4105" i="1"/>
  <c r="N4105" i="1" s="1"/>
  <c r="M4106" i="1"/>
  <c r="M4107" i="1"/>
  <c r="M4108" i="1"/>
  <c r="M4109" i="1"/>
  <c r="M4110" i="1"/>
  <c r="M4111" i="1"/>
  <c r="M4112" i="1"/>
  <c r="N4112" i="1" s="1"/>
  <c r="M4113" i="1"/>
  <c r="N4113" i="1" s="1"/>
  <c r="M4114" i="1"/>
  <c r="M4115" i="1"/>
  <c r="N4115" i="1" s="1"/>
  <c r="M4116" i="1"/>
  <c r="M4117" i="1"/>
  <c r="N4117" i="1" s="1"/>
  <c r="M4118" i="1"/>
  <c r="N4118" i="1" s="1"/>
  <c r="M4119" i="1"/>
  <c r="N4119" i="1" s="1"/>
  <c r="M4120" i="1"/>
  <c r="M4121" i="1"/>
  <c r="M4122" i="1"/>
  <c r="N4122" i="1" s="1"/>
  <c r="M4123" i="1"/>
  <c r="M4124" i="1"/>
  <c r="M4125" i="1"/>
  <c r="N4125" i="1" s="1"/>
  <c r="M4126" i="1"/>
  <c r="M4127" i="1"/>
  <c r="M4128" i="1"/>
  <c r="M4129" i="1"/>
  <c r="N4129" i="1" s="1"/>
  <c r="M4130" i="1"/>
  <c r="M4131" i="1"/>
  <c r="M4132" i="1"/>
  <c r="M4133" i="1"/>
  <c r="M4134" i="1"/>
  <c r="M4135" i="1"/>
  <c r="M4136" i="1"/>
  <c r="N4136" i="1" s="1"/>
  <c r="M4137" i="1"/>
  <c r="M4138" i="1"/>
  <c r="M4139" i="1"/>
  <c r="M4140" i="1"/>
  <c r="N4140" i="1" s="1"/>
  <c r="M4141" i="1"/>
  <c r="M4142" i="1"/>
  <c r="M4143" i="1"/>
  <c r="M4144" i="1"/>
  <c r="M4145" i="1"/>
  <c r="N4145" i="1" s="1"/>
  <c r="M4146" i="1"/>
  <c r="M4147" i="1"/>
  <c r="M4148" i="1"/>
  <c r="M4149" i="1"/>
  <c r="M4150" i="1"/>
  <c r="N4150" i="1" s="1"/>
  <c r="M4151" i="1"/>
  <c r="N4151" i="1" s="1"/>
  <c r="M4152" i="1"/>
  <c r="M4153" i="1"/>
  <c r="M4154" i="1"/>
  <c r="N4154" i="1" s="1"/>
  <c r="M4155" i="1"/>
  <c r="M4156" i="1"/>
  <c r="N4156" i="1" s="1"/>
  <c r="M4157" i="1"/>
  <c r="M4158" i="1"/>
  <c r="M4159" i="1"/>
  <c r="N4159" i="1" s="1"/>
  <c r="M4160" i="1"/>
  <c r="N4160" i="1" s="1"/>
  <c r="M4161" i="1"/>
  <c r="M4162" i="1"/>
  <c r="M4163" i="1"/>
  <c r="N4163" i="1" s="1"/>
  <c r="M4164" i="1"/>
  <c r="N4164" i="1" s="1"/>
  <c r="M4165" i="1"/>
  <c r="N4165" i="1" s="1"/>
  <c r="M4166" i="1"/>
  <c r="M4167" i="1"/>
  <c r="N4167" i="1" s="1"/>
  <c r="M4168" i="1"/>
  <c r="M4169" i="1"/>
  <c r="N4169" i="1" s="1"/>
  <c r="M4170" i="1"/>
  <c r="M4171" i="1"/>
  <c r="M4172" i="1"/>
  <c r="M4173" i="1"/>
  <c r="M4174" i="1"/>
  <c r="M4175" i="1"/>
  <c r="M4176" i="1"/>
  <c r="M4177" i="1"/>
  <c r="N4177" i="1" s="1"/>
  <c r="M4178" i="1"/>
  <c r="M4179" i="1"/>
  <c r="M4180" i="1"/>
  <c r="M4181" i="1"/>
  <c r="M4182" i="1"/>
  <c r="M4183" i="1"/>
  <c r="N4183" i="1" s="1"/>
  <c r="M4184" i="1"/>
  <c r="M4185" i="1"/>
  <c r="M4186" i="1"/>
  <c r="M4187" i="1"/>
  <c r="M4188" i="1"/>
  <c r="M4189" i="1"/>
  <c r="M4190" i="1"/>
  <c r="N4190" i="1" s="1"/>
  <c r="M4191" i="1"/>
  <c r="M4192" i="1"/>
  <c r="M4193" i="1"/>
  <c r="M4194" i="1"/>
  <c r="M4195" i="1"/>
  <c r="M4196" i="1"/>
  <c r="M4197" i="1"/>
  <c r="N4197" i="1" s="1"/>
  <c r="M4198" i="1"/>
  <c r="M4199" i="1"/>
  <c r="N4199" i="1" s="1"/>
  <c r="M4200" i="1"/>
  <c r="M4201" i="1"/>
  <c r="M4202" i="1"/>
  <c r="M4203" i="1"/>
  <c r="M4204" i="1"/>
  <c r="M4205" i="1"/>
  <c r="M4206" i="1"/>
  <c r="N4206" i="1" s="1"/>
  <c r="M4207" i="1"/>
  <c r="M4208" i="1"/>
  <c r="M4209" i="1"/>
  <c r="N4209" i="1" s="1"/>
  <c r="M4210" i="1"/>
  <c r="M4211" i="1"/>
  <c r="M4212" i="1"/>
  <c r="N4212" i="1" s="1"/>
  <c r="M4213" i="1"/>
  <c r="M4214" i="1"/>
  <c r="M4215" i="1"/>
  <c r="M4216" i="1"/>
  <c r="M4217" i="1"/>
  <c r="M4218" i="1"/>
  <c r="M4219" i="1"/>
  <c r="M4220" i="1"/>
  <c r="N4220" i="1" s="1"/>
  <c r="M4221" i="1"/>
  <c r="N4221" i="1" s="1"/>
  <c r="M4222" i="1"/>
  <c r="N4222" i="1" s="1"/>
  <c r="M4223" i="1"/>
  <c r="M4224" i="1"/>
  <c r="M4225" i="1"/>
  <c r="N4225" i="1" s="1"/>
  <c r="M4226" i="1"/>
  <c r="N4226" i="1" s="1"/>
  <c r="M4227" i="1"/>
  <c r="N4227" i="1" s="1"/>
  <c r="M4228" i="1"/>
  <c r="M4229" i="1"/>
  <c r="M4230" i="1"/>
  <c r="N4230" i="1" s="1"/>
  <c r="M4231" i="1"/>
  <c r="M4232" i="1"/>
  <c r="N4232" i="1" s="1"/>
  <c r="M4233" i="1"/>
  <c r="M4234" i="1"/>
  <c r="M4235" i="1"/>
  <c r="M4236" i="1"/>
  <c r="M4237" i="1"/>
  <c r="M4238" i="1"/>
  <c r="M4239" i="1"/>
  <c r="M4240" i="1"/>
  <c r="N4240" i="1" s="1"/>
  <c r="M4241" i="1"/>
  <c r="M4242" i="1"/>
  <c r="M4243" i="1"/>
  <c r="N4243" i="1" s="1"/>
  <c r="M4244" i="1"/>
  <c r="M4245" i="1"/>
  <c r="M4246" i="1"/>
  <c r="M4247" i="1"/>
  <c r="M4248" i="1"/>
  <c r="M4249" i="1"/>
  <c r="N4249" i="1" s="1"/>
  <c r="M4250" i="1"/>
  <c r="N4250" i="1" s="1"/>
  <c r="M4251" i="1"/>
  <c r="M4252" i="1"/>
  <c r="M4253" i="1"/>
  <c r="M4254" i="1"/>
  <c r="N4254" i="1" s="1"/>
  <c r="M4255" i="1"/>
  <c r="M4256" i="1"/>
  <c r="M4257" i="1"/>
  <c r="N4257" i="1" s="1"/>
  <c r="M4258" i="1"/>
  <c r="M4259" i="1"/>
  <c r="N4259" i="1" s="1"/>
  <c r="M4260" i="1"/>
  <c r="M4261" i="1"/>
  <c r="N4261" i="1" s="1"/>
  <c r="M4262" i="1"/>
  <c r="N4262" i="1" s="1"/>
  <c r="M4263" i="1"/>
  <c r="M4264" i="1"/>
  <c r="M4265" i="1"/>
  <c r="M4266" i="1"/>
  <c r="M4267" i="1"/>
  <c r="M4268" i="1"/>
  <c r="M4269" i="1"/>
  <c r="M4270" i="1"/>
  <c r="N4270" i="1" s="1"/>
  <c r="M4271" i="1"/>
  <c r="M4272" i="1"/>
  <c r="M4273" i="1"/>
  <c r="M4274" i="1"/>
  <c r="M4275" i="1"/>
  <c r="M4276" i="1"/>
  <c r="N4276" i="1" s="1"/>
  <c r="M4277" i="1"/>
  <c r="N4277" i="1" s="1"/>
  <c r="M4278" i="1"/>
  <c r="N4278" i="1" s="1"/>
  <c r="M4279" i="1"/>
  <c r="M4280" i="1"/>
  <c r="N4280" i="1" s="1"/>
  <c r="M4281" i="1"/>
  <c r="M4282" i="1"/>
  <c r="N4282" i="1" s="1"/>
  <c r="M4283" i="1"/>
  <c r="M4284" i="1"/>
  <c r="N4284" i="1" s="1"/>
  <c r="M4285" i="1"/>
  <c r="M4286" i="1"/>
  <c r="M4287" i="1"/>
  <c r="M4288" i="1"/>
  <c r="N4288" i="1" s="1"/>
  <c r="M4289" i="1"/>
  <c r="M4290" i="1"/>
  <c r="N4290" i="1" s="1"/>
  <c r="M4291" i="1"/>
  <c r="N4291" i="1" s="1"/>
  <c r="M4292" i="1"/>
  <c r="N4292" i="1" s="1"/>
  <c r="M4293" i="1"/>
  <c r="M4294" i="1"/>
  <c r="N4294" i="1" s="1"/>
  <c r="M4295" i="1"/>
  <c r="N4295" i="1" s="1"/>
  <c r="M4296" i="1"/>
  <c r="M4297" i="1"/>
  <c r="M4298" i="1"/>
  <c r="M4299" i="1"/>
  <c r="M4300" i="1"/>
  <c r="N4300" i="1" s="1"/>
  <c r="M4301" i="1"/>
  <c r="M4302" i="1"/>
  <c r="M4303" i="1"/>
  <c r="M4304" i="1"/>
  <c r="M4305" i="1"/>
  <c r="N4305" i="1" s="1"/>
  <c r="M4306" i="1"/>
  <c r="M4307" i="1"/>
  <c r="M4308" i="1"/>
  <c r="M4309" i="1"/>
  <c r="M4310" i="1"/>
  <c r="M4311" i="1"/>
  <c r="N4311" i="1" s="1"/>
  <c r="M4312" i="1"/>
  <c r="M4313" i="1"/>
  <c r="N4313" i="1" s="1"/>
  <c r="M4314" i="1"/>
  <c r="M4315" i="1"/>
  <c r="M4316" i="1"/>
  <c r="M4317" i="1"/>
  <c r="M4318" i="1"/>
  <c r="M4319" i="1"/>
  <c r="M4320" i="1"/>
  <c r="M4321" i="1"/>
  <c r="M4322" i="1"/>
  <c r="N4322" i="1" s="1"/>
  <c r="M4323" i="1"/>
  <c r="M4324" i="1"/>
  <c r="M4325" i="1"/>
  <c r="M4326" i="1"/>
  <c r="M4327" i="1"/>
  <c r="M4328" i="1"/>
  <c r="N4328" i="1" s="1"/>
  <c r="M4329" i="1"/>
  <c r="M4330" i="1"/>
  <c r="M4331" i="1"/>
  <c r="M4332" i="1"/>
  <c r="M4333" i="1"/>
  <c r="M4334" i="1"/>
  <c r="M4335" i="1"/>
  <c r="N4335" i="1" s="1"/>
  <c r="M4336" i="1"/>
  <c r="M4337" i="1"/>
  <c r="M4338" i="1"/>
  <c r="M4339" i="1"/>
  <c r="N4339" i="1" s="1"/>
  <c r="M4340" i="1"/>
  <c r="M4341" i="1"/>
  <c r="M4342" i="1"/>
  <c r="N4342" i="1" s="1"/>
  <c r="M4343" i="1"/>
  <c r="M4344" i="1"/>
  <c r="N4344" i="1" s="1"/>
  <c r="M4345" i="1"/>
  <c r="M4346" i="1"/>
  <c r="N4346" i="1" s="1"/>
  <c r="M4347" i="1"/>
  <c r="M4348" i="1"/>
  <c r="M4349" i="1"/>
  <c r="M4350" i="1"/>
  <c r="M4351" i="1"/>
  <c r="M4352" i="1"/>
  <c r="M4353" i="1"/>
  <c r="N4353" i="1" s="1"/>
  <c r="M4354" i="1"/>
  <c r="M4355" i="1"/>
  <c r="M4356" i="1"/>
  <c r="M4357" i="1"/>
  <c r="M4358" i="1"/>
  <c r="M4359" i="1"/>
  <c r="M4360" i="1"/>
  <c r="M4361" i="1"/>
  <c r="N4361" i="1" s="1"/>
  <c r="M4362" i="1"/>
  <c r="M4363" i="1"/>
  <c r="M4364" i="1"/>
  <c r="M4365" i="1"/>
  <c r="M4366" i="1"/>
  <c r="M4367" i="1"/>
  <c r="M4368" i="1"/>
  <c r="M4369" i="1"/>
  <c r="M4370" i="1"/>
  <c r="N4370" i="1" s="1"/>
  <c r="M4371" i="1"/>
  <c r="M4372" i="1"/>
  <c r="M4373" i="1"/>
  <c r="N4373" i="1" s="1"/>
  <c r="M4374" i="1"/>
  <c r="M4375" i="1"/>
  <c r="M4376" i="1"/>
  <c r="M4377" i="1"/>
  <c r="M4378" i="1"/>
  <c r="M4379" i="1"/>
  <c r="N4379" i="1" s="1"/>
  <c r="M4380" i="1"/>
  <c r="M4381" i="1"/>
  <c r="M4382" i="1"/>
  <c r="M4383" i="1"/>
  <c r="M4384" i="1"/>
  <c r="M4385" i="1"/>
  <c r="M4386" i="1"/>
  <c r="N4386" i="1" s="1"/>
  <c r="M4387" i="1"/>
  <c r="N4387" i="1" s="1"/>
  <c r="M4388" i="1"/>
  <c r="N4388" i="1" s="1"/>
  <c r="M4389" i="1"/>
  <c r="M4390" i="1"/>
  <c r="N4390" i="1" s="1"/>
  <c r="M4391" i="1"/>
  <c r="M4392" i="1"/>
  <c r="M4393" i="1"/>
  <c r="M4394" i="1"/>
  <c r="N4394" i="1" s="1"/>
  <c r="M4395" i="1"/>
  <c r="M4396" i="1"/>
  <c r="M4397" i="1"/>
  <c r="M4398" i="1"/>
  <c r="M4399" i="1"/>
  <c r="M4400" i="1"/>
  <c r="M4401" i="1"/>
  <c r="M4402" i="1"/>
  <c r="M4403" i="1"/>
  <c r="M4404" i="1"/>
  <c r="M4405" i="1"/>
  <c r="M4406" i="1"/>
  <c r="N4406" i="1" s="1"/>
  <c r="M4407" i="1"/>
  <c r="N4407" i="1" s="1"/>
  <c r="M4408" i="1"/>
  <c r="N4408" i="1" s="1"/>
  <c r="M4409" i="1"/>
  <c r="N4409" i="1" s="1"/>
  <c r="M4410" i="1"/>
  <c r="M4411" i="1"/>
  <c r="M4412" i="1"/>
  <c r="M4413" i="1"/>
  <c r="M4414" i="1"/>
  <c r="M4415" i="1"/>
  <c r="M4416" i="1"/>
  <c r="M4417" i="1"/>
  <c r="M4418" i="1"/>
  <c r="M4419" i="1"/>
  <c r="M4420" i="1"/>
  <c r="N4420" i="1" s="1"/>
  <c r="M4421" i="1"/>
  <c r="M4422" i="1"/>
  <c r="M4423" i="1"/>
  <c r="N4423" i="1" s="1"/>
  <c r="M4424" i="1"/>
  <c r="N4424" i="1" s="1"/>
  <c r="M4425" i="1"/>
  <c r="M4426" i="1"/>
  <c r="M4427" i="1"/>
  <c r="M4428" i="1"/>
  <c r="M4429" i="1"/>
  <c r="M4430" i="1"/>
  <c r="M4431" i="1"/>
  <c r="M4432" i="1"/>
  <c r="M4433" i="1"/>
  <c r="N4433" i="1" s="1"/>
  <c r="M4434" i="1"/>
  <c r="N4434" i="1" s="1"/>
  <c r="M4435" i="1"/>
  <c r="N4435" i="1" s="1"/>
  <c r="M4436" i="1"/>
  <c r="N4436" i="1" s="1"/>
  <c r="M4437" i="1"/>
  <c r="M4438" i="1"/>
  <c r="N4438" i="1" s="1"/>
  <c r="M4439" i="1"/>
  <c r="N4439" i="1" s="1"/>
  <c r="M4440" i="1"/>
  <c r="M4441" i="1"/>
  <c r="M4442" i="1"/>
  <c r="N4442" i="1" s="1"/>
  <c r="M4443" i="1"/>
  <c r="N4443" i="1" s="1"/>
  <c r="M4444" i="1"/>
  <c r="N4444" i="1" s="1"/>
  <c r="M4445" i="1"/>
  <c r="M4446" i="1"/>
  <c r="N4446" i="1" s="1"/>
  <c r="M4447" i="1"/>
  <c r="M4448" i="1"/>
  <c r="M4449" i="1"/>
  <c r="M4450" i="1"/>
  <c r="M4451" i="1"/>
  <c r="M4452" i="1"/>
  <c r="N4452" i="1" s="1"/>
  <c r="M4453" i="1"/>
  <c r="M4454" i="1"/>
  <c r="M4455" i="1"/>
  <c r="M4456" i="1"/>
  <c r="M4457" i="1"/>
  <c r="M4458" i="1"/>
  <c r="M4459" i="1"/>
  <c r="M4460" i="1"/>
  <c r="N4460" i="1" s="1"/>
  <c r="M4461" i="1"/>
  <c r="M4462" i="1"/>
  <c r="M4463" i="1"/>
  <c r="M4464" i="1"/>
  <c r="N4464" i="1" s="1"/>
  <c r="M4465" i="1"/>
  <c r="M4466" i="1"/>
  <c r="M4467" i="1"/>
  <c r="M4468" i="1"/>
  <c r="M4469" i="1"/>
  <c r="M4470" i="1"/>
  <c r="M4471" i="1"/>
  <c r="M4472" i="1"/>
  <c r="M4473" i="1"/>
  <c r="N4473" i="1" s="1"/>
  <c r="M4474" i="1"/>
  <c r="N4474" i="1" s="1"/>
  <c r="M4475" i="1"/>
  <c r="N4475" i="1" s="1"/>
  <c r="M4476" i="1"/>
  <c r="M4477" i="1"/>
  <c r="M4478" i="1"/>
  <c r="M4479" i="1"/>
  <c r="M4480" i="1"/>
  <c r="M4481" i="1"/>
  <c r="M4482" i="1"/>
  <c r="M4483" i="1"/>
  <c r="M4484" i="1"/>
  <c r="M4485" i="1"/>
  <c r="M4486" i="1"/>
  <c r="M4487" i="1"/>
  <c r="M4488" i="1"/>
  <c r="M4489" i="1"/>
  <c r="M4490" i="1"/>
  <c r="M4491" i="1"/>
  <c r="N4491" i="1" s="1"/>
  <c r="M4492" i="1"/>
  <c r="M4493" i="1"/>
  <c r="M4494" i="1"/>
  <c r="M4495" i="1"/>
  <c r="M4496" i="1"/>
  <c r="N4496" i="1" s="1"/>
  <c r="M4497" i="1"/>
  <c r="N4497" i="1" s="1"/>
  <c r="M4498" i="1"/>
  <c r="N4498" i="1" s="1"/>
  <c r="M4499" i="1"/>
  <c r="N4499" i="1" s="1"/>
  <c r="M4500" i="1"/>
  <c r="M4501" i="1"/>
  <c r="M4502" i="1"/>
  <c r="M4503" i="1"/>
  <c r="M4504" i="1"/>
  <c r="N4504" i="1" s="1"/>
  <c r="M4505" i="1"/>
  <c r="M4506" i="1"/>
  <c r="N4506" i="1" s="1"/>
  <c r="M4507" i="1"/>
  <c r="M4508" i="1"/>
  <c r="N4508" i="1" s="1"/>
  <c r="M4509" i="1"/>
  <c r="N4509" i="1" s="1"/>
  <c r="M4510" i="1"/>
  <c r="M4511" i="1"/>
  <c r="M4512" i="1"/>
  <c r="M4513" i="1"/>
  <c r="M4514" i="1"/>
  <c r="N4514" i="1" s="1"/>
  <c r="M4515" i="1"/>
  <c r="M4516" i="1"/>
  <c r="N4516" i="1" s="1"/>
  <c r="M4517" i="1"/>
  <c r="M4518" i="1"/>
  <c r="N4518" i="1" s="1"/>
  <c r="M4519" i="1"/>
  <c r="M4520" i="1"/>
  <c r="M4521" i="1"/>
  <c r="N4521" i="1" s="1"/>
  <c r="M4522" i="1"/>
  <c r="M4523" i="1"/>
  <c r="M4524" i="1"/>
  <c r="M4525" i="1"/>
  <c r="N4525" i="1" s="1"/>
  <c r="M4526" i="1"/>
  <c r="M4527" i="1"/>
  <c r="N4527" i="1" s="1"/>
  <c r="M4528" i="1"/>
  <c r="M4529" i="1"/>
  <c r="N4529" i="1" s="1"/>
  <c r="M4530" i="1"/>
  <c r="M4531" i="1"/>
  <c r="M4532" i="1"/>
  <c r="N4532" i="1" s="1"/>
  <c r="M4533" i="1"/>
  <c r="M4534" i="1"/>
  <c r="M4535" i="1"/>
  <c r="N4535" i="1" s="1"/>
  <c r="M4536" i="1"/>
  <c r="M4537" i="1"/>
  <c r="N4537" i="1" s="1"/>
  <c r="M4538" i="1"/>
  <c r="M4539" i="1"/>
  <c r="M4540" i="1"/>
  <c r="N4540" i="1" s="1"/>
  <c r="M4541" i="1"/>
  <c r="M4542" i="1"/>
  <c r="M4543" i="1"/>
  <c r="M4544" i="1"/>
  <c r="N4544" i="1" s="1"/>
  <c r="M4545" i="1"/>
  <c r="M4546" i="1"/>
  <c r="M4547" i="1"/>
  <c r="M4548" i="1"/>
  <c r="M4549" i="1"/>
  <c r="M4550" i="1"/>
  <c r="M4551" i="1"/>
  <c r="N4551" i="1" s="1"/>
  <c r="M4552" i="1"/>
  <c r="M4553" i="1"/>
  <c r="N4553" i="1" s="1"/>
  <c r="M4554" i="1"/>
  <c r="N4554" i="1" s="1"/>
  <c r="M4555" i="1"/>
  <c r="M4556" i="1"/>
  <c r="N4556" i="1" s="1"/>
  <c r="M4557" i="1"/>
  <c r="N4557" i="1" s="1"/>
  <c r="M4558" i="1"/>
  <c r="M4559" i="1"/>
  <c r="N4559" i="1" s="1"/>
  <c r="M4560" i="1"/>
  <c r="N4560" i="1" s="1"/>
  <c r="M4561" i="1"/>
  <c r="M4562" i="1"/>
  <c r="M4563" i="1"/>
  <c r="M4564" i="1"/>
  <c r="M4565" i="1"/>
  <c r="M4566" i="1"/>
  <c r="N4566" i="1" s="1"/>
  <c r="M4567" i="1"/>
  <c r="M4568" i="1"/>
  <c r="M4569" i="1"/>
  <c r="M4570" i="1"/>
  <c r="M4571" i="1"/>
  <c r="M4572" i="1"/>
  <c r="M4573" i="1"/>
  <c r="N4573" i="1" s="1"/>
  <c r="M4574" i="1"/>
  <c r="M4575" i="1"/>
  <c r="M4576" i="1"/>
  <c r="M4577" i="1"/>
  <c r="M4578" i="1"/>
  <c r="M4579" i="1"/>
  <c r="M4580" i="1"/>
  <c r="M4581" i="1"/>
  <c r="M4582" i="1"/>
  <c r="M4583" i="1"/>
  <c r="N4583" i="1" s="1"/>
  <c r="M4584" i="1"/>
  <c r="M4585" i="1"/>
  <c r="N4585" i="1" s="1"/>
  <c r="M4586" i="1"/>
  <c r="M4587" i="1"/>
  <c r="M4588" i="1"/>
  <c r="N4588" i="1" s="1"/>
  <c r="M4589" i="1"/>
  <c r="M4590" i="1"/>
  <c r="M4591" i="1"/>
  <c r="M4592" i="1"/>
  <c r="M4593" i="1"/>
  <c r="N4593" i="1" s="1"/>
  <c r="M4594" i="1"/>
  <c r="M4595" i="1"/>
  <c r="M4596" i="1"/>
  <c r="M4597" i="1"/>
  <c r="N4597" i="1" s="1"/>
  <c r="M4598" i="1"/>
  <c r="M4599" i="1"/>
  <c r="M4600" i="1"/>
  <c r="M4601" i="1"/>
  <c r="N4601" i="1" s="1"/>
  <c r="M4602" i="1"/>
  <c r="N4602" i="1" s="1"/>
  <c r="M4603" i="1"/>
  <c r="M4604" i="1"/>
  <c r="M4605" i="1"/>
  <c r="M4606" i="1"/>
  <c r="M4607" i="1"/>
  <c r="M4608" i="1"/>
  <c r="M4609" i="1"/>
  <c r="M4610" i="1"/>
  <c r="N4610" i="1" s="1"/>
  <c r="M4611" i="1"/>
  <c r="N4611" i="1" s="1"/>
  <c r="M4612" i="1"/>
  <c r="M4613" i="1"/>
  <c r="M4614" i="1"/>
  <c r="M4615" i="1"/>
  <c r="M4616" i="1"/>
  <c r="M4617" i="1"/>
  <c r="M4618" i="1"/>
  <c r="M4619" i="1"/>
  <c r="N4619" i="1" s="1"/>
  <c r="M4620" i="1"/>
  <c r="N4620" i="1" s="1"/>
  <c r="M4621" i="1"/>
  <c r="N4621" i="1" s="1"/>
  <c r="M4622" i="1"/>
  <c r="N4622" i="1" s="1"/>
  <c r="M4623" i="1"/>
  <c r="M4624" i="1"/>
  <c r="N4624" i="1" s="1"/>
  <c r="M4625" i="1"/>
  <c r="M4626" i="1"/>
  <c r="N4626" i="1" s="1"/>
  <c r="M4627" i="1"/>
  <c r="N4627" i="1" s="1"/>
  <c r="M4628" i="1"/>
  <c r="M4629" i="1"/>
  <c r="M4630" i="1"/>
  <c r="M4631" i="1"/>
  <c r="M4632" i="1"/>
  <c r="N4632" i="1" s="1"/>
  <c r="M4633" i="1"/>
  <c r="M4634" i="1"/>
  <c r="N4634" i="1" s="1"/>
  <c r="M4635" i="1"/>
  <c r="M4636" i="1"/>
  <c r="M4637" i="1"/>
  <c r="M4638" i="1"/>
  <c r="M4639" i="1"/>
  <c r="M4640" i="1"/>
  <c r="N4640" i="1" s="1"/>
  <c r="M4641" i="1"/>
  <c r="N4641" i="1" s="1"/>
  <c r="M4642" i="1"/>
  <c r="M4643" i="1"/>
  <c r="N4643" i="1" s="1"/>
  <c r="M4644" i="1"/>
  <c r="N4644" i="1" s="1"/>
  <c r="M4645" i="1"/>
  <c r="M4646" i="1"/>
  <c r="M4647" i="1"/>
  <c r="N4647" i="1" s="1"/>
  <c r="M4648" i="1"/>
  <c r="M4649" i="1"/>
  <c r="N4649" i="1" s="1"/>
  <c r="M4650" i="1"/>
  <c r="M4651" i="1"/>
  <c r="N4651" i="1" s="1"/>
  <c r="M4652" i="1"/>
  <c r="M4653" i="1"/>
  <c r="M4654" i="1"/>
  <c r="M4655" i="1"/>
  <c r="M4656" i="1"/>
  <c r="M4657" i="1"/>
  <c r="M4658" i="1"/>
  <c r="M4659" i="1"/>
  <c r="M4660" i="1"/>
  <c r="M4661" i="1"/>
  <c r="N4661" i="1" s="1"/>
  <c r="M4662" i="1"/>
  <c r="M4663" i="1"/>
  <c r="M4664" i="1"/>
  <c r="M4665" i="1"/>
  <c r="M4666" i="1"/>
  <c r="M4667" i="1"/>
  <c r="M4668" i="1"/>
  <c r="M4669" i="1"/>
  <c r="M4670" i="1"/>
  <c r="M4671" i="1"/>
  <c r="M4672" i="1"/>
  <c r="M4673" i="1"/>
  <c r="M4674" i="1"/>
  <c r="M4675" i="1"/>
  <c r="M4676" i="1"/>
  <c r="M4677" i="1"/>
  <c r="M4678" i="1"/>
  <c r="M4679" i="1"/>
  <c r="M4680" i="1"/>
  <c r="N4680" i="1" s="1"/>
  <c r="M4681" i="1"/>
  <c r="N4681" i="1" s="1"/>
  <c r="M4682" i="1"/>
  <c r="M4683" i="1"/>
  <c r="M4684" i="1"/>
  <c r="N4684" i="1" s="1"/>
  <c r="M4685" i="1"/>
  <c r="M4686" i="1"/>
  <c r="M4687" i="1"/>
  <c r="M4688" i="1"/>
  <c r="N4688" i="1" s="1"/>
  <c r="M4689" i="1"/>
  <c r="N4689" i="1" s="1"/>
  <c r="M4690" i="1"/>
  <c r="N4690" i="1" s="1"/>
  <c r="M4691" i="1"/>
  <c r="M4692" i="1"/>
  <c r="M4693" i="1"/>
  <c r="M4694" i="1"/>
  <c r="M4695" i="1"/>
  <c r="M4696" i="1"/>
  <c r="M4697" i="1"/>
  <c r="M4698" i="1"/>
  <c r="N4698" i="1" s="1"/>
  <c r="M4699" i="1"/>
  <c r="M4700" i="1"/>
  <c r="N4700" i="1" s="1"/>
  <c r="M4701" i="1"/>
  <c r="N4701" i="1" s="1"/>
  <c r="M4702" i="1"/>
  <c r="M4703" i="1"/>
  <c r="N4703" i="1" s="1"/>
  <c r="M4704" i="1"/>
  <c r="M4705" i="1"/>
  <c r="M4706" i="1"/>
  <c r="M4707" i="1"/>
  <c r="M4708" i="1"/>
  <c r="M4709" i="1"/>
  <c r="M4710" i="1"/>
  <c r="N4710" i="1" s="1"/>
  <c r="M4711" i="1"/>
  <c r="M4712" i="1"/>
  <c r="M4713" i="1"/>
  <c r="N4713" i="1" s="1"/>
  <c r="M4714" i="1"/>
  <c r="M4715" i="1"/>
  <c r="M4716" i="1"/>
  <c r="N4716" i="1" s="1"/>
  <c r="M4717" i="1"/>
  <c r="N4717" i="1" s="1"/>
  <c r="M4718" i="1"/>
  <c r="M4719" i="1"/>
  <c r="M4720" i="1"/>
  <c r="N4720" i="1" s="1"/>
  <c r="M4721" i="1"/>
  <c r="M4722" i="1"/>
  <c r="N4722" i="1" s="1"/>
  <c r="M4723" i="1"/>
  <c r="M4724" i="1"/>
  <c r="M4725" i="1"/>
  <c r="M4726" i="1"/>
  <c r="M4727" i="1"/>
  <c r="M4728" i="1"/>
  <c r="M4729" i="1"/>
  <c r="M4730" i="1"/>
  <c r="M4731" i="1"/>
  <c r="M4732" i="1"/>
  <c r="M4733" i="1"/>
  <c r="M4734" i="1"/>
  <c r="N4734" i="1" s="1"/>
  <c r="M4735" i="1"/>
  <c r="M4736" i="1"/>
  <c r="M4737" i="1"/>
  <c r="M4738" i="1"/>
  <c r="M4739" i="1"/>
  <c r="M4740" i="1"/>
  <c r="N4740" i="1" s="1"/>
  <c r="M4741" i="1"/>
  <c r="N4741" i="1" s="1"/>
  <c r="M4742" i="1"/>
  <c r="M4743" i="1"/>
  <c r="M4744" i="1"/>
  <c r="N4744" i="1" s="1"/>
  <c r="M4745" i="1"/>
  <c r="M4746" i="1"/>
  <c r="M4747" i="1"/>
  <c r="N4747" i="1" s="1"/>
  <c r="M4748" i="1"/>
  <c r="M4749" i="1"/>
  <c r="M4750" i="1"/>
  <c r="M4751" i="1"/>
  <c r="M4752" i="1"/>
  <c r="M4753" i="1"/>
  <c r="M4754" i="1"/>
  <c r="M4755" i="1"/>
  <c r="M4756" i="1"/>
  <c r="N4756" i="1" s="1"/>
  <c r="M4757" i="1"/>
  <c r="M4758" i="1"/>
  <c r="M4759" i="1"/>
  <c r="M4760" i="1"/>
  <c r="M4761" i="1"/>
  <c r="N4761" i="1" s="1"/>
  <c r="M4762" i="1"/>
  <c r="N4762" i="1" s="1"/>
  <c r="M4763" i="1"/>
  <c r="M4764" i="1"/>
  <c r="N4764" i="1" s="1"/>
  <c r="M4765" i="1"/>
  <c r="M4766" i="1"/>
  <c r="M4767" i="1"/>
  <c r="M4768" i="1"/>
  <c r="N4768" i="1" s="1"/>
  <c r="M4769" i="1"/>
  <c r="M4770" i="1"/>
  <c r="M4771" i="1"/>
  <c r="M4772" i="1"/>
  <c r="M4773" i="1"/>
  <c r="N4773" i="1" s="1"/>
  <c r="M4774" i="1"/>
  <c r="M4775" i="1"/>
  <c r="M4776" i="1"/>
  <c r="M4777" i="1"/>
  <c r="N4777" i="1" s="1"/>
  <c r="M4778" i="1"/>
  <c r="M4779" i="1"/>
  <c r="M4780" i="1"/>
  <c r="M4781" i="1"/>
  <c r="N4781" i="1" s="1"/>
  <c r="M4782" i="1"/>
  <c r="M4783" i="1"/>
  <c r="M4784" i="1"/>
  <c r="M4785" i="1"/>
  <c r="M4786" i="1"/>
  <c r="M4787" i="1"/>
  <c r="M4788" i="1"/>
  <c r="M4789" i="1"/>
  <c r="M4790" i="1"/>
  <c r="M4791" i="1"/>
  <c r="M4792" i="1"/>
  <c r="M4793" i="1"/>
  <c r="M4794" i="1"/>
  <c r="M4795" i="1"/>
  <c r="M4796" i="1"/>
  <c r="M4797" i="1"/>
  <c r="M4798" i="1"/>
  <c r="M4799" i="1"/>
  <c r="M4800" i="1"/>
  <c r="M4801" i="1"/>
  <c r="M4802" i="1"/>
  <c r="M4803" i="1"/>
  <c r="N4803" i="1" s="1"/>
  <c r="M4804" i="1"/>
  <c r="M4805" i="1"/>
  <c r="M4806" i="1"/>
  <c r="M4807" i="1"/>
  <c r="M4808" i="1"/>
  <c r="M4809" i="1"/>
  <c r="M4810" i="1"/>
  <c r="M4811" i="1"/>
  <c r="N4811" i="1" s="1"/>
  <c r="M4812" i="1"/>
  <c r="M4813" i="1"/>
  <c r="M4814" i="1"/>
  <c r="M4815" i="1"/>
  <c r="N4815" i="1" s="1"/>
  <c r="M4816" i="1"/>
  <c r="M4817" i="1"/>
  <c r="M4818" i="1"/>
  <c r="M4819" i="1"/>
  <c r="M4820" i="1"/>
  <c r="M4821" i="1"/>
  <c r="M4822" i="1"/>
  <c r="N4822" i="1" s="1"/>
  <c r="M4823" i="1"/>
  <c r="M4824" i="1"/>
  <c r="M4825" i="1"/>
  <c r="N4825" i="1" s="1"/>
  <c r="M4826" i="1"/>
  <c r="M4827" i="1"/>
  <c r="N4827" i="1" s="1"/>
  <c r="M4828" i="1"/>
  <c r="N4828" i="1" s="1"/>
  <c r="M4829" i="1"/>
  <c r="M4830" i="1"/>
  <c r="M4831" i="1"/>
  <c r="M4832" i="1"/>
  <c r="M4833" i="1"/>
  <c r="M4834" i="1"/>
  <c r="M4835" i="1"/>
  <c r="M4836" i="1"/>
  <c r="M4837" i="1"/>
  <c r="M4838" i="1"/>
  <c r="N4838" i="1" s="1"/>
  <c r="M4839" i="1"/>
  <c r="M4840" i="1"/>
  <c r="M4841" i="1"/>
  <c r="N4841" i="1" s="1"/>
  <c r="M4842" i="1"/>
  <c r="M4843" i="1"/>
  <c r="M4844" i="1"/>
  <c r="M4845" i="1"/>
  <c r="M4846" i="1"/>
  <c r="M4847" i="1"/>
  <c r="M4848" i="1"/>
  <c r="N4848" i="1" s="1"/>
  <c r="M4849" i="1"/>
  <c r="N4849" i="1" s="1"/>
  <c r="M4850" i="1"/>
  <c r="M4851" i="1"/>
  <c r="M4852" i="1"/>
  <c r="M4853" i="1"/>
  <c r="M4854" i="1"/>
  <c r="M4855" i="1"/>
  <c r="M4856" i="1"/>
  <c r="M4857" i="1"/>
  <c r="M4858" i="1"/>
  <c r="N4858" i="1" s="1"/>
  <c r="M4859" i="1"/>
  <c r="M4860" i="1"/>
  <c r="M4861" i="1"/>
  <c r="M4862" i="1"/>
  <c r="M4863" i="1"/>
  <c r="M4864" i="1"/>
  <c r="N4864" i="1" s="1"/>
  <c r="M4865" i="1"/>
  <c r="M4866" i="1"/>
  <c r="M4867" i="1"/>
  <c r="M4868" i="1"/>
  <c r="N4868" i="1" s="1"/>
  <c r="M4869" i="1"/>
  <c r="M4870" i="1"/>
  <c r="M4871" i="1"/>
  <c r="M4872" i="1"/>
  <c r="N4872" i="1" s="1"/>
  <c r="M4873" i="1"/>
  <c r="M4874" i="1"/>
  <c r="M4875" i="1"/>
  <c r="N4875" i="1" s="1"/>
  <c r="M4876" i="1"/>
  <c r="N4876" i="1" s="1"/>
  <c r="M4877" i="1"/>
  <c r="M4878" i="1"/>
  <c r="M4879" i="1"/>
  <c r="M4880" i="1"/>
  <c r="M4881" i="1"/>
  <c r="M4882" i="1"/>
  <c r="M4883" i="1"/>
  <c r="M4884" i="1"/>
  <c r="M4885" i="1"/>
  <c r="M4886" i="1"/>
  <c r="M4887" i="1"/>
  <c r="M4888" i="1"/>
  <c r="M4889" i="1"/>
  <c r="M4890" i="1"/>
  <c r="M4891" i="1"/>
  <c r="N4891" i="1" s="1"/>
  <c r="M4892" i="1"/>
  <c r="M4893" i="1"/>
  <c r="N4893" i="1" s="1"/>
  <c r="M4894" i="1"/>
  <c r="M4895" i="1"/>
  <c r="M4896" i="1"/>
  <c r="M4897" i="1"/>
  <c r="M4898" i="1"/>
  <c r="M4899" i="1"/>
  <c r="M4900" i="1"/>
  <c r="M4901" i="1"/>
  <c r="M4902" i="1"/>
  <c r="N4902" i="1" s="1"/>
  <c r="M4903" i="1"/>
  <c r="M4904" i="1"/>
  <c r="N4904" i="1" s="1"/>
  <c r="M4905" i="1"/>
  <c r="M4906" i="1"/>
  <c r="M4907" i="1"/>
  <c r="M4908" i="1"/>
  <c r="M4909" i="1"/>
  <c r="M4910" i="1"/>
  <c r="M4911" i="1"/>
  <c r="M4912" i="1"/>
  <c r="N4912" i="1" s="1"/>
  <c r="M4913" i="1"/>
  <c r="M4914" i="1"/>
  <c r="N4914" i="1" s="1"/>
  <c r="M4915" i="1"/>
  <c r="M4916" i="1"/>
  <c r="N4916" i="1" s="1"/>
  <c r="M4917" i="1"/>
  <c r="N4917" i="1" s="1"/>
  <c r="M4918" i="1"/>
  <c r="M4919" i="1"/>
  <c r="M4920" i="1"/>
  <c r="M4921" i="1"/>
  <c r="N4921" i="1" s="1"/>
  <c r="M4922" i="1"/>
  <c r="N4922" i="1" s="1"/>
  <c r="M4923" i="1"/>
  <c r="M4924" i="1"/>
  <c r="M4925" i="1"/>
  <c r="M4926" i="1"/>
  <c r="M4927" i="1"/>
  <c r="M4928" i="1"/>
  <c r="N4928" i="1" s="1"/>
  <c r="M4929" i="1"/>
  <c r="M4930" i="1"/>
  <c r="N4930" i="1" s="1"/>
  <c r="M4931" i="1"/>
  <c r="M4932" i="1"/>
  <c r="N4932" i="1" s="1"/>
  <c r="M4933" i="1"/>
  <c r="N4933" i="1" s="1"/>
  <c r="M4934" i="1"/>
  <c r="N4934" i="1" s="1"/>
  <c r="M4935" i="1"/>
  <c r="N4935" i="1" s="1"/>
  <c r="M4936" i="1"/>
  <c r="N4936" i="1" s="1"/>
  <c r="M4937" i="1"/>
  <c r="M4938" i="1"/>
  <c r="M4939" i="1"/>
  <c r="M4940" i="1"/>
  <c r="M4941" i="1"/>
  <c r="M4942" i="1"/>
  <c r="M4943" i="1"/>
  <c r="N4943" i="1" s="1"/>
  <c r="M4944" i="1"/>
  <c r="M4945" i="1"/>
  <c r="M4946" i="1"/>
  <c r="M4947" i="1"/>
  <c r="M4948" i="1"/>
  <c r="M4949" i="1"/>
  <c r="N4949" i="1" s="1"/>
  <c r="M4950" i="1"/>
  <c r="N4950" i="1" s="1"/>
  <c r="M4951" i="1"/>
  <c r="M4952" i="1"/>
  <c r="N4952" i="1" s="1"/>
  <c r="M4953" i="1"/>
  <c r="N4953" i="1" s="1"/>
  <c r="M4954" i="1"/>
  <c r="M4955" i="1"/>
  <c r="N4955" i="1" s="1"/>
  <c r="M4956" i="1"/>
  <c r="M4957" i="1"/>
  <c r="N4957" i="1" s="1"/>
  <c r="M4958" i="1"/>
  <c r="M4959" i="1"/>
  <c r="N4959" i="1" s="1"/>
  <c r="M4960" i="1"/>
  <c r="M4961" i="1"/>
  <c r="M4962" i="1"/>
  <c r="M4963" i="1"/>
  <c r="M4964" i="1"/>
  <c r="N4964" i="1" s="1"/>
  <c r="M4965" i="1"/>
  <c r="M4966" i="1"/>
  <c r="M4967" i="1"/>
  <c r="M4968" i="1"/>
  <c r="M4969" i="1"/>
  <c r="M4970" i="1"/>
  <c r="M4971" i="1"/>
  <c r="N4971" i="1" s="1"/>
  <c r="M4972" i="1"/>
  <c r="M4973" i="1"/>
  <c r="M4974" i="1"/>
  <c r="M4975" i="1"/>
  <c r="N4975" i="1" s="1"/>
  <c r="M4976" i="1"/>
  <c r="N4976" i="1" s="1"/>
  <c r="M4977" i="1"/>
  <c r="M4978" i="1"/>
  <c r="M4979" i="1"/>
  <c r="M4980" i="1"/>
  <c r="M4981" i="1"/>
  <c r="M4982" i="1"/>
  <c r="M4983" i="1"/>
  <c r="M4984" i="1"/>
  <c r="M4985" i="1"/>
  <c r="N4985" i="1" s="1"/>
  <c r="M4986" i="1"/>
  <c r="M4987" i="1"/>
  <c r="M4988" i="1"/>
  <c r="N4988" i="1" s="1"/>
  <c r="M4989" i="1"/>
  <c r="M4990" i="1"/>
  <c r="N4990" i="1" s="1"/>
  <c r="M4991" i="1"/>
  <c r="M4992" i="1"/>
  <c r="N4992" i="1" s="1"/>
  <c r="M4993" i="1"/>
  <c r="M4994" i="1"/>
  <c r="N4994" i="1" s="1"/>
  <c r="M4995" i="1"/>
  <c r="M4996" i="1"/>
  <c r="M4997" i="1"/>
  <c r="M4998" i="1"/>
  <c r="M4999" i="1"/>
  <c r="M5000" i="1"/>
  <c r="N5000" i="1" s="1"/>
  <c r="M5001" i="1"/>
  <c r="M5002" i="1"/>
  <c r="M5003" i="1"/>
  <c r="M5004" i="1"/>
  <c r="M5005" i="1"/>
  <c r="M5006" i="1"/>
  <c r="M5007" i="1"/>
  <c r="N5007" i="1" s="1"/>
  <c r="M5008" i="1"/>
  <c r="M5009" i="1"/>
  <c r="M5010" i="1"/>
  <c r="M5011" i="1"/>
  <c r="M5012" i="1"/>
  <c r="N5012" i="1" s="1"/>
  <c r="M5013" i="1"/>
  <c r="M5014" i="1"/>
  <c r="M5015" i="1"/>
  <c r="M5016" i="1"/>
  <c r="M5017" i="1"/>
  <c r="N5017" i="1" s="1"/>
  <c r="M5018" i="1"/>
  <c r="N5018" i="1" s="1"/>
  <c r="M5019" i="1"/>
  <c r="M5020" i="1"/>
  <c r="M5021" i="1"/>
  <c r="N5021" i="1" s="1"/>
  <c r="M5022" i="1"/>
  <c r="M5023" i="1"/>
  <c r="M5024" i="1"/>
  <c r="M5025" i="1"/>
  <c r="M5026" i="1"/>
  <c r="N5026" i="1" s="1"/>
  <c r="M5027" i="1"/>
  <c r="N5027" i="1" s="1"/>
  <c r="M5028" i="1"/>
  <c r="M5029" i="1"/>
  <c r="M5030" i="1"/>
  <c r="N5030" i="1" s="1"/>
  <c r="M5031" i="1"/>
  <c r="N5031" i="1" s="1"/>
  <c r="M5032" i="1"/>
  <c r="M5033" i="1"/>
  <c r="M5034" i="1"/>
  <c r="M5035" i="1"/>
  <c r="N5035" i="1" s="1"/>
  <c r="M5036" i="1"/>
  <c r="M5037" i="1"/>
  <c r="N5037" i="1" s="1"/>
  <c r="M5038" i="1"/>
  <c r="M5039" i="1"/>
  <c r="M5040" i="1"/>
  <c r="M5041" i="1"/>
  <c r="M5042" i="1"/>
  <c r="N5042" i="1" s="1"/>
  <c r="M5043" i="1"/>
  <c r="M5044" i="1"/>
  <c r="N5044" i="1" s="1"/>
  <c r="M5045" i="1"/>
  <c r="M5046" i="1"/>
  <c r="M5047" i="1"/>
  <c r="M5048" i="1"/>
  <c r="N5048" i="1" s="1"/>
  <c r="M5049" i="1"/>
  <c r="M5050" i="1"/>
  <c r="M5051" i="1"/>
  <c r="M5052" i="1"/>
  <c r="M5053" i="1"/>
  <c r="M5054" i="1"/>
  <c r="M5055" i="1"/>
  <c r="M5056" i="1"/>
  <c r="N5056" i="1" s="1"/>
  <c r="M5057" i="1"/>
  <c r="M5058" i="1"/>
  <c r="M5059" i="1"/>
  <c r="N5059" i="1" s="1"/>
  <c r="M5060" i="1"/>
  <c r="M5061" i="1"/>
  <c r="N5061" i="1" s="1"/>
  <c r="M5062" i="1"/>
  <c r="M5063" i="1"/>
  <c r="M5064" i="1"/>
  <c r="M5065" i="1"/>
  <c r="M5066" i="1"/>
  <c r="M5067" i="1"/>
  <c r="M5068" i="1"/>
  <c r="N5068" i="1" s="1"/>
  <c r="M5069" i="1"/>
  <c r="M5070" i="1"/>
  <c r="M5071" i="1"/>
  <c r="N5071" i="1" s="1"/>
  <c r="M5072" i="1"/>
  <c r="M5073" i="1"/>
  <c r="N5073" i="1" s="1"/>
  <c r="M5074" i="1"/>
  <c r="M5075" i="1"/>
  <c r="M5076" i="1"/>
  <c r="N5076" i="1" s="1"/>
  <c r="M5077" i="1"/>
  <c r="M5078" i="1"/>
  <c r="N5078" i="1" s="1"/>
  <c r="M5079" i="1"/>
  <c r="M5080" i="1"/>
  <c r="M5081" i="1"/>
  <c r="M5082" i="1"/>
  <c r="N5082" i="1" s="1"/>
  <c r="M5083" i="1"/>
  <c r="N5083" i="1" s="1"/>
  <c r="M5084" i="1"/>
  <c r="N5084" i="1" s="1"/>
  <c r="M5085" i="1"/>
  <c r="N5085" i="1" s="1"/>
  <c r="M5086" i="1"/>
  <c r="N5086" i="1" s="1"/>
  <c r="M5087" i="1"/>
  <c r="M5088" i="1"/>
  <c r="N5088" i="1" s="1"/>
  <c r="M5089" i="1"/>
  <c r="M5090" i="1"/>
  <c r="N5090" i="1" s="1"/>
  <c r="M5091" i="1"/>
  <c r="M5092" i="1"/>
  <c r="M5093" i="1"/>
  <c r="M5094" i="1"/>
  <c r="M5095" i="1"/>
  <c r="M5096" i="1"/>
  <c r="N5096" i="1" s="1"/>
  <c r="M5097" i="1"/>
  <c r="M5098" i="1"/>
  <c r="M5099" i="1"/>
  <c r="N5099" i="1" s="1"/>
  <c r="M5100" i="1"/>
  <c r="M5101" i="1"/>
  <c r="M5102" i="1"/>
  <c r="N5102" i="1" s="1"/>
  <c r="M5103" i="1"/>
  <c r="M5104" i="1"/>
  <c r="M5105" i="1"/>
  <c r="M5106" i="1"/>
  <c r="M5107" i="1"/>
  <c r="M5108" i="1"/>
  <c r="M5109" i="1"/>
  <c r="N5109" i="1" s="1"/>
  <c r="M5110" i="1"/>
  <c r="M5111" i="1"/>
  <c r="N5111" i="1" s="1"/>
  <c r="M5112" i="1"/>
  <c r="M5113" i="1"/>
  <c r="M5114" i="1"/>
  <c r="N5114" i="1" s="1"/>
  <c r="M5115" i="1"/>
  <c r="M5116" i="1"/>
  <c r="N5116" i="1" s="1"/>
  <c r="M5117" i="1"/>
  <c r="N5117" i="1" s="1"/>
  <c r="M5118" i="1"/>
  <c r="N5118" i="1" s="1"/>
  <c r="M5119" i="1"/>
  <c r="M5120" i="1"/>
  <c r="N5120" i="1" s="1"/>
  <c r="M5121" i="1"/>
  <c r="N5121" i="1" s="1"/>
  <c r="M5122" i="1"/>
  <c r="M5123" i="1"/>
  <c r="M5124" i="1"/>
  <c r="M5125" i="1"/>
  <c r="M5126" i="1"/>
  <c r="M5127" i="1"/>
  <c r="M5128" i="1"/>
  <c r="M5129" i="1"/>
  <c r="O5129" i="1" s="1"/>
  <c r="M5130" i="1"/>
  <c r="M5131" i="1"/>
  <c r="M5132" i="1"/>
  <c r="N5132" i="1" s="1"/>
  <c r="M5133" i="1"/>
  <c r="N5133" i="1" s="1"/>
  <c r="M5134" i="1"/>
  <c r="N5134" i="1" s="1"/>
  <c r="M5135" i="1"/>
  <c r="M5136" i="1"/>
  <c r="M5137" i="1"/>
  <c r="O5137" i="1" s="1"/>
  <c r="M5138" i="1"/>
  <c r="M5139" i="1"/>
  <c r="M5140" i="1"/>
  <c r="N5140" i="1" s="1"/>
  <c r="M5141" i="1"/>
  <c r="M5142" i="1"/>
  <c r="N5142" i="1" s="1"/>
  <c r="M5143" i="1"/>
  <c r="M5144" i="1"/>
  <c r="M5145" i="1"/>
  <c r="N5145" i="1" s="1"/>
  <c r="M5146" i="1"/>
  <c r="M5147" i="1"/>
  <c r="M5148" i="1"/>
  <c r="N5148" i="1" s="1"/>
  <c r="M5149" i="1"/>
  <c r="M5150" i="1"/>
  <c r="M5151" i="1"/>
  <c r="N5151" i="1" s="1"/>
  <c r="M5152" i="1"/>
  <c r="M5153" i="1"/>
  <c r="N5153" i="1" s="1"/>
  <c r="M5154" i="1"/>
  <c r="M5155" i="1"/>
  <c r="N5155" i="1" s="1"/>
  <c r="M5156" i="1"/>
  <c r="M5157" i="1"/>
  <c r="M5158" i="1"/>
  <c r="M5159" i="1"/>
  <c r="N5159" i="1" s="1"/>
  <c r="M5160" i="1"/>
  <c r="M5161" i="1"/>
  <c r="O5161" i="1" s="1"/>
  <c r="M5162" i="1"/>
  <c r="M5163" i="1"/>
  <c r="M5164" i="1"/>
  <c r="M5165" i="1"/>
  <c r="M5166" i="1"/>
  <c r="N5166" i="1" s="1"/>
  <c r="M5167" i="1"/>
  <c r="N5167" i="1" s="1"/>
  <c r="M5168" i="1"/>
  <c r="M5169" i="1"/>
  <c r="O5169" i="1" s="1"/>
  <c r="M5170" i="1"/>
  <c r="N5170" i="1" s="1"/>
  <c r="M5171" i="1"/>
  <c r="M5172" i="1"/>
  <c r="N5172" i="1" s="1"/>
  <c r="M5173" i="1"/>
  <c r="N5173" i="1" s="1"/>
  <c r="M5174" i="1"/>
  <c r="N5174" i="1" s="1"/>
  <c r="M5175" i="1"/>
  <c r="N5175" i="1" s="1"/>
  <c r="M5176" i="1"/>
  <c r="M5177" i="1"/>
  <c r="N5177" i="1" s="1"/>
  <c r="M5178" i="1"/>
  <c r="M5179" i="1"/>
  <c r="N5179" i="1" s="1"/>
  <c r="M5180" i="1"/>
  <c r="N5180" i="1" s="1"/>
  <c r="M5181" i="1"/>
  <c r="N5181" i="1" s="1"/>
  <c r="M5182" i="1"/>
  <c r="N5182" i="1" s="1"/>
  <c r="M5183" i="1"/>
  <c r="M5184" i="1"/>
  <c r="N5184" i="1" s="1"/>
  <c r="M5185" i="1"/>
  <c r="N5185" i="1" s="1"/>
  <c r="M5186" i="1"/>
  <c r="M5187" i="1"/>
  <c r="M5188" i="1"/>
  <c r="N5188" i="1" s="1"/>
  <c r="M5189" i="1"/>
  <c r="M5190" i="1"/>
  <c r="M5191" i="1"/>
  <c r="M5192" i="1"/>
  <c r="N5192" i="1" s="1"/>
  <c r="M5193" i="1"/>
  <c r="O5193" i="1" s="1"/>
  <c r="M5194" i="1"/>
  <c r="M5195" i="1"/>
  <c r="N5195" i="1" s="1"/>
  <c r="M5196" i="1"/>
  <c r="M5197" i="1"/>
  <c r="M5198" i="1"/>
  <c r="M5199" i="1"/>
  <c r="N5199" i="1" s="1"/>
  <c r="M5200" i="1"/>
  <c r="M5201" i="1"/>
  <c r="N5201" i="1" s="1"/>
  <c r="M5202" i="1"/>
  <c r="M5203" i="1"/>
  <c r="M5204" i="1"/>
  <c r="N5204" i="1" s="1"/>
  <c r="M5205" i="1"/>
  <c r="M5206" i="1"/>
  <c r="M5207" i="1"/>
  <c r="M5208" i="1"/>
  <c r="M5209" i="1"/>
  <c r="O5209" i="1" s="1"/>
  <c r="M5210" i="1"/>
  <c r="M5211" i="1"/>
  <c r="N5211" i="1" s="1"/>
  <c r="M5212" i="1"/>
  <c r="M5213" i="1"/>
  <c r="M5214" i="1"/>
  <c r="M5215" i="1"/>
  <c r="N5215" i="1" s="1"/>
  <c r="M5216" i="1"/>
  <c r="M5217" i="1"/>
  <c r="O5217" i="1" s="1"/>
  <c r="M5218" i="1"/>
  <c r="N5218" i="1" s="1"/>
  <c r="M5219" i="1"/>
  <c r="M5220" i="1"/>
  <c r="M5221" i="1"/>
  <c r="M5222" i="1"/>
  <c r="M5223" i="1"/>
  <c r="M5224" i="1"/>
  <c r="M5225" i="1"/>
  <c r="O5225" i="1" s="1"/>
  <c r="M5226" i="1"/>
  <c r="M5227" i="1"/>
  <c r="N5227" i="1" s="1"/>
  <c r="M5228" i="1"/>
  <c r="M5229" i="1"/>
  <c r="M5230" i="1"/>
  <c r="M5231" i="1"/>
  <c r="M5232" i="1"/>
  <c r="N5232" i="1" s="1"/>
  <c r="M5233" i="1"/>
  <c r="N5233" i="1" s="1"/>
  <c r="M5234" i="1"/>
  <c r="M5235" i="1"/>
  <c r="M5236" i="1"/>
  <c r="M5237" i="1"/>
  <c r="M5238" i="1"/>
  <c r="M5239" i="1"/>
  <c r="N5239" i="1" s="1"/>
  <c r="M5240" i="1"/>
  <c r="M5241" i="1"/>
  <c r="N5241" i="1" s="1"/>
  <c r="M5242" i="1"/>
  <c r="N5242" i="1" s="1"/>
  <c r="M5243" i="1"/>
  <c r="N5243" i="1" s="1"/>
  <c r="M5244" i="1"/>
  <c r="M5245" i="1"/>
  <c r="M5246" i="1"/>
  <c r="M5247" i="1"/>
  <c r="N5247" i="1" s="1"/>
  <c r="M5248" i="1"/>
  <c r="M5249" i="1"/>
  <c r="O5249" i="1" s="1"/>
  <c r="M5250" i="1"/>
  <c r="N5250" i="1" s="1"/>
  <c r="M5251" i="1"/>
  <c r="N5251" i="1" s="1"/>
  <c r="M5252" i="1"/>
  <c r="M5253" i="1"/>
  <c r="M5254" i="1"/>
  <c r="M5255" i="1"/>
  <c r="N5255" i="1" s="1"/>
  <c r="M5256" i="1"/>
  <c r="M5257" i="1"/>
  <c r="N5257" i="1" s="1"/>
  <c r="M5258" i="1"/>
  <c r="M5259" i="1"/>
  <c r="M5260" i="1"/>
  <c r="N5260" i="1" s="1"/>
  <c r="M5261" i="1"/>
  <c r="N5261" i="1" s="1"/>
  <c r="M5262" i="1"/>
  <c r="M5263" i="1"/>
  <c r="M5264" i="1"/>
  <c r="M5265" i="1"/>
  <c r="O5265" i="1" s="1"/>
  <c r="M5266" i="1"/>
  <c r="M5267" i="1"/>
  <c r="M5268" i="1"/>
  <c r="M5269" i="1"/>
  <c r="M5270" i="1"/>
  <c r="M5271" i="1"/>
  <c r="M5272" i="1"/>
  <c r="M5273" i="1"/>
  <c r="N5273" i="1" s="1"/>
  <c r="M5274" i="1"/>
  <c r="M5275" i="1"/>
  <c r="N5275" i="1" s="1"/>
  <c r="M5276" i="1"/>
  <c r="M5277" i="1"/>
  <c r="N5277" i="1" s="1"/>
  <c r="M5278" i="1"/>
  <c r="M5279" i="1"/>
  <c r="M5280" i="1"/>
  <c r="N5280" i="1" s="1"/>
  <c r="M5281" i="1"/>
  <c r="O5281" i="1" s="1"/>
  <c r="M5282" i="1"/>
  <c r="M5283" i="1"/>
  <c r="M5284" i="1"/>
  <c r="M5285" i="1"/>
  <c r="N5285" i="1" s="1"/>
  <c r="M5286" i="1"/>
  <c r="M5287" i="1"/>
  <c r="M5288" i="1"/>
  <c r="M5289" i="1"/>
  <c r="O5289" i="1" s="1"/>
  <c r="M5290" i="1"/>
  <c r="M5291" i="1"/>
  <c r="M5292" i="1"/>
  <c r="M5293" i="1"/>
  <c r="M5294" i="1"/>
  <c r="M5295" i="1"/>
  <c r="M5296" i="1"/>
  <c r="M5297" i="1"/>
  <c r="O5297" i="1" s="1"/>
  <c r="M5298" i="1"/>
  <c r="M5299" i="1"/>
  <c r="M5300" i="1"/>
  <c r="M5301" i="1"/>
  <c r="N5301" i="1" s="1"/>
  <c r="M5302" i="1"/>
  <c r="M5303" i="1"/>
  <c r="M5304" i="1"/>
  <c r="M5305" i="1"/>
  <c r="N5305" i="1" s="1"/>
  <c r="M5306" i="1"/>
  <c r="M5307" i="1"/>
  <c r="M5308" i="1"/>
  <c r="M5309" i="1"/>
  <c r="M5310" i="1"/>
  <c r="N5310" i="1" s="1"/>
  <c r="M5311" i="1"/>
  <c r="N5311" i="1" s="1"/>
  <c r="M5312" i="1"/>
  <c r="N5312" i="1" s="1"/>
  <c r="M5313" i="1"/>
  <c r="O5313" i="1" s="1"/>
  <c r="M5314" i="1"/>
  <c r="M5315" i="1"/>
  <c r="M5316" i="1"/>
  <c r="N5316" i="1" s="1"/>
  <c r="M5317" i="1"/>
  <c r="M5318" i="1"/>
  <c r="N5318" i="1" s="1"/>
  <c r="M5319" i="1"/>
  <c r="M5320" i="1"/>
  <c r="M5321" i="1"/>
  <c r="O5321" i="1" s="1"/>
  <c r="M5322" i="1"/>
  <c r="N5322" i="1" s="1"/>
  <c r="M5323" i="1"/>
  <c r="N5323" i="1" s="1"/>
  <c r="M5324" i="1"/>
  <c r="M5325" i="1"/>
  <c r="N5325" i="1" s="1"/>
  <c r="M5326" i="1"/>
  <c r="M5327" i="1"/>
  <c r="M5328" i="1"/>
  <c r="O5328" i="1" s="1"/>
  <c r="M5329" i="1"/>
  <c r="M5330" i="1"/>
  <c r="N5330" i="1" s="1"/>
  <c r="M5331" i="1"/>
  <c r="N5331" i="1" s="1"/>
  <c r="M5332" i="1"/>
  <c r="N5332" i="1" s="1"/>
  <c r="M5333" i="1"/>
  <c r="M5334" i="1"/>
  <c r="N5334" i="1" s="1"/>
  <c r="M5335" i="1"/>
  <c r="M5336" i="1"/>
  <c r="O5336" i="1" s="1"/>
  <c r="M5337" i="1"/>
  <c r="M5338" i="1"/>
  <c r="M5339" i="1"/>
  <c r="N5339" i="1" s="1"/>
  <c r="M5340" i="1"/>
  <c r="O5340" i="1" s="1"/>
  <c r="M5341" i="1"/>
  <c r="M5342" i="1"/>
  <c r="M5343" i="1"/>
  <c r="M5344" i="1"/>
  <c r="O5344" i="1" s="1"/>
  <c r="M5345" i="1"/>
  <c r="N5345" i="1" s="1"/>
  <c r="M5346" i="1"/>
  <c r="M5347" i="1"/>
  <c r="N5347" i="1" s="1"/>
  <c r="M5348" i="1"/>
  <c r="O5348" i="1" s="1"/>
  <c r="M5349" i="1"/>
  <c r="M5350" i="1"/>
  <c r="M5351" i="1"/>
  <c r="M5352" i="1"/>
  <c r="N5352" i="1" s="1"/>
  <c r="M5353" i="1"/>
  <c r="M5354" i="1"/>
  <c r="N5354" i="1" s="1"/>
  <c r="M5355" i="1"/>
  <c r="M5356" i="1"/>
  <c r="O5356" i="1" s="1"/>
  <c r="M5357" i="1"/>
  <c r="N5357" i="1" s="1"/>
  <c r="M5358" i="1"/>
  <c r="M5359" i="1"/>
  <c r="M5360" i="1"/>
  <c r="O5360" i="1" s="1"/>
  <c r="M5361" i="1"/>
  <c r="M5362" i="1"/>
  <c r="M5363" i="1"/>
  <c r="M5364" i="1"/>
  <c r="N5364" i="1" s="1"/>
  <c r="M5365" i="1"/>
  <c r="M5366" i="1"/>
  <c r="M5367" i="1"/>
  <c r="M5368" i="1"/>
  <c r="O5368" i="1" s="1"/>
  <c r="M5369" i="1"/>
  <c r="M5370" i="1"/>
  <c r="M5371" i="1"/>
  <c r="M5372" i="1"/>
  <c r="O5372" i="1" s="1"/>
  <c r="M5373" i="1"/>
  <c r="M5374" i="1"/>
  <c r="N5374" i="1" s="1"/>
  <c r="M5375" i="1"/>
  <c r="M5376" i="1"/>
  <c r="O5376" i="1" s="1"/>
  <c r="M5377" i="1"/>
  <c r="M5378" i="1"/>
  <c r="M5379" i="1"/>
  <c r="M5380" i="1"/>
  <c r="N5380" i="1" s="1"/>
  <c r="M5381" i="1"/>
  <c r="M5382" i="1"/>
  <c r="N5382" i="1" s="1"/>
  <c r="M5383" i="1"/>
  <c r="M5384" i="1"/>
  <c r="O5384" i="1" s="1"/>
  <c r="M5385" i="1"/>
  <c r="N5385" i="1" s="1"/>
  <c r="M5386" i="1"/>
  <c r="M5387" i="1"/>
  <c r="N5387" i="1" s="1"/>
  <c r="M5388" i="1"/>
  <c r="N5388" i="1" s="1"/>
  <c r="M5389" i="1"/>
  <c r="M5390" i="1"/>
  <c r="N5390" i="1" s="1"/>
  <c r="M5391" i="1"/>
  <c r="M5392" i="1"/>
  <c r="N5392" i="1" s="1"/>
  <c r="M5393" i="1"/>
  <c r="M5394" i="1"/>
  <c r="M5395" i="1"/>
  <c r="N5395" i="1" s="1"/>
  <c r="M5396" i="1"/>
  <c r="O5396" i="1" s="1"/>
  <c r="M5397" i="1"/>
  <c r="M5398" i="1"/>
  <c r="M5399" i="1"/>
  <c r="M5400" i="1"/>
  <c r="O5400" i="1" s="1"/>
  <c r="M5401" i="1"/>
  <c r="N5401" i="1" s="1"/>
  <c r="M5402" i="1"/>
  <c r="M5403" i="1"/>
  <c r="N5403" i="1" s="1"/>
  <c r="M5404" i="1"/>
  <c r="O5404" i="1" s="1"/>
  <c r="M5405" i="1"/>
  <c r="M5406" i="1"/>
  <c r="M5407" i="1"/>
  <c r="M5408" i="1"/>
  <c r="O5408" i="1" s="1"/>
  <c r="M5409" i="1"/>
  <c r="N5409" i="1" s="1"/>
  <c r="M5410" i="1"/>
  <c r="M5411" i="1"/>
  <c r="M5412" i="1"/>
  <c r="O5412" i="1" s="1"/>
  <c r="M5413" i="1"/>
  <c r="N5413" i="1" s="1"/>
  <c r="M5414" i="1"/>
  <c r="M5415" i="1"/>
  <c r="M5416" i="1"/>
  <c r="O5416" i="1" s="1"/>
  <c r="M5417" i="1"/>
  <c r="N5417" i="1" s="1"/>
  <c r="M5418" i="1"/>
  <c r="N5418" i="1" s="1"/>
  <c r="M5419" i="1"/>
  <c r="M5420" i="1"/>
  <c r="N5420" i="1" s="1"/>
  <c r="M5421" i="1"/>
  <c r="N5421" i="1" s="1"/>
  <c r="M5422" i="1"/>
  <c r="N5422" i="1" s="1"/>
  <c r="M5423" i="1"/>
  <c r="M5424" i="1"/>
  <c r="O5424" i="1" s="1"/>
  <c r="M5425" i="1"/>
  <c r="M5426" i="1"/>
  <c r="N5426" i="1" s="1"/>
  <c r="M5427" i="1"/>
  <c r="M5428" i="1"/>
  <c r="O5428" i="1" s="1"/>
  <c r="M5429" i="1"/>
  <c r="N5429" i="1" s="1"/>
  <c r="M5430" i="1"/>
  <c r="N5430" i="1" s="1"/>
  <c r="M5431" i="1"/>
  <c r="N5431" i="1" s="1"/>
  <c r="M5432" i="1"/>
  <c r="O5432" i="1" s="1"/>
  <c r="M5433" i="1"/>
  <c r="N5433" i="1" s="1"/>
  <c r="M5434" i="1"/>
  <c r="M5435" i="1"/>
  <c r="M5436" i="1"/>
  <c r="O5436" i="1" s="1"/>
  <c r="M5437" i="1"/>
  <c r="M5438" i="1"/>
  <c r="N5438" i="1" s="1"/>
  <c r="M5439" i="1"/>
  <c r="M5440" i="1"/>
  <c r="N5440" i="1" s="1"/>
  <c r="M5441" i="1"/>
  <c r="N5441" i="1" s="1"/>
  <c r="M5442" i="1"/>
  <c r="N5442" i="1" s="1"/>
  <c r="M5443" i="1"/>
  <c r="N5443" i="1" s="1"/>
  <c r="M5444" i="1"/>
  <c r="O5444" i="1" s="1"/>
  <c r="M5445" i="1"/>
  <c r="M5446" i="1"/>
  <c r="M5447" i="1"/>
  <c r="M5448" i="1"/>
  <c r="O5448" i="1" s="1"/>
  <c r="M5449" i="1"/>
  <c r="M5450" i="1"/>
  <c r="M5451" i="1"/>
  <c r="M5452" i="1"/>
  <c r="O5452" i="1" s="1"/>
  <c r="M5453" i="1"/>
  <c r="M5454" i="1"/>
  <c r="N5454" i="1" s="1"/>
  <c r="M5455" i="1"/>
  <c r="M5456" i="1"/>
  <c r="O5456" i="1" s="1"/>
  <c r="M5457" i="1"/>
  <c r="M5458" i="1"/>
  <c r="M5459" i="1"/>
  <c r="M5460" i="1"/>
  <c r="O5460" i="1" s="1"/>
  <c r="M5461" i="1"/>
  <c r="N5461" i="1" s="1"/>
  <c r="M5462" i="1"/>
  <c r="N5462" i="1" s="1"/>
  <c r="M5463" i="1"/>
  <c r="M5464" i="1"/>
  <c r="O5464" i="1" s="1"/>
  <c r="M5465" i="1"/>
  <c r="N5465" i="1" s="1"/>
  <c r="M5466" i="1"/>
  <c r="M5467" i="1"/>
  <c r="M5468" i="1"/>
  <c r="O5468" i="1" s="1"/>
  <c r="M5469" i="1"/>
  <c r="N5469" i="1" s="1"/>
  <c r="M5470" i="1"/>
  <c r="M5471" i="1"/>
  <c r="M5472" i="1"/>
  <c r="N5472" i="1" s="1"/>
  <c r="M5473" i="1"/>
  <c r="M5474" i="1"/>
  <c r="M5475" i="1"/>
  <c r="N5475" i="1" s="1"/>
  <c r="M5476" i="1"/>
  <c r="O5476" i="1" s="1"/>
  <c r="M5477" i="1"/>
  <c r="M5478" i="1"/>
  <c r="M5479" i="1"/>
  <c r="N5479" i="1" s="1"/>
  <c r="M5480" i="1"/>
  <c r="O5480" i="1" s="1"/>
  <c r="M5481" i="1"/>
  <c r="M5482" i="1"/>
  <c r="N5482" i="1" s="1"/>
  <c r="M5483" i="1"/>
  <c r="N5483" i="1" s="1"/>
  <c r="M5484" i="1"/>
  <c r="O5484" i="1" s="1"/>
  <c r="M5485" i="1"/>
  <c r="M5486" i="1"/>
  <c r="M5487" i="1"/>
  <c r="M5488" i="1"/>
  <c r="O5488" i="1" s="1"/>
  <c r="M5489" i="1"/>
  <c r="N5489" i="1" s="1"/>
  <c r="M5490" i="1"/>
  <c r="M5491" i="1"/>
  <c r="M5492" i="1"/>
  <c r="O5492" i="1" s="1"/>
  <c r="M5493" i="1"/>
  <c r="M5494" i="1"/>
  <c r="M5495" i="1"/>
  <c r="M5496" i="1"/>
  <c r="N5496" i="1" s="1"/>
  <c r="M5497" i="1"/>
  <c r="M5498" i="1"/>
  <c r="M5499" i="1"/>
  <c r="M5500" i="1"/>
  <c r="O5500" i="1" s="1"/>
  <c r="M5501" i="1"/>
  <c r="M5502" i="1"/>
  <c r="M5503" i="1"/>
  <c r="N5503" i="1" s="1"/>
  <c r="M5504" i="1"/>
  <c r="O5504" i="1" s="1"/>
  <c r="M5505" i="1"/>
  <c r="M5506" i="1"/>
  <c r="M5507" i="1"/>
  <c r="N5507" i="1" s="1"/>
  <c r="M5508" i="1"/>
  <c r="N5508" i="1" s="1"/>
  <c r="M5509" i="1"/>
  <c r="N5509" i="1" s="1"/>
  <c r="M5510" i="1"/>
  <c r="M5511" i="1"/>
  <c r="N5511" i="1" s="1"/>
  <c r="M5512" i="1"/>
  <c r="O5512" i="1" s="1"/>
  <c r="M5513" i="1"/>
  <c r="M5514" i="1"/>
  <c r="N5514" i="1" s="1"/>
  <c r="M5515" i="1"/>
  <c r="M5516" i="1"/>
  <c r="O5516" i="1" s="1"/>
  <c r="M5517" i="1"/>
  <c r="N5517" i="1" s="1"/>
  <c r="M5518" i="1"/>
  <c r="M5519" i="1"/>
  <c r="M5520" i="1"/>
  <c r="N5520" i="1" s="1"/>
  <c r="M5521" i="1"/>
  <c r="M5522" i="1"/>
  <c r="M5523" i="1"/>
  <c r="N5523" i="1" s="1"/>
  <c r="M5524" i="1"/>
  <c r="O5524" i="1" s="1"/>
  <c r="M5525" i="1"/>
  <c r="M5526" i="1"/>
  <c r="N5526" i="1" s="1"/>
  <c r="M5527" i="1"/>
  <c r="M5528" i="1"/>
  <c r="O5528" i="1" s="1"/>
  <c r="M5529" i="1"/>
  <c r="M5530" i="1"/>
  <c r="M5531" i="1"/>
  <c r="M5532" i="1"/>
  <c r="O5532" i="1" s="1"/>
  <c r="M5533" i="1"/>
  <c r="M5534" i="1"/>
  <c r="M5535" i="1"/>
  <c r="M5536" i="1"/>
  <c r="O5536" i="1" s="1"/>
  <c r="M5537" i="1"/>
  <c r="M5538" i="1"/>
  <c r="M5539" i="1"/>
  <c r="M5540" i="1"/>
  <c r="O5540" i="1" s="1"/>
  <c r="M5541" i="1"/>
  <c r="M5542" i="1"/>
  <c r="M5543" i="1"/>
  <c r="M5544" i="1"/>
  <c r="O5544" i="1" s="1"/>
  <c r="M5545" i="1"/>
  <c r="M5546" i="1"/>
  <c r="M5547" i="1"/>
  <c r="N5547" i="1" s="1"/>
  <c r="M5548" i="1"/>
  <c r="O5548" i="1" s="1"/>
  <c r="M5549" i="1"/>
  <c r="M5550" i="1"/>
  <c r="M5551" i="1"/>
  <c r="N5551" i="1" s="1"/>
  <c r="M5552" i="1"/>
  <c r="O5552" i="1" s="1"/>
  <c r="M5553" i="1"/>
  <c r="N5553" i="1" s="1"/>
  <c r="M5554" i="1"/>
  <c r="N5554" i="1" s="1"/>
  <c r="M5555" i="1"/>
  <c r="M5556" i="1"/>
  <c r="O5556" i="1" s="1"/>
  <c r="M5557" i="1"/>
  <c r="M5558" i="1"/>
  <c r="M5559" i="1"/>
  <c r="M5560" i="1"/>
  <c r="O5560" i="1" s="1"/>
  <c r="M5561" i="1"/>
  <c r="M5562" i="1"/>
  <c r="M5563" i="1"/>
  <c r="M5564" i="1"/>
  <c r="O5564" i="1" s="1"/>
  <c r="M5565" i="1"/>
  <c r="M5566" i="1"/>
  <c r="M5567" i="1"/>
  <c r="M5568" i="1"/>
  <c r="O5568" i="1" s="1"/>
  <c r="M5569" i="1"/>
  <c r="M5570" i="1"/>
  <c r="N5570" i="1" s="1"/>
  <c r="M5571" i="1"/>
  <c r="M5572" i="1"/>
  <c r="O5572" i="1" s="1"/>
  <c r="M5573" i="1"/>
  <c r="N5573" i="1" s="1"/>
  <c r="M5574" i="1"/>
  <c r="M5575" i="1"/>
  <c r="M5576" i="1"/>
  <c r="N5576" i="1" s="1"/>
  <c r="M5577" i="1"/>
  <c r="N5577" i="1" s="1"/>
  <c r="M5578" i="1"/>
  <c r="M5579" i="1"/>
  <c r="M5580" i="1"/>
  <c r="N5580" i="1" s="1"/>
  <c r="M5581" i="1"/>
  <c r="M5582" i="1"/>
  <c r="M5583" i="1"/>
  <c r="M5584" i="1"/>
  <c r="O5584" i="1" s="1"/>
  <c r="M5585" i="1"/>
  <c r="M5586" i="1"/>
  <c r="M5587" i="1"/>
  <c r="N5587" i="1" s="1"/>
  <c r="M5588" i="1"/>
  <c r="O5588" i="1" s="1"/>
  <c r="M5589" i="1"/>
  <c r="M5590" i="1"/>
  <c r="M5591" i="1"/>
  <c r="M5592" i="1"/>
  <c r="O5592" i="1" s="1"/>
  <c r="M5593" i="1"/>
  <c r="M5594" i="1"/>
  <c r="M5595" i="1"/>
  <c r="N5595" i="1" s="1"/>
  <c r="M5596" i="1"/>
  <c r="O5596" i="1" s="1"/>
  <c r="M5597" i="1"/>
  <c r="N5597" i="1" s="1"/>
  <c r="M5598" i="1"/>
  <c r="N5598" i="1" s="1"/>
  <c r="M5599" i="1"/>
  <c r="M5600" i="1"/>
  <c r="O5600" i="1" s="1"/>
  <c r="M5601" i="1"/>
  <c r="M5602" i="1"/>
  <c r="M5603" i="1"/>
  <c r="N5603" i="1" s="1"/>
  <c r="M5604" i="1"/>
  <c r="N5604" i="1" s="1"/>
  <c r="M5605" i="1"/>
  <c r="M5606" i="1"/>
  <c r="M5607" i="1"/>
  <c r="M5608" i="1"/>
  <c r="N5608" i="1" s="1"/>
  <c r="M5609" i="1"/>
  <c r="M5610" i="1"/>
  <c r="M5611" i="1"/>
  <c r="M5612" i="1"/>
  <c r="O5612" i="1" s="1"/>
  <c r="M5613" i="1"/>
  <c r="N5613" i="1" s="1"/>
  <c r="M5614" i="1"/>
  <c r="M5615" i="1"/>
  <c r="M5616" i="1"/>
  <c r="O5616" i="1" s="1"/>
  <c r="M5617" i="1"/>
  <c r="N5617" i="1" s="1"/>
  <c r="M5618" i="1"/>
  <c r="M5619" i="1"/>
  <c r="M5620" i="1"/>
  <c r="O5620" i="1" s="1"/>
  <c r="M5621" i="1"/>
  <c r="M5622" i="1"/>
  <c r="M5623" i="1"/>
  <c r="M5624" i="1"/>
  <c r="O5624" i="1" s="1"/>
  <c r="M5625" i="1"/>
  <c r="M5626" i="1"/>
  <c r="M5627" i="1"/>
  <c r="N5627" i="1" s="1"/>
  <c r="M5628" i="1"/>
  <c r="O5628" i="1" s="1"/>
  <c r="M5629" i="1"/>
  <c r="M5630" i="1"/>
  <c r="N5630" i="1" s="1"/>
  <c r="M5631" i="1"/>
  <c r="M5632" i="1"/>
  <c r="N5632" i="1" s="1"/>
  <c r="M5633" i="1"/>
  <c r="N5633" i="1" s="1"/>
  <c r="M5634" i="1"/>
  <c r="N5634" i="1" s="1"/>
  <c r="M5635" i="1"/>
  <c r="M5636" i="1"/>
  <c r="N5636" i="1" s="1"/>
  <c r="M5637" i="1"/>
  <c r="N5637" i="1" s="1"/>
  <c r="M5638" i="1"/>
  <c r="M5639" i="1"/>
  <c r="N5639" i="1" s="1"/>
  <c r="M5640" i="1"/>
  <c r="O5640" i="1" s="1"/>
  <c r="M5641" i="1"/>
  <c r="M5642" i="1"/>
  <c r="M5643" i="1"/>
  <c r="M5644" i="1"/>
  <c r="O5644" i="1" s="1"/>
  <c r="M5645" i="1"/>
  <c r="N5645" i="1" s="1"/>
  <c r="M5646" i="1"/>
  <c r="M5647" i="1"/>
  <c r="N5647" i="1" s="1"/>
  <c r="M5648" i="1"/>
  <c r="O5648" i="1" s="1"/>
  <c r="M5649" i="1"/>
  <c r="M5650" i="1"/>
  <c r="M5651" i="1"/>
  <c r="M5652" i="1"/>
  <c r="N5652" i="1" s="1"/>
  <c r="M5653" i="1"/>
  <c r="M5654" i="1"/>
  <c r="N5654" i="1" s="1"/>
  <c r="M5655" i="1"/>
  <c r="N5655" i="1" s="1"/>
  <c r="M5656" i="1"/>
  <c r="O5656" i="1" s="1"/>
  <c r="M5657" i="1"/>
  <c r="N5657" i="1" s="1"/>
  <c r="M5658" i="1"/>
  <c r="M5659" i="1"/>
  <c r="M5660" i="1"/>
  <c r="O5660" i="1" s="1"/>
  <c r="M5661" i="1"/>
  <c r="M5662" i="1"/>
  <c r="M5663" i="1"/>
  <c r="M5664" i="1"/>
  <c r="O5664" i="1" s="1"/>
  <c r="M5665" i="1"/>
  <c r="M5666" i="1"/>
  <c r="N5666" i="1" s="1"/>
  <c r="M5667" i="1"/>
  <c r="M5668" i="1"/>
  <c r="O5668" i="1" s="1"/>
  <c r="M5669" i="1"/>
  <c r="N5669" i="1" s="1"/>
  <c r="M5670" i="1"/>
  <c r="M5671" i="1"/>
  <c r="M5672" i="1"/>
  <c r="N5672" i="1" s="1"/>
  <c r="M5673" i="1"/>
  <c r="M5674" i="1"/>
  <c r="M5675" i="1"/>
  <c r="M5676" i="1"/>
  <c r="O5676" i="1" s="1"/>
  <c r="M5677" i="1"/>
  <c r="M5678" i="1"/>
  <c r="N5678" i="1" s="1"/>
  <c r="M5679" i="1"/>
  <c r="M5680" i="1"/>
  <c r="O5680" i="1" s="1"/>
  <c r="M5681" i="1"/>
  <c r="M5682" i="1"/>
  <c r="N5682" i="1" s="1"/>
  <c r="M5683" i="1"/>
  <c r="M5684" i="1"/>
  <c r="N5684" i="1" s="1"/>
  <c r="M5685" i="1"/>
  <c r="M5686" i="1"/>
  <c r="M5687" i="1"/>
  <c r="M5688" i="1"/>
  <c r="O5688" i="1" s="1"/>
  <c r="M5689" i="1"/>
  <c r="M5690" i="1"/>
  <c r="M5691" i="1"/>
  <c r="N5691" i="1" s="1"/>
  <c r="M5692" i="1"/>
  <c r="N5692" i="1" s="1"/>
  <c r="M5693" i="1"/>
  <c r="M5694" i="1"/>
  <c r="M5695" i="1"/>
  <c r="N5695" i="1" s="1"/>
  <c r="M5696" i="1"/>
  <c r="O5696" i="1" s="1"/>
  <c r="M5697" i="1"/>
  <c r="M5698" i="1"/>
  <c r="N5698" i="1" s="1"/>
  <c r="M5699" i="1"/>
  <c r="M5700" i="1"/>
  <c r="N5700" i="1" s="1"/>
  <c r="M5701" i="1"/>
  <c r="M5702" i="1"/>
  <c r="M5703" i="1"/>
  <c r="M5704" i="1"/>
  <c r="O5704" i="1" s="1"/>
  <c r="M5705" i="1"/>
  <c r="M5706" i="1"/>
  <c r="N5706" i="1" s="1"/>
  <c r="M5707" i="1"/>
  <c r="N5707" i="1" s="1"/>
  <c r="M5708" i="1"/>
  <c r="O5708" i="1" s="1"/>
  <c r="M5709" i="1"/>
  <c r="M5710" i="1"/>
  <c r="N5710" i="1" s="1"/>
  <c r="M5711" i="1"/>
  <c r="M5712" i="1"/>
  <c r="O5712" i="1" s="1"/>
  <c r="M5713" i="1"/>
  <c r="M5714" i="1"/>
  <c r="M5715" i="1"/>
  <c r="M5716" i="1"/>
  <c r="O5716" i="1" s="1"/>
  <c r="M5717" i="1"/>
  <c r="M5718" i="1"/>
  <c r="M5719" i="1"/>
  <c r="M5720" i="1"/>
  <c r="O5720" i="1" s="1"/>
  <c r="M5721" i="1"/>
  <c r="N5721" i="1" s="1"/>
  <c r="M5722" i="1"/>
  <c r="N5722" i="1" s="1"/>
  <c r="M5723" i="1"/>
  <c r="N5723" i="1" s="1"/>
  <c r="M5724" i="1"/>
  <c r="O5724" i="1" s="1"/>
  <c r="M5725" i="1"/>
  <c r="M5726" i="1"/>
  <c r="M5727" i="1"/>
  <c r="M5728" i="1"/>
  <c r="O5728" i="1" s="1"/>
  <c r="M5729" i="1"/>
  <c r="M5730" i="1"/>
  <c r="M5731" i="1"/>
  <c r="N5731" i="1" s="1"/>
  <c r="M5732" i="1"/>
  <c r="N5732" i="1" s="1"/>
  <c r="M5733" i="1"/>
  <c r="M5734" i="1"/>
  <c r="M5735" i="1"/>
  <c r="M5736" i="1"/>
  <c r="N5736" i="1" s="1"/>
  <c r="M5737" i="1"/>
  <c r="M5738" i="1"/>
  <c r="N5738" i="1" s="1"/>
  <c r="M5739" i="1"/>
  <c r="N5739" i="1" s="1"/>
  <c r="M5740" i="1"/>
  <c r="O5740" i="1" s="1"/>
  <c r="M5741" i="1"/>
  <c r="M5742" i="1"/>
  <c r="M5743" i="1"/>
  <c r="M5744" i="1"/>
  <c r="O5744" i="1" s="1"/>
  <c r="M5745" i="1"/>
  <c r="M5746" i="1"/>
  <c r="M5747" i="1"/>
  <c r="M5748" i="1"/>
  <c r="O5748" i="1" s="1"/>
  <c r="M5749" i="1"/>
  <c r="M5750" i="1"/>
  <c r="M5751" i="1"/>
  <c r="M5752" i="1"/>
  <c r="O5752" i="1" s="1"/>
  <c r="M5753" i="1"/>
  <c r="N5753" i="1" s="1"/>
  <c r="M5754" i="1"/>
  <c r="M5755" i="1"/>
  <c r="M5756" i="1"/>
  <c r="N5756" i="1" s="1"/>
  <c r="M5757" i="1"/>
  <c r="N5757" i="1" s="1"/>
  <c r="M5758" i="1"/>
  <c r="N5758" i="1" s="1"/>
  <c r="M5759" i="1"/>
  <c r="M5760" i="1"/>
  <c r="O5760" i="1" s="1"/>
  <c r="M5761" i="1"/>
  <c r="N5761" i="1" s="1"/>
  <c r="M5762" i="1"/>
  <c r="M5763" i="1"/>
  <c r="M5764" i="1"/>
  <c r="O5764" i="1" s="1"/>
  <c r="M5765" i="1"/>
  <c r="M5766" i="1"/>
  <c r="M5767" i="1"/>
  <c r="N5767" i="1" s="1"/>
  <c r="M5768" i="1"/>
  <c r="O5768" i="1" s="1"/>
  <c r="M5769" i="1"/>
  <c r="M5770" i="1"/>
  <c r="N5770" i="1" s="1"/>
  <c r="M5771" i="1"/>
  <c r="M5772" i="1"/>
  <c r="O5772" i="1" s="1"/>
  <c r="M5773" i="1"/>
  <c r="M5774" i="1"/>
  <c r="M5775" i="1"/>
  <c r="M5776" i="1"/>
  <c r="N5776" i="1" s="1"/>
  <c r="M5777" i="1"/>
  <c r="M5778" i="1"/>
  <c r="M5779" i="1"/>
  <c r="M5780" i="1"/>
  <c r="O5780" i="1" s="1"/>
  <c r="M5781" i="1"/>
  <c r="M5782" i="1"/>
  <c r="M5783" i="1"/>
  <c r="M5784" i="1"/>
  <c r="O5784" i="1" s="1"/>
  <c r="M5785" i="1"/>
  <c r="M5786" i="1"/>
  <c r="M5787" i="1"/>
  <c r="M5788" i="1"/>
  <c r="O5788" i="1" s="1"/>
  <c r="M5789" i="1"/>
  <c r="M5790" i="1"/>
  <c r="M5791" i="1"/>
  <c r="N5791" i="1" s="1"/>
  <c r="M5792" i="1"/>
  <c r="O5792" i="1" s="1"/>
  <c r="M5793" i="1"/>
  <c r="M5794" i="1"/>
  <c r="M5795" i="1"/>
  <c r="M5796" i="1"/>
  <c r="N5796" i="1" s="1"/>
  <c r="M5797" i="1"/>
  <c r="N5797" i="1" s="1"/>
  <c r="M5798" i="1"/>
  <c r="M5799" i="1"/>
  <c r="M5800" i="1"/>
  <c r="N5800" i="1" s="1"/>
  <c r="M5801" i="1"/>
  <c r="M5802" i="1"/>
  <c r="M5803" i="1"/>
  <c r="M5804" i="1"/>
  <c r="O5804" i="1" s="1"/>
  <c r="M5805" i="1"/>
  <c r="M5806" i="1"/>
  <c r="M5807" i="1"/>
  <c r="M5808" i="1"/>
  <c r="O5808" i="1" s="1"/>
  <c r="M5809" i="1"/>
  <c r="M5810" i="1"/>
  <c r="N5810" i="1" s="1"/>
  <c r="M5811" i="1"/>
  <c r="N5811" i="1" s="1"/>
  <c r="M5812" i="1"/>
  <c r="O5812" i="1" s="1"/>
  <c r="M5813" i="1"/>
  <c r="N5813" i="1" s="1"/>
  <c r="M5814" i="1"/>
  <c r="N5814" i="1" s="1"/>
  <c r="M5815" i="1"/>
  <c r="M5816" i="1"/>
  <c r="O5816" i="1" s="1"/>
  <c r="M5817" i="1"/>
  <c r="M5818" i="1"/>
  <c r="N5818" i="1" s="1"/>
  <c r="M5819" i="1"/>
  <c r="M5820" i="1"/>
  <c r="O5820" i="1" s="1"/>
  <c r="M5821" i="1"/>
  <c r="N5821" i="1" s="1"/>
  <c r="M5822" i="1"/>
  <c r="N5822" i="1" s="1"/>
  <c r="M5823" i="1"/>
  <c r="M5824" i="1"/>
  <c r="O5824" i="1" s="1"/>
  <c r="M5825" i="1"/>
  <c r="N5825" i="1" s="1"/>
  <c r="M5826" i="1"/>
  <c r="M5827" i="1"/>
  <c r="N5827" i="1" s="1"/>
  <c r="M5828" i="1"/>
  <c r="O5828" i="1" s="1"/>
  <c r="M5829" i="1"/>
  <c r="M5830" i="1"/>
  <c r="M5831" i="1"/>
  <c r="M5832" i="1"/>
  <c r="O5832" i="1" s="1"/>
  <c r="M5833" i="1"/>
  <c r="M5834" i="1"/>
  <c r="M5835" i="1"/>
  <c r="N5835" i="1" s="1"/>
  <c r="M5836" i="1"/>
  <c r="O5836" i="1" s="1"/>
  <c r="M5837" i="1"/>
  <c r="N5837" i="1" s="1"/>
  <c r="M5838" i="1"/>
  <c r="N5838" i="1" s="1"/>
  <c r="M5839" i="1"/>
  <c r="M5840" i="1"/>
  <c r="O5840" i="1" s="1"/>
  <c r="M5841" i="1"/>
  <c r="M5842" i="1"/>
  <c r="M5843" i="1"/>
  <c r="N5843" i="1" s="1"/>
  <c r="M5844" i="1"/>
  <c r="O5844" i="1" s="1"/>
  <c r="M5845" i="1"/>
  <c r="M5846" i="1"/>
  <c r="N5846" i="1" s="1"/>
  <c r="M5847" i="1"/>
  <c r="N5847" i="1" s="1"/>
  <c r="M5848" i="1"/>
  <c r="O5848" i="1" s="1"/>
  <c r="M5849" i="1"/>
  <c r="N5849" i="1" s="1"/>
  <c r="M5850" i="1"/>
  <c r="M5851" i="1"/>
  <c r="M5852" i="1"/>
  <c r="N5852" i="1" s="1"/>
  <c r="M5853" i="1"/>
  <c r="N5853" i="1" s="1"/>
  <c r="M5854" i="1"/>
  <c r="M5855" i="1"/>
  <c r="N5855" i="1" s="1"/>
  <c r="M5856" i="1"/>
  <c r="O5856" i="1" s="1"/>
  <c r="M5857" i="1"/>
  <c r="M5858" i="1"/>
  <c r="M5859" i="1"/>
  <c r="N5859" i="1" s="1"/>
  <c r="M5860" i="1"/>
  <c r="O5860" i="1" s="1"/>
  <c r="M5861" i="1"/>
  <c r="M5862" i="1"/>
  <c r="M5863" i="1"/>
  <c r="M5864" i="1"/>
  <c r="O5864" i="1" s="1"/>
  <c r="M5865" i="1"/>
  <c r="M5866" i="1"/>
  <c r="M5867" i="1"/>
  <c r="M5868" i="1"/>
  <c r="N5868" i="1" s="1"/>
  <c r="M5869" i="1"/>
  <c r="M5870" i="1"/>
  <c r="M5871" i="1"/>
  <c r="M5872" i="1"/>
  <c r="O5872" i="1" s="1"/>
  <c r="M5873" i="1"/>
  <c r="N5873" i="1" s="1"/>
  <c r="M5874" i="1"/>
  <c r="M5875" i="1"/>
  <c r="M5876" i="1"/>
  <c r="O5876" i="1" s="1"/>
  <c r="M5877" i="1"/>
  <c r="M5878" i="1"/>
  <c r="M5879" i="1"/>
  <c r="N5879" i="1" s="1"/>
  <c r="M5880" i="1"/>
  <c r="O5880" i="1" s="1"/>
  <c r="M5881" i="1"/>
  <c r="M5882" i="1"/>
  <c r="N5882" i="1" s="1"/>
  <c r="M5883" i="1"/>
  <c r="M5884" i="1"/>
  <c r="O5884" i="1" s="1"/>
  <c r="M5885" i="1"/>
  <c r="M5886" i="1"/>
  <c r="M5887" i="1"/>
  <c r="N5887" i="1" s="1"/>
  <c r="M5888" i="1"/>
  <c r="O5888" i="1" s="1"/>
  <c r="M5889" i="1"/>
  <c r="N5889" i="1" s="1"/>
  <c r="M5890" i="1"/>
  <c r="M5891" i="1"/>
  <c r="M5892" i="1"/>
  <c r="O5892" i="1" s="1"/>
  <c r="M5893" i="1"/>
  <c r="M5894" i="1"/>
  <c r="N5894" i="1" s="1"/>
  <c r="M5895" i="1"/>
  <c r="N5895" i="1" s="1"/>
  <c r="M5896" i="1"/>
  <c r="N5896" i="1" s="1"/>
  <c r="M5897" i="1"/>
  <c r="M5898" i="1"/>
  <c r="M5899" i="1"/>
  <c r="N5899" i="1" s="1"/>
  <c r="M5900" i="1"/>
  <c r="O5900" i="1" s="1"/>
  <c r="M5901" i="1"/>
  <c r="M5902" i="1"/>
  <c r="M5903" i="1"/>
  <c r="M5904" i="1"/>
  <c r="N5904" i="1" s="1"/>
  <c r="M5905" i="1"/>
  <c r="M5906" i="1"/>
  <c r="M5907" i="1"/>
  <c r="M5908" i="1"/>
  <c r="N5908" i="1" s="1"/>
  <c r="M5909" i="1"/>
  <c r="M5910" i="1"/>
  <c r="M5911" i="1"/>
  <c r="M5912" i="1"/>
  <c r="O5912" i="1" s="1"/>
  <c r="M5913" i="1"/>
  <c r="M5914" i="1"/>
  <c r="N5914" i="1" s="1"/>
  <c r="M5915" i="1"/>
  <c r="M5916" i="1"/>
  <c r="O5916" i="1" s="1"/>
  <c r="M5917" i="1"/>
  <c r="M5918" i="1"/>
  <c r="N5918" i="1" s="1"/>
  <c r="M5919" i="1"/>
  <c r="M5920" i="1"/>
  <c r="O5920" i="1" s="1"/>
  <c r="M5921" i="1"/>
  <c r="M5922" i="1"/>
  <c r="M5923" i="1"/>
  <c r="N5923" i="1" s="1"/>
  <c r="M5924" i="1"/>
  <c r="O5924" i="1" s="1"/>
  <c r="M5925" i="1"/>
  <c r="M5926" i="1"/>
  <c r="N5926" i="1" s="1"/>
  <c r="M5927" i="1"/>
  <c r="M5928" i="1"/>
  <c r="O5928" i="1" s="1"/>
  <c r="M5929" i="1"/>
  <c r="M5930" i="1"/>
  <c r="M5931" i="1"/>
  <c r="M5932" i="1"/>
  <c r="O5932" i="1" s="1"/>
  <c r="M5933" i="1"/>
  <c r="M5934" i="1"/>
  <c r="M5935" i="1"/>
  <c r="N5935" i="1" s="1"/>
  <c r="M5936" i="1"/>
  <c r="O5936" i="1" s="1"/>
  <c r="M5937" i="1"/>
  <c r="M5938" i="1"/>
  <c r="M5939" i="1"/>
  <c r="N5939" i="1" s="1"/>
  <c r="M5940" i="1"/>
  <c r="N5940" i="1" s="1"/>
  <c r="M5941" i="1"/>
  <c r="M5942" i="1"/>
  <c r="M5943" i="1"/>
  <c r="M5944" i="1"/>
  <c r="N5944" i="1" s="1"/>
  <c r="M5945" i="1"/>
  <c r="N5945" i="1" s="1"/>
  <c r="M5946" i="1"/>
  <c r="M5947" i="1"/>
  <c r="M5948" i="1"/>
  <c r="O5948" i="1" s="1"/>
  <c r="M5949" i="1"/>
  <c r="N5949" i="1" s="1"/>
  <c r="M5950" i="1"/>
  <c r="M5951" i="1"/>
  <c r="M5952" i="1"/>
  <c r="O5952" i="1" s="1"/>
  <c r="M5953" i="1"/>
  <c r="M5954" i="1"/>
  <c r="N5954" i="1" s="1"/>
  <c r="M5955" i="1"/>
  <c r="M5956" i="1"/>
  <c r="O5956" i="1" s="1"/>
  <c r="M5957" i="1"/>
  <c r="N5957" i="1" s="1"/>
  <c r="M5958" i="1"/>
  <c r="M5959" i="1"/>
  <c r="M5960" i="1"/>
  <c r="O5960" i="1" s="1"/>
  <c r="M5961" i="1"/>
  <c r="M5962" i="1"/>
  <c r="M5963" i="1"/>
  <c r="M5964" i="1"/>
  <c r="O5964" i="1" s="1"/>
  <c r="M5965" i="1"/>
  <c r="M5966" i="1"/>
  <c r="M5967" i="1"/>
  <c r="N5967" i="1" s="1"/>
  <c r="M5968" i="1"/>
  <c r="O5968" i="1" s="1"/>
  <c r="M5969" i="1"/>
  <c r="M5970" i="1"/>
  <c r="N5970" i="1" s="1"/>
  <c r="M5971" i="1"/>
  <c r="N5971" i="1" s="1"/>
  <c r="M5972" i="1"/>
  <c r="O5972" i="1" s="1"/>
  <c r="M5973" i="1"/>
  <c r="M5974" i="1"/>
  <c r="M5975" i="1"/>
  <c r="M5976" i="1"/>
  <c r="N5976" i="1" s="1"/>
  <c r="M5977" i="1"/>
  <c r="M5978" i="1"/>
  <c r="M5979" i="1"/>
  <c r="M5980" i="1"/>
  <c r="O5980" i="1" s="1"/>
  <c r="M5981" i="1"/>
  <c r="N5981" i="1" s="1"/>
  <c r="M5982" i="1"/>
  <c r="N5982" i="1" s="1"/>
  <c r="M5983" i="1"/>
  <c r="M5984" i="1"/>
  <c r="N5984" i="1" s="1"/>
  <c r="M5985" i="1"/>
  <c r="M5986" i="1"/>
  <c r="N5986" i="1" s="1"/>
  <c r="M5987" i="1"/>
  <c r="N5987" i="1" s="1"/>
  <c r="M5988" i="1"/>
  <c r="O5988" i="1" s="1"/>
  <c r="M5989" i="1"/>
  <c r="N5989" i="1" s="1"/>
  <c r="M5990" i="1"/>
  <c r="M5991" i="1"/>
  <c r="N5991" i="1" s="1"/>
  <c r="M5992" i="1"/>
  <c r="O5992" i="1" s="1"/>
  <c r="M5993" i="1"/>
  <c r="M5994" i="1"/>
  <c r="M5995" i="1"/>
  <c r="N5995" i="1" s="1"/>
  <c r="M5996" i="1"/>
  <c r="O5996" i="1" s="1"/>
  <c r="M5997" i="1"/>
  <c r="M5998" i="1"/>
  <c r="N5998" i="1" s="1"/>
  <c r="M5999" i="1"/>
  <c r="M6000" i="1"/>
  <c r="O6000" i="1" s="1"/>
  <c r="M6001" i="1"/>
  <c r="C4" i="8" l="1"/>
  <c r="C7" i="8"/>
  <c r="B18" i="2"/>
  <c r="N5864" i="1"/>
  <c r="N5416" i="1"/>
  <c r="N5544" i="1"/>
  <c r="N5928" i="1"/>
  <c r="N5992" i="1"/>
  <c r="N5480" i="1"/>
  <c r="N5912" i="1"/>
  <c r="N5848" i="1"/>
  <c r="N5784" i="1"/>
  <c r="N5720" i="1"/>
  <c r="N5656" i="1"/>
  <c r="N5592" i="1"/>
  <c r="N5528" i="1"/>
  <c r="N5464" i="1"/>
  <c r="N5400" i="1"/>
  <c r="N5336" i="1"/>
  <c r="N5217" i="1"/>
  <c r="N5249" i="1"/>
  <c r="N5960" i="1"/>
  <c r="N5832" i="1"/>
  <c r="N5768" i="1"/>
  <c r="N5704" i="1"/>
  <c r="N5640" i="1"/>
  <c r="N5512" i="1"/>
  <c r="N5448" i="1"/>
  <c r="N5384" i="1"/>
  <c r="N5313" i="1"/>
  <c r="N5880" i="1"/>
  <c r="N5816" i="1"/>
  <c r="N5752" i="1"/>
  <c r="N5688" i="1"/>
  <c r="N5624" i="1"/>
  <c r="N5560" i="1"/>
  <c r="N5432" i="1"/>
  <c r="N5368" i="1"/>
  <c r="N5281" i="1"/>
  <c r="O5979" i="1"/>
  <c r="N5979" i="1"/>
  <c r="O5975" i="1"/>
  <c r="N5975" i="1"/>
  <c r="O5963" i="1"/>
  <c r="N5963" i="1"/>
  <c r="O5951" i="1"/>
  <c r="N5951" i="1"/>
  <c r="O5927" i="1"/>
  <c r="N5927" i="1"/>
  <c r="O5915" i="1"/>
  <c r="N5915" i="1"/>
  <c r="O5907" i="1"/>
  <c r="N5907" i="1"/>
  <c r="O5903" i="1"/>
  <c r="N5903" i="1"/>
  <c r="O5891" i="1"/>
  <c r="N5891" i="1"/>
  <c r="O5867" i="1"/>
  <c r="N5867" i="1"/>
  <c r="O5863" i="1"/>
  <c r="N5863" i="1"/>
  <c r="O5839" i="1"/>
  <c r="N5839" i="1"/>
  <c r="O5831" i="1"/>
  <c r="N5831" i="1"/>
  <c r="O5819" i="1"/>
  <c r="N5819" i="1"/>
  <c r="O5815" i="1"/>
  <c r="N5815" i="1"/>
  <c r="O5803" i="1"/>
  <c r="N5803" i="1"/>
  <c r="O5795" i="1"/>
  <c r="N5795" i="1"/>
  <c r="O5787" i="1"/>
  <c r="N5787" i="1"/>
  <c r="O5775" i="1"/>
  <c r="N5775" i="1"/>
  <c r="O5763" i="1"/>
  <c r="N5763" i="1"/>
  <c r="O5751" i="1"/>
  <c r="N5751" i="1"/>
  <c r="O5711" i="1"/>
  <c r="N5711" i="1"/>
  <c r="O5515" i="1"/>
  <c r="N5515" i="1"/>
  <c r="O5491" i="1"/>
  <c r="N5491" i="1"/>
  <c r="O5487" i="1"/>
  <c r="N5487" i="1"/>
  <c r="O5463" i="1"/>
  <c r="N5463" i="1"/>
  <c r="O5451" i="1"/>
  <c r="N5451" i="1"/>
  <c r="O5419" i="1"/>
  <c r="N5419" i="1"/>
  <c r="O5415" i="1"/>
  <c r="N5415" i="1"/>
  <c r="O5407" i="1"/>
  <c r="N5407" i="1"/>
  <c r="O5399" i="1"/>
  <c r="N5399" i="1"/>
  <c r="O5391" i="1"/>
  <c r="N5391" i="1"/>
  <c r="O5383" i="1"/>
  <c r="N5383" i="1"/>
  <c r="O5371" i="1"/>
  <c r="N5371" i="1"/>
  <c r="O5359" i="1"/>
  <c r="N5359" i="1"/>
  <c r="O5315" i="1"/>
  <c r="N5315" i="1"/>
  <c r="O5299" i="1"/>
  <c r="N5299" i="1"/>
  <c r="O5287" i="1"/>
  <c r="N5287" i="1"/>
  <c r="O5279" i="1"/>
  <c r="N5279" i="1"/>
  <c r="O5271" i="1"/>
  <c r="N5271" i="1"/>
  <c r="O5263" i="1"/>
  <c r="N5263" i="1"/>
  <c r="O5231" i="1"/>
  <c r="N5231" i="1"/>
  <c r="O5223" i="1"/>
  <c r="N5223" i="1"/>
  <c r="O5219" i="1"/>
  <c r="N5219" i="1"/>
  <c r="O5207" i="1"/>
  <c r="N5207" i="1"/>
  <c r="O5187" i="1"/>
  <c r="N5187" i="1"/>
  <c r="O5163" i="1"/>
  <c r="N5163" i="1"/>
  <c r="O5139" i="1"/>
  <c r="N5139" i="1"/>
  <c r="O5127" i="1"/>
  <c r="N5127" i="1"/>
  <c r="O5119" i="1"/>
  <c r="N5119" i="1"/>
  <c r="O5103" i="1"/>
  <c r="N5103" i="1"/>
  <c r="O5063" i="1"/>
  <c r="N5063" i="1"/>
  <c r="O5051" i="1"/>
  <c r="N5051" i="1"/>
  <c r="O5039" i="1"/>
  <c r="N5039" i="1"/>
  <c r="O5015" i="1"/>
  <c r="N5015" i="1"/>
  <c r="O5003" i="1"/>
  <c r="N5003" i="1"/>
  <c r="O4991" i="1"/>
  <c r="N4991" i="1"/>
  <c r="O4967" i="1"/>
  <c r="N4967" i="1"/>
  <c r="O4947" i="1"/>
  <c r="N4947" i="1"/>
  <c r="O4939" i="1"/>
  <c r="N4939" i="1"/>
  <c r="O4931" i="1"/>
  <c r="N4931" i="1"/>
  <c r="O4919" i="1"/>
  <c r="N4919" i="1"/>
  <c r="O4907" i="1"/>
  <c r="N4907" i="1"/>
  <c r="O4895" i="1"/>
  <c r="N4895" i="1"/>
  <c r="O4863" i="1"/>
  <c r="N4863" i="1"/>
  <c r="O4851" i="1"/>
  <c r="N4851" i="1"/>
  <c r="O4839" i="1"/>
  <c r="N4839" i="1"/>
  <c r="O4831" i="1"/>
  <c r="N4831" i="1"/>
  <c r="O4807" i="1"/>
  <c r="N4807" i="1"/>
  <c r="O4795" i="1"/>
  <c r="N4795" i="1"/>
  <c r="O4783" i="1"/>
  <c r="N4783" i="1"/>
  <c r="O4775" i="1"/>
  <c r="N4775" i="1"/>
  <c r="O4763" i="1"/>
  <c r="N4763" i="1"/>
  <c r="O4735" i="1"/>
  <c r="N4735" i="1"/>
  <c r="O4723" i="1"/>
  <c r="N4723" i="1"/>
  <c r="O4719" i="1"/>
  <c r="N4719" i="1"/>
  <c r="O4711" i="1"/>
  <c r="N4711" i="1"/>
  <c r="O4699" i="1"/>
  <c r="N4699" i="1"/>
  <c r="O4687" i="1"/>
  <c r="N4687" i="1"/>
  <c r="O4675" i="1"/>
  <c r="N4675" i="1"/>
  <c r="O4671" i="1"/>
  <c r="N4671" i="1"/>
  <c r="O4659" i="1"/>
  <c r="N4659" i="1"/>
  <c r="O4639" i="1"/>
  <c r="N4639" i="1"/>
  <c r="O4623" i="1"/>
  <c r="N4623" i="1"/>
  <c r="O4607" i="1"/>
  <c r="N4607" i="1"/>
  <c r="O4595" i="1"/>
  <c r="N4595" i="1"/>
  <c r="O4571" i="1"/>
  <c r="N4571" i="1"/>
  <c r="O4523" i="1"/>
  <c r="N4523" i="1"/>
  <c r="O4511" i="1"/>
  <c r="N4511" i="1"/>
  <c r="O4507" i="1"/>
  <c r="N4507" i="1"/>
  <c r="O4483" i="1"/>
  <c r="N4483" i="1"/>
  <c r="O4471" i="1"/>
  <c r="N4471" i="1"/>
  <c r="O4459" i="1"/>
  <c r="N4459" i="1"/>
  <c r="O4455" i="1"/>
  <c r="N4455" i="1"/>
  <c r="O4447" i="1"/>
  <c r="N4447" i="1"/>
  <c r="O4415" i="1"/>
  <c r="N4415" i="1"/>
  <c r="O4403" i="1"/>
  <c r="N4403" i="1"/>
  <c r="O4399" i="1"/>
  <c r="N4399" i="1"/>
  <c r="O4391" i="1"/>
  <c r="N4391" i="1"/>
  <c r="O4383" i="1"/>
  <c r="N4383" i="1"/>
  <c r="O4367" i="1"/>
  <c r="N4367" i="1"/>
  <c r="O4355" i="1"/>
  <c r="N4355" i="1"/>
  <c r="O4347" i="1"/>
  <c r="N4347" i="1"/>
  <c r="O4323" i="1"/>
  <c r="N4323" i="1"/>
  <c r="O4319" i="1"/>
  <c r="N4319" i="1"/>
  <c r="O4307" i="1"/>
  <c r="N4307" i="1"/>
  <c r="O4303" i="1"/>
  <c r="N4303" i="1"/>
  <c r="O4279" i="1"/>
  <c r="N4279" i="1"/>
  <c r="O4251" i="1"/>
  <c r="N4251" i="1"/>
  <c r="N4215" i="1"/>
  <c r="O4215" i="1"/>
  <c r="O4175" i="1"/>
  <c r="N4175" i="1"/>
  <c r="O4171" i="1"/>
  <c r="N4171" i="1"/>
  <c r="O4147" i="1"/>
  <c r="N4147" i="1"/>
  <c r="O4143" i="1"/>
  <c r="N4143" i="1"/>
  <c r="O4139" i="1"/>
  <c r="N4139" i="1"/>
  <c r="O4131" i="1"/>
  <c r="N4131" i="1"/>
  <c r="O4127" i="1"/>
  <c r="N4127" i="1"/>
  <c r="O4111" i="1"/>
  <c r="N4111" i="1"/>
  <c r="O4103" i="1"/>
  <c r="N4103" i="1"/>
  <c r="O4095" i="1"/>
  <c r="N4095" i="1"/>
  <c r="O4087" i="1"/>
  <c r="N4087" i="1"/>
  <c r="O4079" i="1"/>
  <c r="N4079" i="1"/>
  <c r="O4075" i="1"/>
  <c r="N4075" i="1"/>
  <c r="O4063" i="1"/>
  <c r="N4063" i="1"/>
  <c r="O4059" i="1"/>
  <c r="N4059" i="1"/>
  <c r="O4051" i="1"/>
  <c r="N4051" i="1"/>
  <c r="O4027" i="1"/>
  <c r="N4027" i="1"/>
  <c r="O4019" i="1"/>
  <c r="N4019" i="1"/>
  <c r="O3987" i="1"/>
  <c r="N3987" i="1"/>
  <c r="O3979" i="1"/>
  <c r="N3979" i="1"/>
  <c r="O3975" i="1"/>
  <c r="N3975" i="1"/>
  <c r="O3951" i="1"/>
  <c r="N3951" i="1"/>
  <c r="O3947" i="1"/>
  <c r="N3947" i="1"/>
  <c r="O3939" i="1"/>
  <c r="N3939" i="1"/>
  <c r="O3935" i="1"/>
  <c r="N3935" i="1"/>
  <c r="O3927" i="1"/>
  <c r="N3927" i="1"/>
  <c r="O3883" i="1"/>
  <c r="N3883" i="1"/>
  <c r="O3871" i="1"/>
  <c r="N3871" i="1"/>
  <c r="O3843" i="1"/>
  <c r="N3843" i="1"/>
  <c r="O3839" i="1"/>
  <c r="N3839" i="1"/>
  <c r="O3831" i="1"/>
  <c r="N3831" i="1"/>
  <c r="O3823" i="1"/>
  <c r="N3823" i="1"/>
  <c r="O3811" i="1"/>
  <c r="N3811" i="1"/>
  <c r="O3803" i="1"/>
  <c r="N3803" i="1"/>
  <c r="O3795" i="1"/>
  <c r="N3795" i="1"/>
  <c r="O3779" i="1"/>
  <c r="N3779" i="1"/>
  <c r="O3775" i="1"/>
  <c r="N3775" i="1"/>
  <c r="O3763" i="1"/>
  <c r="N3763" i="1"/>
  <c r="O3751" i="1"/>
  <c r="N3751" i="1"/>
  <c r="O3727" i="1"/>
  <c r="N3727" i="1"/>
  <c r="O3719" i="1"/>
  <c r="N3719" i="1"/>
  <c r="O3707" i="1"/>
  <c r="N3707" i="1"/>
  <c r="O3687" i="1"/>
  <c r="N3687" i="1"/>
  <c r="O3659" i="1"/>
  <c r="N3659" i="1"/>
  <c r="O3651" i="1"/>
  <c r="N3651" i="1"/>
  <c r="O3639" i="1"/>
  <c r="N3639" i="1"/>
  <c r="O3631" i="1"/>
  <c r="N3631" i="1"/>
  <c r="O3619" i="1"/>
  <c r="N3619" i="1"/>
  <c r="O3611" i="1"/>
  <c r="N3611" i="1"/>
  <c r="O3599" i="1"/>
  <c r="N3599" i="1"/>
  <c r="O3579" i="1"/>
  <c r="N3579" i="1"/>
  <c r="O3567" i="1"/>
  <c r="N3567" i="1"/>
  <c r="O3555" i="1"/>
  <c r="N3555" i="1"/>
  <c r="O3543" i="1"/>
  <c r="N3543" i="1"/>
  <c r="O3531" i="1"/>
  <c r="N3531" i="1"/>
  <c r="O3507" i="1"/>
  <c r="N3507" i="1"/>
  <c r="O3503" i="1"/>
  <c r="N3503" i="1"/>
  <c r="O3487" i="1"/>
  <c r="N3487" i="1"/>
  <c r="O3475" i="1"/>
  <c r="N3475" i="1"/>
  <c r="O3467" i="1"/>
  <c r="N3467" i="1"/>
  <c r="O3459" i="1"/>
  <c r="N3459" i="1"/>
  <c r="O3451" i="1"/>
  <c r="N3451" i="1"/>
  <c r="O3435" i="1"/>
  <c r="N3435" i="1"/>
  <c r="O3423" i="1"/>
  <c r="N3423" i="1"/>
  <c r="O3391" i="1"/>
  <c r="N3391" i="1"/>
  <c r="O3379" i="1"/>
  <c r="N3379" i="1"/>
  <c r="O3367" i="1"/>
  <c r="N3367" i="1"/>
  <c r="O3355" i="1"/>
  <c r="N3355" i="1"/>
  <c r="O3319" i="1"/>
  <c r="N3319" i="1"/>
  <c r="O3311" i="1"/>
  <c r="N3311" i="1"/>
  <c r="O3303" i="1"/>
  <c r="N3303" i="1"/>
  <c r="O3295" i="1"/>
  <c r="N3295" i="1"/>
  <c r="O3287" i="1"/>
  <c r="N3287" i="1"/>
  <c r="O3275" i="1"/>
  <c r="N3275" i="1"/>
  <c r="O3231" i="1"/>
  <c r="N3231" i="1"/>
  <c r="O3207" i="1"/>
  <c r="N3207" i="1"/>
  <c r="O3175" i="1"/>
  <c r="N3175" i="1"/>
  <c r="O3163" i="1"/>
  <c r="N3163" i="1"/>
  <c r="O3155" i="1"/>
  <c r="N3155" i="1"/>
  <c r="O3143" i="1"/>
  <c r="N3143" i="1"/>
  <c r="O3135" i="1"/>
  <c r="N3135" i="1"/>
  <c r="O3107" i="1"/>
  <c r="N3107" i="1"/>
  <c r="O3099" i="1"/>
  <c r="N3099" i="1"/>
  <c r="O3095" i="1"/>
  <c r="N3095" i="1"/>
  <c r="O3087" i="1"/>
  <c r="N3087" i="1"/>
  <c r="O3075" i="1"/>
  <c r="N3075" i="1"/>
  <c r="O3031" i="1"/>
  <c r="N3031" i="1"/>
  <c r="O3011" i="1"/>
  <c r="N3011" i="1"/>
  <c r="O2999" i="1"/>
  <c r="N2999" i="1"/>
  <c r="O2967" i="1"/>
  <c r="N2967" i="1"/>
  <c r="O2955" i="1"/>
  <c r="N2955" i="1"/>
  <c r="O2947" i="1"/>
  <c r="N2947" i="1"/>
  <c r="O2935" i="1"/>
  <c r="N2935" i="1"/>
  <c r="O2875" i="1"/>
  <c r="N2875" i="1"/>
  <c r="O2863" i="1"/>
  <c r="N2863" i="1"/>
  <c r="O2851" i="1"/>
  <c r="N2851" i="1"/>
  <c r="O2843" i="1"/>
  <c r="N2843" i="1"/>
  <c r="O2823" i="1"/>
  <c r="N2823" i="1"/>
  <c r="O2807" i="1"/>
  <c r="N2807" i="1"/>
  <c r="O2799" i="1"/>
  <c r="N2799" i="1"/>
  <c r="O2775" i="1"/>
  <c r="N2775" i="1"/>
  <c r="O2767" i="1"/>
  <c r="N2767" i="1"/>
  <c r="O2755" i="1"/>
  <c r="N2755" i="1"/>
  <c r="O2743" i="1"/>
  <c r="N2743" i="1"/>
  <c r="O2715" i="1"/>
  <c r="N2715" i="1"/>
  <c r="O2643" i="1"/>
  <c r="N2643" i="1"/>
  <c r="O2631" i="1"/>
  <c r="N2631" i="1"/>
  <c r="O2611" i="1"/>
  <c r="N2611" i="1"/>
  <c r="O2603" i="1"/>
  <c r="N2603" i="1"/>
  <c r="O2591" i="1"/>
  <c r="N2591" i="1"/>
  <c r="O2587" i="1"/>
  <c r="N2587" i="1"/>
  <c r="O2579" i="1"/>
  <c r="N2579" i="1"/>
  <c r="O2571" i="1"/>
  <c r="N2571" i="1"/>
  <c r="O2559" i="1"/>
  <c r="N2559" i="1"/>
  <c r="O2551" i="1"/>
  <c r="N2551" i="1"/>
  <c r="O2543" i="1"/>
  <c r="N2543" i="1"/>
  <c r="O2535" i="1"/>
  <c r="N2535" i="1"/>
  <c r="O2531" i="1"/>
  <c r="N2531" i="1"/>
  <c r="O2503" i="1"/>
  <c r="N2503" i="1"/>
  <c r="O2499" i="1"/>
  <c r="N2499" i="1"/>
  <c r="O2467" i="1"/>
  <c r="N2467" i="1"/>
  <c r="O2459" i="1"/>
  <c r="N2459" i="1"/>
  <c r="O2451" i="1"/>
  <c r="N2451" i="1"/>
  <c r="O2411" i="1"/>
  <c r="N2411" i="1"/>
  <c r="O2379" i="1"/>
  <c r="N2379" i="1"/>
  <c r="O2371" i="1"/>
  <c r="N2371" i="1"/>
  <c r="O2359" i="1"/>
  <c r="N2359" i="1"/>
  <c r="O2327" i="1"/>
  <c r="N2327" i="1"/>
  <c r="O2323" i="1"/>
  <c r="N2323" i="1"/>
  <c r="O2299" i="1"/>
  <c r="N2299" i="1"/>
  <c r="O2291" i="1"/>
  <c r="N2291" i="1"/>
  <c r="O2267" i="1"/>
  <c r="N2267" i="1"/>
  <c r="O2231" i="1"/>
  <c r="N2231" i="1"/>
  <c r="O2223" i="1"/>
  <c r="N2223" i="1"/>
  <c r="O2211" i="1"/>
  <c r="N2211" i="1"/>
  <c r="O2207" i="1"/>
  <c r="N2207" i="1"/>
  <c r="O2199" i="1"/>
  <c r="N2199" i="1"/>
  <c r="O2195" i="1"/>
  <c r="N2195" i="1"/>
  <c r="O2183" i="1"/>
  <c r="N2183" i="1"/>
  <c r="O2163" i="1"/>
  <c r="N2163" i="1"/>
  <c r="O2139" i="1"/>
  <c r="N2139" i="1"/>
  <c r="O2135" i="1"/>
  <c r="N2135" i="1"/>
  <c r="O2131" i="1"/>
  <c r="N2131" i="1"/>
  <c r="O2119" i="1"/>
  <c r="N2119" i="1"/>
  <c r="O2107" i="1"/>
  <c r="N2107" i="1"/>
  <c r="O2079" i="1"/>
  <c r="N2079" i="1"/>
  <c r="O2063" i="1"/>
  <c r="N2063" i="1"/>
  <c r="O2043" i="1"/>
  <c r="N2043" i="1"/>
  <c r="O2031" i="1"/>
  <c r="N2031" i="1"/>
  <c r="O2027" i="1"/>
  <c r="N2027" i="1"/>
  <c r="O2019" i="1"/>
  <c r="N2019" i="1"/>
  <c r="O2011" i="1"/>
  <c r="N2011" i="1"/>
  <c r="O2003" i="1"/>
  <c r="N2003" i="1"/>
  <c r="O1991" i="1"/>
  <c r="N1991" i="1"/>
  <c r="O1983" i="1"/>
  <c r="N1983" i="1"/>
  <c r="O1975" i="1"/>
  <c r="N1975" i="1"/>
  <c r="O1967" i="1"/>
  <c r="N1967" i="1"/>
  <c r="O1955" i="1"/>
  <c r="N1955" i="1"/>
  <c r="O1931" i="1"/>
  <c r="N1931" i="1"/>
  <c r="O1919" i="1"/>
  <c r="N1919" i="1"/>
  <c r="O1899" i="1"/>
  <c r="N1899" i="1"/>
  <c r="O1883" i="1"/>
  <c r="N1883" i="1"/>
  <c r="O1863" i="1"/>
  <c r="N1863" i="1"/>
  <c r="O1855" i="1"/>
  <c r="N1855" i="1"/>
  <c r="O1851" i="1"/>
  <c r="N1851" i="1"/>
  <c r="O1839" i="1"/>
  <c r="N1839" i="1"/>
  <c r="O1827" i="1"/>
  <c r="N1827" i="1"/>
  <c r="O1819" i="1"/>
  <c r="N1819" i="1"/>
  <c r="O1799" i="1"/>
  <c r="N1799" i="1"/>
  <c r="O1795" i="1"/>
  <c r="N1795" i="1"/>
  <c r="O1787" i="1"/>
  <c r="N1787" i="1"/>
  <c r="O1763" i="1"/>
  <c r="N1763" i="1"/>
  <c r="O1755" i="1"/>
  <c r="N1755" i="1"/>
  <c r="O1731" i="1"/>
  <c r="N1731" i="1"/>
  <c r="O1719" i="1"/>
  <c r="N1719" i="1"/>
  <c r="O1711" i="1"/>
  <c r="N1711" i="1"/>
  <c r="O1699" i="1"/>
  <c r="N1699" i="1"/>
  <c r="O1691" i="1"/>
  <c r="N1691" i="1"/>
  <c r="O1679" i="1"/>
  <c r="N1679" i="1"/>
  <c r="O1667" i="1"/>
  <c r="N1667" i="1"/>
  <c r="O1663" i="1"/>
  <c r="N1663" i="1"/>
  <c r="O1647" i="1"/>
  <c r="N1647" i="1"/>
  <c r="O1635" i="1"/>
  <c r="N1635" i="1"/>
  <c r="O1607" i="1"/>
  <c r="N1607" i="1"/>
  <c r="O1595" i="1"/>
  <c r="N1595" i="1"/>
  <c r="O1583" i="1"/>
  <c r="N1583" i="1"/>
  <c r="O1575" i="1"/>
  <c r="N1575" i="1"/>
  <c r="O1559" i="1"/>
  <c r="N1559" i="1"/>
  <c r="O1551" i="1"/>
  <c r="N1551" i="1"/>
  <c r="O1527" i="1"/>
  <c r="N1527" i="1"/>
  <c r="O1519" i="1"/>
  <c r="N1519" i="1"/>
  <c r="O1515" i="1"/>
  <c r="N1515" i="1"/>
  <c r="O1507" i="1"/>
  <c r="N1507" i="1"/>
  <c r="O1483" i="1"/>
  <c r="N1483" i="1"/>
  <c r="O1463" i="1"/>
  <c r="N1463" i="1"/>
  <c r="O1451" i="1"/>
  <c r="N1451" i="1"/>
  <c r="O1427" i="1"/>
  <c r="N1427" i="1"/>
  <c r="O1415" i="1"/>
  <c r="N1415" i="1"/>
  <c r="O1407" i="1"/>
  <c r="N1407" i="1"/>
  <c r="O1395" i="1"/>
  <c r="N1395" i="1"/>
  <c r="O1371" i="1"/>
  <c r="N1371" i="1"/>
  <c r="O1367" i="1"/>
  <c r="N1367" i="1"/>
  <c r="O1355" i="1"/>
  <c r="N1355" i="1"/>
  <c r="O1351" i="1"/>
  <c r="N1351" i="1"/>
  <c r="O1339" i="1"/>
  <c r="N1339" i="1"/>
  <c r="O1331" i="1"/>
  <c r="N1331" i="1"/>
  <c r="O1303" i="1"/>
  <c r="N1303" i="1"/>
  <c r="O1295" i="1"/>
  <c r="N1295" i="1"/>
  <c r="O1291" i="1"/>
  <c r="N1291" i="1"/>
  <c r="O1279" i="1"/>
  <c r="N1279" i="1"/>
  <c r="O1247" i="1"/>
  <c r="N1247" i="1"/>
  <c r="O1223" i="1"/>
  <c r="N1223" i="1"/>
  <c r="O1215" i="1"/>
  <c r="N1215" i="1"/>
  <c r="O1207" i="1"/>
  <c r="N1207" i="1"/>
  <c r="O1199" i="1"/>
  <c r="N1199" i="1"/>
  <c r="O1179" i="1"/>
  <c r="N1179" i="1"/>
  <c r="O1167" i="1"/>
  <c r="N1167" i="1"/>
  <c r="O1147" i="1"/>
  <c r="N1147" i="1"/>
  <c r="O1143" i="1"/>
  <c r="N1143" i="1"/>
  <c r="O1139" i="1"/>
  <c r="N1139" i="1"/>
  <c r="O1127" i="1"/>
  <c r="N1127" i="1"/>
  <c r="O1119" i="1"/>
  <c r="N1119" i="1"/>
  <c r="O1111" i="1"/>
  <c r="N1111" i="1"/>
  <c r="O1095" i="1"/>
  <c r="N1095" i="1"/>
  <c r="O1067" i="1"/>
  <c r="N1067" i="1"/>
  <c r="O1063" i="1"/>
  <c r="N1063" i="1"/>
  <c r="O1047" i="1"/>
  <c r="N1047" i="1"/>
  <c r="O1031" i="1"/>
  <c r="N1031" i="1"/>
  <c r="O1023" i="1"/>
  <c r="N1023" i="1"/>
  <c r="O1019" i="1"/>
  <c r="N1019" i="1"/>
  <c r="O1015" i="1"/>
  <c r="N1015" i="1"/>
  <c r="O1011" i="1"/>
  <c r="N1011" i="1"/>
  <c r="O1003" i="1"/>
  <c r="N1003" i="1"/>
  <c r="O999" i="1"/>
  <c r="N999" i="1"/>
  <c r="O987" i="1"/>
  <c r="N987" i="1"/>
  <c r="O979" i="1"/>
  <c r="N979" i="1"/>
  <c r="O967" i="1"/>
  <c r="N967" i="1"/>
  <c r="O963" i="1"/>
  <c r="N963" i="1"/>
  <c r="O959" i="1"/>
  <c r="N959" i="1"/>
  <c r="O951" i="1"/>
  <c r="N951" i="1"/>
  <c r="O943" i="1"/>
  <c r="N943" i="1"/>
  <c r="O935" i="1"/>
  <c r="N935" i="1"/>
  <c r="O927" i="1"/>
  <c r="N927" i="1"/>
  <c r="O919" i="1"/>
  <c r="N919" i="1"/>
  <c r="O911" i="1"/>
  <c r="N911" i="1"/>
  <c r="O895" i="1"/>
  <c r="N895" i="1"/>
  <c r="O887" i="1"/>
  <c r="N887" i="1"/>
  <c r="O883" i="1"/>
  <c r="N883" i="1"/>
  <c r="O875" i="1"/>
  <c r="N875" i="1"/>
  <c r="O855" i="1"/>
  <c r="N855" i="1"/>
  <c r="O847" i="1"/>
  <c r="N847" i="1"/>
  <c r="O815" i="1"/>
  <c r="N815" i="1"/>
  <c r="O811" i="1"/>
  <c r="N811" i="1"/>
  <c r="O803" i="1"/>
  <c r="N803" i="1"/>
  <c r="O799" i="1"/>
  <c r="N799" i="1"/>
  <c r="O787" i="1"/>
  <c r="N787" i="1"/>
  <c r="O783" i="1"/>
  <c r="N783" i="1"/>
  <c r="O775" i="1"/>
  <c r="N775" i="1"/>
  <c r="O771" i="1"/>
  <c r="N771" i="1"/>
  <c r="O755" i="1"/>
  <c r="N755" i="1"/>
  <c r="O727" i="1"/>
  <c r="N727" i="1"/>
  <c r="O723" i="1"/>
  <c r="N723" i="1"/>
  <c r="O715" i="1"/>
  <c r="N715" i="1"/>
  <c r="O711" i="1"/>
  <c r="N711" i="1"/>
  <c r="O691" i="1"/>
  <c r="N691" i="1"/>
  <c r="O687" i="1"/>
  <c r="N687" i="1"/>
  <c r="O679" i="1"/>
  <c r="N679" i="1"/>
  <c r="O671" i="1"/>
  <c r="N671" i="1"/>
  <c r="O659" i="1"/>
  <c r="N659" i="1"/>
  <c r="O647" i="1"/>
  <c r="N647" i="1"/>
  <c r="O635" i="1"/>
  <c r="N635" i="1"/>
  <c r="O627" i="1"/>
  <c r="N627" i="1"/>
  <c r="O607" i="1"/>
  <c r="N607" i="1"/>
  <c r="O603" i="1"/>
  <c r="N603" i="1"/>
  <c r="O559" i="1"/>
  <c r="N559" i="1"/>
  <c r="O551" i="1"/>
  <c r="N551" i="1"/>
  <c r="O543" i="1"/>
  <c r="N543" i="1"/>
  <c r="O511" i="1"/>
  <c r="N511" i="1"/>
  <c r="O503" i="1"/>
  <c r="N503" i="1"/>
  <c r="O499" i="1"/>
  <c r="N499" i="1"/>
  <c r="O483" i="1"/>
  <c r="N483" i="1"/>
  <c r="O475" i="1"/>
  <c r="N475" i="1"/>
  <c r="O471" i="1"/>
  <c r="N471" i="1"/>
  <c r="O407" i="1"/>
  <c r="N407" i="1"/>
  <c r="O399" i="1"/>
  <c r="N399" i="1"/>
  <c r="O383" i="1"/>
  <c r="N383" i="1"/>
  <c r="O367" i="1"/>
  <c r="N367" i="1"/>
  <c r="O359" i="1"/>
  <c r="N359" i="1"/>
  <c r="O351" i="1"/>
  <c r="N351" i="1"/>
  <c r="O347" i="1"/>
  <c r="N347" i="1"/>
  <c r="O335" i="1"/>
  <c r="N335" i="1"/>
  <c r="O331" i="1"/>
  <c r="N331" i="1"/>
  <c r="O323" i="1"/>
  <c r="N323" i="1"/>
  <c r="O319" i="1"/>
  <c r="N319" i="1"/>
  <c r="O315" i="1"/>
  <c r="N315" i="1"/>
  <c r="O275" i="1"/>
  <c r="N275" i="1"/>
  <c r="O271" i="1"/>
  <c r="N271" i="1"/>
  <c r="O267" i="1"/>
  <c r="N267" i="1"/>
  <c r="O259" i="1"/>
  <c r="N259" i="1"/>
  <c r="O255" i="1"/>
  <c r="N255" i="1"/>
  <c r="O251" i="1"/>
  <c r="N251" i="1"/>
  <c r="O247" i="1"/>
  <c r="N247" i="1"/>
  <c r="O243" i="1"/>
  <c r="N243" i="1"/>
  <c r="O239" i="1"/>
  <c r="N239" i="1"/>
  <c r="N235" i="1"/>
  <c r="O235" i="1"/>
  <c r="O227" i="1"/>
  <c r="N227" i="1"/>
  <c r="O219" i="1"/>
  <c r="N219" i="1"/>
  <c r="O215" i="1"/>
  <c r="N215" i="1"/>
  <c r="O207" i="1"/>
  <c r="N207" i="1"/>
  <c r="O191" i="1"/>
  <c r="N191" i="1"/>
  <c r="O187" i="1"/>
  <c r="N187" i="1"/>
  <c r="O179" i="1"/>
  <c r="N179" i="1"/>
  <c r="O175" i="1"/>
  <c r="N175" i="1"/>
  <c r="O167" i="1"/>
  <c r="N167" i="1"/>
  <c r="O163" i="1"/>
  <c r="N163" i="1"/>
  <c r="O155" i="1"/>
  <c r="N155" i="1"/>
  <c r="O151" i="1"/>
  <c r="N151" i="1"/>
  <c r="O147" i="1"/>
  <c r="N147" i="1"/>
  <c r="O143" i="1"/>
  <c r="N143" i="1"/>
  <c r="O139" i="1"/>
  <c r="N139" i="1"/>
  <c r="O127" i="1"/>
  <c r="N127" i="1"/>
  <c r="O119" i="1"/>
  <c r="N119" i="1"/>
  <c r="O111" i="1"/>
  <c r="N111" i="1"/>
  <c r="O103" i="1"/>
  <c r="N103" i="1"/>
  <c r="O99" i="1"/>
  <c r="N99" i="1"/>
  <c r="O71" i="1"/>
  <c r="N71" i="1"/>
  <c r="O63" i="1"/>
  <c r="N63" i="1"/>
  <c r="O55" i="1"/>
  <c r="N55" i="1"/>
  <c r="O47" i="1"/>
  <c r="N47" i="1"/>
  <c r="O43" i="1"/>
  <c r="N43" i="1"/>
  <c r="O39" i="1"/>
  <c r="N39" i="1"/>
  <c r="O5994" i="1"/>
  <c r="N5994" i="1"/>
  <c r="O5990" i="1"/>
  <c r="N5990" i="1"/>
  <c r="O5978" i="1"/>
  <c r="N5978" i="1"/>
  <c r="O5974" i="1"/>
  <c r="N5974" i="1"/>
  <c r="O5966" i="1"/>
  <c r="N5966" i="1"/>
  <c r="O5962" i="1"/>
  <c r="N5962" i="1"/>
  <c r="O5958" i="1"/>
  <c r="N5958" i="1"/>
  <c r="O5950" i="1"/>
  <c r="N5950" i="1"/>
  <c r="O5946" i="1"/>
  <c r="N5946" i="1"/>
  <c r="O5942" i="1"/>
  <c r="N5942" i="1"/>
  <c r="O5938" i="1"/>
  <c r="N5938" i="1"/>
  <c r="O5934" i="1"/>
  <c r="N5934" i="1"/>
  <c r="O5930" i="1"/>
  <c r="N5930" i="1"/>
  <c r="O5922" i="1"/>
  <c r="N5922" i="1"/>
  <c r="O5910" i="1"/>
  <c r="N5910" i="1"/>
  <c r="O5906" i="1"/>
  <c r="N5906" i="1"/>
  <c r="O5902" i="1"/>
  <c r="N5902" i="1"/>
  <c r="O5898" i="1"/>
  <c r="N5898" i="1"/>
  <c r="O5890" i="1"/>
  <c r="N5890" i="1"/>
  <c r="O5886" i="1"/>
  <c r="N5886" i="1"/>
  <c r="O5878" i="1"/>
  <c r="N5878" i="1"/>
  <c r="O5874" i="1"/>
  <c r="N5874" i="1"/>
  <c r="O5870" i="1"/>
  <c r="N5870" i="1"/>
  <c r="O5866" i="1"/>
  <c r="N5866" i="1"/>
  <c r="O5862" i="1"/>
  <c r="N5862" i="1"/>
  <c r="O5858" i="1"/>
  <c r="N5858" i="1"/>
  <c r="O5854" i="1"/>
  <c r="N5854" i="1"/>
  <c r="O5850" i="1"/>
  <c r="N5850" i="1"/>
  <c r="O5842" i="1"/>
  <c r="N5842" i="1"/>
  <c r="O5834" i="1"/>
  <c r="N5834" i="1"/>
  <c r="O5830" i="1"/>
  <c r="N5830" i="1"/>
  <c r="O5826" i="1"/>
  <c r="N5826" i="1"/>
  <c r="O5806" i="1"/>
  <c r="N5806" i="1"/>
  <c r="O5802" i="1"/>
  <c r="N5802" i="1"/>
  <c r="O5798" i="1"/>
  <c r="N5798" i="1"/>
  <c r="O5794" i="1"/>
  <c r="N5794" i="1"/>
  <c r="O5790" i="1"/>
  <c r="N5790" i="1"/>
  <c r="O5786" i="1"/>
  <c r="N5786" i="1"/>
  <c r="O5782" i="1"/>
  <c r="N5782" i="1"/>
  <c r="O5778" i="1"/>
  <c r="N5778" i="1"/>
  <c r="O5774" i="1"/>
  <c r="N5774" i="1"/>
  <c r="O5766" i="1"/>
  <c r="N5766" i="1"/>
  <c r="O5762" i="1"/>
  <c r="N5762" i="1"/>
  <c r="O5754" i="1"/>
  <c r="N5754" i="1"/>
  <c r="O5750" i="1"/>
  <c r="N5750" i="1"/>
  <c r="O5746" i="1"/>
  <c r="N5746" i="1"/>
  <c r="O5742" i="1"/>
  <c r="N5742" i="1"/>
  <c r="O5734" i="1"/>
  <c r="N5734" i="1"/>
  <c r="O5730" i="1"/>
  <c r="N5730" i="1"/>
  <c r="O5726" i="1"/>
  <c r="N5726" i="1"/>
  <c r="O5718" i="1"/>
  <c r="N5718" i="1"/>
  <c r="O5714" i="1"/>
  <c r="N5714" i="1"/>
  <c r="O5702" i="1"/>
  <c r="N5702" i="1"/>
  <c r="O5694" i="1"/>
  <c r="N5694" i="1"/>
  <c r="O5690" i="1"/>
  <c r="N5690" i="1"/>
  <c r="O5686" i="1"/>
  <c r="N5686" i="1"/>
  <c r="O5674" i="1"/>
  <c r="N5674" i="1"/>
  <c r="O5670" i="1"/>
  <c r="N5670" i="1"/>
  <c r="O5662" i="1"/>
  <c r="N5662" i="1"/>
  <c r="O5658" i="1"/>
  <c r="N5658" i="1"/>
  <c r="O5650" i="1"/>
  <c r="N5650" i="1"/>
  <c r="O5646" i="1"/>
  <c r="N5646" i="1"/>
  <c r="O5642" i="1"/>
  <c r="N5642" i="1"/>
  <c r="O5638" i="1"/>
  <c r="N5638" i="1"/>
  <c r="O5626" i="1"/>
  <c r="N5626" i="1"/>
  <c r="O5622" i="1"/>
  <c r="N5622" i="1"/>
  <c r="O5618" i="1"/>
  <c r="N5618" i="1"/>
  <c r="O5614" i="1"/>
  <c r="N5614" i="1"/>
  <c r="O5610" i="1"/>
  <c r="N5610" i="1"/>
  <c r="O5606" i="1"/>
  <c r="N5606" i="1"/>
  <c r="O5602" i="1"/>
  <c r="N5602" i="1"/>
  <c r="O5594" i="1"/>
  <c r="N5594" i="1"/>
  <c r="O5590" i="1"/>
  <c r="N5590" i="1"/>
  <c r="O5586" i="1"/>
  <c r="N5586" i="1"/>
  <c r="O5582" i="1"/>
  <c r="N5582" i="1"/>
  <c r="O5578" i="1"/>
  <c r="N5578" i="1"/>
  <c r="O5574" i="1"/>
  <c r="N5574" i="1"/>
  <c r="O5566" i="1"/>
  <c r="N5566" i="1"/>
  <c r="O5562" i="1"/>
  <c r="N5562" i="1"/>
  <c r="O5558" i="1"/>
  <c r="N5558" i="1"/>
  <c r="O5550" i="1"/>
  <c r="N5550" i="1"/>
  <c r="O5546" i="1"/>
  <c r="N5546" i="1"/>
  <c r="O5542" i="1"/>
  <c r="N5542" i="1"/>
  <c r="O5538" i="1"/>
  <c r="N5538" i="1"/>
  <c r="O5534" i="1"/>
  <c r="N5534" i="1"/>
  <c r="O5530" i="1"/>
  <c r="N5530" i="1"/>
  <c r="O5522" i="1"/>
  <c r="N5522" i="1"/>
  <c r="O5518" i="1"/>
  <c r="N5518" i="1"/>
  <c r="O5510" i="1"/>
  <c r="N5510" i="1"/>
  <c r="O5506" i="1"/>
  <c r="N5506" i="1"/>
  <c r="O5502" i="1"/>
  <c r="N5502" i="1"/>
  <c r="O5498" i="1"/>
  <c r="N5498" i="1"/>
  <c r="O5494" i="1"/>
  <c r="N5494" i="1"/>
  <c r="O5490" i="1"/>
  <c r="N5490" i="1"/>
  <c r="O5486" i="1"/>
  <c r="N5486" i="1"/>
  <c r="O5478" i="1"/>
  <c r="N5478" i="1"/>
  <c r="O5474" i="1"/>
  <c r="N5474" i="1"/>
  <c r="O5470" i="1"/>
  <c r="N5470" i="1"/>
  <c r="O5466" i="1"/>
  <c r="N5466" i="1"/>
  <c r="O5458" i="1"/>
  <c r="N5458" i="1"/>
  <c r="O5450" i="1"/>
  <c r="N5450" i="1"/>
  <c r="O5446" i="1"/>
  <c r="N5446" i="1"/>
  <c r="O5434" i="1"/>
  <c r="N5434" i="1"/>
  <c r="O5414" i="1"/>
  <c r="N5414" i="1"/>
  <c r="O5410" i="1"/>
  <c r="N5410" i="1"/>
  <c r="O5406" i="1"/>
  <c r="N5406" i="1"/>
  <c r="O5402" i="1"/>
  <c r="N5402" i="1"/>
  <c r="O5398" i="1"/>
  <c r="N5398" i="1"/>
  <c r="O5394" i="1"/>
  <c r="N5394" i="1"/>
  <c r="O5386" i="1"/>
  <c r="N5386" i="1"/>
  <c r="O5378" i="1"/>
  <c r="N5378" i="1"/>
  <c r="O5370" i="1"/>
  <c r="N5370" i="1"/>
  <c r="O5366" i="1"/>
  <c r="N5366" i="1"/>
  <c r="O5362" i="1"/>
  <c r="N5362" i="1"/>
  <c r="O5358" i="1"/>
  <c r="N5358" i="1"/>
  <c r="O5350" i="1"/>
  <c r="N5350" i="1"/>
  <c r="O5346" i="1"/>
  <c r="N5346" i="1"/>
  <c r="O5342" i="1"/>
  <c r="N5342" i="1"/>
  <c r="O5338" i="1"/>
  <c r="N5338" i="1"/>
  <c r="O5326" i="1"/>
  <c r="N5326" i="1"/>
  <c r="O5314" i="1"/>
  <c r="N5314" i="1"/>
  <c r="O5306" i="1"/>
  <c r="N5306" i="1"/>
  <c r="O5302" i="1"/>
  <c r="N5302" i="1"/>
  <c r="O5298" i="1"/>
  <c r="N5298" i="1"/>
  <c r="O5294" i="1"/>
  <c r="N5294" i="1"/>
  <c r="O5290" i="1"/>
  <c r="N5290" i="1"/>
  <c r="O5286" i="1"/>
  <c r="N5286" i="1"/>
  <c r="O5282" i="1"/>
  <c r="N5282" i="1"/>
  <c r="O5278" i="1"/>
  <c r="N5278" i="1"/>
  <c r="O5274" i="1"/>
  <c r="N5274" i="1"/>
  <c r="O5270" i="1"/>
  <c r="N5270" i="1"/>
  <c r="O5266" i="1"/>
  <c r="N5266" i="1"/>
  <c r="O5262" i="1"/>
  <c r="N5262" i="1"/>
  <c r="O5258" i="1"/>
  <c r="N5258" i="1"/>
  <c r="O5254" i="1"/>
  <c r="N5254" i="1"/>
  <c r="O5246" i="1"/>
  <c r="N5246" i="1"/>
  <c r="O5238" i="1"/>
  <c r="N5238" i="1"/>
  <c r="O5234" i="1"/>
  <c r="N5234" i="1"/>
  <c r="O5230" i="1"/>
  <c r="N5230" i="1"/>
  <c r="O5226" i="1"/>
  <c r="N5226" i="1"/>
  <c r="O5222" i="1"/>
  <c r="N5222" i="1"/>
  <c r="O5214" i="1"/>
  <c r="N5214" i="1"/>
  <c r="O5210" i="1"/>
  <c r="N5210" i="1"/>
  <c r="O5206" i="1"/>
  <c r="N5206" i="1"/>
  <c r="O5202" i="1"/>
  <c r="N5202" i="1"/>
  <c r="O5198" i="1"/>
  <c r="N5198" i="1"/>
  <c r="O5194" i="1"/>
  <c r="N5194" i="1"/>
  <c r="O5190" i="1"/>
  <c r="N5190" i="1"/>
  <c r="O5186" i="1"/>
  <c r="N5186" i="1"/>
  <c r="O5178" i="1"/>
  <c r="N5178" i="1"/>
  <c r="O5162" i="1"/>
  <c r="N5162" i="1"/>
  <c r="O5158" i="1"/>
  <c r="N5158" i="1"/>
  <c r="O5154" i="1"/>
  <c r="N5154" i="1"/>
  <c r="O5150" i="1"/>
  <c r="N5150" i="1"/>
  <c r="O5146" i="1"/>
  <c r="N5146" i="1"/>
  <c r="O5138" i="1"/>
  <c r="N5138" i="1"/>
  <c r="O5130" i="1"/>
  <c r="N5130" i="1"/>
  <c r="O5126" i="1"/>
  <c r="N5126" i="1"/>
  <c r="O5122" i="1"/>
  <c r="N5122" i="1"/>
  <c r="O5110" i="1"/>
  <c r="N5110" i="1"/>
  <c r="O5106" i="1"/>
  <c r="N5106" i="1"/>
  <c r="O5098" i="1"/>
  <c r="N5098" i="1"/>
  <c r="O5094" i="1"/>
  <c r="N5094" i="1"/>
  <c r="O5074" i="1"/>
  <c r="N5074" i="1"/>
  <c r="O5070" i="1"/>
  <c r="N5070" i="1"/>
  <c r="O5066" i="1"/>
  <c r="N5066" i="1"/>
  <c r="O5062" i="1"/>
  <c r="N5062" i="1"/>
  <c r="O5058" i="1"/>
  <c r="N5058" i="1"/>
  <c r="O5054" i="1"/>
  <c r="N5054" i="1"/>
  <c r="O5050" i="1"/>
  <c r="N5050" i="1"/>
  <c r="O5046" i="1"/>
  <c r="N5046" i="1"/>
  <c r="O5038" i="1"/>
  <c r="N5038" i="1"/>
  <c r="O5034" i="1"/>
  <c r="N5034" i="1"/>
  <c r="O5022" i="1"/>
  <c r="N5022" i="1"/>
  <c r="O5014" i="1"/>
  <c r="N5014" i="1"/>
  <c r="O5010" i="1"/>
  <c r="N5010" i="1"/>
  <c r="O5006" i="1"/>
  <c r="N5006" i="1"/>
  <c r="O5002" i="1"/>
  <c r="N5002" i="1"/>
  <c r="O4998" i="1"/>
  <c r="N4998" i="1"/>
  <c r="O4986" i="1"/>
  <c r="N4986" i="1"/>
  <c r="O4982" i="1"/>
  <c r="N4982" i="1"/>
  <c r="O4978" i="1"/>
  <c r="N4978" i="1"/>
  <c r="O4974" i="1"/>
  <c r="N4974" i="1"/>
  <c r="O4970" i="1"/>
  <c r="N4970" i="1"/>
  <c r="O4966" i="1"/>
  <c r="N4966" i="1"/>
  <c r="O4962" i="1"/>
  <c r="N4962" i="1"/>
  <c r="O4958" i="1"/>
  <c r="N4958" i="1"/>
  <c r="O4954" i="1"/>
  <c r="N4954" i="1"/>
  <c r="O4946" i="1"/>
  <c r="N4946" i="1"/>
  <c r="O4942" i="1"/>
  <c r="N4942" i="1"/>
  <c r="O4938" i="1"/>
  <c r="N4938" i="1"/>
  <c r="O4926" i="1"/>
  <c r="N4926" i="1"/>
  <c r="O4918" i="1"/>
  <c r="N4918" i="1"/>
  <c r="O4910" i="1"/>
  <c r="N4910" i="1"/>
  <c r="O4906" i="1"/>
  <c r="N4906" i="1"/>
  <c r="O4898" i="1"/>
  <c r="N4898" i="1"/>
  <c r="O4894" i="1"/>
  <c r="N4894" i="1"/>
  <c r="O4890" i="1"/>
  <c r="N4890" i="1"/>
  <c r="O4886" i="1"/>
  <c r="N4886" i="1"/>
  <c r="O4882" i="1"/>
  <c r="N4882" i="1"/>
  <c r="O4878" i="1"/>
  <c r="N4878" i="1"/>
  <c r="O4874" i="1"/>
  <c r="N4874" i="1"/>
  <c r="O4870" i="1"/>
  <c r="N4870" i="1"/>
  <c r="O4866" i="1"/>
  <c r="N4866" i="1"/>
  <c r="O4862" i="1"/>
  <c r="N4862" i="1"/>
  <c r="O4854" i="1"/>
  <c r="N4854" i="1"/>
  <c r="O4850" i="1"/>
  <c r="N4850" i="1"/>
  <c r="O4846" i="1"/>
  <c r="N4846" i="1"/>
  <c r="O4842" i="1"/>
  <c r="N4842" i="1"/>
  <c r="O4834" i="1"/>
  <c r="N4834" i="1"/>
  <c r="O4830" i="1"/>
  <c r="N4830" i="1"/>
  <c r="O4826" i="1"/>
  <c r="N4826" i="1"/>
  <c r="O4818" i="1"/>
  <c r="N4818" i="1"/>
  <c r="O4814" i="1"/>
  <c r="N4814" i="1"/>
  <c r="O4810" i="1"/>
  <c r="N4810" i="1"/>
  <c r="O4806" i="1"/>
  <c r="N4806" i="1"/>
  <c r="O4802" i="1"/>
  <c r="N4802" i="1"/>
  <c r="O4798" i="1"/>
  <c r="N4798" i="1"/>
  <c r="O4794" i="1"/>
  <c r="N4794" i="1"/>
  <c r="O4790" i="1"/>
  <c r="N4790" i="1"/>
  <c r="O4786" i="1"/>
  <c r="N4786" i="1"/>
  <c r="O4782" i="1"/>
  <c r="N4782" i="1"/>
  <c r="O4778" i="1"/>
  <c r="N4778" i="1"/>
  <c r="O4774" i="1"/>
  <c r="N4774" i="1"/>
  <c r="O4770" i="1"/>
  <c r="N4770" i="1"/>
  <c r="O4766" i="1"/>
  <c r="N4766" i="1"/>
  <c r="O4758" i="1"/>
  <c r="N4758" i="1"/>
  <c r="O4754" i="1"/>
  <c r="N4754" i="1"/>
  <c r="O4750" i="1"/>
  <c r="N4750" i="1"/>
  <c r="O4746" i="1"/>
  <c r="N4746" i="1"/>
  <c r="O4742" i="1"/>
  <c r="N4742" i="1"/>
  <c r="O4738" i="1"/>
  <c r="N4738" i="1"/>
  <c r="O4730" i="1"/>
  <c r="N4730" i="1"/>
  <c r="O4726" i="1"/>
  <c r="N4726" i="1"/>
  <c r="O4718" i="1"/>
  <c r="N4718" i="1"/>
  <c r="O4714" i="1"/>
  <c r="N4714" i="1"/>
  <c r="O4706" i="1"/>
  <c r="N4706" i="1"/>
  <c r="O4702" i="1"/>
  <c r="N4702" i="1"/>
  <c r="O4694" i="1"/>
  <c r="N4694" i="1"/>
  <c r="O4686" i="1"/>
  <c r="N4686" i="1"/>
  <c r="O4682" i="1"/>
  <c r="N4682" i="1"/>
  <c r="O4678" i="1"/>
  <c r="N4678" i="1"/>
  <c r="O4674" i="1"/>
  <c r="N4674" i="1"/>
  <c r="O4670" i="1"/>
  <c r="N4670" i="1"/>
  <c r="O4666" i="1"/>
  <c r="N4666" i="1"/>
  <c r="O4662" i="1"/>
  <c r="N4662" i="1"/>
  <c r="O4658" i="1"/>
  <c r="N4658" i="1"/>
  <c r="O4654" i="1"/>
  <c r="N4654" i="1"/>
  <c r="O4650" i="1"/>
  <c r="N4650" i="1"/>
  <c r="O4646" i="1"/>
  <c r="N4646" i="1"/>
  <c r="O4642" i="1"/>
  <c r="N4642" i="1"/>
  <c r="O4638" i="1"/>
  <c r="N4638" i="1"/>
  <c r="O4630" i="1"/>
  <c r="N4630" i="1"/>
  <c r="O4618" i="1"/>
  <c r="N4618" i="1"/>
  <c r="O4614" i="1"/>
  <c r="N4614" i="1"/>
  <c r="O4606" i="1"/>
  <c r="N4606" i="1"/>
  <c r="O4598" i="1"/>
  <c r="N4598" i="1"/>
  <c r="O4594" i="1"/>
  <c r="N4594" i="1"/>
  <c r="O4590" i="1"/>
  <c r="N4590" i="1"/>
  <c r="O4586" i="1"/>
  <c r="N4586" i="1"/>
  <c r="O4582" i="1"/>
  <c r="N4582" i="1"/>
  <c r="O4578" i="1"/>
  <c r="N4578" i="1"/>
  <c r="O4574" i="1"/>
  <c r="N4574" i="1"/>
  <c r="O4570" i="1"/>
  <c r="N4570" i="1"/>
  <c r="O4562" i="1"/>
  <c r="N4562" i="1"/>
  <c r="O4558" i="1"/>
  <c r="N4558" i="1"/>
  <c r="O4550" i="1"/>
  <c r="N4550" i="1"/>
  <c r="O4546" i="1"/>
  <c r="N4546" i="1"/>
  <c r="O4542" i="1"/>
  <c r="N4542" i="1"/>
  <c r="O4538" i="1"/>
  <c r="N4538" i="1"/>
  <c r="O4534" i="1"/>
  <c r="N4534" i="1"/>
  <c r="O4530" i="1"/>
  <c r="N4530" i="1"/>
  <c r="O4526" i="1"/>
  <c r="N4526" i="1"/>
  <c r="O4522" i="1"/>
  <c r="N4522" i="1"/>
  <c r="O4510" i="1"/>
  <c r="N4510" i="1"/>
  <c r="O4502" i="1"/>
  <c r="N4502" i="1"/>
  <c r="O4494" i="1"/>
  <c r="N4494" i="1"/>
  <c r="O4490" i="1"/>
  <c r="N4490" i="1"/>
  <c r="O4486" i="1"/>
  <c r="N4486" i="1"/>
  <c r="O4482" i="1"/>
  <c r="N4482" i="1"/>
  <c r="O4478" i="1"/>
  <c r="N4478" i="1"/>
  <c r="O4470" i="1"/>
  <c r="N4470" i="1"/>
  <c r="O4466" i="1"/>
  <c r="N4466" i="1"/>
  <c r="O4462" i="1"/>
  <c r="N4462" i="1"/>
  <c r="O4458" i="1"/>
  <c r="N4458" i="1"/>
  <c r="O4454" i="1"/>
  <c r="N4454" i="1"/>
  <c r="O4450" i="1"/>
  <c r="N4450" i="1"/>
  <c r="O4430" i="1"/>
  <c r="N4430" i="1"/>
  <c r="O4426" i="1"/>
  <c r="N4426" i="1"/>
  <c r="O4422" i="1"/>
  <c r="N4422" i="1"/>
  <c r="O4418" i="1"/>
  <c r="N4418" i="1"/>
  <c r="O4414" i="1"/>
  <c r="N4414" i="1"/>
  <c r="O4410" i="1"/>
  <c r="N4410" i="1"/>
  <c r="O4402" i="1"/>
  <c r="N4402" i="1"/>
  <c r="O4398" i="1"/>
  <c r="N4398" i="1"/>
  <c r="O4382" i="1"/>
  <c r="N4382" i="1"/>
  <c r="O4378" i="1"/>
  <c r="N4378" i="1"/>
  <c r="O4374" i="1"/>
  <c r="N4374" i="1"/>
  <c r="O4366" i="1"/>
  <c r="N4366" i="1"/>
  <c r="O4362" i="1"/>
  <c r="N4362" i="1"/>
  <c r="O4358" i="1"/>
  <c r="N4358" i="1"/>
  <c r="O4354" i="1"/>
  <c r="N4354" i="1"/>
  <c r="O4350" i="1"/>
  <c r="N4350" i="1"/>
  <c r="O4338" i="1"/>
  <c r="N4338" i="1"/>
  <c r="O4334" i="1"/>
  <c r="N4334" i="1"/>
  <c r="O4330" i="1"/>
  <c r="N4330" i="1"/>
  <c r="O4326" i="1"/>
  <c r="N4326" i="1"/>
  <c r="O4318" i="1"/>
  <c r="N4318" i="1"/>
  <c r="O4314" i="1"/>
  <c r="N4314" i="1"/>
  <c r="O4310" i="1"/>
  <c r="N4310" i="1"/>
  <c r="O4306" i="1"/>
  <c r="N4306" i="1"/>
  <c r="O4302" i="1"/>
  <c r="N4302" i="1"/>
  <c r="O4298" i="1"/>
  <c r="N4298" i="1"/>
  <c r="O4286" i="1"/>
  <c r="N4286" i="1"/>
  <c r="O4274" i="1"/>
  <c r="N4274" i="1"/>
  <c r="O4266" i="1"/>
  <c r="N4266" i="1"/>
  <c r="O4258" i="1"/>
  <c r="N4258" i="1"/>
  <c r="O4246" i="1"/>
  <c r="N4246" i="1"/>
  <c r="O4242" i="1"/>
  <c r="N4242" i="1"/>
  <c r="O4238" i="1"/>
  <c r="N4238" i="1"/>
  <c r="O4234" i="1"/>
  <c r="N4234" i="1"/>
  <c r="O4218" i="1"/>
  <c r="N4218" i="1"/>
  <c r="O4214" i="1"/>
  <c r="N4214" i="1"/>
  <c r="O4210" i="1"/>
  <c r="N4210" i="1"/>
  <c r="O4202" i="1"/>
  <c r="N4202" i="1"/>
  <c r="O4198" i="1"/>
  <c r="N4198" i="1"/>
  <c r="O4194" i="1"/>
  <c r="N4194" i="1"/>
  <c r="O4186" i="1"/>
  <c r="N4186" i="1"/>
  <c r="O4182" i="1"/>
  <c r="N4182" i="1"/>
  <c r="O4178" i="1"/>
  <c r="N4178" i="1"/>
  <c r="O4174" i="1"/>
  <c r="N4174" i="1"/>
  <c r="O4170" i="1"/>
  <c r="N4170" i="1"/>
  <c r="O4166" i="1"/>
  <c r="N4166" i="1"/>
  <c r="O4162" i="1"/>
  <c r="N4162" i="1"/>
  <c r="O4158" i="1"/>
  <c r="N4158" i="1"/>
  <c r="O4146" i="1"/>
  <c r="N4146" i="1"/>
  <c r="O4142" i="1"/>
  <c r="N4142" i="1"/>
  <c r="O4138" i="1"/>
  <c r="N4138" i="1"/>
  <c r="O4134" i="1"/>
  <c r="N4134" i="1"/>
  <c r="O4130" i="1"/>
  <c r="N4130" i="1"/>
  <c r="O4126" i="1"/>
  <c r="N4126" i="1"/>
  <c r="O4114" i="1"/>
  <c r="N4114" i="1"/>
  <c r="O4110" i="1"/>
  <c r="N4110" i="1"/>
  <c r="O4106" i="1"/>
  <c r="N4106" i="1"/>
  <c r="O4102" i="1"/>
  <c r="N4102" i="1"/>
  <c r="O4098" i="1"/>
  <c r="N4098" i="1"/>
  <c r="O4094" i="1"/>
  <c r="N4094" i="1"/>
  <c r="O4086" i="1"/>
  <c r="N4086" i="1"/>
  <c r="O4070" i="1"/>
  <c r="N4070" i="1"/>
  <c r="O4066" i="1"/>
  <c r="N4066" i="1"/>
  <c r="O4062" i="1"/>
  <c r="N4062" i="1"/>
  <c r="O4058" i="1"/>
  <c r="N4058" i="1"/>
  <c r="O4054" i="1"/>
  <c r="N4054" i="1"/>
  <c r="O4046" i="1"/>
  <c r="N4046" i="1"/>
  <c r="O4042" i="1"/>
  <c r="N4042" i="1"/>
  <c r="O4038" i="1"/>
  <c r="N4038" i="1"/>
  <c r="O4034" i="1"/>
  <c r="N4034" i="1"/>
  <c r="O4030" i="1"/>
  <c r="N4030" i="1"/>
  <c r="O4026" i="1"/>
  <c r="N4026" i="1"/>
  <c r="O4022" i="1"/>
  <c r="N4022" i="1"/>
  <c r="O4018" i="1"/>
  <c r="N4018" i="1"/>
  <c r="O4010" i="1"/>
  <c r="N4010" i="1"/>
  <c r="O4006" i="1"/>
  <c r="N4006" i="1"/>
  <c r="O4002" i="1"/>
  <c r="N4002" i="1"/>
  <c r="O3990" i="1"/>
  <c r="N3990" i="1"/>
  <c r="O3986" i="1"/>
  <c r="N3986" i="1"/>
  <c r="O3978" i="1"/>
  <c r="N3978" i="1"/>
  <c r="O3966" i="1"/>
  <c r="N3966" i="1"/>
  <c r="O3962" i="1"/>
  <c r="N3962" i="1"/>
  <c r="O3958" i="1"/>
  <c r="N3958" i="1"/>
  <c r="O3954" i="1"/>
  <c r="N3954" i="1"/>
  <c r="O3950" i="1"/>
  <c r="N3950" i="1"/>
  <c r="O3934" i="1"/>
  <c r="N3934" i="1"/>
  <c r="O3922" i="1"/>
  <c r="N3922" i="1"/>
  <c r="O3914" i="1"/>
  <c r="N3914" i="1"/>
  <c r="O3910" i="1"/>
  <c r="N3910" i="1"/>
  <c r="O3906" i="1"/>
  <c r="N3906" i="1"/>
  <c r="O3902" i="1"/>
  <c r="N3902" i="1"/>
  <c r="O3898" i="1"/>
  <c r="N3898" i="1"/>
  <c r="O3894" i="1"/>
  <c r="N3894" i="1"/>
  <c r="O3890" i="1"/>
  <c r="N3890" i="1"/>
  <c r="O3886" i="1"/>
  <c r="N3886" i="1"/>
  <c r="O3882" i="1"/>
  <c r="N3882" i="1"/>
  <c r="O3874" i="1"/>
  <c r="N3874" i="1"/>
  <c r="O3870" i="1"/>
  <c r="N3870" i="1"/>
  <c r="O3862" i="1"/>
  <c r="N3862" i="1"/>
  <c r="O3858" i="1"/>
  <c r="N3858" i="1"/>
  <c r="O3854" i="1"/>
  <c r="N3854" i="1"/>
  <c r="O3850" i="1"/>
  <c r="N3850" i="1"/>
  <c r="O3818" i="1"/>
  <c r="N3818" i="1"/>
  <c r="O3814" i="1"/>
  <c r="N3814" i="1"/>
  <c r="O3810" i="1"/>
  <c r="N3810" i="1"/>
  <c r="O3806" i="1"/>
  <c r="N3806" i="1"/>
  <c r="O3798" i="1"/>
  <c r="N3798" i="1"/>
  <c r="O3790" i="1"/>
  <c r="N3790" i="1"/>
  <c r="O3782" i="1"/>
  <c r="N3782" i="1"/>
  <c r="O3778" i="1"/>
  <c r="N3778" i="1"/>
  <c r="O3770" i="1"/>
  <c r="N3770" i="1"/>
  <c r="O3766" i="1"/>
  <c r="N3766" i="1"/>
  <c r="O3758" i="1"/>
  <c r="N3758" i="1"/>
  <c r="O3750" i="1"/>
  <c r="N3750" i="1"/>
  <c r="O3746" i="1"/>
  <c r="N3746" i="1"/>
  <c r="O3742" i="1"/>
  <c r="N3742" i="1"/>
  <c r="O3734" i="1"/>
  <c r="N3734" i="1"/>
  <c r="O3730" i="1"/>
  <c r="N3730" i="1"/>
  <c r="O3722" i="1"/>
  <c r="N3722" i="1"/>
  <c r="O3718" i="1"/>
  <c r="N3718" i="1"/>
  <c r="O3714" i="1"/>
  <c r="N3714" i="1"/>
  <c r="O3698" i="1"/>
  <c r="N3698" i="1"/>
  <c r="O3694" i="1"/>
  <c r="N3694" i="1"/>
  <c r="O3690" i="1"/>
  <c r="N3690" i="1"/>
  <c r="O3678" i="1"/>
  <c r="N3678" i="1"/>
  <c r="O3674" i="1"/>
  <c r="N3674" i="1"/>
  <c r="O3670" i="1"/>
  <c r="N3670" i="1"/>
  <c r="O3666" i="1"/>
  <c r="N3666" i="1"/>
  <c r="O3662" i="1"/>
  <c r="N3662" i="1"/>
  <c r="O3650" i="1"/>
  <c r="N3650" i="1"/>
  <c r="O3638" i="1"/>
  <c r="N3638" i="1"/>
  <c r="O3634" i="1"/>
  <c r="N3634" i="1"/>
  <c r="O3630" i="1"/>
  <c r="N3630" i="1"/>
  <c r="O3618" i="1"/>
  <c r="N3618" i="1"/>
  <c r="O3614" i="1"/>
  <c r="N3614" i="1"/>
  <c r="O3594" i="1"/>
  <c r="N3594" i="1"/>
  <c r="O3574" i="1"/>
  <c r="N3574" i="1"/>
  <c r="O3570" i="1"/>
  <c r="N3570" i="1"/>
  <c r="O3562" i="1"/>
  <c r="N3562" i="1"/>
  <c r="O3558" i="1"/>
  <c r="N3558" i="1"/>
  <c r="O3554" i="1"/>
  <c r="N3554" i="1"/>
  <c r="O3550" i="1"/>
  <c r="N3550" i="1"/>
  <c r="O3542" i="1"/>
  <c r="N3542" i="1"/>
  <c r="O3538" i="1"/>
  <c r="N3538" i="1"/>
  <c r="O3534" i="1"/>
  <c r="N3534" i="1"/>
  <c r="O3526" i="1"/>
  <c r="N3526" i="1"/>
  <c r="O3518" i="1"/>
  <c r="N3518" i="1"/>
  <c r="O3514" i="1"/>
  <c r="N3514" i="1"/>
  <c r="O3506" i="1"/>
  <c r="N3506" i="1"/>
  <c r="O3502" i="1"/>
  <c r="N3502" i="1"/>
  <c r="O3498" i="1"/>
  <c r="N3498" i="1"/>
  <c r="O3494" i="1"/>
  <c r="N3494" i="1"/>
  <c r="O3490" i="1"/>
  <c r="N3490" i="1"/>
  <c r="O3486" i="1"/>
  <c r="N3486" i="1"/>
  <c r="O3482" i="1"/>
  <c r="N3482" i="1"/>
  <c r="O3478" i="1"/>
  <c r="N3478" i="1"/>
  <c r="O3474" i="1"/>
  <c r="N3474" i="1"/>
  <c r="O3470" i="1"/>
  <c r="N3470" i="1"/>
  <c r="O3462" i="1"/>
  <c r="N3462" i="1"/>
  <c r="O3458" i="1"/>
  <c r="N3458" i="1"/>
  <c r="O3454" i="1"/>
  <c r="N3454" i="1"/>
  <c r="O3446" i="1"/>
  <c r="N3446" i="1"/>
  <c r="O3442" i="1"/>
  <c r="N3442" i="1"/>
  <c r="O3438" i="1"/>
  <c r="N3438" i="1"/>
  <c r="O3434" i="1"/>
  <c r="N3434" i="1"/>
  <c r="O3430" i="1"/>
  <c r="N3430" i="1"/>
  <c r="O3426" i="1"/>
  <c r="N3426" i="1"/>
  <c r="O3422" i="1"/>
  <c r="N3422" i="1"/>
  <c r="O3402" i="1"/>
  <c r="N3402" i="1"/>
  <c r="O3394" i="1"/>
  <c r="N3394" i="1"/>
  <c r="O3382" i="1"/>
  <c r="N3382" i="1"/>
  <c r="O3378" i="1"/>
  <c r="N3378" i="1"/>
  <c r="O3374" i="1"/>
  <c r="N3374" i="1"/>
  <c r="O3370" i="1"/>
  <c r="N3370" i="1"/>
  <c r="O3366" i="1"/>
  <c r="N3366" i="1"/>
  <c r="O3362" i="1"/>
  <c r="N3362" i="1"/>
  <c r="O3358" i="1"/>
  <c r="N3358" i="1"/>
  <c r="O3354" i="1"/>
  <c r="N3354" i="1"/>
  <c r="O3350" i="1"/>
  <c r="N3350" i="1"/>
  <c r="O3346" i="1"/>
  <c r="N3346" i="1"/>
  <c r="O3342" i="1"/>
  <c r="N3342" i="1"/>
  <c r="O3334" i="1"/>
  <c r="N3334" i="1"/>
  <c r="O3330" i="1"/>
  <c r="N3330" i="1"/>
  <c r="O3326" i="1"/>
  <c r="N3326" i="1"/>
  <c r="O3322" i="1"/>
  <c r="N3322" i="1"/>
  <c r="O3318" i="1"/>
  <c r="N3318" i="1"/>
  <c r="O3314" i="1"/>
  <c r="N3314" i="1"/>
  <c r="O3310" i="1"/>
  <c r="N3310" i="1"/>
  <c r="O3302" i="1"/>
  <c r="N3302" i="1"/>
  <c r="O3298" i="1"/>
  <c r="N3298" i="1"/>
  <c r="O3290" i="1"/>
  <c r="N3290" i="1"/>
  <c r="O3286" i="1"/>
  <c r="N3286" i="1"/>
  <c r="O3274" i="1"/>
  <c r="N3274" i="1"/>
  <c r="O3270" i="1"/>
  <c r="N3270" i="1"/>
  <c r="O3262" i="1"/>
  <c r="N3262" i="1"/>
  <c r="O3258" i="1"/>
  <c r="N3258" i="1"/>
  <c r="O3254" i="1"/>
  <c r="N3254" i="1"/>
  <c r="O3250" i="1"/>
  <c r="N3250" i="1"/>
  <c r="O3242" i="1"/>
  <c r="N3242" i="1"/>
  <c r="O3238" i="1"/>
  <c r="N3238" i="1"/>
  <c r="O3230" i="1"/>
  <c r="N3230" i="1"/>
  <c r="O3214" i="1"/>
  <c r="N3214" i="1"/>
  <c r="O3210" i="1"/>
  <c r="N3210" i="1"/>
  <c r="O3206" i="1"/>
  <c r="N3206" i="1"/>
  <c r="O3202" i="1"/>
  <c r="N3202" i="1"/>
  <c r="O3198" i="1"/>
  <c r="N3198" i="1"/>
  <c r="O3190" i="1"/>
  <c r="N3190" i="1"/>
  <c r="O3182" i="1"/>
  <c r="N3182" i="1"/>
  <c r="O3178" i="1"/>
  <c r="N3178" i="1"/>
  <c r="O3170" i="1"/>
  <c r="N3170" i="1"/>
  <c r="O3166" i="1"/>
  <c r="N3166" i="1"/>
  <c r="O3158" i="1"/>
  <c r="N3158" i="1"/>
  <c r="O3154" i="1"/>
  <c r="N3154" i="1"/>
  <c r="O3142" i="1"/>
  <c r="N3142" i="1"/>
  <c r="O3138" i="1"/>
  <c r="N3138" i="1"/>
  <c r="O3130" i="1"/>
  <c r="N3130" i="1"/>
  <c r="O3126" i="1"/>
  <c r="N3126" i="1"/>
  <c r="O3118" i="1"/>
  <c r="N3118" i="1"/>
  <c r="O3114" i="1"/>
  <c r="N3114" i="1"/>
  <c r="O3106" i="1"/>
  <c r="N3106" i="1"/>
  <c r="O3102" i="1"/>
  <c r="N3102" i="1"/>
  <c r="O3098" i="1"/>
  <c r="N3098" i="1"/>
  <c r="O3094" i="1"/>
  <c r="N3094" i="1"/>
  <c r="O3090" i="1"/>
  <c r="N3090" i="1"/>
  <c r="O3082" i="1"/>
  <c r="N3082" i="1"/>
  <c r="O3078" i="1"/>
  <c r="N3078" i="1"/>
  <c r="O3074" i="1"/>
  <c r="N3074" i="1"/>
  <c r="O3062" i="1"/>
  <c r="N3062" i="1"/>
  <c r="O3058" i="1"/>
  <c r="N3058" i="1"/>
  <c r="O3054" i="1"/>
  <c r="N3054" i="1"/>
  <c r="O3050" i="1"/>
  <c r="N3050" i="1"/>
  <c r="O3046" i="1"/>
  <c r="N3046" i="1"/>
  <c r="O3042" i="1"/>
  <c r="N3042" i="1"/>
  <c r="O3022" i="1"/>
  <c r="N3022" i="1"/>
  <c r="O3018" i="1"/>
  <c r="N3018" i="1"/>
  <c r="O3014" i="1"/>
  <c r="N3014" i="1"/>
  <c r="O3010" i="1"/>
  <c r="N3010" i="1"/>
  <c r="O3006" i="1"/>
  <c r="N3006" i="1"/>
  <c r="O2986" i="1"/>
  <c r="N2986" i="1"/>
  <c r="O2982" i="1"/>
  <c r="N2982" i="1"/>
  <c r="O2978" i="1"/>
  <c r="N2978" i="1"/>
  <c r="O2974" i="1"/>
  <c r="N2974" i="1"/>
  <c r="O2966" i="1"/>
  <c r="N2966" i="1"/>
  <c r="O2962" i="1"/>
  <c r="N2962" i="1"/>
  <c r="O2950" i="1"/>
  <c r="N2950" i="1"/>
  <c r="O2946" i="1"/>
  <c r="N2946" i="1"/>
  <c r="O2942" i="1"/>
  <c r="N2942" i="1"/>
  <c r="O2938" i="1"/>
  <c r="N2938" i="1"/>
  <c r="O2934" i="1"/>
  <c r="N2934" i="1"/>
  <c r="O2930" i="1"/>
  <c r="N2930" i="1"/>
  <c r="O2922" i="1"/>
  <c r="N2922" i="1"/>
  <c r="O2918" i="1"/>
  <c r="N2918" i="1"/>
  <c r="O2910" i="1"/>
  <c r="N2910" i="1"/>
  <c r="O2906" i="1"/>
  <c r="N2906" i="1"/>
  <c r="O2902" i="1"/>
  <c r="N2902" i="1"/>
  <c r="O2894" i="1"/>
  <c r="N2894" i="1"/>
  <c r="O2890" i="1"/>
  <c r="N2890" i="1"/>
  <c r="O2882" i="1"/>
  <c r="N2882" i="1"/>
  <c r="O2878" i="1"/>
  <c r="N2878" i="1"/>
  <c r="O2874" i="1"/>
  <c r="N2874" i="1"/>
  <c r="O2870" i="1"/>
  <c r="N2870" i="1"/>
  <c r="O2866" i="1"/>
  <c r="N2866" i="1"/>
  <c r="O2850" i="1"/>
  <c r="N2850" i="1"/>
  <c r="O2842" i="1"/>
  <c r="N2842" i="1"/>
  <c r="O2838" i="1"/>
  <c r="N2838" i="1"/>
  <c r="O2834" i="1"/>
  <c r="N2834" i="1"/>
  <c r="O2830" i="1"/>
  <c r="N2830" i="1"/>
  <c r="O2826" i="1"/>
  <c r="N2826" i="1"/>
  <c r="O2822" i="1"/>
  <c r="N2822" i="1"/>
  <c r="O2814" i="1"/>
  <c r="N2814" i="1"/>
  <c r="O2810" i="1"/>
  <c r="N2810" i="1"/>
  <c r="O2806" i="1"/>
  <c r="N2806" i="1"/>
  <c r="O2802" i="1"/>
  <c r="N2802" i="1"/>
  <c r="O2794" i="1"/>
  <c r="N2794" i="1"/>
  <c r="O2790" i="1"/>
  <c r="N2790" i="1"/>
  <c r="O2786" i="1"/>
  <c r="N2786" i="1"/>
  <c r="O2782" i="1"/>
  <c r="N2782" i="1"/>
  <c r="O2778" i="1"/>
  <c r="N2778" i="1"/>
  <c r="O2774" i="1"/>
  <c r="N2774" i="1"/>
  <c r="O2770" i="1"/>
  <c r="N2770" i="1"/>
  <c r="O2766" i="1"/>
  <c r="N2766" i="1"/>
  <c r="O2762" i="1"/>
  <c r="N2762" i="1"/>
  <c r="O2754" i="1"/>
  <c r="N2754" i="1"/>
  <c r="O2750" i="1"/>
  <c r="N2750" i="1"/>
  <c r="O2746" i="1"/>
  <c r="N2746" i="1"/>
  <c r="O2742" i="1"/>
  <c r="N2742" i="1"/>
  <c r="O2738" i="1"/>
  <c r="N2738" i="1"/>
  <c r="O2730" i="1"/>
  <c r="N2730" i="1"/>
  <c r="O2726" i="1"/>
  <c r="N2726" i="1"/>
  <c r="O2722" i="1"/>
  <c r="N2722" i="1"/>
  <c r="O2718" i="1"/>
  <c r="N2718" i="1"/>
  <c r="O2714" i="1"/>
  <c r="N2714" i="1"/>
  <c r="O2710" i="1"/>
  <c r="N2710" i="1"/>
  <c r="O2702" i="1"/>
  <c r="N2702" i="1"/>
  <c r="O2698" i="1"/>
  <c r="N2698" i="1"/>
  <c r="O2694" i="1"/>
  <c r="N2694" i="1"/>
  <c r="O2686" i="1"/>
  <c r="N2686" i="1"/>
  <c r="O2682" i="1"/>
  <c r="N2682" i="1"/>
  <c r="O2678" i="1"/>
  <c r="N2678" i="1"/>
  <c r="O2674" i="1"/>
  <c r="N2674" i="1"/>
  <c r="O2670" i="1"/>
  <c r="N2670" i="1"/>
  <c r="O2662" i="1"/>
  <c r="N2662" i="1"/>
  <c r="O2654" i="1"/>
  <c r="N2654" i="1"/>
  <c r="O2650" i="1"/>
  <c r="N2650" i="1"/>
  <c r="O2646" i="1"/>
  <c r="N2646" i="1"/>
  <c r="O2634" i="1"/>
  <c r="N2634" i="1"/>
  <c r="O2630" i="1"/>
  <c r="N2630" i="1"/>
  <c r="O2626" i="1"/>
  <c r="N2626" i="1"/>
  <c r="O2618" i="1"/>
  <c r="N2618" i="1"/>
  <c r="O2614" i="1"/>
  <c r="N2614" i="1"/>
  <c r="O2610" i="1"/>
  <c r="N2610" i="1"/>
  <c r="O2606" i="1"/>
  <c r="N2606" i="1"/>
  <c r="O2602" i="1"/>
  <c r="N2602" i="1"/>
  <c r="O2598" i="1"/>
  <c r="N2598" i="1"/>
  <c r="O2594" i="1"/>
  <c r="N2594" i="1"/>
  <c r="O2590" i="1"/>
  <c r="N2590" i="1"/>
  <c r="O2586" i="1"/>
  <c r="N2586" i="1"/>
  <c r="O2582" i="1"/>
  <c r="N2582" i="1"/>
  <c r="O2566" i="1"/>
  <c r="N2566" i="1"/>
  <c r="O2562" i="1"/>
  <c r="N2562" i="1"/>
  <c r="O2554" i="1"/>
  <c r="N2554" i="1"/>
  <c r="O2550" i="1"/>
  <c r="N2550" i="1"/>
  <c r="O2546" i="1"/>
  <c r="N2546" i="1"/>
  <c r="O2538" i="1"/>
  <c r="N2538" i="1"/>
  <c r="O2526" i="1"/>
  <c r="N2526" i="1"/>
  <c r="O2522" i="1"/>
  <c r="N2522" i="1"/>
  <c r="O2514" i="1"/>
  <c r="N2514" i="1"/>
  <c r="O2510" i="1"/>
  <c r="N2510" i="1"/>
  <c r="O2506" i="1"/>
  <c r="N2506" i="1"/>
  <c r="O2502" i="1"/>
  <c r="N2502" i="1"/>
  <c r="O2498" i="1"/>
  <c r="N2498" i="1"/>
  <c r="O2486" i="1"/>
  <c r="N2486" i="1"/>
  <c r="O2482" i="1"/>
  <c r="N2482" i="1"/>
  <c r="O2478" i="1"/>
  <c r="N2478" i="1"/>
  <c r="O2470" i="1"/>
  <c r="N2470" i="1"/>
  <c r="O2466" i="1"/>
  <c r="N2466" i="1"/>
  <c r="O2458" i="1"/>
  <c r="N2458" i="1"/>
  <c r="O2454" i="1"/>
  <c r="N2454" i="1"/>
  <c r="O2442" i="1"/>
  <c r="N2442" i="1"/>
  <c r="O2438" i="1"/>
  <c r="N2438" i="1"/>
  <c r="O2434" i="1"/>
  <c r="N2434" i="1"/>
  <c r="O2426" i="1"/>
  <c r="N2426" i="1"/>
  <c r="O2422" i="1"/>
  <c r="N2422" i="1"/>
  <c r="O2418" i="1"/>
  <c r="N2418" i="1"/>
  <c r="O2402" i="1"/>
  <c r="N2402" i="1"/>
  <c r="O2398" i="1"/>
  <c r="N2398" i="1"/>
  <c r="O2378" i="1"/>
  <c r="N2378" i="1"/>
  <c r="O2374" i="1"/>
  <c r="N2374" i="1"/>
  <c r="O2370" i="1"/>
  <c r="N2370" i="1"/>
  <c r="O2358" i="1"/>
  <c r="N2358" i="1"/>
  <c r="O2354" i="1"/>
  <c r="N2354" i="1"/>
  <c r="O2346" i="1"/>
  <c r="N2346" i="1"/>
  <c r="O2342" i="1"/>
  <c r="N2342" i="1"/>
  <c r="O2338" i="1"/>
  <c r="N2338" i="1"/>
  <c r="O2334" i="1"/>
  <c r="N2334" i="1"/>
  <c r="O2330" i="1"/>
  <c r="N2330" i="1"/>
  <c r="O2322" i="1"/>
  <c r="N2322" i="1"/>
  <c r="O2318" i="1"/>
  <c r="N2318" i="1"/>
  <c r="O2314" i="1"/>
  <c r="N2314" i="1"/>
  <c r="O2302" i="1"/>
  <c r="N2302" i="1"/>
  <c r="O2294" i="1"/>
  <c r="N2294" i="1"/>
  <c r="O2290" i="1"/>
  <c r="N2290" i="1"/>
  <c r="O2286" i="1"/>
  <c r="N2286" i="1"/>
  <c r="O2282" i="1"/>
  <c r="N2282" i="1"/>
  <c r="O2278" i="1"/>
  <c r="N2278" i="1"/>
  <c r="O2274" i="1"/>
  <c r="N2274" i="1"/>
  <c r="O2270" i="1"/>
  <c r="N2270" i="1"/>
  <c r="O2266" i="1"/>
  <c r="N2266" i="1"/>
  <c r="O2254" i="1"/>
  <c r="N2254" i="1"/>
  <c r="O2250" i="1"/>
  <c r="N2250" i="1"/>
  <c r="O2246" i="1"/>
  <c r="N2246" i="1"/>
  <c r="O2242" i="1"/>
  <c r="N2242" i="1"/>
  <c r="O2238" i="1"/>
  <c r="N2238" i="1"/>
  <c r="O2230" i="1"/>
  <c r="N2230" i="1"/>
  <c r="O2226" i="1"/>
  <c r="N2226" i="1"/>
  <c r="O2218" i="1"/>
  <c r="N2218" i="1"/>
  <c r="O2214" i="1"/>
  <c r="N2214" i="1"/>
  <c r="O2206" i="1"/>
  <c r="N2206" i="1"/>
  <c r="O2194" i="1"/>
  <c r="N2194" i="1"/>
  <c r="O2182" i="1"/>
  <c r="N2182" i="1"/>
  <c r="O2178" i="1"/>
  <c r="N2178" i="1"/>
  <c r="O2174" i="1"/>
  <c r="N2174" i="1"/>
  <c r="O2166" i="1"/>
  <c r="N2166" i="1"/>
  <c r="O2162" i="1"/>
  <c r="N2162" i="1"/>
  <c r="O2158" i="1"/>
  <c r="N2158" i="1"/>
  <c r="O2154" i="1"/>
  <c r="N2154" i="1"/>
  <c r="O2146" i="1"/>
  <c r="N2146" i="1"/>
  <c r="O2142" i="1"/>
  <c r="N2142" i="1"/>
  <c r="O2138" i="1"/>
  <c r="N2138" i="1"/>
  <c r="O2134" i="1"/>
  <c r="N2134" i="1"/>
  <c r="O2130" i="1"/>
  <c r="N2130" i="1"/>
  <c r="O2118" i="1"/>
  <c r="N2118" i="1"/>
  <c r="O2114" i="1"/>
  <c r="N2114" i="1"/>
  <c r="O2110" i="1"/>
  <c r="N2110" i="1"/>
  <c r="O2106" i="1"/>
  <c r="N2106" i="1"/>
  <c r="O2102" i="1"/>
  <c r="N2102" i="1"/>
  <c r="O2098" i="1"/>
  <c r="N2098" i="1"/>
  <c r="O2094" i="1"/>
  <c r="N2094" i="1"/>
  <c r="O2086" i="1"/>
  <c r="N2086" i="1"/>
  <c r="O2082" i="1"/>
  <c r="N2082" i="1"/>
  <c r="O2078" i="1"/>
  <c r="N2078" i="1"/>
  <c r="O2074" i="1"/>
  <c r="N2074" i="1"/>
  <c r="O2070" i="1"/>
  <c r="N2070" i="1"/>
  <c r="O2066" i="1"/>
  <c r="N2066" i="1"/>
  <c r="O2062" i="1"/>
  <c r="N2062" i="1"/>
  <c r="O2058" i="1"/>
  <c r="N2058" i="1"/>
  <c r="O2054" i="1"/>
  <c r="N2054" i="1"/>
  <c r="O2042" i="1"/>
  <c r="N2042" i="1"/>
  <c r="O2038" i="1"/>
  <c r="N2038" i="1"/>
  <c r="O2026" i="1"/>
  <c r="N2026" i="1"/>
  <c r="O2022" i="1"/>
  <c r="N2022" i="1"/>
  <c r="O2014" i="1"/>
  <c r="N2014" i="1"/>
  <c r="O2010" i="1"/>
  <c r="N2010" i="1"/>
  <c r="O2006" i="1"/>
  <c r="N2006" i="1"/>
  <c r="O1998" i="1"/>
  <c r="N1998" i="1"/>
  <c r="O1994" i="1"/>
  <c r="N1994" i="1"/>
  <c r="O1990" i="1"/>
  <c r="N1990" i="1"/>
  <c r="O1986" i="1"/>
  <c r="N1986" i="1"/>
  <c r="O1978" i="1"/>
  <c r="N1978" i="1"/>
  <c r="O1974" i="1"/>
  <c r="N1974" i="1"/>
  <c r="O1970" i="1"/>
  <c r="N1970" i="1"/>
  <c r="O1966" i="1"/>
  <c r="N1966" i="1"/>
  <c r="O1962" i="1"/>
  <c r="N1962" i="1"/>
  <c r="O1958" i="1"/>
  <c r="N1958" i="1"/>
  <c r="O1954" i="1"/>
  <c r="N1954" i="1"/>
  <c r="O1950" i="1"/>
  <c r="N1950" i="1"/>
  <c r="O1942" i="1"/>
  <c r="N1942" i="1"/>
  <c r="O1938" i="1"/>
  <c r="N1938" i="1"/>
  <c r="O1930" i="1"/>
  <c r="N1930" i="1"/>
  <c r="O1926" i="1"/>
  <c r="N1926" i="1"/>
  <c r="O1922" i="1"/>
  <c r="N1922" i="1"/>
  <c r="O1914" i="1"/>
  <c r="N1914" i="1"/>
  <c r="O1902" i="1"/>
  <c r="N1902" i="1"/>
  <c r="O1894" i="1"/>
  <c r="N1894" i="1"/>
  <c r="O1890" i="1"/>
  <c r="N1890" i="1"/>
  <c r="O1882" i="1"/>
  <c r="N1882" i="1"/>
  <c r="O1878" i="1"/>
  <c r="N1878" i="1"/>
  <c r="O1870" i="1"/>
  <c r="N1870" i="1"/>
  <c r="O1866" i="1"/>
  <c r="N1866" i="1"/>
  <c r="O1862" i="1"/>
  <c r="N1862" i="1"/>
  <c r="O1854" i="1"/>
  <c r="N1854" i="1"/>
  <c r="O1850" i="1"/>
  <c r="N1850" i="1"/>
  <c r="O1846" i="1"/>
  <c r="N1846" i="1"/>
  <c r="O1842" i="1"/>
  <c r="N1842" i="1"/>
  <c r="O1838" i="1"/>
  <c r="N1838" i="1"/>
  <c r="O1834" i="1"/>
  <c r="N1834" i="1"/>
  <c r="O1830" i="1"/>
  <c r="N1830" i="1"/>
  <c r="O1822" i="1"/>
  <c r="N1822" i="1"/>
  <c r="O1806" i="1"/>
  <c r="N1806" i="1"/>
  <c r="O1802" i="1"/>
  <c r="N1802" i="1"/>
  <c r="O1798" i="1"/>
  <c r="N1798" i="1"/>
  <c r="O1794" i="1"/>
  <c r="N1794" i="1"/>
  <c r="O1782" i="1"/>
  <c r="N1782" i="1"/>
  <c r="O1778" i="1"/>
  <c r="N1778" i="1"/>
  <c r="O1774" i="1"/>
  <c r="N1774" i="1"/>
  <c r="O1770" i="1"/>
  <c r="N1770" i="1"/>
  <c r="O1766" i="1"/>
  <c r="N1766" i="1"/>
  <c r="O1758" i="1"/>
  <c r="N1758" i="1"/>
  <c r="O1750" i="1"/>
  <c r="N1750" i="1"/>
  <c r="O1746" i="1"/>
  <c r="N1746" i="1"/>
  <c r="O1738" i="1"/>
  <c r="N1738" i="1"/>
  <c r="O1730" i="1"/>
  <c r="N1730" i="1"/>
  <c r="O1718" i="1"/>
  <c r="N1718" i="1"/>
  <c r="O1714" i="1"/>
  <c r="N1714" i="1"/>
  <c r="O1706" i="1"/>
  <c r="N1706" i="1"/>
  <c r="O1702" i="1"/>
  <c r="N1702" i="1"/>
  <c r="O1698" i="1"/>
  <c r="N1698" i="1"/>
  <c r="O1694" i="1"/>
  <c r="N1694" i="1"/>
  <c r="O1690" i="1"/>
  <c r="N1690" i="1"/>
  <c r="O1686" i="1"/>
  <c r="N1686" i="1"/>
  <c r="O1682" i="1"/>
  <c r="N1682" i="1"/>
  <c r="O1678" i="1"/>
  <c r="N1678" i="1"/>
  <c r="O1674" i="1"/>
  <c r="N1674" i="1"/>
  <c r="O1670" i="1"/>
  <c r="N1670" i="1"/>
  <c r="O1666" i="1"/>
  <c r="N1666" i="1"/>
  <c r="O1662" i="1"/>
  <c r="N1662" i="1"/>
  <c r="O1658" i="1"/>
  <c r="N1658" i="1"/>
  <c r="O1650" i="1"/>
  <c r="N1650" i="1"/>
  <c r="O1646" i="1"/>
  <c r="N1646" i="1"/>
  <c r="O1642" i="1"/>
  <c r="N1642" i="1"/>
  <c r="O1638" i="1"/>
  <c r="N1638" i="1"/>
  <c r="O1626" i="1"/>
  <c r="N1626" i="1"/>
  <c r="O1622" i="1"/>
  <c r="N1622" i="1"/>
  <c r="O1614" i="1"/>
  <c r="N1614" i="1"/>
  <c r="O1610" i="1"/>
  <c r="N1610" i="1"/>
  <c r="O1602" i="1"/>
  <c r="N1602" i="1"/>
  <c r="O1598" i="1"/>
  <c r="N1598" i="1"/>
  <c r="O1590" i="1"/>
  <c r="N1590" i="1"/>
  <c r="O1586" i="1"/>
  <c r="N1586" i="1"/>
  <c r="O1574" i="1"/>
  <c r="N1574" i="1"/>
  <c r="O1570" i="1"/>
  <c r="N1570" i="1"/>
  <c r="O1566" i="1"/>
  <c r="N1566" i="1"/>
  <c r="O1562" i="1"/>
  <c r="N1562" i="1"/>
  <c r="O1554" i="1"/>
  <c r="N1554" i="1"/>
  <c r="O1550" i="1"/>
  <c r="N1550" i="1"/>
  <c r="O1546" i="1"/>
  <c r="N1546" i="1"/>
  <c r="O1538" i="1"/>
  <c r="N1538" i="1"/>
  <c r="O1534" i="1"/>
  <c r="N1534" i="1"/>
  <c r="O1530" i="1"/>
  <c r="N1530" i="1"/>
  <c r="O1526" i="1"/>
  <c r="N1526" i="1"/>
  <c r="O1522" i="1"/>
  <c r="N1522" i="1"/>
  <c r="O1518" i="1"/>
  <c r="N1518" i="1"/>
  <c r="O1502" i="1"/>
  <c r="N1502" i="1"/>
  <c r="O1498" i="1"/>
  <c r="N1498" i="1"/>
  <c r="O1494" i="1"/>
  <c r="N1494" i="1"/>
  <c r="O1490" i="1"/>
  <c r="N1490" i="1"/>
  <c r="O1482" i="1"/>
  <c r="N1482" i="1"/>
  <c r="O1478" i="1"/>
  <c r="N1478" i="1"/>
  <c r="O1474" i="1"/>
  <c r="N1474" i="1"/>
  <c r="O1470" i="1"/>
  <c r="N1470" i="1"/>
  <c r="O1466" i="1"/>
  <c r="N1466" i="1"/>
  <c r="O1458" i="1"/>
  <c r="N1458" i="1"/>
  <c r="O1454" i="1"/>
  <c r="N1454" i="1"/>
  <c r="O1450" i="1"/>
  <c r="N1450" i="1"/>
  <c r="O1446" i="1"/>
  <c r="N1446" i="1"/>
  <c r="O1442" i="1"/>
  <c r="N1442" i="1"/>
  <c r="O1430" i="1"/>
  <c r="N1430" i="1"/>
  <c r="O1426" i="1"/>
  <c r="N1426" i="1"/>
  <c r="O1422" i="1"/>
  <c r="N1422" i="1"/>
  <c r="O1414" i="1"/>
  <c r="N1414" i="1"/>
  <c r="O1410" i="1"/>
  <c r="N1410" i="1"/>
  <c r="O1406" i="1"/>
  <c r="N1406" i="1"/>
  <c r="O1398" i="1"/>
  <c r="N1398" i="1"/>
  <c r="O1394" i="1"/>
  <c r="N1394" i="1"/>
  <c r="O1390" i="1"/>
  <c r="N1390" i="1"/>
  <c r="O1382" i="1"/>
  <c r="N1382" i="1"/>
  <c r="O1378" i="1"/>
  <c r="N1378" i="1"/>
  <c r="O1374" i="1"/>
  <c r="N1374" i="1"/>
  <c r="O1370" i="1"/>
  <c r="N1370" i="1"/>
  <c r="O1358" i="1"/>
  <c r="N1358" i="1"/>
  <c r="O1350" i="1"/>
  <c r="N1350" i="1"/>
  <c r="O1346" i="1"/>
  <c r="N1346" i="1"/>
  <c r="O1342" i="1"/>
  <c r="N1342" i="1"/>
  <c r="O1338" i="1"/>
  <c r="N1338" i="1"/>
  <c r="O1334" i="1"/>
  <c r="N1334" i="1"/>
  <c r="O1330" i="1"/>
  <c r="N1330" i="1"/>
  <c r="O1326" i="1"/>
  <c r="N1326" i="1"/>
  <c r="O1318" i="1"/>
  <c r="N1318" i="1"/>
  <c r="O1302" i="1"/>
  <c r="N1302" i="1"/>
  <c r="O1298" i="1"/>
  <c r="N1298" i="1"/>
  <c r="O1290" i="1"/>
  <c r="N1290" i="1"/>
  <c r="O1282" i="1"/>
  <c r="N1282" i="1"/>
  <c r="O1278" i="1"/>
  <c r="N1278" i="1"/>
  <c r="O1270" i="1"/>
  <c r="N1270" i="1"/>
  <c r="O1266" i="1"/>
  <c r="N1266" i="1"/>
  <c r="O1258" i="1"/>
  <c r="N1258" i="1"/>
  <c r="O1254" i="1"/>
  <c r="N1254" i="1"/>
  <c r="O1242" i="1"/>
  <c r="N1242" i="1"/>
  <c r="O1238" i="1"/>
  <c r="N1238" i="1"/>
  <c r="O1230" i="1"/>
  <c r="N1230" i="1"/>
  <c r="O1226" i="1"/>
  <c r="N1226" i="1"/>
  <c r="O1218" i="1"/>
  <c r="N1218" i="1"/>
  <c r="O1214" i="1"/>
  <c r="N1214" i="1"/>
  <c r="O1210" i="1"/>
  <c r="N1210" i="1"/>
  <c r="O1206" i="1"/>
  <c r="N1206" i="1"/>
  <c r="O1202" i="1"/>
  <c r="N1202" i="1"/>
  <c r="O1198" i="1"/>
  <c r="N1198" i="1"/>
  <c r="O1190" i="1"/>
  <c r="N1190" i="1"/>
  <c r="O1182" i="1"/>
  <c r="N1182" i="1"/>
  <c r="O1178" i="1"/>
  <c r="N1178" i="1"/>
  <c r="O1174" i="1"/>
  <c r="N1174" i="1"/>
  <c r="O1170" i="1"/>
  <c r="N1170" i="1"/>
  <c r="O1166" i="1"/>
  <c r="N1166" i="1"/>
  <c r="O1162" i="1"/>
  <c r="N1162" i="1"/>
  <c r="O1158" i="1"/>
  <c r="N1158" i="1"/>
  <c r="O1154" i="1"/>
  <c r="N1154" i="1"/>
  <c r="O1146" i="1"/>
  <c r="N1146" i="1"/>
  <c r="O1138" i="1"/>
  <c r="N1138" i="1"/>
  <c r="O1134" i="1"/>
  <c r="N1134" i="1"/>
  <c r="O1130" i="1"/>
  <c r="N1130" i="1"/>
  <c r="O1126" i="1"/>
  <c r="N1126" i="1"/>
  <c r="O1122" i="1"/>
  <c r="N1122" i="1"/>
  <c r="O1118" i="1"/>
  <c r="N1118" i="1"/>
  <c r="O1114" i="1"/>
  <c r="N1114" i="1"/>
  <c r="O1106" i="1"/>
  <c r="N1106" i="1"/>
  <c r="O1102" i="1"/>
  <c r="N1102" i="1"/>
  <c r="O1098" i="1"/>
  <c r="N1098" i="1"/>
  <c r="O1094" i="1"/>
  <c r="N1094" i="1"/>
  <c r="O1086" i="1"/>
  <c r="N1086" i="1"/>
  <c r="O1082" i="1"/>
  <c r="N1082" i="1"/>
  <c r="O1078" i="1"/>
  <c r="N1078" i="1"/>
  <c r="O1074" i="1"/>
  <c r="N1074" i="1"/>
  <c r="O1062" i="1"/>
  <c r="N1062" i="1"/>
  <c r="O1058" i="1"/>
  <c r="N1058" i="1"/>
  <c r="O1054" i="1"/>
  <c r="N1054" i="1"/>
  <c r="O1050" i="1"/>
  <c r="N1050" i="1"/>
  <c r="O1046" i="1"/>
  <c r="N1046" i="1"/>
  <c r="O1042" i="1"/>
  <c r="N1042" i="1"/>
  <c r="O1034" i="1"/>
  <c r="N1034" i="1"/>
  <c r="O1030" i="1"/>
  <c r="N1030" i="1"/>
  <c r="O1026" i="1"/>
  <c r="N1026" i="1"/>
  <c r="O1022" i="1"/>
  <c r="N1022" i="1"/>
  <c r="O1018" i="1"/>
  <c r="N1018" i="1"/>
  <c r="O1014" i="1"/>
  <c r="N1014" i="1"/>
  <c r="O1010" i="1"/>
  <c r="N1010" i="1"/>
  <c r="O998" i="1"/>
  <c r="N998" i="1"/>
  <c r="O994" i="1"/>
  <c r="N994" i="1"/>
  <c r="O990" i="1"/>
  <c r="N990" i="1"/>
  <c r="O986" i="1"/>
  <c r="N986" i="1"/>
  <c r="O982" i="1"/>
  <c r="N982" i="1"/>
  <c r="O978" i="1"/>
  <c r="N978" i="1"/>
  <c r="O974" i="1"/>
  <c r="N974" i="1"/>
  <c r="O970" i="1"/>
  <c r="N970" i="1"/>
  <c r="O962" i="1"/>
  <c r="N962" i="1"/>
  <c r="O954" i="1"/>
  <c r="N954" i="1"/>
  <c r="O950" i="1"/>
  <c r="N950" i="1"/>
  <c r="O946" i="1"/>
  <c r="N946" i="1"/>
  <c r="O942" i="1"/>
  <c r="N942" i="1"/>
  <c r="O926" i="1"/>
  <c r="N926" i="1"/>
  <c r="O918" i="1"/>
  <c r="N918" i="1"/>
  <c r="O902" i="1"/>
  <c r="N902" i="1"/>
  <c r="O894" i="1"/>
  <c r="N894" i="1"/>
  <c r="O890" i="1"/>
  <c r="N890" i="1"/>
  <c r="O886" i="1"/>
  <c r="N886" i="1"/>
  <c r="O882" i="1"/>
  <c r="N882" i="1"/>
  <c r="O870" i="1"/>
  <c r="N870" i="1"/>
  <c r="O866" i="1"/>
  <c r="N866" i="1"/>
  <c r="O862" i="1"/>
  <c r="N862" i="1"/>
  <c r="O858" i="1"/>
  <c r="N858" i="1"/>
  <c r="O842" i="1"/>
  <c r="N842" i="1"/>
  <c r="O838" i="1"/>
  <c r="N838" i="1"/>
  <c r="O834" i="1"/>
  <c r="N834" i="1"/>
  <c r="O830" i="1"/>
  <c r="N830" i="1"/>
  <c r="O826" i="1"/>
  <c r="N826" i="1"/>
  <c r="O822" i="1"/>
  <c r="N822" i="1"/>
  <c r="O814" i="1"/>
  <c r="N814" i="1"/>
  <c r="O810" i="1"/>
  <c r="N810" i="1"/>
  <c r="O806" i="1"/>
  <c r="N806" i="1"/>
  <c r="O802" i="1"/>
  <c r="N802" i="1"/>
  <c r="O794" i="1"/>
  <c r="N794" i="1"/>
  <c r="O790" i="1"/>
  <c r="N790" i="1"/>
  <c r="O786" i="1"/>
  <c r="N786" i="1"/>
  <c r="O782" i="1"/>
  <c r="N782" i="1"/>
  <c r="O778" i="1"/>
  <c r="N778" i="1"/>
  <c r="O770" i="1"/>
  <c r="N770" i="1"/>
  <c r="O766" i="1"/>
  <c r="N766" i="1"/>
  <c r="O762" i="1"/>
  <c r="N762" i="1"/>
  <c r="O754" i="1"/>
  <c r="N754" i="1"/>
  <c r="O746" i="1"/>
  <c r="N746" i="1"/>
  <c r="O742" i="1"/>
  <c r="N742" i="1"/>
  <c r="O738" i="1"/>
  <c r="N738" i="1"/>
  <c r="O730" i="1"/>
  <c r="N730" i="1"/>
  <c r="O722" i="1"/>
  <c r="N722" i="1"/>
  <c r="O718" i="1"/>
  <c r="N718" i="1"/>
  <c r="O710" i="1"/>
  <c r="N710" i="1"/>
  <c r="O706" i="1"/>
  <c r="N706" i="1"/>
  <c r="O702" i="1"/>
  <c r="N702" i="1"/>
  <c r="O686" i="1"/>
  <c r="N686" i="1"/>
  <c r="O682" i="1"/>
  <c r="N682" i="1"/>
  <c r="O678" i="1"/>
  <c r="N678" i="1"/>
  <c r="O674" i="1"/>
  <c r="N674" i="1"/>
  <c r="O666" i="1"/>
  <c r="N666" i="1"/>
  <c r="O662" i="1"/>
  <c r="N662" i="1"/>
  <c r="O658" i="1"/>
  <c r="N658" i="1"/>
  <c r="O650" i="1"/>
  <c r="N650" i="1"/>
  <c r="O642" i="1"/>
  <c r="N642" i="1"/>
  <c r="O638" i="1"/>
  <c r="N638" i="1"/>
  <c r="O634" i="1"/>
  <c r="N634" i="1"/>
  <c r="O630" i="1"/>
  <c r="N630" i="1"/>
  <c r="O618" i="1"/>
  <c r="N618" i="1"/>
  <c r="O614" i="1"/>
  <c r="N614" i="1"/>
  <c r="O610" i="1"/>
  <c r="N610" i="1"/>
  <c r="O606" i="1"/>
  <c r="N606" i="1"/>
  <c r="O602" i="1"/>
  <c r="N602" i="1"/>
  <c r="O598" i="1"/>
  <c r="N598" i="1"/>
  <c r="O590" i="1"/>
  <c r="N590" i="1"/>
  <c r="O586" i="1"/>
  <c r="N586" i="1"/>
  <c r="O582" i="1"/>
  <c r="N582" i="1"/>
  <c r="O578" i="1"/>
  <c r="N578" i="1"/>
  <c r="O574" i="1"/>
  <c r="N574" i="1"/>
  <c r="O570" i="1"/>
  <c r="N570" i="1"/>
  <c r="O562" i="1"/>
  <c r="N562" i="1"/>
  <c r="O558" i="1"/>
  <c r="N558" i="1"/>
  <c r="O546" i="1"/>
  <c r="N546" i="1"/>
  <c r="O542" i="1"/>
  <c r="N542" i="1"/>
  <c r="O530" i="1"/>
  <c r="N530" i="1"/>
  <c r="O526" i="1"/>
  <c r="N526" i="1"/>
  <c r="O522" i="1"/>
  <c r="N522" i="1"/>
  <c r="O518" i="1"/>
  <c r="N518" i="1"/>
  <c r="O514" i="1"/>
  <c r="N514" i="1"/>
  <c r="O506" i="1"/>
  <c r="N506" i="1"/>
  <c r="O502" i="1"/>
  <c r="N502" i="1"/>
  <c r="O498" i="1"/>
  <c r="N498" i="1"/>
  <c r="O494" i="1"/>
  <c r="N494" i="1"/>
  <c r="O490" i="1"/>
  <c r="N490" i="1"/>
  <c r="O486" i="1"/>
  <c r="N486" i="1"/>
  <c r="O482" i="1"/>
  <c r="N482" i="1"/>
  <c r="O478" i="1"/>
  <c r="N478" i="1"/>
  <c r="O474" i="1"/>
  <c r="N474" i="1"/>
  <c r="O470" i="1"/>
  <c r="N470" i="1"/>
  <c r="O466" i="1"/>
  <c r="N466" i="1"/>
  <c r="O462" i="1"/>
  <c r="N462" i="1"/>
  <c r="O454" i="1"/>
  <c r="N454" i="1"/>
  <c r="O446" i="1"/>
  <c r="N446" i="1"/>
  <c r="O442" i="1"/>
  <c r="N442" i="1"/>
  <c r="O438" i="1"/>
  <c r="N438" i="1"/>
  <c r="O434" i="1"/>
  <c r="N434" i="1"/>
  <c r="O430" i="1"/>
  <c r="N430" i="1"/>
  <c r="O422" i="1"/>
  <c r="N422" i="1"/>
  <c r="O418" i="1"/>
  <c r="N418" i="1"/>
  <c r="O410" i="1"/>
  <c r="N410" i="1"/>
  <c r="O406" i="1"/>
  <c r="N406" i="1"/>
  <c r="O402" i="1"/>
  <c r="N402" i="1"/>
  <c r="O398" i="1"/>
  <c r="N398" i="1"/>
  <c r="O394" i="1"/>
  <c r="N394" i="1"/>
  <c r="O390" i="1"/>
  <c r="N390" i="1"/>
  <c r="O386" i="1"/>
  <c r="N386" i="1"/>
  <c r="O382" i="1"/>
  <c r="N382" i="1"/>
  <c r="O374" i="1"/>
  <c r="N374" i="1"/>
  <c r="O370" i="1"/>
  <c r="N370" i="1"/>
  <c r="O366" i="1"/>
  <c r="N366" i="1"/>
  <c r="O358" i="1"/>
  <c r="N358" i="1"/>
  <c r="O350" i="1"/>
  <c r="N350" i="1"/>
  <c r="O346" i="1"/>
  <c r="N346" i="1"/>
  <c r="O342" i="1"/>
  <c r="N342" i="1"/>
  <c r="O338" i="1"/>
  <c r="N338" i="1"/>
  <c r="O334" i="1"/>
  <c r="N334" i="1"/>
  <c r="O330" i="1"/>
  <c r="N330" i="1"/>
  <c r="O326" i="1"/>
  <c r="N326" i="1"/>
  <c r="O318" i="1"/>
  <c r="N318" i="1"/>
  <c r="O314" i="1"/>
  <c r="N314" i="1"/>
  <c r="O310" i="1"/>
  <c r="N310" i="1"/>
  <c r="O306" i="1"/>
  <c r="N306" i="1"/>
  <c r="O294" i="1"/>
  <c r="N294" i="1"/>
  <c r="O286" i="1"/>
  <c r="N286" i="1"/>
  <c r="O282" i="1"/>
  <c r="N282" i="1"/>
  <c r="O278" i="1"/>
  <c r="N278" i="1"/>
  <c r="O270" i="1"/>
  <c r="N270" i="1"/>
  <c r="O266" i="1"/>
  <c r="N266" i="1"/>
  <c r="O258" i="1"/>
  <c r="N258" i="1"/>
  <c r="O246" i="1"/>
  <c r="N246" i="1"/>
  <c r="O242" i="1"/>
  <c r="N242" i="1"/>
  <c r="O238" i="1"/>
  <c r="N238" i="1"/>
  <c r="O234" i="1"/>
  <c r="N234" i="1"/>
  <c r="O230" i="1"/>
  <c r="N230" i="1"/>
  <c r="O226" i="1"/>
  <c r="N226" i="1"/>
  <c r="O222" i="1"/>
  <c r="N222" i="1"/>
  <c r="O218" i="1"/>
  <c r="N218" i="1"/>
  <c r="O214" i="1"/>
  <c r="N214" i="1"/>
  <c r="O210" i="1"/>
  <c r="N210" i="1"/>
  <c r="O206" i="1"/>
  <c r="N206" i="1"/>
  <c r="O198" i="1"/>
  <c r="N198" i="1"/>
  <c r="O190" i="1"/>
  <c r="N190" i="1"/>
  <c r="O186" i="1"/>
  <c r="N186" i="1"/>
  <c r="O182" i="1"/>
  <c r="N182" i="1"/>
  <c r="O170" i="1"/>
  <c r="N170" i="1"/>
  <c r="O162" i="1"/>
  <c r="N162" i="1"/>
  <c r="O154" i="1"/>
  <c r="N154" i="1"/>
  <c r="O150" i="1"/>
  <c r="N150" i="1"/>
  <c r="O146" i="1"/>
  <c r="N146" i="1"/>
  <c r="O142" i="1"/>
  <c r="N142" i="1"/>
  <c r="O138" i="1"/>
  <c r="N138" i="1"/>
  <c r="O134" i="1"/>
  <c r="N134" i="1"/>
  <c r="O130" i="1"/>
  <c r="N130" i="1"/>
  <c r="O126" i="1"/>
  <c r="N126" i="1"/>
  <c r="O122" i="1"/>
  <c r="N122" i="1"/>
  <c r="O118" i="1"/>
  <c r="N118" i="1"/>
  <c r="O114" i="1"/>
  <c r="N114" i="1"/>
  <c r="O110" i="1"/>
  <c r="N110" i="1"/>
  <c r="O106" i="1"/>
  <c r="N106" i="1"/>
  <c r="O98" i="1"/>
  <c r="N98" i="1"/>
  <c r="O94" i="1"/>
  <c r="N94" i="1"/>
  <c r="O90" i="1"/>
  <c r="N90" i="1"/>
  <c r="O86" i="1"/>
  <c r="N86" i="1"/>
  <c r="O82" i="1"/>
  <c r="N82" i="1"/>
  <c r="O78" i="1"/>
  <c r="N78" i="1"/>
  <c r="O62" i="1"/>
  <c r="N62" i="1"/>
  <c r="O58" i="1"/>
  <c r="N58" i="1"/>
  <c r="O54" i="1"/>
  <c r="N54" i="1"/>
  <c r="O46" i="1"/>
  <c r="N46" i="1"/>
  <c r="O38" i="1"/>
  <c r="N38" i="1"/>
  <c r="O34" i="1"/>
  <c r="N34" i="1"/>
  <c r="O26" i="1"/>
  <c r="N26" i="1"/>
  <c r="O22" i="1"/>
  <c r="N22" i="1"/>
  <c r="O14" i="1"/>
  <c r="N14" i="1"/>
  <c r="N5988" i="1"/>
  <c r="N5972" i="1"/>
  <c r="N5956" i="1"/>
  <c r="N5924" i="1"/>
  <c r="N5892" i="1"/>
  <c r="N5876" i="1"/>
  <c r="N5860" i="1"/>
  <c r="N5844" i="1"/>
  <c r="N5828" i="1"/>
  <c r="N5812" i="1"/>
  <c r="N5780" i="1"/>
  <c r="N5764" i="1"/>
  <c r="N5748" i="1"/>
  <c r="N5716" i="1"/>
  <c r="N5668" i="1"/>
  <c r="N5620" i="1"/>
  <c r="N5588" i="1"/>
  <c r="N5572" i="1"/>
  <c r="N5556" i="1"/>
  <c r="N5540" i="1"/>
  <c r="N5524" i="1"/>
  <c r="N5492" i="1"/>
  <c r="N5476" i="1"/>
  <c r="N5460" i="1"/>
  <c r="N5444" i="1"/>
  <c r="N5428" i="1"/>
  <c r="N5412" i="1"/>
  <c r="N5396" i="1"/>
  <c r="N5348" i="1"/>
  <c r="N5209" i="1"/>
  <c r="O5983" i="1"/>
  <c r="N5983" i="1"/>
  <c r="O5955" i="1"/>
  <c r="N5955" i="1"/>
  <c r="O5931" i="1"/>
  <c r="N5931" i="1"/>
  <c r="O5919" i="1"/>
  <c r="N5919" i="1"/>
  <c r="O5883" i="1"/>
  <c r="N5883" i="1"/>
  <c r="O5875" i="1"/>
  <c r="N5875" i="1"/>
  <c r="O5851" i="1"/>
  <c r="N5851" i="1"/>
  <c r="O5823" i="1"/>
  <c r="N5823" i="1"/>
  <c r="O5807" i="1"/>
  <c r="N5807" i="1"/>
  <c r="O5799" i="1"/>
  <c r="N5799" i="1"/>
  <c r="O5783" i="1"/>
  <c r="N5783" i="1"/>
  <c r="O5759" i="1"/>
  <c r="N5759" i="1"/>
  <c r="O5755" i="1"/>
  <c r="N5755" i="1"/>
  <c r="O5747" i="1"/>
  <c r="N5747" i="1"/>
  <c r="O5743" i="1"/>
  <c r="N5743" i="1"/>
  <c r="O5727" i="1"/>
  <c r="N5727" i="1"/>
  <c r="O5719" i="1"/>
  <c r="N5719" i="1"/>
  <c r="O5715" i="1"/>
  <c r="N5715" i="1"/>
  <c r="O5703" i="1"/>
  <c r="N5703" i="1"/>
  <c r="O5683" i="1"/>
  <c r="N5683" i="1"/>
  <c r="O5675" i="1"/>
  <c r="N5675" i="1"/>
  <c r="O5667" i="1"/>
  <c r="N5667" i="1"/>
  <c r="O5619" i="1"/>
  <c r="N5619" i="1"/>
  <c r="O5591" i="1"/>
  <c r="N5591" i="1"/>
  <c r="O5583" i="1"/>
  <c r="N5583" i="1"/>
  <c r="O5575" i="1"/>
  <c r="N5575" i="1"/>
  <c r="O5567" i="1"/>
  <c r="N5567" i="1"/>
  <c r="O5539" i="1"/>
  <c r="N5539" i="1"/>
  <c r="O5531" i="1"/>
  <c r="N5531" i="1"/>
  <c r="O5499" i="1"/>
  <c r="N5499" i="1"/>
  <c r="O5471" i="1"/>
  <c r="N5471" i="1"/>
  <c r="O5459" i="1"/>
  <c r="N5459" i="1"/>
  <c r="O5435" i="1"/>
  <c r="N5435" i="1"/>
  <c r="O5427" i="1"/>
  <c r="N5427" i="1"/>
  <c r="O5411" i="1"/>
  <c r="N5411" i="1"/>
  <c r="O5379" i="1"/>
  <c r="N5379" i="1"/>
  <c r="O5363" i="1"/>
  <c r="N5363" i="1"/>
  <c r="O5303" i="1"/>
  <c r="N5303" i="1"/>
  <c r="O5291" i="1"/>
  <c r="N5291" i="1"/>
  <c r="O5283" i="1"/>
  <c r="N5283" i="1"/>
  <c r="O5267" i="1"/>
  <c r="N5267" i="1"/>
  <c r="O5259" i="1"/>
  <c r="N5259" i="1"/>
  <c r="O5235" i="1"/>
  <c r="N5235" i="1"/>
  <c r="O5183" i="1"/>
  <c r="N5183" i="1"/>
  <c r="O5143" i="1"/>
  <c r="N5143" i="1"/>
  <c r="O5131" i="1"/>
  <c r="N5131" i="1"/>
  <c r="O5123" i="1"/>
  <c r="N5123" i="1"/>
  <c r="O5115" i="1"/>
  <c r="N5115" i="1"/>
  <c r="O5107" i="1"/>
  <c r="N5107" i="1"/>
  <c r="O5095" i="1"/>
  <c r="N5095" i="1"/>
  <c r="O5087" i="1"/>
  <c r="N5087" i="1"/>
  <c r="O5075" i="1"/>
  <c r="N5075" i="1"/>
  <c r="O5043" i="1"/>
  <c r="N5043" i="1"/>
  <c r="O4999" i="1"/>
  <c r="N4999" i="1"/>
  <c r="O4987" i="1"/>
  <c r="N4987" i="1"/>
  <c r="O4979" i="1"/>
  <c r="N4979" i="1"/>
  <c r="O4927" i="1"/>
  <c r="N4927" i="1"/>
  <c r="O4915" i="1"/>
  <c r="N4915" i="1"/>
  <c r="O4883" i="1"/>
  <c r="N4883" i="1"/>
  <c r="O4871" i="1"/>
  <c r="N4871" i="1"/>
  <c r="O4859" i="1"/>
  <c r="N4859" i="1"/>
  <c r="O4847" i="1"/>
  <c r="N4847" i="1"/>
  <c r="O4819" i="1"/>
  <c r="N4819" i="1"/>
  <c r="O4791" i="1"/>
  <c r="N4791" i="1"/>
  <c r="O4779" i="1"/>
  <c r="N4779" i="1"/>
  <c r="O4771" i="1"/>
  <c r="N4771" i="1"/>
  <c r="O4759" i="1"/>
  <c r="N4759" i="1"/>
  <c r="O4755" i="1"/>
  <c r="N4755" i="1"/>
  <c r="O4743" i="1"/>
  <c r="N4743" i="1"/>
  <c r="O4731" i="1"/>
  <c r="N4731" i="1"/>
  <c r="O4691" i="1"/>
  <c r="N4691" i="1"/>
  <c r="O4679" i="1"/>
  <c r="N4679" i="1"/>
  <c r="O4667" i="1"/>
  <c r="N4667" i="1"/>
  <c r="O4655" i="1"/>
  <c r="N4655" i="1"/>
  <c r="O4631" i="1"/>
  <c r="N4631" i="1"/>
  <c r="O4599" i="1"/>
  <c r="N4599" i="1"/>
  <c r="O4587" i="1"/>
  <c r="N4587" i="1"/>
  <c r="O4575" i="1"/>
  <c r="N4575" i="1"/>
  <c r="O4567" i="1"/>
  <c r="N4567" i="1"/>
  <c r="O4563" i="1"/>
  <c r="N4563" i="1"/>
  <c r="O4555" i="1"/>
  <c r="N4555" i="1"/>
  <c r="O4543" i="1"/>
  <c r="N4543" i="1"/>
  <c r="O4515" i="1"/>
  <c r="N4515" i="1"/>
  <c r="O4463" i="1"/>
  <c r="N4463" i="1"/>
  <c r="O4451" i="1"/>
  <c r="N4451" i="1"/>
  <c r="O4427" i="1"/>
  <c r="N4427" i="1"/>
  <c r="O4419" i="1"/>
  <c r="N4419" i="1"/>
  <c r="O4411" i="1"/>
  <c r="N4411" i="1"/>
  <c r="O4375" i="1"/>
  <c r="N4375" i="1"/>
  <c r="O4371" i="1"/>
  <c r="N4371" i="1"/>
  <c r="O4359" i="1"/>
  <c r="N4359" i="1"/>
  <c r="O4351" i="1"/>
  <c r="N4351" i="1"/>
  <c r="O4343" i="1"/>
  <c r="N4343" i="1"/>
  <c r="O4331" i="1"/>
  <c r="N4331" i="1"/>
  <c r="O4299" i="1"/>
  <c r="N4299" i="1"/>
  <c r="O4287" i="1"/>
  <c r="N4287" i="1"/>
  <c r="O4271" i="1"/>
  <c r="N4271" i="1"/>
  <c r="O4267" i="1"/>
  <c r="N4267" i="1"/>
  <c r="O4255" i="1"/>
  <c r="N4255" i="1"/>
  <c r="O4247" i="1"/>
  <c r="N4247" i="1"/>
  <c r="O4239" i="1"/>
  <c r="N4239" i="1"/>
  <c r="O4235" i="1"/>
  <c r="N4235" i="1"/>
  <c r="O4223" i="1"/>
  <c r="N4223" i="1"/>
  <c r="O4211" i="1"/>
  <c r="N4211" i="1"/>
  <c r="O4207" i="1"/>
  <c r="N4207" i="1"/>
  <c r="O4195" i="1"/>
  <c r="N4195" i="1"/>
  <c r="O4187" i="1"/>
  <c r="N4187" i="1"/>
  <c r="O4135" i="1"/>
  <c r="N4135" i="1"/>
  <c r="O4107" i="1"/>
  <c r="N4107" i="1"/>
  <c r="O4099" i="1"/>
  <c r="N4099" i="1"/>
  <c r="O4083" i="1"/>
  <c r="N4083" i="1"/>
  <c r="O4043" i="1"/>
  <c r="N4043" i="1"/>
  <c r="O4035" i="1"/>
  <c r="N4035" i="1"/>
  <c r="O4031" i="1"/>
  <c r="N4031" i="1"/>
  <c r="O4023" i="1"/>
  <c r="N4023" i="1"/>
  <c r="O4015" i="1"/>
  <c r="N4015" i="1"/>
  <c r="O4011" i="1"/>
  <c r="N4011" i="1"/>
  <c r="O4003" i="1"/>
  <c r="N4003" i="1"/>
  <c r="O3999" i="1"/>
  <c r="N3999" i="1"/>
  <c r="O3991" i="1"/>
  <c r="N3991" i="1"/>
  <c r="O3983" i="1"/>
  <c r="N3983" i="1"/>
  <c r="O3971" i="1"/>
  <c r="N3971" i="1"/>
  <c r="O3967" i="1"/>
  <c r="N3967" i="1"/>
  <c r="O3931" i="1"/>
  <c r="N3931" i="1"/>
  <c r="O3923" i="1"/>
  <c r="N3923" i="1"/>
  <c r="O3903" i="1"/>
  <c r="N3903" i="1"/>
  <c r="O3891" i="1"/>
  <c r="N3891" i="1"/>
  <c r="O3879" i="1"/>
  <c r="N3879" i="1"/>
  <c r="O3847" i="1"/>
  <c r="N3847" i="1"/>
  <c r="O3835" i="1"/>
  <c r="N3835" i="1"/>
  <c r="O3807" i="1"/>
  <c r="N3807" i="1"/>
  <c r="O3755" i="1"/>
  <c r="N3755" i="1"/>
  <c r="O3703" i="1"/>
  <c r="N3703" i="1"/>
  <c r="O3691" i="1"/>
  <c r="N3691" i="1"/>
  <c r="O3679" i="1"/>
  <c r="N3679" i="1"/>
  <c r="O3671" i="1"/>
  <c r="N3671" i="1"/>
  <c r="O3663" i="1"/>
  <c r="N3663" i="1"/>
  <c r="O3647" i="1"/>
  <c r="N3647" i="1"/>
  <c r="O3615" i="1"/>
  <c r="N3615" i="1"/>
  <c r="O3595" i="1"/>
  <c r="N3595" i="1"/>
  <c r="O3591" i="1"/>
  <c r="N3591" i="1"/>
  <c r="O3575" i="1"/>
  <c r="N3575" i="1"/>
  <c r="O3559" i="1"/>
  <c r="N3559" i="1"/>
  <c r="O3527" i="1"/>
  <c r="N3527" i="1"/>
  <c r="O3519" i="1"/>
  <c r="N3519" i="1"/>
  <c r="O3491" i="1"/>
  <c r="N3491" i="1"/>
  <c r="O3479" i="1"/>
  <c r="N3479" i="1"/>
  <c r="O3463" i="1"/>
  <c r="N3463" i="1"/>
  <c r="O3447" i="1"/>
  <c r="N3447" i="1"/>
  <c r="O3415" i="1"/>
  <c r="N3415" i="1"/>
  <c r="O3407" i="1"/>
  <c r="N3407" i="1"/>
  <c r="O3399" i="1"/>
  <c r="N3399" i="1"/>
  <c r="O3383" i="1"/>
  <c r="N3383" i="1"/>
  <c r="O3371" i="1"/>
  <c r="N3371" i="1"/>
  <c r="O3359" i="1"/>
  <c r="N3359" i="1"/>
  <c r="O3351" i="1"/>
  <c r="N3351" i="1"/>
  <c r="O3347" i="1"/>
  <c r="N3347" i="1"/>
  <c r="O3323" i="1"/>
  <c r="N3323" i="1"/>
  <c r="O3251" i="1"/>
  <c r="N3251" i="1"/>
  <c r="O3243" i="1"/>
  <c r="N3243" i="1"/>
  <c r="O3235" i="1"/>
  <c r="N3235" i="1"/>
  <c r="O3215" i="1"/>
  <c r="N3215" i="1"/>
  <c r="O3203" i="1"/>
  <c r="N3203" i="1"/>
  <c r="O3199" i="1"/>
  <c r="N3199" i="1"/>
  <c r="O3191" i="1"/>
  <c r="N3191" i="1"/>
  <c r="O3179" i="1"/>
  <c r="N3179" i="1"/>
  <c r="O3167" i="1"/>
  <c r="N3167" i="1"/>
  <c r="O3151" i="1"/>
  <c r="N3151" i="1"/>
  <c r="O3131" i="1"/>
  <c r="N3131" i="1"/>
  <c r="O3103" i="1"/>
  <c r="N3103" i="1"/>
  <c r="O3071" i="1"/>
  <c r="N3071" i="1"/>
  <c r="O3051" i="1"/>
  <c r="N3051" i="1"/>
  <c r="O3039" i="1"/>
  <c r="N3039" i="1"/>
  <c r="O2975" i="1"/>
  <c r="N2975" i="1"/>
  <c r="O2951" i="1"/>
  <c r="N2951" i="1"/>
  <c r="O2939" i="1"/>
  <c r="N2939" i="1"/>
  <c r="O2915" i="1"/>
  <c r="N2915" i="1"/>
  <c r="O2895" i="1"/>
  <c r="N2895" i="1"/>
  <c r="O2883" i="1"/>
  <c r="N2883" i="1"/>
  <c r="O2871" i="1"/>
  <c r="N2871" i="1"/>
  <c r="O2859" i="1"/>
  <c r="N2859" i="1"/>
  <c r="O2847" i="1"/>
  <c r="N2847" i="1"/>
  <c r="O2787" i="1"/>
  <c r="N2787" i="1"/>
  <c r="O2779" i="1"/>
  <c r="N2779" i="1"/>
  <c r="O2751" i="1"/>
  <c r="N2751" i="1"/>
  <c r="O2719" i="1"/>
  <c r="N2719" i="1"/>
  <c r="O2695" i="1"/>
  <c r="N2695" i="1"/>
  <c r="O2691" i="1"/>
  <c r="N2691" i="1"/>
  <c r="O2655" i="1"/>
  <c r="N2655" i="1"/>
  <c r="O2627" i="1"/>
  <c r="N2627" i="1"/>
  <c r="O2615" i="1"/>
  <c r="N2615" i="1"/>
  <c r="O2563" i="1"/>
  <c r="N2563" i="1"/>
  <c r="O2507" i="1"/>
  <c r="N2507" i="1"/>
  <c r="O2487" i="1"/>
  <c r="N2487" i="1"/>
  <c r="O2475" i="1"/>
  <c r="N2475" i="1"/>
  <c r="O2443" i="1"/>
  <c r="N2443" i="1"/>
  <c r="O2435" i="1"/>
  <c r="N2435" i="1"/>
  <c r="O2407" i="1"/>
  <c r="N2407" i="1"/>
  <c r="O2399" i="1"/>
  <c r="N2399" i="1"/>
  <c r="O2387" i="1"/>
  <c r="N2387" i="1"/>
  <c r="O2355" i="1"/>
  <c r="N2355" i="1"/>
  <c r="O2343" i="1"/>
  <c r="N2343" i="1"/>
  <c r="O2331" i="1"/>
  <c r="N2331" i="1"/>
  <c r="O2311" i="1"/>
  <c r="N2311" i="1"/>
  <c r="O2303" i="1"/>
  <c r="N2303" i="1"/>
  <c r="O2259" i="1"/>
  <c r="N2259" i="1"/>
  <c r="O2251" i="1"/>
  <c r="N2251" i="1"/>
  <c r="O2239" i="1"/>
  <c r="N2239" i="1"/>
  <c r="O2227" i="1"/>
  <c r="N2227" i="1"/>
  <c r="O2215" i="1"/>
  <c r="N2215" i="1"/>
  <c r="O2203" i="1"/>
  <c r="N2203" i="1"/>
  <c r="O2115" i="1"/>
  <c r="N2115" i="1"/>
  <c r="O2111" i="1"/>
  <c r="N2111" i="1"/>
  <c r="O2099" i="1"/>
  <c r="N2099" i="1"/>
  <c r="O2067" i="1"/>
  <c r="N2067" i="1"/>
  <c r="O2059" i="1"/>
  <c r="N2059" i="1"/>
  <c r="O2023" i="1"/>
  <c r="N2023" i="1"/>
  <c r="O1999" i="1"/>
  <c r="N1999" i="1"/>
  <c r="O1987" i="1"/>
  <c r="N1987" i="1"/>
  <c r="O1971" i="1"/>
  <c r="N1971" i="1"/>
  <c r="O1959" i="1"/>
  <c r="N1959" i="1"/>
  <c r="N1903" i="1"/>
  <c r="O1903" i="1"/>
  <c r="O1859" i="1"/>
  <c r="N1859" i="1"/>
  <c r="O1835" i="1"/>
  <c r="N1835" i="1"/>
  <c r="O1823" i="1"/>
  <c r="N1823" i="1"/>
  <c r="O1735" i="1"/>
  <c r="N1735" i="1"/>
  <c r="O1723" i="1"/>
  <c r="N1723" i="1"/>
  <c r="O1715" i="1"/>
  <c r="N1715" i="1"/>
  <c r="O1703" i="1"/>
  <c r="N1703" i="1"/>
  <c r="O1687" i="1"/>
  <c r="N1687" i="1"/>
  <c r="O1675" i="1"/>
  <c r="N1675" i="1"/>
  <c r="O1639" i="1"/>
  <c r="N1639" i="1"/>
  <c r="O1627" i="1"/>
  <c r="N1627" i="1"/>
  <c r="O1619" i="1"/>
  <c r="N1619" i="1"/>
  <c r="O1599" i="1"/>
  <c r="N1599" i="1"/>
  <c r="O1587" i="1"/>
  <c r="N1587" i="1"/>
  <c r="O1539" i="1"/>
  <c r="N1539" i="1"/>
  <c r="O1523" i="1"/>
  <c r="N1523" i="1"/>
  <c r="O1479" i="1"/>
  <c r="N1479" i="1"/>
  <c r="O1471" i="1"/>
  <c r="N1471" i="1"/>
  <c r="O1447" i="1"/>
  <c r="N1447" i="1"/>
  <c r="O1439" i="1"/>
  <c r="N1439" i="1"/>
  <c r="O1431" i="1"/>
  <c r="N1431" i="1"/>
  <c r="O1419" i="1"/>
  <c r="N1419" i="1"/>
  <c r="O1411" i="1"/>
  <c r="N1411" i="1"/>
  <c r="O1403" i="1"/>
  <c r="N1403" i="1"/>
  <c r="O1387" i="1"/>
  <c r="N1387" i="1"/>
  <c r="O1379" i="1"/>
  <c r="N1379" i="1"/>
  <c r="O1347" i="1"/>
  <c r="N1347" i="1"/>
  <c r="O1263" i="1"/>
  <c r="N1263" i="1"/>
  <c r="O83" i="1"/>
  <c r="N83" i="1"/>
  <c r="O6001" i="1"/>
  <c r="N6001" i="1"/>
  <c r="O5997" i="1"/>
  <c r="N5997" i="1"/>
  <c r="O5993" i="1"/>
  <c r="N5993" i="1"/>
  <c r="O5985" i="1"/>
  <c r="N5985" i="1"/>
  <c r="O5977" i="1"/>
  <c r="N5977" i="1"/>
  <c r="O5973" i="1"/>
  <c r="N5973" i="1"/>
  <c r="O5969" i="1"/>
  <c r="N5969" i="1"/>
  <c r="O5965" i="1"/>
  <c r="N5965" i="1"/>
  <c r="O5961" i="1"/>
  <c r="N5961" i="1"/>
  <c r="O5953" i="1"/>
  <c r="N5953" i="1"/>
  <c r="O5941" i="1"/>
  <c r="N5941" i="1"/>
  <c r="O5937" i="1"/>
  <c r="N5937" i="1"/>
  <c r="O5933" i="1"/>
  <c r="N5933" i="1"/>
  <c r="O5929" i="1"/>
  <c r="N5929" i="1"/>
  <c r="O5925" i="1"/>
  <c r="N5925" i="1"/>
  <c r="O5921" i="1"/>
  <c r="N5921" i="1"/>
  <c r="O5917" i="1"/>
  <c r="N5917" i="1"/>
  <c r="O5913" i="1"/>
  <c r="N5913" i="1"/>
  <c r="O5909" i="1"/>
  <c r="N5909" i="1"/>
  <c r="O5905" i="1"/>
  <c r="N5905" i="1"/>
  <c r="O5901" i="1"/>
  <c r="N5901" i="1"/>
  <c r="O5897" i="1"/>
  <c r="N5897" i="1"/>
  <c r="O5893" i="1"/>
  <c r="N5893" i="1"/>
  <c r="O5885" i="1"/>
  <c r="N5885" i="1"/>
  <c r="O5881" i="1"/>
  <c r="N5881" i="1"/>
  <c r="O5877" i="1"/>
  <c r="N5877" i="1"/>
  <c r="O5869" i="1"/>
  <c r="N5869" i="1"/>
  <c r="O5865" i="1"/>
  <c r="N5865" i="1"/>
  <c r="O5861" i="1"/>
  <c r="N5861" i="1"/>
  <c r="O5857" i="1"/>
  <c r="N5857" i="1"/>
  <c r="O5845" i="1"/>
  <c r="N5845" i="1"/>
  <c r="O5841" i="1"/>
  <c r="N5841" i="1"/>
  <c r="O5833" i="1"/>
  <c r="N5833" i="1"/>
  <c r="O5829" i="1"/>
  <c r="N5829" i="1"/>
  <c r="O5817" i="1"/>
  <c r="N5817" i="1"/>
  <c r="O5809" i="1"/>
  <c r="N5809" i="1"/>
  <c r="O5805" i="1"/>
  <c r="N5805" i="1"/>
  <c r="O5801" i="1"/>
  <c r="N5801" i="1"/>
  <c r="O5793" i="1"/>
  <c r="N5793" i="1"/>
  <c r="O5789" i="1"/>
  <c r="N5789" i="1"/>
  <c r="O5785" i="1"/>
  <c r="N5785" i="1"/>
  <c r="O5781" i="1"/>
  <c r="N5781" i="1"/>
  <c r="O5777" i="1"/>
  <c r="N5777" i="1"/>
  <c r="O5773" i="1"/>
  <c r="N5773" i="1"/>
  <c r="O5769" i="1"/>
  <c r="N5769" i="1"/>
  <c r="O5765" i="1"/>
  <c r="N5765" i="1"/>
  <c r="O5749" i="1"/>
  <c r="N5749" i="1"/>
  <c r="O5745" i="1"/>
  <c r="N5745" i="1"/>
  <c r="O5741" i="1"/>
  <c r="N5741" i="1"/>
  <c r="O5737" i="1"/>
  <c r="N5737" i="1"/>
  <c r="O5733" i="1"/>
  <c r="N5733" i="1"/>
  <c r="O5729" i="1"/>
  <c r="N5729" i="1"/>
  <c r="O5725" i="1"/>
  <c r="N5725" i="1"/>
  <c r="O5717" i="1"/>
  <c r="N5717" i="1"/>
  <c r="O5713" i="1"/>
  <c r="N5713" i="1"/>
  <c r="O5709" i="1"/>
  <c r="N5709" i="1"/>
  <c r="O5705" i="1"/>
  <c r="N5705" i="1"/>
  <c r="O5701" i="1"/>
  <c r="N5701" i="1"/>
  <c r="O5697" i="1"/>
  <c r="N5697" i="1"/>
  <c r="O5693" i="1"/>
  <c r="N5693" i="1"/>
  <c r="O5689" i="1"/>
  <c r="N5689" i="1"/>
  <c r="O5685" i="1"/>
  <c r="N5685" i="1"/>
  <c r="O5681" i="1"/>
  <c r="N5681" i="1"/>
  <c r="O5677" i="1"/>
  <c r="N5677" i="1"/>
  <c r="O5673" i="1"/>
  <c r="N5673" i="1"/>
  <c r="O5665" i="1"/>
  <c r="N5665" i="1"/>
  <c r="O5661" i="1"/>
  <c r="N5661" i="1"/>
  <c r="O5653" i="1"/>
  <c r="N5653" i="1"/>
  <c r="O5649" i="1"/>
  <c r="N5649" i="1"/>
  <c r="O5641" i="1"/>
  <c r="N5641" i="1"/>
  <c r="O5629" i="1"/>
  <c r="N5629" i="1"/>
  <c r="O5625" i="1"/>
  <c r="N5625" i="1"/>
  <c r="O5621" i="1"/>
  <c r="N5621" i="1"/>
  <c r="O5609" i="1"/>
  <c r="N5609" i="1"/>
  <c r="O5605" i="1"/>
  <c r="N5605" i="1"/>
  <c r="O5601" i="1"/>
  <c r="N5601" i="1"/>
  <c r="O5593" i="1"/>
  <c r="N5593" i="1"/>
  <c r="O5589" i="1"/>
  <c r="N5589" i="1"/>
  <c r="O5585" i="1"/>
  <c r="N5585" i="1"/>
  <c r="O5581" i="1"/>
  <c r="N5581" i="1"/>
  <c r="O5569" i="1"/>
  <c r="N5569" i="1"/>
  <c r="O5565" i="1"/>
  <c r="N5565" i="1"/>
  <c r="O5561" i="1"/>
  <c r="N5561" i="1"/>
  <c r="O5557" i="1"/>
  <c r="N5557" i="1"/>
  <c r="O5549" i="1"/>
  <c r="N5549" i="1"/>
  <c r="O5545" i="1"/>
  <c r="N5545" i="1"/>
  <c r="O5541" i="1"/>
  <c r="N5541" i="1"/>
  <c r="O5537" i="1"/>
  <c r="N5537" i="1"/>
  <c r="O5533" i="1"/>
  <c r="N5533" i="1"/>
  <c r="O5529" i="1"/>
  <c r="N5529" i="1"/>
  <c r="O5525" i="1"/>
  <c r="N5525" i="1"/>
  <c r="O5521" i="1"/>
  <c r="N5521" i="1"/>
  <c r="O5513" i="1"/>
  <c r="N5513" i="1"/>
  <c r="O5505" i="1"/>
  <c r="N5505" i="1"/>
  <c r="O5501" i="1"/>
  <c r="N5501" i="1"/>
  <c r="O5497" i="1"/>
  <c r="N5497" i="1"/>
  <c r="O5493" i="1"/>
  <c r="N5493" i="1"/>
  <c r="O5485" i="1"/>
  <c r="N5485" i="1"/>
  <c r="O5481" i="1"/>
  <c r="N5481" i="1"/>
  <c r="O5477" i="1"/>
  <c r="N5477" i="1"/>
  <c r="O5473" i="1"/>
  <c r="N5473" i="1"/>
  <c r="O5457" i="1"/>
  <c r="N5457" i="1"/>
  <c r="O5453" i="1"/>
  <c r="N5453" i="1"/>
  <c r="O5449" i="1"/>
  <c r="N5449" i="1"/>
  <c r="O5445" i="1"/>
  <c r="N5445" i="1"/>
  <c r="O5437" i="1"/>
  <c r="N5437" i="1"/>
  <c r="O5425" i="1"/>
  <c r="N5425" i="1"/>
  <c r="O5405" i="1"/>
  <c r="N5405" i="1"/>
  <c r="O5397" i="1"/>
  <c r="N5397" i="1"/>
  <c r="O5393" i="1"/>
  <c r="N5393" i="1"/>
  <c r="O5389" i="1"/>
  <c r="N5389" i="1"/>
  <c r="O5381" i="1"/>
  <c r="N5381" i="1"/>
  <c r="O5377" i="1"/>
  <c r="N5377" i="1"/>
  <c r="O5373" i="1"/>
  <c r="N5373" i="1"/>
  <c r="O5369" i="1"/>
  <c r="N5369" i="1"/>
  <c r="O5365" i="1"/>
  <c r="N5365" i="1"/>
  <c r="O5361" i="1"/>
  <c r="N5361" i="1"/>
  <c r="O5353" i="1"/>
  <c r="N5353" i="1"/>
  <c r="O5349" i="1"/>
  <c r="N5349" i="1"/>
  <c r="O5341" i="1"/>
  <c r="N5341" i="1"/>
  <c r="O5337" i="1"/>
  <c r="N5337" i="1"/>
  <c r="O5333" i="1"/>
  <c r="N5333" i="1"/>
  <c r="O5329" i="1"/>
  <c r="N5329" i="1"/>
  <c r="O5317" i="1"/>
  <c r="N5317" i="1"/>
  <c r="O5309" i="1"/>
  <c r="N5309" i="1"/>
  <c r="O5293" i="1"/>
  <c r="N5293" i="1"/>
  <c r="O5269" i="1"/>
  <c r="N5269" i="1"/>
  <c r="O5253" i="1"/>
  <c r="N5253" i="1"/>
  <c r="O5245" i="1"/>
  <c r="N5245" i="1"/>
  <c r="O5237" i="1"/>
  <c r="N5237" i="1"/>
  <c r="O5229" i="1"/>
  <c r="N5229" i="1"/>
  <c r="O5221" i="1"/>
  <c r="N5221" i="1"/>
  <c r="O5213" i="1"/>
  <c r="N5213" i="1"/>
  <c r="O5205" i="1"/>
  <c r="N5205" i="1"/>
  <c r="O5197" i="1"/>
  <c r="N5197" i="1"/>
  <c r="O5189" i="1"/>
  <c r="N5189" i="1"/>
  <c r="O5165" i="1"/>
  <c r="N5165" i="1"/>
  <c r="O5157" i="1"/>
  <c r="N5157" i="1"/>
  <c r="O5149" i="1"/>
  <c r="N5149" i="1"/>
  <c r="O5141" i="1"/>
  <c r="N5141" i="1"/>
  <c r="O5125" i="1"/>
  <c r="N5125" i="1"/>
  <c r="O5113" i="1"/>
  <c r="N5113" i="1"/>
  <c r="O5105" i="1"/>
  <c r="N5105" i="1"/>
  <c r="O5101" i="1"/>
  <c r="N5101" i="1"/>
  <c r="O5097" i="1"/>
  <c r="N5097" i="1"/>
  <c r="O5093" i="1"/>
  <c r="N5093" i="1"/>
  <c r="O5089" i="1"/>
  <c r="N5089" i="1"/>
  <c r="O5081" i="1"/>
  <c r="N5081" i="1"/>
  <c r="O5077" i="1"/>
  <c r="N5077" i="1"/>
  <c r="O5069" i="1"/>
  <c r="N5069" i="1"/>
  <c r="O5065" i="1"/>
  <c r="N5065" i="1"/>
  <c r="O5057" i="1"/>
  <c r="N5057" i="1"/>
  <c r="O5053" i="1"/>
  <c r="N5053" i="1"/>
  <c r="O5049" i="1"/>
  <c r="N5049" i="1"/>
  <c r="O5045" i="1"/>
  <c r="N5045" i="1"/>
  <c r="O5041" i="1"/>
  <c r="N5041" i="1"/>
  <c r="O5033" i="1"/>
  <c r="N5033" i="1"/>
  <c r="O5029" i="1"/>
  <c r="N5029" i="1"/>
  <c r="O5025" i="1"/>
  <c r="N5025" i="1"/>
  <c r="O5013" i="1"/>
  <c r="N5013" i="1"/>
  <c r="O5009" i="1"/>
  <c r="N5009" i="1"/>
  <c r="O5005" i="1"/>
  <c r="N5005" i="1"/>
  <c r="O5001" i="1"/>
  <c r="N5001" i="1"/>
  <c r="O4997" i="1"/>
  <c r="N4997" i="1"/>
  <c r="O4993" i="1"/>
  <c r="N4993" i="1"/>
  <c r="O4989" i="1"/>
  <c r="N4989" i="1"/>
  <c r="O4981" i="1"/>
  <c r="N4981" i="1"/>
  <c r="O4977" i="1"/>
  <c r="N4977" i="1"/>
  <c r="O4973" i="1"/>
  <c r="N4973" i="1"/>
  <c r="O4969" i="1"/>
  <c r="N4969" i="1"/>
  <c r="O4965" i="1"/>
  <c r="N4965" i="1"/>
  <c r="O4961" i="1"/>
  <c r="N4961" i="1"/>
  <c r="O4945" i="1"/>
  <c r="N4945" i="1"/>
  <c r="O4941" i="1"/>
  <c r="N4941" i="1"/>
  <c r="O4937" i="1"/>
  <c r="N4937" i="1"/>
  <c r="O4929" i="1"/>
  <c r="N4929" i="1"/>
  <c r="O4925" i="1"/>
  <c r="N4925" i="1"/>
  <c r="O4913" i="1"/>
  <c r="N4913" i="1"/>
  <c r="O4909" i="1"/>
  <c r="N4909" i="1"/>
  <c r="O4905" i="1"/>
  <c r="N4905" i="1"/>
  <c r="O4901" i="1"/>
  <c r="N4901" i="1"/>
  <c r="O4897" i="1"/>
  <c r="N4897" i="1"/>
  <c r="O4889" i="1"/>
  <c r="N4889" i="1"/>
  <c r="O4885" i="1"/>
  <c r="N4885" i="1"/>
  <c r="O4881" i="1"/>
  <c r="N4881" i="1"/>
  <c r="O4877" i="1"/>
  <c r="N4877" i="1"/>
  <c r="O4873" i="1"/>
  <c r="N4873" i="1"/>
  <c r="O4869" i="1"/>
  <c r="N4869" i="1"/>
  <c r="O4865" i="1"/>
  <c r="N4865" i="1"/>
  <c r="O4861" i="1"/>
  <c r="N4861" i="1"/>
  <c r="O4857" i="1"/>
  <c r="N4857" i="1"/>
  <c r="O4853" i="1"/>
  <c r="N4853" i="1"/>
  <c r="O4845" i="1"/>
  <c r="N4845" i="1"/>
  <c r="O4837" i="1"/>
  <c r="N4837" i="1"/>
  <c r="O4833" i="1"/>
  <c r="N4833" i="1"/>
  <c r="O4829" i="1"/>
  <c r="N4829" i="1"/>
  <c r="O4821" i="1"/>
  <c r="N4821" i="1"/>
  <c r="O4817" i="1"/>
  <c r="N4817" i="1"/>
  <c r="O4813" i="1"/>
  <c r="N4813" i="1"/>
  <c r="O4809" i="1"/>
  <c r="N4809" i="1"/>
  <c r="O4805" i="1"/>
  <c r="N4805" i="1"/>
  <c r="O4801" i="1"/>
  <c r="N4801" i="1"/>
  <c r="O4797" i="1"/>
  <c r="N4797" i="1"/>
  <c r="O4793" i="1"/>
  <c r="N4793" i="1"/>
  <c r="O4789" i="1"/>
  <c r="N4789" i="1"/>
  <c r="O4785" i="1"/>
  <c r="N4785" i="1"/>
  <c r="O4769" i="1"/>
  <c r="N4769" i="1"/>
  <c r="O4765" i="1"/>
  <c r="N4765" i="1"/>
  <c r="O4757" i="1"/>
  <c r="N4757" i="1"/>
  <c r="O4753" i="1"/>
  <c r="N4753" i="1"/>
  <c r="O4749" i="1"/>
  <c r="N4749" i="1"/>
  <c r="O4745" i="1"/>
  <c r="N4745" i="1"/>
  <c r="O4737" i="1"/>
  <c r="N4737" i="1"/>
  <c r="O4733" i="1"/>
  <c r="N4733" i="1"/>
  <c r="O4729" i="1"/>
  <c r="N4729" i="1"/>
  <c r="O4725" i="1"/>
  <c r="N4725" i="1"/>
  <c r="O4721" i="1"/>
  <c r="N4721" i="1"/>
  <c r="O4709" i="1"/>
  <c r="N4709" i="1"/>
  <c r="O4705" i="1"/>
  <c r="N4705" i="1"/>
  <c r="O4697" i="1"/>
  <c r="N4697" i="1"/>
  <c r="O4693" i="1"/>
  <c r="N4693" i="1"/>
  <c r="O4685" i="1"/>
  <c r="N4685" i="1"/>
  <c r="O4677" i="1"/>
  <c r="N4677" i="1"/>
  <c r="O4673" i="1"/>
  <c r="N4673" i="1"/>
  <c r="O4669" i="1"/>
  <c r="N4669" i="1"/>
  <c r="O4665" i="1"/>
  <c r="N4665" i="1"/>
  <c r="O4657" i="1"/>
  <c r="N4657" i="1"/>
  <c r="O4653" i="1"/>
  <c r="N4653" i="1"/>
  <c r="O4645" i="1"/>
  <c r="N4645" i="1"/>
  <c r="O4637" i="1"/>
  <c r="N4637" i="1"/>
  <c r="O4633" i="1"/>
  <c r="N4633" i="1"/>
  <c r="O4629" i="1"/>
  <c r="N4629" i="1"/>
  <c r="O4625" i="1"/>
  <c r="N4625" i="1"/>
  <c r="O4617" i="1"/>
  <c r="N4617" i="1"/>
  <c r="O4613" i="1"/>
  <c r="N4613" i="1"/>
  <c r="O4609" i="1"/>
  <c r="N4609" i="1"/>
  <c r="O4605" i="1"/>
  <c r="N4605" i="1"/>
  <c r="O4589" i="1"/>
  <c r="N4589" i="1"/>
  <c r="O4581" i="1"/>
  <c r="N4581" i="1"/>
  <c r="O4577" i="1"/>
  <c r="N4577" i="1"/>
  <c r="O4569" i="1"/>
  <c r="N4569" i="1"/>
  <c r="O4565" i="1"/>
  <c r="N4565" i="1"/>
  <c r="O4561" i="1"/>
  <c r="N4561" i="1"/>
  <c r="O4549" i="1"/>
  <c r="N4549" i="1"/>
  <c r="O4545" i="1"/>
  <c r="N4545" i="1"/>
  <c r="O4541" i="1"/>
  <c r="N4541" i="1"/>
  <c r="O4533" i="1"/>
  <c r="N4533" i="1"/>
  <c r="O4517" i="1"/>
  <c r="N4517" i="1"/>
  <c r="O4513" i="1"/>
  <c r="N4513" i="1"/>
  <c r="O4505" i="1"/>
  <c r="N4505" i="1"/>
  <c r="O4501" i="1"/>
  <c r="N4501" i="1"/>
  <c r="O4493" i="1"/>
  <c r="N4493" i="1"/>
  <c r="O4489" i="1"/>
  <c r="N4489" i="1"/>
  <c r="O4485" i="1"/>
  <c r="N4485" i="1"/>
  <c r="O4481" i="1"/>
  <c r="N4481" i="1"/>
  <c r="O4477" i="1"/>
  <c r="N4477" i="1"/>
  <c r="O4469" i="1"/>
  <c r="N4469" i="1"/>
  <c r="O4465" i="1"/>
  <c r="N4465" i="1"/>
  <c r="O4461" i="1"/>
  <c r="N4461" i="1"/>
  <c r="O4457" i="1"/>
  <c r="N4457" i="1"/>
  <c r="O4453" i="1"/>
  <c r="N4453" i="1"/>
  <c r="O4449" i="1"/>
  <c r="N4449" i="1"/>
  <c r="O4445" i="1"/>
  <c r="N4445" i="1"/>
  <c r="O4441" i="1"/>
  <c r="N4441" i="1"/>
  <c r="O4437" i="1"/>
  <c r="N4437" i="1"/>
  <c r="O4429" i="1"/>
  <c r="N4429" i="1"/>
  <c r="O4425" i="1"/>
  <c r="N4425" i="1"/>
  <c r="O4421" i="1"/>
  <c r="N4421" i="1"/>
  <c r="O4417" i="1"/>
  <c r="N4417" i="1"/>
  <c r="O4413" i="1"/>
  <c r="N4413" i="1"/>
  <c r="O4405" i="1"/>
  <c r="N4405" i="1"/>
  <c r="O4401" i="1"/>
  <c r="N4401" i="1"/>
  <c r="O4397" i="1"/>
  <c r="N4397" i="1"/>
  <c r="O4393" i="1"/>
  <c r="N4393" i="1"/>
  <c r="O4389" i="1"/>
  <c r="N4389" i="1"/>
  <c r="O4385" i="1"/>
  <c r="N4385" i="1"/>
  <c r="O4381" i="1"/>
  <c r="N4381" i="1"/>
  <c r="O4377" i="1"/>
  <c r="N4377" i="1"/>
  <c r="O4369" i="1"/>
  <c r="N4369" i="1"/>
  <c r="O4365" i="1"/>
  <c r="N4365" i="1"/>
  <c r="O4357" i="1"/>
  <c r="N4357" i="1"/>
  <c r="O4349" i="1"/>
  <c r="N4349" i="1"/>
  <c r="O4345" i="1"/>
  <c r="N4345" i="1"/>
  <c r="O4341" i="1"/>
  <c r="N4341" i="1"/>
  <c r="O4337" i="1"/>
  <c r="N4337" i="1"/>
  <c r="O4333" i="1"/>
  <c r="N4333" i="1"/>
  <c r="O4329" i="1"/>
  <c r="N4329" i="1"/>
  <c r="O4325" i="1"/>
  <c r="N4325" i="1"/>
  <c r="O4321" i="1"/>
  <c r="N4321" i="1"/>
  <c r="O4317" i="1"/>
  <c r="N4317" i="1"/>
  <c r="O4309" i="1"/>
  <c r="N4309" i="1"/>
  <c r="O4301" i="1"/>
  <c r="N4301" i="1"/>
  <c r="O4297" i="1"/>
  <c r="N4297" i="1"/>
  <c r="O4293" i="1"/>
  <c r="N4293" i="1"/>
  <c r="O4289" i="1"/>
  <c r="N4289" i="1"/>
  <c r="O4285" i="1"/>
  <c r="N4285" i="1"/>
  <c r="O4281" i="1"/>
  <c r="N4281" i="1"/>
  <c r="O4273" i="1"/>
  <c r="N4273" i="1"/>
  <c r="O4269" i="1"/>
  <c r="N4269" i="1"/>
  <c r="O4265" i="1"/>
  <c r="N4265" i="1"/>
  <c r="O4253" i="1"/>
  <c r="N4253" i="1"/>
  <c r="O4245" i="1"/>
  <c r="N4245" i="1"/>
  <c r="O4241" i="1"/>
  <c r="N4241" i="1"/>
  <c r="O4237" i="1"/>
  <c r="N4237" i="1"/>
  <c r="O4233" i="1"/>
  <c r="N4233" i="1"/>
  <c r="O4229" i="1"/>
  <c r="N4229" i="1"/>
  <c r="O4217" i="1"/>
  <c r="N4217" i="1"/>
  <c r="O4213" i="1"/>
  <c r="N4213" i="1"/>
  <c r="O4205" i="1"/>
  <c r="N4205" i="1"/>
  <c r="O4201" i="1"/>
  <c r="N4201" i="1"/>
  <c r="O4193" i="1"/>
  <c r="N4193" i="1"/>
  <c r="O4189" i="1"/>
  <c r="N4189" i="1"/>
  <c r="O4185" i="1"/>
  <c r="N4185" i="1"/>
  <c r="O4181" i="1"/>
  <c r="N4181" i="1"/>
  <c r="O4173" i="1"/>
  <c r="N4173" i="1"/>
  <c r="O4161" i="1"/>
  <c r="N4161" i="1"/>
  <c r="O4157" i="1"/>
  <c r="N4157" i="1"/>
  <c r="O4153" i="1"/>
  <c r="N4153" i="1"/>
  <c r="O4149" i="1"/>
  <c r="N4149" i="1"/>
  <c r="O4141" i="1"/>
  <c r="N4141" i="1"/>
  <c r="O4137" i="1"/>
  <c r="N4137" i="1"/>
  <c r="O4133" i="1"/>
  <c r="N4133" i="1"/>
  <c r="O4121" i="1"/>
  <c r="N4121" i="1"/>
  <c r="O4109" i="1"/>
  <c r="N4109" i="1"/>
  <c r="O4101" i="1"/>
  <c r="N4101" i="1"/>
  <c r="O4093" i="1"/>
  <c r="N4093" i="1"/>
  <c r="O4089" i="1"/>
  <c r="N4089" i="1"/>
  <c r="O4081" i="1"/>
  <c r="N4081" i="1"/>
  <c r="O4077" i="1"/>
  <c r="N4077" i="1"/>
  <c r="O4073" i="1"/>
  <c r="N4073" i="1"/>
  <c r="O4069" i="1"/>
  <c r="N4069" i="1"/>
  <c r="O4065" i="1"/>
  <c r="N4065" i="1"/>
  <c r="O4053" i="1"/>
  <c r="N4053" i="1"/>
  <c r="O4049" i="1"/>
  <c r="N4049" i="1"/>
  <c r="O4045" i="1"/>
  <c r="N4045" i="1"/>
  <c r="O4041" i="1"/>
  <c r="N4041" i="1"/>
  <c r="O4037" i="1"/>
  <c r="N4037" i="1"/>
  <c r="O4033" i="1"/>
  <c r="N4033" i="1"/>
  <c r="O4029" i="1"/>
  <c r="N4029" i="1"/>
  <c r="O4025" i="1"/>
  <c r="N4025" i="1"/>
  <c r="O4017" i="1"/>
  <c r="N4017" i="1"/>
  <c r="O4013" i="1"/>
  <c r="N4013" i="1"/>
  <c r="O4005" i="1"/>
  <c r="N4005" i="1"/>
  <c r="O3997" i="1"/>
  <c r="N3997" i="1"/>
  <c r="O3985" i="1"/>
  <c r="N3985" i="1"/>
  <c r="O3977" i="1"/>
  <c r="N3977" i="1"/>
  <c r="O3973" i="1"/>
  <c r="N3973" i="1"/>
  <c r="O3969" i="1"/>
  <c r="N3969" i="1"/>
  <c r="O3965" i="1"/>
  <c r="N3965" i="1"/>
  <c r="O3961" i="1"/>
  <c r="N3961" i="1"/>
  <c r="O3957" i="1"/>
  <c r="N3957" i="1"/>
  <c r="O3953" i="1"/>
  <c r="N3953" i="1"/>
  <c r="O3949" i="1"/>
  <c r="N3949" i="1"/>
  <c r="O3941" i="1"/>
  <c r="N3941" i="1"/>
  <c r="O3937" i="1"/>
  <c r="N3937" i="1"/>
  <c r="O3929" i="1"/>
  <c r="N3929" i="1"/>
  <c r="O3925" i="1"/>
  <c r="N3925" i="1"/>
  <c r="O3921" i="1"/>
  <c r="N3921" i="1"/>
  <c r="O3913" i="1"/>
  <c r="N3913" i="1"/>
  <c r="O3909" i="1"/>
  <c r="N3909" i="1"/>
  <c r="O3905" i="1"/>
  <c r="N3905" i="1"/>
  <c r="O3901" i="1"/>
  <c r="N3901" i="1"/>
  <c r="O3897" i="1"/>
  <c r="N3897" i="1"/>
  <c r="O3885" i="1"/>
  <c r="N3885" i="1"/>
  <c r="O3881" i="1"/>
  <c r="N3881" i="1"/>
  <c r="O3877" i="1"/>
  <c r="N3877" i="1"/>
  <c r="O3873" i="1"/>
  <c r="N3873" i="1"/>
  <c r="O3861" i="1"/>
  <c r="N3861" i="1"/>
  <c r="O3857" i="1"/>
  <c r="N3857" i="1"/>
  <c r="O3853" i="1"/>
  <c r="N3853" i="1"/>
  <c r="O3849" i="1"/>
  <c r="N3849" i="1"/>
  <c r="O3845" i="1"/>
  <c r="N3845" i="1"/>
  <c r="O3841" i="1"/>
  <c r="N3841" i="1"/>
  <c r="O3837" i="1"/>
  <c r="N3837" i="1"/>
  <c r="O3833" i="1"/>
  <c r="N3833" i="1"/>
  <c r="O3829" i="1"/>
  <c r="N3829" i="1"/>
  <c r="O3825" i="1"/>
  <c r="N3825" i="1"/>
  <c r="O3821" i="1"/>
  <c r="N3821" i="1"/>
  <c r="O3817" i="1"/>
  <c r="N3817" i="1"/>
  <c r="O3813" i="1"/>
  <c r="N3813" i="1"/>
  <c r="O3805" i="1"/>
  <c r="N3805" i="1"/>
  <c r="O3801" i="1"/>
  <c r="N3801" i="1"/>
  <c r="O3797" i="1"/>
  <c r="N3797" i="1"/>
  <c r="O3793" i="1"/>
  <c r="N3793" i="1"/>
  <c r="O3789" i="1"/>
  <c r="N3789" i="1"/>
  <c r="O3785" i="1"/>
  <c r="N3785" i="1"/>
  <c r="O3781" i="1"/>
  <c r="N3781" i="1"/>
  <c r="O3777" i="1"/>
  <c r="N3777" i="1"/>
  <c r="O3773" i="1"/>
  <c r="N3773" i="1"/>
  <c r="O3769" i="1"/>
  <c r="N3769" i="1"/>
  <c r="O3765" i="1"/>
  <c r="N3765" i="1"/>
  <c r="O3761" i="1"/>
  <c r="N3761" i="1"/>
  <c r="O3757" i="1"/>
  <c r="N3757" i="1"/>
  <c r="O3753" i="1"/>
  <c r="N3753" i="1"/>
  <c r="O3749" i="1"/>
  <c r="N3749" i="1"/>
  <c r="O3745" i="1"/>
  <c r="N3745" i="1"/>
  <c r="O3741" i="1"/>
  <c r="N3741" i="1"/>
  <c r="O3737" i="1"/>
  <c r="N3737" i="1"/>
  <c r="O3733" i="1"/>
  <c r="N3733" i="1"/>
  <c r="O3729" i="1"/>
  <c r="N3729" i="1"/>
  <c r="O3713" i="1"/>
  <c r="N3713" i="1"/>
  <c r="O3709" i="1"/>
  <c r="N3709" i="1"/>
  <c r="O3705" i="1"/>
  <c r="N3705" i="1"/>
  <c r="O3701" i="1"/>
  <c r="N3701" i="1"/>
  <c r="O3697" i="1"/>
  <c r="N3697" i="1"/>
  <c r="O3689" i="1"/>
  <c r="N3689" i="1"/>
  <c r="O3681" i="1"/>
  <c r="N3681" i="1"/>
  <c r="O3677" i="1"/>
  <c r="N3677" i="1"/>
  <c r="O3673" i="1"/>
  <c r="N3673" i="1"/>
  <c r="O3669" i="1"/>
  <c r="N3669" i="1"/>
  <c r="O3665" i="1"/>
  <c r="N3665" i="1"/>
  <c r="O3661" i="1"/>
  <c r="N3661" i="1"/>
  <c r="O3653" i="1"/>
  <c r="N3653" i="1"/>
  <c r="O3649" i="1"/>
  <c r="N3649" i="1"/>
  <c r="O3645" i="1"/>
  <c r="N3645" i="1"/>
  <c r="O3641" i="1"/>
  <c r="N3641" i="1"/>
  <c r="O3637" i="1"/>
  <c r="N3637" i="1"/>
  <c r="O3633" i="1"/>
  <c r="N3633" i="1"/>
  <c r="O3629" i="1"/>
  <c r="N3629" i="1"/>
  <c r="O3625" i="1"/>
  <c r="N3625" i="1"/>
  <c r="O3621" i="1"/>
  <c r="N3621" i="1"/>
  <c r="O3617" i="1"/>
  <c r="N3617" i="1"/>
  <c r="O3609" i="1"/>
  <c r="N3609" i="1"/>
  <c r="O3605" i="1"/>
  <c r="N3605" i="1"/>
  <c r="O3601" i="1"/>
  <c r="N3601" i="1"/>
  <c r="O3597" i="1"/>
  <c r="N3597" i="1"/>
  <c r="O3593" i="1"/>
  <c r="N3593" i="1"/>
  <c r="O3589" i="1"/>
  <c r="N3589" i="1"/>
  <c r="O3585" i="1"/>
  <c r="N3585" i="1"/>
  <c r="O3581" i="1"/>
  <c r="N3581" i="1"/>
  <c r="O3577" i="1"/>
  <c r="N3577" i="1"/>
  <c r="O3573" i="1"/>
  <c r="N3573" i="1"/>
  <c r="O3569" i="1"/>
  <c r="N3569" i="1"/>
  <c r="O3565" i="1"/>
  <c r="N3565" i="1"/>
  <c r="O3561" i="1"/>
  <c r="N3561" i="1"/>
  <c r="O3557" i="1"/>
  <c r="N3557" i="1"/>
  <c r="O3553" i="1"/>
  <c r="N3553" i="1"/>
  <c r="O3549" i="1"/>
  <c r="N3549" i="1"/>
  <c r="O3545" i="1"/>
  <c r="N3545" i="1"/>
  <c r="O3541" i="1"/>
  <c r="N3541" i="1"/>
  <c r="O3537" i="1"/>
  <c r="N3537" i="1"/>
  <c r="O3529" i="1"/>
  <c r="N3529" i="1"/>
  <c r="O3525" i="1"/>
  <c r="N3525" i="1"/>
  <c r="O3521" i="1"/>
  <c r="N3521" i="1"/>
  <c r="O3509" i="1"/>
  <c r="N3509" i="1"/>
  <c r="O3505" i="1"/>
  <c r="N3505" i="1"/>
  <c r="O3501" i="1"/>
  <c r="N3501" i="1"/>
  <c r="O3481" i="1"/>
  <c r="N3481" i="1"/>
  <c r="O3477" i="1"/>
  <c r="N3477" i="1"/>
  <c r="O3473" i="1"/>
  <c r="N3473" i="1"/>
  <c r="O3465" i="1"/>
  <c r="N3465" i="1"/>
  <c r="O3461" i="1"/>
  <c r="N3461" i="1"/>
  <c r="O3457" i="1"/>
  <c r="N3457" i="1"/>
  <c r="O3445" i="1"/>
  <c r="N3445" i="1"/>
  <c r="O3437" i="1"/>
  <c r="N3437" i="1"/>
  <c r="O3429" i="1"/>
  <c r="N3429" i="1"/>
  <c r="O3425" i="1"/>
  <c r="N3425" i="1"/>
  <c r="O3417" i="1"/>
  <c r="N3417" i="1"/>
  <c r="O3409" i="1"/>
  <c r="N3409" i="1"/>
  <c r="O3401" i="1"/>
  <c r="N3401" i="1"/>
  <c r="O3397" i="1"/>
  <c r="N3397" i="1"/>
  <c r="O3385" i="1"/>
  <c r="N3385" i="1"/>
  <c r="O3381" i="1"/>
  <c r="N3381" i="1"/>
  <c r="O3373" i="1"/>
  <c r="N3373" i="1"/>
  <c r="O3369" i="1"/>
  <c r="N3369" i="1"/>
  <c r="O3365" i="1"/>
  <c r="N3365" i="1"/>
  <c r="O3361" i="1"/>
  <c r="N3361" i="1"/>
  <c r="O3357" i="1"/>
  <c r="N3357" i="1"/>
  <c r="O3353" i="1"/>
  <c r="N3353" i="1"/>
  <c r="O3349" i="1"/>
  <c r="N3349" i="1"/>
  <c r="O3345" i="1"/>
  <c r="N3345" i="1"/>
  <c r="O3341" i="1"/>
  <c r="N3341" i="1"/>
  <c r="O3337" i="1"/>
  <c r="N3337" i="1"/>
  <c r="O3333" i="1"/>
  <c r="N3333" i="1"/>
  <c r="O3329" i="1"/>
  <c r="N3329" i="1"/>
  <c r="O3317" i="1"/>
  <c r="N3317" i="1"/>
  <c r="O3313" i="1"/>
  <c r="N3313" i="1"/>
  <c r="O3309" i="1"/>
  <c r="N3309" i="1"/>
  <c r="O3305" i="1"/>
  <c r="N3305" i="1"/>
  <c r="O3301" i="1"/>
  <c r="N3301" i="1"/>
  <c r="O3285" i="1"/>
  <c r="N3285" i="1"/>
  <c r="O3277" i="1"/>
  <c r="N3277" i="1"/>
  <c r="O3269" i="1"/>
  <c r="N3269" i="1"/>
  <c r="O3261" i="1"/>
  <c r="N3261" i="1"/>
  <c r="O3257" i="1"/>
  <c r="N3257" i="1"/>
  <c r="O3253" i="1"/>
  <c r="N3253" i="1"/>
  <c r="O3249" i="1"/>
  <c r="N3249" i="1"/>
  <c r="O3245" i="1"/>
  <c r="N3245" i="1"/>
  <c r="O3241" i="1"/>
  <c r="N3241" i="1"/>
  <c r="O3237" i="1"/>
  <c r="N3237" i="1"/>
  <c r="O3233" i="1"/>
  <c r="N3233" i="1"/>
  <c r="O3229" i="1"/>
  <c r="N3229" i="1"/>
  <c r="O3221" i="1"/>
  <c r="N3221" i="1"/>
  <c r="O3217" i="1"/>
  <c r="N3217" i="1"/>
  <c r="O3209" i="1"/>
  <c r="N3209" i="1"/>
  <c r="O3205" i="1"/>
  <c r="N3205" i="1"/>
  <c r="O3197" i="1"/>
  <c r="N3197" i="1"/>
  <c r="O3193" i="1"/>
  <c r="N3193" i="1"/>
  <c r="O3181" i="1"/>
  <c r="N3181" i="1"/>
  <c r="O3177" i="1"/>
  <c r="N3177" i="1"/>
  <c r="O3173" i="1"/>
  <c r="N3173" i="1"/>
  <c r="O3169" i="1"/>
  <c r="N3169" i="1"/>
  <c r="O3165" i="1"/>
  <c r="N3165" i="1"/>
  <c r="O3161" i="1"/>
  <c r="N3161" i="1"/>
  <c r="O3149" i="1"/>
  <c r="N3149" i="1"/>
  <c r="O3145" i="1"/>
  <c r="N3145" i="1"/>
  <c r="O3141" i="1"/>
  <c r="N3141" i="1"/>
  <c r="O3137" i="1"/>
  <c r="N3137" i="1"/>
  <c r="O3133" i="1"/>
  <c r="N3133" i="1"/>
  <c r="O3113" i="1"/>
  <c r="N3113" i="1"/>
  <c r="O3109" i="1"/>
  <c r="N3109" i="1"/>
  <c r="O3101" i="1"/>
  <c r="N3101" i="1"/>
  <c r="O3093" i="1"/>
  <c r="N3093" i="1"/>
  <c r="O3085" i="1"/>
  <c r="N3085" i="1"/>
  <c r="O3073" i="1"/>
  <c r="N3073" i="1"/>
  <c r="O3053" i="1"/>
  <c r="N3053" i="1"/>
  <c r="O3045" i="1"/>
  <c r="N3045" i="1"/>
  <c r="O3033" i="1"/>
  <c r="N3033" i="1"/>
  <c r="O3025" i="1"/>
  <c r="N3025" i="1"/>
  <c r="O3021" i="1"/>
  <c r="N3021" i="1"/>
  <c r="O3017" i="1"/>
  <c r="N3017" i="1"/>
  <c r="O3013" i="1"/>
  <c r="N3013" i="1"/>
  <c r="O3009" i="1"/>
  <c r="N3009" i="1"/>
  <c r="O3005" i="1"/>
  <c r="N3005" i="1"/>
  <c r="O3001" i="1"/>
  <c r="N3001" i="1"/>
  <c r="O2985" i="1"/>
  <c r="N2985" i="1"/>
  <c r="O2981" i="1"/>
  <c r="N2981" i="1"/>
  <c r="O2977" i="1"/>
  <c r="N2977" i="1"/>
  <c r="O2961" i="1"/>
  <c r="N2961" i="1"/>
  <c r="O2957" i="1"/>
  <c r="N2957" i="1"/>
  <c r="O2953" i="1"/>
  <c r="N2953" i="1"/>
  <c r="O2949" i="1"/>
  <c r="N2949" i="1"/>
  <c r="O2945" i="1"/>
  <c r="N2945" i="1"/>
  <c r="O2941" i="1"/>
  <c r="N2941" i="1"/>
  <c r="O2921" i="1"/>
  <c r="N2921" i="1"/>
  <c r="O2917" i="1"/>
  <c r="N2917" i="1"/>
  <c r="O2913" i="1"/>
  <c r="N2913" i="1"/>
  <c r="O2909" i="1"/>
  <c r="N2909" i="1"/>
  <c r="O2901" i="1"/>
  <c r="N2901" i="1"/>
  <c r="O2897" i="1"/>
  <c r="N2897" i="1"/>
  <c r="O2881" i="1"/>
  <c r="N2881" i="1"/>
  <c r="O2861" i="1"/>
  <c r="N2861" i="1"/>
  <c r="O2857" i="1"/>
  <c r="N2857" i="1"/>
  <c r="O2853" i="1"/>
  <c r="N2853" i="1"/>
  <c r="O2849" i="1"/>
  <c r="N2849" i="1"/>
  <c r="O2841" i="1"/>
  <c r="N2841" i="1"/>
  <c r="O2833" i="1"/>
  <c r="N2833" i="1"/>
  <c r="O2829" i="1"/>
  <c r="N2829" i="1"/>
  <c r="O2825" i="1"/>
  <c r="N2825" i="1"/>
  <c r="O2821" i="1"/>
  <c r="N2821" i="1"/>
  <c r="O2817" i="1"/>
  <c r="N2817" i="1"/>
  <c r="O2809" i="1"/>
  <c r="N2809" i="1"/>
  <c r="O2805" i="1"/>
  <c r="N2805" i="1"/>
  <c r="O2801" i="1"/>
  <c r="N2801" i="1"/>
  <c r="O2797" i="1"/>
  <c r="N2797" i="1"/>
  <c r="O2789" i="1"/>
  <c r="N2789" i="1"/>
  <c r="O2781" i="1"/>
  <c r="N2781" i="1"/>
  <c r="O2777" i="1"/>
  <c r="N2777" i="1"/>
  <c r="O2773" i="1"/>
  <c r="N2773" i="1"/>
  <c r="O2769" i="1"/>
  <c r="N2769" i="1"/>
  <c r="O2761" i="1"/>
  <c r="N2761" i="1"/>
  <c r="O2753" i="1"/>
  <c r="N2753" i="1"/>
  <c r="O2749" i="1"/>
  <c r="N2749" i="1"/>
  <c r="O2745" i="1"/>
  <c r="N2745" i="1"/>
  <c r="O2741" i="1"/>
  <c r="N2741" i="1"/>
  <c r="O2737" i="1"/>
  <c r="N2737" i="1"/>
  <c r="O2733" i="1"/>
  <c r="N2733" i="1"/>
  <c r="O2725" i="1"/>
  <c r="N2725" i="1"/>
  <c r="O2717" i="1"/>
  <c r="N2717" i="1"/>
  <c r="O2713" i="1"/>
  <c r="N2713" i="1"/>
  <c r="O2709" i="1"/>
  <c r="N2709" i="1"/>
  <c r="O2705" i="1"/>
  <c r="N2705" i="1"/>
  <c r="O2701" i="1"/>
  <c r="N2701" i="1"/>
  <c r="O2693" i="1"/>
  <c r="N2693" i="1"/>
  <c r="O2689" i="1"/>
  <c r="N2689" i="1"/>
  <c r="O2685" i="1"/>
  <c r="N2685" i="1"/>
  <c r="O2677" i="1"/>
  <c r="N2677" i="1"/>
  <c r="O2673" i="1"/>
  <c r="N2673" i="1"/>
  <c r="O2665" i="1"/>
  <c r="N2665" i="1"/>
  <c r="O2661" i="1"/>
  <c r="N2661" i="1"/>
  <c r="O2657" i="1"/>
  <c r="N2657" i="1"/>
  <c r="O2653" i="1"/>
  <c r="N2653" i="1"/>
  <c r="O2645" i="1"/>
  <c r="N2645" i="1"/>
  <c r="O2641" i="1"/>
  <c r="N2641" i="1"/>
  <c r="O2637" i="1"/>
  <c r="N2637" i="1"/>
  <c r="O2633" i="1"/>
  <c r="N2633" i="1"/>
  <c r="O2621" i="1"/>
  <c r="N2621" i="1"/>
  <c r="O2617" i="1"/>
  <c r="N2617" i="1"/>
  <c r="O2609" i="1"/>
  <c r="N2609" i="1"/>
  <c r="O2605" i="1"/>
  <c r="N2605" i="1"/>
  <c r="O2601" i="1"/>
  <c r="N2601" i="1"/>
  <c r="O2597" i="1"/>
  <c r="N2597" i="1"/>
  <c r="O2593" i="1"/>
  <c r="N2593" i="1"/>
  <c r="O2589" i="1"/>
  <c r="N2589" i="1"/>
  <c r="O2585" i="1"/>
  <c r="N2585" i="1"/>
  <c r="O2581" i="1"/>
  <c r="N2581" i="1"/>
  <c r="O2577" i="1"/>
  <c r="N2577" i="1"/>
  <c r="O2573" i="1"/>
  <c r="N2573" i="1"/>
  <c r="O2569" i="1"/>
  <c r="N2569" i="1"/>
  <c r="O2565" i="1"/>
  <c r="N2565" i="1"/>
  <c r="O2561" i="1"/>
  <c r="N2561" i="1"/>
  <c r="O2553" i="1"/>
  <c r="N2553" i="1"/>
  <c r="O2545" i="1"/>
  <c r="N2545" i="1"/>
  <c r="O2541" i="1"/>
  <c r="N2541" i="1"/>
  <c r="O2533" i="1"/>
  <c r="N2533" i="1"/>
  <c r="O2529" i="1"/>
  <c r="N2529" i="1"/>
  <c r="O2525" i="1"/>
  <c r="N2525" i="1"/>
  <c r="O2521" i="1"/>
  <c r="N2521" i="1"/>
  <c r="O2517" i="1"/>
  <c r="N2517" i="1"/>
  <c r="O2513" i="1"/>
  <c r="N2513" i="1"/>
  <c r="O2509" i="1"/>
  <c r="N2509" i="1"/>
  <c r="O2505" i="1"/>
  <c r="N2505" i="1"/>
  <c r="O2501" i="1"/>
  <c r="N2501" i="1"/>
  <c r="O2497" i="1"/>
  <c r="N2497" i="1"/>
  <c r="O2493" i="1"/>
  <c r="N2493" i="1"/>
  <c r="O2489" i="1"/>
  <c r="N2489" i="1"/>
  <c r="O2473" i="1"/>
  <c r="N2473" i="1"/>
  <c r="O2469" i="1"/>
  <c r="N2469" i="1"/>
  <c r="O2465" i="1"/>
  <c r="N2465" i="1"/>
  <c r="O2457" i="1"/>
  <c r="N2457" i="1"/>
  <c r="O2453" i="1"/>
  <c r="N2453" i="1"/>
  <c r="O2445" i="1"/>
  <c r="N2445" i="1"/>
  <c r="O2441" i="1"/>
  <c r="N2441" i="1"/>
  <c r="O2437" i="1"/>
  <c r="N2437" i="1"/>
  <c r="O2433" i="1"/>
  <c r="N2433" i="1"/>
  <c r="O2429" i="1"/>
  <c r="N2429" i="1"/>
  <c r="O2421" i="1"/>
  <c r="N2421" i="1"/>
  <c r="O2417" i="1"/>
  <c r="N2417" i="1"/>
  <c r="O2413" i="1"/>
  <c r="N2413" i="1"/>
  <c r="O2409" i="1"/>
  <c r="N2409" i="1"/>
  <c r="O2405" i="1"/>
  <c r="N2405" i="1"/>
  <c r="O2401" i="1"/>
  <c r="N2401" i="1"/>
  <c r="O2397" i="1"/>
  <c r="N2397" i="1"/>
  <c r="O2393" i="1"/>
  <c r="N2393" i="1"/>
  <c r="O2385" i="1"/>
  <c r="N2385" i="1"/>
  <c r="O2381" i="1"/>
  <c r="N2381" i="1"/>
  <c r="O2373" i="1"/>
  <c r="N2373" i="1"/>
  <c r="O2369" i="1"/>
  <c r="N2369" i="1"/>
  <c r="O2365" i="1"/>
  <c r="N2365" i="1"/>
  <c r="O2357" i="1"/>
  <c r="N2357" i="1"/>
  <c r="O2345" i="1"/>
  <c r="N2345" i="1"/>
  <c r="O2337" i="1"/>
  <c r="N2337" i="1"/>
  <c r="O2325" i="1"/>
  <c r="N2325" i="1"/>
  <c r="O2317" i="1"/>
  <c r="N2317" i="1"/>
  <c r="O2313" i="1"/>
  <c r="N2313" i="1"/>
  <c r="O2309" i="1"/>
  <c r="N2309" i="1"/>
  <c r="O2301" i="1"/>
  <c r="N2301" i="1"/>
  <c r="O2297" i="1"/>
  <c r="N2297" i="1"/>
  <c r="O2289" i="1"/>
  <c r="N2289" i="1"/>
  <c r="O2285" i="1"/>
  <c r="N2285" i="1"/>
  <c r="O2281" i="1"/>
  <c r="N2281" i="1"/>
  <c r="O2277" i="1"/>
  <c r="N2277" i="1"/>
  <c r="O2273" i="1"/>
  <c r="N2273" i="1"/>
  <c r="O2269" i="1"/>
  <c r="N2269" i="1"/>
  <c r="O2265" i="1"/>
  <c r="N2265" i="1"/>
  <c r="O2253" i="1"/>
  <c r="N2253" i="1"/>
  <c r="O2249" i="1"/>
  <c r="N2249" i="1"/>
  <c r="O2245" i="1"/>
  <c r="N2245" i="1"/>
  <c r="O2241" i="1"/>
  <c r="N2241" i="1"/>
  <c r="O2233" i="1"/>
  <c r="N2233" i="1"/>
  <c r="O2225" i="1"/>
  <c r="N2225" i="1"/>
  <c r="O2221" i="1"/>
  <c r="N2221" i="1"/>
  <c r="O2217" i="1"/>
  <c r="N2217" i="1"/>
  <c r="O2209" i="1"/>
  <c r="N2209" i="1"/>
  <c r="O2205" i="1"/>
  <c r="N2205" i="1"/>
  <c r="O2201" i="1"/>
  <c r="N2201" i="1"/>
  <c r="O2197" i="1"/>
  <c r="N2197" i="1"/>
  <c r="O2189" i="1"/>
  <c r="N2189" i="1"/>
  <c r="O2185" i="1"/>
  <c r="N2185" i="1"/>
  <c r="O2181" i="1"/>
  <c r="N2181" i="1"/>
  <c r="O2177" i="1"/>
  <c r="N2177" i="1"/>
  <c r="O2173" i="1"/>
  <c r="N2173" i="1"/>
  <c r="O2169" i="1"/>
  <c r="N2169" i="1"/>
  <c r="O2161" i="1"/>
  <c r="N2161" i="1"/>
  <c r="O2145" i="1"/>
  <c r="N2145" i="1"/>
  <c r="O2141" i="1"/>
  <c r="N2141" i="1"/>
  <c r="O2129" i="1"/>
  <c r="N2129" i="1"/>
  <c r="O2125" i="1"/>
  <c r="N2125" i="1"/>
  <c r="O2121" i="1"/>
  <c r="N2121" i="1"/>
  <c r="O2117" i="1"/>
  <c r="N2117" i="1"/>
  <c r="O2113" i="1"/>
  <c r="N2113" i="1"/>
  <c r="O2101" i="1"/>
  <c r="N2101" i="1"/>
  <c r="O2093" i="1"/>
  <c r="N2093" i="1"/>
  <c r="O2089" i="1"/>
  <c r="N2089" i="1"/>
  <c r="O2085" i="1"/>
  <c r="N2085" i="1"/>
  <c r="O2081" i="1"/>
  <c r="N2081" i="1"/>
  <c r="O2077" i="1"/>
  <c r="N2077" i="1"/>
  <c r="O2069" i="1"/>
  <c r="N2069" i="1"/>
  <c r="O2065" i="1"/>
  <c r="N2065" i="1"/>
  <c r="O2057" i="1"/>
  <c r="N2057" i="1"/>
  <c r="O2049" i="1"/>
  <c r="N2049" i="1"/>
  <c r="O2033" i="1"/>
  <c r="N2033" i="1"/>
  <c r="O2025" i="1"/>
  <c r="N2025" i="1"/>
  <c r="O2017" i="1"/>
  <c r="N2017" i="1"/>
  <c r="O2013" i="1"/>
  <c r="N2013" i="1"/>
  <c r="O2005" i="1"/>
  <c r="N2005" i="1"/>
  <c r="O2001" i="1"/>
  <c r="N2001" i="1"/>
  <c r="O1993" i="1"/>
  <c r="N1993" i="1"/>
  <c r="O1989" i="1"/>
  <c r="N1989" i="1"/>
  <c r="O1985" i="1"/>
  <c r="N1985" i="1"/>
  <c r="O1977" i="1"/>
  <c r="N1977" i="1"/>
  <c r="O1973" i="1"/>
  <c r="N1973" i="1"/>
  <c r="O1961" i="1"/>
  <c r="N1961" i="1"/>
  <c r="O1957" i="1"/>
  <c r="N1957" i="1"/>
  <c r="O1953" i="1"/>
  <c r="N1953" i="1"/>
  <c r="O1949" i="1"/>
  <c r="N1949" i="1"/>
  <c r="O1941" i="1"/>
  <c r="N1941" i="1"/>
  <c r="O1937" i="1"/>
  <c r="N1937" i="1"/>
  <c r="O1933" i="1"/>
  <c r="N1933" i="1"/>
  <c r="O1929" i="1"/>
  <c r="N1929" i="1"/>
  <c r="O1925" i="1"/>
  <c r="N1925" i="1"/>
  <c r="O1921" i="1"/>
  <c r="N1921" i="1"/>
  <c r="O1917" i="1"/>
  <c r="N1917" i="1"/>
  <c r="O1909" i="1"/>
  <c r="N1909" i="1"/>
  <c r="O1905" i="1"/>
  <c r="N1905" i="1"/>
  <c r="O1901" i="1"/>
  <c r="N1901" i="1"/>
  <c r="O1897" i="1"/>
  <c r="N1897" i="1"/>
  <c r="O1893" i="1"/>
  <c r="N1893" i="1"/>
  <c r="O1889" i="1"/>
  <c r="N1889" i="1"/>
  <c r="O1885" i="1"/>
  <c r="N1885" i="1"/>
  <c r="O1881" i="1"/>
  <c r="N1881" i="1"/>
  <c r="O1877" i="1"/>
  <c r="N1877" i="1"/>
  <c r="O1869" i="1"/>
  <c r="N1869" i="1"/>
  <c r="O1865" i="1"/>
  <c r="N1865" i="1"/>
  <c r="O1857" i="1"/>
  <c r="N1857" i="1"/>
  <c r="O1841" i="1"/>
  <c r="N1841" i="1"/>
  <c r="O1837" i="1"/>
  <c r="N1837" i="1"/>
  <c r="O1833" i="1"/>
  <c r="N1833" i="1"/>
  <c r="O1829" i="1"/>
  <c r="N1829" i="1"/>
  <c r="O1825" i="1"/>
  <c r="N1825" i="1"/>
  <c r="O1821" i="1"/>
  <c r="N1821" i="1"/>
  <c r="O1817" i="1"/>
  <c r="N1817" i="1"/>
  <c r="O1813" i="1"/>
  <c r="N1813" i="1"/>
  <c r="O1801" i="1"/>
  <c r="N1801" i="1"/>
  <c r="O1797" i="1"/>
  <c r="N1797" i="1"/>
  <c r="O1789" i="1"/>
  <c r="N1789" i="1"/>
  <c r="O1785" i="1"/>
  <c r="N1785" i="1"/>
  <c r="O1781" i="1"/>
  <c r="N1781" i="1"/>
  <c r="O1777" i="1"/>
  <c r="N1777" i="1"/>
  <c r="O1773" i="1"/>
  <c r="N1773" i="1"/>
  <c r="O1769" i="1"/>
  <c r="N1769" i="1"/>
  <c r="O1765" i="1"/>
  <c r="N1765" i="1"/>
  <c r="O1761" i="1"/>
  <c r="N1761" i="1"/>
  <c r="O1753" i="1"/>
  <c r="N1753" i="1"/>
  <c r="O1749" i="1"/>
  <c r="N1749" i="1"/>
  <c r="O1745" i="1"/>
  <c r="N1745" i="1"/>
  <c r="O1741" i="1"/>
  <c r="N1741" i="1"/>
  <c r="O1737" i="1"/>
  <c r="N1737" i="1"/>
  <c r="O1733" i="1"/>
  <c r="N1733" i="1"/>
  <c r="O1729" i="1"/>
  <c r="N1729" i="1"/>
  <c r="O1725" i="1"/>
  <c r="N1725" i="1"/>
  <c r="O1721" i="1"/>
  <c r="N1721" i="1"/>
  <c r="O1717" i="1"/>
  <c r="N1717" i="1"/>
  <c r="O1713" i="1"/>
  <c r="N1713" i="1"/>
  <c r="O1709" i="1"/>
  <c r="N1709" i="1"/>
  <c r="O1705" i="1"/>
  <c r="N1705" i="1"/>
  <c r="O1697" i="1"/>
  <c r="N1697" i="1"/>
  <c r="O1693" i="1"/>
  <c r="N1693" i="1"/>
  <c r="O1689" i="1"/>
  <c r="N1689" i="1"/>
  <c r="O1685" i="1"/>
  <c r="N1685" i="1"/>
  <c r="O1681" i="1"/>
  <c r="N1681" i="1"/>
  <c r="O1677" i="1"/>
  <c r="N1677" i="1"/>
  <c r="O1673" i="1"/>
  <c r="N1673" i="1"/>
  <c r="O1657" i="1"/>
  <c r="N1657" i="1"/>
  <c r="O1653" i="1"/>
  <c r="N1653" i="1"/>
  <c r="O1645" i="1"/>
  <c r="N1645" i="1"/>
  <c r="O1641" i="1"/>
  <c r="N1641" i="1"/>
  <c r="O1633" i="1"/>
  <c r="N1633" i="1"/>
  <c r="O1625" i="1"/>
  <c r="N1625" i="1"/>
  <c r="O1613" i="1"/>
  <c r="N1613" i="1"/>
  <c r="O1609" i="1"/>
  <c r="N1609" i="1"/>
  <c r="O1597" i="1"/>
  <c r="N1597" i="1"/>
  <c r="O1589" i="1"/>
  <c r="N1589" i="1"/>
  <c r="O1585" i="1"/>
  <c r="N1585" i="1"/>
  <c r="O1577" i="1"/>
  <c r="N1577" i="1"/>
  <c r="O1573" i="1"/>
  <c r="N1573" i="1"/>
  <c r="O1561" i="1"/>
  <c r="N1561" i="1"/>
  <c r="O1557" i="1"/>
  <c r="N1557" i="1"/>
  <c r="O1553" i="1"/>
  <c r="N1553" i="1"/>
  <c r="O1549" i="1"/>
  <c r="N1549" i="1"/>
  <c r="O1545" i="1"/>
  <c r="N1545" i="1"/>
  <c r="O1537" i="1"/>
  <c r="N1537" i="1"/>
  <c r="O1533" i="1"/>
  <c r="N1533" i="1"/>
  <c r="O1529" i="1"/>
  <c r="N1529" i="1"/>
  <c r="O1525" i="1"/>
  <c r="N1525" i="1"/>
  <c r="O1521" i="1"/>
  <c r="N1521" i="1"/>
  <c r="O1517" i="1"/>
  <c r="N1517" i="1"/>
  <c r="O1509" i="1"/>
  <c r="N1509" i="1"/>
  <c r="O1505" i="1"/>
  <c r="N1505" i="1"/>
  <c r="O1501" i="1"/>
  <c r="N1501" i="1"/>
  <c r="O1493" i="1"/>
  <c r="N1493" i="1"/>
  <c r="O1489" i="1"/>
  <c r="N1489" i="1"/>
  <c r="O1485" i="1"/>
  <c r="N1485" i="1"/>
  <c r="O1481" i="1"/>
  <c r="N1481" i="1"/>
  <c r="O1477" i="1"/>
  <c r="N1477" i="1"/>
  <c r="O1461" i="1"/>
  <c r="N1461" i="1"/>
  <c r="O1453" i="1"/>
  <c r="N1453" i="1"/>
  <c r="O1445" i="1"/>
  <c r="N1445" i="1"/>
  <c r="O1441" i="1"/>
  <c r="N1441" i="1"/>
  <c r="O1437" i="1"/>
  <c r="N1437" i="1"/>
  <c r="O1433" i="1"/>
  <c r="N1433" i="1"/>
  <c r="O1429" i="1"/>
  <c r="N1429" i="1"/>
  <c r="O1413" i="1"/>
  <c r="N1413" i="1"/>
  <c r="O1409" i="1"/>
  <c r="N1409" i="1"/>
  <c r="O1405" i="1"/>
  <c r="N1405" i="1"/>
  <c r="O1401" i="1"/>
  <c r="N1401" i="1"/>
  <c r="O1397" i="1"/>
  <c r="N1397" i="1"/>
  <c r="O1393" i="1"/>
  <c r="N1393" i="1"/>
  <c r="O1389" i="1"/>
  <c r="N1389" i="1"/>
  <c r="O1385" i="1"/>
  <c r="N1385" i="1"/>
  <c r="O1381" i="1"/>
  <c r="N1381" i="1"/>
  <c r="O1377" i="1"/>
  <c r="N1377" i="1"/>
  <c r="O1365" i="1"/>
  <c r="N1365" i="1"/>
  <c r="O1361" i="1"/>
  <c r="N1361" i="1"/>
  <c r="O1353" i="1"/>
  <c r="N1353" i="1"/>
  <c r="O1349" i="1"/>
  <c r="N1349" i="1"/>
  <c r="O1345" i="1"/>
  <c r="N1345" i="1"/>
  <c r="O1341" i="1"/>
  <c r="N1341" i="1"/>
  <c r="O1329" i="1"/>
  <c r="N1329" i="1"/>
  <c r="O1325" i="1"/>
  <c r="N1325" i="1"/>
  <c r="O1321" i="1"/>
  <c r="N1321" i="1"/>
  <c r="O1317" i="1"/>
  <c r="N1317" i="1"/>
  <c r="O1313" i="1"/>
  <c r="N1313" i="1"/>
  <c r="O1309" i="1"/>
  <c r="N1309" i="1"/>
  <c r="O1305" i="1"/>
  <c r="N1305" i="1"/>
  <c r="O1301" i="1"/>
  <c r="N1301" i="1"/>
  <c r="O1297" i="1"/>
  <c r="N1297" i="1"/>
  <c r="O1293" i="1"/>
  <c r="N1293" i="1"/>
  <c r="O1289" i="1"/>
  <c r="N1289" i="1"/>
  <c r="O1285" i="1"/>
  <c r="N1285" i="1"/>
  <c r="O1281" i="1"/>
  <c r="N1281" i="1"/>
  <c r="O1273" i="1"/>
  <c r="N1273" i="1"/>
  <c r="O1261" i="1"/>
  <c r="N1261" i="1"/>
  <c r="O1257" i="1"/>
  <c r="N1257" i="1"/>
  <c r="O1245" i="1"/>
  <c r="N1245" i="1"/>
  <c r="O1237" i="1"/>
  <c r="N1237" i="1"/>
  <c r="O1233" i="1"/>
  <c r="N1233" i="1"/>
  <c r="O1229" i="1"/>
  <c r="N1229" i="1"/>
  <c r="O1221" i="1"/>
  <c r="N1221" i="1"/>
  <c r="O1209" i="1"/>
  <c r="N1209" i="1"/>
  <c r="O1205" i="1"/>
  <c r="N1205" i="1"/>
  <c r="O1197" i="1"/>
  <c r="N1197" i="1"/>
  <c r="O1193" i="1"/>
  <c r="N1193" i="1"/>
  <c r="O1185" i="1"/>
  <c r="N1185" i="1"/>
  <c r="O1181" i="1"/>
  <c r="N1181" i="1"/>
  <c r="O1177" i="1"/>
  <c r="N1177" i="1"/>
  <c r="O1173" i="1"/>
  <c r="N1173" i="1"/>
  <c r="O1169" i="1"/>
  <c r="N1169" i="1"/>
  <c r="O1165" i="1"/>
  <c r="N1165" i="1"/>
  <c r="O1161" i="1"/>
  <c r="N1161" i="1"/>
  <c r="O1157" i="1"/>
  <c r="N1157" i="1"/>
  <c r="O1153" i="1"/>
  <c r="N1153" i="1"/>
  <c r="O1145" i="1"/>
  <c r="N1145" i="1"/>
  <c r="O1141" i="1"/>
  <c r="N1141" i="1"/>
  <c r="O1133" i="1"/>
  <c r="N1133" i="1"/>
  <c r="O1129" i="1"/>
  <c r="N1129" i="1"/>
  <c r="O1125" i="1"/>
  <c r="N1125" i="1"/>
  <c r="O1121" i="1"/>
  <c r="N1121" i="1"/>
  <c r="O1117" i="1"/>
  <c r="N1117" i="1"/>
  <c r="O1113" i="1"/>
  <c r="N1113" i="1"/>
  <c r="O1109" i="1"/>
  <c r="N1109" i="1"/>
  <c r="O1105" i="1"/>
  <c r="N1105" i="1"/>
  <c r="O1101" i="1"/>
  <c r="N1101" i="1"/>
  <c r="O1097" i="1"/>
  <c r="N1097" i="1"/>
  <c r="O1093" i="1"/>
  <c r="N1093" i="1"/>
  <c r="O1089" i="1"/>
  <c r="N1089" i="1"/>
  <c r="O1085" i="1"/>
  <c r="N1085" i="1"/>
  <c r="O1077" i="1"/>
  <c r="N1077" i="1"/>
  <c r="O1069" i="1"/>
  <c r="N1069" i="1"/>
  <c r="O1065" i="1"/>
  <c r="N1065" i="1"/>
  <c r="O1049" i="1"/>
  <c r="N1049" i="1"/>
  <c r="O1041" i="1"/>
  <c r="N1041" i="1"/>
  <c r="O1037" i="1"/>
  <c r="N1037" i="1"/>
  <c r="O1033" i="1"/>
  <c r="N1033" i="1"/>
  <c r="O1029" i="1"/>
  <c r="N1029" i="1"/>
  <c r="O1025" i="1"/>
  <c r="N1025" i="1"/>
  <c r="O1021" i="1"/>
  <c r="N1021" i="1"/>
  <c r="O1017" i="1"/>
  <c r="N1017" i="1"/>
  <c r="O1005" i="1"/>
  <c r="N1005" i="1"/>
  <c r="O1001" i="1"/>
  <c r="N1001" i="1"/>
  <c r="O997" i="1"/>
  <c r="N997" i="1"/>
  <c r="O993" i="1"/>
  <c r="N993" i="1"/>
  <c r="O985" i="1"/>
  <c r="N985" i="1"/>
  <c r="O973" i="1"/>
  <c r="N973" i="1"/>
  <c r="O969" i="1"/>
  <c r="N969" i="1"/>
  <c r="O965" i="1"/>
  <c r="N965" i="1"/>
  <c r="O961" i="1"/>
  <c r="N961" i="1"/>
  <c r="O957" i="1"/>
  <c r="N957" i="1"/>
  <c r="O949" i="1"/>
  <c r="N949" i="1"/>
  <c r="O945" i="1"/>
  <c r="N945" i="1"/>
  <c r="O941" i="1"/>
  <c r="N941" i="1"/>
  <c r="O937" i="1"/>
  <c r="N937" i="1"/>
  <c r="O933" i="1"/>
  <c r="N933" i="1"/>
  <c r="O929" i="1"/>
  <c r="N929" i="1"/>
  <c r="O925" i="1"/>
  <c r="N925" i="1"/>
  <c r="O921" i="1"/>
  <c r="N921" i="1"/>
  <c r="O917" i="1"/>
  <c r="N917" i="1"/>
  <c r="O905" i="1"/>
  <c r="N905" i="1"/>
  <c r="O901" i="1"/>
  <c r="N901" i="1"/>
  <c r="O893" i="1"/>
  <c r="N893" i="1"/>
  <c r="O885" i="1"/>
  <c r="N885" i="1"/>
  <c r="O881" i="1"/>
  <c r="N881" i="1"/>
  <c r="O877" i="1"/>
  <c r="N877" i="1"/>
  <c r="O873" i="1"/>
  <c r="N873" i="1"/>
  <c r="O869" i="1"/>
  <c r="N869" i="1"/>
  <c r="O865" i="1"/>
  <c r="N865" i="1"/>
  <c r="O861" i="1"/>
  <c r="N861" i="1"/>
  <c r="O857" i="1"/>
  <c r="N857" i="1"/>
  <c r="O853" i="1"/>
  <c r="N853" i="1"/>
  <c r="O849" i="1"/>
  <c r="N849" i="1"/>
  <c r="O845" i="1"/>
  <c r="N845" i="1"/>
  <c r="O837" i="1"/>
  <c r="N837" i="1"/>
  <c r="O821" i="1"/>
  <c r="N821" i="1"/>
  <c r="O817" i="1"/>
  <c r="N817" i="1"/>
  <c r="O813" i="1"/>
  <c r="N813" i="1"/>
  <c r="O809" i="1"/>
  <c r="N809" i="1"/>
  <c r="O805" i="1"/>
  <c r="N805" i="1"/>
  <c r="O785" i="1"/>
  <c r="N785" i="1"/>
  <c r="O781" i="1"/>
  <c r="N781" i="1"/>
  <c r="O773" i="1"/>
  <c r="N773" i="1"/>
  <c r="O769" i="1"/>
  <c r="N769" i="1"/>
  <c r="O765" i="1"/>
  <c r="N765" i="1"/>
  <c r="O761" i="1"/>
  <c r="N761" i="1"/>
  <c r="O753" i="1"/>
  <c r="N753" i="1"/>
  <c r="O749" i="1"/>
  <c r="N749" i="1"/>
  <c r="O745" i="1"/>
  <c r="N745" i="1"/>
  <c r="O741" i="1"/>
  <c r="N741" i="1"/>
  <c r="O737" i="1"/>
  <c r="N737" i="1"/>
  <c r="O725" i="1"/>
  <c r="N725" i="1"/>
  <c r="O721" i="1"/>
  <c r="N721" i="1"/>
  <c r="O717" i="1"/>
  <c r="N717" i="1"/>
  <c r="O705" i="1"/>
  <c r="N705" i="1"/>
  <c r="O701" i="1"/>
  <c r="N701" i="1"/>
  <c r="O693" i="1"/>
  <c r="N693" i="1"/>
  <c r="O689" i="1"/>
  <c r="N689" i="1"/>
  <c r="O685" i="1"/>
  <c r="N685" i="1"/>
  <c r="O681" i="1"/>
  <c r="N681" i="1"/>
  <c r="O677" i="1"/>
  <c r="N677" i="1"/>
  <c r="O673" i="1"/>
  <c r="N673" i="1"/>
  <c r="O669" i="1"/>
  <c r="N669" i="1"/>
  <c r="O665" i="1"/>
  <c r="N665" i="1"/>
  <c r="O661" i="1"/>
  <c r="N661" i="1"/>
  <c r="O657" i="1"/>
  <c r="N657" i="1"/>
  <c r="O645" i="1"/>
  <c r="N645" i="1"/>
  <c r="O637" i="1"/>
  <c r="N637" i="1"/>
  <c r="O625" i="1"/>
  <c r="N625" i="1"/>
  <c r="O621" i="1"/>
  <c r="N621" i="1"/>
  <c r="O617" i="1"/>
  <c r="N617" i="1"/>
  <c r="O609" i="1"/>
  <c r="N609" i="1"/>
  <c r="O601" i="1"/>
  <c r="N601" i="1"/>
  <c r="O597" i="1"/>
  <c r="N597" i="1"/>
  <c r="O593" i="1"/>
  <c r="N593" i="1"/>
  <c r="O589" i="1"/>
  <c r="N589" i="1"/>
  <c r="O581" i="1"/>
  <c r="N581" i="1"/>
  <c r="O573" i="1"/>
  <c r="N573" i="1"/>
  <c r="O569" i="1"/>
  <c r="N569" i="1"/>
  <c r="O565" i="1"/>
  <c r="N565" i="1"/>
  <c r="O561" i="1"/>
  <c r="N561" i="1"/>
  <c r="O557" i="1"/>
  <c r="N557" i="1"/>
  <c r="O545" i="1"/>
  <c r="N545" i="1"/>
  <c r="O541" i="1"/>
  <c r="N541" i="1"/>
  <c r="O537" i="1"/>
  <c r="N537" i="1"/>
  <c r="O529" i="1"/>
  <c r="N529" i="1"/>
  <c r="O521" i="1"/>
  <c r="N521" i="1"/>
  <c r="O517" i="1"/>
  <c r="N517" i="1"/>
  <c r="O513" i="1"/>
  <c r="N513" i="1"/>
  <c r="O509" i="1"/>
  <c r="N509" i="1"/>
  <c r="O505" i="1"/>
  <c r="N505" i="1"/>
  <c r="O493" i="1"/>
  <c r="N493" i="1"/>
  <c r="O489" i="1"/>
  <c r="N489" i="1"/>
  <c r="O485" i="1"/>
  <c r="N485" i="1"/>
  <c r="O477" i="1"/>
  <c r="N477" i="1"/>
  <c r="O473" i="1"/>
  <c r="N473" i="1"/>
  <c r="O465" i="1"/>
  <c r="N465" i="1"/>
  <c r="O461" i="1"/>
  <c r="N461" i="1"/>
  <c r="O441" i="1"/>
  <c r="N441" i="1"/>
  <c r="O437" i="1"/>
  <c r="N437" i="1"/>
  <c r="O433" i="1"/>
  <c r="N433" i="1"/>
  <c r="O429" i="1"/>
  <c r="N429" i="1"/>
  <c r="O421" i="1"/>
  <c r="N421" i="1"/>
  <c r="O417" i="1"/>
  <c r="N417" i="1"/>
  <c r="O413" i="1"/>
  <c r="N413" i="1"/>
  <c r="O409" i="1"/>
  <c r="N409" i="1"/>
  <c r="O405" i="1"/>
  <c r="N405" i="1"/>
  <c r="O401" i="1"/>
  <c r="N401" i="1"/>
  <c r="O397" i="1"/>
  <c r="N397" i="1"/>
  <c r="O385" i="1"/>
  <c r="N385" i="1"/>
  <c r="O381" i="1"/>
  <c r="N381" i="1"/>
  <c r="O377" i="1"/>
  <c r="N377" i="1"/>
  <c r="O373" i="1"/>
  <c r="N373" i="1"/>
  <c r="O369" i="1"/>
  <c r="N369" i="1"/>
  <c r="O361" i="1"/>
  <c r="N361" i="1"/>
  <c r="O353" i="1"/>
  <c r="N353" i="1"/>
  <c r="O349" i="1"/>
  <c r="N349" i="1"/>
  <c r="O345" i="1"/>
  <c r="N345" i="1"/>
  <c r="O341" i="1"/>
  <c r="N341" i="1"/>
  <c r="O337" i="1"/>
  <c r="N337" i="1"/>
  <c r="O333" i="1"/>
  <c r="N333" i="1"/>
  <c r="O329" i="1"/>
  <c r="N329" i="1"/>
  <c r="O325" i="1"/>
  <c r="N325" i="1"/>
  <c r="O321" i="1"/>
  <c r="N321" i="1"/>
  <c r="O301" i="1"/>
  <c r="N301" i="1"/>
  <c r="O297" i="1"/>
  <c r="N297" i="1"/>
  <c r="O293" i="1"/>
  <c r="N293" i="1"/>
  <c r="O289" i="1"/>
  <c r="N289" i="1"/>
  <c r="O285" i="1"/>
  <c r="N285" i="1"/>
  <c r="O281" i="1"/>
  <c r="N281" i="1"/>
  <c r="O277" i="1"/>
  <c r="N277" i="1"/>
  <c r="O269" i="1"/>
  <c r="N269" i="1"/>
  <c r="O265" i="1"/>
  <c r="N265" i="1"/>
  <c r="O261" i="1"/>
  <c r="N261" i="1"/>
  <c r="O257" i="1"/>
  <c r="N257" i="1"/>
  <c r="O253" i="1"/>
  <c r="N253" i="1"/>
  <c r="O249" i="1"/>
  <c r="N249" i="1"/>
  <c r="O245" i="1"/>
  <c r="N245" i="1"/>
  <c r="O233" i="1"/>
  <c r="N233" i="1"/>
  <c r="O229" i="1"/>
  <c r="N229" i="1"/>
  <c r="O217" i="1"/>
  <c r="N217" i="1"/>
  <c r="O213" i="1"/>
  <c r="N213" i="1"/>
  <c r="O209" i="1"/>
  <c r="N209" i="1"/>
  <c r="O205" i="1"/>
  <c r="N205" i="1"/>
  <c r="O201" i="1"/>
  <c r="N201" i="1"/>
  <c r="O197" i="1"/>
  <c r="N197" i="1"/>
  <c r="O193" i="1"/>
  <c r="N193" i="1"/>
  <c r="O185" i="1"/>
  <c r="N185" i="1"/>
  <c r="O181" i="1"/>
  <c r="N181" i="1"/>
  <c r="O177" i="1"/>
  <c r="N177" i="1"/>
  <c r="O173" i="1"/>
  <c r="N173" i="1"/>
  <c r="O169" i="1"/>
  <c r="N169" i="1"/>
  <c r="O157" i="1"/>
  <c r="N157" i="1"/>
  <c r="O149" i="1"/>
  <c r="N149" i="1"/>
  <c r="O145" i="1"/>
  <c r="N145" i="1"/>
  <c r="O137" i="1"/>
  <c r="N137" i="1"/>
  <c r="O133" i="1"/>
  <c r="N133" i="1"/>
  <c r="O129" i="1"/>
  <c r="N129" i="1"/>
  <c r="O125" i="1"/>
  <c r="N125" i="1"/>
  <c r="O121" i="1"/>
  <c r="N121" i="1"/>
  <c r="O117" i="1"/>
  <c r="N117" i="1"/>
  <c r="O109" i="1"/>
  <c r="N109" i="1"/>
  <c r="O101" i="1"/>
  <c r="N101" i="1"/>
  <c r="O93" i="1"/>
  <c r="N93" i="1"/>
  <c r="O85" i="1"/>
  <c r="N85" i="1"/>
  <c r="O77" i="1"/>
  <c r="N77" i="1"/>
  <c r="O73" i="1"/>
  <c r="N73" i="1"/>
  <c r="O65" i="1"/>
  <c r="N65" i="1"/>
  <c r="O61" i="1"/>
  <c r="N61" i="1"/>
  <c r="O57" i="1"/>
  <c r="N57" i="1"/>
  <c r="O49" i="1"/>
  <c r="N49" i="1"/>
  <c r="O45" i="1"/>
  <c r="N45" i="1"/>
  <c r="O41" i="1"/>
  <c r="N41" i="1"/>
  <c r="O37" i="1"/>
  <c r="N37" i="1"/>
  <c r="O33" i="1"/>
  <c r="N33" i="1"/>
  <c r="O21" i="1"/>
  <c r="N21" i="1"/>
  <c r="O17" i="1"/>
  <c r="N17" i="1"/>
  <c r="O13" i="1"/>
  <c r="N13" i="1"/>
  <c r="N6000" i="1"/>
  <c r="N5968" i="1"/>
  <c r="N5952" i="1"/>
  <c r="N5936" i="1"/>
  <c r="N5920" i="1"/>
  <c r="N5888" i="1"/>
  <c r="N5872" i="1"/>
  <c r="N5856" i="1"/>
  <c r="N5840" i="1"/>
  <c r="N5824" i="1"/>
  <c r="N5808" i="1"/>
  <c r="N5792" i="1"/>
  <c r="N5760" i="1"/>
  <c r="N5744" i="1"/>
  <c r="N5728" i="1"/>
  <c r="N5712" i="1"/>
  <c r="N5696" i="1"/>
  <c r="N5680" i="1"/>
  <c r="N5664" i="1"/>
  <c r="N5648" i="1"/>
  <c r="N5616" i="1"/>
  <c r="N5600" i="1"/>
  <c r="N5584" i="1"/>
  <c r="N5568" i="1"/>
  <c r="N5552" i="1"/>
  <c r="N5536" i="1"/>
  <c r="N5504" i="1"/>
  <c r="N5488" i="1"/>
  <c r="N5456" i="1"/>
  <c r="N5424" i="1"/>
  <c r="N5408" i="1"/>
  <c r="N5376" i="1"/>
  <c r="N5360" i="1"/>
  <c r="N5344" i="1"/>
  <c r="N5328" i="1"/>
  <c r="N5297" i="1"/>
  <c r="N5265" i="1"/>
  <c r="N5169" i="1"/>
  <c r="N5137" i="1"/>
  <c r="O5999" i="1"/>
  <c r="N5999" i="1"/>
  <c r="O5959" i="1"/>
  <c r="N5959" i="1"/>
  <c r="O5947" i="1"/>
  <c r="N5947" i="1"/>
  <c r="O5943" i="1"/>
  <c r="N5943" i="1"/>
  <c r="O5911" i="1"/>
  <c r="N5911" i="1"/>
  <c r="O5871" i="1"/>
  <c r="N5871" i="1"/>
  <c r="O5779" i="1"/>
  <c r="N5779" i="1"/>
  <c r="O5771" i="1"/>
  <c r="N5771" i="1"/>
  <c r="O5735" i="1"/>
  <c r="N5735" i="1"/>
  <c r="O5699" i="1"/>
  <c r="N5699" i="1"/>
  <c r="O5687" i="1"/>
  <c r="N5687" i="1"/>
  <c r="O5679" i="1"/>
  <c r="N5679" i="1"/>
  <c r="O5671" i="1"/>
  <c r="N5671" i="1"/>
  <c r="O5663" i="1"/>
  <c r="N5663" i="1"/>
  <c r="O5659" i="1"/>
  <c r="N5659" i="1"/>
  <c r="O5651" i="1"/>
  <c r="N5651" i="1"/>
  <c r="O5643" i="1"/>
  <c r="N5643" i="1"/>
  <c r="O5635" i="1"/>
  <c r="N5635" i="1"/>
  <c r="O5631" i="1"/>
  <c r="N5631" i="1"/>
  <c r="O5623" i="1"/>
  <c r="N5623" i="1"/>
  <c r="O5615" i="1"/>
  <c r="N5615" i="1"/>
  <c r="O5611" i="1"/>
  <c r="N5611" i="1"/>
  <c r="O5607" i="1"/>
  <c r="N5607" i="1"/>
  <c r="O5599" i="1"/>
  <c r="N5599" i="1"/>
  <c r="O5579" i="1"/>
  <c r="N5579" i="1"/>
  <c r="O5571" i="1"/>
  <c r="N5571" i="1"/>
  <c r="O5563" i="1"/>
  <c r="N5563" i="1"/>
  <c r="O5559" i="1"/>
  <c r="N5559" i="1"/>
  <c r="O5555" i="1"/>
  <c r="N5555" i="1"/>
  <c r="O5543" i="1"/>
  <c r="N5543" i="1"/>
  <c r="O5535" i="1"/>
  <c r="N5535" i="1"/>
  <c r="O5527" i="1"/>
  <c r="N5527" i="1"/>
  <c r="O5519" i="1"/>
  <c r="N5519" i="1"/>
  <c r="O5495" i="1"/>
  <c r="N5495" i="1"/>
  <c r="O5467" i="1"/>
  <c r="N5467" i="1"/>
  <c r="O5455" i="1"/>
  <c r="N5455" i="1"/>
  <c r="O5447" i="1"/>
  <c r="N5447" i="1"/>
  <c r="O5439" i="1"/>
  <c r="N5439" i="1"/>
  <c r="O5423" i="1"/>
  <c r="N5423" i="1"/>
  <c r="O5375" i="1"/>
  <c r="N5375" i="1"/>
  <c r="O5367" i="1"/>
  <c r="N5367" i="1"/>
  <c r="O5355" i="1"/>
  <c r="N5355" i="1"/>
  <c r="O5351" i="1"/>
  <c r="N5351" i="1"/>
  <c r="O5343" i="1"/>
  <c r="N5343" i="1"/>
  <c r="O5335" i="1"/>
  <c r="N5335" i="1"/>
  <c r="O5327" i="1"/>
  <c r="N5327" i="1"/>
  <c r="O5319" i="1"/>
  <c r="N5319" i="1"/>
  <c r="O5307" i="1"/>
  <c r="N5307" i="1"/>
  <c r="O5295" i="1"/>
  <c r="N5295" i="1"/>
  <c r="O5203" i="1"/>
  <c r="N5203" i="1"/>
  <c r="O5191" i="1"/>
  <c r="N5191" i="1"/>
  <c r="O5171" i="1"/>
  <c r="N5171" i="1"/>
  <c r="O5147" i="1"/>
  <c r="N5147" i="1"/>
  <c r="O5135" i="1"/>
  <c r="N5135" i="1"/>
  <c r="O5091" i="1"/>
  <c r="N5091" i="1"/>
  <c r="O5079" i="1"/>
  <c r="N5079" i="1"/>
  <c r="O5067" i="1"/>
  <c r="N5067" i="1"/>
  <c r="O5055" i="1"/>
  <c r="N5055" i="1"/>
  <c r="O5047" i="1"/>
  <c r="N5047" i="1"/>
  <c r="O5023" i="1"/>
  <c r="N5023" i="1"/>
  <c r="O5019" i="1"/>
  <c r="N5019" i="1"/>
  <c r="O5011" i="1"/>
  <c r="N5011" i="1"/>
  <c r="O4995" i="1"/>
  <c r="N4995" i="1"/>
  <c r="O4983" i="1"/>
  <c r="N4983" i="1"/>
  <c r="O4963" i="1"/>
  <c r="N4963" i="1"/>
  <c r="O4951" i="1"/>
  <c r="N4951" i="1"/>
  <c r="O4923" i="1"/>
  <c r="N4923" i="1"/>
  <c r="O4911" i="1"/>
  <c r="N4911" i="1"/>
  <c r="O4903" i="1"/>
  <c r="N4903" i="1"/>
  <c r="O4899" i="1"/>
  <c r="N4899" i="1"/>
  <c r="O4887" i="1"/>
  <c r="N4887" i="1"/>
  <c r="O4879" i="1"/>
  <c r="N4879" i="1"/>
  <c r="O4867" i="1"/>
  <c r="N4867" i="1"/>
  <c r="O4855" i="1"/>
  <c r="N4855" i="1"/>
  <c r="O4843" i="1"/>
  <c r="N4843" i="1"/>
  <c r="O4835" i="1"/>
  <c r="N4835" i="1"/>
  <c r="O4823" i="1"/>
  <c r="N4823" i="1"/>
  <c r="O4799" i="1"/>
  <c r="N4799" i="1"/>
  <c r="O4787" i="1"/>
  <c r="N4787" i="1"/>
  <c r="O4767" i="1"/>
  <c r="N4767" i="1"/>
  <c r="O4751" i="1"/>
  <c r="N4751" i="1"/>
  <c r="O4739" i="1"/>
  <c r="N4739" i="1"/>
  <c r="O4727" i="1"/>
  <c r="N4727" i="1"/>
  <c r="O4715" i="1"/>
  <c r="N4715" i="1"/>
  <c r="O4707" i="1"/>
  <c r="N4707" i="1"/>
  <c r="O4695" i="1"/>
  <c r="N4695" i="1"/>
  <c r="O4683" i="1"/>
  <c r="N4683" i="1"/>
  <c r="O4663" i="1"/>
  <c r="N4663" i="1"/>
  <c r="O4635" i="1"/>
  <c r="N4635" i="1"/>
  <c r="O4615" i="1"/>
  <c r="N4615" i="1"/>
  <c r="O4603" i="1"/>
  <c r="N4603" i="1"/>
  <c r="O4591" i="1"/>
  <c r="N4591" i="1"/>
  <c r="O4579" i="1"/>
  <c r="N4579" i="1"/>
  <c r="O4547" i="1"/>
  <c r="N4547" i="1"/>
  <c r="O4539" i="1"/>
  <c r="N4539" i="1"/>
  <c r="O4531" i="1"/>
  <c r="N4531" i="1"/>
  <c r="O4519" i="1"/>
  <c r="N4519" i="1"/>
  <c r="O4503" i="1"/>
  <c r="N4503" i="1"/>
  <c r="O4495" i="1"/>
  <c r="N4495" i="1"/>
  <c r="O4487" i="1"/>
  <c r="N4487" i="1"/>
  <c r="O4479" i="1"/>
  <c r="N4479" i="1"/>
  <c r="O4467" i="1"/>
  <c r="N4467" i="1"/>
  <c r="O4431" i="1"/>
  <c r="N4431" i="1"/>
  <c r="O4395" i="1"/>
  <c r="N4395" i="1"/>
  <c r="O4363" i="1"/>
  <c r="N4363" i="1"/>
  <c r="O4327" i="1"/>
  <c r="N4327" i="1"/>
  <c r="O4315" i="1"/>
  <c r="N4315" i="1"/>
  <c r="O4283" i="1"/>
  <c r="N4283" i="1"/>
  <c r="O4275" i="1"/>
  <c r="N4275" i="1"/>
  <c r="O4263" i="1"/>
  <c r="N4263" i="1"/>
  <c r="O4231" i="1"/>
  <c r="N4231" i="1"/>
  <c r="O4219" i="1"/>
  <c r="N4219" i="1"/>
  <c r="O4203" i="1"/>
  <c r="N4203" i="1"/>
  <c r="O4191" i="1"/>
  <c r="N4191" i="1"/>
  <c r="O4179" i="1"/>
  <c r="N4179" i="1"/>
  <c r="O4155" i="1"/>
  <c r="N4155" i="1"/>
  <c r="O4123" i="1"/>
  <c r="N4123" i="1"/>
  <c r="O3915" i="1"/>
  <c r="N3915" i="1"/>
  <c r="O3907" i="1"/>
  <c r="N3907" i="1"/>
  <c r="O3899" i="1"/>
  <c r="N3899" i="1"/>
  <c r="O3887" i="1"/>
  <c r="N3887" i="1"/>
  <c r="O3875" i="1"/>
  <c r="N3875" i="1"/>
  <c r="O3867" i="1"/>
  <c r="N3867" i="1"/>
  <c r="O3863" i="1"/>
  <c r="N3863" i="1"/>
  <c r="O3851" i="1"/>
  <c r="N3851" i="1"/>
  <c r="O3815" i="1"/>
  <c r="N3815" i="1"/>
  <c r="O3799" i="1"/>
  <c r="N3799" i="1"/>
  <c r="O3759" i="1"/>
  <c r="N3759" i="1"/>
  <c r="O3747" i="1"/>
  <c r="N3747" i="1"/>
  <c r="O3743" i="1"/>
  <c r="N3743" i="1"/>
  <c r="O3731" i="1"/>
  <c r="N3731" i="1"/>
  <c r="O3723" i="1"/>
  <c r="N3723" i="1"/>
  <c r="O3715" i="1"/>
  <c r="N3715" i="1"/>
  <c r="O3699" i="1"/>
  <c r="N3699" i="1"/>
  <c r="O3695" i="1"/>
  <c r="N3695" i="1"/>
  <c r="O3683" i="1"/>
  <c r="N3683" i="1"/>
  <c r="O3675" i="1"/>
  <c r="N3675" i="1"/>
  <c r="O3643" i="1"/>
  <c r="N3643" i="1"/>
  <c r="O3635" i="1"/>
  <c r="N3635" i="1"/>
  <c r="O3627" i="1"/>
  <c r="N3627" i="1"/>
  <c r="O3571" i="1"/>
  <c r="N3571" i="1"/>
  <c r="O3563" i="1"/>
  <c r="N3563" i="1"/>
  <c r="O3551" i="1"/>
  <c r="N3551" i="1"/>
  <c r="O3547" i="1"/>
  <c r="N3547" i="1"/>
  <c r="O3539" i="1"/>
  <c r="N3539" i="1"/>
  <c r="O3523" i="1"/>
  <c r="N3523" i="1"/>
  <c r="O3511" i="1"/>
  <c r="N3511" i="1"/>
  <c r="O3483" i="1"/>
  <c r="N3483" i="1"/>
  <c r="O3471" i="1"/>
  <c r="N3471" i="1"/>
  <c r="O3455" i="1"/>
  <c r="N3455" i="1"/>
  <c r="O3439" i="1"/>
  <c r="N3439" i="1"/>
  <c r="O3431" i="1"/>
  <c r="N3431" i="1"/>
  <c r="O3419" i="1"/>
  <c r="N3419" i="1"/>
  <c r="O3411" i="1"/>
  <c r="N3411" i="1"/>
  <c r="O3387" i="1"/>
  <c r="N3387" i="1"/>
  <c r="O3375" i="1"/>
  <c r="N3375" i="1"/>
  <c r="O3335" i="1"/>
  <c r="N3335" i="1"/>
  <c r="O3307" i="1"/>
  <c r="N3307" i="1"/>
  <c r="O3279" i="1"/>
  <c r="N3279" i="1"/>
  <c r="O3271" i="1"/>
  <c r="N3271" i="1"/>
  <c r="O3267" i="1"/>
  <c r="N3267" i="1"/>
  <c r="O3259" i="1"/>
  <c r="N3259" i="1"/>
  <c r="O3247" i="1"/>
  <c r="N3247" i="1"/>
  <c r="O3227" i="1"/>
  <c r="N3227" i="1"/>
  <c r="O3183" i="1"/>
  <c r="N3183" i="1"/>
  <c r="O3171" i="1"/>
  <c r="N3171" i="1"/>
  <c r="O3159" i="1"/>
  <c r="N3159" i="1"/>
  <c r="O3147" i="1"/>
  <c r="N3147" i="1"/>
  <c r="O3083" i="1"/>
  <c r="N3083" i="1"/>
  <c r="O3055" i="1"/>
  <c r="N3055" i="1"/>
  <c r="O3047" i="1"/>
  <c r="N3047" i="1"/>
  <c r="O3035" i="1"/>
  <c r="N3035" i="1"/>
  <c r="O3027" i="1"/>
  <c r="N3027" i="1"/>
  <c r="O3015" i="1"/>
  <c r="N3015" i="1"/>
  <c r="O3007" i="1"/>
  <c r="N3007" i="1"/>
  <c r="O2995" i="1"/>
  <c r="N2995" i="1"/>
  <c r="O2979" i="1"/>
  <c r="N2979" i="1"/>
  <c r="O2943" i="1"/>
  <c r="N2943" i="1"/>
  <c r="O2931" i="1"/>
  <c r="N2931" i="1"/>
  <c r="O2899" i="1"/>
  <c r="N2899" i="1"/>
  <c r="O2891" i="1"/>
  <c r="N2891" i="1"/>
  <c r="O2879" i="1"/>
  <c r="N2879" i="1"/>
  <c r="O2867" i="1"/>
  <c r="N2867" i="1"/>
  <c r="O2855" i="1"/>
  <c r="N2855" i="1"/>
  <c r="O2819" i="1"/>
  <c r="N2819" i="1"/>
  <c r="O2815" i="1"/>
  <c r="N2815" i="1"/>
  <c r="O2803" i="1"/>
  <c r="N2803" i="1"/>
  <c r="O2791" i="1"/>
  <c r="N2791" i="1"/>
  <c r="O2763" i="1"/>
  <c r="N2763" i="1"/>
  <c r="O2739" i="1"/>
  <c r="N2739" i="1"/>
  <c r="O2735" i="1"/>
  <c r="N2735" i="1"/>
  <c r="O2723" i="1"/>
  <c r="N2723" i="1"/>
  <c r="O2699" i="1"/>
  <c r="N2699" i="1"/>
  <c r="O2687" i="1"/>
  <c r="N2687" i="1"/>
  <c r="O2679" i="1"/>
  <c r="N2679" i="1"/>
  <c r="O2675" i="1"/>
  <c r="N2675" i="1"/>
  <c r="O2671" i="1"/>
  <c r="N2671" i="1"/>
  <c r="O2659" i="1"/>
  <c r="N2659" i="1"/>
  <c r="O2639" i="1"/>
  <c r="N2639" i="1"/>
  <c r="O2607" i="1"/>
  <c r="N2607" i="1"/>
  <c r="O2599" i="1"/>
  <c r="N2599" i="1"/>
  <c r="O2583" i="1"/>
  <c r="N2583" i="1"/>
  <c r="O2555" i="1"/>
  <c r="N2555" i="1"/>
  <c r="O2547" i="1"/>
  <c r="N2547" i="1"/>
  <c r="O2519" i="1"/>
  <c r="N2519" i="1"/>
  <c r="O2511" i="1"/>
  <c r="N2511" i="1"/>
  <c r="O2483" i="1"/>
  <c r="N2483" i="1"/>
  <c r="O2471" i="1"/>
  <c r="N2471" i="1"/>
  <c r="O2463" i="1"/>
  <c r="N2463" i="1"/>
  <c r="O2447" i="1"/>
  <c r="N2447" i="1"/>
  <c r="O2439" i="1"/>
  <c r="N2439" i="1"/>
  <c r="O2431" i="1"/>
  <c r="N2431" i="1"/>
  <c r="O2423" i="1"/>
  <c r="N2423" i="1"/>
  <c r="O2415" i="1"/>
  <c r="N2415" i="1"/>
  <c r="O2403" i="1"/>
  <c r="N2403" i="1"/>
  <c r="O2395" i="1"/>
  <c r="N2395" i="1"/>
  <c r="O2383" i="1"/>
  <c r="N2383" i="1"/>
  <c r="O2375" i="1"/>
  <c r="N2375" i="1"/>
  <c r="O2367" i="1"/>
  <c r="N2367" i="1"/>
  <c r="O2351" i="1"/>
  <c r="N2351" i="1"/>
  <c r="O2347" i="1"/>
  <c r="N2347" i="1"/>
  <c r="O2335" i="1"/>
  <c r="N2335" i="1"/>
  <c r="O2287" i="1"/>
  <c r="N2287" i="1"/>
  <c r="O2263" i="1"/>
  <c r="N2263" i="1"/>
  <c r="O2255" i="1"/>
  <c r="N2255" i="1"/>
  <c r="O2247" i="1"/>
  <c r="N2247" i="1"/>
  <c r="O2235" i="1"/>
  <c r="N2235" i="1"/>
  <c r="O2167" i="1"/>
  <c r="N2167" i="1"/>
  <c r="O2155" i="1"/>
  <c r="N2155" i="1"/>
  <c r="O2143" i="1"/>
  <c r="N2143" i="1"/>
  <c r="O2095" i="1"/>
  <c r="N2095" i="1"/>
  <c r="O2087" i="1"/>
  <c r="N2087" i="1"/>
  <c r="O2083" i="1"/>
  <c r="N2083" i="1"/>
  <c r="O2071" i="1"/>
  <c r="N2071" i="1"/>
  <c r="O2055" i="1"/>
  <c r="N2055" i="1"/>
  <c r="O2047" i="1"/>
  <c r="N2047" i="1"/>
  <c r="O2039" i="1"/>
  <c r="N2039" i="1"/>
  <c r="O1979" i="1"/>
  <c r="N1979" i="1"/>
  <c r="O1951" i="1"/>
  <c r="N1951" i="1"/>
  <c r="O1947" i="1"/>
  <c r="N1947" i="1"/>
  <c r="O1939" i="1"/>
  <c r="N1939" i="1"/>
  <c r="N1927" i="1"/>
  <c r="O1927" i="1"/>
  <c r="O1923" i="1"/>
  <c r="N1923" i="1"/>
  <c r="O1867" i="1"/>
  <c r="N1867" i="1"/>
  <c r="O1831" i="1"/>
  <c r="N1831" i="1"/>
  <c r="O1803" i="1"/>
  <c r="N1803" i="1"/>
  <c r="O1791" i="1"/>
  <c r="N1791" i="1"/>
  <c r="O1779" i="1"/>
  <c r="N1779" i="1"/>
  <c r="O1767" i="1"/>
  <c r="N1767" i="1"/>
  <c r="O1759" i="1"/>
  <c r="N1759" i="1"/>
  <c r="O1747" i="1"/>
  <c r="N1747" i="1"/>
  <c r="O1695" i="1"/>
  <c r="N1695" i="1"/>
  <c r="O1683" i="1"/>
  <c r="N1683" i="1"/>
  <c r="O1671" i="1"/>
  <c r="N1671" i="1"/>
  <c r="O1623" i="1"/>
  <c r="N1623" i="1"/>
  <c r="O1611" i="1"/>
  <c r="N1611" i="1"/>
  <c r="O1603" i="1"/>
  <c r="N1603" i="1"/>
  <c r="O1591" i="1"/>
  <c r="N1591" i="1"/>
  <c r="O1579" i="1"/>
  <c r="N1579" i="1"/>
  <c r="O1571" i="1"/>
  <c r="N1571" i="1"/>
  <c r="O1563" i="1"/>
  <c r="N1563" i="1"/>
  <c r="O1555" i="1"/>
  <c r="N1555" i="1"/>
  <c r="O1531" i="1"/>
  <c r="N1531" i="1"/>
  <c r="O1487" i="1"/>
  <c r="N1487" i="1"/>
  <c r="O1475" i="1"/>
  <c r="N1475" i="1"/>
  <c r="O1443" i="1"/>
  <c r="N1443" i="1"/>
  <c r="O1391" i="1"/>
  <c r="N1391" i="1"/>
  <c r="O1383" i="1"/>
  <c r="N1383" i="1"/>
  <c r="O1335" i="1"/>
  <c r="N1335" i="1"/>
  <c r="O1323" i="1"/>
  <c r="N1323" i="1"/>
  <c r="O1319" i="1"/>
  <c r="N1319" i="1"/>
  <c r="O1307" i="1"/>
  <c r="N1307" i="1"/>
  <c r="O1299" i="1"/>
  <c r="N1299" i="1"/>
  <c r="O1287" i="1"/>
  <c r="N1287" i="1"/>
  <c r="O1275" i="1"/>
  <c r="N1275" i="1"/>
  <c r="O1267" i="1"/>
  <c r="N1267" i="1"/>
  <c r="O1251" i="1"/>
  <c r="N1251" i="1"/>
  <c r="O1243" i="1"/>
  <c r="N1243" i="1"/>
  <c r="O1239" i="1"/>
  <c r="N1239" i="1"/>
  <c r="O1231" i="1"/>
  <c r="N1231" i="1"/>
  <c r="O1211" i="1"/>
  <c r="N1211" i="1"/>
  <c r="O1203" i="1"/>
  <c r="N1203" i="1"/>
  <c r="O1195" i="1"/>
  <c r="N1195" i="1"/>
  <c r="O1191" i="1"/>
  <c r="N1191" i="1"/>
  <c r="O1183" i="1"/>
  <c r="N1183" i="1"/>
  <c r="O1175" i="1"/>
  <c r="N1175" i="1"/>
  <c r="N1151" i="1"/>
  <c r="O1151" i="1"/>
  <c r="O1115" i="1"/>
  <c r="N1115" i="1"/>
  <c r="O1099" i="1"/>
  <c r="N1099" i="1"/>
  <c r="O1091" i="1"/>
  <c r="N1091" i="1"/>
  <c r="O1087" i="1"/>
  <c r="N1087" i="1"/>
  <c r="O1079" i="1"/>
  <c r="N1079" i="1"/>
  <c r="O1071" i="1"/>
  <c r="N1071" i="1"/>
  <c r="O1051" i="1"/>
  <c r="N1051" i="1"/>
  <c r="O1043" i="1"/>
  <c r="N1043" i="1"/>
  <c r="O1039" i="1"/>
  <c r="N1039" i="1"/>
  <c r="O1027" i="1"/>
  <c r="N1027" i="1"/>
  <c r="O991" i="1"/>
  <c r="N991" i="1"/>
  <c r="O983" i="1"/>
  <c r="N983" i="1"/>
  <c r="O947" i="1"/>
  <c r="N947" i="1"/>
  <c r="O939" i="1"/>
  <c r="N939" i="1"/>
  <c r="O931" i="1"/>
  <c r="N931" i="1"/>
  <c r="O923" i="1"/>
  <c r="N923" i="1"/>
  <c r="O915" i="1"/>
  <c r="N915" i="1"/>
  <c r="O907" i="1"/>
  <c r="N907" i="1"/>
  <c r="O899" i="1"/>
  <c r="N899" i="1"/>
  <c r="O891" i="1"/>
  <c r="N891" i="1"/>
  <c r="O871" i="1"/>
  <c r="N871" i="1"/>
  <c r="O863" i="1"/>
  <c r="N863" i="1"/>
  <c r="O859" i="1"/>
  <c r="N859" i="1"/>
  <c r="O851" i="1"/>
  <c r="N851" i="1"/>
  <c r="O843" i="1"/>
  <c r="N843" i="1"/>
  <c r="O831" i="1"/>
  <c r="N831" i="1"/>
  <c r="N827" i="1"/>
  <c r="O827" i="1"/>
  <c r="O819" i="1"/>
  <c r="N819" i="1"/>
  <c r="O807" i="1"/>
  <c r="N807" i="1"/>
  <c r="O759" i="1"/>
  <c r="N759" i="1"/>
  <c r="O751" i="1"/>
  <c r="N751" i="1"/>
  <c r="O747" i="1"/>
  <c r="N747" i="1"/>
  <c r="O731" i="1"/>
  <c r="N731" i="1"/>
  <c r="O719" i="1"/>
  <c r="N719" i="1"/>
  <c r="O707" i="1"/>
  <c r="N707" i="1"/>
  <c r="O703" i="1"/>
  <c r="N703" i="1"/>
  <c r="O695" i="1"/>
  <c r="N695" i="1"/>
  <c r="O675" i="1"/>
  <c r="N675" i="1"/>
  <c r="O667" i="1"/>
  <c r="N667" i="1"/>
  <c r="O651" i="1"/>
  <c r="N651" i="1"/>
  <c r="O643" i="1"/>
  <c r="N643" i="1"/>
  <c r="O623" i="1"/>
  <c r="N623" i="1"/>
  <c r="O619" i="1"/>
  <c r="N619" i="1"/>
  <c r="O611" i="1"/>
  <c r="N611" i="1"/>
  <c r="O595" i="1"/>
  <c r="N595" i="1"/>
  <c r="O587" i="1"/>
  <c r="N587" i="1"/>
  <c r="O583" i="1"/>
  <c r="N583" i="1"/>
  <c r="O575" i="1"/>
  <c r="N575" i="1"/>
  <c r="O563" i="1"/>
  <c r="N563" i="1"/>
  <c r="O555" i="1"/>
  <c r="N555" i="1"/>
  <c r="O547" i="1"/>
  <c r="N547" i="1"/>
  <c r="O539" i="1"/>
  <c r="N539" i="1"/>
  <c r="O535" i="1"/>
  <c r="N535" i="1"/>
  <c r="O527" i="1"/>
  <c r="N527" i="1"/>
  <c r="O523" i="1"/>
  <c r="N523" i="1"/>
  <c r="O515" i="1"/>
  <c r="N515" i="1"/>
  <c r="O507" i="1"/>
  <c r="N507" i="1"/>
  <c r="O491" i="1"/>
  <c r="N491" i="1"/>
  <c r="O479" i="1"/>
  <c r="N479" i="1"/>
  <c r="O459" i="1"/>
  <c r="N459" i="1"/>
  <c r="O451" i="1"/>
  <c r="N451" i="1"/>
  <c r="O443" i="1"/>
  <c r="N443" i="1"/>
  <c r="O439" i="1"/>
  <c r="N439" i="1"/>
  <c r="O431" i="1"/>
  <c r="N431" i="1"/>
  <c r="O419" i="1"/>
  <c r="N419" i="1"/>
  <c r="O411" i="1"/>
  <c r="N411" i="1"/>
  <c r="O403" i="1"/>
  <c r="N403" i="1"/>
  <c r="N387" i="1"/>
  <c r="O387" i="1"/>
  <c r="O379" i="1"/>
  <c r="N379" i="1"/>
  <c r="O363" i="1"/>
  <c r="N363" i="1"/>
  <c r="O355" i="1"/>
  <c r="N355" i="1"/>
  <c r="O307" i="1"/>
  <c r="N307" i="1"/>
  <c r="O299" i="1"/>
  <c r="N299" i="1"/>
  <c r="O295" i="1"/>
  <c r="N295" i="1"/>
  <c r="O287" i="1"/>
  <c r="N287" i="1"/>
  <c r="O279" i="1"/>
  <c r="N279" i="1"/>
  <c r="O263" i="1"/>
  <c r="N263" i="1"/>
  <c r="O5324" i="1"/>
  <c r="N5324" i="1"/>
  <c r="O5320" i="1"/>
  <c r="N5320" i="1"/>
  <c r="O5308" i="1"/>
  <c r="N5308" i="1"/>
  <c r="O5304" i="1"/>
  <c r="N5304" i="1"/>
  <c r="O5300" i="1"/>
  <c r="N5300" i="1"/>
  <c r="O5296" i="1"/>
  <c r="N5296" i="1"/>
  <c r="O5292" i="1"/>
  <c r="N5292" i="1"/>
  <c r="O5288" i="1"/>
  <c r="N5288" i="1"/>
  <c r="O5284" i="1"/>
  <c r="N5284" i="1"/>
  <c r="O5276" i="1"/>
  <c r="N5276" i="1"/>
  <c r="O5272" i="1"/>
  <c r="N5272" i="1"/>
  <c r="O5268" i="1"/>
  <c r="N5268" i="1"/>
  <c r="O5264" i="1"/>
  <c r="N5264" i="1"/>
  <c r="O5256" i="1"/>
  <c r="N5256" i="1"/>
  <c r="O5252" i="1"/>
  <c r="N5252" i="1"/>
  <c r="O5248" i="1"/>
  <c r="N5248" i="1"/>
  <c r="O5244" i="1"/>
  <c r="N5244" i="1"/>
  <c r="O5240" i="1"/>
  <c r="N5240" i="1"/>
  <c r="O5236" i="1"/>
  <c r="N5236" i="1"/>
  <c r="O5228" i="1"/>
  <c r="N5228" i="1"/>
  <c r="O5224" i="1"/>
  <c r="N5224" i="1"/>
  <c r="O5220" i="1"/>
  <c r="N5220" i="1"/>
  <c r="O5216" i="1"/>
  <c r="N5216" i="1"/>
  <c r="O5212" i="1"/>
  <c r="N5212" i="1"/>
  <c r="O5208" i="1"/>
  <c r="N5208" i="1"/>
  <c r="O5200" i="1"/>
  <c r="N5200" i="1"/>
  <c r="O5196" i="1"/>
  <c r="N5196" i="1"/>
  <c r="O5176" i="1"/>
  <c r="N5176" i="1"/>
  <c r="O5168" i="1"/>
  <c r="N5168" i="1"/>
  <c r="O5164" i="1"/>
  <c r="N5164" i="1"/>
  <c r="O5160" i="1"/>
  <c r="N5160" i="1"/>
  <c r="O5156" i="1"/>
  <c r="N5156" i="1"/>
  <c r="O5152" i="1"/>
  <c r="N5152" i="1"/>
  <c r="O5144" i="1"/>
  <c r="N5144" i="1"/>
  <c r="O5136" i="1"/>
  <c r="N5136" i="1"/>
  <c r="O5128" i="1"/>
  <c r="N5128" i="1"/>
  <c r="O5124" i="1"/>
  <c r="N5124" i="1"/>
  <c r="O5112" i="1"/>
  <c r="N5112" i="1"/>
  <c r="O5108" i="1"/>
  <c r="N5108" i="1"/>
  <c r="O5104" i="1"/>
  <c r="N5104" i="1"/>
  <c r="O5100" i="1"/>
  <c r="N5100" i="1"/>
  <c r="O5092" i="1"/>
  <c r="N5092" i="1"/>
  <c r="O5080" i="1"/>
  <c r="N5080" i="1"/>
  <c r="O5072" i="1"/>
  <c r="N5072" i="1"/>
  <c r="O5064" i="1"/>
  <c r="N5064" i="1"/>
  <c r="O5060" i="1"/>
  <c r="N5060" i="1"/>
  <c r="O5052" i="1"/>
  <c r="N5052" i="1"/>
  <c r="O5040" i="1"/>
  <c r="N5040" i="1"/>
  <c r="O5036" i="1"/>
  <c r="N5036" i="1"/>
  <c r="O5032" i="1"/>
  <c r="N5032" i="1"/>
  <c r="O5028" i="1"/>
  <c r="N5028" i="1"/>
  <c r="O5024" i="1"/>
  <c r="N5024" i="1"/>
  <c r="O5020" i="1"/>
  <c r="N5020" i="1"/>
  <c r="O5016" i="1"/>
  <c r="N5016" i="1"/>
  <c r="O5008" i="1"/>
  <c r="N5008" i="1"/>
  <c r="O5004" i="1"/>
  <c r="N5004" i="1"/>
  <c r="O4996" i="1"/>
  <c r="N4996" i="1"/>
  <c r="O4984" i="1"/>
  <c r="N4984" i="1"/>
  <c r="O4980" i="1"/>
  <c r="N4980" i="1"/>
  <c r="O4972" i="1"/>
  <c r="N4972" i="1"/>
  <c r="O4968" i="1"/>
  <c r="N4968" i="1"/>
  <c r="O4960" i="1"/>
  <c r="N4960" i="1"/>
  <c r="O4956" i="1"/>
  <c r="N4956" i="1"/>
  <c r="O4948" i="1"/>
  <c r="N4948" i="1"/>
  <c r="O4944" i="1"/>
  <c r="N4944" i="1"/>
  <c r="O4940" i="1"/>
  <c r="N4940" i="1"/>
  <c r="O4924" i="1"/>
  <c r="N4924" i="1"/>
  <c r="O4920" i="1"/>
  <c r="N4920" i="1"/>
  <c r="O4908" i="1"/>
  <c r="N4908" i="1"/>
  <c r="O4900" i="1"/>
  <c r="N4900" i="1"/>
  <c r="O4896" i="1"/>
  <c r="N4896" i="1"/>
  <c r="O4892" i="1"/>
  <c r="N4892" i="1"/>
  <c r="O4888" i="1"/>
  <c r="N4888" i="1"/>
  <c r="O4884" i="1"/>
  <c r="N4884" i="1"/>
  <c r="O4880" i="1"/>
  <c r="N4880" i="1"/>
  <c r="O4860" i="1"/>
  <c r="N4860" i="1"/>
  <c r="O4856" i="1"/>
  <c r="N4856" i="1"/>
  <c r="O4852" i="1"/>
  <c r="N4852" i="1"/>
  <c r="O4844" i="1"/>
  <c r="N4844" i="1"/>
  <c r="O4840" i="1"/>
  <c r="N4840" i="1"/>
  <c r="O4836" i="1"/>
  <c r="N4836" i="1"/>
  <c r="O4832" i="1"/>
  <c r="N4832" i="1"/>
  <c r="O4824" i="1"/>
  <c r="N4824" i="1"/>
  <c r="O4820" i="1"/>
  <c r="N4820" i="1"/>
  <c r="O4816" i="1"/>
  <c r="N4816" i="1"/>
  <c r="O4812" i="1"/>
  <c r="N4812" i="1"/>
  <c r="O4808" i="1"/>
  <c r="N4808" i="1"/>
  <c r="O4804" i="1"/>
  <c r="N4804" i="1"/>
  <c r="O4800" i="1"/>
  <c r="N4800" i="1"/>
  <c r="O4796" i="1"/>
  <c r="N4796" i="1"/>
  <c r="O4792" i="1"/>
  <c r="N4792" i="1"/>
  <c r="O4788" i="1"/>
  <c r="N4788" i="1"/>
  <c r="O4784" i="1"/>
  <c r="N4784" i="1"/>
  <c r="O4780" i="1"/>
  <c r="N4780" i="1"/>
  <c r="O4776" i="1"/>
  <c r="N4776" i="1"/>
  <c r="O4772" i="1"/>
  <c r="N4772" i="1"/>
  <c r="O4760" i="1"/>
  <c r="N4760" i="1"/>
  <c r="O4752" i="1"/>
  <c r="N4752" i="1"/>
  <c r="O4748" i="1"/>
  <c r="N4748" i="1"/>
  <c r="O4736" i="1"/>
  <c r="N4736" i="1"/>
  <c r="O4732" i="1"/>
  <c r="N4732" i="1"/>
  <c r="O4728" i="1"/>
  <c r="N4728" i="1"/>
  <c r="O4724" i="1"/>
  <c r="N4724" i="1"/>
  <c r="O4712" i="1"/>
  <c r="N4712" i="1"/>
  <c r="O4708" i="1"/>
  <c r="N4708" i="1"/>
  <c r="O4704" i="1"/>
  <c r="N4704" i="1"/>
  <c r="O4696" i="1"/>
  <c r="N4696" i="1"/>
  <c r="O4692" i="1"/>
  <c r="N4692" i="1"/>
  <c r="O4676" i="1"/>
  <c r="N4676" i="1"/>
  <c r="O4672" i="1"/>
  <c r="N4672" i="1"/>
  <c r="O4668" i="1"/>
  <c r="N4668" i="1"/>
  <c r="O4664" i="1"/>
  <c r="N4664" i="1"/>
  <c r="O4660" i="1"/>
  <c r="N4660" i="1"/>
  <c r="O4656" i="1"/>
  <c r="N4656" i="1"/>
  <c r="O4652" i="1"/>
  <c r="N4652" i="1"/>
  <c r="O4648" i="1"/>
  <c r="N4648" i="1"/>
  <c r="O4636" i="1"/>
  <c r="N4636" i="1"/>
  <c r="O4628" i="1"/>
  <c r="N4628" i="1"/>
  <c r="O4616" i="1"/>
  <c r="N4616" i="1"/>
  <c r="O4612" i="1"/>
  <c r="N4612" i="1"/>
  <c r="O4608" i="1"/>
  <c r="N4608" i="1"/>
  <c r="O4604" i="1"/>
  <c r="N4604" i="1"/>
  <c r="O4600" i="1"/>
  <c r="N4600" i="1"/>
  <c r="O4596" i="1"/>
  <c r="N4596" i="1"/>
  <c r="O4592" i="1"/>
  <c r="N4592" i="1"/>
  <c r="O4584" i="1"/>
  <c r="N4584" i="1"/>
  <c r="O4580" i="1"/>
  <c r="N4580" i="1"/>
  <c r="O4576" i="1"/>
  <c r="N4576" i="1"/>
  <c r="O4572" i="1"/>
  <c r="N4572" i="1"/>
  <c r="O4568" i="1"/>
  <c r="N4568" i="1"/>
  <c r="O4564" i="1"/>
  <c r="N4564" i="1"/>
  <c r="O4552" i="1"/>
  <c r="N4552" i="1"/>
  <c r="O4548" i="1"/>
  <c r="N4548" i="1"/>
  <c r="O4536" i="1"/>
  <c r="N4536" i="1"/>
  <c r="O4528" i="1"/>
  <c r="N4528" i="1"/>
  <c r="O4524" i="1"/>
  <c r="N4524" i="1"/>
  <c r="O4520" i="1"/>
  <c r="N4520" i="1"/>
  <c r="O4512" i="1"/>
  <c r="N4512" i="1"/>
  <c r="O4500" i="1"/>
  <c r="N4500" i="1"/>
  <c r="O4492" i="1"/>
  <c r="N4492" i="1"/>
  <c r="O4488" i="1"/>
  <c r="N4488" i="1"/>
  <c r="O4484" i="1"/>
  <c r="N4484" i="1"/>
  <c r="O4480" i="1"/>
  <c r="N4480" i="1"/>
  <c r="O4476" i="1"/>
  <c r="N4476" i="1"/>
  <c r="O4472" i="1"/>
  <c r="N4472" i="1"/>
  <c r="O4468" i="1"/>
  <c r="N4468" i="1"/>
  <c r="O4456" i="1"/>
  <c r="N4456" i="1"/>
  <c r="O4448" i="1"/>
  <c r="N4448" i="1"/>
  <c r="O4440" i="1"/>
  <c r="N4440" i="1"/>
  <c r="O4432" i="1"/>
  <c r="N4432" i="1"/>
  <c r="O4428" i="1"/>
  <c r="N4428" i="1"/>
  <c r="O4416" i="1"/>
  <c r="N4416" i="1"/>
  <c r="O4412" i="1"/>
  <c r="N4412" i="1"/>
  <c r="O4404" i="1"/>
  <c r="N4404" i="1"/>
  <c r="O4400" i="1"/>
  <c r="N4400" i="1"/>
  <c r="O4396" i="1"/>
  <c r="N4396" i="1"/>
  <c r="O4392" i="1"/>
  <c r="N4392" i="1"/>
  <c r="O4384" i="1"/>
  <c r="N4384" i="1"/>
  <c r="O4380" i="1"/>
  <c r="N4380" i="1"/>
  <c r="O4376" i="1"/>
  <c r="N4376" i="1"/>
  <c r="O4372" i="1"/>
  <c r="N4372" i="1"/>
  <c r="O4368" i="1"/>
  <c r="N4368" i="1"/>
  <c r="O4364" i="1"/>
  <c r="N4364" i="1"/>
  <c r="O4360" i="1"/>
  <c r="N4360" i="1"/>
  <c r="O4356" i="1"/>
  <c r="N4356" i="1"/>
  <c r="O4352" i="1"/>
  <c r="N4352" i="1"/>
  <c r="O4348" i="1"/>
  <c r="N4348" i="1"/>
  <c r="O4340" i="1"/>
  <c r="N4340" i="1"/>
  <c r="O4336" i="1"/>
  <c r="N4336" i="1"/>
  <c r="O4332" i="1"/>
  <c r="N4332" i="1"/>
  <c r="O4324" i="1"/>
  <c r="N4324" i="1"/>
  <c r="O4320" i="1"/>
  <c r="N4320" i="1"/>
  <c r="O4316" i="1"/>
  <c r="N4316" i="1"/>
  <c r="O4312" i="1"/>
  <c r="N4312" i="1"/>
  <c r="O4308" i="1"/>
  <c r="N4308" i="1"/>
  <c r="O4304" i="1"/>
  <c r="N4304" i="1"/>
  <c r="O4296" i="1"/>
  <c r="N4296" i="1"/>
  <c r="O4272" i="1"/>
  <c r="N4272" i="1"/>
  <c r="O4268" i="1"/>
  <c r="N4268" i="1"/>
  <c r="O4264" i="1"/>
  <c r="N4264" i="1"/>
  <c r="O4260" i="1"/>
  <c r="N4260" i="1"/>
  <c r="O4256" i="1"/>
  <c r="N4256" i="1"/>
  <c r="O4252" i="1"/>
  <c r="N4252" i="1"/>
  <c r="O4248" i="1"/>
  <c r="N4248" i="1"/>
  <c r="O4244" i="1"/>
  <c r="N4244" i="1"/>
  <c r="O4236" i="1"/>
  <c r="N4236" i="1"/>
  <c r="O4228" i="1"/>
  <c r="N4228" i="1"/>
  <c r="O4224" i="1"/>
  <c r="N4224" i="1"/>
  <c r="O4216" i="1"/>
  <c r="N4216" i="1"/>
  <c r="O4208" i="1"/>
  <c r="N4208" i="1"/>
  <c r="O4204" i="1"/>
  <c r="N4204" i="1"/>
  <c r="O4200" i="1"/>
  <c r="N4200" i="1"/>
  <c r="O4196" i="1"/>
  <c r="N4196" i="1"/>
  <c r="O4192" i="1"/>
  <c r="N4192" i="1"/>
  <c r="O4188" i="1"/>
  <c r="N4188" i="1"/>
  <c r="O4184" i="1"/>
  <c r="N4184" i="1"/>
  <c r="O4180" i="1"/>
  <c r="N4180" i="1"/>
  <c r="O4176" i="1"/>
  <c r="N4176" i="1"/>
  <c r="O4172" i="1"/>
  <c r="N4172" i="1"/>
  <c r="O4168" i="1"/>
  <c r="N4168" i="1"/>
  <c r="O4152" i="1"/>
  <c r="N4152" i="1"/>
  <c r="O4148" i="1"/>
  <c r="N4148" i="1"/>
  <c r="O4144" i="1"/>
  <c r="N4144" i="1"/>
  <c r="O4132" i="1"/>
  <c r="N4132" i="1"/>
  <c r="O4128" i="1"/>
  <c r="N4128" i="1"/>
  <c r="O4124" i="1"/>
  <c r="N4124" i="1"/>
  <c r="O4120" i="1"/>
  <c r="N4120" i="1"/>
  <c r="O4116" i="1"/>
  <c r="N4116" i="1"/>
  <c r="O4108" i="1"/>
  <c r="N4108" i="1"/>
  <c r="O4104" i="1"/>
  <c r="N4104" i="1"/>
  <c r="O4096" i="1"/>
  <c r="N4096" i="1"/>
  <c r="O4088" i="1"/>
  <c r="N4088" i="1"/>
  <c r="O4084" i="1"/>
  <c r="N4084" i="1"/>
  <c r="O4076" i="1"/>
  <c r="N4076" i="1"/>
  <c r="O4072" i="1"/>
  <c r="N4072" i="1"/>
  <c r="O4068" i="1"/>
  <c r="N4068" i="1"/>
  <c r="O4064" i="1"/>
  <c r="N4064" i="1"/>
  <c r="O4060" i="1"/>
  <c r="N4060" i="1"/>
  <c r="O4052" i="1"/>
  <c r="N4052" i="1"/>
  <c r="O4048" i="1"/>
  <c r="N4048" i="1"/>
  <c r="O4044" i="1"/>
  <c r="N4044" i="1"/>
  <c r="O4040" i="1"/>
  <c r="N4040" i="1"/>
  <c r="O4032" i="1"/>
  <c r="N4032" i="1"/>
  <c r="O4024" i="1"/>
  <c r="N4024" i="1"/>
  <c r="O4020" i="1"/>
  <c r="N4020" i="1"/>
  <c r="O4016" i="1"/>
  <c r="N4016" i="1"/>
  <c r="O4004" i="1"/>
  <c r="N4004" i="1"/>
  <c r="O4000" i="1"/>
  <c r="N4000" i="1"/>
  <c r="O3996" i="1"/>
  <c r="N3996" i="1"/>
  <c r="O3992" i="1"/>
  <c r="N3992" i="1"/>
  <c r="O3988" i="1"/>
  <c r="N3988" i="1"/>
  <c r="O3980" i="1"/>
  <c r="N3980" i="1"/>
  <c r="O3976" i="1"/>
  <c r="N3976" i="1"/>
  <c r="O3972" i="1"/>
  <c r="N3972" i="1"/>
  <c r="O3968" i="1"/>
  <c r="N3968" i="1"/>
  <c r="O3956" i="1"/>
  <c r="N3956" i="1"/>
  <c r="O3952" i="1"/>
  <c r="N3952" i="1"/>
  <c r="O3948" i="1"/>
  <c r="N3948" i="1"/>
  <c r="O3944" i="1"/>
  <c r="N3944" i="1"/>
  <c r="O3928" i="1"/>
  <c r="N3928" i="1"/>
  <c r="O3924" i="1"/>
  <c r="N3924" i="1"/>
  <c r="O3920" i="1"/>
  <c r="N3920" i="1"/>
  <c r="O3916" i="1"/>
  <c r="N3916" i="1"/>
  <c r="O3912" i="1"/>
  <c r="N3912" i="1"/>
  <c r="O3904" i="1"/>
  <c r="N3904" i="1"/>
  <c r="O3900" i="1"/>
  <c r="N3900" i="1"/>
  <c r="O3888" i="1"/>
  <c r="N3888" i="1"/>
  <c r="O3884" i="1"/>
  <c r="N3884" i="1"/>
  <c r="O3880" i="1"/>
  <c r="N3880" i="1"/>
  <c r="O3876" i="1"/>
  <c r="N3876" i="1"/>
  <c r="O3872" i="1"/>
  <c r="N3872" i="1"/>
  <c r="O3868" i="1"/>
  <c r="N3868" i="1"/>
  <c r="O3864" i="1"/>
  <c r="N3864" i="1"/>
  <c r="O3860" i="1"/>
  <c r="N3860" i="1"/>
  <c r="O3856" i="1"/>
  <c r="N3856" i="1"/>
  <c r="O3852" i="1"/>
  <c r="N3852" i="1"/>
  <c r="O3848" i="1"/>
  <c r="N3848" i="1"/>
  <c r="O3844" i="1"/>
  <c r="N3844" i="1"/>
  <c r="O3840" i="1"/>
  <c r="N3840" i="1"/>
  <c r="O3832" i="1"/>
  <c r="N3832" i="1"/>
  <c r="O3828" i="1"/>
  <c r="N3828" i="1"/>
  <c r="O3820" i="1"/>
  <c r="N3820" i="1"/>
  <c r="O3816" i="1"/>
  <c r="N3816" i="1"/>
  <c r="O3804" i="1"/>
  <c r="N3804" i="1"/>
  <c r="O3800" i="1"/>
  <c r="N3800" i="1"/>
  <c r="O3792" i="1"/>
  <c r="N3792" i="1"/>
  <c r="O3788" i="1"/>
  <c r="N3788" i="1"/>
  <c r="O3780" i="1"/>
  <c r="N3780" i="1"/>
  <c r="O3776" i="1"/>
  <c r="N3776" i="1"/>
  <c r="O3768" i="1"/>
  <c r="N3768" i="1"/>
  <c r="O3764" i="1"/>
  <c r="N3764" i="1"/>
  <c r="O3760" i="1"/>
  <c r="N3760" i="1"/>
  <c r="O3756" i="1"/>
  <c r="N3756" i="1"/>
  <c r="O3752" i="1"/>
  <c r="N3752" i="1"/>
  <c r="O3744" i="1"/>
  <c r="N3744" i="1"/>
  <c r="O3736" i="1"/>
  <c r="N3736" i="1"/>
  <c r="O3724" i="1"/>
  <c r="N3724" i="1"/>
  <c r="O3704" i="1"/>
  <c r="N3704" i="1"/>
  <c r="O3700" i="1"/>
  <c r="N3700" i="1"/>
  <c r="O3696" i="1"/>
  <c r="N3696" i="1"/>
  <c r="O3688" i="1"/>
  <c r="N3688" i="1"/>
  <c r="O3684" i="1"/>
  <c r="N3684" i="1"/>
  <c r="O3680" i="1"/>
  <c r="N3680" i="1"/>
  <c r="O3676" i="1"/>
  <c r="N3676" i="1"/>
  <c r="O3672" i="1"/>
  <c r="N3672" i="1"/>
  <c r="O3668" i="1"/>
  <c r="N3668" i="1"/>
  <c r="O3664" i="1"/>
  <c r="N3664" i="1"/>
  <c r="O3656" i="1"/>
  <c r="N3656" i="1"/>
  <c r="O3652" i="1"/>
  <c r="N3652" i="1"/>
  <c r="O3648" i="1"/>
  <c r="N3648" i="1"/>
  <c r="O3644" i="1"/>
  <c r="N3644" i="1"/>
  <c r="O3640" i="1"/>
  <c r="N3640" i="1"/>
  <c r="O3636" i="1"/>
  <c r="N3636" i="1"/>
  <c r="O3620" i="1"/>
  <c r="N3620" i="1"/>
  <c r="O3616" i="1"/>
  <c r="N3616" i="1"/>
  <c r="O3608" i="1"/>
  <c r="N3608" i="1"/>
  <c r="O3600" i="1"/>
  <c r="N3600" i="1"/>
  <c r="O3596" i="1"/>
  <c r="N3596" i="1"/>
  <c r="O3592" i="1"/>
  <c r="N3592" i="1"/>
  <c r="O3584" i="1"/>
  <c r="N3584" i="1"/>
  <c r="O3580" i="1"/>
  <c r="N3580" i="1"/>
  <c r="O3576" i="1"/>
  <c r="N3576" i="1"/>
  <c r="O3564" i="1"/>
  <c r="N3564" i="1"/>
  <c r="O3560" i="1"/>
  <c r="N3560" i="1"/>
  <c r="O3556" i="1"/>
  <c r="N3556" i="1"/>
  <c r="O3552" i="1"/>
  <c r="N3552" i="1"/>
  <c r="O3548" i="1"/>
  <c r="N3548" i="1"/>
  <c r="O3544" i="1"/>
  <c r="N3544" i="1"/>
  <c r="O3540" i="1"/>
  <c r="N3540" i="1"/>
  <c r="O3532" i="1"/>
  <c r="N3532" i="1"/>
  <c r="O3528" i="1"/>
  <c r="N3528" i="1"/>
  <c r="O3520" i="1"/>
  <c r="N3520" i="1"/>
  <c r="O3516" i="1"/>
  <c r="N3516" i="1"/>
  <c r="O3512" i="1"/>
  <c r="N3512" i="1"/>
  <c r="O3508" i="1"/>
  <c r="N3508" i="1"/>
  <c r="O3504" i="1"/>
  <c r="N3504" i="1"/>
  <c r="O3500" i="1"/>
  <c r="N3500" i="1"/>
  <c r="O3496" i="1"/>
  <c r="N3496" i="1"/>
  <c r="O3492" i="1"/>
  <c r="N3492" i="1"/>
  <c r="O3484" i="1"/>
  <c r="N3484" i="1"/>
  <c r="O3480" i="1"/>
  <c r="N3480" i="1"/>
  <c r="O3476" i="1"/>
  <c r="N3476" i="1"/>
  <c r="O3472" i="1"/>
  <c r="N3472" i="1"/>
  <c r="O3464" i="1"/>
  <c r="N3464" i="1"/>
  <c r="O3460" i="1"/>
  <c r="N3460" i="1"/>
  <c r="O3456" i="1"/>
  <c r="N3456" i="1"/>
  <c r="O3452" i="1"/>
  <c r="N3452" i="1"/>
  <c r="O3448" i="1"/>
  <c r="N3448" i="1"/>
  <c r="O3444" i="1"/>
  <c r="N3444" i="1"/>
  <c r="O3440" i="1"/>
  <c r="N3440" i="1"/>
  <c r="O3436" i="1"/>
  <c r="N3436" i="1"/>
  <c r="O3432" i="1"/>
  <c r="N3432" i="1"/>
  <c r="O3424" i="1"/>
  <c r="N3424" i="1"/>
  <c r="O3420" i="1"/>
  <c r="N3420" i="1"/>
  <c r="O3416" i="1"/>
  <c r="N3416" i="1"/>
  <c r="O3412" i="1"/>
  <c r="N3412" i="1"/>
  <c r="O3408" i="1"/>
  <c r="N3408" i="1"/>
  <c r="O3404" i="1"/>
  <c r="N3404" i="1"/>
  <c r="O3400" i="1"/>
  <c r="N3400" i="1"/>
  <c r="O3392" i="1"/>
  <c r="N3392" i="1"/>
  <c r="O3384" i="1"/>
  <c r="N3384" i="1"/>
  <c r="O3380" i="1"/>
  <c r="N3380" i="1"/>
  <c r="O3376" i="1"/>
  <c r="N3376" i="1"/>
  <c r="O3368" i="1"/>
  <c r="N3368" i="1"/>
  <c r="O3360" i="1"/>
  <c r="N3360" i="1"/>
  <c r="O3356" i="1"/>
  <c r="N3356" i="1"/>
  <c r="O3348" i="1"/>
  <c r="N3348" i="1"/>
  <c r="O3344" i="1"/>
  <c r="N3344" i="1"/>
  <c r="O3340" i="1"/>
  <c r="N3340" i="1"/>
  <c r="O3336" i="1"/>
  <c r="N3336" i="1"/>
  <c r="O3332" i="1"/>
  <c r="N3332" i="1"/>
  <c r="O3328" i="1"/>
  <c r="N3328" i="1"/>
  <c r="O3324" i="1"/>
  <c r="N3324" i="1"/>
  <c r="O3320" i="1"/>
  <c r="N3320" i="1"/>
  <c r="O3312" i="1"/>
  <c r="N3312" i="1"/>
  <c r="O3308" i="1"/>
  <c r="N3308" i="1"/>
  <c r="O3304" i="1"/>
  <c r="N3304" i="1"/>
  <c r="O3296" i="1"/>
  <c r="N3296" i="1"/>
  <c r="O3288" i="1"/>
  <c r="N3288" i="1"/>
  <c r="O3280" i="1"/>
  <c r="N3280" i="1"/>
  <c r="O3268" i="1"/>
  <c r="N3268" i="1"/>
  <c r="O3252" i="1"/>
  <c r="N3252" i="1"/>
  <c r="O3248" i="1"/>
  <c r="N3248" i="1"/>
  <c r="O3244" i="1"/>
  <c r="N3244" i="1"/>
  <c r="O3236" i="1"/>
  <c r="N3236" i="1"/>
  <c r="O3232" i="1"/>
  <c r="N3232" i="1"/>
  <c r="O3224" i="1"/>
  <c r="N3224" i="1"/>
  <c r="O3220" i="1"/>
  <c r="N3220" i="1"/>
  <c r="O3216" i="1"/>
  <c r="N3216" i="1"/>
  <c r="O3212" i="1"/>
  <c r="N3212" i="1"/>
  <c r="O3208" i="1"/>
  <c r="N3208" i="1"/>
  <c r="O3200" i="1"/>
  <c r="N3200" i="1"/>
  <c r="O3196" i="1"/>
  <c r="N3196" i="1"/>
  <c r="O3192" i="1"/>
  <c r="N3192" i="1"/>
  <c r="O3188" i="1"/>
  <c r="N3188" i="1"/>
  <c r="O3176" i="1"/>
  <c r="N3176" i="1"/>
  <c r="O3172" i="1"/>
  <c r="N3172" i="1"/>
  <c r="O3168" i="1"/>
  <c r="N3168" i="1"/>
  <c r="O3164" i="1"/>
  <c r="N3164" i="1"/>
  <c r="O3160" i="1"/>
  <c r="N3160" i="1"/>
  <c r="O3156" i="1"/>
  <c r="N3156" i="1"/>
  <c r="O3152" i="1"/>
  <c r="N3152" i="1"/>
  <c r="O3148" i="1"/>
  <c r="N3148" i="1"/>
  <c r="O3144" i="1"/>
  <c r="N3144" i="1"/>
  <c r="O3140" i="1"/>
  <c r="N3140" i="1"/>
  <c r="O3136" i="1"/>
  <c r="N3136" i="1"/>
  <c r="O3132" i="1"/>
  <c r="N3132" i="1"/>
  <c r="O3128" i="1"/>
  <c r="N3128" i="1"/>
  <c r="O3120" i="1"/>
  <c r="N3120" i="1"/>
  <c r="O3116" i="1"/>
  <c r="N3116" i="1"/>
  <c r="O3112" i="1"/>
  <c r="N3112" i="1"/>
  <c r="O3108" i="1"/>
  <c r="N3108" i="1"/>
  <c r="O3104" i="1"/>
  <c r="N3104" i="1"/>
  <c r="O3096" i="1"/>
  <c r="N3096" i="1"/>
  <c r="O3092" i="1"/>
  <c r="N3092" i="1"/>
  <c r="O3088" i="1"/>
  <c r="N3088" i="1"/>
  <c r="O3084" i="1"/>
  <c r="N3084" i="1"/>
  <c r="O3072" i="1"/>
  <c r="N3072" i="1"/>
  <c r="O3064" i="1"/>
  <c r="N3064" i="1"/>
  <c r="O3056" i="1"/>
  <c r="N3056" i="1"/>
  <c r="O3052" i="1"/>
  <c r="N3052" i="1"/>
  <c r="O3040" i="1"/>
  <c r="N3040" i="1"/>
  <c r="O3036" i="1"/>
  <c r="N3036" i="1"/>
  <c r="O3032" i="1"/>
  <c r="N3032" i="1"/>
  <c r="O3028" i="1"/>
  <c r="N3028" i="1"/>
  <c r="O3024" i="1"/>
  <c r="N3024" i="1"/>
  <c r="O3020" i="1"/>
  <c r="N3020" i="1"/>
  <c r="O3016" i="1"/>
  <c r="N3016" i="1"/>
  <c r="O3008" i="1"/>
  <c r="N3008" i="1"/>
  <c r="O3000" i="1"/>
  <c r="N3000" i="1"/>
  <c r="O2996" i="1"/>
  <c r="N2996" i="1"/>
  <c r="O2992" i="1"/>
  <c r="N2992" i="1"/>
  <c r="O2988" i="1"/>
  <c r="N2988" i="1"/>
  <c r="O2984" i="1"/>
  <c r="N2984" i="1"/>
  <c r="O2980" i="1"/>
  <c r="N2980" i="1"/>
  <c r="O2976" i="1"/>
  <c r="N2976" i="1"/>
  <c r="O2972" i="1"/>
  <c r="N2972" i="1"/>
  <c r="O2968" i="1"/>
  <c r="N2968" i="1"/>
  <c r="O2964" i="1"/>
  <c r="N2964" i="1"/>
  <c r="O2960" i="1"/>
  <c r="N2960" i="1"/>
  <c r="O2956" i="1"/>
  <c r="N2956" i="1"/>
  <c r="O2952" i="1"/>
  <c r="N2952" i="1"/>
  <c r="O2948" i="1"/>
  <c r="N2948" i="1"/>
  <c r="O2944" i="1"/>
  <c r="N2944" i="1"/>
  <c r="O2940" i="1"/>
  <c r="N2940" i="1"/>
  <c r="O2936" i="1"/>
  <c r="N2936" i="1"/>
  <c r="O2928" i="1"/>
  <c r="N2928" i="1"/>
  <c r="O2924" i="1"/>
  <c r="N2924" i="1"/>
  <c r="O2916" i="1"/>
  <c r="N2916" i="1"/>
  <c r="O2908" i="1"/>
  <c r="N2908" i="1"/>
  <c r="O2900" i="1"/>
  <c r="N2900" i="1"/>
  <c r="O2896" i="1"/>
  <c r="N2896" i="1"/>
  <c r="O2892" i="1"/>
  <c r="N2892" i="1"/>
  <c r="O2888" i="1"/>
  <c r="N2888" i="1"/>
  <c r="O2880" i="1"/>
  <c r="N2880" i="1"/>
  <c r="O2876" i="1"/>
  <c r="N2876" i="1"/>
  <c r="O2872" i="1"/>
  <c r="N2872" i="1"/>
  <c r="O2864" i="1"/>
  <c r="N2864" i="1"/>
  <c r="O2840" i="1"/>
  <c r="N2840" i="1"/>
  <c r="O2836" i="1"/>
  <c r="N2836" i="1"/>
  <c r="O2828" i="1"/>
  <c r="N2828" i="1"/>
  <c r="O2824" i="1"/>
  <c r="N2824" i="1"/>
  <c r="O2816" i="1"/>
  <c r="N2816" i="1"/>
  <c r="O2812" i="1"/>
  <c r="N2812" i="1"/>
  <c r="O2808" i="1"/>
  <c r="N2808" i="1"/>
  <c r="O2804" i="1"/>
  <c r="N2804" i="1"/>
  <c r="O2800" i="1"/>
  <c r="N2800" i="1"/>
  <c r="O2792" i="1"/>
  <c r="N2792" i="1"/>
  <c r="O2788" i="1"/>
  <c r="N2788" i="1"/>
  <c r="O2784" i="1"/>
  <c r="N2784" i="1"/>
  <c r="O2780" i="1"/>
  <c r="N2780" i="1"/>
  <c r="O2776" i="1"/>
  <c r="N2776" i="1"/>
  <c r="O2768" i="1"/>
  <c r="N2768" i="1"/>
  <c r="O2764" i="1"/>
  <c r="N2764" i="1"/>
  <c r="O2756" i="1"/>
  <c r="N2756" i="1"/>
  <c r="O2748" i="1"/>
  <c r="N2748" i="1"/>
  <c r="O2740" i="1"/>
  <c r="N2740" i="1"/>
  <c r="O2732" i="1"/>
  <c r="N2732" i="1"/>
  <c r="O2728" i="1"/>
  <c r="N2728" i="1"/>
  <c r="O2716" i="1"/>
  <c r="N2716" i="1"/>
  <c r="O2704" i="1"/>
  <c r="N2704" i="1"/>
  <c r="O2700" i="1"/>
  <c r="N2700" i="1"/>
  <c r="O2696" i="1"/>
  <c r="N2696" i="1"/>
  <c r="O2684" i="1"/>
  <c r="N2684" i="1"/>
  <c r="O2680" i="1"/>
  <c r="N2680" i="1"/>
  <c r="O2676" i="1"/>
  <c r="N2676" i="1"/>
  <c r="O2672" i="1"/>
  <c r="N2672" i="1"/>
  <c r="O2668" i="1"/>
  <c r="N2668" i="1"/>
  <c r="O2660" i="1"/>
  <c r="N2660" i="1"/>
  <c r="O2656" i="1"/>
  <c r="N2656" i="1"/>
  <c r="O2652" i="1"/>
  <c r="N2652" i="1"/>
  <c r="O2648" i="1"/>
  <c r="N2648" i="1"/>
  <c r="O2640" i="1"/>
  <c r="N2640" i="1"/>
  <c r="O2636" i="1"/>
  <c r="N2636" i="1"/>
  <c r="O2632" i="1"/>
  <c r="N2632" i="1"/>
  <c r="O2624" i="1"/>
  <c r="N2624" i="1"/>
  <c r="O2620" i="1"/>
  <c r="N2620" i="1"/>
  <c r="O2616" i="1"/>
  <c r="N2616" i="1"/>
  <c r="O2612" i="1"/>
  <c r="N2612" i="1"/>
  <c r="O2608" i="1"/>
  <c r="N2608" i="1"/>
  <c r="O2604" i="1"/>
  <c r="N2604" i="1"/>
  <c r="O2592" i="1"/>
  <c r="N2592" i="1"/>
  <c r="O2584" i="1"/>
  <c r="N2584" i="1"/>
  <c r="O2580" i="1"/>
  <c r="N2580" i="1"/>
  <c r="O2576" i="1"/>
  <c r="N2576" i="1"/>
  <c r="O2572" i="1"/>
  <c r="N2572" i="1"/>
  <c r="O2556" i="1"/>
  <c r="N2556" i="1"/>
  <c r="O2552" i="1"/>
  <c r="N2552" i="1"/>
  <c r="O2548" i="1"/>
  <c r="N2548" i="1"/>
  <c r="O2544" i="1"/>
  <c r="N2544" i="1"/>
  <c r="O2536" i="1"/>
  <c r="N2536" i="1"/>
  <c r="O2524" i="1"/>
  <c r="N2524" i="1"/>
  <c r="O2516" i="1"/>
  <c r="N2516" i="1"/>
  <c r="O2512" i="1"/>
  <c r="N2512" i="1"/>
  <c r="O2504" i="1"/>
  <c r="N2504" i="1"/>
  <c r="O2500" i="1"/>
  <c r="N2500" i="1"/>
  <c r="O2492" i="1"/>
  <c r="N2492" i="1"/>
  <c r="O2484" i="1"/>
  <c r="N2484" i="1"/>
  <c r="O2476" i="1"/>
  <c r="N2476" i="1"/>
  <c r="O2472" i="1"/>
  <c r="N2472" i="1"/>
  <c r="O2460" i="1"/>
  <c r="N2460" i="1"/>
  <c r="O2452" i="1"/>
  <c r="N2452" i="1"/>
  <c r="O2444" i="1"/>
  <c r="N2444" i="1"/>
  <c r="O2440" i="1"/>
  <c r="N2440" i="1"/>
  <c r="O2436" i="1"/>
  <c r="N2436" i="1"/>
  <c r="O2432" i="1"/>
  <c r="N2432" i="1"/>
  <c r="O2420" i="1"/>
  <c r="N2420" i="1"/>
  <c r="O2412" i="1"/>
  <c r="N2412" i="1"/>
  <c r="O2404" i="1"/>
  <c r="N2404" i="1"/>
  <c r="O2396" i="1"/>
  <c r="N2396" i="1"/>
  <c r="O2392" i="1"/>
  <c r="N2392" i="1"/>
  <c r="O2388" i="1"/>
  <c r="N2388" i="1"/>
  <c r="O2384" i="1"/>
  <c r="N2384" i="1"/>
  <c r="O2380" i="1"/>
  <c r="N2380" i="1"/>
  <c r="O2376" i="1"/>
  <c r="N2376" i="1"/>
  <c r="O2372" i="1"/>
  <c r="N2372" i="1"/>
  <c r="O2368" i="1"/>
  <c r="N2368" i="1"/>
  <c r="O2356" i="1"/>
  <c r="N2356" i="1"/>
  <c r="O2352" i="1"/>
  <c r="N2352" i="1"/>
  <c r="O2348" i="1"/>
  <c r="N2348" i="1"/>
  <c r="O2344" i="1"/>
  <c r="N2344" i="1"/>
  <c r="O2340" i="1"/>
  <c r="N2340" i="1"/>
  <c r="O2336" i="1"/>
  <c r="N2336" i="1"/>
  <c r="O2332" i="1"/>
  <c r="N2332" i="1"/>
  <c r="O2328" i="1"/>
  <c r="N2328" i="1"/>
  <c r="O2324" i="1"/>
  <c r="N2324" i="1"/>
  <c r="O2320" i="1"/>
  <c r="N2320" i="1"/>
  <c r="O2312" i="1"/>
  <c r="N2312" i="1"/>
  <c r="O2304" i="1"/>
  <c r="N2304" i="1"/>
  <c r="O2300" i="1"/>
  <c r="N2300" i="1"/>
  <c r="O2284" i="1"/>
  <c r="N2284" i="1"/>
  <c r="O2276" i="1"/>
  <c r="N2276" i="1"/>
  <c r="O2272" i="1"/>
  <c r="N2272" i="1"/>
  <c r="O2268" i="1"/>
  <c r="N2268" i="1"/>
  <c r="O2260" i="1"/>
  <c r="N2260" i="1"/>
  <c r="O2252" i="1"/>
  <c r="N2252" i="1"/>
  <c r="O2248" i="1"/>
  <c r="N2248" i="1"/>
  <c r="O2220" i="1"/>
  <c r="N2220" i="1"/>
  <c r="O2216" i="1"/>
  <c r="N2216" i="1"/>
  <c r="O2212" i="1"/>
  <c r="N2212" i="1"/>
  <c r="O2208" i="1"/>
  <c r="N2208" i="1"/>
  <c r="O2204" i="1"/>
  <c r="N2204" i="1"/>
  <c r="O2196" i="1"/>
  <c r="N2196" i="1"/>
  <c r="O2192" i="1"/>
  <c r="N2192" i="1"/>
  <c r="O2188" i="1"/>
  <c r="N2188" i="1"/>
  <c r="O2184" i="1"/>
  <c r="N2184" i="1"/>
  <c r="O2180" i="1"/>
  <c r="N2180" i="1"/>
  <c r="O2168" i="1"/>
  <c r="N2168" i="1"/>
  <c r="O2164" i="1"/>
  <c r="N2164" i="1"/>
  <c r="O2156" i="1"/>
  <c r="N2156" i="1"/>
  <c r="O2152" i="1"/>
  <c r="N2152" i="1"/>
  <c r="O2140" i="1"/>
  <c r="N2140" i="1"/>
  <c r="O2136" i="1"/>
  <c r="N2136" i="1"/>
  <c r="O2132" i="1"/>
  <c r="N2132" i="1"/>
  <c r="O2128" i="1"/>
  <c r="N2128" i="1"/>
  <c r="O2120" i="1"/>
  <c r="N2120" i="1"/>
  <c r="O2116" i="1"/>
  <c r="N2116" i="1"/>
  <c r="O2108" i="1"/>
  <c r="N2108" i="1"/>
  <c r="O2104" i="1"/>
  <c r="N2104" i="1"/>
  <c r="O2100" i="1"/>
  <c r="N2100" i="1"/>
  <c r="O2096" i="1"/>
  <c r="N2096" i="1"/>
  <c r="O2088" i="1"/>
  <c r="N2088" i="1"/>
  <c r="O2084" i="1"/>
  <c r="N2084" i="1"/>
  <c r="O2076" i="1"/>
  <c r="N2076" i="1"/>
  <c r="O2064" i="1"/>
  <c r="N2064" i="1"/>
  <c r="O2052" i="1"/>
  <c r="N2052" i="1"/>
  <c r="O2048" i="1"/>
  <c r="N2048" i="1"/>
  <c r="O2044" i="1"/>
  <c r="N2044" i="1"/>
  <c r="O2040" i="1"/>
  <c r="N2040" i="1"/>
  <c r="O2028" i="1"/>
  <c r="N2028" i="1"/>
  <c r="O2024" i="1"/>
  <c r="N2024" i="1"/>
  <c r="O2020" i="1"/>
  <c r="N2020" i="1"/>
  <c r="O2004" i="1"/>
  <c r="N2004" i="1"/>
  <c r="O2000" i="1"/>
  <c r="N2000" i="1"/>
  <c r="O1996" i="1"/>
  <c r="N1996" i="1"/>
  <c r="O1988" i="1"/>
  <c r="N1988" i="1"/>
  <c r="O1980" i="1"/>
  <c r="N1980" i="1"/>
  <c r="O1972" i="1"/>
  <c r="N1972" i="1"/>
  <c r="O1968" i="1"/>
  <c r="N1968" i="1"/>
  <c r="O1964" i="1"/>
  <c r="N1964" i="1"/>
  <c r="O1960" i="1"/>
  <c r="N1960" i="1"/>
  <c r="O1956" i="1"/>
  <c r="N1956" i="1"/>
  <c r="O1952" i="1"/>
  <c r="N1952" i="1"/>
  <c r="O1948" i="1"/>
  <c r="N1948" i="1"/>
  <c r="O1944" i="1"/>
  <c r="N1944" i="1"/>
  <c r="O1940" i="1"/>
  <c r="N1940" i="1"/>
  <c r="O1936" i="1"/>
  <c r="N1936" i="1"/>
  <c r="O1928" i="1"/>
  <c r="N1928" i="1"/>
  <c r="O1920" i="1"/>
  <c r="N1920" i="1"/>
  <c r="O1916" i="1"/>
  <c r="N1916" i="1"/>
  <c r="O1908" i="1"/>
  <c r="N1908" i="1"/>
  <c r="O1904" i="1"/>
  <c r="N1904" i="1"/>
  <c r="O1900" i="1"/>
  <c r="N1900" i="1"/>
  <c r="O1896" i="1"/>
  <c r="N1896" i="1"/>
  <c r="O1880" i="1"/>
  <c r="N1880" i="1"/>
  <c r="O1872" i="1"/>
  <c r="N1872" i="1"/>
  <c r="O1868" i="1"/>
  <c r="N1868" i="1"/>
  <c r="O1864" i="1"/>
  <c r="N1864" i="1"/>
  <c r="O1860" i="1"/>
  <c r="N1860" i="1"/>
  <c r="O1856" i="1"/>
  <c r="N1856" i="1"/>
  <c r="O1852" i="1"/>
  <c r="N1852" i="1"/>
  <c r="O1848" i="1"/>
  <c r="N1848" i="1"/>
  <c r="O1844" i="1"/>
  <c r="N1844" i="1"/>
  <c r="O1840" i="1"/>
  <c r="N1840" i="1"/>
  <c r="O1832" i="1"/>
  <c r="N1832" i="1"/>
  <c r="O1828" i="1"/>
  <c r="N1828" i="1"/>
  <c r="O1824" i="1"/>
  <c r="N1824" i="1"/>
  <c r="O1820" i="1"/>
  <c r="N1820" i="1"/>
  <c r="O1816" i="1"/>
  <c r="N1816" i="1"/>
  <c r="O1800" i="1"/>
  <c r="N1800" i="1"/>
  <c r="O1796" i="1"/>
  <c r="N1796" i="1"/>
  <c r="O1792" i="1"/>
  <c r="N1792" i="1"/>
  <c r="O1788" i="1"/>
  <c r="N1788" i="1"/>
  <c r="O1780" i="1"/>
  <c r="N1780" i="1"/>
  <c r="O1776" i="1"/>
  <c r="N1776" i="1"/>
  <c r="O1772" i="1"/>
  <c r="N1772" i="1"/>
  <c r="O1752" i="1"/>
  <c r="N1752" i="1"/>
  <c r="O1748" i="1"/>
  <c r="N1748" i="1"/>
  <c r="O1732" i="1"/>
  <c r="N1732" i="1"/>
  <c r="O1728" i="1"/>
  <c r="N1728" i="1"/>
  <c r="O1724" i="1"/>
  <c r="N1724" i="1"/>
  <c r="O1720" i="1"/>
  <c r="N1720" i="1"/>
  <c r="O1704" i="1"/>
  <c r="N1704" i="1"/>
  <c r="O1700" i="1"/>
  <c r="N1700" i="1"/>
  <c r="O1696" i="1"/>
  <c r="N1696" i="1"/>
  <c r="O1692" i="1"/>
  <c r="N1692" i="1"/>
  <c r="O1688" i="1"/>
  <c r="N1688" i="1"/>
  <c r="O1684" i="1"/>
  <c r="N1684" i="1"/>
  <c r="O1680" i="1"/>
  <c r="N1680" i="1"/>
  <c r="O1676" i="1"/>
  <c r="N1676" i="1"/>
  <c r="O1672" i="1"/>
  <c r="N1672" i="1"/>
  <c r="O1668" i="1"/>
  <c r="N1668" i="1"/>
  <c r="O1660" i="1"/>
  <c r="N1660" i="1"/>
  <c r="O1656" i="1"/>
  <c r="N1656" i="1"/>
  <c r="O1648" i="1"/>
  <c r="N1648" i="1"/>
  <c r="O1640" i="1"/>
  <c r="N1640" i="1"/>
  <c r="O1636" i="1"/>
  <c r="N1636" i="1"/>
  <c r="O1628" i="1"/>
  <c r="N1628" i="1"/>
  <c r="O1620" i="1"/>
  <c r="N1620" i="1"/>
  <c r="O1616" i="1"/>
  <c r="N1616" i="1"/>
  <c r="O1612" i="1"/>
  <c r="N1612" i="1"/>
  <c r="O1608" i="1"/>
  <c r="N1608" i="1"/>
  <c r="O1596" i="1"/>
  <c r="N1596" i="1"/>
  <c r="O1592" i="1"/>
  <c r="N1592" i="1"/>
  <c r="O1580" i="1"/>
  <c r="N1580" i="1"/>
  <c r="O1576" i="1"/>
  <c r="N1576" i="1"/>
  <c r="O1572" i="1"/>
  <c r="N1572" i="1"/>
  <c r="O1568" i="1"/>
  <c r="N1568" i="1"/>
  <c r="O1564" i="1"/>
  <c r="N1564" i="1"/>
  <c r="O1560" i="1"/>
  <c r="N1560" i="1"/>
  <c r="O1556" i="1"/>
  <c r="N1556" i="1"/>
  <c r="O1552" i="1"/>
  <c r="N1552" i="1"/>
  <c r="O1548" i="1"/>
  <c r="N1548" i="1"/>
  <c r="O1544" i="1"/>
  <c r="N1544" i="1"/>
  <c r="O1540" i="1"/>
  <c r="N1540" i="1"/>
  <c r="O1536" i="1"/>
  <c r="N1536" i="1"/>
  <c r="O1532" i="1"/>
  <c r="N1532" i="1"/>
  <c r="O1528" i="1"/>
  <c r="N1528" i="1"/>
  <c r="O1524" i="1"/>
  <c r="N1524" i="1"/>
  <c r="O1516" i="1"/>
  <c r="N1516" i="1"/>
  <c r="O1512" i="1"/>
  <c r="N1512" i="1"/>
  <c r="O1508" i="1"/>
  <c r="N1508" i="1"/>
  <c r="O1500" i="1"/>
  <c r="N1500" i="1"/>
  <c r="O1496" i="1"/>
  <c r="N1496" i="1"/>
  <c r="O1492" i="1"/>
  <c r="N1492" i="1"/>
  <c r="O1480" i="1"/>
  <c r="N1480" i="1"/>
  <c r="O1476" i="1"/>
  <c r="N1476" i="1"/>
  <c r="O1472" i="1"/>
  <c r="N1472" i="1"/>
  <c r="O1468" i="1"/>
  <c r="N1468" i="1"/>
  <c r="O1464" i="1"/>
  <c r="N1464" i="1"/>
  <c r="O1456" i="1"/>
  <c r="N1456" i="1"/>
  <c r="O1448" i="1"/>
  <c r="N1448" i="1"/>
  <c r="O1444" i="1"/>
  <c r="N1444" i="1"/>
  <c r="O1440" i="1"/>
  <c r="N1440" i="1"/>
  <c r="O1436" i="1"/>
  <c r="N1436" i="1"/>
  <c r="O1424" i="1"/>
  <c r="N1424" i="1"/>
  <c r="O1420" i="1"/>
  <c r="N1420" i="1"/>
  <c r="O1416" i="1"/>
  <c r="N1416" i="1"/>
  <c r="O1408" i="1"/>
  <c r="N1408" i="1"/>
  <c r="O1400" i="1"/>
  <c r="N1400" i="1"/>
  <c r="O1392" i="1"/>
  <c r="N1392" i="1"/>
  <c r="O1384" i="1"/>
  <c r="N1384" i="1"/>
  <c r="O1380" i="1"/>
  <c r="N1380" i="1"/>
  <c r="O1376" i="1"/>
  <c r="N1376" i="1"/>
  <c r="O1372" i="1"/>
  <c r="N1372" i="1"/>
  <c r="O1364" i="1"/>
  <c r="N1364" i="1"/>
  <c r="O1360" i="1"/>
  <c r="N1360" i="1"/>
  <c r="O1352" i="1"/>
  <c r="N1352" i="1"/>
  <c r="O1348" i="1"/>
  <c r="N1348" i="1"/>
  <c r="O1344" i="1"/>
  <c r="N1344" i="1"/>
  <c r="O1340" i="1"/>
  <c r="N1340" i="1"/>
  <c r="O1336" i="1"/>
  <c r="N1336" i="1"/>
  <c r="O1332" i="1"/>
  <c r="N1332" i="1"/>
  <c r="O1328" i="1"/>
  <c r="N1328" i="1"/>
  <c r="O1324" i="1"/>
  <c r="N1324" i="1"/>
  <c r="O1320" i="1"/>
  <c r="N1320" i="1"/>
  <c r="O1316" i="1"/>
  <c r="N1316" i="1"/>
  <c r="O1312" i="1"/>
  <c r="N1312" i="1"/>
  <c r="O1304" i="1"/>
  <c r="N1304" i="1"/>
  <c r="O1296" i="1"/>
  <c r="N1296" i="1"/>
  <c r="O1288" i="1"/>
  <c r="N1288" i="1"/>
  <c r="O1284" i="1"/>
  <c r="N1284" i="1"/>
  <c r="O1280" i="1"/>
  <c r="N1280" i="1"/>
  <c r="O1272" i="1"/>
  <c r="N1272" i="1"/>
  <c r="O1268" i="1"/>
  <c r="N1268" i="1"/>
  <c r="O1264" i="1"/>
  <c r="N1264" i="1"/>
  <c r="O1256" i="1"/>
  <c r="N1256" i="1"/>
  <c r="O1248" i="1"/>
  <c r="N1248" i="1"/>
  <c r="O1244" i="1"/>
  <c r="N1244" i="1"/>
  <c r="O1236" i="1"/>
  <c r="N1236" i="1"/>
  <c r="O1232" i="1"/>
  <c r="N1232" i="1"/>
  <c r="O1228" i="1"/>
  <c r="N1228" i="1"/>
  <c r="O1224" i="1"/>
  <c r="N1224" i="1"/>
  <c r="O1220" i="1"/>
  <c r="N1220" i="1"/>
  <c r="O1208" i="1"/>
  <c r="N1208" i="1"/>
  <c r="O1204" i="1"/>
  <c r="N1204" i="1"/>
  <c r="O1196" i="1"/>
  <c r="N1196" i="1"/>
  <c r="O1192" i="1"/>
  <c r="N1192" i="1"/>
  <c r="O1184" i="1"/>
  <c r="N1184" i="1"/>
  <c r="O1176" i="1"/>
  <c r="N1176" i="1"/>
  <c r="O1172" i="1"/>
  <c r="N1172" i="1"/>
  <c r="O1168" i="1"/>
  <c r="N1168" i="1"/>
  <c r="O1164" i="1"/>
  <c r="N1164" i="1"/>
  <c r="O1156" i="1"/>
  <c r="N1156" i="1"/>
  <c r="O1152" i="1"/>
  <c r="N1152" i="1"/>
  <c r="O1148" i="1"/>
  <c r="N1148" i="1"/>
  <c r="O1144" i="1"/>
  <c r="N1144" i="1"/>
  <c r="O1140" i="1"/>
  <c r="N1140" i="1"/>
  <c r="O1128" i="1"/>
  <c r="N1128" i="1"/>
  <c r="O1124" i="1"/>
  <c r="N1124" i="1"/>
  <c r="O1120" i="1"/>
  <c r="N1120" i="1"/>
  <c r="O1108" i="1"/>
  <c r="N1108" i="1"/>
  <c r="O1104" i="1"/>
  <c r="N1104" i="1"/>
  <c r="O1100" i="1"/>
  <c r="N1100" i="1"/>
  <c r="O1096" i="1"/>
  <c r="N1096" i="1"/>
  <c r="O1084" i="1"/>
  <c r="N1084" i="1"/>
  <c r="O1080" i="1"/>
  <c r="N1080" i="1"/>
  <c r="O1076" i="1"/>
  <c r="N1076" i="1"/>
  <c r="O1072" i="1"/>
  <c r="N1072" i="1"/>
  <c r="O1064" i="1"/>
  <c r="N1064" i="1"/>
  <c r="O1060" i="1"/>
  <c r="N1060" i="1"/>
  <c r="N1056" i="1"/>
  <c r="O1056" i="1"/>
  <c r="O1052" i="1"/>
  <c r="N1052" i="1"/>
  <c r="O1048" i="1"/>
  <c r="N1048" i="1"/>
  <c r="O1044" i="1"/>
  <c r="N1044" i="1"/>
  <c r="O1040" i="1"/>
  <c r="N1040" i="1"/>
  <c r="O1036" i="1"/>
  <c r="N1036" i="1"/>
  <c r="O1032" i="1"/>
  <c r="N1032" i="1"/>
  <c r="O1024" i="1"/>
  <c r="N1024" i="1"/>
  <c r="O1020" i="1"/>
  <c r="N1020" i="1"/>
  <c r="O1016" i="1"/>
  <c r="N1016" i="1"/>
  <c r="O1012" i="1"/>
  <c r="N1012" i="1"/>
  <c r="N1004" i="1"/>
  <c r="O1004" i="1"/>
  <c r="O1000" i="1"/>
  <c r="N1000" i="1"/>
  <c r="O992" i="1"/>
  <c r="N992" i="1"/>
  <c r="O988" i="1"/>
  <c r="N988" i="1"/>
  <c r="O984" i="1"/>
  <c r="N984" i="1"/>
  <c r="O980" i="1"/>
  <c r="N980" i="1"/>
  <c r="O976" i="1"/>
  <c r="N976" i="1"/>
  <c r="O972" i="1"/>
  <c r="N972" i="1"/>
  <c r="O968" i="1"/>
  <c r="N968" i="1"/>
  <c r="O964" i="1"/>
  <c r="N964" i="1"/>
  <c r="O960" i="1"/>
  <c r="N960" i="1"/>
  <c r="O952" i="1"/>
  <c r="N952" i="1"/>
  <c r="O948" i="1"/>
  <c r="N948" i="1"/>
  <c r="O944" i="1"/>
  <c r="N944" i="1"/>
  <c r="O936" i="1"/>
  <c r="N936" i="1"/>
  <c r="O928" i="1"/>
  <c r="N928" i="1"/>
  <c r="O924" i="1"/>
  <c r="N924" i="1"/>
  <c r="O912" i="1"/>
  <c r="N912" i="1"/>
  <c r="O908" i="1"/>
  <c r="N908" i="1"/>
  <c r="O904" i="1"/>
  <c r="N904" i="1"/>
  <c r="O892" i="1"/>
  <c r="N892" i="1"/>
  <c r="O888" i="1"/>
  <c r="N888" i="1"/>
  <c r="O880" i="1"/>
  <c r="N880" i="1"/>
  <c r="O876" i="1"/>
  <c r="N876" i="1"/>
  <c r="O872" i="1"/>
  <c r="N872" i="1"/>
  <c r="O868" i="1"/>
  <c r="N868" i="1"/>
  <c r="O848" i="1"/>
  <c r="N848" i="1"/>
  <c r="O840" i="1"/>
  <c r="N840" i="1"/>
  <c r="O836" i="1"/>
  <c r="N836" i="1"/>
  <c r="O832" i="1"/>
  <c r="N832" i="1"/>
  <c r="O828" i="1"/>
  <c r="N828" i="1"/>
  <c r="O824" i="1"/>
  <c r="N824" i="1"/>
  <c r="O820" i="1"/>
  <c r="N820" i="1"/>
  <c r="O816" i="1"/>
  <c r="N816" i="1"/>
  <c r="O812" i="1"/>
  <c r="N812" i="1"/>
  <c r="O808" i="1"/>
  <c r="N808" i="1"/>
  <c r="O804" i="1"/>
  <c r="N804" i="1"/>
  <c r="O796" i="1"/>
  <c r="N796" i="1"/>
  <c r="O792" i="1"/>
  <c r="N792" i="1"/>
  <c r="O788" i="1"/>
  <c r="N788" i="1"/>
  <c r="O780" i="1"/>
  <c r="N780" i="1"/>
  <c r="O772" i="1"/>
  <c r="N772" i="1"/>
  <c r="O768" i="1"/>
  <c r="N768" i="1"/>
  <c r="O760" i="1"/>
  <c r="N760" i="1"/>
  <c r="O756" i="1"/>
  <c r="N756" i="1"/>
  <c r="O748" i="1"/>
  <c r="N748" i="1"/>
  <c r="O744" i="1"/>
  <c r="N744" i="1"/>
  <c r="O740" i="1"/>
  <c r="N740" i="1"/>
  <c r="O736" i="1"/>
  <c r="N736" i="1"/>
  <c r="O732" i="1"/>
  <c r="N732" i="1"/>
  <c r="O728" i="1"/>
  <c r="N728" i="1"/>
  <c r="O724" i="1"/>
  <c r="N724" i="1"/>
  <c r="O716" i="1"/>
  <c r="N716" i="1"/>
  <c r="O712" i="1"/>
  <c r="N712" i="1"/>
  <c r="O708" i="1"/>
  <c r="N708" i="1"/>
  <c r="O704" i="1"/>
  <c r="N704" i="1"/>
  <c r="O696" i="1"/>
  <c r="N696" i="1"/>
  <c r="O688" i="1"/>
  <c r="N688" i="1"/>
  <c r="O680" i="1"/>
  <c r="N680" i="1"/>
  <c r="O676" i="1"/>
  <c r="N676" i="1"/>
  <c r="O672" i="1"/>
  <c r="N672" i="1"/>
  <c r="O668" i="1"/>
  <c r="N668" i="1"/>
  <c r="O664" i="1"/>
  <c r="N664" i="1"/>
  <c r="O660" i="1"/>
  <c r="N660" i="1"/>
  <c r="O648" i="1"/>
  <c r="N648" i="1"/>
  <c r="O640" i="1"/>
  <c r="N640" i="1"/>
  <c r="O628" i="1"/>
  <c r="N628" i="1"/>
  <c r="O624" i="1"/>
  <c r="N624" i="1"/>
  <c r="O616" i="1"/>
  <c r="N616" i="1"/>
  <c r="O612" i="1"/>
  <c r="N612" i="1"/>
  <c r="O608" i="1"/>
  <c r="N608" i="1"/>
  <c r="O604" i="1"/>
  <c r="N604" i="1"/>
  <c r="O600" i="1"/>
  <c r="N600" i="1"/>
  <c r="O592" i="1"/>
  <c r="N592" i="1"/>
  <c r="O588" i="1"/>
  <c r="N588" i="1"/>
  <c r="O584" i="1"/>
  <c r="N584" i="1"/>
  <c r="O580" i="1"/>
  <c r="N580" i="1"/>
  <c r="O572" i="1"/>
  <c r="N572" i="1"/>
  <c r="O564" i="1"/>
  <c r="N564" i="1"/>
  <c r="O556" i="1"/>
  <c r="N556" i="1"/>
  <c r="O548" i="1"/>
  <c r="N548" i="1"/>
  <c r="O544" i="1"/>
  <c r="N544" i="1"/>
  <c r="O540" i="1"/>
  <c r="N540" i="1"/>
  <c r="O532" i="1"/>
  <c r="N532" i="1"/>
  <c r="O524" i="1"/>
  <c r="N524" i="1"/>
  <c r="O516" i="1"/>
  <c r="N516" i="1"/>
  <c r="O512" i="1"/>
  <c r="N512" i="1"/>
  <c r="O508" i="1"/>
  <c r="N508" i="1"/>
  <c r="O504" i="1"/>
  <c r="N504" i="1"/>
  <c r="O500" i="1"/>
  <c r="N500" i="1"/>
  <c r="O488" i="1"/>
  <c r="N488" i="1"/>
  <c r="O484" i="1"/>
  <c r="N484" i="1"/>
  <c r="O480" i="1"/>
  <c r="N480" i="1"/>
  <c r="O476" i="1"/>
  <c r="N476" i="1"/>
  <c r="O468" i="1"/>
  <c r="N468" i="1"/>
  <c r="O464" i="1"/>
  <c r="N464" i="1"/>
  <c r="O460" i="1"/>
  <c r="N460" i="1"/>
  <c r="O456" i="1"/>
  <c r="N456" i="1"/>
  <c r="O452" i="1"/>
  <c r="N452" i="1"/>
  <c r="O444" i="1"/>
  <c r="N444" i="1"/>
  <c r="O440" i="1"/>
  <c r="N440" i="1"/>
  <c r="O436" i="1"/>
  <c r="N436" i="1"/>
  <c r="O432" i="1"/>
  <c r="N432" i="1"/>
  <c r="O428" i="1"/>
  <c r="N428" i="1"/>
  <c r="O424" i="1"/>
  <c r="N424" i="1"/>
  <c r="O420" i="1"/>
  <c r="N420" i="1"/>
  <c r="O400" i="1"/>
  <c r="N400" i="1"/>
  <c r="O396" i="1"/>
  <c r="N396" i="1"/>
  <c r="O392" i="1"/>
  <c r="N392" i="1"/>
  <c r="O384" i="1"/>
  <c r="N384" i="1"/>
  <c r="O380" i="1"/>
  <c r="N380" i="1"/>
  <c r="O376" i="1"/>
  <c r="N376" i="1"/>
  <c r="O368" i="1"/>
  <c r="N368" i="1"/>
  <c r="O364" i="1"/>
  <c r="N364" i="1"/>
  <c r="O356" i="1"/>
  <c r="N356" i="1"/>
  <c r="O352" i="1"/>
  <c r="N352" i="1"/>
  <c r="O348" i="1"/>
  <c r="N348" i="1"/>
  <c r="O340" i="1"/>
  <c r="N340" i="1"/>
  <c r="O336" i="1"/>
  <c r="N336" i="1"/>
  <c r="O328" i="1"/>
  <c r="N328" i="1"/>
  <c r="O324" i="1"/>
  <c r="N324" i="1"/>
  <c r="O316" i="1"/>
  <c r="N316" i="1"/>
  <c r="O312" i="1"/>
  <c r="N312" i="1"/>
  <c r="O308" i="1"/>
  <c r="N308" i="1"/>
  <c r="O304" i="1"/>
  <c r="N304" i="1"/>
  <c r="O296" i="1"/>
  <c r="N296" i="1"/>
  <c r="O292" i="1"/>
  <c r="N292" i="1"/>
  <c r="O284" i="1"/>
  <c r="N284" i="1"/>
  <c r="O280" i="1"/>
  <c r="N280" i="1"/>
  <c r="O276" i="1"/>
  <c r="N276" i="1"/>
  <c r="O272" i="1"/>
  <c r="N272" i="1"/>
  <c r="O268" i="1"/>
  <c r="N268" i="1"/>
  <c r="O264" i="1"/>
  <c r="N264" i="1"/>
  <c r="O256" i="1"/>
  <c r="N256" i="1"/>
  <c r="O252" i="1"/>
  <c r="N252" i="1"/>
  <c r="O248" i="1"/>
  <c r="N248" i="1"/>
  <c r="O244" i="1"/>
  <c r="N244" i="1"/>
  <c r="O240" i="1"/>
  <c r="N240" i="1"/>
  <c r="O232" i="1"/>
  <c r="N232" i="1"/>
  <c r="O228" i="1"/>
  <c r="N228" i="1"/>
  <c r="O224" i="1"/>
  <c r="N224" i="1"/>
  <c r="O220" i="1"/>
  <c r="N220" i="1"/>
  <c r="O216" i="1"/>
  <c r="N216" i="1"/>
  <c r="O212" i="1"/>
  <c r="N212" i="1"/>
  <c r="O208" i="1"/>
  <c r="N208" i="1"/>
  <c r="O204" i="1"/>
  <c r="N204" i="1"/>
  <c r="O200" i="1"/>
  <c r="N200" i="1"/>
  <c r="O192" i="1"/>
  <c r="N192" i="1"/>
  <c r="O180" i="1"/>
  <c r="N180" i="1"/>
  <c r="O176" i="1"/>
  <c r="N176" i="1"/>
  <c r="O172" i="1"/>
  <c r="N172" i="1"/>
  <c r="O168" i="1"/>
  <c r="N168" i="1"/>
  <c r="N164" i="1"/>
  <c r="O164" i="1"/>
  <c r="O160" i="1"/>
  <c r="N160" i="1"/>
  <c r="O156" i="1"/>
  <c r="N156" i="1"/>
  <c r="O152" i="1"/>
  <c r="N152" i="1"/>
  <c r="O148" i="1"/>
  <c r="N148" i="1"/>
  <c r="O144" i="1"/>
  <c r="N144" i="1"/>
  <c r="O136" i="1"/>
  <c r="N136" i="1"/>
  <c r="O132" i="1"/>
  <c r="N132" i="1"/>
  <c r="O116" i="1"/>
  <c r="N116" i="1"/>
  <c r="O112" i="1"/>
  <c r="N112" i="1"/>
  <c r="O100" i="1"/>
  <c r="N100" i="1"/>
  <c r="O96" i="1"/>
  <c r="N96" i="1"/>
  <c r="O88" i="1"/>
  <c r="N88" i="1"/>
  <c r="O84" i="1"/>
  <c r="N84" i="1"/>
  <c r="O76" i="1"/>
  <c r="N76" i="1"/>
  <c r="O72" i="1"/>
  <c r="N72" i="1"/>
  <c r="N64" i="1"/>
  <c r="O64" i="1"/>
  <c r="O52" i="1"/>
  <c r="N52" i="1"/>
  <c r="O48" i="1"/>
  <c r="N48" i="1"/>
  <c r="O44" i="1"/>
  <c r="N44" i="1"/>
  <c r="O40" i="1"/>
  <c r="N40" i="1"/>
  <c r="O32" i="1"/>
  <c r="N32" i="1"/>
  <c r="O24" i="1"/>
  <c r="N24" i="1"/>
  <c r="O20" i="1"/>
  <c r="N20" i="1"/>
  <c r="N16" i="1"/>
  <c r="O16" i="1"/>
  <c r="O12" i="1"/>
  <c r="N12" i="1"/>
  <c r="O8" i="1"/>
  <c r="N8" i="1"/>
  <c r="N5996" i="1"/>
  <c r="N5980" i="1"/>
  <c r="N5964" i="1"/>
  <c r="N5948" i="1"/>
  <c r="N5932" i="1"/>
  <c r="N5916" i="1"/>
  <c r="N5900" i="1"/>
  <c r="N5884" i="1"/>
  <c r="N5836" i="1"/>
  <c r="N5820" i="1"/>
  <c r="N5804" i="1"/>
  <c r="N5788" i="1"/>
  <c r="N5772" i="1"/>
  <c r="N5740" i="1"/>
  <c r="N5724" i="1"/>
  <c r="N5708" i="1"/>
  <c r="N5676" i="1"/>
  <c r="N5660" i="1"/>
  <c r="N5644" i="1"/>
  <c r="N5628" i="1"/>
  <c r="N5612" i="1"/>
  <c r="N5596" i="1"/>
  <c r="N5564" i="1"/>
  <c r="N5548" i="1"/>
  <c r="N5532" i="1"/>
  <c r="N5516" i="1"/>
  <c r="N5500" i="1"/>
  <c r="N5484" i="1"/>
  <c r="N5468" i="1"/>
  <c r="N5452" i="1"/>
  <c r="N5436" i="1"/>
  <c r="N5404" i="1"/>
  <c r="N5372" i="1"/>
  <c r="N5356" i="1"/>
  <c r="N5340" i="1"/>
  <c r="N5321" i="1"/>
  <c r="N5289" i="1"/>
  <c r="N5225" i="1"/>
  <c r="N5193" i="1"/>
  <c r="N5161" i="1"/>
  <c r="N5129" i="1"/>
  <c r="O31" i="1"/>
  <c r="N31" i="1"/>
  <c r="O27" i="1"/>
  <c r="N27" i="1"/>
  <c r="O23" i="1"/>
  <c r="N23" i="1"/>
  <c r="O19" i="1"/>
  <c r="N19" i="1"/>
  <c r="O15" i="1"/>
  <c r="N15" i="1"/>
  <c r="O11" i="1"/>
  <c r="N11" i="1"/>
  <c r="O7" i="1"/>
  <c r="N7" i="1"/>
  <c r="O3" i="1"/>
  <c r="N3" i="1"/>
  <c r="O6" i="1"/>
  <c r="N6" i="1"/>
  <c r="O2" i="1"/>
  <c r="N2" i="1"/>
  <c r="O5" i="1"/>
  <c r="N5" i="1"/>
  <c r="C6" i="8" l="1"/>
  <c r="B1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ASH</author>
  </authors>
  <commentList>
    <comment ref="R1" authorId="0" shapeId="0" xr:uid="{89C8E259-5B93-46D0-8B3E-E537A959089C}">
      <text>
        <r>
          <rPr>
            <b/>
            <sz val="9"/>
            <color indexed="81"/>
            <rFont val="Tahoma"/>
            <family val="2"/>
          </rPr>
          <t>ASH:</t>
        </r>
        <r>
          <rPr>
            <sz val="9"/>
            <color indexed="81"/>
            <rFont val="Tahoma"/>
            <family val="2"/>
          </rPr>
          <t xml:space="preserve">
Multiplying it by 0.8 to see what would be senario if Lead Time improves by 20%</t>
        </r>
      </text>
    </comment>
  </commentList>
</comments>
</file>

<file path=xl/sharedStrings.xml><?xml version="1.0" encoding="utf-8"?>
<sst xmlns="http://schemas.openxmlformats.org/spreadsheetml/2006/main" count="24101" uniqueCount="6056">
  <si>
    <t>Item_ID</t>
  </si>
  <si>
    <t>SKU_Code</t>
  </si>
  <si>
    <t>Category</t>
  </si>
  <si>
    <t>Supplier</t>
  </si>
  <si>
    <t>Daily_Demand</t>
  </si>
  <si>
    <t>Lead_Time_Days</t>
  </si>
  <si>
    <t>Current_Inventory</t>
  </si>
  <si>
    <t>Safety_Stock</t>
  </si>
  <si>
    <t>Reorder_Point</t>
  </si>
  <si>
    <t>Unit_Cost</t>
  </si>
  <si>
    <t>Stockout_Risk_Score</t>
  </si>
  <si>
    <t>Warehouse</t>
  </si>
  <si>
    <t>SKU-00001</t>
  </si>
  <si>
    <t>Home</t>
  </si>
  <si>
    <t>Supplier_A</t>
  </si>
  <si>
    <t>WH3</t>
  </si>
  <si>
    <t>SKU-00002</t>
  </si>
  <si>
    <t>Beauty</t>
  </si>
  <si>
    <t>Supplier_B</t>
  </si>
  <si>
    <t>WH2</t>
  </si>
  <si>
    <t>SKU-00003</t>
  </si>
  <si>
    <t>Clothing</t>
  </si>
  <si>
    <t>Supplier_C</t>
  </si>
  <si>
    <t>SKU-00004</t>
  </si>
  <si>
    <t>SKU-00005</t>
  </si>
  <si>
    <t>SKU-00006</t>
  </si>
  <si>
    <t>Grocery</t>
  </si>
  <si>
    <t>WH1</t>
  </si>
  <si>
    <t>SKU-00007</t>
  </si>
  <si>
    <t>SKU-00008</t>
  </si>
  <si>
    <t>SKU-00009</t>
  </si>
  <si>
    <t>SKU-00010</t>
  </si>
  <si>
    <t>SKU-00011</t>
  </si>
  <si>
    <t>SKU-00012</t>
  </si>
  <si>
    <t>SKU-00013</t>
  </si>
  <si>
    <t>SKU-00014</t>
  </si>
  <si>
    <t>SKU-00015</t>
  </si>
  <si>
    <t>SKU-00016</t>
  </si>
  <si>
    <t>SKU-00017</t>
  </si>
  <si>
    <t>SKU-00018</t>
  </si>
  <si>
    <t>SKU-00019</t>
  </si>
  <si>
    <t>Electronics</t>
  </si>
  <si>
    <t>SKU-00020</t>
  </si>
  <si>
    <t>SKU-00021</t>
  </si>
  <si>
    <t>SKU-00022</t>
  </si>
  <si>
    <t>SKU-00023</t>
  </si>
  <si>
    <t>SKU-00024</t>
  </si>
  <si>
    <t>SKU-00025</t>
  </si>
  <si>
    <t>SKU-00026</t>
  </si>
  <si>
    <t>SKU-00027</t>
  </si>
  <si>
    <t>SKU-00028</t>
  </si>
  <si>
    <t>SKU-00029</t>
  </si>
  <si>
    <t>SKU-00030</t>
  </si>
  <si>
    <t>SKU-00031</t>
  </si>
  <si>
    <t>SKU-00032</t>
  </si>
  <si>
    <t>SKU-00033</t>
  </si>
  <si>
    <t>SKU-00034</t>
  </si>
  <si>
    <t>SKU-00035</t>
  </si>
  <si>
    <t>SKU-00036</t>
  </si>
  <si>
    <t>SKU-00037</t>
  </si>
  <si>
    <t>SKU-00038</t>
  </si>
  <si>
    <t>SKU-00039</t>
  </si>
  <si>
    <t>SKU-00040</t>
  </si>
  <si>
    <t>SKU-00041</t>
  </si>
  <si>
    <t>SKU-00042</t>
  </si>
  <si>
    <t>SKU-00043</t>
  </si>
  <si>
    <t>SKU-00044</t>
  </si>
  <si>
    <t>SKU-00045</t>
  </si>
  <si>
    <t>SKU-00046</t>
  </si>
  <si>
    <t>SKU-00047</t>
  </si>
  <si>
    <t>SKU-00048</t>
  </si>
  <si>
    <t>SKU-00049</t>
  </si>
  <si>
    <t>SKU-00050</t>
  </si>
  <si>
    <t>SKU-00051</t>
  </si>
  <si>
    <t>SKU-00052</t>
  </si>
  <si>
    <t>SKU-00053</t>
  </si>
  <si>
    <t>SKU-00054</t>
  </si>
  <si>
    <t>SKU-00055</t>
  </si>
  <si>
    <t>SKU-00056</t>
  </si>
  <si>
    <t>SKU-00057</t>
  </si>
  <si>
    <t>SKU-00058</t>
  </si>
  <si>
    <t>SKU-00059</t>
  </si>
  <si>
    <t>SKU-00060</t>
  </si>
  <si>
    <t>SKU-00061</t>
  </si>
  <si>
    <t>SKU-00062</t>
  </si>
  <si>
    <t>SKU-00063</t>
  </si>
  <si>
    <t>SKU-00064</t>
  </si>
  <si>
    <t>SKU-00065</t>
  </si>
  <si>
    <t>SKU-00066</t>
  </si>
  <si>
    <t>SKU-00067</t>
  </si>
  <si>
    <t>SKU-00068</t>
  </si>
  <si>
    <t>SKU-00069</t>
  </si>
  <si>
    <t>SKU-00070</t>
  </si>
  <si>
    <t>SKU-00071</t>
  </si>
  <si>
    <t>SKU-00072</t>
  </si>
  <si>
    <t>SKU-00073</t>
  </si>
  <si>
    <t>SKU-00074</t>
  </si>
  <si>
    <t>SKU-00075</t>
  </si>
  <si>
    <t>SKU-00076</t>
  </si>
  <si>
    <t>SKU-00077</t>
  </si>
  <si>
    <t>SKU-00078</t>
  </si>
  <si>
    <t>SKU-00079</t>
  </si>
  <si>
    <t>SKU-00080</t>
  </si>
  <si>
    <t>SKU-00081</t>
  </si>
  <si>
    <t>SKU-00082</t>
  </si>
  <si>
    <t>SKU-00083</t>
  </si>
  <si>
    <t>SKU-00084</t>
  </si>
  <si>
    <t>SKU-00085</t>
  </si>
  <si>
    <t>SKU-00086</t>
  </si>
  <si>
    <t>SKU-00087</t>
  </si>
  <si>
    <t>SKU-00088</t>
  </si>
  <si>
    <t>SKU-00089</t>
  </si>
  <si>
    <t>SKU-00090</t>
  </si>
  <si>
    <t>SKU-00091</t>
  </si>
  <si>
    <t>SKU-00092</t>
  </si>
  <si>
    <t>SKU-00093</t>
  </si>
  <si>
    <t>SKU-00094</t>
  </si>
  <si>
    <t>SKU-00095</t>
  </si>
  <si>
    <t>SKU-00096</t>
  </si>
  <si>
    <t>SKU-00097</t>
  </si>
  <si>
    <t>SKU-00098</t>
  </si>
  <si>
    <t>SKU-00099</t>
  </si>
  <si>
    <t>SKU-00100</t>
  </si>
  <si>
    <t>SKU-00101</t>
  </si>
  <si>
    <t>SKU-00102</t>
  </si>
  <si>
    <t>SKU-00103</t>
  </si>
  <si>
    <t>SKU-00104</t>
  </si>
  <si>
    <t>SKU-00105</t>
  </si>
  <si>
    <t>SKU-00106</t>
  </si>
  <si>
    <t>SKU-00107</t>
  </si>
  <si>
    <t>SKU-00108</t>
  </si>
  <si>
    <t>SKU-00109</t>
  </si>
  <si>
    <t>SKU-00110</t>
  </si>
  <si>
    <t>SKU-00111</t>
  </si>
  <si>
    <t>SKU-00112</t>
  </si>
  <si>
    <t>SKU-00113</t>
  </si>
  <si>
    <t>SKU-00114</t>
  </si>
  <si>
    <t>SKU-00115</t>
  </si>
  <si>
    <t>SKU-00116</t>
  </si>
  <si>
    <t>SKU-00117</t>
  </si>
  <si>
    <t>SKU-00118</t>
  </si>
  <si>
    <t>SKU-00119</t>
  </si>
  <si>
    <t>SKU-00120</t>
  </si>
  <si>
    <t>SKU-00121</t>
  </si>
  <si>
    <t>SKU-00122</t>
  </si>
  <si>
    <t>SKU-00123</t>
  </si>
  <si>
    <t>SKU-00124</t>
  </si>
  <si>
    <t>SKU-00125</t>
  </si>
  <si>
    <t>SKU-00126</t>
  </si>
  <si>
    <t>SKU-00127</t>
  </si>
  <si>
    <t>SKU-00128</t>
  </si>
  <si>
    <t>SKU-00129</t>
  </si>
  <si>
    <t>SKU-00130</t>
  </si>
  <si>
    <t>SKU-00131</t>
  </si>
  <si>
    <t>SKU-00132</t>
  </si>
  <si>
    <t>SKU-00133</t>
  </si>
  <si>
    <t>SKU-00134</t>
  </si>
  <si>
    <t>SKU-00135</t>
  </si>
  <si>
    <t>SKU-00136</t>
  </si>
  <si>
    <t>SKU-00137</t>
  </si>
  <si>
    <t>SKU-00138</t>
  </si>
  <si>
    <t>SKU-00139</t>
  </si>
  <si>
    <t>SKU-00140</t>
  </si>
  <si>
    <t>SKU-00141</t>
  </si>
  <si>
    <t>SKU-00142</t>
  </si>
  <si>
    <t>SKU-00143</t>
  </si>
  <si>
    <t>SKU-00144</t>
  </si>
  <si>
    <t>SKU-00145</t>
  </si>
  <si>
    <t>SKU-00146</t>
  </si>
  <si>
    <t>SKU-00147</t>
  </si>
  <si>
    <t>SKU-00148</t>
  </si>
  <si>
    <t>SKU-00149</t>
  </si>
  <si>
    <t>SKU-00150</t>
  </si>
  <si>
    <t>SKU-00151</t>
  </si>
  <si>
    <t>SKU-00152</t>
  </si>
  <si>
    <t>SKU-00153</t>
  </si>
  <si>
    <t>SKU-00154</t>
  </si>
  <si>
    <t>SKU-00155</t>
  </si>
  <si>
    <t>SKU-00156</t>
  </si>
  <si>
    <t>SKU-00157</t>
  </si>
  <si>
    <t>SKU-00158</t>
  </si>
  <si>
    <t>SKU-00159</t>
  </si>
  <si>
    <t>SKU-00160</t>
  </si>
  <si>
    <t>SKU-00161</t>
  </si>
  <si>
    <t>SKU-00162</t>
  </si>
  <si>
    <t>SKU-00163</t>
  </si>
  <si>
    <t>SKU-00164</t>
  </si>
  <si>
    <t>SKU-00165</t>
  </si>
  <si>
    <t>SKU-00166</t>
  </si>
  <si>
    <t>SKU-00167</t>
  </si>
  <si>
    <t>SKU-00168</t>
  </si>
  <si>
    <t>SKU-00169</t>
  </si>
  <si>
    <t>SKU-00170</t>
  </si>
  <si>
    <t>SKU-00171</t>
  </si>
  <si>
    <t>SKU-00172</t>
  </si>
  <si>
    <t>SKU-00173</t>
  </si>
  <si>
    <t>SKU-00174</t>
  </si>
  <si>
    <t>SKU-00175</t>
  </si>
  <si>
    <t>SKU-00176</t>
  </si>
  <si>
    <t>SKU-00177</t>
  </si>
  <si>
    <t>SKU-00178</t>
  </si>
  <si>
    <t>SKU-00179</t>
  </si>
  <si>
    <t>SKU-00180</t>
  </si>
  <si>
    <t>SKU-00181</t>
  </si>
  <si>
    <t>SKU-00182</t>
  </si>
  <si>
    <t>SKU-00183</t>
  </si>
  <si>
    <t>SKU-00184</t>
  </si>
  <si>
    <t>SKU-00185</t>
  </si>
  <si>
    <t>SKU-00186</t>
  </si>
  <si>
    <t>SKU-00187</t>
  </si>
  <si>
    <t>SKU-00188</t>
  </si>
  <si>
    <t>SKU-00189</t>
  </si>
  <si>
    <t>SKU-00190</t>
  </si>
  <si>
    <t>SKU-00191</t>
  </si>
  <si>
    <t>SKU-00192</t>
  </si>
  <si>
    <t>SKU-00193</t>
  </si>
  <si>
    <t>SKU-00194</t>
  </si>
  <si>
    <t>SKU-00195</t>
  </si>
  <si>
    <t>SKU-00196</t>
  </si>
  <si>
    <t>SKU-00197</t>
  </si>
  <si>
    <t>SKU-00198</t>
  </si>
  <si>
    <t>SKU-00199</t>
  </si>
  <si>
    <t>SKU-00200</t>
  </si>
  <si>
    <t>SKU-00201</t>
  </si>
  <si>
    <t>SKU-00202</t>
  </si>
  <si>
    <t>SKU-00203</t>
  </si>
  <si>
    <t>SKU-00204</t>
  </si>
  <si>
    <t>SKU-00205</t>
  </si>
  <si>
    <t>SKU-00206</t>
  </si>
  <si>
    <t>SKU-00207</t>
  </si>
  <si>
    <t>SKU-00208</t>
  </si>
  <si>
    <t>SKU-00209</t>
  </si>
  <si>
    <t>SKU-00210</t>
  </si>
  <si>
    <t>SKU-00211</t>
  </si>
  <si>
    <t>SKU-00212</t>
  </si>
  <si>
    <t>SKU-00213</t>
  </si>
  <si>
    <t>SKU-00214</t>
  </si>
  <si>
    <t>SKU-00215</t>
  </si>
  <si>
    <t>SKU-00216</t>
  </si>
  <si>
    <t>SKU-00217</t>
  </si>
  <si>
    <t>SKU-00218</t>
  </si>
  <si>
    <t>SKU-00219</t>
  </si>
  <si>
    <t>SKU-00220</t>
  </si>
  <si>
    <t>SKU-00221</t>
  </si>
  <si>
    <t>SKU-00222</t>
  </si>
  <si>
    <t>SKU-00223</t>
  </si>
  <si>
    <t>SKU-00224</t>
  </si>
  <si>
    <t>SKU-00225</t>
  </si>
  <si>
    <t>SKU-00226</t>
  </si>
  <si>
    <t>SKU-00227</t>
  </si>
  <si>
    <t>SKU-00228</t>
  </si>
  <si>
    <t>SKU-00229</t>
  </si>
  <si>
    <t>SKU-00230</t>
  </si>
  <si>
    <t>SKU-00231</t>
  </si>
  <si>
    <t>SKU-00232</t>
  </si>
  <si>
    <t>SKU-00233</t>
  </si>
  <si>
    <t>SKU-00234</t>
  </si>
  <si>
    <t>SKU-00235</t>
  </si>
  <si>
    <t>SKU-00236</t>
  </si>
  <si>
    <t>SKU-00237</t>
  </si>
  <si>
    <t>SKU-00238</t>
  </si>
  <si>
    <t>SKU-00239</t>
  </si>
  <si>
    <t>SKU-00240</t>
  </si>
  <si>
    <t>SKU-00241</t>
  </si>
  <si>
    <t>SKU-00242</t>
  </si>
  <si>
    <t>SKU-00243</t>
  </si>
  <si>
    <t>SKU-00244</t>
  </si>
  <si>
    <t>SKU-00245</t>
  </si>
  <si>
    <t>SKU-00246</t>
  </si>
  <si>
    <t>SKU-00247</t>
  </si>
  <si>
    <t>SKU-00248</t>
  </si>
  <si>
    <t>SKU-00249</t>
  </si>
  <si>
    <t>SKU-00250</t>
  </si>
  <si>
    <t>SKU-00251</t>
  </si>
  <si>
    <t>SKU-00252</t>
  </si>
  <si>
    <t>SKU-00253</t>
  </si>
  <si>
    <t>SKU-00254</t>
  </si>
  <si>
    <t>SKU-00255</t>
  </si>
  <si>
    <t>SKU-00256</t>
  </si>
  <si>
    <t>SKU-00257</t>
  </si>
  <si>
    <t>SKU-00258</t>
  </si>
  <si>
    <t>SKU-00259</t>
  </si>
  <si>
    <t>SKU-00260</t>
  </si>
  <si>
    <t>SKU-00261</t>
  </si>
  <si>
    <t>SKU-00262</t>
  </si>
  <si>
    <t>SKU-00263</t>
  </si>
  <si>
    <t>SKU-00264</t>
  </si>
  <si>
    <t>SKU-00265</t>
  </si>
  <si>
    <t>SKU-00266</t>
  </si>
  <si>
    <t>SKU-00267</t>
  </si>
  <si>
    <t>SKU-00268</t>
  </si>
  <si>
    <t>SKU-00269</t>
  </si>
  <si>
    <t>SKU-00270</t>
  </si>
  <si>
    <t>SKU-00271</t>
  </si>
  <si>
    <t>SKU-00272</t>
  </si>
  <si>
    <t>SKU-00273</t>
  </si>
  <si>
    <t>SKU-00274</t>
  </si>
  <si>
    <t>SKU-00275</t>
  </si>
  <si>
    <t>SKU-00276</t>
  </si>
  <si>
    <t>SKU-00277</t>
  </si>
  <si>
    <t>SKU-00278</t>
  </si>
  <si>
    <t>SKU-00279</t>
  </si>
  <si>
    <t>SKU-00280</t>
  </si>
  <si>
    <t>SKU-00281</t>
  </si>
  <si>
    <t>SKU-00282</t>
  </si>
  <si>
    <t>SKU-00283</t>
  </si>
  <si>
    <t>SKU-00284</t>
  </si>
  <si>
    <t>SKU-00285</t>
  </si>
  <si>
    <t>SKU-00286</t>
  </si>
  <si>
    <t>SKU-00287</t>
  </si>
  <si>
    <t>SKU-00288</t>
  </si>
  <si>
    <t>SKU-00289</t>
  </si>
  <si>
    <t>SKU-00290</t>
  </si>
  <si>
    <t>SKU-00291</t>
  </si>
  <si>
    <t>SKU-00292</t>
  </si>
  <si>
    <t>SKU-00293</t>
  </si>
  <si>
    <t>SKU-00294</t>
  </si>
  <si>
    <t>SKU-00295</t>
  </si>
  <si>
    <t>SKU-00296</t>
  </si>
  <si>
    <t>SKU-00297</t>
  </si>
  <si>
    <t>SKU-00298</t>
  </si>
  <si>
    <t>SKU-00299</t>
  </si>
  <si>
    <t>SKU-00300</t>
  </si>
  <si>
    <t>SKU-00301</t>
  </si>
  <si>
    <t>SKU-00302</t>
  </si>
  <si>
    <t>SKU-00303</t>
  </si>
  <si>
    <t>SKU-00304</t>
  </si>
  <si>
    <t>SKU-00305</t>
  </si>
  <si>
    <t>SKU-00306</t>
  </si>
  <si>
    <t>SKU-00307</t>
  </si>
  <si>
    <t>SKU-00308</t>
  </si>
  <si>
    <t>SKU-00309</t>
  </si>
  <si>
    <t>SKU-00310</t>
  </si>
  <si>
    <t>SKU-00311</t>
  </si>
  <si>
    <t>SKU-00312</t>
  </si>
  <si>
    <t>SKU-00313</t>
  </si>
  <si>
    <t>SKU-00314</t>
  </si>
  <si>
    <t>SKU-00315</t>
  </si>
  <si>
    <t>SKU-00316</t>
  </si>
  <si>
    <t>SKU-00317</t>
  </si>
  <si>
    <t>SKU-00318</t>
  </si>
  <si>
    <t>SKU-00319</t>
  </si>
  <si>
    <t>SKU-00320</t>
  </si>
  <si>
    <t>SKU-00321</t>
  </si>
  <si>
    <t>SKU-00322</t>
  </si>
  <si>
    <t>SKU-00323</t>
  </si>
  <si>
    <t>SKU-00324</t>
  </si>
  <si>
    <t>SKU-00325</t>
  </si>
  <si>
    <t>SKU-00326</t>
  </si>
  <si>
    <t>SKU-00327</t>
  </si>
  <si>
    <t>SKU-00328</t>
  </si>
  <si>
    <t>SKU-00329</t>
  </si>
  <si>
    <t>SKU-00330</t>
  </si>
  <si>
    <t>SKU-00331</t>
  </si>
  <si>
    <t>SKU-00332</t>
  </si>
  <si>
    <t>SKU-00333</t>
  </si>
  <si>
    <t>SKU-00334</t>
  </si>
  <si>
    <t>SKU-00335</t>
  </si>
  <si>
    <t>SKU-00336</t>
  </si>
  <si>
    <t>SKU-00337</t>
  </si>
  <si>
    <t>SKU-00338</t>
  </si>
  <si>
    <t>SKU-00339</t>
  </si>
  <si>
    <t>SKU-00340</t>
  </si>
  <si>
    <t>SKU-00341</t>
  </si>
  <si>
    <t>SKU-00342</t>
  </si>
  <si>
    <t>SKU-00343</t>
  </si>
  <si>
    <t>SKU-00344</t>
  </si>
  <si>
    <t>SKU-00345</t>
  </si>
  <si>
    <t>SKU-00346</t>
  </si>
  <si>
    <t>SKU-00347</t>
  </si>
  <si>
    <t>SKU-00348</t>
  </si>
  <si>
    <t>SKU-00349</t>
  </si>
  <si>
    <t>SKU-00350</t>
  </si>
  <si>
    <t>SKU-00351</t>
  </si>
  <si>
    <t>SKU-00352</t>
  </si>
  <si>
    <t>SKU-00353</t>
  </si>
  <si>
    <t>SKU-00354</t>
  </si>
  <si>
    <t>SKU-00355</t>
  </si>
  <si>
    <t>SKU-00356</t>
  </si>
  <si>
    <t>SKU-00357</t>
  </si>
  <si>
    <t>SKU-00358</t>
  </si>
  <si>
    <t>SKU-00359</t>
  </si>
  <si>
    <t>SKU-00360</t>
  </si>
  <si>
    <t>SKU-00361</t>
  </si>
  <si>
    <t>SKU-00362</t>
  </si>
  <si>
    <t>SKU-00363</t>
  </si>
  <si>
    <t>SKU-00364</t>
  </si>
  <si>
    <t>SKU-00365</t>
  </si>
  <si>
    <t>SKU-00366</t>
  </si>
  <si>
    <t>SKU-00367</t>
  </si>
  <si>
    <t>SKU-00368</t>
  </si>
  <si>
    <t>SKU-00369</t>
  </si>
  <si>
    <t>SKU-00370</t>
  </si>
  <si>
    <t>SKU-00371</t>
  </si>
  <si>
    <t>SKU-00372</t>
  </si>
  <si>
    <t>SKU-00373</t>
  </si>
  <si>
    <t>SKU-00374</t>
  </si>
  <si>
    <t>SKU-00375</t>
  </si>
  <si>
    <t>SKU-00376</t>
  </si>
  <si>
    <t>SKU-00377</t>
  </si>
  <si>
    <t>SKU-00378</t>
  </si>
  <si>
    <t>SKU-00379</t>
  </si>
  <si>
    <t>SKU-00380</t>
  </si>
  <si>
    <t>SKU-00381</t>
  </si>
  <si>
    <t>SKU-00382</t>
  </si>
  <si>
    <t>SKU-00383</t>
  </si>
  <si>
    <t>SKU-00384</t>
  </si>
  <si>
    <t>SKU-00385</t>
  </si>
  <si>
    <t>SKU-00386</t>
  </si>
  <si>
    <t>SKU-00387</t>
  </si>
  <si>
    <t>SKU-00388</t>
  </si>
  <si>
    <t>SKU-00389</t>
  </si>
  <si>
    <t>SKU-00390</t>
  </si>
  <si>
    <t>SKU-00391</t>
  </si>
  <si>
    <t>SKU-00392</t>
  </si>
  <si>
    <t>SKU-00393</t>
  </si>
  <si>
    <t>SKU-00394</t>
  </si>
  <si>
    <t>SKU-00395</t>
  </si>
  <si>
    <t>SKU-00396</t>
  </si>
  <si>
    <t>SKU-00397</t>
  </si>
  <si>
    <t>SKU-00398</t>
  </si>
  <si>
    <t>SKU-00399</t>
  </si>
  <si>
    <t>SKU-00400</t>
  </si>
  <si>
    <t>SKU-00401</t>
  </si>
  <si>
    <t>SKU-00402</t>
  </si>
  <si>
    <t>SKU-00403</t>
  </si>
  <si>
    <t>SKU-00404</t>
  </si>
  <si>
    <t>SKU-00405</t>
  </si>
  <si>
    <t>SKU-00406</t>
  </si>
  <si>
    <t>SKU-00407</t>
  </si>
  <si>
    <t>SKU-00408</t>
  </si>
  <si>
    <t>SKU-00409</t>
  </si>
  <si>
    <t>SKU-00410</t>
  </si>
  <si>
    <t>SKU-00411</t>
  </si>
  <si>
    <t>SKU-00412</t>
  </si>
  <si>
    <t>SKU-00413</t>
  </si>
  <si>
    <t>SKU-00414</t>
  </si>
  <si>
    <t>SKU-00415</t>
  </si>
  <si>
    <t>SKU-00416</t>
  </si>
  <si>
    <t>SKU-00417</t>
  </si>
  <si>
    <t>SKU-00418</t>
  </si>
  <si>
    <t>SKU-00419</t>
  </si>
  <si>
    <t>SKU-00420</t>
  </si>
  <si>
    <t>SKU-00421</t>
  </si>
  <si>
    <t>SKU-00422</t>
  </si>
  <si>
    <t>SKU-00423</t>
  </si>
  <si>
    <t>SKU-00424</t>
  </si>
  <si>
    <t>SKU-00425</t>
  </si>
  <si>
    <t>SKU-00426</t>
  </si>
  <si>
    <t>SKU-00427</t>
  </si>
  <si>
    <t>SKU-00428</t>
  </si>
  <si>
    <t>SKU-00429</t>
  </si>
  <si>
    <t>SKU-00430</t>
  </si>
  <si>
    <t>SKU-00431</t>
  </si>
  <si>
    <t>SKU-00432</t>
  </si>
  <si>
    <t>SKU-00433</t>
  </si>
  <si>
    <t>SKU-00434</t>
  </si>
  <si>
    <t>SKU-00435</t>
  </si>
  <si>
    <t>SKU-00436</t>
  </si>
  <si>
    <t>SKU-00437</t>
  </si>
  <si>
    <t>SKU-00438</t>
  </si>
  <si>
    <t>SKU-00439</t>
  </si>
  <si>
    <t>SKU-00440</t>
  </si>
  <si>
    <t>SKU-00441</t>
  </si>
  <si>
    <t>SKU-00442</t>
  </si>
  <si>
    <t>SKU-00443</t>
  </si>
  <si>
    <t>SKU-00444</t>
  </si>
  <si>
    <t>SKU-00445</t>
  </si>
  <si>
    <t>SKU-00446</t>
  </si>
  <si>
    <t>SKU-00447</t>
  </si>
  <si>
    <t>SKU-00448</t>
  </si>
  <si>
    <t>SKU-00449</t>
  </si>
  <si>
    <t>SKU-00450</t>
  </si>
  <si>
    <t>SKU-00451</t>
  </si>
  <si>
    <t>SKU-00452</t>
  </si>
  <si>
    <t>SKU-00453</t>
  </si>
  <si>
    <t>SKU-00454</t>
  </si>
  <si>
    <t>SKU-00455</t>
  </si>
  <si>
    <t>SKU-00456</t>
  </si>
  <si>
    <t>SKU-00457</t>
  </si>
  <si>
    <t>SKU-00458</t>
  </si>
  <si>
    <t>SKU-00459</t>
  </si>
  <si>
    <t>SKU-00460</t>
  </si>
  <si>
    <t>SKU-00461</t>
  </si>
  <si>
    <t>SKU-00462</t>
  </si>
  <si>
    <t>SKU-00463</t>
  </si>
  <si>
    <t>SKU-00464</t>
  </si>
  <si>
    <t>SKU-00465</t>
  </si>
  <si>
    <t>SKU-00466</t>
  </si>
  <si>
    <t>SKU-00467</t>
  </si>
  <si>
    <t>SKU-00468</t>
  </si>
  <si>
    <t>SKU-00469</t>
  </si>
  <si>
    <t>SKU-00470</t>
  </si>
  <si>
    <t>SKU-00471</t>
  </si>
  <si>
    <t>SKU-00472</t>
  </si>
  <si>
    <t>SKU-00473</t>
  </si>
  <si>
    <t>SKU-00474</t>
  </si>
  <si>
    <t>SKU-00475</t>
  </si>
  <si>
    <t>SKU-00476</t>
  </si>
  <si>
    <t>SKU-00477</t>
  </si>
  <si>
    <t>SKU-00478</t>
  </si>
  <si>
    <t>SKU-00479</t>
  </si>
  <si>
    <t>SKU-00480</t>
  </si>
  <si>
    <t>SKU-00481</t>
  </si>
  <si>
    <t>SKU-00482</t>
  </si>
  <si>
    <t>SKU-00483</t>
  </si>
  <si>
    <t>SKU-00484</t>
  </si>
  <si>
    <t>SKU-00485</t>
  </si>
  <si>
    <t>SKU-00486</t>
  </si>
  <si>
    <t>SKU-00487</t>
  </si>
  <si>
    <t>SKU-00488</t>
  </si>
  <si>
    <t>SKU-00489</t>
  </si>
  <si>
    <t>SKU-00490</t>
  </si>
  <si>
    <t>SKU-00491</t>
  </si>
  <si>
    <t>SKU-00492</t>
  </si>
  <si>
    <t>SKU-00493</t>
  </si>
  <si>
    <t>SKU-00494</t>
  </si>
  <si>
    <t>SKU-00495</t>
  </si>
  <si>
    <t>SKU-00496</t>
  </si>
  <si>
    <t>SKU-00497</t>
  </si>
  <si>
    <t>SKU-00498</t>
  </si>
  <si>
    <t>SKU-00499</t>
  </si>
  <si>
    <t>SKU-00500</t>
  </si>
  <si>
    <t>SKU-00501</t>
  </si>
  <si>
    <t>SKU-00502</t>
  </si>
  <si>
    <t>SKU-00503</t>
  </si>
  <si>
    <t>SKU-00504</t>
  </si>
  <si>
    <t>SKU-00505</t>
  </si>
  <si>
    <t>SKU-00506</t>
  </si>
  <si>
    <t>SKU-00507</t>
  </si>
  <si>
    <t>SKU-00508</t>
  </si>
  <si>
    <t>SKU-00509</t>
  </si>
  <si>
    <t>SKU-00510</t>
  </si>
  <si>
    <t>SKU-00511</t>
  </si>
  <si>
    <t>SKU-00512</t>
  </si>
  <si>
    <t>SKU-00513</t>
  </si>
  <si>
    <t>SKU-00514</t>
  </si>
  <si>
    <t>SKU-00515</t>
  </si>
  <si>
    <t>SKU-00516</t>
  </si>
  <si>
    <t>SKU-00517</t>
  </si>
  <si>
    <t>SKU-00518</t>
  </si>
  <si>
    <t>SKU-00519</t>
  </si>
  <si>
    <t>SKU-00520</t>
  </si>
  <si>
    <t>SKU-00521</t>
  </si>
  <si>
    <t>SKU-00522</t>
  </si>
  <si>
    <t>SKU-00523</t>
  </si>
  <si>
    <t>SKU-00524</t>
  </si>
  <si>
    <t>SKU-00525</t>
  </si>
  <si>
    <t>SKU-00526</t>
  </si>
  <si>
    <t>SKU-00527</t>
  </si>
  <si>
    <t>SKU-00528</t>
  </si>
  <si>
    <t>SKU-00529</t>
  </si>
  <si>
    <t>SKU-00530</t>
  </si>
  <si>
    <t>SKU-00531</t>
  </si>
  <si>
    <t>SKU-00532</t>
  </si>
  <si>
    <t>SKU-00533</t>
  </si>
  <si>
    <t>SKU-00534</t>
  </si>
  <si>
    <t>SKU-00535</t>
  </si>
  <si>
    <t>SKU-00536</t>
  </si>
  <si>
    <t>SKU-00537</t>
  </si>
  <si>
    <t>SKU-00538</t>
  </si>
  <si>
    <t>SKU-00539</t>
  </si>
  <si>
    <t>SKU-00540</t>
  </si>
  <si>
    <t>SKU-00541</t>
  </si>
  <si>
    <t>SKU-00542</t>
  </si>
  <si>
    <t>SKU-00543</t>
  </si>
  <si>
    <t>SKU-00544</t>
  </si>
  <si>
    <t>SKU-00545</t>
  </si>
  <si>
    <t>SKU-00546</t>
  </si>
  <si>
    <t>SKU-00547</t>
  </si>
  <si>
    <t>SKU-00548</t>
  </si>
  <si>
    <t>SKU-00549</t>
  </si>
  <si>
    <t>SKU-00550</t>
  </si>
  <si>
    <t>SKU-00551</t>
  </si>
  <si>
    <t>SKU-00552</t>
  </si>
  <si>
    <t>SKU-00553</t>
  </si>
  <si>
    <t>SKU-00554</t>
  </si>
  <si>
    <t>SKU-00555</t>
  </si>
  <si>
    <t>SKU-00556</t>
  </si>
  <si>
    <t>SKU-00557</t>
  </si>
  <si>
    <t>SKU-00558</t>
  </si>
  <si>
    <t>SKU-00559</t>
  </si>
  <si>
    <t>SKU-00560</t>
  </si>
  <si>
    <t>SKU-00561</t>
  </si>
  <si>
    <t>SKU-00562</t>
  </si>
  <si>
    <t>SKU-00563</t>
  </si>
  <si>
    <t>SKU-00564</t>
  </si>
  <si>
    <t>SKU-00565</t>
  </si>
  <si>
    <t>SKU-00566</t>
  </si>
  <si>
    <t>SKU-00567</t>
  </si>
  <si>
    <t>SKU-00568</t>
  </si>
  <si>
    <t>SKU-00569</t>
  </si>
  <si>
    <t>SKU-00570</t>
  </si>
  <si>
    <t>SKU-00571</t>
  </si>
  <si>
    <t>SKU-00572</t>
  </si>
  <si>
    <t>SKU-00573</t>
  </si>
  <si>
    <t>SKU-00574</t>
  </si>
  <si>
    <t>SKU-00575</t>
  </si>
  <si>
    <t>SKU-00576</t>
  </si>
  <si>
    <t>SKU-00577</t>
  </si>
  <si>
    <t>SKU-00578</t>
  </si>
  <si>
    <t>SKU-00579</t>
  </si>
  <si>
    <t>SKU-00580</t>
  </si>
  <si>
    <t>SKU-00581</t>
  </si>
  <si>
    <t>SKU-00582</t>
  </si>
  <si>
    <t>SKU-00583</t>
  </si>
  <si>
    <t>SKU-00584</t>
  </si>
  <si>
    <t>SKU-00585</t>
  </si>
  <si>
    <t>SKU-00586</t>
  </si>
  <si>
    <t>SKU-00587</t>
  </si>
  <si>
    <t>SKU-00588</t>
  </si>
  <si>
    <t>SKU-00589</t>
  </si>
  <si>
    <t>SKU-00590</t>
  </si>
  <si>
    <t>SKU-00591</t>
  </si>
  <si>
    <t>SKU-00592</t>
  </si>
  <si>
    <t>SKU-00593</t>
  </si>
  <si>
    <t>SKU-00594</t>
  </si>
  <si>
    <t>SKU-00595</t>
  </si>
  <si>
    <t>SKU-00596</t>
  </si>
  <si>
    <t>SKU-00597</t>
  </si>
  <si>
    <t>SKU-00598</t>
  </si>
  <si>
    <t>SKU-00599</t>
  </si>
  <si>
    <t>SKU-00600</t>
  </si>
  <si>
    <t>SKU-00601</t>
  </si>
  <si>
    <t>SKU-00602</t>
  </si>
  <si>
    <t>SKU-00603</t>
  </si>
  <si>
    <t>SKU-00604</t>
  </si>
  <si>
    <t>SKU-00605</t>
  </si>
  <si>
    <t>SKU-00606</t>
  </si>
  <si>
    <t>SKU-00607</t>
  </si>
  <si>
    <t>SKU-00608</t>
  </si>
  <si>
    <t>SKU-00609</t>
  </si>
  <si>
    <t>SKU-00610</t>
  </si>
  <si>
    <t>SKU-00611</t>
  </si>
  <si>
    <t>SKU-00612</t>
  </si>
  <si>
    <t>SKU-00613</t>
  </si>
  <si>
    <t>SKU-00614</t>
  </si>
  <si>
    <t>SKU-00615</t>
  </si>
  <si>
    <t>SKU-00616</t>
  </si>
  <si>
    <t>SKU-00617</t>
  </si>
  <si>
    <t>SKU-00618</t>
  </si>
  <si>
    <t>SKU-00619</t>
  </si>
  <si>
    <t>SKU-00620</t>
  </si>
  <si>
    <t>SKU-00621</t>
  </si>
  <si>
    <t>SKU-00622</t>
  </si>
  <si>
    <t>SKU-00623</t>
  </si>
  <si>
    <t>SKU-00624</t>
  </si>
  <si>
    <t>SKU-00625</t>
  </si>
  <si>
    <t>SKU-00626</t>
  </si>
  <si>
    <t>SKU-00627</t>
  </si>
  <si>
    <t>SKU-00628</t>
  </si>
  <si>
    <t>SKU-00629</t>
  </si>
  <si>
    <t>SKU-00630</t>
  </si>
  <si>
    <t>SKU-00631</t>
  </si>
  <si>
    <t>SKU-00632</t>
  </si>
  <si>
    <t>SKU-00633</t>
  </si>
  <si>
    <t>SKU-00634</t>
  </si>
  <si>
    <t>SKU-00635</t>
  </si>
  <si>
    <t>SKU-00636</t>
  </si>
  <si>
    <t>SKU-00637</t>
  </si>
  <si>
    <t>SKU-00638</t>
  </si>
  <si>
    <t>SKU-00639</t>
  </si>
  <si>
    <t>SKU-00640</t>
  </si>
  <si>
    <t>SKU-00641</t>
  </si>
  <si>
    <t>SKU-00642</t>
  </si>
  <si>
    <t>SKU-00643</t>
  </si>
  <si>
    <t>SKU-00644</t>
  </si>
  <si>
    <t>SKU-00645</t>
  </si>
  <si>
    <t>SKU-00646</t>
  </si>
  <si>
    <t>SKU-00647</t>
  </si>
  <si>
    <t>SKU-00648</t>
  </si>
  <si>
    <t>SKU-00649</t>
  </si>
  <si>
    <t>SKU-00650</t>
  </si>
  <si>
    <t>SKU-00651</t>
  </si>
  <si>
    <t>SKU-00652</t>
  </si>
  <si>
    <t>SKU-00653</t>
  </si>
  <si>
    <t>SKU-00654</t>
  </si>
  <si>
    <t>SKU-00655</t>
  </si>
  <si>
    <t>SKU-00656</t>
  </si>
  <si>
    <t>SKU-00657</t>
  </si>
  <si>
    <t>SKU-00658</t>
  </si>
  <si>
    <t>SKU-00659</t>
  </si>
  <si>
    <t>SKU-00660</t>
  </si>
  <si>
    <t>SKU-00661</t>
  </si>
  <si>
    <t>SKU-00662</t>
  </si>
  <si>
    <t>SKU-00663</t>
  </si>
  <si>
    <t>SKU-00664</t>
  </si>
  <si>
    <t>SKU-00665</t>
  </si>
  <si>
    <t>SKU-00666</t>
  </si>
  <si>
    <t>SKU-00667</t>
  </si>
  <si>
    <t>SKU-00668</t>
  </si>
  <si>
    <t>SKU-00669</t>
  </si>
  <si>
    <t>SKU-00670</t>
  </si>
  <si>
    <t>SKU-00671</t>
  </si>
  <si>
    <t>SKU-00672</t>
  </si>
  <si>
    <t>SKU-00673</t>
  </si>
  <si>
    <t>SKU-00674</t>
  </si>
  <si>
    <t>SKU-00675</t>
  </si>
  <si>
    <t>SKU-00676</t>
  </si>
  <si>
    <t>SKU-00677</t>
  </si>
  <si>
    <t>SKU-00678</t>
  </si>
  <si>
    <t>SKU-00679</t>
  </si>
  <si>
    <t>SKU-00680</t>
  </si>
  <si>
    <t>SKU-00681</t>
  </si>
  <si>
    <t>SKU-00682</t>
  </si>
  <si>
    <t>SKU-00683</t>
  </si>
  <si>
    <t>SKU-00684</t>
  </si>
  <si>
    <t>SKU-00685</t>
  </si>
  <si>
    <t>SKU-00686</t>
  </si>
  <si>
    <t>SKU-00687</t>
  </si>
  <si>
    <t>SKU-00688</t>
  </si>
  <si>
    <t>SKU-00689</t>
  </si>
  <si>
    <t>SKU-00690</t>
  </si>
  <si>
    <t>SKU-00691</t>
  </si>
  <si>
    <t>SKU-00692</t>
  </si>
  <si>
    <t>SKU-00693</t>
  </si>
  <si>
    <t>SKU-00694</t>
  </si>
  <si>
    <t>SKU-00695</t>
  </si>
  <si>
    <t>SKU-00696</t>
  </si>
  <si>
    <t>SKU-00697</t>
  </si>
  <si>
    <t>SKU-00698</t>
  </si>
  <si>
    <t>SKU-00699</t>
  </si>
  <si>
    <t>SKU-00700</t>
  </si>
  <si>
    <t>SKU-00701</t>
  </si>
  <si>
    <t>SKU-00702</t>
  </si>
  <si>
    <t>SKU-00703</t>
  </si>
  <si>
    <t>SKU-00704</t>
  </si>
  <si>
    <t>SKU-00705</t>
  </si>
  <si>
    <t>SKU-00706</t>
  </si>
  <si>
    <t>SKU-00707</t>
  </si>
  <si>
    <t>SKU-00708</t>
  </si>
  <si>
    <t>SKU-00709</t>
  </si>
  <si>
    <t>SKU-00710</t>
  </si>
  <si>
    <t>SKU-00711</t>
  </si>
  <si>
    <t>SKU-00712</t>
  </si>
  <si>
    <t>SKU-00713</t>
  </si>
  <si>
    <t>SKU-00714</t>
  </si>
  <si>
    <t>SKU-00715</t>
  </si>
  <si>
    <t>SKU-00716</t>
  </si>
  <si>
    <t>SKU-00717</t>
  </si>
  <si>
    <t>SKU-00718</t>
  </si>
  <si>
    <t>SKU-00719</t>
  </si>
  <si>
    <t>SKU-00720</t>
  </si>
  <si>
    <t>SKU-00721</t>
  </si>
  <si>
    <t>SKU-00722</t>
  </si>
  <si>
    <t>SKU-00723</t>
  </si>
  <si>
    <t>SKU-00724</t>
  </si>
  <si>
    <t>SKU-00725</t>
  </si>
  <si>
    <t>SKU-00726</t>
  </si>
  <si>
    <t>SKU-00727</t>
  </si>
  <si>
    <t>SKU-00728</t>
  </si>
  <si>
    <t>SKU-00729</t>
  </si>
  <si>
    <t>SKU-00730</t>
  </si>
  <si>
    <t>SKU-00731</t>
  </si>
  <si>
    <t>SKU-00732</t>
  </si>
  <si>
    <t>SKU-00733</t>
  </si>
  <si>
    <t>SKU-00734</t>
  </si>
  <si>
    <t>SKU-00735</t>
  </si>
  <si>
    <t>SKU-00736</t>
  </si>
  <si>
    <t>SKU-00737</t>
  </si>
  <si>
    <t>SKU-00738</t>
  </si>
  <si>
    <t>SKU-00739</t>
  </si>
  <si>
    <t>SKU-00740</t>
  </si>
  <si>
    <t>SKU-00741</t>
  </si>
  <si>
    <t>SKU-00742</t>
  </si>
  <si>
    <t>SKU-00743</t>
  </si>
  <si>
    <t>SKU-00744</t>
  </si>
  <si>
    <t>SKU-00745</t>
  </si>
  <si>
    <t>SKU-00746</t>
  </si>
  <si>
    <t>SKU-00747</t>
  </si>
  <si>
    <t>SKU-00748</t>
  </si>
  <si>
    <t>SKU-00749</t>
  </si>
  <si>
    <t>SKU-00750</t>
  </si>
  <si>
    <t>SKU-00751</t>
  </si>
  <si>
    <t>SKU-00752</t>
  </si>
  <si>
    <t>SKU-00753</t>
  </si>
  <si>
    <t>SKU-00754</t>
  </si>
  <si>
    <t>SKU-00755</t>
  </si>
  <si>
    <t>SKU-00756</t>
  </si>
  <si>
    <t>SKU-00757</t>
  </si>
  <si>
    <t>SKU-00758</t>
  </si>
  <si>
    <t>SKU-00759</t>
  </si>
  <si>
    <t>SKU-00760</t>
  </si>
  <si>
    <t>SKU-00761</t>
  </si>
  <si>
    <t>SKU-00762</t>
  </si>
  <si>
    <t>SKU-00763</t>
  </si>
  <si>
    <t>SKU-00764</t>
  </si>
  <si>
    <t>SKU-00765</t>
  </si>
  <si>
    <t>SKU-00766</t>
  </si>
  <si>
    <t>SKU-00767</t>
  </si>
  <si>
    <t>SKU-00768</t>
  </si>
  <si>
    <t>SKU-00769</t>
  </si>
  <si>
    <t>SKU-00770</t>
  </si>
  <si>
    <t>SKU-00771</t>
  </si>
  <si>
    <t>SKU-00772</t>
  </si>
  <si>
    <t>SKU-00773</t>
  </si>
  <si>
    <t>SKU-00774</t>
  </si>
  <si>
    <t>SKU-00775</t>
  </si>
  <si>
    <t>SKU-00776</t>
  </si>
  <si>
    <t>SKU-00777</t>
  </si>
  <si>
    <t>SKU-00778</t>
  </si>
  <si>
    <t>SKU-00779</t>
  </si>
  <si>
    <t>SKU-00780</t>
  </si>
  <si>
    <t>SKU-00781</t>
  </si>
  <si>
    <t>SKU-00782</t>
  </si>
  <si>
    <t>SKU-00783</t>
  </si>
  <si>
    <t>SKU-00784</t>
  </si>
  <si>
    <t>SKU-00785</t>
  </si>
  <si>
    <t>SKU-00786</t>
  </si>
  <si>
    <t>SKU-00787</t>
  </si>
  <si>
    <t>SKU-00788</t>
  </si>
  <si>
    <t>SKU-00789</t>
  </si>
  <si>
    <t>SKU-00790</t>
  </si>
  <si>
    <t>SKU-00791</t>
  </si>
  <si>
    <t>SKU-00792</t>
  </si>
  <si>
    <t>SKU-00793</t>
  </si>
  <si>
    <t>SKU-00794</t>
  </si>
  <si>
    <t>SKU-00795</t>
  </si>
  <si>
    <t>SKU-00796</t>
  </si>
  <si>
    <t>SKU-00797</t>
  </si>
  <si>
    <t>SKU-00798</t>
  </si>
  <si>
    <t>SKU-00799</t>
  </si>
  <si>
    <t>SKU-00800</t>
  </si>
  <si>
    <t>SKU-00801</t>
  </si>
  <si>
    <t>SKU-00802</t>
  </si>
  <si>
    <t>SKU-00803</t>
  </si>
  <si>
    <t>SKU-00804</t>
  </si>
  <si>
    <t>SKU-00805</t>
  </si>
  <si>
    <t>SKU-00806</t>
  </si>
  <si>
    <t>SKU-00807</t>
  </si>
  <si>
    <t>SKU-00808</t>
  </si>
  <si>
    <t>SKU-00809</t>
  </si>
  <si>
    <t>SKU-00810</t>
  </si>
  <si>
    <t>SKU-00811</t>
  </si>
  <si>
    <t>SKU-00812</t>
  </si>
  <si>
    <t>SKU-00813</t>
  </si>
  <si>
    <t>SKU-00814</t>
  </si>
  <si>
    <t>SKU-00815</t>
  </si>
  <si>
    <t>SKU-00816</t>
  </si>
  <si>
    <t>SKU-00817</t>
  </si>
  <si>
    <t>SKU-00818</t>
  </si>
  <si>
    <t>SKU-00819</t>
  </si>
  <si>
    <t>SKU-00820</t>
  </si>
  <si>
    <t>SKU-00821</t>
  </si>
  <si>
    <t>SKU-00822</t>
  </si>
  <si>
    <t>SKU-00823</t>
  </si>
  <si>
    <t>SKU-00824</t>
  </si>
  <si>
    <t>SKU-00825</t>
  </si>
  <si>
    <t>SKU-00826</t>
  </si>
  <si>
    <t>SKU-00827</t>
  </si>
  <si>
    <t>SKU-00828</t>
  </si>
  <si>
    <t>SKU-00829</t>
  </si>
  <si>
    <t>SKU-00830</t>
  </si>
  <si>
    <t>SKU-00831</t>
  </si>
  <si>
    <t>SKU-00832</t>
  </si>
  <si>
    <t>SKU-00833</t>
  </si>
  <si>
    <t>SKU-00834</t>
  </si>
  <si>
    <t>SKU-00835</t>
  </si>
  <si>
    <t>SKU-00836</t>
  </si>
  <si>
    <t>SKU-00837</t>
  </si>
  <si>
    <t>SKU-00838</t>
  </si>
  <si>
    <t>SKU-00839</t>
  </si>
  <si>
    <t>SKU-00840</t>
  </si>
  <si>
    <t>SKU-00841</t>
  </si>
  <si>
    <t>SKU-00842</t>
  </si>
  <si>
    <t>SKU-00843</t>
  </si>
  <si>
    <t>SKU-00844</t>
  </si>
  <si>
    <t>SKU-00845</t>
  </si>
  <si>
    <t>SKU-00846</t>
  </si>
  <si>
    <t>SKU-00847</t>
  </si>
  <si>
    <t>SKU-00848</t>
  </si>
  <si>
    <t>SKU-00849</t>
  </si>
  <si>
    <t>SKU-00850</t>
  </si>
  <si>
    <t>SKU-00851</t>
  </si>
  <si>
    <t>SKU-00852</t>
  </si>
  <si>
    <t>SKU-00853</t>
  </si>
  <si>
    <t>SKU-00854</t>
  </si>
  <si>
    <t>SKU-00855</t>
  </si>
  <si>
    <t>SKU-00856</t>
  </si>
  <si>
    <t>SKU-00857</t>
  </si>
  <si>
    <t>SKU-00858</t>
  </si>
  <si>
    <t>SKU-00859</t>
  </si>
  <si>
    <t>SKU-00860</t>
  </si>
  <si>
    <t>SKU-00861</t>
  </si>
  <si>
    <t>SKU-00862</t>
  </si>
  <si>
    <t>SKU-00863</t>
  </si>
  <si>
    <t>SKU-00864</t>
  </si>
  <si>
    <t>SKU-00865</t>
  </si>
  <si>
    <t>SKU-00866</t>
  </si>
  <si>
    <t>SKU-00867</t>
  </si>
  <si>
    <t>SKU-00868</t>
  </si>
  <si>
    <t>SKU-00869</t>
  </si>
  <si>
    <t>SKU-00870</t>
  </si>
  <si>
    <t>SKU-00871</t>
  </si>
  <si>
    <t>SKU-00872</t>
  </si>
  <si>
    <t>SKU-00873</t>
  </si>
  <si>
    <t>SKU-00874</t>
  </si>
  <si>
    <t>SKU-00875</t>
  </si>
  <si>
    <t>SKU-00876</t>
  </si>
  <si>
    <t>SKU-00877</t>
  </si>
  <si>
    <t>SKU-00878</t>
  </si>
  <si>
    <t>SKU-00879</t>
  </si>
  <si>
    <t>SKU-00880</t>
  </si>
  <si>
    <t>SKU-00881</t>
  </si>
  <si>
    <t>SKU-00882</t>
  </si>
  <si>
    <t>SKU-00883</t>
  </si>
  <si>
    <t>SKU-00884</t>
  </si>
  <si>
    <t>SKU-00885</t>
  </si>
  <si>
    <t>SKU-00886</t>
  </si>
  <si>
    <t>SKU-00887</t>
  </si>
  <si>
    <t>SKU-00888</t>
  </si>
  <si>
    <t>SKU-00889</t>
  </si>
  <si>
    <t>SKU-00890</t>
  </si>
  <si>
    <t>SKU-00891</t>
  </si>
  <si>
    <t>SKU-00892</t>
  </si>
  <si>
    <t>SKU-00893</t>
  </si>
  <si>
    <t>SKU-00894</t>
  </si>
  <si>
    <t>SKU-00895</t>
  </si>
  <si>
    <t>SKU-00896</t>
  </si>
  <si>
    <t>SKU-00897</t>
  </si>
  <si>
    <t>SKU-00898</t>
  </si>
  <si>
    <t>SKU-00899</t>
  </si>
  <si>
    <t>SKU-00900</t>
  </si>
  <si>
    <t>SKU-00901</t>
  </si>
  <si>
    <t>SKU-00902</t>
  </si>
  <si>
    <t>SKU-00903</t>
  </si>
  <si>
    <t>SKU-00904</t>
  </si>
  <si>
    <t>SKU-00905</t>
  </si>
  <si>
    <t>SKU-00906</t>
  </si>
  <si>
    <t>SKU-00907</t>
  </si>
  <si>
    <t>SKU-00908</t>
  </si>
  <si>
    <t>SKU-00909</t>
  </si>
  <si>
    <t>SKU-00910</t>
  </si>
  <si>
    <t>SKU-00911</t>
  </si>
  <si>
    <t>SKU-00912</t>
  </si>
  <si>
    <t>SKU-00913</t>
  </si>
  <si>
    <t>SKU-00914</t>
  </si>
  <si>
    <t>SKU-00915</t>
  </si>
  <si>
    <t>SKU-00916</t>
  </si>
  <si>
    <t>SKU-00917</t>
  </si>
  <si>
    <t>SKU-00918</t>
  </si>
  <si>
    <t>SKU-00919</t>
  </si>
  <si>
    <t>SKU-00920</t>
  </si>
  <si>
    <t>SKU-00921</t>
  </si>
  <si>
    <t>SKU-00922</t>
  </si>
  <si>
    <t>SKU-00923</t>
  </si>
  <si>
    <t>SKU-00924</t>
  </si>
  <si>
    <t>SKU-00925</t>
  </si>
  <si>
    <t>SKU-00926</t>
  </si>
  <si>
    <t>SKU-00927</t>
  </si>
  <si>
    <t>SKU-00928</t>
  </si>
  <si>
    <t>SKU-00929</t>
  </si>
  <si>
    <t>SKU-00930</t>
  </si>
  <si>
    <t>SKU-00931</t>
  </si>
  <si>
    <t>SKU-00932</t>
  </si>
  <si>
    <t>SKU-00933</t>
  </si>
  <si>
    <t>SKU-00934</t>
  </si>
  <si>
    <t>SKU-00935</t>
  </si>
  <si>
    <t>SKU-00936</t>
  </si>
  <si>
    <t>SKU-00937</t>
  </si>
  <si>
    <t>SKU-00938</t>
  </si>
  <si>
    <t>SKU-00939</t>
  </si>
  <si>
    <t>SKU-00940</t>
  </si>
  <si>
    <t>SKU-00941</t>
  </si>
  <si>
    <t>SKU-00942</t>
  </si>
  <si>
    <t>SKU-00943</t>
  </si>
  <si>
    <t>SKU-00944</t>
  </si>
  <si>
    <t>SKU-00945</t>
  </si>
  <si>
    <t>SKU-00946</t>
  </si>
  <si>
    <t>SKU-00947</t>
  </si>
  <si>
    <t>SKU-00948</t>
  </si>
  <si>
    <t>SKU-00949</t>
  </si>
  <si>
    <t>SKU-00950</t>
  </si>
  <si>
    <t>SKU-00951</t>
  </si>
  <si>
    <t>SKU-00952</t>
  </si>
  <si>
    <t>SKU-00953</t>
  </si>
  <si>
    <t>SKU-00954</t>
  </si>
  <si>
    <t>SKU-00955</t>
  </si>
  <si>
    <t>SKU-00956</t>
  </si>
  <si>
    <t>SKU-00957</t>
  </si>
  <si>
    <t>SKU-00958</t>
  </si>
  <si>
    <t>SKU-00959</t>
  </si>
  <si>
    <t>SKU-00960</t>
  </si>
  <si>
    <t>SKU-00961</t>
  </si>
  <si>
    <t>SKU-00962</t>
  </si>
  <si>
    <t>SKU-00963</t>
  </si>
  <si>
    <t>SKU-00964</t>
  </si>
  <si>
    <t>SKU-00965</t>
  </si>
  <si>
    <t>SKU-00966</t>
  </si>
  <si>
    <t>SKU-00967</t>
  </si>
  <si>
    <t>SKU-00968</t>
  </si>
  <si>
    <t>SKU-00969</t>
  </si>
  <si>
    <t>SKU-00970</t>
  </si>
  <si>
    <t>SKU-00971</t>
  </si>
  <si>
    <t>SKU-00972</t>
  </si>
  <si>
    <t>SKU-00973</t>
  </si>
  <si>
    <t>SKU-00974</t>
  </si>
  <si>
    <t>SKU-00975</t>
  </si>
  <si>
    <t>SKU-00976</t>
  </si>
  <si>
    <t>SKU-00977</t>
  </si>
  <si>
    <t>SKU-00978</t>
  </si>
  <si>
    <t>SKU-00979</t>
  </si>
  <si>
    <t>SKU-00980</t>
  </si>
  <si>
    <t>SKU-00981</t>
  </si>
  <si>
    <t>SKU-00982</t>
  </si>
  <si>
    <t>SKU-00983</t>
  </si>
  <si>
    <t>SKU-00984</t>
  </si>
  <si>
    <t>SKU-00985</t>
  </si>
  <si>
    <t>SKU-00986</t>
  </si>
  <si>
    <t>SKU-00987</t>
  </si>
  <si>
    <t>SKU-00988</t>
  </si>
  <si>
    <t>SKU-00989</t>
  </si>
  <si>
    <t>SKU-00990</t>
  </si>
  <si>
    <t>SKU-00991</t>
  </si>
  <si>
    <t>SKU-00992</t>
  </si>
  <si>
    <t>SKU-00993</t>
  </si>
  <si>
    <t>SKU-00994</t>
  </si>
  <si>
    <t>SKU-00995</t>
  </si>
  <si>
    <t>SKU-00996</t>
  </si>
  <si>
    <t>SKU-00997</t>
  </si>
  <si>
    <t>SKU-00998</t>
  </si>
  <si>
    <t>SKU-00999</t>
  </si>
  <si>
    <t>SKU-01000</t>
  </si>
  <si>
    <t>SKU-01001</t>
  </si>
  <si>
    <t>SKU-01002</t>
  </si>
  <si>
    <t>SKU-01003</t>
  </si>
  <si>
    <t>SKU-01004</t>
  </si>
  <si>
    <t>SKU-01005</t>
  </si>
  <si>
    <t>SKU-01006</t>
  </si>
  <si>
    <t>SKU-01007</t>
  </si>
  <si>
    <t>SKU-01008</t>
  </si>
  <si>
    <t>SKU-01009</t>
  </si>
  <si>
    <t>SKU-01010</t>
  </si>
  <si>
    <t>SKU-01011</t>
  </si>
  <si>
    <t>SKU-01012</t>
  </si>
  <si>
    <t>SKU-01013</t>
  </si>
  <si>
    <t>SKU-01014</t>
  </si>
  <si>
    <t>SKU-01015</t>
  </si>
  <si>
    <t>SKU-01016</t>
  </si>
  <si>
    <t>SKU-01017</t>
  </si>
  <si>
    <t>SKU-01018</t>
  </si>
  <si>
    <t>SKU-01019</t>
  </si>
  <si>
    <t>SKU-01020</t>
  </si>
  <si>
    <t>SKU-01021</t>
  </si>
  <si>
    <t>SKU-01022</t>
  </si>
  <si>
    <t>SKU-01023</t>
  </si>
  <si>
    <t>SKU-01024</t>
  </si>
  <si>
    <t>SKU-01025</t>
  </si>
  <si>
    <t>SKU-01026</t>
  </si>
  <si>
    <t>SKU-01027</t>
  </si>
  <si>
    <t>SKU-01028</t>
  </si>
  <si>
    <t>SKU-01029</t>
  </si>
  <si>
    <t>SKU-01030</t>
  </si>
  <si>
    <t>SKU-01031</t>
  </si>
  <si>
    <t>SKU-01032</t>
  </si>
  <si>
    <t>SKU-01033</t>
  </si>
  <si>
    <t>SKU-01034</t>
  </si>
  <si>
    <t>SKU-01035</t>
  </si>
  <si>
    <t>SKU-01036</t>
  </si>
  <si>
    <t>SKU-01037</t>
  </si>
  <si>
    <t>SKU-01038</t>
  </si>
  <si>
    <t>SKU-01039</t>
  </si>
  <si>
    <t>SKU-01040</t>
  </si>
  <si>
    <t>SKU-01041</t>
  </si>
  <si>
    <t>SKU-01042</t>
  </si>
  <si>
    <t>SKU-01043</t>
  </si>
  <si>
    <t>SKU-01044</t>
  </si>
  <si>
    <t>SKU-01045</t>
  </si>
  <si>
    <t>SKU-01046</t>
  </si>
  <si>
    <t>SKU-01047</t>
  </si>
  <si>
    <t>SKU-01048</t>
  </si>
  <si>
    <t>SKU-01049</t>
  </si>
  <si>
    <t>SKU-01050</t>
  </si>
  <si>
    <t>SKU-01051</t>
  </si>
  <si>
    <t>SKU-01052</t>
  </si>
  <si>
    <t>SKU-01053</t>
  </si>
  <si>
    <t>SKU-01054</t>
  </si>
  <si>
    <t>SKU-01055</t>
  </si>
  <si>
    <t>SKU-01056</t>
  </si>
  <si>
    <t>SKU-01057</t>
  </si>
  <si>
    <t>SKU-01058</t>
  </si>
  <si>
    <t>SKU-01059</t>
  </si>
  <si>
    <t>SKU-01060</t>
  </si>
  <si>
    <t>SKU-01061</t>
  </si>
  <si>
    <t>SKU-01062</t>
  </si>
  <si>
    <t>SKU-01063</t>
  </si>
  <si>
    <t>SKU-01064</t>
  </si>
  <si>
    <t>SKU-01065</t>
  </si>
  <si>
    <t>SKU-01066</t>
  </si>
  <si>
    <t>SKU-01067</t>
  </si>
  <si>
    <t>SKU-01068</t>
  </si>
  <si>
    <t>SKU-01069</t>
  </si>
  <si>
    <t>SKU-01070</t>
  </si>
  <si>
    <t>SKU-01071</t>
  </si>
  <si>
    <t>SKU-01072</t>
  </si>
  <si>
    <t>SKU-01073</t>
  </si>
  <si>
    <t>SKU-01074</t>
  </si>
  <si>
    <t>SKU-01075</t>
  </si>
  <si>
    <t>SKU-01076</t>
  </si>
  <si>
    <t>SKU-01077</t>
  </si>
  <si>
    <t>SKU-01078</t>
  </si>
  <si>
    <t>SKU-01079</t>
  </si>
  <si>
    <t>SKU-01080</t>
  </si>
  <si>
    <t>SKU-01081</t>
  </si>
  <si>
    <t>SKU-01082</t>
  </si>
  <si>
    <t>SKU-01083</t>
  </si>
  <si>
    <t>SKU-01084</t>
  </si>
  <si>
    <t>SKU-01085</t>
  </si>
  <si>
    <t>SKU-01086</t>
  </si>
  <si>
    <t>SKU-01087</t>
  </si>
  <si>
    <t>SKU-01088</t>
  </si>
  <si>
    <t>SKU-01089</t>
  </si>
  <si>
    <t>SKU-01090</t>
  </si>
  <si>
    <t>SKU-01091</t>
  </si>
  <si>
    <t>SKU-01092</t>
  </si>
  <si>
    <t>SKU-01093</t>
  </si>
  <si>
    <t>SKU-01094</t>
  </si>
  <si>
    <t>SKU-01095</t>
  </si>
  <si>
    <t>SKU-01096</t>
  </si>
  <si>
    <t>SKU-01097</t>
  </si>
  <si>
    <t>SKU-01098</t>
  </si>
  <si>
    <t>SKU-01099</t>
  </si>
  <si>
    <t>SKU-01100</t>
  </si>
  <si>
    <t>SKU-01101</t>
  </si>
  <si>
    <t>SKU-01102</t>
  </si>
  <si>
    <t>SKU-01103</t>
  </si>
  <si>
    <t>SKU-01104</t>
  </si>
  <si>
    <t>SKU-01105</t>
  </si>
  <si>
    <t>SKU-01106</t>
  </si>
  <si>
    <t>SKU-01107</t>
  </si>
  <si>
    <t>SKU-01108</t>
  </si>
  <si>
    <t>SKU-01109</t>
  </si>
  <si>
    <t>SKU-01110</t>
  </si>
  <si>
    <t>SKU-01111</t>
  </si>
  <si>
    <t>SKU-01112</t>
  </si>
  <si>
    <t>SKU-01113</t>
  </si>
  <si>
    <t>SKU-01114</t>
  </si>
  <si>
    <t>SKU-01115</t>
  </si>
  <si>
    <t>SKU-01116</t>
  </si>
  <si>
    <t>SKU-01117</t>
  </si>
  <si>
    <t>SKU-01118</t>
  </si>
  <si>
    <t>SKU-01119</t>
  </si>
  <si>
    <t>SKU-01120</t>
  </si>
  <si>
    <t>SKU-01121</t>
  </si>
  <si>
    <t>SKU-01122</t>
  </si>
  <si>
    <t>SKU-01123</t>
  </si>
  <si>
    <t>SKU-01124</t>
  </si>
  <si>
    <t>SKU-01125</t>
  </si>
  <si>
    <t>SKU-01126</t>
  </si>
  <si>
    <t>SKU-01127</t>
  </si>
  <si>
    <t>SKU-01128</t>
  </si>
  <si>
    <t>SKU-01129</t>
  </si>
  <si>
    <t>SKU-01130</t>
  </si>
  <si>
    <t>SKU-01131</t>
  </si>
  <si>
    <t>SKU-01132</t>
  </si>
  <si>
    <t>SKU-01133</t>
  </si>
  <si>
    <t>SKU-01134</t>
  </si>
  <si>
    <t>SKU-01135</t>
  </si>
  <si>
    <t>SKU-01136</t>
  </si>
  <si>
    <t>SKU-01137</t>
  </si>
  <si>
    <t>SKU-01138</t>
  </si>
  <si>
    <t>SKU-01139</t>
  </si>
  <si>
    <t>SKU-01140</t>
  </si>
  <si>
    <t>SKU-01141</t>
  </si>
  <si>
    <t>SKU-01142</t>
  </si>
  <si>
    <t>SKU-01143</t>
  </si>
  <si>
    <t>SKU-01144</t>
  </si>
  <si>
    <t>SKU-01145</t>
  </si>
  <si>
    <t>SKU-01146</t>
  </si>
  <si>
    <t>SKU-01147</t>
  </si>
  <si>
    <t>SKU-01148</t>
  </si>
  <si>
    <t>SKU-01149</t>
  </si>
  <si>
    <t>SKU-01150</t>
  </si>
  <si>
    <t>SKU-01151</t>
  </si>
  <si>
    <t>SKU-01152</t>
  </si>
  <si>
    <t>SKU-01153</t>
  </si>
  <si>
    <t>SKU-01154</t>
  </si>
  <si>
    <t>SKU-01155</t>
  </si>
  <si>
    <t>SKU-01156</t>
  </si>
  <si>
    <t>SKU-01157</t>
  </si>
  <si>
    <t>SKU-01158</t>
  </si>
  <si>
    <t>SKU-01159</t>
  </si>
  <si>
    <t>SKU-01160</t>
  </si>
  <si>
    <t>SKU-01161</t>
  </si>
  <si>
    <t>SKU-01162</t>
  </si>
  <si>
    <t>SKU-01163</t>
  </si>
  <si>
    <t>SKU-01164</t>
  </si>
  <si>
    <t>SKU-01165</t>
  </si>
  <si>
    <t>SKU-01166</t>
  </si>
  <si>
    <t>SKU-01167</t>
  </si>
  <si>
    <t>SKU-01168</t>
  </si>
  <si>
    <t>SKU-01169</t>
  </si>
  <si>
    <t>SKU-01170</t>
  </si>
  <si>
    <t>SKU-01171</t>
  </si>
  <si>
    <t>SKU-01172</t>
  </si>
  <si>
    <t>SKU-01173</t>
  </si>
  <si>
    <t>SKU-01174</t>
  </si>
  <si>
    <t>SKU-01175</t>
  </si>
  <si>
    <t>SKU-01176</t>
  </si>
  <si>
    <t>SKU-01177</t>
  </si>
  <si>
    <t>SKU-01178</t>
  </si>
  <si>
    <t>SKU-01179</t>
  </si>
  <si>
    <t>SKU-01180</t>
  </si>
  <si>
    <t>SKU-01181</t>
  </si>
  <si>
    <t>SKU-01182</t>
  </si>
  <si>
    <t>SKU-01183</t>
  </si>
  <si>
    <t>SKU-01184</t>
  </si>
  <si>
    <t>SKU-01185</t>
  </si>
  <si>
    <t>SKU-01186</t>
  </si>
  <si>
    <t>SKU-01187</t>
  </si>
  <si>
    <t>SKU-01188</t>
  </si>
  <si>
    <t>SKU-01189</t>
  </si>
  <si>
    <t>SKU-01190</t>
  </si>
  <si>
    <t>SKU-01191</t>
  </si>
  <si>
    <t>SKU-01192</t>
  </si>
  <si>
    <t>SKU-01193</t>
  </si>
  <si>
    <t>SKU-01194</t>
  </si>
  <si>
    <t>SKU-01195</t>
  </si>
  <si>
    <t>SKU-01196</t>
  </si>
  <si>
    <t>SKU-01197</t>
  </si>
  <si>
    <t>SKU-01198</t>
  </si>
  <si>
    <t>SKU-01199</t>
  </si>
  <si>
    <t>SKU-01200</t>
  </si>
  <si>
    <t>SKU-01201</t>
  </si>
  <si>
    <t>SKU-01202</t>
  </si>
  <si>
    <t>SKU-01203</t>
  </si>
  <si>
    <t>SKU-01204</t>
  </si>
  <si>
    <t>SKU-01205</t>
  </si>
  <si>
    <t>SKU-01206</t>
  </si>
  <si>
    <t>SKU-01207</t>
  </si>
  <si>
    <t>SKU-01208</t>
  </si>
  <si>
    <t>SKU-01209</t>
  </si>
  <si>
    <t>SKU-01210</t>
  </si>
  <si>
    <t>SKU-01211</t>
  </si>
  <si>
    <t>SKU-01212</t>
  </si>
  <si>
    <t>SKU-01213</t>
  </si>
  <si>
    <t>SKU-01214</t>
  </si>
  <si>
    <t>SKU-01215</t>
  </si>
  <si>
    <t>SKU-01216</t>
  </si>
  <si>
    <t>SKU-01217</t>
  </si>
  <si>
    <t>SKU-01218</t>
  </si>
  <si>
    <t>SKU-01219</t>
  </si>
  <si>
    <t>SKU-01220</t>
  </si>
  <si>
    <t>SKU-01221</t>
  </si>
  <si>
    <t>SKU-01222</t>
  </si>
  <si>
    <t>SKU-01223</t>
  </si>
  <si>
    <t>SKU-01224</t>
  </si>
  <si>
    <t>SKU-01225</t>
  </si>
  <si>
    <t>SKU-01226</t>
  </si>
  <si>
    <t>SKU-01227</t>
  </si>
  <si>
    <t>SKU-01228</t>
  </si>
  <si>
    <t>SKU-01229</t>
  </si>
  <si>
    <t>SKU-01230</t>
  </si>
  <si>
    <t>SKU-01231</t>
  </si>
  <si>
    <t>SKU-01232</t>
  </si>
  <si>
    <t>SKU-01233</t>
  </si>
  <si>
    <t>SKU-01234</t>
  </si>
  <si>
    <t>SKU-01235</t>
  </si>
  <si>
    <t>SKU-01236</t>
  </si>
  <si>
    <t>SKU-01237</t>
  </si>
  <si>
    <t>SKU-01238</t>
  </si>
  <si>
    <t>SKU-01239</t>
  </si>
  <si>
    <t>SKU-01240</t>
  </si>
  <si>
    <t>SKU-01241</t>
  </si>
  <si>
    <t>SKU-01242</t>
  </si>
  <si>
    <t>SKU-01243</t>
  </si>
  <si>
    <t>SKU-01244</t>
  </si>
  <si>
    <t>SKU-01245</t>
  </si>
  <si>
    <t>SKU-01246</t>
  </si>
  <si>
    <t>SKU-01247</t>
  </si>
  <si>
    <t>SKU-01248</t>
  </si>
  <si>
    <t>SKU-01249</t>
  </si>
  <si>
    <t>SKU-01250</t>
  </si>
  <si>
    <t>SKU-01251</t>
  </si>
  <si>
    <t>SKU-01252</t>
  </si>
  <si>
    <t>SKU-01253</t>
  </si>
  <si>
    <t>SKU-01254</t>
  </si>
  <si>
    <t>SKU-01255</t>
  </si>
  <si>
    <t>SKU-01256</t>
  </si>
  <si>
    <t>SKU-01257</t>
  </si>
  <si>
    <t>SKU-01258</t>
  </si>
  <si>
    <t>SKU-01259</t>
  </si>
  <si>
    <t>SKU-01260</t>
  </si>
  <si>
    <t>SKU-01261</t>
  </si>
  <si>
    <t>SKU-01262</t>
  </si>
  <si>
    <t>SKU-01263</t>
  </si>
  <si>
    <t>SKU-01264</t>
  </si>
  <si>
    <t>SKU-01265</t>
  </si>
  <si>
    <t>SKU-01266</t>
  </si>
  <si>
    <t>SKU-01267</t>
  </si>
  <si>
    <t>SKU-01268</t>
  </si>
  <si>
    <t>SKU-01269</t>
  </si>
  <si>
    <t>SKU-01270</t>
  </si>
  <si>
    <t>SKU-01271</t>
  </si>
  <si>
    <t>SKU-01272</t>
  </si>
  <si>
    <t>SKU-01273</t>
  </si>
  <si>
    <t>SKU-01274</t>
  </si>
  <si>
    <t>SKU-01275</t>
  </si>
  <si>
    <t>SKU-01276</t>
  </si>
  <si>
    <t>SKU-01277</t>
  </si>
  <si>
    <t>SKU-01278</t>
  </si>
  <si>
    <t>SKU-01279</t>
  </si>
  <si>
    <t>SKU-01280</t>
  </si>
  <si>
    <t>SKU-01281</t>
  </si>
  <si>
    <t>SKU-01282</t>
  </si>
  <si>
    <t>SKU-01283</t>
  </si>
  <si>
    <t>SKU-01284</t>
  </si>
  <si>
    <t>SKU-01285</t>
  </si>
  <si>
    <t>SKU-01286</t>
  </si>
  <si>
    <t>SKU-01287</t>
  </si>
  <si>
    <t>SKU-01288</t>
  </si>
  <si>
    <t>SKU-01289</t>
  </si>
  <si>
    <t>SKU-01290</t>
  </si>
  <si>
    <t>SKU-01291</t>
  </si>
  <si>
    <t>SKU-01292</t>
  </si>
  <si>
    <t>SKU-01293</t>
  </si>
  <si>
    <t>SKU-01294</t>
  </si>
  <si>
    <t>SKU-01295</t>
  </si>
  <si>
    <t>SKU-01296</t>
  </si>
  <si>
    <t>SKU-01297</t>
  </si>
  <si>
    <t>SKU-01298</t>
  </si>
  <si>
    <t>SKU-01299</t>
  </si>
  <si>
    <t>SKU-01300</t>
  </si>
  <si>
    <t>SKU-01301</t>
  </si>
  <si>
    <t>SKU-01302</t>
  </si>
  <si>
    <t>SKU-01303</t>
  </si>
  <si>
    <t>SKU-01304</t>
  </si>
  <si>
    <t>SKU-01305</t>
  </si>
  <si>
    <t>SKU-01306</t>
  </si>
  <si>
    <t>SKU-01307</t>
  </si>
  <si>
    <t>SKU-01308</t>
  </si>
  <si>
    <t>SKU-01309</t>
  </si>
  <si>
    <t>SKU-01310</t>
  </si>
  <si>
    <t>SKU-01311</t>
  </si>
  <si>
    <t>SKU-01312</t>
  </si>
  <si>
    <t>SKU-01313</t>
  </si>
  <si>
    <t>SKU-01314</t>
  </si>
  <si>
    <t>SKU-01315</t>
  </si>
  <si>
    <t>SKU-01316</t>
  </si>
  <si>
    <t>SKU-01317</t>
  </si>
  <si>
    <t>SKU-01318</t>
  </si>
  <si>
    <t>SKU-01319</t>
  </si>
  <si>
    <t>SKU-01320</t>
  </si>
  <si>
    <t>SKU-01321</t>
  </si>
  <si>
    <t>SKU-01322</t>
  </si>
  <si>
    <t>SKU-01323</t>
  </si>
  <si>
    <t>SKU-01324</t>
  </si>
  <si>
    <t>SKU-01325</t>
  </si>
  <si>
    <t>SKU-01326</t>
  </si>
  <si>
    <t>SKU-01327</t>
  </si>
  <si>
    <t>SKU-01328</t>
  </si>
  <si>
    <t>SKU-01329</t>
  </si>
  <si>
    <t>SKU-01330</t>
  </si>
  <si>
    <t>SKU-01331</t>
  </si>
  <si>
    <t>SKU-01332</t>
  </si>
  <si>
    <t>SKU-01333</t>
  </si>
  <si>
    <t>SKU-01334</t>
  </si>
  <si>
    <t>SKU-01335</t>
  </si>
  <si>
    <t>SKU-01336</t>
  </si>
  <si>
    <t>SKU-01337</t>
  </si>
  <si>
    <t>SKU-01338</t>
  </si>
  <si>
    <t>SKU-01339</t>
  </si>
  <si>
    <t>SKU-01340</t>
  </si>
  <si>
    <t>SKU-01341</t>
  </si>
  <si>
    <t>SKU-01342</t>
  </si>
  <si>
    <t>SKU-01343</t>
  </si>
  <si>
    <t>SKU-01344</t>
  </si>
  <si>
    <t>SKU-01345</t>
  </si>
  <si>
    <t>SKU-01346</t>
  </si>
  <si>
    <t>SKU-01347</t>
  </si>
  <si>
    <t>SKU-01348</t>
  </si>
  <si>
    <t>SKU-01349</t>
  </si>
  <si>
    <t>SKU-01350</t>
  </si>
  <si>
    <t>SKU-01351</t>
  </si>
  <si>
    <t>SKU-01352</t>
  </si>
  <si>
    <t>SKU-01353</t>
  </si>
  <si>
    <t>SKU-01354</t>
  </si>
  <si>
    <t>SKU-01355</t>
  </si>
  <si>
    <t>SKU-01356</t>
  </si>
  <si>
    <t>SKU-01357</t>
  </si>
  <si>
    <t>SKU-01358</t>
  </si>
  <si>
    <t>SKU-01359</t>
  </si>
  <si>
    <t>SKU-01360</t>
  </si>
  <si>
    <t>SKU-01361</t>
  </si>
  <si>
    <t>SKU-01362</t>
  </si>
  <si>
    <t>SKU-01363</t>
  </si>
  <si>
    <t>SKU-01364</t>
  </si>
  <si>
    <t>SKU-01365</t>
  </si>
  <si>
    <t>SKU-01366</t>
  </si>
  <si>
    <t>SKU-01367</t>
  </si>
  <si>
    <t>SKU-01368</t>
  </si>
  <si>
    <t>SKU-01369</t>
  </si>
  <si>
    <t>SKU-01370</t>
  </si>
  <si>
    <t>SKU-01371</t>
  </si>
  <si>
    <t>SKU-01372</t>
  </si>
  <si>
    <t>SKU-01373</t>
  </si>
  <si>
    <t>SKU-01374</t>
  </si>
  <si>
    <t>SKU-01375</t>
  </si>
  <si>
    <t>SKU-01376</t>
  </si>
  <si>
    <t>SKU-01377</t>
  </si>
  <si>
    <t>SKU-01378</t>
  </si>
  <si>
    <t>SKU-01379</t>
  </si>
  <si>
    <t>SKU-01380</t>
  </si>
  <si>
    <t>SKU-01381</t>
  </si>
  <si>
    <t>SKU-01382</t>
  </si>
  <si>
    <t>SKU-01383</t>
  </si>
  <si>
    <t>SKU-01384</t>
  </si>
  <si>
    <t>SKU-01385</t>
  </si>
  <si>
    <t>SKU-01386</t>
  </si>
  <si>
    <t>SKU-01387</t>
  </si>
  <si>
    <t>SKU-01388</t>
  </si>
  <si>
    <t>SKU-01389</t>
  </si>
  <si>
    <t>SKU-01390</t>
  </si>
  <si>
    <t>SKU-01391</t>
  </si>
  <si>
    <t>SKU-01392</t>
  </si>
  <si>
    <t>SKU-01393</t>
  </si>
  <si>
    <t>SKU-01394</t>
  </si>
  <si>
    <t>SKU-01395</t>
  </si>
  <si>
    <t>SKU-01396</t>
  </si>
  <si>
    <t>SKU-01397</t>
  </si>
  <si>
    <t>SKU-01398</t>
  </si>
  <si>
    <t>SKU-01399</t>
  </si>
  <si>
    <t>SKU-01400</t>
  </si>
  <si>
    <t>SKU-01401</t>
  </si>
  <si>
    <t>SKU-01402</t>
  </si>
  <si>
    <t>SKU-01403</t>
  </si>
  <si>
    <t>SKU-01404</t>
  </si>
  <si>
    <t>SKU-01405</t>
  </si>
  <si>
    <t>SKU-01406</t>
  </si>
  <si>
    <t>SKU-01407</t>
  </si>
  <si>
    <t>SKU-01408</t>
  </si>
  <si>
    <t>SKU-01409</t>
  </si>
  <si>
    <t>SKU-01410</t>
  </si>
  <si>
    <t>SKU-01411</t>
  </si>
  <si>
    <t>SKU-01412</t>
  </si>
  <si>
    <t>SKU-01413</t>
  </si>
  <si>
    <t>SKU-01414</t>
  </si>
  <si>
    <t>SKU-01415</t>
  </si>
  <si>
    <t>SKU-01416</t>
  </si>
  <si>
    <t>SKU-01417</t>
  </si>
  <si>
    <t>SKU-01418</t>
  </si>
  <si>
    <t>SKU-01419</t>
  </si>
  <si>
    <t>SKU-01420</t>
  </si>
  <si>
    <t>SKU-01421</t>
  </si>
  <si>
    <t>SKU-01422</t>
  </si>
  <si>
    <t>SKU-01423</t>
  </si>
  <si>
    <t>SKU-01424</t>
  </si>
  <si>
    <t>SKU-01425</t>
  </si>
  <si>
    <t>SKU-01426</t>
  </si>
  <si>
    <t>SKU-01427</t>
  </si>
  <si>
    <t>SKU-01428</t>
  </si>
  <si>
    <t>SKU-01429</t>
  </si>
  <si>
    <t>SKU-01430</t>
  </si>
  <si>
    <t>SKU-01431</t>
  </si>
  <si>
    <t>SKU-01432</t>
  </si>
  <si>
    <t>SKU-01433</t>
  </si>
  <si>
    <t>SKU-01434</t>
  </si>
  <si>
    <t>SKU-01435</t>
  </si>
  <si>
    <t>SKU-01436</t>
  </si>
  <si>
    <t>SKU-01437</t>
  </si>
  <si>
    <t>SKU-01438</t>
  </si>
  <si>
    <t>SKU-01439</t>
  </si>
  <si>
    <t>SKU-01440</t>
  </si>
  <si>
    <t>SKU-01441</t>
  </si>
  <si>
    <t>SKU-01442</t>
  </si>
  <si>
    <t>SKU-01443</t>
  </si>
  <si>
    <t>SKU-01444</t>
  </si>
  <si>
    <t>SKU-01445</t>
  </si>
  <si>
    <t>SKU-01446</t>
  </si>
  <si>
    <t>SKU-01447</t>
  </si>
  <si>
    <t>SKU-01448</t>
  </si>
  <si>
    <t>SKU-01449</t>
  </si>
  <si>
    <t>SKU-01450</t>
  </si>
  <si>
    <t>SKU-01451</t>
  </si>
  <si>
    <t>SKU-01452</t>
  </si>
  <si>
    <t>SKU-01453</t>
  </si>
  <si>
    <t>SKU-01454</t>
  </si>
  <si>
    <t>SKU-01455</t>
  </si>
  <si>
    <t>SKU-01456</t>
  </si>
  <si>
    <t>SKU-01457</t>
  </si>
  <si>
    <t>SKU-01458</t>
  </si>
  <si>
    <t>SKU-01459</t>
  </si>
  <si>
    <t>SKU-01460</t>
  </si>
  <si>
    <t>SKU-01461</t>
  </si>
  <si>
    <t>SKU-01462</t>
  </si>
  <si>
    <t>SKU-01463</t>
  </si>
  <si>
    <t>SKU-01464</t>
  </si>
  <si>
    <t>SKU-01465</t>
  </si>
  <si>
    <t>SKU-01466</t>
  </si>
  <si>
    <t>SKU-01467</t>
  </si>
  <si>
    <t>SKU-01468</t>
  </si>
  <si>
    <t>SKU-01469</t>
  </si>
  <si>
    <t>SKU-01470</t>
  </si>
  <si>
    <t>SKU-01471</t>
  </si>
  <si>
    <t>SKU-01472</t>
  </si>
  <si>
    <t>SKU-01473</t>
  </si>
  <si>
    <t>SKU-01474</t>
  </si>
  <si>
    <t>SKU-01475</t>
  </si>
  <si>
    <t>SKU-01476</t>
  </si>
  <si>
    <t>SKU-01477</t>
  </si>
  <si>
    <t>SKU-01478</t>
  </si>
  <si>
    <t>SKU-01479</t>
  </si>
  <si>
    <t>SKU-01480</t>
  </si>
  <si>
    <t>SKU-01481</t>
  </si>
  <si>
    <t>SKU-01482</t>
  </si>
  <si>
    <t>SKU-01483</t>
  </si>
  <si>
    <t>SKU-01484</t>
  </si>
  <si>
    <t>SKU-01485</t>
  </si>
  <si>
    <t>SKU-01486</t>
  </si>
  <si>
    <t>SKU-01487</t>
  </si>
  <si>
    <t>SKU-01488</t>
  </si>
  <si>
    <t>SKU-01489</t>
  </si>
  <si>
    <t>SKU-01490</t>
  </si>
  <si>
    <t>SKU-01491</t>
  </si>
  <si>
    <t>SKU-01492</t>
  </si>
  <si>
    <t>SKU-01493</t>
  </si>
  <si>
    <t>SKU-01494</t>
  </si>
  <si>
    <t>SKU-01495</t>
  </si>
  <si>
    <t>SKU-01496</t>
  </si>
  <si>
    <t>SKU-01497</t>
  </si>
  <si>
    <t>SKU-01498</t>
  </si>
  <si>
    <t>SKU-01499</t>
  </si>
  <si>
    <t>SKU-01500</t>
  </si>
  <si>
    <t>SKU-01501</t>
  </si>
  <si>
    <t>SKU-01502</t>
  </si>
  <si>
    <t>SKU-01503</t>
  </si>
  <si>
    <t>SKU-01504</t>
  </si>
  <si>
    <t>SKU-01505</t>
  </si>
  <si>
    <t>SKU-01506</t>
  </si>
  <si>
    <t>SKU-01507</t>
  </si>
  <si>
    <t>SKU-01508</t>
  </si>
  <si>
    <t>SKU-01509</t>
  </si>
  <si>
    <t>SKU-01510</t>
  </si>
  <si>
    <t>SKU-01511</t>
  </si>
  <si>
    <t>SKU-01512</t>
  </si>
  <si>
    <t>SKU-01513</t>
  </si>
  <si>
    <t>SKU-01514</t>
  </si>
  <si>
    <t>SKU-01515</t>
  </si>
  <si>
    <t>SKU-01516</t>
  </si>
  <si>
    <t>SKU-01517</t>
  </si>
  <si>
    <t>SKU-01518</t>
  </si>
  <si>
    <t>SKU-01519</t>
  </si>
  <si>
    <t>SKU-01520</t>
  </si>
  <si>
    <t>SKU-01521</t>
  </si>
  <si>
    <t>SKU-01522</t>
  </si>
  <si>
    <t>SKU-01523</t>
  </si>
  <si>
    <t>SKU-01524</t>
  </si>
  <si>
    <t>SKU-01525</t>
  </si>
  <si>
    <t>SKU-01526</t>
  </si>
  <si>
    <t>SKU-01527</t>
  </si>
  <si>
    <t>SKU-01528</t>
  </si>
  <si>
    <t>SKU-01529</t>
  </si>
  <si>
    <t>SKU-01530</t>
  </si>
  <si>
    <t>SKU-01531</t>
  </si>
  <si>
    <t>SKU-01532</t>
  </si>
  <si>
    <t>SKU-01533</t>
  </si>
  <si>
    <t>SKU-01534</t>
  </si>
  <si>
    <t>SKU-01535</t>
  </si>
  <si>
    <t>SKU-01536</t>
  </si>
  <si>
    <t>SKU-01537</t>
  </si>
  <si>
    <t>SKU-01538</t>
  </si>
  <si>
    <t>SKU-01539</t>
  </si>
  <si>
    <t>SKU-01540</t>
  </si>
  <si>
    <t>SKU-01541</t>
  </si>
  <si>
    <t>SKU-01542</t>
  </si>
  <si>
    <t>SKU-01543</t>
  </si>
  <si>
    <t>SKU-01544</t>
  </si>
  <si>
    <t>SKU-01545</t>
  </si>
  <si>
    <t>SKU-01546</t>
  </si>
  <si>
    <t>SKU-01547</t>
  </si>
  <si>
    <t>SKU-01548</t>
  </si>
  <si>
    <t>SKU-01549</t>
  </si>
  <si>
    <t>SKU-01550</t>
  </si>
  <si>
    <t>SKU-01551</t>
  </si>
  <si>
    <t>SKU-01552</t>
  </si>
  <si>
    <t>SKU-01553</t>
  </si>
  <si>
    <t>SKU-01554</t>
  </si>
  <si>
    <t>SKU-01555</t>
  </si>
  <si>
    <t>SKU-01556</t>
  </si>
  <si>
    <t>SKU-01557</t>
  </si>
  <si>
    <t>SKU-01558</t>
  </si>
  <si>
    <t>SKU-01559</t>
  </si>
  <si>
    <t>SKU-01560</t>
  </si>
  <si>
    <t>SKU-01561</t>
  </si>
  <si>
    <t>SKU-01562</t>
  </si>
  <si>
    <t>SKU-01563</t>
  </si>
  <si>
    <t>SKU-01564</t>
  </si>
  <si>
    <t>SKU-01565</t>
  </si>
  <si>
    <t>SKU-01566</t>
  </si>
  <si>
    <t>SKU-01567</t>
  </si>
  <si>
    <t>SKU-01568</t>
  </si>
  <si>
    <t>SKU-01569</t>
  </si>
  <si>
    <t>SKU-01570</t>
  </si>
  <si>
    <t>SKU-01571</t>
  </si>
  <si>
    <t>SKU-01572</t>
  </si>
  <si>
    <t>SKU-01573</t>
  </si>
  <si>
    <t>SKU-01574</t>
  </si>
  <si>
    <t>SKU-01575</t>
  </si>
  <si>
    <t>SKU-01576</t>
  </si>
  <si>
    <t>SKU-01577</t>
  </si>
  <si>
    <t>SKU-01578</t>
  </si>
  <si>
    <t>SKU-01579</t>
  </si>
  <si>
    <t>SKU-01580</t>
  </si>
  <si>
    <t>SKU-01581</t>
  </si>
  <si>
    <t>SKU-01582</t>
  </si>
  <si>
    <t>SKU-01583</t>
  </si>
  <si>
    <t>SKU-01584</t>
  </si>
  <si>
    <t>SKU-01585</t>
  </si>
  <si>
    <t>SKU-01586</t>
  </si>
  <si>
    <t>SKU-01587</t>
  </si>
  <si>
    <t>SKU-01588</t>
  </si>
  <si>
    <t>SKU-01589</t>
  </si>
  <si>
    <t>SKU-01590</t>
  </si>
  <si>
    <t>SKU-01591</t>
  </si>
  <si>
    <t>SKU-01592</t>
  </si>
  <si>
    <t>SKU-01593</t>
  </si>
  <si>
    <t>SKU-01594</t>
  </si>
  <si>
    <t>SKU-01595</t>
  </si>
  <si>
    <t>SKU-01596</t>
  </si>
  <si>
    <t>SKU-01597</t>
  </si>
  <si>
    <t>SKU-01598</t>
  </si>
  <si>
    <t>SKU-01599</t>
  </si>
  <si>
    <t>SKU-01600</t>
  </si>
  <si>
    <t>SKU-01601</t>
  </si>
  <si>
    <t>SKU-01602</t>
  </si>
  <si>
    <t>SKU-01603</t>
  </si>
  <si>
    <t>SKU-01604</t>
  </si>
  <si>
    <t>SKU-01605</t>
  </si>
  <si>
    <t>SKU-01606</t>
  </si>
  <si>
    <t>SKU-01607</t>
  </si>
  <si>
    <t>SKU-01608</t>
  </si>
  <si>
    <t>SKU-01609</t>
  </si>
  <si>
    <t>SKU-01610</t>
  </si>
  <si>
    <t>SKU-01611</t>
  </si>
  <si>
    <t>SKU-01612</t>
  </si>
  <si>
    <t>SKU-01613</t>
  </si>
  <si>
    <t>SKU-01614</t>
  </si>
  <si>
    <t>SKU-01615</t>
  </si>
  <si>
    <t>SKU-01616</t>
  </si>
  <si>
    <t>SKU-01617</t>
  </si>
  <si>
    <t>SKU-01618</t>
  </si>
  <si>
    <t>SKU-01619</t>
  </si>
  <si>
    <t>SKU-01620</t>
  </si>
  <si>
    <t>SKU-01621</t>
  </si>
  <si>
    <t>SKU-01622</t>
  </si>
  <si>
    <t>SKU-01623</t>
  </si>
  <si>
    <t>SKU-01624</t>
  </si>
  <si>
    <t>SKU-01625</t>
  </si>
  <si>
    <t>SKU-01626</t>
  </si>
  <si>
    <t>SKU-01627</t>
  </si>
  <si>
    <t>SKU-01628</t>
  </si>
  <si>
    <t>SKU-01629</t>
  </si>
  <si>
    <t>SKU-01630</t>
  </si>
  <si>
    <t>SKU-01631</t>
  </si>
  <si>
    <t>SKU-01632</t>
  </si>
  <si>
    <t>SKU-01633</t>
  </si>
  <si>
    <t>SKU-01634</t>
  </si>
  <si>
    <t>SKU-01635</t>
  </si>
  <si>
    <t>SKU-01636</t>
  </si>
  <si>
    <t>SKU-01637</t>
  </si>
  <si>
    <t>SKU-01638</t>
  </si>
  <si>
    <t>SKU-01639</t>
  </si>
  <si>
    <t>SKU-01640</t>
  </si>
  <si>
    <t>SKU-01641</t>
  </si>
  <si>
    <t>SKU-01642</t>
  </si>
  <si>
    <t>SKU-01643</t>
  </si>
  <si>
    <t>SKU-01644</t>
  </si>
  <si>
    <t>SKU-01645</t>
  </si>
  <si>
    <t>SKU-01646</t>
  </si>
  <si>
    <t>SKU-01647</t>
  </si>
  <si>
    <t>SKU-01648</t>
  </si>
  <si>
    <t>SKU-01649</t>
  </si>
  <si>
    <t>SKU-01650</t>
  </si>
  <si>
    <t>SKU-01651</t>
  </si>
  <si>
    <t>SKU-01652</t>
  </si>
  <si>
    <t>SKU-01653</t>
  </si>
  <si>
    <t>SKU-01654</t>
  </si>
  <si>
    <t>SKU-01655</t>
  </si>
  <si>
    <t>SKU-01656</t>
  </si>
  <si>
    <t>SKU-01657</t>
  </si>
  <si>
    <t>SKU-01658</t>
  </si>
  <si>
    <t>SKU-01659</t>
  </si>
  <si>
    <t>SKU-01660</t>
  </si>
  <si>
    <t>SKU-01661</t>
  </si>
  <si>
    <t>SKU-01662</t>
  </si>
  <si>
    <t>SKU-01663</t>
  </si>
  <si>
    <t>SKU-01664</t>
  </si>
  <si>
    <t>SKU-01665</t>
  </si>
  <si>
    <t>SKU-01666</t>
  </si>
  <si>
    <t>SKU-01667</t>
  </si>
  <si>
    <t>SKU-01668</t>
  </si>
  <si>
    <t>SKU-01669</t>
  </si>
  <si>
    <t>SKU-01670</t>
  </si>
  <si>
    <t>SKU-01671</t>
  </si>
  <si>
    <t>SKU-01672</t>
  </si>
  <si>
    <t>SKU-01673</t>
  </si>
  <si>
    <t>SKU-01674</t>
  </si>
  <si>
    <t>SKU-01675</t>
  </si>
  <si>
    <t>SKU-01676</t>
  </si>
  <si>
    <t>SKU-01677</t>
  </si>
  <si>
    <t>SKU-01678</t>
  </si>
  <si>
    <t>SKU-01679</t>
  </si>
  <si>
    <t>SKU-01680</t>
  </si>
  <si>
    <t>SKU-01681</t>
  </si>
  <si>
    <t>SKU-01682</t>
  </si>
  <si>
    <t>SKU-01683</t>
  </si>
  <si>
    <t>SKU-01684</t>
  </si>
  <si>
    <t>SKU-01685</t>
  </si>
  <si>
    <t>SKU-01686</t>
  </si>
  <si>
    <t>SKU-01687</t>
  </si>
  <si>
    <t>SKU-01688</t>
  </si>
  <si>
    <t>SKU-01689</t>
  </si>
  <si>
    <t>SKU-01690</t>
  </si>
  <si>
    <t>SKU-01691</t>
  </si>
  <si>
    <t>SKU-01692</t>
  </si>
  <si>
    <t>SKU-01693</t>
  </si>
  <si>
    <t>SKU-01694</t>
  </si>
  <si>
    <t>SKU-01695</t>
  </si>
  <si>
    <t>SKU-01696</t>
  </si>
  <si>
    <t>SKU-01697</t>
  </si>
  <si>
    <t>SKU-01698</t>
  </si>
  <si>
    <t>SKU-01699</t>
  </si>
  <si>
    <t>SKU-01700</t>
  </si>
  <si>
    <t>SKU-01701</t>
  </si>
  <si>
    <t>SKU-01702</t>
  </si>
  <si>
    <t>SKU-01703</t>
  </si>
  <si>
    <t>SKU-01704</t>
  </si>
  <si>
    <t>SKU-01705</t>
  </si>
  <si>
    <t>SKU-01706</t>
  </si>
  <si>
    <t>SKU-01707</t>
  </si>
  <si>
    <t>SKU-01708</t>
  </si>
  <si>
    <t>SKU-01709</t>
  </si>
  <si>
    <t>SKU-01710</t>
  </si>
  <si>
    <t>SKU-01711</t>
  </si>
  <si>
    <t>SKU-01712</t>
  </si>
  <si>
    <t>SKU-01713</t>
  </si>
  <si>
    <t>SKU-01714</t>
  </si>
  <si>
    <t>SKU-01715</t>
  </si>
  <si>
    <t>SKU-01716</t>
  </si>
  <si>
    <t>SKU-01717</t>
  </si>
  <si>
    <t>SKU-01718</t>
  </si>
  <si>
    <t>SKU-01719</t>
  </si>
  <si>
    <t>SKU-01720</t>
  </si>
  <si>
    <t>SKU-01721</t>
  </si>
  <si>
    <t>SKU-01722</t>
  </si>
  <si>
    <t>SKU-01723</t>
  </si>
  <si>
    <t>SKU-01724</t>
  </si>
  <si>
    <t>SKU-01725</t>
  </si>
  <si>
    <t>SKU-01726</t>
  </si>
  <si>
    <t>SKU-01727</t>
  </si>
  <si>
    <t>SKU-01728</t>
  </si>
  <si>
    <t>SKU-01729</t>
  </si>
  <si>
    <t>SKU-01730</t>
  </si>
  <si>
    <t>SKU-01731</t>
  </si>
  <si>
    <t>SKU-01732</t>
  </si>
  <si>
    <t>SKU-01733</t>
  </si>
  <si>
    <t>SKU-01734</t>
  </si>
  <si>
    <t>SKU-01735</t>
  </si>
  <si>
    <t>SKU-01736</t>
  </si>
  <si>
    <t>SKU-01737</t>
  </si>
  <si>
    <t>SKU-01738</t>
  </si>
  <si>
    <t>SKU-01739</t>
  </si>
  <si>
    <t>SKU-01740</t>
  </si>
  <si>
    <t>SKU-01741</t>
  </si>
  <si>
    <t>SKU-01742</t>
  </si>
  <si>
    <t>SKU-01743</t>
  </si>
  <si>
    <t>SKU-01744</t>
  </si>
  <si>
    <t>SKU-01745</t>
  </si>
  <si>
    <t>SKU-01746</t>
  </si>
  <si>
    <t>SKU-01747</t>
  </si>
  <si>
    <t>SKU-01748</t>
  </si>
  <si>
    <t>SKU-01749</t>
  </si>
  <si>
    <t>SKU-01750</t>
  </si>
  <si>
    <t>SKU-01751</t>
  </si>
  <si>
    <t>SKU-01752</t>
  </si>
  <si>
    <t>SKU-01753</t>
  </si>
  <si>
    <t>SKU-01754</t>
  </si>
  <si>
    <t>SKU-01755</t>
  </si>
  <si>
    <t>SKU-01756</t>
  </si>
  <si>
    <t>SKU-01757</t>
  </si>
  <si>
    <t>SKU-01758</t>
  </si>
  <si>
    <t>SKU-01759</t>
  </si>
  <si>
    <t>SKU-01760</t>
  </si>
  <si>
    <t>SKU-01761</t>
  </si>
  <si>
    <t>SKU-01762</t>
  </si>
  <si>
    <t>SKU-01763</t>
  </si>
  <si>
    <t>SKU-01764</t>
  </si>
  <si>
    <t>SKU-01765</t>
  </si>
  <si>
    <t>SKU-01766</t>
  </si>
  <si>
    <t>SKU-01767</t>
  </si>
  <si>
    <t>SKU-01768</t>
  </si>
  <si>
    <t>SKU-01769</t>
  </si>
  <si>
    <t>SKU-01770</t>
  </si>
  <si>
    <t>SKU-01771</t>
  </si>
  <si>
    <t>SKU-01772</t>
  </si>
  <si>
    <t>SKU-01773</t>
  </si>
  <si>
    <t>SKU-01774</t>
  </si>
  <si>
    <t>SKU-01775</t>
  </si>
  <si>
    <t>SKU-01776</t>
  </si>
  <si>
    <t>SKU-01777</t>
  </si>
  <si>
    <t>SKU-01778</t>
  </si>
  <si>
    <t>SKU-01779</t>
  </si>
  <si>
    <t>SKU-01780</t>
  </si>
  <si>
    <t>SKU-01781</t>
  </si>
  <si>
    <t>SKU-01782</t>
  </si>
  <si>
    <t>SKU-01783</t>
  </si>
  <si>
    <t>SKU-01784</t>
  </si>
  <si>
    <t>SKU-01785</t>
  </si>
  <si>
    <t>SKU-01786</t>
  </si>
  <si>
    <t>SKU-01787</t>
  </si>
  <si>
    <t>SKU-01788</t>
  </si>
  <si>
    <t>SKU-01789</t>
  </si>
  <si>
    <t>SKU-01790</t>
  </si>
  <si>
    <t>SKU-01791</t>
  </si>
  <si>
    <t>SKU-01792</t>
  </si>
  <si>
    <t>SKU-01793</t>
  </si>
  <si>
    <t>SKU-01794</t>
  </si>
  <si>
    <t>SKU-01795</t>
  </si>
  <si>
    <t>SKU-01796</t>
  </si>
  <si>
    <t>SKU-01797</t>
  </si>
  <si>
    <t>SKU-01798</t>
  </si>
  <si>
    <t>SKU-01799</t>
  </si>
  <si>
    <t>SKU-01800</t>
  </si>
  <si>
    <t>SKU-01801</t>
  </si>
  <si>
    <t>SKU-01802</t>
  </si>
  <si>
    <t>SKU-01803</t>
  </si>
  <si>
    <t>SKU-01804</t>
  </si>
  <si>
    <t>SKU-01805</t>
  </si>
  <si>
    <t>SKU-01806</t>
  </si>
  <si>
    <t>SKU-01807</t>
  </si>
  <si>
    <t>SKU-01808</t>
  </si>
  <si>
    <t>SKU-01809</t>
  </si>
  <si>
    <t>SKU-01810</t>
  </si>
  <si>
    <t>SKU-01811</t>
  </si>
  <si>
    <t>SKU-01812</t>
  </si>
  <si>
    <t>SKU-01813</t>
  </si>
  <si>
    <t>SKU-01814</t>
  </si>
  <si>
    <t>SKU-01815</t>
  </si>
  <si>
    <t>SKU-01816</t>
  </si>
  <si>
    <t>SKU-01817</t>
  </si>
  <si>
    <t>SKU-01818</t>
  </si>
  <si>
    <t>SKU-01819</t>
  </si>
  <si>
    <t>SKU-01820</t>
  </si>
  <si>
    <t>SKU-01821</t>
  </si>
  <si>
    <t>SKU-01822</t>
  </si>
  <si>
    <t>SKU-01823</t>
  </si>
  <si>
    <t>SKU-01824</t>
  </si>
  <si>
    <t>SKU-01825</t>
  </si>
  <si>
    <t>SKU-01826</t>
  </si>
  <si>
    <t>SKU-01827</t>
  </si>
  <si>
    <t>SKU-01828</t>
  </si>
  <si>
    <t>SKU-01829</t>
  </si>
  <si>
    <t>SKU-01830</t>
  </si>
  <si>
    <t>SKU-01831</t>
  </si>
  <si>
    <t>SKU-01832</t>
  </si>
  <si>
    <t>SKU-01833</t>
  </si>
  <si>
    <t>SKU-01834</t>
  </si>
  <si>
    <t>SKU-01835</t>
  </si>
  <si>
    <t>SKU-01836</t>
  </si>
  <si>
    <t>SKU-01837</t>
  </si>
  <si>
    <t>SKU-01838</t>
  </si>
  <si>
    <t>SKU-01839</t>
  </si>
  <si>
    <t>SKU-01840</t>
  </si>
  <si>
    <t>SKU-01841</t>
  </si>
  <si>
    <t>SKU-01842</t>
  </si>
  <si>
    <t>SKU-01843</t>
  </si>
  <si>
    <t>SKU-01844</t>
  </si>
  <si>
    <t>SKU-01845</t>
  </si>
  <si>
    <t>SKU-01846</t>
  </si>
  <si>
    <t>SKU-01847</t>
  </si>
  <si>
    <t>SKU-01848</t>
  </si>
  <si>
    <t>SKU-01849</t>
  </si>
  <si>
    <t>SKU-01850</t>
  </si>
  <si>
    <t>SKU-01851</t>
  </si>
  <si>
    <t>SKU-01852</t>
  </si>
  <si>
    <t>SKU-01853</t>
  </si>
  <si>
    <t>SKU-01854</t>
  </si>
  <si>
    <t>SKU-01855</t>
  </si>
  <si>
    <t>SKU-01856</t>
  </si>
  <si>
    <t>SKU-01857</t>
  </si>
  <si>
    <t>SKU-01858</t>
  </si>
  <si>
    <t>SKU-01859</t>
  </si>
  <si>
    <t>SKU-01860</t>
  </si>
  <si>
    <t>SKU-01861</t>
  </si>
  <si>
    <t>SKU-01862</t>
  </si>
  <si>
    <t>SKU-01863</t>
  </si>
  <si>
    <t>SKU-01864</t>
  </si>
  <si>
    <t>SKU-01865</t>
  </si>
  <si>
    <t>SKU-01866</t>
  </si>
  <si>
    <t>SKU-01867</t>
  </si>
  <si>
    <t>SKU-01868</t>
  </si>
  <si>
    <t>SKU-01869</t>
  </si>
  <si>
    <t>SKU-01870</t>
  </si>
  <si>
    <t>SKU-01871</t>
  </si>
  <si>
    <t>SKU-01872</t>
  </si>
  <si>
    <t>SKU-01873</t>
  </si>
  <si>
    <t>SKU-01874</t>
  </si>
  <si>
    <t>SKU-01875</t>
  </si>
  <si>
    <t>SKU-01876</t>
  </si>
  <si>
    <t>SKU-01877</t>
  </si>
  <si>
    <t>SKU-01878</t>
  </si>
  <si>
    <t>SKU-01879</t>
  </si>
  <si>
    <t>SKU-01880</t>
  </si>
  <si>
    <t>SKU-01881</t>
  </si>
  <si>
    <t>SKU-01882</t>
  </si>
  <si>
    <t>SKU-01883</t>
  </si>
  <si>
    <t>SKU-01884</t>
  </si>
  <si>
    <t>SKU-01885</t>
  </si>
  <si>
    <t>SKU-01886</t>
  </si>
  <si>
    <t>SKU-01887</t>
  </si>
  <si>
    <t>SKU-01888</t>
  </si>
  <si>
    <t>SKU-01889</t>
  </si>
  <si>
    <t>SKU-01890</t>
  </si>
  <si>
    <t>SKU-01891</t>
  </si>
  <si>
    <t>SKU-01892</t>
  </si>
  <si>
    <t>SKU-01893</t>
  </si>
  <si>
    <t>SKU-01894</t>
  </si>
  <si>
    <t>SKU-01895</t>
  </si>
  <si>
    <t>SKU-01896</t>
  </si>
  <si>
    <t>SKU-01897</t>
  </si>
  <si>
    <t>SKU-01898</t>
  </si>
  <si>
    <t>SKU-01899</t>
  </si>
  <si>
    <t>SKU-01900</t>
  </si>
  <si>
    <t>SKU-01901</t>
  </si>
  <si>
    <t>SKU-01902</t>
  </si>
  <si>
    <t>SKU-01903</t>
  </si>
  <si>
    <t>SKU-01904</t>
  </si>
  <si>
    <t>SKU-01905</t>
  </si>
  <si>
    <t>SKU-01906</t>
  </si>
  <si>
    <t>SKU-01907</t>
  </si>
  <si>
    <t>SKU-01908</t>
  </si>
  <si>
    <t>SKU-01909</t>
  </si>
  <si>
    <t>SKU-01910</t>
  </si>
  <si>
    <t>SKU-01911</t>
  </si>
  <si>
    <t>SKU-01912</t>
  </si>
  <si>
    <t>SKU-01913</t>
  </si>
  <si>
    <t>SKU-01914</t>
  </si>
  <si>
    <t>SKU-01915</t>
  </si>
  <si>
    <t>SKU-01916</t>
  </si>
  <si>
    <t>SKU-01917</t>
  </si>
  <si>
    <t>SKU-01918</t>
  </si>
  <si>
    <t>SKU-01919</t>
  </si>
  <si>
    <t>SKU-01920</t>
  </si>
  <si>
    <t>SKU-01921</t>
  </si>
  <si>
    <t>SKU-01922</t>
  </si>
  <si>
    <t>SKU-01923</t>
  </si>
  <si>
    <t>SKU-01924</t>
  </si>
  <si>
    <t>SKU-01925</t>
  </si>
  <si>
    <t>SKU-01926</t>
  </si>
  <si>
    <t>SKU-01927</t>
  </si>
  <si>
    <t>SKU-01928</t>
  </si>
  <si>
    <t>SKU-01929</t>
  </si>
  <si>
    <t>SKU-01930</t>
  </si>
  <si>
    <t>SKU-01931</t>
  </si>
  <si>
    <t>SKU-01932</t>
  </si>
  <si>
    <t>SKU-01933</t>
  </si>
  <si>
    <t>SKU-01934</t>
  </si>
  <si>
    <t>SKU-01935</t>
  </si>
  <si>
    <t>SKU-01936</t>
  </si>
  <si>
    <t>SKU-01937</t>
  </si>
  <si>
    <t>SKU-01938</t>
  </si>
  <si>
    <t>SKU-01939</t>
  </si>
  <si>
    <t>SKU-01940</t>
  </si>
  <si>
    <t>SKU-01941</t>
  </si>
  <si>
    <t>SKU-01942</t>
  </si>
  <si>
    <t>SKU-01943</t>
  </si>
  <si>
    <t>SKU-01944</t>
  </si>
  <si>
    <t>SKU-01945</t>
  </si>
  <si>
    <t>SKU-01946</t>
  </si>
  <si>
    <t>SKU-01947</t>
  </si>
  <si>
    <t>SKU-01948</t>
  </si>
  <si>
    <t>SKU-01949</t>
  </si>
  <si>
    <t>SKU-01950</t>
  </si>
  <si>
    <t>SKU-01951</t>
  </si>
  <si>
    <t>SKU-01952</t>
  </si>
  <si>
    <t>SKU-01953</t>
  </si>
  <si>
    <t>SKU-01954</t>
  </si>
  <si>
    <t>SKU-01955</t>
  </si>
  <si>
    <t>SKU-01956</t>
  </si>
  <si>
    <t>SKU-01957</t>
  </si>
  <si>
    <t>SKU-01958</t>
  </si>
  <si>
    <t>SKU-01959</t>
  </si>
  <si>
    <t>SKU-01960</t>
  </si>
  <si>
    <t>SKU-01961</t>
  </si>
  <si>
    <t>SKU-01962</t>
  </si>
  <si>
    <t>SKU-01963</t>
  </si>
  <si>
    <t>SKU-01964</t>
  </si>
  <si>
    <t>SKU-01965</t>
  </si>
  <si>
    <t>SKU-01966</t>
  </si>
  <si>
    <t>SKU-01967</t>
  </si>
  <si>
    <t>SKU-01968</t>
  </si>
  <si>
    <t>SKU-01969</t>
  </si>
  <si>
    <t>SKU-01970</t>
  </si>
  <si>
    <t>SKU-01971</t>
  </si>
  <si>
    <t>SKU-01972</t>
  </si>
  <si>
    <t>SKU-01973</t>
  </si>
  <si>
    <t>SKU-01974</t>
  </si>
  <si>
    <t>SKU-01975</t>
  </si>
  <si>
    <t>SKU-01976</t>
  </si>
  <si>
    <t>SKU-01977</t>
  </si>
  <si>
    <t>SKU-01978</t>
  </si>
  <si>
    <t>SKU-01979</t>
  </si>
  <si>
    <t>SKU-01980</t>
  </si>
  <si>
    <t>SKU-01981</t>
  </si>
  <si>
    <t>SKU-01982</t>
  </si>
  <si>
    <t>SKU-01983</t>
  </si>
  <si>
    <t>SKU-01984</t>
  </si>
  <si>
    <t>SKU-01985</t>
  </si>
  <si>
    <t>SKU-01986</t>
  </si>
  <si>
    <t>SKU-01987</t>
  </si>
  <si>
    <t>SKU-01988</t>
  </si>
  <si>
    <t>SKU-01989</t>
  </si>
  <si>
    <t>SKU-01990</t>
  </si>
  <si>
    <t>SKU-01991</t>
  </si>
  <si>
    <t>SKU-01992</t>
  </si>
  <si>
    <t>SKU-01993</t>
  </si>
  <si>
    <t>SKU-01994</t>
  </si>
  <si>
    <t>SKU-01995</t>
  </si>
  <si>
    <t>SKU-01996</t>
  </si>
  <si>
    <t>SKU-01997</t>
  </si>
  <si>
    <t>SKU-01998</t>
  </si>
  <si>
    <t>SKU-01999</t>
  </si>
  <si>
    <t>SKU-02000</t>
  </si>
  <si>
    <t>SKU-02001</t>
  </si>
  <si>
    <t>SKU-02002</t>
  </si>
  <si>
    <t>SKU-02003</t>
  </si>
  <si>
    <t>SKU-02004</t>
  </si>
  <si>
    <t>SKU-02005</t>
  </si>
  <si>
    <t>SKU-02006</t>
  </si>
  <si>
    <t>SKU-02007</t>
  </si>
  <si>
    <t>SKU-02008</t>
  </si>
  <si>
    <t>SKU-02009</t>
  </si>
  <si>
    <t>SKU-02010</t>
  </si>
  <si>
    <t>SKU-02011</t>
  </si>
  <si>
    <t>SKU-02012</t>
  </si>
  <si>
    <t>SKU-02013</t>
  </si>
  <si>
    <t>SKU-02014</t>
  </si>
  <si>
    <t>SKU-02015</t>
  </si>
  <si>
    <t>SKU-02016</t>
  </si>
  <si>
    <t>SKU-02017</t>
  </si>
  <si>
    <t>SKU-02018</t>
  </si>
  <si>
    <t>SKU-02019</t>
  </si>
  <si>
    <t>SKU-02020</t>
  </si>
  <si>
    <t>SKU-02021</t>
  </si>
  <si>
    <t>SKU-02022</t>
  </si>
  <si>
    <t>SKU-02023</t>
  </si>
  <si>
    <t>SKU-02024</t>
  </si>
  <si>
    <t>SKU-02025</t>
  </si>
  <si>
    <t>SKU-02026</t>
  </si>
  <si>
    <t>SKU-02027</t>
  </si>
  <si>
    <t>SKU-02028</t>
  </si>
  <si>
    <t>SKU-02029</t>
  </si>
  <si>
    <t>SKU-02030</t>
  </si>
  <si>
    <t>SKU-02031</t>
  </si>
  <si>
    <t>SKU-02032</t>
  </si>
  <si>
    <t>SKU-02033</t>
  </si>
  <si>
    <t>SKU-02034</t>
  </si>
  <si>
    <t>SKU-02035</t>
  </si>
  <si>
    <t>SKU-02036</t>
  </si>
  <si>
    <t>SKU-02037</t>
  </si>
  <si>
    <t>SKU-02038</t>
  </si>
  <si>
    <t>SKU-02039</t>
  </si>
  <si>
    <t>SKU-02040</t>
  </si>
  <si>
    <t>SKU-02041</t>
  </si>
  <si>
    <t>SKU-02042</t>
  </si>
  <si>
    <t>SKU-02043</t>
  </si>
  <si>
    <t>SKU-02044</t>
  </si>
  <si>
    <t>SKU-02045</t>
  </si>
  <si>
    <t>SKU-02046</t>
  </si>
  <si>
    <t>SKU-02047</t>
  </si>
  <si>
    <t>SKU-02048</t>
  </si>
  <si>
    <t>SKU-02049</t>
  </si>
  <si>
    <t>SKU-02050</t>
  </si>
  <si>
    <t>SKU-02051</t>
  </si>
  <si>
    <t>SKU-02052</t>
  </si>
  <si>
    <t>SKU-02053</t>
  </si>
  <si>
    <t>SKU-02054</t>
  </si>
  <si>
    <t>SKU-02055</t>
  </si>
  <si>
    <t>SKU-02056</t>
  </si>
  <si>
    <t>SKU-02057</t>
  </si>
  <si>
    <t>SKU-02058</t>
  </si>
  <si>
    <t>SKU-02059</t>
  </si>
  <si>
    <t>SKU-02060</t>
  </si>
  <si>
    <t>SKU-02061</t>
  </si>
  <si>
    <t>SKU-02062</t>
  </si>
  <si>
    <t>SKU-02063</t>
  </si>
  <si>
    <t>SKU-02064</t>
  </si>
  <si>
    <t>SKU-02065</t>
  </si>
  <si>
    <t>SKU-02066</t>
  </si>
  <si>
    <t>SKU-02067</t>
  </si>
  <si>
    <t>SKU-02068</t>
  </si>
  <si>
    <t>SKU-02069</t>
  </si>
  <si>
    <t>SKU-02070</t>
  </si>
  <si>
    <t>SKU-02071</t>
  </si>
  <si>
    <t>SKU-02072</t>
  </si>
  <si>
    <t>SKU-02073</t>
  </si>
  <si>
    <t>SKU-02074</t>
  </si>
  <si>
    <t>SKU-02075</t>
  </si>
  <si>
    <t>SKU-02076</t>
  </si>
  <si>
    <t>SKU-02077</t>
  </si>
  <si>
    <t>SKU-02078</t>
  </si>
  <si>
    <t>SKU-02079</t>
  </si>
  <si>
    <t>SKU-02080</t>
  </si>
  <si>
    <t>SKU-02081</t>
  </si>
  <si>
    <t>SKU-02082</t>
  </si>
  <si>
    <t>SKU-02083</t>
  </si>
  <si>
    <t>SKU-02084</t>
  </si>
  <si>
    <t>SKU-02085</t>
  </si>
  <si>
    <t>SKU-02086</t>
  </si>
  <si>
    <t>SKU-02087</t>
  </si>
  <si>
    <t>SKU-02088</t>
  </si>
  <si>
    <t>SKU-02089</t>
  </si>
  <si>
    <t>SKU-02090</t>
  </si>
  <si>
    <t>SKU-02091</t>
  </si>
  <si>
    <t>SKU-02092</t>
  </si>
  <si>
    <t>SKU-02093</t>
  </si>
  <si>
    <t>SKU-02094</t>
  </si>
  <si>
    <t>SKU-02095</t>
  </si>
  <si>
    <t>SKU-02096</t>
  </si>
  <si>
    <t>SKU-02097</t>
  </si>
  <si>
    <t>SKU-02098</t>
  </si>
  <si>
    <t>SKU-02099</t>
  </si>
  <si>
    <t>SKU-02100</t>
  </si>
  <si>
    <t>SKU-02101</t>
  </si>
  <si>
    <t>SKU-02102</t>
  </si>
  <si>
    <t>SKU-02103</t>
  </si>
  <si>
    <t>SKU-02104</t>
  </si>
  <si>
    <t>SKU-02105</t>
  </si>
  <si>
    <t>SKU-02106</t>
  </si>
  <si>
    <t>SKU-02107</t>
  </si>
  <si>
    <t>SKU-02108</t>
  </si>
  <si>
    <t>SKU-02109</t>
  </si>
  <si>
    <t>SKU-02110</t>
  </si>
  <si>
    <t>SKU-02111</t>
  </si>
  <si>
    <t>SKU-02112</t>
  </si>
  <si>
    <t>SKU-02113</t>
  </si>
  <si>
    <t>SKU-02114</t>
  </si>
  <si>
    <t>SKU-02115</t>
  </si>
  <si>
    <t>SKU-02116</t>
  </si>
  <si>
    <t>SKU-02117</t>
  </si>
  <si>
    <t>SKU-02118</t>
  </si>
  <si>
    <t>SKU-02119</t>
  </si>
  <si>
    <t>SKU-02120</t>
  </si>
  <si>
    <t>SKU-02121</t>
  </si>
  <si>
    <t>SKU-02122</t>
  </si>
  <si>
    <t>SKU-02123</t>
  </si>
  <si>
    <t>SKU-02124</t>
  </si>
  <si>
    <t>SKU-02125</t>
  </si>
  <si>
    <t>SKU-02126</t>
  </si>
  <si>
    <t>SKU-02127</t>
  </si>
  <si>
    <t>SKU-02128</t>
  </si>
  <si>
    <t>SKU-02129</t>
  </si>
  <si>
    <t>SKU-02130</t>
  </si>
  <si>
    <t>SKU-02131</t>
  </si>
  <si>
    <t>SKU-02132</t>
  </si>
  <si>
    <t>SKU-02133</t>
  </si>
  <si>
    <t>SKU-02134</t>
  </si>
  <si>
    <t>SKU-02135</t>
  </si>
  <si>
    <t>SKU-02136</t>
  </si>
  <si>
    <t>SKU-02137</t>
  </si>
  <si>
    <t>SKU-02138</t>
  </si>
  <si>
    <t>SKU-02139</t>
  </si>
  <si>
    <t>SKU-02140</t>
  </si>
  <si>
    <t>SKU-02141</t>
  </si>
  <si>
    <t>SKU-02142</t>
  </si>
  <si>
    <t>SKU-02143</t>
  </si>
  <si>
    <t>SKU-02144</t>
  </si>
  <si>
    <t>SKU-02145</t>
  </si>
  <si>
    <t>SKU-02146</t>
  </si>
  <si>
    <t>SKU-02147</t>
  </si>
  <si>
    <t>SKU-02148</t>
  </si>
  <si>
    <t>SKU-02149</t>
  </si>
  <si>
    <t>SKU-02150</t>
  </si>
  <si>
    <t>SKU-02151</t>
  </si>
  <si>
    <t>SKU-02152</t>
  </si>
  <si>
    <t>SKU-02153</t>
  </si>
  <si>
    <t>SKU-02154</t>
  </si>
  <si>
    <t>SKU-02155</t>
  </si>
  <si>
    <t>SKU-02156</t>
  </si>
  <si>
    <t>SKU-02157</t>
  </si>
  <si>
    <t>SKU-02158</t>
  </si>
  <si>
    <t>SKU-02159</t>
  </si>
  <si>
    <t>SKU-02160</t>
  </si>
  <si>
    <t>SKU-02161</t>
  </si>
  <si>
    <t>SKU-02162</t>
  </si>
  <si>
    <t>SKU-02163</t>
  </si>
  <si>
    <t>SKU-02164</t>
  </si>
  <si>
    <t>SKU-02165</t>
  </si>
  <si>
    <t>SKU-02166</t>
  </si>
  <si>
    <t>SKU-02167</t>
  </si>
  <si>
    <t>SKU-02168</t>
  </si>
  <si>
    <t>SKU-02169</t>
  </si>
  <si>
    <t>SKU-02170</t>
  </si>
  <si>
    <t>SKU-02171</t>
  </si>
  <si>
    <t>SKU-02172</t>
  </si>
  <si>
    <t>SKU-02173</t>
  </si>
  <si>
    <t>SKU-02174</t>
  </si>
  <si>
    <t>SKU-02175</t>
  </si>
  <si>
    <t>SKU-02176</t>
  </si>
  <si>
    <t>SKU-02177</t>
  </si>
  <si>
    <t>SKU-02178</t>
  </si>
  <si>
    <t>SKU-02179</t>
  </si>
  <si>
    <t>SKU-02180</t>
  </si>
  <si>
    <t>SKU-02181</t>
  </si>
  <si>
    <t>SKU-02182</t>
  </si>
  <si>
    <t>SKU-02183</t>
  </si>
  <si>
    <t>SKU-02184</t>
  </si>
  <si>
    <t>SKU-02185</t>
  </si>
  <si>
    <t>SKU-02186</t>
  </si>
  <si>
    <t>SKU-02187</t>
  </si>
  <si>
    <t>SKU-02188</t>
  </si>
  <si>
    <t>SKU-02189</t>
  </si>
  <si>
    <t>SKU-02190</t>
  </si>
  <si>
    <t>SKU-02191</t>
  </si>
  <si>
    <t>SKU-02192</t>
  </si>
  <si>
    <t>SKU-02193</t>
  </si>
  <si>
    <t>SKU-02194</t>
  </si>
  <si>
    <t>SKU-02195</t>
  </si>
  <si>
    <t>SKU-02196</t>
  </si>
  <si>
    <t>SKU-02197</t>
  </si>
  <si>
    <t>SKU-02198</t>
  </si>
  <si>
    <t>SKU-02199</t>
  </si>
  <si>
    <t>SKU-02200</t>
  </si>
  <si>
    <t>SKU-02201</t>
  </si>
  <si>
    <t>SKU-02202</t>
  </si>
  <si>
    <t>SKU-02203</t>
  </si>
  <si>
    <t>SKU-02204</t>
  </si>
  <si>
    <t>SKU-02205</t>
  </si>
  <si>
    <t>SKU-02206</t>
  </si>
  <si>
    <t>SKU-02207</t>
  </si>
  <si>
    <t>SKU-02208</t>
  </si>
  <si>
    <t>SKU-02209</t>
  </si>
  <si>
    <t>SKU-02210</t>
  </si>
  <si>
    <t>SKU-02211</t>
  </si>
  <si>
    <t>SKU-02212</t>
  </si>
  <si>
    <t>SKU-02213</t>
  </si>
  <si>
    <t>SKU-02214</t>
  </si>
  <si>
    <t>SKU-02215</t>
  </si>
  <si>
    <t>SKU-02216</t>
  </si>
  <si>
    <t>SKU-02217</t>
  </si>
  <si>
    <t>SKU-02218</t>
  </si>
  <si>
    <t>SKU-02219</t>
  </si>
  <si>
    <t>SKU-02220</t>
  </si>
  <si>
    <t>SKU-02221</t>
  </si>
  <si>
    <t>SKU-02222</t>
  </si>
  <si>
    <t>SKU-02223</t>
  </si>
  <si>
    <t>SKU-02224</t>
  </si>
  <si>
    <t>SKU-02225</t>
  </si>
  <si>
    <t>SKU-02226</t>
  </si>
  <si>
    <t>SKU-02227</t>
  </si>
  <si>
    <t>SKU-02228</t>
  </si>
  <si>
    <t>SKU-02229</t>
  </si>
  <si>
    <t>SKU-02230</t>
  </si>
  <si>
    <t>SKU-02231</t>
  </si>
  <si>
    <t>SKU-02232</t>
  </si>
  <si>
    <t>SKU-02233</t>
  </si>
  <si>
    <t>SKU-02234</t>
  </si>
  <si>
    <t>SKU-02235</t>
  </si>
  <si>
    <t>SKU-02236</t>
  </si>
  <si>
    <t>SKU-02237</t>
  </si>
  <si>
    <t>SKU-02238</t>
  </si>
  <si>
    <t>SKU-02239</t>
  </si>
  <si>
    <t>SKU-02240</t>
  </si>
  <si>
    <t>SKU-02241</t>
  </si>
  <si>
    <t>SKU-02242</t>
  </si>
  <si>
    <t>SKU-02243</t>
  </si>
  <si>
    <t>SKU-02244</t>
  </si>
  <si>
    <t>SKU-02245</t>
  </si>
  <si>
    <t>SKU-02246</t>
  </si>
  <si>
    <t>SKU-02247</t>
  </si>
  <si>
    <t>SKU-02248</t>
  </si>
  <si>
    <t>SKU-02249</t>
  </si>
  <si>
    <t>SKU-02250</t>
  </si>
  <si>
    <t>SKU-02251</t>
  </si>
  <si>
    <t>SKU-02252</t>
  </si>
  <si>
    <t>SKU-02253</t>
  </si>
  <si>
    <t>SKU-02254</t>
  </si>
  <si>
    <t>SKU-02255</t>
  </si>
  <si>
    <t>SKU-02256</t>
  </si>
  <si>
    <t>SKU-02257</t>
  </si>
  <si>
    <t>SKU-02258</t>
  </si>
  <si>
    <t>SKU-02259</t>
  </si>
  <si>
    <t>SKU-02260</t>
  </si>
  <si>
    <t>SKU-02261</t>
  </si>
  <si>
    <t>SKU-02262</t>
  </si>
  <si>
    <t>SKU-02263</t>
  </si>
  <si>
    <t>SKU-02264</t>
  </si>
  <si>
    <t>SKU-02265</t>
  </si>
  <si>
    <t>SKU-02266</t>
  </si>
  <si>
    <t>SKU-02267</t>
  </si>
  <si>
    <t>SKU-02268</t>
  </si>
  <si>
    <t>SKU-02269</t>
  </si>
  <si>
    <t>SKU-02270</t>
  </si>
  <si>
    <t>SKU-02271</t>
  </si>
  <si>
    <t>SKU-02272</t>
  </si>
  <si>
    <t>SKU-02273</t>
  </si>
  <si>
    <t>SKU-02274</t>
  </si>
  <si>
    <t>SKU-02275</t>
  </si>
  <si>
    <t>SKU-02276</t>
  </si>
  <si>
    <t>SKU-02277</t>
  </si>
  <si>
    <t>SKU-02278</t>
  </si>
  <si>
    <t>SKU-02279</t>
  </si>
  <si>
    <t>SKU-02280</t>
  </si>
  <si>
    <t>SKU-02281</t>
  </si>
  <si>
    <t>SKU-02282</t>
  </si>
  <si>
    <t>SKU-02283</t>
  </si>
  <si>
    <t>SKU-02284</t>
  </si>
  <si>
    <t>SKU-02285</t>
  </si>
  <si>
    <t>SKU-02286</t>
  </si>
  <si>
    <t>SKU-02287</t>
  </si>
  <si>
    <t>SKU-02288</t>
  </si>
  <si>
    <t>SKU-02289</t>
  </si>
  <si>
    <t>SKU-02290</t>
  </si>
  <si>
    <t>SKU-02291</t>
  </si>
  <si>
    <t>SKU-02292</t>
  </si>
  <si>
    <t>SKU-02293</t>
  </si>
  <si>
    <t>SKU-02294</t>
  </si>
  <si>
    <t>SKU-02295</t>
  </si>
  <si>
    <t>SKU-02296</t>
  </si>
  <si>
    <t>SKU-02297</t>
  </si>
  <si>
    <t>SKU-02298</t>
  </si>
  <si>
    <t>SKU-02299</t>
  </si>
  <si>
    <t>SKU-02300</t>
  </si>
  <si>
    <t>SKU-02301</t>
  </si>
  <si>
    <t>SKU-02302</t>
  </si>
  <si>
    <t>SKU-02303</t>
  </si>
  <si>
    <t>SKU-02304</t>
  </si>
  <si>
    <t>SKU-02305</t>
  </si>
  <si>
    <t>SKU-02306</t>
  </si>
  <si>
    <t>SKU-02307</t>
  </si>
  <si>
    <t>SKU-02308</t>
  </si>
  <si>
    <t>SKU-02309</t>
  </si>
  <si>
    <t>SKU-02310</t>
  </si>
  <si>
    <t>SKU-02311</t>
  </si>
  <si>
    <t>SKU-02312</t>
  </si>
  <si>
    <t>SKU-02313</t>
  </si>
  <si>
    <t>SKU-02314</t>
  </si>
  <si>
    <t>SKU-02315</t>
  </si>
  <si>
    <t>SKU-02316</t>
  </si>
  <si>
    <t>SKU-02317</t>
  </si>
  <si>
    <t>SKU-02318</t>
  </si>
  <si>
    <t>SKU-02319</t>
  </si>
  <si>
    <t>SKU-02320</t>
  </si>
  <si>
    <t>SKU-02321</t>
  </si>
  <si>
    <t>SKU-02322</t>
  </si>
  <si>
    <t>SKU-02323</t>
  </si>
  <si>
    <t>SKU-02324</t>
  </si>
  <si>
    <t>SKU-02325</t>
  </si>
  <si>
    <t>SKU-02326</t>
  </si>
  <si>
    <t>SKU-02327</t>
  </si>
  <si>
    <t>SKU-02328</t>
  </si>
  <si>
    <t>SKU-02329</t>
  </si>
  <si>
    <t>SKU-02330</t>
  </si>
  <si>
    <t>SKU-02331</t>
  </si>
  <si>
    <t>SKU-02332</t>
  </si>
  <si>
    <t>SKU-02333</t>
  </si>
  <si>
    <t>SKU-02334</t>
  </si>
  <si>
    <t>SKU-02335</t>
  </si>
  <si>
    <t>SKU-02336</t>
  </si>
  <si>
    <t>SKU-02337</t>
  </si>
  <si>
    <t>SKU-02338</t>
  </si>
  <si>
    <t>SKU-02339</t>
  </si>
  <si>
    <t>SKU-02340</t>
  </si>
  <si>
    <t>SKU-02341</t>
  </si>
  <si>
    <t>SKU-02342</t>
  </si>
  <si>
    <t>SKU-02343</t>
  </si>
  <si>
    <t>SKU-02344</t>
  </si>
  <si>
    <t>SKU-02345</t>
  </si>
  <si>
    <t>SKU-02346</t>
  </si>
  <si>
    <t>SKU-02347</t>
  </si>
  <si>
    <t>SKU-02348</t>
  </si>
  <si>
    <t>SKU-02349</t>
  </si>
  <si>
    <t>SKU-02350</t>
  </si>
  <si>
    <t>SKU-02351</t>
  </si>
  <si>
    <t>SKU-02352</t>
  </si>
  <si>
    <t>SKU-02353</t>
  </si>
  <si>
    <t>SKU-02354</t>
  </si>
  <si>
    <t>SKU-02355</t>
  </si>
  <si>
    <t>SKU-02356</t>
  </si>
  <si>
    <t>SKU-02357</t>
  </si>
  <si>
    <t>SKU-02358</t>
  </si>
  <si>
    <t>SKU-02359</t>
  </si>
  <si>
    <t>SKU-02360</t>
  </si>
  <si>
    <t>SKU-02361</t>
  </si>
  <si>
    <t>SKU-02362</t>
  </si>
  <si>
    <t>SKU-02363</t>
  </si>
  <si>
    <t>SKU-02364</t>
  </si>
  <si>
    <t>SKU-02365</t>
  </si>
  <si>
    <t>SKU-02366</t>
  </si>
  <si>
    <t>SKU-02367</t>
  </si>
  <si>
    <t>SKU-02368</t>
  </si>
  <si>
    <t>SKU-02369</t>
  </si>
  <si>
    <t>SKU-02370</t>
  </si>
  <si>
    <t>SKU-02371</t>
  </si>
  <si>
    <t>SKU-02372</t>
  </si>
  <si>
    <t>SKU-02373</t>
  </si>
  <si>
    <t>SKU-02374</t>
  </si>
  <si>
    <t>SKU-02375</t>
  </si>
  <si>
    <t>SKU-02376</t>
  </si>
  <si>
    <t>SKU-02377</t>
  </si>
  <si>
    <t>SKU-02378</t>
  </si>
  <si>
    <t>SKU-02379</t>
  </si>
  <si>
    <t>SKU-02380</t>
  </si>
  <si>
    <t>SKU-02381</t>
  </si>
  <si>
    <t>SKU-02382</t>
  </si>
  <si>
    <t>SKU-02383</t>
  </si>
  <si>
    <t>SKU-02384</t>
  </si>
  <si>
    <t>SKU-02385</t>
  </si>
  <si>
    <t>SKU-02386</t>
  </si>
  <si>
    <t>SKU-02387</t>
  </si>
  <si>
    <t>SKU-02388</t>
  </si>
  <si>
    <t>SKU-02389</t>
  </si>
  <si>
    <t>SKU-02390</t>
  </si>
  <si>
    <t>SKU-02391</t>
  </si>
  <si>
    <t>SKU-02392</t>
  </si>
  <si>
    <t>SKU-02393</t>
  </si>
  <si>
    <t>SKU-02394</t>
  </si>
  <si>
    <t>SKU-02395</t>
  </si>
  <si>
    <t>SKU-02396</t>
  </si>
  <si>
    <t>SKU-02397</t>
  </si>
  <si>
    <t>SKU-02398</t>
  </si>
  <si>
    <t>SKU-02399</t>
  </si>
  <si>
    <t>SKU-02400</t>
  </si>
  <si>
    <t>SKU-02401</t>
  </si>
  <si>
    <t>SKU-02402</t>
  </si>
  <si>
    <t>SKU-02403</t>
  </si>
  <si>
    <t>SKU-02404</t>
  </si>
  <si>
    <t>SKU-02405</t>
  </si>
  <si>
    <t>SKU-02406</t>
  </si>
  <si>
    <t>SKU-02407</t>
  </si>
  <si>
    <t>SKU-02408</t>
  </si>
  <si>
    <t>SKU-02409</t>
  </si>
  <si>
    <t>SKU-02410</t>
  </si>
  <si>
    <t>SKU-02411</t>
  </si>
  <si>
    <t>SKU-02412</t>
  </si>
  <si>
    <t>SKU-02413</t>
  </si>
  <si>
    <t>SKU-02414</t>
  </si>
  <si>
    <t>SKU-02415</t>
  </si>
  <si>
    <t>SKU-02416</t>
  </si>
  <si>
    <t>SKU-02417</t>
  </si>
  <si>
    <t>SKU-02418</t>
  </si>
  <si>
    <t>SKU-02419</t>
  </si>
  <si>
    <t>SKU-02420</t>
  </si>
  <si>
    <t>SKU-02421</t>
  </si>
  <si>
    <t>SKU-02422</t>
  </si>
  <si>
    <t>SKU-02423</t>
  </si>
  <si>
    <t>SKU-02424</t>
  </si>
  <si>
    <t>SKU-02425</t>
  </si>
  <si>
    <t>SKU-02426</t>
  </si>
  <si>
    <t>SKU-02427</t>
  </si>
  <si>
    <t>SKU-02428</t>
  </si>
  <si>
    <t>SKU-02429</t>
  </si>
  <si>
    <t>SKU-02430</t>
  </si>
  <si>
    <t>SKU-02431</t>
  </si>
  <si>
    <t>SKU-02432</t>
  </si>
  <si>
    <t>SKU-02433</t>
  </si>
  <si>
    <t>SKU-02434</t>
  </si>
  <si>
    <t>SKU-02435</t>
  </si>
  <si>
    <t>SKU-02436</t>
  </si>
  <si>
    <t>SKU-02437</t>
  </si>
  <si>
    <t>SKU-02438</t>
  </si>
  <si>
    <t>SKU-02439</t>
  </si>
  <si>
    <t>SKU-02440</t>
  </si>
  <si>
    <t>SKU-02441</t>
  </si>
  <si>
    <t>SKU-02442</t>
  </si>
  <si>
    <t>SKU-02443</t>
  </si>
  <si>
    <t>SKU-02444</t>
  </si>
  <si>
    <t>SKU-02445</t>
  </si>
  <si>
    <t>SKU-02446</t>
  </si>
  <si>
    <t>SKU-02447</t>
  </si>
  <si>
    <t>SKU-02448</t>
  </si>
  <si>
    <t>SKU-02449</t>
  </si>
  <si>
    <t>SKU-02450</t>
  </si>
  <si>
    <t>SKU-02451</t>
  </si>
  <si>
    <t>SKU-02452</t>
  </si>
  <si>
    <t>SKU-02453</t>
  </si>
  <si>
    <t>SKU-02454</t>
  </si>
  <si>
    <t>SKU-02455</t>
  </si>
  <si>
    <t>SKU-02456</t>
  </si>
  <si>
    <t>SKU-02457</t>
  </si>
  <si>
    <t>SKU-02458</t>
  </si>
  <si>
    <t>SKU-02459</t>
  </si>
  <si>
    <t>SKU-02460</t>
  </si>
  <si>
    <t>SKU-02461</t>
  </si>
  <si>
    <t>SKU-02462</t>
  </si>
  <si>
    <t>SKU-02463</t>
  </si>
  <si>
    <t>SKU-02464</t>
  </si>
  <si>
    <t>SKU-02465</t>
  </si>
  <si>
    <t>SKU-02466</t>
  </si>
  <si>
    <t>SKU-02467</t>
  </si>
  <si>
    <t>SKU-02468</t>
  </si>
  <si>
    <t>SKU-02469</t>
  </si>
  <si>
    <t>SKU-02470</t>
  </si>
  <si>
    <t>SKU-02471</t>
  </si>
  <si>
    <t>SKU-02472</t>
  </si>
  <si>
    <t>SKU-02473</t>
  </si>
  <si>
    <t>SKU-02474</t>
  </si>
  <si>
    <t>SKU-02475</t>
  </si>
  <si>
    <t>SKU-02476</t>
  </si>
  <si>
    <t>SKU-02477</t>
  </si>
  <si>
    <t>SKU-02478</t>
  </si>
  <si>
    <t>SKU-02479</t>
  </si>
  <si>
    <t>SKU-02480</t>
  </si>
  <si>
    <t>SKU-02481</t>
  </si>
  <si>
    <t>SKU-02482</t>
  </si>
  <si>
    <t>SKU-02483</t>
  </si>
  <si>
    <t>SKU-02484</t>
  </si>
  <si>
    <t>SKU-02485</t>
  </si>
  <si>
    <t>SKU-02486</t>
  </si>
  <si>
    <t>SKU-02487</t>
  </si>
  <si>
    <t>SKU-02488</t>
  </si>
  <si>
    <t>SKU-02489</t>
  </si>
  <si>
    <t>SKU-02490</t>
  </si>
  <si>
    <t>SKU-02491</t>
  </si>
  <si>
    <t>SKU-02492</t>
  </si>
  <si>
    <t>SKU-02493</t>
  </si>
  <si>
    <t>SKU-02494</t>
  </si>
  <si>
    <t>SKU-02495</t>
  </si>
  <si>
    <t>SKU-02496</t>
  </si>
  <si>
    <t>SKU-02497</t>
  </si>
  <si>
    <t>SKU-02498</t>
  </si>
  <si>
    <t>SKU-02499</t>
  </si>
  <si>
    <t>SKU-02500</t>
  </si>
  <si>
    <t>SKU-02501</t>
  </si>
  <si>
    <t>SKU-02502</t>
  </si>
  <si>
    <t>SKU-02503</t>
  </si>
  <si>
    <t>SKU-02504</t>
  </si>
  <si>
    <t>SKU-02505</t>
  </si>
  <si>
    <t>SKU-02506</t>
  </si>
  <si>
    <t>SKU-02507</t>
  </si>
  <si>
    <t>SKU-02508</t>
  </si>
  <si>
    <t>SKU-02509</t>
  </si>
  <si>
    <t>SKU-02510</t>
  </si>
  <si>
    <t>SKU-02511</t>
  </si>
  <si>
    <t>SKU-02512</t>
  </si>
  <si>
    <t>SKU-02513</t>
  </si>
  <si>
    <t>SKU-02514</t>
  </si>
  <si>
    <t>SKU-02515</t>
  </si>
  <si>
    <t>SKU-02516</t>
  </si>
  <si>
    <t>SKU-02517</t>
  </si>
  <si>
    <t>SKU-02518</t>
  </si>
  <si>
    <t>SKU-02519</t>
  </si>
  <si>
    <t>SKU-02520</t>
  </si>
  <si>
    <t>SKU-02521</t>
  </si>
  <si>
    <t>SKU-02522</t>
  </si>
  <si>
    <t>SKU-02523</t>
  </si>
  <si>
    <t>SKU-02524</t>
  </si>
  <si>
    <t>SKU-02525</t>
  </si>
  <si>
    <t>SKU-02526</t>
  </si>
  <si>
    <t>SKU-02527</t>
  </si>
  <si>
    <t>SKU-02528</t>
  </si>
  <si>
    <t>SKU-02529</t>
  </si>
  <si>
    <t>SKU-02530</t>
  </si>
  <si>
    <t>SKU-02531</t>
  </si>
  <si>
    <t>SKU-02532</t>
  </si>
  <si>
    <t>SKU-02533</t>
  </si>
  <si>
    <t>SKU-02534</t>
  </si>
  <si>
    <t>SKU-02535</t>
  </si>
  <si>
    <t>SKU-02536</t>
  </si>
  <si>
    <t>SKU-02537</t>
  </si>
  <si>
    <t>SKU-02538</t>
  </si>
  <si>
    <t>SKU-02539</t>
  </si>
  <si>
    <t>SKU-02540</t>
  </si>
  <si>
    <t>SKU-02541</t>
  </si>
  <si>
    <t>SKU-02542</t>
  </si>
  <si>
    <t>SKU-02543</t>
  </si>
  <si>
    <t>SKU-02544</t>
  </si>
  <si>
    <t>SKU-02545</t>
  </si>
  <si>
    <t>SKU-02546</t>
  </si>
  <si>
    <t>SKU-02547</t>
  </si>
  <si>
    <t>SKU-02548</t>
  </si>
  <si>
    <t>SKU-02549</t>
  </si>
  <si>
    <t>SKU-02550</t>
  </si>
  <si>
    <t>SKU-02551</t>
  </si>
  <si>
    <t>SKU-02552</t>
  </si>
  <si>
    <t>SKU-02553</t>
  </si>
  <si>
    <t>SKU-02554</t>
  </si>
  <si>
    <t>SKU-02555</t>
  </si>
  <si>
    <t>SKU-02556</t>
  </si>
  <si>
    <t>SKU-02557</t>
  </si>
  <si>
    <t>SKU-02558</t>
  </si>
  <si>
    <t>SKU-02559</t>
  </si>
  <si>
    <t>SKU-02560</t>
  </si>
  <si>
    <t>SKU-02561</t>
  </si>
  <si>
    <t>SKU-02562</t>
  </si>
  <si>
    <t>SKU-02563</t>
  </si>
  <si>
    <t>SKU-02564</t>
  </si>
  <si>
    <t>SKU-02565</t>
  </si>
  <si>
    <t>SKU-02566</t>
  </si>
  <si>
    <t>SKU-02567</t>
  </si>
  <si>
    <t>SKU-02568</t>
  </si>
  <si>
    <t>SKU-02569</t>
  </si>
  <si>
    <t>SKU-02570</t>
  </si>
  <si>
    <t>SKU-02571</t>
  </si>
  <si>
    <t>SKU-02572</t>
  </si>
  <si>
    <t>SKU-02573</t>
  </si>
  <si>
    <t>SKU-02574</t>
  </si>
  <si>
    <t>SKU-02575</t>
  </si>
  <si>
    <t>SKU-02576</t>
  </si>
  <si>
    <t>SKU-02577</t>
  </si>
  <si>
    <t>SKU-02578</t>
  </si>
  <si>
    <t>SKU-02579</t>
  </si>
  <si>
    <t>SKU-02580</t>
  </si>
  <si>
    <t>SKU-02581</t>
  </si>
  <si>
    <t>SKU-02582</t>
  </si>
  <si>
    <t>SKU-02583</t>
  </si>
  <si>
    <t>SKU-02584</t>
  </si>
  <si>
    <t>SKU-02585</t>
  </si>
  <si>
    <t>SKU-02586</t>
  </si>
  <si>
    <t>SKU-02587</t>
  </si>
  <si>
    <t>SKU-02588</t>
  </si>
  <si>
    <t>SKU-02589</t>
  </si>
  <si>
    <t>SKU-02590</t>
  </si>
  <si>
    <t>SKU-02591</t>
  </si>
  <si>
    <t>SKU-02592</t>
  </si>
  <si>
    <t>SKU-02593</t>
  </si>
  <si>
    <t>SKU-02594</t>
  </si>
  <si>
    <t>SKU-02595</t>
  </si>
  <si>
    <t>SKU-02596</t>
  </si>
  <si>
    <t>SKU-02597</t>
  </si>
  <si>
    <t>SKU-02598</t>
  </si>
  <si>
    <t>SKU-02599</t>
  </si>
  <si>
    <t>SKU-02600</t>
  </si>
  <si>
    <t>SKU-02601</t>
  </si>
  <si>
    <t>SKU-02602</t>
  </si>
  <si>
    <t>SKU-02603</t>
  </si>
  <si>
    <t>SKU-02604</t>
  </si>
  <si>
    <t>SKU-02605</t>
  </si>
  <si>
    <t>SKU-02606</t>
  </si>
  <si>
    <t>SKU-02607</t>
  </si>
  <si>
    <t>SKU-02608</t>
  </si>
  <si>
    <t>SKU-02609</t>
  </si>
  <si>
    <t>SKU-02610</t>
  </si>
  <si>
    <t>SKU-02611</t>
  </si>
  <si>
    <t>SKU-02612</t>
  </si>
  <si>
    <t>SKU-02613</t>
  </si>
  <si>
    <t>SKU-02614</t>
  </si>
  <si>
    <t>SKU-02615</t>
  </si>
  <si>
    <t>SKU-02616</t>
  </si>
  <si>
    <t>SKU-02617</t>
  </si>
  <si>
    <t>SKU-02618</t>
  </si>
  <si>
    <t>SKU-02619</t>
  </si>
  <si>
    <t>SKU-02620</t>
  </si>
  <si>
    <t>SKU-02621</t>
  </si>
  <si>
    <t>SKU-02622</t>
  </si>
  <si>
    <t>SKU-02623</t>
  </si>
  <si>
    <t>SKU-02624</t>
  </si>
  <si>
    <t>SKU-02625</t>
  </si>
  <si>
    <t>SKU-02626</t>
  </si>
  <si>
    <t>SKU-02627</t>
  </si>
  <si>
    <t>SKU-02628</t>
  </si>
  <si>
    <t>SKU-02629</t>
  </si>
  <si>
    <t>SKU-02630</t>
  </si>
  <si>
    <t>SKU-02631</t>
  </si>
  <si>
    <t>SKU-02632</t>
  </si>
  <si>
    <t>SKU-02633</t>
  </si>
  <si>
    <t>SKU-02634</t>
  </si>
  <si>
    <t>SKU-02635</t>
  </si>
  <si>
    <t>SKU-02636</t>
  </si>
  <si>
    <t>SKU-02637</t>
  </si>
  <si>
    <t>SKU-02638</t>
  </si>
  <si>
    <t>SKU-02639</t>
  </si>
  <si>
    <t>SKU-02640</t>
  </si>
  <si>
    <t>SKU-02641</t>
  </si>
  <si>
    <t>SKU-02642</t>
  </si>
  <si>
    <t>SKU-02643</t>
  </si>
  <si>
    <t>SKU-02644</t>
  </si>
  <si>
    <t>SKU-02645</t>
  </si>
  <si>
    <t>SKU-02646</t>
  </si>
  <si>
    <t>SKU-02647</t>
  </si>
  <si>
    <t>SKU-02648</t>
  </si>
  <si>
    <t>SKU-02649</t>
  </si>
  <si>
    <t>SKU-02650</t>
  </si>
  <si>
    <t>SKU-02651</t>
  </si>
  <si>
    <t>SKU-02652</t>
  </si>
  <si>
    <t>SKU-02653</t>
  </si>
  <si>
    <t>SKU-02654</t>
  </si>
  <si>
    <t>SKU-02655</t>
  </si>
  <si>
    <t>SKU-02656</t>
  </si>
  <si>
    <t>SKU-02657</t>
  </si>
  <si>
    <t>SKU-02658</t>
  </si>
  <si>
    <t>SKU-02659</t>
  </si>
  <si>
    <t>SKU-02660</t>
  </si>
  <si>
    <t>SKU-02661</t>
  </si>
  <si>
    <t>SKU-02662</t>
  </si>
  <si>
    <t>SKU-02663</t>
  </si>
  <si>
    <t>SKU-02664</t>
  </si>
  <si>
    <t>SKU-02665</t>
  </si>
  <si>
    <t>SKU-02666</t>
  </si>
  <si>
    <t>SKU-02667</t>
  </si>
  <si>
    <t>SKU-02668</t>
  </si>
  <si>
    <t>SKU-02669</t>
  </si>
  <si>
    <t>SKU-02670</t>
  </si>
  <si>
    <t>SKU-02671</t>
  </si>
  <si>
    <t>SKU-02672</t>
  </si>
  <si>
    <t>SKU-02673</t>
  </si>
  <si>
    <t>SKU-02674</t>
  </si>
  <si>
    <t>SKU-02675</t>
  </si>
  <si>
    <t>SKU-02676</t>
  </si>
  <si>
    <t>SKU-02677</t>
  </si>
  <si>
    <t>SKU-02678</t>
  </si>
  <si>
    <t>SKU-02679</t>
  </si>
  <si>
    <t>SKU-02680</t>
  </si>
  <si>
    <t>SKU-02681</t>
  </si>
  <si>
    <t>SKU-02682</t>
  </si>
  <si>
    <t>SKU-02683</t>
  </si>
  <si>
    <t>SKU-02684</t>
  </si>
  <si>
    <t>SKU-02685</t>
  </si>
  <si>
    <t>SKU-02686</t>
  </si>
  <si>
    <t>SKU-02687</t>
  </si>
  <si>
    <t>SKU-02688</t>
  </si>
  <si>
    <t>SKU-02689</t>
  </si>
  <si>
    <t>SKU-02690</t>
  </si>
  <si>
    <t>SKU-02691</t>
  </si>
  <si>
    <t>SKU-02692</t>
  </si>
  <si>
    <t>SKU-02693</t>
  </si>
  <si>
    <t>SKU-02694</t>
  </si>
  <si>
    <t>SKU-02695</t>
  </si>
  <si>
    <t>SKU-02696</t>
  </si>
  <si>
    <t>SKU-02697</t>
  </si>
  <si>
    <t>SKU-02698</t>
  </si>
  <si>
    <t>SKU-02699</t>
  </si>
  <si>
    <t>SKU-02700</t>
  </si>
  <si>
    <t>SKU-02701</t>
  </si>
  <si>
    <t>SKU-02702</t>
  </si>
  <si>
    <t>SKU-02703</t>
  </si>
  <si>
    <t>SKU-02704</t>
  </si>
  <si>
    <t>SKU-02705</t>
  </si>
  <si>
    <t>SKU-02706</t>
  </si>
  <si>
    <t>SKU-02707</t>
  </si>
  <si>
    <t>SKU-02708</t>
  </si>
  <si>
    <t>SKU-02709</t>
  </si>
  <si>
    <t>SKU-02710</t>
  </si>
  <si>
    <t>SKU-02711</t>
  </si>
  <si>
    <t>SKU-02712</t>
  </si>
  <si>
    <t>SKU-02713</t>
  </si>
  <si>
    <t>SKU-02714</t>
  </si>
  <si>
    <t>SKU-02715</t>
  </si>
  <si>
    <t>SKU-02716</t>
  </si>
  <si>
    <t>SKU-02717</t>
  </si>
  <si>
    <t>SKU-02718</t>
  </si>
  <si>
    <t>SKU-02719</t>
  </si>
  <si>
    <t>SKU-02720</t>
  </si>
  <si>
    <t>SKU-02721</t>
  </si>
  <si>
    <t>SKU-02722</t>
  </si>
  <si>
    <t>SKU-02723</t>
  </si>
  <si>
    <t>SKU-02724</t>
  </si>
  <si>
    <t>SKU-02725</t>
  </si>
  <si>
    <t>SKU-02726</t>
  </si>
  <si>
    <t>SKU-02727</t>
  </si>
  <si>
    <t>SKU-02728</t>
  </si>
  <si>
    <t>SKU-02729</t>
  </si>
  <si>
    <t>SKU-02730</t>
  </si>
  <si>
    <t>SKU-02731</t>
  </si>
  <si>
    <t>SKU-02732</t>
  </si>
  <si>
    <t>SKU-02733</t>
  </si>
  <si>
    <t>SKU-02734</t>
  </si>
  <si>
    <t>SKU-02735</t>
  </si>
  <si>
    <t>SKU-02736</t>
  </si>
  <si>
    <t>SKU-02737</t>
  </si>
  <si>
    <t>SKU-02738</t>
  </si>
  <si>
    <t>SKU-02739</t>
  </si>
  <si>
    <t>SKU-02740</t>
  </si>
  <si>
    <t>SKU-02741</t>
  </si>
  <si>
    <t>SKU-02742</t>
  </si>
  <si>
    <t>SKU-02743</t>
  </si>
  <si>
    <t>SKU-02744</t>
  </si>
  <si>
    <t>SKU-02745</t>
  </si>
  <si>
    <t>SKU-02746</t>
  </si>
  <si>
    <t>SKU-02747</t>
  </si>
  <si>
    <t>SKU-02748</t>
  </si>
  <si>
    <t>SKU-02749</t>
  </si>
  <si>
    <t>SKU-02750</t>
  </si>
  <si>
    <t>SKU-02751</t>
  </si>
  <si>
    <t>SKU-02752</t>
  </si>
  <si>
    <t>SKU-02753</t>
  </si>
  <si>
    <t>SKU-02754</t>
  </si>
  <si>
    <t>SKU-02755</t>
  </si>
  <si>
    <t>SKU-02756</t>
  </si>
  <si>
    <t>SKU-02757</t>
  </si>
  <si>
    <t>SKU-02758</t>
  </si>
  <si>
    <t>SKU-02759</t>
  </si>
  <si>
    <t>SKU-02760</t>
  </si>
  <si>
    <t>SKU-02761</t>
  </si>
  <si>
    <t>SKU-02762</t>
  </si>
  <si>
    <t>SKU-02763</t>
  </si>
  <si>
    <t>SKU-02764</t>
  </si>
  <si>
    <t>SKU-02765</t>
  </si>
  <si>
    <t>SKU-02766</t>
  </si>
  <si>
    <t>SKU-02767</t>
  </si>
  <si>
    <t>SKU-02768</t>
  </si>
  <si>
    <t>SKU-02769</t>
  </si>
  <si>
    <t>SKU-02770</t>
  </si>
  <si>
    <t>SKU-02771</t>
  </si>
  <si>
    <t>SKU-02772</t>
  </si>
  <si>
    <t>SKU-02773</t>
  </si>
  <si>
    <t>SKU-02774</t>
  </si>
  <si>
    <t>SKU-02775</t>
  </si>
  <si>
    <t>SKU-02776</t>
  </si>
  <si>
    <t>SKU-02777</t>
  </si>
  <si>
    <t>SKU-02778</t>
  </si>
  <si>
    <t>SKU-02779</t>
  </si>
  <si>
    <t>SKU-02780</t>
  </si>
  <si>
    <t>SKU-02781</t>
  </si>
  <si>
    <t>SKU-02782</t>
  </si>
  <si>
    <t>SKU-02783</t>
  </si>
  <si>
    <t>SKU-02784</t>
  </si>
  <si>
    <t>SKU-02785</t>
  </si>
  <si>
    <t>SKU-02786</t>
  </si>
  <si>
    <t>SKU-02787</t>
  </si>
  <si>
    <t>SKU-02788</t>
  </si>
  <si>
    <t>SKU-02789</t>
  </si>
  <si>
    <t>SKU-02790</t>
  </si>
  <si>
    <t>SKU-02791</t>
  </si>
  <si>
    <t>SKU-02792</t>
  </si>
  <si>
    <t>SKU-02793</t>
  </si>
  <si>
    <t>SKU-02794</t>
  </si>
  <si>
    <t>SKU-02795</t>
  </si>
  <si>
    <t>SKU-02796</t>
  </si>
  <si>
    <t>SKU-02797</t>
  </si>
  <si>
    <t>SKU-02798</t>
  </si>
  <si>
    <t>SKU-02799</t>
  </si>
  <si>
    <t>SKU-02800</t>
  </si>
  <si>
    <t>SKU-02801</t>
  </si>
  <si>
    <t>SKU-02802</t>
  </si>
  <si>
    <t>SKU-02803</t>
  </si>
  <si>
    <t>SKU-02804</t>
  </si>
  <si>
    <t>SKU-02805</t>
  </si>
  <si>
    <t>SKU-02806</t>
  </si>
  <si>
    <t>SKU-02807</t>
  </si>
  <si>
    <t>SKU-02808</t>
  </si>
  <si>
    <t>SKU-02809</t>
  </si>
  <si>
    <t>SKU-02810</t>
  </si>
  <si>
    <t>SKU-02811</t>
  </si>
  <si>
    <t>SKU-02812</t>
  </si>
  <si>
    <t>SKU-02813</t>
  </si>
  <si>
    <t>SKU-02814</t>
  </si>
  <si>
    <t>SKU-02815</t>
  </si>
  <si>
    <t>SKU-02816</t>
  </si>
  <si>
    <t>SKU-02817</t>
  </si>
  <si>
    <t>SKU-02818</t>
  </si>
  <si>
    <t>SKU-02819</t>
  </si>
  <si>
    <t>SKU-02820</t>
  </si>
  <si>
    <t>SKU-02821</t>
  </si>
  <si>
    <t>SKU-02822</t>
  </si>
  <si>
    <t>SKU-02823</t>
  </si>
  <si>
    <t>SKU-02824</t>
  </si>
  <si>
    <t>SKU-02825</t>
  </si>
  <si>
    <t>SKU-02826</t>
  </si>
  <si>
    <t>SKU-02827</t>
  </si>
  <si>
    <t>SKU-02828</t>
  </si>
  <si>
    <t>SKU-02829</t>
  </si>
  <si>
    <t>SKU-02830</t>
  </si>
  <si>
    <t>SKU-02831</t>
  </si>
  <si>
    <t>SKU-02832</t>
  </si>
  <si>
    <t>SKU-02833</t>
  </si>
  <si>
    <t>SKU-02834</t>
  </si>
  <si>
    <t>SKU-02835</t>
  </si>
  <si>
    <t>SKU-02836</t>
  </si>
  <si>
    <t>SKU-02837</t>
  </si>
  <si>
    <t>SKU-02838</t>
  </si>
  <si>
    <t>SKU-02839</t>
  </si>
  <si>
    <t>SKU-02840</t>
  </si>
  <si>
    <t>SKU-02841</t>
  </si>
  <si>
    <t>SKU-02842</t>
  </si>
  <si>
    <t>SKU-02843</t>
  </si>
  <si>
    <t>SKU-02844</t>
  </si>
  <si>
    <t>SKU-02845</t>
  </si>
  <si>
    <t>SKU-02846</t>
  </si>
  <si>
    <t>SKU-02847</t>
  </si>
  <si>
    <t>SKU-02848</t>
  </si>
  <si>
    <t>SKU-02849</t>
  </si>
  <si>
    <t>SKU-02850</t>
  </si>
  <si>
    <t>SKU-02851</t>
  </si>
  <si>
    <t>SKU-02852</t>
  </si>
  <si>
    <t>SKU-02853</t>
  </si>
  <si>
    <t>SKU-02854</t>
  </si>
  <si>
    <t>SKU-02855</t>
  </si>
  <si>
    <t>SKU-02856</t>
  </si>
  <si>
    <t>SKU-02857</t>
  </si>
  <si>
    <t>SKU-02858</t>
  </si>
  <si>
    <t>SKU-02859</t>
  </si>
  <si>
    <t>SKU-02860</t>
  </si>
  <si>
    <t>SKU-02861</t>
  </si>
  <si>
    <t>SKU-02862</t>
  </si>
  <si>
    <t>SKU-02863</t>
  </si>
  <si>
    <t>SKU-02864</t>
  </si>
  <si>
    <t>SKU-02865</t>
  </si>
  <si>
    <t>SKU-02866</t>
  </si>
  <si>
    <t>SKU-02867</t>
  </si>
  <si>
    <t>SKU-02868</t>
  </si>
  <si>
    <t>SKU-02869</t>
  </si>
  <si>
    <t>SKU-02870</t>
  </si>
  <si>
    <t>SKU-02871</t>
  </si>
  <si>
    <t>SKU-02872</t>
  </si>
  <si>
    <t>SKU-02873</t>
  </si>
  <si>
    <t>SKU-02874</t>
  </si>
  <si>
    <t>SKU-02875</t>
  </si>
  <si>
    <t>SKU-02876</t>
  </si>
  <si>
    <t>SKU-02877</t>
  </si>
  <si>
    <t>SKU-02878</t>
  </si>
  <si>
    <t>SKU-02879</t>
  </si>
  <si>
    <t>SKU-02880</t>
  </si>
  <si>
    <t>SKU-02881</t>
  </si>
  <si>
    <t>SKU-02882</t>
  </si>
  <si>
    <t>SKU-02883</t>
  </si>
  <si>
    <t>SKU-02884</t>
  </si>
  <si>
    <t>SKU-02885</t>
  </si>
  <si>
    <t>SKU-02886</t>
  </si>
  <si>
    <t>SKU-02887</t>
  </si>
  <si>
    <t>SKU-02888</t>
  </si>
  <si>
    <t>SKU-02889</t>
  </si>
  <si>
    <t>SKU-02890</t>
  </si>
  <si>
    <t>SKU-02891</t>
  </si>
  <si>
    <t>SKU-02892</t>
  </si>
  <si>
    <t>SKU-02893</t>
  </si>
  <si>
    <t>SKU-02894</t>
  </si>
  <si>
    <t>SKU-02895</t>
  </si>
  <si>
    <t>SKU-02896</t>
  </si>
  <si>
    <t>SKU-02897</t>
  </si>
  <si>
    <t>SKU-02898</t>
  </si>
  <si>
    <t>SKU-02899</t>
  </si>
  <si>
    <t>SKU-02900</t>
  </si>
  <si>
    <t>SKU-02901</t>
  </si>
  <si>
    <t>SKU-02902</t>
  </si>
  <si>
    <t>SKU-02903</t>
  </si>
  <si>
    <t>SKU-02904</t>
  </si>
  <si>
    <t>SKU-02905</t>
  </si>
  <si>
    <t>SKU-02906</t>
  </si>
  <si>
    <t>SKU-02907</t>
  </si>
  <si>
    <t>SKU-02908</t>
  </si>
  <si>
    <t>SKU-02909</t>
  </si>
  <si>
    <t>SKU-02910</t>
  </si>
  <si>
    <t>SKU-02911</t>
  </si>
  <si>
    <t>SKU-02912</t>
  </si>
  <si>
    <t>SKU-02913</t>
  </si>
  <si>
    <t>SKU-02914</t>
  </si>
  <si>
    <t>SKU-02915</t>
  </si>
  <si>
    <t>SKU-02916</t>
  </si>
  <si>
    <t>SKU-02917</t>
  </si>
  <si>
    <t>SKU-02918</t>
  </si>
  <si>
    <t>SKU-02919</t>
  </si>
  <si>
    <t>SKU-02920</t>
  </si>
  <si>
    <t>SKU-02921</t>
  </si>
  <si>
    <t>SKU-02922</t>
  </si>
  <si>
    <t>SKU-02923</t>
  </si>
  <si>
    <t>SKU-02924</t>
  </si>
  <si>
    <t>SKU-02925</t>
  </si>
  <si>
    <t>SKU-02926</t>
  </si>
  <si>
    <t>SKU-02927</t>
  </si>
  <si>
    <t>SKU-02928</t>
  </si>
  <si>
    <t>SKU-02929</t>
  </si>
  <si>
    <t>SKU-02930</t>
  </si>
  <si>
    <t>SKU-02931</t>
  </si>
  <si>
    <t>SKU-02932</t>
  </si>
  <si>
    <t>SKU-02933</t>
  </si>
  <si>
    <t>SKU-02934</t>
  </si>
  <si>
    <t>SKU-02935</t>
  </si>
  <si>
    <t>SKU-02936</t>
  </si>
  <si>
    <t>SKU-02937</t>
  </si>
  <si>
    <t>SKU-02938</t>
  </si>
  <si>
    <t>SKU-02939</t>
  </si>
  <si>
    <t>SKU-02940</t>
  </si>
  <si>
    <t>SKU-02941</t>
  </si>
  <si>
    <t>SKU-02942</t>
  </si>
  <si>
    <t>SKU-02943</t>
  </si>
  <si>
    <t>SKU-02944</t>
  </si>
  <si>
    <t>SKU-02945</t>
  </si>
  <si>
    <t>SKU-02946</t>
  </si>
  <si>
    <t>SKU-02947</t>
  </si>
  <si>
    <t>SKU-02948</t>
  </si>
  <si>
    <t>SKU-02949</t>
  </si>
  <si>
    <t>SKU-02950</t>
  </si>
  <si>
    <t>SKU-02951</t>
  </si>
  <si>
    <t>SKU-02952</t>
  </si>
  <si>
    <t>SKU-02953</t>
  </si>
  <si>
    <t>SKU-02954</t>
  </si>
  <si>
    <t>SKU-02955</t>
  </si>
  <si>
    <t>SKU-02956</t>
  </si>
  <si>
    <t>SKU-02957</t>
  </si>
  <si>
    <t>SKU-02958</t>
  </si>
  <si>
    <t>SKU-02959</t>
  </si>
  <si>
    <t>SKU-02960</t>
  </si>
  <si>
    <t>SKU-02961</t>
  </si>
  <si>
    <t>SKU-02962</t>
  </si>
  <si>
    <t>SKU-02963</t>
  </si>
  <si>
    <t>SKU-02964</t>
  </si>
  <si>
    <t>SKU-02965</t>
  </si>
  <si>
    <t>SKU-02966</t>
  </si>
  <si>
    <t>SKU-02967</t>
  </si>
  <si>
    <t>SKU-02968</t>
  </si>
  <si>
    <t>SKU-02969</t>
  </si>
  <si>
    <t>SKU-02970</t>
  </si>
  <si>
    <t>SKU-02971</t>
  </si>
  <si>
    <t>SKU-02972</t>
  </si>
  <si>
    <t>SKU-02973</t>
  </si>
  <si>
    <t>SKU-02974</t>
  </si>
  <si>
    <t>SKU-02975</t>
  </si>
  <si>
    <t>SKU-02976</t>
  </si>
  <si>
    <t>SKU-02977</t>
  </si>
  <si>
    <t>SKU-02978</t>
  </si>
  <si>
    <t>SKU-02979</t>
  </si>
  <si>
    <t>SKU-02980</t>
  </si>
  <si>
    <t>SKU-02981</t>
  </si>
  <si>
    <t>SKU-02982</t>
  </si>
  <si>
    <t>SKU-02983</t>
  </si>
  <si>
    <t>SKU-02984</t>
  </si>
  <si>
    <t>SKU-02985</t>
  </si>
  <si>
    <t>SKU-02986</t>
  </si>
  <si>
    <t>SKU-02987</t>
  </si>
  <si>
    <t>SKU-02988</t>
  </si>
  <si>
    <t>SKU-02989</t>
  </si>
  <si>
    <t>SKU-02990</t>
  </si>
  <si>
    <t>SKU-02991</t>
  </si>
  <si>
    <t>SKU-02992</t>
  </si>
  <si>
    <t>SKU-02993</t>
  </si>
  <si>
    <t>SKU-02994</t>
  </si>
  <si>
    <t>SKU-02995</t>
  </si>
  <si>
    <t>SKU-02996</t>
  </si>
  <si>
    <t>SKU-02997</t>
  </si>
  <si>
    <t>SKU-02998</t>
  </si>
  <si>
    <t>SKU-02999</t>
  </si>
  <si>
    <t>SKU-03000</t>
  </si>
  <si>
    <t>SKU-03001</t>
  </si>
  <si>
    <t>SKU-03002</t>
  </si>
  <si>
    <t>SKU-03003</t>
  </si>
  <si>
    <t>SKU-03004</t>
  </si>
  <si>
    <t>SKU-03005</t>
  </si>
  <si>
    <t>SKU-03006</t>
  </si>
  <si>
    <t>SKU-03007</t>
  </si>
  <si>
    <t>SKU-03008</t>
  </si>
  <si>
    <t>SKU-03009</t>
  </si>
  <si>
    <t>SKU-03010</t>
  </si>
  <si>
    <t>SKU-03011</t>
  </si>
  <si>
    <t>SKU-03012</t>
  </si>
  <si>
    <t>SKU-03013</t>
  </si>
  <si>
    <t>SKU-03014</t>
  </si>
  <si>
    <t>SKU-03015</t>
  </si>
  <si>
    <t>SKU-03016</t>
  </si>
  <si>
    <t>SKU-03017</t>
  </si>
  <si>
    <t>SKU-03018</t>
  </si>
  <si>
    <t>SKU-03019</t>
  </si>
  <si>
    <t>SKU-03020</t>
  </si>
  <si>
    <t>SKU-03021</t>
  </si>
  <si>
    <t>SKU-03022</t>
  </si>
  <si>
    <t>SKU-03023</t>
  </si>
  <si>
    <t>SKU-03024</t>
  </si>
  <si>
    <t>SKU-03025</t>
  </si>
  <si>
    <t>SKU-03026</t>
  </si>
  <si>
    <t>SKU-03027</t>
  </si>
  <si>
    <t>SKU-03028</t>
  </si>
  <si>
    <t>SKU-03029</t>
  </si>
  <si>
    <t>SKU-03030</t>
  </si>
  <si>
    <t>SKU-03031</t>
  </si>
  <si>
    <t>SKU-03032</t>
  </si>
  <si>
    <t>SKU-03033</t>
  </si>
  <si>
    <t>SKU-03034</t>
  </si>
  <si>
    <t>SKU-03035</t>
  </si>
  <si>
    <t>SKU-03036</t>
  </si>
  <si>
    <t>SKU-03037</t>
  </si>
  <si>
    <t>SKU-03038</t>
  </si>
  <si>
    <t>SKU-03039</t>
  </si>
  <si>
    <t>SKU-03040</t>
  </si>
  <si>
    <t>SKU-03041</t>
  </si>
  <si>
    <t>SKU-03042</t>
  </si>
  <si>
    <t>SKU-03043</t>
  </si>
  <si>
    <t>SKU-03044</t>
  </si>
  <si>
    <t>SKU-03045</t>
  </si>
  <si>
    <t>SKU-03046</t>
  </si>
  <si>
    <t>SKU-03047</t>
  </si>
  <si>
    <t>SKU-03048</t>
  </si>
  <si>
    <t>SKU-03049</t>
  </si>
  <si>
    <t>SKU-03050</t>
  </si>
  <si>
    <t>SKU-03051</t>
  </si>
  <si>
    <t>SKU-03052</t>
  </si>
  <si>
    <t>SKU-03053</t>
  </si>
  <si>
    <t>SKU-03054</t>
  </si>
  <si>
    <t>SKU-03055</t>
  </si>
  <si>
    <t>SKU-03056</t>
  </si>
  <si>
    <t>SKU-03057</t>
  </si>
  <si>
    <t>SKU-03058</t>
  </si>
  <si>
    <t>SKU-03059</t>
  </si>
  <si>
    <t>SKU-03060</t>
  </si>
  <si>
    <t>SKU-03061</t>
  </si>
  <si>
    <t>SKU-03062</t>
  </si>
  <si>
    <t>SKU-03063</t>
  </si>
  <si>
    <t>SKU-03064</t>
  </si>
  <si>
    <t>SKU-03065</t>
  </si>
  <si>
    <t>SKU-03066</t>
  </si>
  <si>
    <t>SKU-03067</t>
  </si>
  <si>
    <t>SKU-03068</t>
  </si>
  <si>
    <t>SKU-03069</t>
  </si>
  <si>
    <t>SKU-03070</t>
  </si>
  <si>
    <t>SKU-03071</t>
  </si>
  <si>
    <t>SKU-03072</t>
  </si>
  <si>
    <t>SKU-03073</t>
  </si>
  <si>
    <t>SKU-03074</t>
  </si>
  <si>
    <t>SKU-03075</t>
  </si>
  <si>
    <t>SKU-03076</t>
  </si>
  <si>
    <t>SKU-03077</t>
  </si>
  <si>
    <t>SKU-03078</t>
  </si>
  <si>
    <t>SKU-03079</t>
  </si>
  <si>
    <t>SKU-03080</t>
  </si>
  <si>
    <t>SKU-03081</t>
  </si>
  <si>
    <t>SKU-03082</t>
  </si>
  <si>
    <t>SKU-03083</t>
  </si>
  <si>
    <t>SKU-03084</t>
  </si>
  <si>
    <t>SKU-03085</t>
  </si>
  <si>
    <t>SKU-03086</t>
  </si>
  <si>
    <t>SKU-03087</t>
  </si>
  <si>
    <t>SKU-03088</t>
  </si>
  <si>
    <t>SKU-03089</t>
  </si>
  <si>
    <t>SKU-03090</t>
  </si>
  <si>
    <t>SKU-03091</t>
  </si>
  <si>
    <t>SKU-03092</t>
  </si>
  <si>
    <t>SKU-03093</t>
  </si>
  <si>
    <t>SKU-03094</t>
  </si>
  <si>
    <t>SKU-03095</t>
  </si>
  <si>
    <t>SKU-03096</t>
  </si>
  <si>
    <t>SKU-03097</t>
  </si>
  <si>
    <t>SKU-03098</t>
  </si>
  <si>
    <t>SKU-03099</t>
  </si>
  <si>
    <t>SKU-03100</t>
  </si>
  <si>
    <t>SKU-03101</t>
  </si>
  <si>
    <t>SKU-03102</t>
  </si>
  <si>
    <t>SKU-03103</t>
  </si>
  <si>
    <t>SKU-03104</t>
  </si>
  <si>
    <t>SKU-03105</t>
  </si>
  <si>
    <t>SKU-03106</t>
  </si>
  <si>
    <t>SKU-03107</t>
  </si>
  <si>
    <t>SKU-03108</t>
  </si>
  <si>
    <t>SKU-03109</t>
  </si>
  <si>
    <t>SKU-03110</t>
  </si>
  <si>
    <t>SKU-03111</t>
  </si>
  <si>
    <t>SKU-03112</t>
  </si>
  <si>
    <t>SKU-03113</t>
  </si>
  <si>
    <t>SKU-03114</t>
  </si>
  <si>
    <t>SKU-03115</t>
  </si>
  <si>
    <t>SKU-03116</t>
  </si>
  <si>
    <t>SKU-03117</t>
  </si>
  <si>
    <t>SKU-03118</t>
  </si>
  <si>
    <t>SKU-03119</t>
  </si>
  <si>
    <t>SKU-03120</t>
  </si>
  <si>
    <t>SKU-03121</t>
  </si>
  <si>
    <t>SKU-03122</t>
  </si>
  <si>
    <t>SKU-03123</t>
  </si>
  <si>
    <t>SKU-03124</t>
  </si>
  <si>
    <t>SKU-03125</t>
  </si>
  <si>
    <t>SKU-03126</t>
  </si>
  <si>
    <t>SKU-03127</t>
  </si>
  <si>
    <t>SKU-03128</t>
  </si>
  <si>
    <t>SKU-03129</t>
  </si>
  <si>
    <t>SKU-03130</t>
  </si>
  <si>
    <t>SKU-03131</t>
  </si>
  <si>
    <t>SKU-03132</t>
  </si>
  <si>
    <t>SKU-03133</t>
  </si>
  <si>
    <t>SKU-03134</t>
  </si>
  <si>
    <t>SKU-03135</t>
  </si>
  <si>
    <t>SKU-03136</t>
  </si>
  <si>
    <t>SKU-03137</t>
  </si>
  <si>
    <t>SKU-03138</t>
  </si>
  <si>
    <t>SKU-03139</t>
  </si>
  <si>
    <t>SKU-03140</t>
  </si>
  <si>
    <t>SKU-03141</t>
  </si>
  <si>
    <t>SKU-03142</t>
  </si>
  <si>
    <t>SKU-03143</t>
  </si>
  <si>
    <t>SKU-03144</t>
  </si>
  <si>
    <t>SKU-03145</t>
  </si>
  <si>
    <t>SKU-03146</t>
  </si>
  <si>
    <t>SKU-03147</t>
  </si>
  <si>
    <t>SKU-03148</t>
  </si>
  <si>
    <t>SKU-03149</t>
  </si>
  <si>
    <t>SKU-03150</t>
  </si>
  <si>
    <t>SKU-03151</t>
  </si>
  <si>
    <t>SKU-03152</t>
  </si>
  <si>
    <t>SKU-03153</t>
  </si>
  <si>
    <t>SKU-03154</t>
  </si>
  <si>
    <t>SKU-03155</t>
  </si>
  <si>
    <t>SKU-03156</t>
  </si>
  <si>
    <t>SKU-03157</t>
  </si>
  <si>
    <t>SKU-03158</t>
  </si>
  <si>
    <t>SKU-03159</t>
  </si>
  <si>
    <t>SKU-03160</t>
  </si>
  <si>
    <t>SKU-03161</t>
  </si>
  <si>
    <t>SKU-03162</t>
  </si>
  <si>
    <t>SKU-03163</t>
  </si>
  <si>
    <t>SKU-03164</t>
  </si>
  <si>
    <t>SKU-03165</t>
  </si>
  <si>
    <t>SKU-03166</t>
  </si>
  <si>
    <t>SKU-03167</t>
  </si>
  <si>
    <t>SKU-03168</t>
  </si>
  <si>
    <t>SKU-03169</t>
  </si>
  <si>
    <t>SKU-03170</t>
  </si>
  <si>
    <t>SKU-03171</t>
  </si>
  <si>
    <t>SKU-03172</t>
  </si>
  <si>
    <t>SKU-03173</t>
  </si>
  <si>
    <t>SKU-03174</t>
  </si>
  <si>
    <t>SKU-03175</t>
  </si>
  <si>
    <t>SKU-03176</t>
  </si>
  <si>
    <t>SKU-03177</t>
  </si>
  <si>
    <t>SKU-03178</t>
  </si>
  <si>
    <t>SKU-03179</t>
  </si>
  <si>
    <t>SKU-03180</t>
  </si>
  <si>
    <t>SKU-03181</t>
  </si>
  <si>
    <t>SKU-03182</t>
  </si>
  <si>
    <t>SKU-03183</t>
  </si>
  <si>
    <t>SKU-03184</t>
  </si>
  <si>
    <t>SKU-03185</t>
  </si>
  <si>
    <t>SKU-03186</t>
  </si>
  <si>
    <t>SKU-03187</t>
  </si>
  <si>
    <t>SKU-03188</t>
  </si>
  <si>
    <t>SKU-03189</t>
  </si>
  <si>
    <t>SKU-03190</t>
  </si>
  <si>
    <t>SKU-03191</t>
  </si>
  <si>
    <t>SKU-03192</t>
  </si>
  <si>
    <t>SKU-03193</t>
  </si>
  <si>
    <t>SKU-03194</t>
  </si>
  <si>
    <t>SKU-03195</t>
  </si>
  <si>
    <t>SKU-03196</t>
  </si>
  <si>
    <t>SKU-03197</t>
  </si>
  <si>
    <t>SKU-03198</t>
  </si>
  <si>
    <t>SKU-03199</t>
  </si>
  <si>
    <t>SKU-03200</t>
  </si>
  <si>
    <t>SKU-03201</t>
  </si>
  <si>
    <t>SKU-03202</t>
  </si>
  <si>
    <t>SKU-03203</t>
  </si>
  <si>
    <t>SKU-03204</t>
  </si>
  <si>
    <t>SKU-03205</t>
  </si>
  <si>
    <t>SKU-03206</t>
  </si>
  <si>
    <t>SKU-03207</t>
  </si>
  <si>
    <t>SKU-03208</t>
  </si>
  <si>
    <t>SKU-03209</t>
  </si>
  <si>
    <t>SKU-03210</t>
  </si>
  <si>
    <t>SKU-03211</t>
  </si>
  <si>
    <t>SKU-03212</t>
  </si>
  <si>
    <t>SKU-03213</t>
  </si>
  <si>
    <t>SKU-03214</t>
  </si>
  <si>
    <t>SKU-03215</t>
  </si>
  <si>
    <t>SKU-03216</t>
  </si>
  <si>
    <t>SKU-03217</t>
  </si>
  <si>
    <t>SKU-03218</t>
  </si>
  <si>
    <t>SKU-03219</t>
  </si>
  <si>
    <t>SKU-03220</t>
  </si>
  <si>
    <t>SKU-03221</t>
  </si>
  <si>
    <t>SKU-03222</t>
  </si>
  <si>
    <t>SKU-03223</t>
  </si>
  <si>
    <t>SKU-03224</t>
  </si>
  <si>
    <t>SKU-03225</t>
  </si>
  <si>
    <t>SKU-03226</t>
  </si>
  <si>
    <t>SKU-03227</t>
  </si>
  <si>
    <t>SKU-03228</t>
  </si>
  <si>
    <t>SKU-03229</t>
  </si>
  <si>
    <t>SKU-03230</t>
  </si>
  <si>
    <t>SKU-03231</t>
  </si>
  <si>
    <t>SKU-03232</t>
  </si>
  <si>
    <t>SKU-03233</t>
  </si>
  <si>
    <t>SKU-03234</t>
  </si>
  <si>
    <t>SKU-03235</t>
  </si>
  <si>
    <t>SKU-03236</t>
  </si>
  <si>
    <t>SKU-03237</t>
  </si>
  <si>
    <t>SKU-03238</t>
  </si>
  <si>
    <t>SKU-03239</t>
  </si>
  <si>
    <t>SKU-03240</t>
  </si>
  <si>
    <t>SKU-03241</t>
  </si>
  <si>
    <t>SKU-03242</t>
  </si>
  <si>
    <t>SKU-03243</t>
  </si>
  <si>
    <t>SKU-03244</t>
  </si>
  <si>
    <t>SKU-03245</t>
  </si>
  <si>
    <t>SKU-03246</t>
  </si>
  <si>
    <t>SKU-03247</t>
  </si>
  <si>
    <t>SKU-03248</t>
  </si>
  <si>
    <t>SKU-03249</t>
  </si>
  <si>
    <t>SKU-03250</t>
  </si>
  <si>
    <t>SKU-03251</t>
  </si>
  <si>
    <t>SKU-03252</t>
  </si>
  <si>
    <t>SKU-03253</t>
  </si>
  <si>
    <t>SKU-03254</t>
  </si>
  <si>
    <t>SKU-03255</t>
  </si>
  <si>
    <t>SKU-03256</t>
  </si>
  <si>
    <t>SKU-03257</t>
  </si>
  <si>
    <t>SKU-03258</t>
  </si>
  <si>
    <t>SKU-03259</t>
  </si>
  <si>
    <t>SKU-03260</t>
  </si>
  <si>
    <t>SKU-03261</t>
  </si>
  <si>
    <t>SKU-03262</t>
  </si>
  <si>
    <t>SKU-03263</t>
  </si>
  <si>
    <t>SKU-03264</t>
  </si>
  <si>
    <t>SKU-03265</t>
  </si>
  <si>
    <t>SKU-03266</t>
  </si>
  <si>
    <t>SKU-03267</t>
  </si>
  <si>
    <t>SKU-03268</t>
  </si>
  <si>
    <t>SKU-03269</t>
  </si>
  <si>
    <t>SKU-03270</t>
  </si>
  <si>
    <t>SKU-03271</t>
  </si>
  <si>
    <t>SKU-03272</t>
  </si>
  <si>
    <t>SKU-03273</t>
  </si>
  <si>
    <t>SKU-03274</t>
  </si>
  <si>
    <t>SKU-03275</t>
  </si>
  <si>
    <t>SKU-03276</t>
  </si>
  <si>
    <t>SKU-03277</t>
  </si>
  <si>
    <t>SKU-03278</t>
  </si>
  <si>
    <t>SKU-03279</t>
  </si>
  <si>
    <t>SKU-03280</t>
  </si>
  <si>
    <t>SKU-03281</t>
  </si>
  <si>
    <t>SKU-03282</t>
  </si>
  <si>
    <t>SKU-03283</t>
  </si>
  <si>
    <t>SKU-03284</t>
  </si>
  <si>
    <t>SKU-03285</t>
  </si>
  <si>
    <t>SKU-03286</t>
  </si>
  <si>
    <t>SKU-03287</t>
  </si>
  <si>
    <t>SKU-03288</t>
  </si>
  <si>
    <t>SKU-03289</t>
  </si>
  <si>
    <t>SKU-03290</t>
  </si>
  <si>
    <t>SKU-03291</t>
  </si>
  <si>
    <t>SKU-03292</t>
  </si>
  <si>
    <t>SKU-03293</t>
  </si>
  <si>
    <t>SKU-03294</t>
  </si>
  <si>
    <t>SKU-03295</t>
  </si>
  <si>
    <t>SKU-03296</t>
  </si>
  <si>
    <t>SKU-03297</t>
  </si>
  <si>
    <t>SKU-03298</t>
  </si>
  <si>
    <t>SKU-03299</t>
  </si>
  <si>
    <t>SKU-03300</t>
  </si>
  <si>
    <t>SKU-03301</t>
  </si>
  <si>
    <t>SKU-03302</t>
  </si>
  <si>
    <t>SKU-03303</t>
  </si>
  <si>
    <t>SKU-03304</t>
  </si>
  <si>
    <t>SKU-03305</t>
  </si>
  <si>
    <t>SKU-03306</t>
  </si>
  <si>
    <t>SKU-03307</t>
  </si>
  <si>
    <t>SKU-03308</t>
  </si>
  <si>
    <t>SKU-03309</t>
  </si>
  <si>
    <t>SKU-03310</t>
  </si>
  <si>
    <t>SKU-03311</t>
  </si>
  <si>
    <t>SKU-03312</t>
  </si>
  <si>
    <t>SKU-03313</t>
  </si>
  <si>
    <t>SKU-03314</t>
  </si>
  <si>
    <t>SKU-03315</t>
  </si>
  <si>
    <t>SKU-03316</t>
  </si>
  <si>
    <t>SKU-03317</t>
  </si>
  <si>
    <t>SKU-03318</t>
  </si>
  <si>
    <t>SKU-03319</t>
  </si>
  <si>
    <t>SKU-03320</t>
  </si>
  <si>
    <t>SKU-03321</t>
  </si>
  <si>
    <t>SKU-03322</t>
  </si>
  <si>
    <t>SKU-03323</t>
  </si>
  <si>
    <t>SKU-03324</t>
  </si>
  <si>
    <t>SKU-03325</t>
  </si>
  <si>
    <t>SKU-03326</t>
  </si>
  <si>
    <t>SKU-03327</t>
  </si>
  <si>
    <t>SKU-03328</t>
  </si>
  <si>
    <t>SKU-03329</t>
  </si>
  <si>
    <t>SKU-03330</t>
  </si>
  <si>
    <t>SKU-03331</t>
  </si>
  <si>
    <t>SKU-03332</t>
  </si>
  <si>
    <t>SKU-03333</t>
  </si>
  <si>
    <t>SKU-03334</t>
  </si>
  <si>
    <t>SKU-03335</t>
  </si>
  <si>
    <t>SKU-03336</t>
  </si>
  <si>
    <t>SKU-03337</t>
  </si>
  <si>
    <t>SKU-03338</t>
  </si>
  <si>
    <t>SKU-03339</t>
  </si>
  <si>
    <t>SKU-03340</t>
  </si>
  <si>
    <t>SKU-03341</t>
  </si>
  <si>
    <t>SKU-03342</t>
  </si>
  <si>
    <t>SKU-03343</t>
  </si>
  <si>
    <t>SKU-03344</t>
  </si>
  <si>
    <t>SKU-03345</t>
  </si>
  <si>
    <t>SKU-03346</t>
  </si>
  <si>
    <t>SKU-03347</t>
  </si>
  <si>
    <t>SKU-03348</t>
  </si>
  <si>
    <t>SKU-03349</t>
  </si>
  <si>
    <t>SKU-03350</t>
  </si>
  <si>
    <t>SKU-03351</t>
  </si>
  <si>
    <t>SKU-03352</t>
  </si>
  <si>
    <t>SKU-03353</t>
  </si>
  <si>
    <t>SKU-03354</t>
  </si>
  <si>
    <t>SKU-03355</t>
  </si>
  <si>
    <t>SKU-03356</t>
  </si>
  <si>
    <t>SKU-03357</t>
  </si>
  <si>
    <t>SKU-03358</t>
  </si>
  <si>
    <t>SKU-03359</t>
  </si>
  <si>
    <t>SKU-03360</t>
  </si>
  <si>
    <t>SKU-03361</t>
  </si>
  <si>
    <t>SKU-03362</t>
  </si>
  <si>
    <t>SKU-03363</t>
  </si>
  <si>
    <t>SKU-03364</t>
  </si>
  <si>
    <t>SKU-03365</t>
  </si>
  <si>
    <t>SKU-03366</t>
  </si>
  <si>
    <t>SKU-03367</t>
  </si>
  <si>
    <t>SKU-03368</t>
  </si>
  <si>
    <t>SKU-03369</t>
  </si>
  <si>
    <t>SKU-03370</t>
  </si>
  <si>
    <t>SKU-03371</t>
  </si>
  <si>
    <t>SKU-03372</t>
  </si>
  <si>
    <t>SKU-03373</t>
  </si>
  <si>
    <t>SKU-03374</t>
  </si>
  <si>
    <t>SKU-03375</t>
  </si>
  <si>
    <t>SKU-03376</t>
  </si>
  <si>
    <t>SKU-03377</t>
  </si>
  <si>
    <t>SKU-03378</t>
  </si>
  <si>
    <t>SKU-03379</t>
  </si>
  <si>
    <t>SKU-03380</t>
  </si>
  <si>
    <t>SKU-03381</t>
  </si>
  <si>
    <t>SKU-03382</t>
  </si>
  <si>
    <t>SKU-03383</t>
  </si>
  <si>
    <t>SKU-03384</t>
  </si>
  <si>
    <t>SKU-03385</t>
  </si>
  <si>
    <t>SKU-03386</t>
  </si>
  <si>
    <t>SKU-03387</t>
  </si>
  <si>
    <t>SKU-03388</t>
  </si>
  <si>
    <t>SKU-03389</t>
  </si>
  <si>
    <t>SKU-03390</t>
  </si>
  <si>
    <t>SKU-03391</t>
  </si>
  <si>
    <t>SKU-03392</t>
  </si>
  <si>
    <t>SKU-03393</t>
  </si>
  <si>
    <t>SKU-03394</t>
  </si>
  <si>
    <t>SKU-03395</t>
  </si>
  <si>
    <t>SKU-03396</t>
  </si>
  <si>
    <t>SKU-03397</t>
  </si>
  <si>
    <t>SKU-03398</t>
  </si>
  <si>
    <t>SKU-03399</t>
  </si>
  <si>
    <t>SKU-03400</t>
  </si>
  <si>
    <t>SKU-03401</t>
  </si>
  <si>
    <t>SKU-03402</t>
  </si>
  <si>
    <t>SKU-03403</t>
  </si>
  <si>
    <t>SKU-03404</t>
  </si>
  <si>
    <t>SKU-03405</t>
  </si>
  <si>
    <t>SKU-03406</t>
  </si>
  <si>
    <t>SKU-03407</t>
  </si>
  <si>
    <t>SKU-03408</t>
  </si>
  <si>
    <t>SKU-03409</t>
  </si>
  <si>
    <t>SKU-03410</t>
  </si>
  <si>
    <t>SKU-03411</t>
  </si>
  <si>
    <t>SKU-03412</t>
  </si>
  <si>
    <t>SKU-03413</t>
  </si>
  <si>
    <t>SKU-03414</t>
  </si>
  <si>
    <t>SKU-03415</t>
  </si>
  <si>
    <t>SKU-03416</t>
  </si>
  <si>
    <t>SKU-03417</t>
  </si>
  <si>
    <t>SKU-03418</t>
  </si>
  <si>
    <t>SKU-03419</t>
  </si>
  <si>
    <t>SKU-03420</t>
  </si>
  <si>
    <t>SKU-03421</t>
  </si>
  <si>
    <t>SKU-03422</t>
  </si>
  <si>
    <t>SKU-03423</t>
  </si>
  <si>
    <t>SKU-03424</t>
  </si>
  <si>
    <t>SKU-03425</t>
  </si>
  <si>
    <t>SKU-03426</t>
  </si>
  <si>
    <t>SKU-03427</t>
  </si>
  <si>
    <t>SKU-03428</t>
  </si>
  <si>
    <t>SKU-03429</t>
  </si>
  <si>
    <t>SKU-03430</t>
  </si>
  <si>
    <t>SKU-03431</t>
  </si>
  <si>
    <t>SKU-03432</t>
  </si>
  <si>
    <t>SKU-03433</t>
  </si>
  <si>
    <t>SKU-03434</t>
  </si>
  <si>
    <t>SKU-03435</t>
  </si>
  <si>
    <t>SKU-03436</t>
  </si>
  <si>
    <t>SKU-03437</t>
  </si>
  <si>
    <t>SKU-03438</t>
  </si>
  <si>
    <t>SKU-03439</t>
  </si>
  <si>
    <t>SKU-03440</t>
  </si>
  <si>
    <t>SKU-03441</t>
  </si>
  <si>
    <t>SKU-03442</t>
  </si>
  <si>
    <t>SKU-03443</t>
  </si>
  <si>
    <t>SKU-03444</t>
  </si>
  <si>
    <t>SKU-03445</t>
  </si>
  <si>
    <t>SKU-03446</t>
  </si>
  <si>
    <t>SKU-03447</t>
  </si>
  <si>
    <t>SKU-03448</t>
  </si>
  <si>
    <t>SKU-03449</t>
  </si>
  <si>
    <t>SKU-03450</t>
  </si>
  <si>
    <t>SKU-03451</t>
  </si>
  <si>
    <t>SKU-03452</t>
  </si>
  <si>
    <t>SKU-03453</t>
  </si>
  <si>
    <t>SKU-03454</t>
  </si>
  <si>
    <t>SKU-03455</t>
  </si>
  <si>
    <t>SKU-03456</t>
  </si>
  <si>
    <t>SKU-03457</t>
  </si>
  <si>
    <t>SKU-03458</t>
  </si>
  <si>
    <t>SKU-03459</t>
  </si>
  <si>
    <t>SKU-03460</t>
  </si>
  <si>
    <t>SKU-03461</t>
  </si>
  <si>
    <t>SKU-03462</t>
  </si>
  <si>
    <t>SKU-03463</t>
  </si>
  <si>
    <t>SKU-03464</t>
  </si>
  <si>
    <t>SKU-03465</t>
  </si>
  <si>
    <t>SKU-03466</t>
  </si>
  <si>
    <t>SKU-03467</t>
  </si>
  <si>
    <t>SKU-03468</t>
  </si>
  <si>
    <t>SKU-03469</t>
  </si>
  <si>
    <t>SKU-03470</t>
  </si>
  <si>
    <t>SKU-03471</t>
  </si>
  <si>
    <t>SKU-03472</t>
  </si>
  <si>
    <t>SKU-03473</t>
  </si>
  <si>
    <t>SKU-03474</t>
  </si>
  <si>
    <t>SKU-03475</t>
  </si>
  <si>
    <t>SKU-03476</t>
  </si>
  <si>
    <t>SKU-03477</t>
  </si>
  <si>
    <t>SKU-03478</t>
  </si>
  <si>
    <t>SKU-03479</t>
  </si>
  <si>
    <t>SKU-03480</t>
  </si>
  <si>
    <t>SKU-03481</t>
  </si>
  <si>
    <t>SKU-03482</t>
  </si>
  <si>
    <t>SKU-03483</t>
  </si>
  <si>
    <t>SKU-03484</t>
  </si>
  <si>
    <t>SKU-03485</t>
  </si>
  <si>
    <t>SKU-03486</t>
  </si>
  <si>
    <t>SKU-03487</t>
  </si>
  <si>
    <t>SKU-03488</t>
  </si>
  <si>
    <t>SKU-03489</t>
  </si>
  <si>
    <t>SKU-03490</t>
  </si>
  <si>
    <t>SKU-03491</t>
  </si>
  <si>
    <t>SKU-03492</t>
  </si>
  <si>
    <t>SKU-03493</t>
  </si>
  <si>
    <t>SKU-03494</t>
  </si>
  <si>
    <t>SKU-03495</t>
  </si>
  <si>
    <t>SKU-03496</t>
  </si>
  <si>
    <t>SKU-03497</t>
  </si>
  <si>
    <t>SKU-03498</t>
  </si>
  <si>
    <t>SKU-03499</t>
  </si>
  <si>
    <t>SKU-03500</t>
  </si>
  <si>
    <t>SKU-03501</t>
  </si>
  <si>
    <t>SKU-03502</t>
  </si>
  <si>
    <t>SKU-03503</t>
  </si>
  <si>
    <t>SKU-03504</t>
  </si>
  <si>
    <t>SKU-03505</t>
  </si>
  <si>
    <t>SKU-03506</t>
  </si>
  <si>
    <t>SKU-03507</t>
  </si>
  <si>
    <t>SKU-03508</t>
  </si>
  <si>
    <t>SKU-03509</t>
  </si>
  <si>
    <t>SKU-03510</t>
  </si>
  <si>
    <t>SKU-03511</t>
  </si>
  <si>
    <t>SKU-03512</t>
  </si>
  <si>
    <t>SKU-03513</t>
  </si>
  <si>
    <t>SKU-03514</t>
  </si>
  <si>
    <t>SKU-03515</t>
  </si>
  <si>
    <t>SKU-03516</t>
  </si>
  <si>
    <t>SKU-03517</t>
  </si>
  <si>
    <t>SKU-03518</t>
  </si>
  <si>
    <t>SKU-03519</t>
  </si>
  <si>
    <t>SKU-03520</t>
  </si>
  <si>
    <t>SKU-03521</t>
  </si>
  <si>
    <t>SKU-03522</t>
  </si>
  <si>
    <t>SKU-03523</t>
  </si>
  <si>
    <t>SKU-03524</t>
  </si>
  <si>
    <t>SKU-03525</t>
  </si>
  <si>
    <t>SKU-03526</t>
  </si>
  <si>
    <t>SKU-03527</t>
  </si>
  <si>
    <t>SKU-03528</t>
  </si>
  <si>
    <t>SKU-03529</t>
  </si>
  <si>
    <t>SKU-03530</t>
  </si>
  <si>
    <t>SKU-03531</t>
  </si>
  <si>
    <t>SKU-03532</t>
  </si>
  <si>
    <t>SKU-03533</t>
  </si>
  <si>
    <t>SKU-03534</t>
  </si>
  <si>
    <t>SKU-03535</t>
  </si>
  <si>
    <t>SKU-03536</t>
  </si>
  <si>
    <t>SKU-03537</t>
  </si>
  <si>
    <t>SKU-03538</t>
  </si>
  <si>
    <t>SKU-03539</t>
  </si>
  <si>
    <t>SKU-03540</t>
  </si>
  <si>
    <t>SKU-03541</t>
  </si>
  <si>
    <t>SKU-03542</t>
  </si>
  <si>
    <t>SKU-03543</t>
  </si>
  <si>
    <t>SKU-03544</t>
  </si>
  <si>
    <t>SKU-03545</t>
  </si>
  <si>
    <t>SKU-03546</t>
  </si>
  <si>
    <t>SKU-03547</t>
  </si>
  <si>
    <t>SKU-03548</t>
  </si>
  <si>
    <t>SKU-03549</t>
  </si>
  <si>
    <t>SKU-03550</t>
  </si>
  <si>
    <t>SKU-03551</t>
  </si>
  <si>
    <t>SKU-03552</t>
  </si>
  <si>
    <t>SKU-03553</t>
  </si>
  <si>
    <t>SKU-03554</t>
  </si>
  <si>
    <t>SKU-03555</t>
  </si>
  <si>
    <t>SKU-03556</t>
  </si>
  <si>
    <t>SKU-03557</t>
  </si>
  <si>
    <t>SKU-03558</t>
  </si>
  <si>
    <t>SKU-03559</t>
  </si>
  <si>
    <t>SKU-03560</t>
  </si>
  <si>
    <t>SKU-03561</t>
  </si>
  <si>
    <t>SKU-03562</t>
  </si>
  <si>
    <t>SKU-03563</t>
  </si>
  <si>
    <t>SKU-03564</t>
  </si>
  <si>
    <t>SKU-03565</t>
  </si>
  <si>
    <t>SKU-03566</t>
  </si>
  <si>
    <t>SKU-03567</t>
  </si>
  <si>
    <t>SKU-03568</t>
  </si>
  <si>
    <t>SKU-03569</t>
  </si>
  <si>
    <t>SKU-03570</t>
  </si>
  <si>
    <t>SKU-03571</t>
  </si>
  <si>
    <t>SKU-03572</t>
  </si>
  <si>
    <t>SKU-03573</t>
  </si>
  <si>
    <t>SKU-03574</t>
  </si>
  <si>
    <t>SKU-03575</t>
  </si>
  <si>
    <t>SKU-03576</t>
  </si>
  <si>
    <t>SKU-03577</t>
  </si>
  <si>
    <t>SKU-03578</t>
  </si>
  <si>
    <t>SKU-03579</t>
  </si>
  <si>
    <t>SKU-03580</t>
  </si>
  <si>
    <t>SKU-03581</t>
  </si>
  <si>
    <t>SKU-03582</t>
  </si>
  <si>
    <t>SKU-03583</t>
  </si>
  <si>
    <t>SKU-03584</t>
  </si>
  <si>
    <t>SKU-03585</t>
  </si>
  <si>
    <t>SKU-03586</t>
  </si>
  <si>
    <t>SKU-03587</t>
  </si>
  <si>
    <t>SKU-03588</t>
  </si>
  <si>
    <t>SKU-03589</t>
  </si>
  <si>
    <t>SKU-03590</t>
  </si>
  <si>
    <t>SKU-03591</t>
  </si>
  <si>
    <t>SKU-03592</t>
  </si>
  <si>
    <t>SKU-03593</t>
  </si>
  <si>
    <t>SKU-03594</t>
  </si>
  <si>
    <t>SKU-03595</t>
  </si>
  <si>
    <t>SKU-03596</t>
  </si>
  <si>
    <t>SKU-03597</t>
  </si>
  <si>
    <t>SKU-03598</t>
  </si>
  <si>
    <t>SKU-03599</t>
  </si>
  <si>
    <t>SKU-03600</t>
  </si>
  <si>
    <t>SKU-03601</t>
  </si>
  <si>
    <t>SKU-03602</t>
  </si>
  <si>
    <t>SKU-03603</t>
  </si>
  <si>
    <t>SKU-03604</t>
  </si>
  <si>
    <t>SKU-03605</t>
  </si>
  <si>
    <t>SKU-03606</t>
  </si>
  <si>
    <t>SKU-03607</t>
  </si>
  <si>
    <t>SKU-03608</t>
  </si>
  <si>
    <t>SKU-03609</t>
  </si>
  <si>
    <t>SKU-03610</t>
  </si>
  <si>
    <t>SKU-03611</t>
  </si>
  <si>
    <t>SKU-03612</t>
  </si>
  <si>
    <t>SKU-03613</t>
  </si>
  <si>
    <t>SKU-03614</t>
  </si>
  <si>
    <t>SKU-03615</t>
  </si>
  <si>
    <t>SKU-03616</t>
  </si>
  <si>
    <t>SKU-03617</t>
  </si>
  <si>
    <t>SKU-03618</t>
  </si>
  <si>
    <t>SKU-03619</t>
  </si>
  <si>
    <t>SKU-03620</t>
  </si>
  <si>
    <t>SKU-03621</t>
  </si>
  <si>
    <t>SKU-03622</t>
  </si>
  <si>
    <t>SKU-03623</t>
  </si>
  <si>
    <t>SKU-03624</t>
  </si>
  <si>
    <t>SKU-03625</t>
  </si>
  <si>
    <t>SKU-03626</t>
  </si>
  <si>
    <t>SKU-03627</t>
  </si>
  <si>
    <t>SKU-03628</t>
  </si>
  <si>
    <t>SKU-03629</t>
  </si>
  <si>
    <t>SKU-03630</t>
  </si>
  <si>
    <t>SKU-03631</t>
  </si>
  <si>
    <t>SKU-03632</t>
  </si>
  <si>
    <t>SKU-03633</t>
  </si>
  <si>
    <t>SKU-03634</t>
  </si>
  <si>
    <t>SKU-03635</t>
  </si>
  <si>
    <t>SKU-03636</t>
  </si>
  <si>
    <t>SKU-03637</t>
  </si>
  <si>
    <t>SKU-03638</t>
  </si>
  <si>
    <t>SKU-03639</t>
  </si>
  <si>
    <t>SKU-03640</t>
  </si>
  <si>
    <t>SKU-03641</t>
  </si>
  <si>
    <t>SKU-03642</t>
  </si>
  <si>
    <t>SKU-03643</t>
  </si>
  <si>
    <t>SKU-03644</t>
  </si>
  <si>
    <t>SKU-03645</t>
  </si>
  <si>
    <t>SKU-03646</t>
  </si>
  <si>
    <t>SKU-03647</t>
  </si>
  <si>
    <t>SKU-03648</t>
  </si>
  <si>
    <t>SKU-03649</t>
  </si>
  <si>
    <t>SKU-03650</t>
  </si>
  <si>
    <t>SKU-03651</t>
  </si>
  <si>
    <t>SKU-03652</t>
  </si>
  <si>
    <t>SKU-03653</t>
  </si>
  <si>
    <t>SKU-03654</t>
  </si>
  <si>
    <t>SKU-03655</t>
  </si>
  <si>
    <t>SKU-03656</t>
  </si>
  <si>
    <t>SKU-03657</t>
  </si>
  <si>
    <t>SKU-03658</t>
  </si>
  <si>
    <t>SKU-03659</t>
  </si>
  <si>
    <t>SKU-03660</t>
  </si>
  <si>
    <t>SKU-03661</t>
  </si>
  <si>
    <t>SKU-03662</t>
  </si>
  <si>
    <t>SKU-03663</t>
  </si>
  <si>
    <t>SKU-03664</t>
  </si>
  <si>
    <t>SKU-03665</t>
  </si>
  <si>
    <t>SKU-03666</t>
  </si>
  <si>
    <t>SKU-03667</t>
  </si>
  <si>
    <t>SKU-03668</t>
  </si>
  <si>
    <t>SKU-03669</t>
  </si>
  <si>
    <t>SKU-03670</t>
  </si>
  <si>
    <t>SKU-03671</t>
  </si>
  <si>
    <t>SKU-03672</t>
  </si>
  <si>
    <t>SKU-03673</t>
  </si>
  <si>
    <t>SKU-03674</t>
  </si>
  <si>
    <t>SKU-03675</t>
  </si>
  <si>
    <t>SKU-03676</t>
  </si>
  <si>
    <t>SKU-03677</t>
  </si>
  <si>
    <t>SKU-03678</t>
  </si>
  <si>
    <t>SKU-03679</t>
  </si>
  <si>
    <t>SKU-03680</t>
  </si>
  <si>
    <t>SKU-03681</t>
  </si>
  <si>
    <t>SKU-03682</t>
  </si>
  <si>
    <t>SKU-03683</t>
  </si>
  <si>
    <t>SKU-03684</t>
  </si>
  <si>
    <t>SKU-03685</t>
  </si>
  <si>
    <t>SKU-03686</t>
  </si>
  <si>
    <t>SKU-03687</t>
  </si>
  <si>
    <t>SKU-03688</t>
  </si>
  <si>
    <t>SKU-03689</t>
  </si>
  <si>
    <t>SKU-03690</t>
  </si>
  <si>
    <t>SKU-03691</t>
  </si>
  <si>
    <t>SKU-03692</t>
  </si>
  <si>
    <t>SKU-03693</t>
  </si>
  <si>
    <t>SKU-03694</t>
  </si>
  <si>
    <t>SKU-03695</t>
  </si>
  <si>
    <t>SKU-03696</t>
  </si>
  <si>
    <t>SKU-03697</t>
  </si>
  <si>
    <t>SKU-03698</t>
  </si>
  <si>
    <t>SKU-03699</t>
  </si>
  <si>
    <t>SKU-03700</t>
  </si>
  <si>
    <t>SKU-03701</t>
  </si>
  <si>
    <t>SKU-03702</t>
  </si>
  <si>
    <t>SKU-03703</t>
  </si>
  <si>
    <t>SKU-03704</t>
  </si>
  <si>
    <t>SKU-03705</t>
  </si>
  <si>
    <t>SKU-03706</t>
  </si>
  <si>
    <t>SKU-03707</t>
  </si>
  <si>
    <t>SKU-03708</t>
  </si>
  <si>
    <t>SKU-03709</t>
  </si>
  <si>
    <t>SKU-03710</t>
  </si>
  <si>
    <t>SKU-03711</t>
  </si>
  <si>
    <t>SKU-03712</t>
  </si>
  <si>
    <t>SKU-03713</t>
  </si>
  <si>
    <t>SKU-03714</t>
  </si>
  <si>
    <t>SKU-03715</t>
  </si>
  <si>
    <t>SKU-03716</t>
  </si>
  <si>
    <t>SKU-03717</t>
  </si>
  <si>
    <t>SKU-03718</t>
  </si>
  <si>
    <t>SKU-03719</t>
  </si>
  <si>
    <t>SKU-03720</t>
  </si>
  <si>
    <t>SKU-03721</t>
  </si>
  <si>
    <t>SKU-03722</t>
  </si>
  <si>
    <t>SKU-03723</t>
  </si>
  <si>
    <t>SKU-03724</t>
  </si>
  <si>
    <t>SKU-03725</t>
  </si>
  <si>
    <t>SKU-03726</t>
  </si>
  <si>
    <t>SKU-03727</t>
  </si>
  <si>
    <t>SKU-03728</t>
  </si>
  <si>
    <t>SKU-03729</t>
  </si>
  <si>
    <t>SKU-03730</t>
  </si>
  <si>
    <t>SKU-03731</t>
  </si>
  <si>
    <t>SKU-03732</t>
  </si>
  <si>
    <t>SKU-03733</t>
  </si>
  <si>
    <t>SKU-03734</t>
  </si>
  <si>
    <t>SKU-03735</t>
  </si>
  <si>
    <t>SKU-03736</t>
  </si>
  <si>
    <t>SKU-03737</t>
  </si>
  <si>
    <t>SKU-03738</t>
  </si>
  <si>
    <t>SKU-03739</t>
  </si>
  <si>
    <t>SKU-03740</t>
  </si>
  <si>
    <t>SKU-03741</t>
  </si>
  <si>
    <t>SKU-03742</t>
  </si>
  <si>
    <t>SKU-03743</t>
  </si>
  <si>
    <t>SKU-03744</t>
  </si>
  <si>
    <t>SKU-03745</t>
  </si>
  <si>
    <t>SKU-03746</t>
  </si>
  <si>
    <t>SKU-03747</t>
  </si>
  <si>
    <t>SKU-03748</t>
  </si>
  <si>
    <t>SKU-03749</t>
  </si>
  <si>
    <t>SKU-03750</t>
  </si>
  <si>
    <t>SKU-03751</t>
  </si>
  <si>
    <t>SKU-03752</t>
  </si>
  <si>
    <t>SKU-03753</t>
  </si>
  <si>
    <t>SKU-03754</t>
  </si>
  <si>
    <t>SKU-03755</t>
  </si>
  <si>
    <t>SKU-03756</t>
  </si>
  <si>
    <t>SKU-03757</t>
  </si>
  <si>
    <t>SKU-03758</t>
  </si>
  <si>
    <t>SKU-03759</t>
  </si>
  <si>
    <t>SKU-03760</t>
  </si>
  <si>
    <t>SKU-03761</t>
  </si>
  <si>
    <t>SKU-03762</t>
  </si>
  <si>
    <t>SKU-03763</t>
  </si>
  <si>
    <t>SKU-03764</t>
  </si>
  <si>
    <t>SKU-03765</t>
  </si>
  <si>
    <t>SKU-03766</t>
  </si>
  <si>
    <t>SKU-03767</t>
  </si>
  <si>
    <t>SKU-03768</t>
  </si>
  <si>
    <t>SKU-03769</t>
  </si>
  <si>
    <t>SKU-03770</t>
  </si>
  <si>
    <t>SKU-03771</t>
  </si>
  <si>
    <t>SKU-03772</t>
  </si>
  <si>
    <t>SKU-03773</t>
  </si>
  <si>
    <t>SKU-03774</t>
  </si>
  <si>
    <t>SKU-03775</t>
  </si>
  <si>
    <t>SKU-03776</t>
  </si>
  <si>
    <t>SKU-03777</t>
  </si>
  <si>
    <t>SKU-03778</t>
  </si>
  <si>
    <t>SKU-03779</t>
  </si>
  <si>
    <t>SKU-03780</t>
  </si>
  <si>
    <t>SKU-03781</t>
  </si>
  <si>
    <t>SKU-03782</t>
  </si>
  <si>
    <t>SKU-03783</t>
  </si>
  <si>
    <t>SKU-03784</t>
  </si>
  <si>
    <t>SKU-03785</t>
  </si>
  <si>
    <t>SKU-03786</t>
  </si>
  <si>
    <t>SKU-03787</t>
  </si>
  <si>
    <t>SKU-03788</t>
  </si>
  <si>
    <t>SKU-03789</t>
  </si>
  <si>
    <t>SKU-03790</t>
  </si>
  <si>
    <t>SKU-03791</t>
  </si>
  <si>
    <t>SKU-03792</t>
  </si>
  <si>
    <t>SKU-03793</t>
  </si>
  <si>
    <t>SKU-03794</t>
  </si>
  <si>
    <t>SKU-03795</t>
  </si>
  <si>
    <t>SKU-03796</t>
  </si>
  <si>
    <t>SKU-03797</t>
  </si>
  <si>
    <t>SKU-03798</t>
  </si>
  <si>
    <t>SKU-03799</t>
  </si>
  <si>
    <t>SKU-03800</t>
  </si>
  <si>
    <t>SKU-03801</t>
  </si>
  <si>
    <t>SKU-03802</t>
  </si>
  <si>
    <t>SKU-03803</t>
  </si>
  <si>
    <t>SKU-03804</t>
  </si>
  <si>
    <t>SKU-03805</t>
  </si>
  <si>
    <t>SKU-03806</t>
  </si>
  <si>
    <t>SKU-03807</t>
  </si>
  <si>
    <t>SKU-03808</t>
  </si>
  <si>
    <t>SKU-03809</t>
  </si>
  <si>
    <t>SKU-03810</t>
  </si>
  <si>
    <t>SKU-03811</t>
  </si>
  <si>
    <t>SKU-03812</t>
  </si>
  <si>
    <t>SKU-03813</t>
  </si>
  <si>
    <t>SKU-03814</t>
  </si>
  <si>
    <t>SKU-03815</t>
  </si>
  <si>
    <t>SKU-03816</t>
  </si>
  <si>
    <t>SKU-03817</t>
  </si>
  <si>
    <t>SKU-03818</t>
  </si>
  <si>
    <t>SKU-03819</t>
  </si>
  <si>
    <t>SKU-03820</t>
  </si>
  <si>
    <t>SKU-03821</t>
  </si>
  <si>
    <t>SKU-03822</t>
  </si>
  <si>
    <t>SKU-03823</t>
  </si>
  <si>
    <t>SKU-03824</t>
  </si>
  <si>
    <t>SKU-03825</t>
  </si>
  <si>
    <t>SKU-03826</t>
  </si>
  <si>
    <t>SKU-03827</t>
  </si>
  <si>
    <t>SKU-03828</t>
  </si>
  <si>
    <t>SKU-03829</t>
  </si>
  <si>
    <t>SKU-03830</t>
  </si>
  <si>
    <t>SKU-03831</t>
  </si>
  <si>
    <t>SKU-03832</t>
  </si>
  <si>
    <t>SKU-03833</t>
  </si>
  <si>
    <t>SKU-03834</t>
  </si>
  <si>
    <t>SKU-03835</t>
  </si>
  <si>
    <t>SKU-03836</t>
  </si>
  <si>
    <t>SKU-03837</t>
  </si>
  <si>
    <t>SKU-03838</t>
  </si>
  <si>
    <t>SKU-03839</t>
  </si>
  <si>
    <t>SKU-03840</t>
  </si>
  <si>
    <t>SKU-03841</t>
  </si>
  <si>
    <t>SKU-03842</t>
  </si>
  <si>
    <t>SKU-03843</t>
  </si>
  <si>
    <t>SKU-03844</t>
  </si>
  <si>
    <t>SKU-03845</t>
  </si>
  <si>
    <t>SKU-03846</t>
  </si>
  <si>
    <t>SKU-03847</t>
  </si>
  <si>
    <t>SKU-03848</t>
  </si>
  <si>
    <t>SKU-03849</t>
  </si>
  <si>
    <t>SKU-03850</t>
  </si>
  <si>
    <t>SKU-03851</t>
  </si>
  <si>
    <t>SKU-03852</t>
  </si>
  <si>
    <t>SKU-03853</t>
  </si>
  <si>
    <t>SKU-03854</t>
  </si>
  <si>
    <t>SKU-03855</t>
  </si>
  <si>
    <t>SKU-03856</t>
  </si>
  <si>
    <t>SKU-03857</t>
  </si>
  <si>
    <t>SKU-03858</t>
  </si>
  <si>
    <t>SKU-03859</t>
  </si>
  <si>
    <t>SKU-03860</t>
  </si>
  <si>
    <t>SKU-03861</t>
  </si>
  <si>
    <t>SKU-03862</t>
  </si>
  <si>
    <t>SKU-03863</t>
  </si>
  <si>
    <t>SKU-03864</t>
  </si>
  <si>
    <t>SKU-03865</t>
  </si>
  <si>
    <t>SKU-03866</t>
  </si>
  <si>
    <t>SKU-03867</t>
  </si>
  <si>
    <t>SKU-03868</t>
  </si>
  <si>
    <t>SKU-03869</t>
  </si>
  <si>
    <t>SKU-03870</t>
  </si>
  <si>
    <t>SKU-03871</t>
  </si>
  <si>
    <t>SKU-03872</t>
  </si>
  <si>
    <t>SKU-03873</t>
  </si>
  <si>
    <t>SKU-03874</t>
  </si>
  <si>
    <t>SKU-03875</t>
  </si>
  <si>
    <t>SKU-03876</t>
  </si>
  <si>
    <t>SKU-03877</t>
  </si>
  <si>
    <t>SKU-03878</t>
  </si>
  <si>
    <t>SKU-03879</t>
  </si>
  <si>
    <t>SKU-03880</t>
  </si>
  <si>
    <t>SKU-03881</t>
  </si>
  <si>
    <t>SKU-03882</t>
  </si>
  <si>
    <t>SKU-03883</t>
  </si>
  <si>
    <t>SKU-03884</t>
  </si>
  <si>
    <t>SKU-03885</t>
  </si>
  <si>
    <t>SKU-03886</t>
  </si>
  <si>
    <t>SKU-03887</t>
  </si>
  <si>
    <t>SKU-03888</t>
  </si>
  <si>
    <t>SKU-03889</t>
  </si>
  <si>
    <t>SKU-03890</t>
  </si>
  <si>
    <t>SKU-03891</t>
  </si>
  <si>
    <t>SKU-03892</t>
  </si>
  <si>
    <t>SKU-03893</t>
  </si>
  <si>
    <t>SKU-03894</t>
  </si>
  <si>
    <t>SKU-03895</t>
  </si>
  <si>
    <t>SKU-03896</t>
  </si>
  <si>
    <t>SKU-03897</t>
  </si>
  <si>
    <t>SKU-03898</t>
  </si>
  <si>
    <t>SKU-03899</t>
  </si>
  <si>
    <t>SKU-03900</t>
  </si>
  <si>
    <t>SKU-03901</t>
  </si>
  <si>
    <t>SKU-03902</t>
  </si>
  <si>
    <t>SKU-03903</t>
  </si>
  <si>
    <t>SKU-03904</t>
  </si>
  <si>
    <t>SKU-03905</t>
  </si>
  <si>
    <t>SKU-03906</t>
  </si>
  <si>
    <t>SKU-03907</t>
  </si>
  <si>
    <t>SKU-03908</t>
  </si>
  <si>
    <t>SKU-03909</t>
  </si>
  <si>
    <t>SKU-03910</t>
  </si>
  <si>
    <t>SKU-03911</t>
  </si>
  <si>
    <t>SKU-03912</t>
  </si>
  <si>
    <t>SKU-03913</t>
  </si>
  <si>
    <t>SKU-03914</t>
  </si>
  <si>
    <t>SKU-03915</t>
  </si>
  <si>
    <t>SKU-03916</t>
  </si>
  <si>
    <t>SKU-03917</t>
  </si>
  <si>
    <t>SKU-03918</t>
  </si>
  <si>
    <t>SKU-03919</t>
  </si>
  <si>
    <t>SKU-03920</t>
  </si>
  <si>
    <t>SKU-03921</t>
  </si>
  <si>
    <t>SKU-03922</t>
  </si>
  <si>
    <t>SKU-03923</t>
  </si>
  <si>
    <t>SKU-03924</t>
  </si>
  <si>
    <t>SKU-03925</t>
  </si>
  <si>
    <t>SKU-03926</t>
  </si>
  <si>
    <t>SKU-03927</t>
  </si>
  <si>
    <t>SKU-03928</t>
  </si>
  <si>
    <t>SKU-03929</t>
  </si>
  <si>
    <t>SKU-03930</t>
  </si>
  <si>
    <t>SKU-03931</t>
  </si>
  <si>
    <t>SKU-03932</t>
  </si>
  <si>
    <t>SKU-03933</t>
  </si>
  <si>
    <t>SKU-03934</t>
  </si>
  <si>
    <t>SKU-03935</t>
  </si>
  <si>
    <t>SKU-03936</t>
  </si>
  <si>
    <t>SKU-03937</t>
  </si>
  <si>
    <t>SKU-03938</t>
  </si>
  <si>
    <t>SKU-03939</t>
  </si>
  <si>
    <t>SKU-03940</t>
  </si>
  <si>
    <t>SKU-03941</t>
  </si>
  <si>
    <t>SKU-03942</t>
  </si>
  <si>
    <t>SKU-03943</t>
  </si>
  <si>
    <t>SKU-03944</t>
  </si>
  <si>
    <t>SKU-03945</t>
  </si>
  <si>
    <t>SKU-03946</t>
  </si>
  <si>
    <t>SKU-03947</t>
  </si>
  <si>
    <t>SKU-03948</t>
  </si>
  <si>
    <t>SKU-03949</t>
  </si>
  <si>
    <t>SKU-03950</t>
  </si>
  <si>
    <t>SKU-03951</t>
  </si>
  <si>
    <t>SKU-03952</t>
  </si>
  <si>
    <t>SKU-03953</t>
  </si>
  <si>
    <t>SKU-03954</t>
  </si>
  <si>
    <t>SKU-03955</t>
  </si>
  <si>
    <t>SKU-03956</t>
  </si>
  <si>
    <t>SKU-03957</t>
  </si>
  <si>
    <t>SKU-03958</t>
  </si>
  <si>
    <t>SKU-03959</t>
  </si>
  <si>
    <t>SKU-03960</t>
  </si>
  <si>
    <t>SKU-03961</t>
  </si>
  <si>
    <t>SKU-03962</t>
  </si>
  <si>
    <t>SKU-03963</t>
  </si>
  <si>
    <t>SKU-03964</t>
  </si>
  <si>
    <t>SKU-03965</t>
  </si>
  <si>
    <t>SKU-03966</t>
  </si>
  <si>
    <t>SKU-03967</t>
  </si>
  <si>
    <t>SKU-03968</t>
  </si>
  <si>
    <t>SKU-03969</t>
  </si>
  <si>
    <t>SKU-03970</t>
  </si>
  <si>
    <t>SKU-03971</t>
  </si>
  <si>
    <t>SKU-03972</t>
  </si>
  <si>
    <t>SKU-03973</t>
  </si>
  <si>
    <t>SKU-03974</t>
  </si>
  <si>
    <t>SKU-03975</t>
  </si>
  <si>
    <t>SKU-03976</t>
  </si>
  <si>
    <t>SKU-03977</t>
  </si>
  <si>
    <t>SKU-03978</t>
  </si>
  <si>
    <t>SKU-03979</t>
  </si>
  <si>
    <t>SKU-03980</t>
  </si>
  <si>
    <t>SKU-03981</t>
  </si>
  <si>
    <t>SKU-03982</t>
  </si>
  <si>
    <t>SKU-03983</t>
  </si>
  <si>
    <t>SKU-03984</t>
  </si>
  <si>
    <t>SKU-03985</t>
  </si>
  <si>
    <t>SKU-03986</t>
  </si>
  <si>
    <t>SKU-03987</t>
  </si>
  <si>
    <t>SKU-03988</t>
  </si>
  <si>
    <t>SKU-03989</t>
  </si>
  <si>
    <t>SKU-03990</t>
  </si>
  <si>
    <t>SKU-03991</t>
  </si>
  <si>
    <t>SKU-03992</t>
  </si>
  <si>
    <t>SKU-03993</t>
  </si>
  <si>
    <t>SKU-03994</t>
  </si>
  <si>
    <t>SKU-03995</t>
  </si>
  <si>
    <t>SKU-03996</t>
  </si>
  <si>
    <t>SKU-03997</t>
  </si>
  <si>
    <t>SKU-03998</t>
  </si>
  <si>
    <t>SKU-03999</t>
  </si>
  <si>
    <t>SKU-04000</t>
  </si>
  <si>
    <t>SKU-04001</t>
  </si>
  <si>
    <t>SKU-04002</t>
  </si>
  <si>
    <t>SKU-04003</t>
  </si>
  <si>
    <t>SKU-04004</t>
  </si>
  <si>
    <t>SKU-04005</t>
  </si>
  <si>
    <t>SKU-04006</t>
  </si>
  <si>
    <t>SKU-04007</t>
  </si>
  <si>
    <t>SKU-04008</t>
  </si>
  <si>
    <t>SKU-04009</t>
  </si>
  <si>
    <t>SKU-04010</t>
  </si>
  <si>
    <t>SKU-04011</t>
  </si>
  <si>
    <t>SKU-04012</t>
  </si>
  <si>
    <t>SKU-04013</t>
  </si>
  <si>
    <t>SKU-04014</t>
  </si>
  <si>
    <t>SKU-04015</t>
  </si>
  <si>
    <t>SKU-04016</t>
  </si>
  <si>
    <t>SKU-04017</t>
  </si>
  <si>
    <t>SKU-04018</t>
  </si>
  <si>
    <t>SKU-04019</t>
  </si>
  <si>
    <t>SKU-04020</t>
  </si>
  <si>
    <t>SKU-04021</t>
  </si>
  <si>
    <t>SKU-04022</t>
  </si>
  <si>
    <t>SKU-04023</t>
  </si>
  <si>
    <t>SKU-04024</t>
  </si>
  <si>
    <t>SKU-04025</t>
  </si>
  <si>
    <t>SKU-04026</t>
  </si>
  <si>
    <t>SKU-04027</t>
  </si>
  <si>
    <t>SKU-04028</t>
  </si>
  <si>
    <t>SKU-04029</t>
  </si>
  <si>
    <t>SKU-04030</t>
  </si>
  <si>
    <t>SKU-04031</t>
  </si>
  <si>
    <t>SKU-04032</t>
  </si>
  <si>
    <t>SKU-04033</t>
  </si>
  <si>
    <t>SKU-04034</t>
  </si>
  <si>
    <t>SKU-04035</t>
  </si>
  <si>
    <t>SKU-04036</t>
  </si>
  <si>
    <t>SKU-04037</t>
  </si>
  <si>
    <t>SKU-04038</t>
  </si>
  <si>
    <t>SKU-04039</t>
  </si>
  <si>
    <t>SKU-04040</t>
  </si>
  <si>
    <t>SKU-04041</t>
  </si>
  <si>
    <t>SKU-04042</t>
  </si>
  <si>
    <t>SKU-04043</t>
  </si>
  <si>
    <t>SKU-04044</t>
  </si>
  <si>
    <t>SKU-04045</t>
  </si>
  <si>
    <t>SKU-04046</t>
  </si>
  <si>
    <t>SKU-04047</t>
  </si>
  <si>
    <t>SKU-04048</t>
  </si>
  <si>
    <t>SKU-04049</t>
  </si>
  <si>
    <t>SKU-04050</t>
  </si>
  <si>
    <t>SKU-04051</t>
  </si>
  <si>
    <t>SKU-04052</t>
  </si>
  <si>
    <t>SKU-04053</t>
  </si>
  <si>
    <t>SKU-04054</t>
  </si>
  <si>
    <t>SKU-04055</t>
  </si>
  <si>
    <t>SKU-04056</t>
  </si>
  <si>
    <t>SKU-04057</t>
  </si>
  <si>
    <t>SKU-04058</t>
  </si>
  <si>
    <t>SKU-04059</t>
  </si>
  <si>
    <t>SKU-04060</t>
  </si>
  <si>
    <t>SKU-04061</t>
  </si>
  <si>
    <t>SKU-04062</t>
  </si>
  <si>
    <t>SKU-04063</t>
  </si>
  <si>
    <t>SKU-04064</t>
  </si>
  <si>
    <t>SKU-04065</t>
  </si>
  <si>
    <t>SKU-04066</t>
  </si>
  <si>
    <t>SKU-04067</t>
  </si>
  <si>
    <t>SKU-04068</t>
  </si>
  <si>
    <t>SKU-04069</t>
  </si>
  <si>
    <t>SKU-04070</t>
  </si>
  <si>
    <t>SKU-04071</t>
  </si>
  <si>
    <t>SKU-04072</t>
  </si>
  <si>
    <t>SKU-04073</t>
  </si>
  <si>
    <t>SKU-04074</t>
  </si>
  <si>
    <t>SKU-04075</t>
  </si>
  <si>
    <t>SKU-04076</t>
  </si>
  <si>
    <t>SKU-04077</t>
  </si>
  <si>
    <t>SKU-04078</t>
  </si>
  <si>
    <t>SKU-04079</t>
  </si>
  <si>
    <t>SKU-04080</t>
  </si>
  <si>
    <t>SKU-04081</t>
  </si>
  <si>
    <t>SKU-04082</t>
  </si>
  <si>
    <t>SKU-04083</t>
  </si>
  <si>
    <t>SKU-04084</t>
  </si>
  <si>
    <t>SKU-04085</t>
  </si>
  <si>
    <t>SKU-04086</t>
  </si>
  <si>
    <t>SKU-04087</t>
  </si>
  <si>
    <t>SKU-04088</t>
  </si>
  <si>
    <t>SKU-04089</t>
  </si>
  <si>
    <t>SKU-04090</t>
  </si>
  <si>
    <t>SKU-04091</t>
  </si>
  <si>
    <t>SKU-04092</t>
  </si>
  <si>
    <t>SKU-04093</t>
  </si>
  <si>
    <t>SKU-04094</t>
  </si>
  <si>
    <t>SKU-04095</t>
  </si>
  <si>
    <t>SKU-04096</t>
  </si>
  <si>
    <t>SKU-04097</t>
  </si>
  <si>
    <t>SKU-04098</t>
  </si>
  <si>
    <t>SKU-04099</t>
  </si>
  <si>
    <t>SKU-04100</t>
  </si>
  <si>
    <t>SKU-04101</t>
  </si>
  <si>
    <t>SKU-04102</t>
  </si>
  <si>
    <t>SKU-04103</t>
  </si>
  <si>
    <t>SKU-04104</t>
  </si>
  <si>
    <t>SKU-04105</t>
  </si>
  <si>
    <t>SKU-04106</t>
  </si>
  <si>
    <t>SKU-04107</t>
  </si>
  <si>
    <t>SKU-04108</t>
  </si>
  <si>
    <t>SKU-04109</t>
  </si>
  <si>
    <t>SKU-04110</t>
  </si>
  <si>
    <t>SKU-04111</t>
  </si>
  <si>
    <t>SKU-04112</t>
  </si>
  <si>
    <t>SKU-04113</t>
  </si>
  <si>
    <t>SKU-04114</t>
  </si>
  <si>
    <t>SKU-04115</t>
  </si>
  <si>
    <t>SKU-04116</t>
  </si>
  <si>
    <t>SKU-04117</t>
  </si>
  <si>
    <t>SKU-04118</t>
  </si>
  <si>
    <t>SKU-04119</t>
  </si>
  <si>
    <t>SKU-04120</t>
  </si>
  <si>
    <t>SKU-04121</t>
  </si>
  <si>
    <t>SKU-04122</t>
  </si>
  <si>
    <t>SKU-04123</t>
  </si>
  <si>
    <t>SKU-04124</t>
  </si>
  <si>
    <t>SKU-04125</t>
  </si>
  <si>
    <t>SKU-04126</t>
  </si>
  <si>
    <t>SKU-04127</t>
  </si>
  <si>
    <t>SKU-04128</t>
  </si>
  <si>
    <t>SKU-04129</t>
  </si>
  <si>
    <t>SKU-04130</t>
  </si>
  <si>
    <t>SKU-04131</t>
  </si>
  <si>
    <t>SKU-04132</t>
  </si>
  <si>
    <t>SKU-04133</t>
  </si>
  <si>
    <t>SKU-04134</t>
  </si>
  <si>
    <t>SKU-04135</t>
  </si>
  <si>
    <t>SKU-04136</t>
  </si>
  <si>
    <t>SKU-04137</t>
  </si>
  <si>
    <t>SKU-04138</t>
  </si>
  <si>
    <t>SKU-04139</t>
  </si>
  <si>
    <t>SKU-04140</t>
  </si>
  <si>
    <t>SKU-04141</t>
  </si>
  <si>
    <t>SKU-04142</t>
  </si>
  <si>
    <t>SKU-04143</t>
  </si>
  <si>
    <t>SKU-04144</t>
  </si>
  <si>
    <t>SKU-04145</t>
  </si>
  <si>
    <t>SKU-04146</t>
  </si>
  <si>
    <t>SKU-04147</t>
  </si>
  <si>
    <t>SKU-04148</t>
  </si>
  <si>
    <t>SKU-04149</t>
  </si>
  <si>
    <t>SKU-04150</t>
  </si>
  <si>
    <t>SKU-04151</t>
  </si>
  <si>
    <t>SKU-04152</t>
  </si>
  <si>
    <t>SKU-04153</t>
  </si>
  <si>
    <t>SKU-04154</t>
  </si>
  <si>
    <t>SKU-04155</t>
  </si>
  <si>
    <t>SKU-04156</t>
  </si>
  <si>
    <t>SKU-04157</t>
  </si>
  <si>
    <t>SKU-04158</t>
  </si>
  <si>
    <t>SKU-04159</t>
  </si>
  <si>
    <t>SKU-04160</t>
  </si>
  <si>
    <t>SKU-04161</t>
  </si>
  <si>
    <t>SKU-04162</t>
  </si>
  <si>
    <t>SKU-04163</t>
  </si>
  <si>
    <t>SKU-04164</t>
  </si>
  <si>
    <t>SKU-04165</t>
  </si>
  <si>
    <t>SKU-04166</t>
  </si>
  <si>
    <t>SKU-04167</t>
  </si>
  <si>
    <t>SKU-04168</t>
  </si>
  <si>
    <t>SKU-04169</t>
  </si>
  <si>
    <t>SKU-04170</t>
  </si>
  <si>
    <t>SKU-04171</t>
  </si>
  <si>
    <t>SKU-04172</t>
  </si>
  <si>
    <t>SKU-04173</t>
  </si>
  <si>
    <t>SKU-04174</t>
  </si>
  <si>
    <t>SKU-04175</t>
  </si>
  <si>
    <t>SKU-04176</t>
  </si>
  <si>
    <t>SKU-04177</t>
  </si>
  <si>
    <t>SKU-04178</t>
  </si>
  <si>
    <t>SKU-04179</t>
  </si>
  <si>
    <t>SKU-04180</t>
  </si>
  <si>
    <t>SKU-04181</t>
  </si>
  <si>
    <t>SKU-04182</t>
  </si>
  <si>
    <t>SKU-04183</t>
  </si>
  <si>
    <t>SKU-04184</t>
  </si>
  <si>
    <t>SKU-04185</t>
  </si>
  <si>
    <t>SKU-04186</t>
  </si>
  <si>
    <t>SKU-04187</t>
  </si>
  <si>
    <t>SKU-04188</t>
  </si>
  <si>
    <t>SKU-04189</t>
  </si>
  <si>
    <t>SKU-04190</t>
  </si>
  <si>
    <t>SKU-04191</t>
  </si>
  <si>
    <t>SKU-04192</t>
  </si>
  <si>
    <t>SKU-04193</t>
  </si>
  <si>
    <t>SKU-04194</t>
  </si>
  <si>
    <t>SKU-04195</t>
  </si>
  <si>
    <t>SKU-04196</t>
  </si>
  <si>
    <t>SKU-04197</t>
  </si>
  <si>
    <t>SKU-04198</t>
  </si>
  <si>
    <t>SKU-04199</t>
  </si>
  <si>
    <t>SKU-04200</t>
  </si>
  <si>
    <t>SKU-04201</t>
  </si>
  <si>
    <t>SKU-04202</t>
  </si>
  <si>
    <t>SKU-04203</t>
  </si>
  <si>
    <t>SKU-04204</t>
  </si>
  <si>
    <t>SKU-04205</t>
  </si>
  <si>
    <t>SKU-04206</t>
  </si>
  <si>
    <t>SKU-04207</t>
  </si>
  <si>
    <t>SKU-04208</t>
  </si>
  <si>
    <t>SKU-04209</t>
  </si>
  <si>
    <t>SKU-04210</t>
  </si>
  <si>
    <t>SKU-04211</t>
  </si>
  <si>
    <t>SKU-04212</t>
  </si>
  <si>
    <t>SKU-04213</t>
  </si>
  <si>
    <t>SKU-04214</t>
  </si>
  <si>
    <t>SKU-04215</t>
  </si>
  <si>
    <t>SKU-04216</t>
  </si>
  <si>
    <t>SKU-04217</t>
  </si>
  <si>
    <t>SKU-04218</t>
  </si>
  <si>
    <t>SKU-04219</t>
  </si>
  <si>
    <t>SKU-04220</t>
  </si>
  <si>
    <t>SKU-04221</t>
  </si>
  <si>
    <t>SKU-04222</t>
  </si>
  <si>
    <t>SKU-04223</t>
  </si>
  <si>
    <t>SKU-04224</t>
  </si>
  <si>
    <t>SKU-04225</t>
  </si>
  <si>
    <t>SKU-04226</t>
  </si>
  <si>
    <t>SKU-04227</t>
  </si>
  <si>
    <t>SKU-04228</t>
  </si>
  <si>
    <t>SKU-04229</t>
  </si>
  <si>
    <t>SKU-04230</t>
  </si>
  <si>
    <t>SKU-04231</t>
  </si>
  <si>
    <t>SKU-04232</t>
  </si>
  <si>
    <t>SKU-04233</t>
  </si>
  <si>
    <t>SKU-04234</t>
  </si>
  <si>
    <t>SKU-04235</t>
  </si>
  <si>
    <t>SKU-04236</t>
  </si>
  <si>
    <t>SKU-04237</t>
  </si>
  <si>
    <t>SKU-04238</t>
  </si>
  <si>
    <t>SKU-04239</t>
  </si>
  <si>
    <t>SKU-04240</t>
  </si>
  <si>
    <t>SKU-04241</t>
  </si>
  <si>
    <t>SKU-04242</t>
  </si>
  <si>
    <t>SKU-04243</t>
  </si>
  <si>
    <t>SKU-04244</t>
  </si>
  <si>
    <t>SKU-04245</t>
  </si>
  <si>
    <t>SKU-04246</t>
  </si>
  <si>
    <t>SKU-04247</t>
  </si>
  <si>
    <t>SKU-04248</t>
  </si>
  <si>
    <t>SKU-04249</t>
  </si>
  <si>
    <t>SKU-04250</t>
  </si>
  <si>
    <t>SKU-04251</t>
  </si>
  <si>
    <t>SKU-04252</t>
  </si>
  <si>
    <t>SKU-04253</t>
  </si>
  <si>
    <t>SKU-04254</t>
  </si>
  <si>
    <t>SKU-04255</t>
  </si>
  <si>
    <t>SKU-04256</t>
  </si>
  <si>
    <t>SKU-04257</t>
  </si>
  <si>
    <t>SKU-04258</t>
  </si>
  <si>
    <t>SKU-04259</t>
  </si>
  <si>
    <t>SKU-04260</t>
  </si>
  <si>
    <t>SKU-04261</t>
  </si>
  <si>
    <t>SKU-04262</t>
  </si>
  <si>
    <t>SKU-04263</t>
  </si>
  <si>
    <t>SKU-04264</t>
  </si>
  <si>
    <t>SKU-04265</t>
  </si>
  <si>
    <t>SKU-04266</t>
  </si>
  <si>
    <t>SKU-04267</t>
  </si>
  <si>
    <t>SKU-04268</t>
  </si>
  <si>
    <t>SKU-04269</t>
  </si>
  <si>
    <t>SKU-04270</t>
  </si>
  <si>
    <t>SKU-04271</t>
  </si>
  <si>
    <t>SKU-04272</t>
  </si>
  <si>
    <t>SKU-04273</t>
  </si>
  <si>
    <t>SKU-04274</t>
  </si>
  <si>
    <t>SKU-04275</t>
  </si>
  <si>
    <t>SKU-04276</t>
  </si>
  <si>
    <t>SKU-04277</t>
  </si>
  <si>
    <t>SKU-04278</t>
  </si>
  <si>
    <t>SKU-04279</t>
  </si>
  <si>
    <t>SKU-04280</t>
  </si>
  <si>
    <t>SKU-04281</t>
  </si>
  <si>
    <t>SKU-04282</t>
  </si>
  <si>
    <t>SKU-04283</t>
  </si>
  <si>
    <t>SKU-04284</t>
  </si>
  <si>
    <t>SKU-04285</t>
  </si>
  <si>
    <t>SKU-04286</t>
  </si>
  <si>
    <t>SKU-04287</t>
  </si>
  <si>
    <t>SKU-04288</t>
  </si>
  <si>
    <t>SKU-04289</t>
  </si>
  <si>
    <t>SKU-04290</t>
  </si>
  <si>
    <t>SKU-04291</t>
  </si>
  <si>
    <t>SKU-04292</t>
  </si>
  <si>
    <t>SKU-04293</t>
  </si>
  <si>
    <t>SKU-04294</t>
  </si>
  <si>
    <t>SKU-04295</t>
  </si>
  <si>
    <t>SKU-04296</t>
  </si>
  <si>
    <t>SKU-04297</t>
  </si>
  <si>
    <t>SKU-04298</t>
  </si>
  <si>
    <t>SKU-04299</t>
  </si>
  <si>
    <t>SKU-04300</t>
  </si>
  <si>
    <t>SKU-04301</t>
  </si>
  <si>
    <t>SKU-04302</t>
  </si>
  <si>
    <t>SKU-04303</t>
  </si>
  <si>
    <t>SKU-04304</t>
  </si>
  <si>
    <t>SKU-04305</t>
  </si>
  <si>
    <t>SKU-04306</t>
  </si>
  <si>
    <t>SKU-04307</t>
  </si>
  <si>
    <t>SKU-04308</t>
  </si>
  <si>
    <t>SKU-04309</t>
  </si>
  <si>
    <t>SKU-04310</t>
  </si>
  <si>
    <t>SKU-04311</t>
  </si>
  <si>
    <t>SKU-04312</t>
  </si>
  <si>
    <t>SKU-04313</t>
  </si>
  <si>
    <t>SKU-04314</t>
  </si>
  <si>
    <t>SKU-04315</t>
  </si>
  <si>
    <t>SKU-04316</t>
  </si>
  <si>
    <t>SKU-04317</t>
  </si>
  <si>
    <t>SKU-04318</t>
  </si>
  <si>
    <t>SKU-04319</t>
  </si>
  <si>
    <t>SKU-04320</t>
  </si>
  <si>
    <t>SKU-04321</t>
  </si>
  <si>
    <t>SKU-04322</t>
  </si>
  <si>
    <t>SKU-04323</t>
  </si>
  <si>
    <t>SKU-04324</t>
  </si>
  <si>
    <t>SKU-04325</t>
  </si>
  <si>
    <t>SKU-04326</t>
  </si>
  <si>
    <t>SKU-04327</t>
  </si>
  <si>
    <t>SKU-04328</t>
  </si>
  <si>
    <t>SKU-04329</t>
  </si>
  <si>
    <t>SKU-04330</t>
  </si>
  <si>
    <t>SKU-04331</t>
  </si>
  <si>
    <t>SKU-04332</t>
  </si>
  <si>
    <t>SKU-04333</t>
  </si>
  <si>
    <t>SKU-04334</t>
  </si>
  <si>
    <t>SKU-04335</t>
  </si>
  <si>
    <t>SKU-04336</t>
  </si>
  <si>
    <t>SKU-04337</t>
  </si>
  <si>
    <t>SKU-04338</t>
  </si>
  <si>
    <t>SKU-04339</t>
  </si>
  <si>
    <t>SKU-04340</t>
  </si>
  <si>
    <t>SKU-04341</t>
  </si>
  <si>
    <t>SKU-04342</t>
  </si>
  <si>
    <t>SKU-04343</t>
  </si>
  <si>
    <t>SKU-04344</t>
  </si>
  <si>
    <t>SKU-04345</t>
  </si>
  <si>
    <t>SKU-04346</t>
  </si>
  <si>
    <t>SKU-04347</t>
  </si>
  <si>
    <t>SKU-04348</t>
  </si>
  <si>
    <t>SKU-04349</t>
  </si>
  <si>
    <t>SKU-04350</t>
  </si>
  <si>
    <t>SKU-04351</t>
  </si>
  <si>
    <t>SKU-04352</t>
  </si>
  <si>
    <t>SKU-04353</t>
  </si>
  <si>
    <t>SKU-04354</t>
  </si>
  <si>
    <t>SKU-04355</t>
  </si>
  <si>
    <t>SKU-04356</t>
  </si>
  <si>
    <t>SKU-04357</t>
  </si>
  <si>
    <t>SKU-04358</t>
  </si>
  <si>
    <t>SKU-04359</t>
  </si>
  <si>
    <t>SKU-04360</t>
  </si>
  <si>
    <t>SKU-04361</t>
  </si>
  <si>
    <t>SKU-04362</t>
  </si>
  <si>
    <t>SKU-04363</t>
  </si>
  <si>
    <t>SKU-04364</t>
  </si>
  <si>
    <t>SKU-04365</t>
  </si>
  <si>
    <t>SKU-04366</t>
  </si>
  <si>
    <t>SKU-04367</t>
  </si>
  <si>
    <t>SKU-04368</t>
  </si>
  <si>
    <t>SKU-04369</t>
  </si>
  <si>
    <t>SKU-04370</t>
  </si>
  <si>
    <t>SKU-04371</t>
  </si>
  <si>
    <t>SKU-04372</t>
  </si>
  <si>
    <t>SKU-04373</t>
  </si>
  <si>
    <t>SKU-04374</t>
  </si>
  <si>
    <t>SKU-04375</t>
  </si>
  <si>
    <t>SKU-04376</t>
  </si>
  <si>
    <t>SKU-04377</t>
  </si>
  <si>
    <t>SKU-04378</t>
  </si>
  <si>
    <t>SKU-04379</t>
  </si>
  <si>
    <t>SKU-04380</t>
  </si>
  <si>
    <t>SKU-04381</t>
  </si>
  <si>
    <t>SKU-04382</t>
  </si>
  <si>
    <t>SKU-04383</t>
  </si>
  <si>
    <t>SKU-04384</t>
  </si>
  <si>
    <t>SKU-04385</t>
  </si>
  <si>
    <t>SKU-04386</t>
  </si>
  <si>
    <t>SKU-04387</t>
  </si>
  <si>
    <t>SKU-04388</t>
  </si>
  <si>
    <t>SKU-04389</t>
  </si>
  <si>
    <t>SKU-04390</t>
  </si>
  <si>
    <t>SKU-04391</t>
  </si>
  <si>
    <t>SKU-04392</t>
  </si>
  <si>
    <t>SKU-04393</t>
  </si>
  <si>
    <t>SKU-04394</t>
  </si>
  <si>
    <t>SKU-04395</t>
  </si>
  <si>
    <t>SKU-04396</t>
  </si>
  <si>
    <t>SKU-04397</t>
  </si>
  <si>
    <t>SKU-04398</t>
  </si>
  <si>
    <t>SKU-04399</t>
  </si>
  <si>
    <t>SKU-04400</t>
  </si>
  <si>
    <t>SKU-04401</t>
  </si>
  <si>
    <t>SKU-04402</t>
  </si>
  <si>
    <t>SKU-04403</t>
  </si>
  <si>
    <t>SKU-04404</t>
  </si>
  <si>
    <t>SKU-04405</t>
  </si>
  <si>
    <t>SKU-04406</t>
  </si>
  <si>
    <t>SKU-04407</t>
  </si>
  <si>
    <t>SKU-04408</t>
  </si>
  <si>
    <t>SKU-04409</t>
  </si>
  <si>
    <t>SKU-04410</t>
  </si>
  <si>
    <t>SKU-04411</t>
  </si>
  <si>
    <t>SKU-04412</t>
  </si>
  <si>
    <t>SKU-04413</t>
  </si>
  <si>
    <t>SKU-04414</t>
  </si>
  <si>
    <t>SKU-04415</t>
  </si>
  <si>
    <t>SKU-04416</t>
  </si>
  <si>
    <t>SKU-04417</t>
  </si>
  <si>
    <t>SKU-04418</t>
  </si>
  <si>
    <t>SKU-04419</t>
  </si>
  <si>
    <t>SKU-04420</t>
  </si>
  <si>
    <t>SKU-04421</t>
  </si>
  <si>
    <t>SKU-04422</t>
  </si>
  <si>
    <t>SKU-04423</t>
  </si>
  <si>
    <t>SKU-04424</t>
  </si>
  <si>
    <t>SKU-04425</t>
  </si>
  <si>
    <t>SKU-04426</t>
  </si>
  <si>
    <t>SKU-04427</t>
  </si>
  <si>
    <t>SKU-04428</t>
  </si>
  <si>
    <t>SKU-04429</t>
  </si>
  <si>
    <t>SKU-04430</t>
  </si>
  <si>
    <t>SKU-04431</t>
  </si>
  <si>
    <t>SKU-04432</t>
  </si>
  <si>
    <t>SKU-04433</t>
  </si>
  <si>
    <t>SKU-04434</t>
  </si>
  <si>
    <t>SKU-04435</t>
  </si>
  <si>
    <t>SKU-04436</t>
  </si>
  <si>
    <t>SKU-04437</t>
  </si>
  <si>
    <t>SKU-04438</t>
  </si>
  <si>
    <t>SKU-04439</t>
  </si>
  <si>
    <t>SKU-04440</t>
  </si>
  <si>
    <t>SKU-04441</t>
  </si>
  <si>
    <t>SKU-04442</t>
  </si>
  <si>
    <t>SKU-04443</t>
  </si>
  <si>
    <t>SKU-04444</t>
  </si>
  <si>
    <t>SKU-04445</t>
  </si>
  <si>
    <t>SKU-04446</t>
  </si>
  <si>
    <t>SKU-04447</t>
  </si>
  <si>
    <t>SKU-04448</t>
  </si>
  <si>
    <t>SKU-04449</t>
  </si>
  <si>
    <t>SKU-04450</t>
  </si>
  <si>
    <t>SKU-04451</t>
  </si>
  <si>
    <t>SKU-04452</t>
  </si>
  <si>
    <t>SKU-04453</t>
  </si>
  <si>
    <t>SKU-04454</t>
  </si>
  <si>
    <t>SKU-04455</t>
  </si>
  <si>
    <t>SKU-04456</t>
  </si>
  <si>
    <t>SKU-04457</t>
  </si>
  <si>
    <t>SKU-04458</t>
  </si>
  <si>
    <t>SKU-04459</t>
  </si>
  <si>
    <t>SKU-04460</t>
  </si>
  <si>
    <t>SKU-04461</t>
  </si>
  <si>
    <t>SKU-04462</t>
  </si>
  <si>
    <t>SKU-04463</t>
  </si>
  <si>
    <t>SKU-04464</t>
  </si>
  <si>
    <t>SKU-04465</t>
  </si>
  <si>
    <t>SKU-04466</t>
  </si>
  <si>
    <t>SKU-04467</t>
  </si>
  <si>
    <t>SKU-04468</t>
  </si>
  <si>
    <t>SKU-04469</t>
  </si>
  <si>
    <t>SKU-04470</t>
  </si>
  <si>
    <t>SKU-04471</t>
  </si>
  <si>
    <t>SKU-04472</t>
  </si>
  <si>
    <t>SKU-04473</t>
  </si>
  <si>
    <t>SKU-04474</t>
  </si>
  <si>
    <t>SKU-04475</t>
  </si>
  <si>
    <t>SKU-04476</t>
  </si>
  <si>
    <t>SKU-04477</t>
  </si>
  <si>
    <t>SKU-04478</t>
  </si>
  <si>
    <t>SKU-04479</t>
  </si>
  <si>
    <t>SKU-04480</t>
  </si>
  <si>
    <t>SKU-04481</t>
  </si>
  <si>
    <t>SKU-04482</t>
  </si>
  <si>
    <t>SKU-04483</t>
  </si>
  <si>
    <t>SKU-04484</t>
  </si>
  <si>
    <t>SKU-04485</t>
  </si>
  <si>
    <t>SKU-04486</t>
  </si>
  <si>
    <t>SKU-04487</t>
  </si>
  <si>
    <t>SKU-04488</t>
  </si>
  <si>
    <t>SKU-04489</t>
  </si>
  <si>
    <t>SKU-04490</t>
  </si>
  <si>
    <t>SKU-04491</t>
  </si>
  <si>
    <t>SKU-04492</t>
  </si>
  <si>
    <t>SKU-04493</t>
  </si>
  <si>
    <t>SKU-04494</t>
  </si>
  <si>
    <t>SKU-04495</t>
  </si>
  <si>
    <t>SKU-04496</t>
  </si>
  <si>
    <t>SKU-04497</t>
  </si>
  <si>
    <t>SKU-04498</t>
  </si>
  <si>
    <t>SKU-04499</t>
  </si>
  <si>
    <t>SKU-04500</t>
  </si>
  <si>
    <t>SKU-04501</t>
  </si>
  <si>
    <t>SKU-04502</t>
  </si>
  <si>
    <t>SKU-04503</t>
  </si>
  <si>
    <t>SKU-04504</t>
  </si>
  <si>
    <t>SKU-04505</t>
  </si>
  <si>
    <t>SKU-04506</t>
  </si>
  <si>
    <t>SKU-04507</t>
  </si>
  <si>
    <t>SKU-04508</t>
  </si>
  <si>
    <t>SKU-04509</t>
  </si>
  <si>
    <t>SKU-04510</t>
  </si>
  <si>
    <t>SKU-04511</t>
  </si>
  <si>
    <t>SKU-04512</t>
  </si>
  <si>
    <t>SKU-04513</t>
  </si>
  <si>
    <t>SKU-04514</t>
  </si>
  <si>
    <t>SKU-04515</t>
  </si>
  <si>
    <t>SKU-04516</t>
  </si>
  <si>
    <t>SKU-04517</t>
  </si>
  <si>
    <t>SKU-04518</t>
  </si>
  <si>
    <t>SKU-04519</t>
  </si>
  <si>
    <t>SKU-04520</t>
  </si>
  <si>
    <t>SKU-04521</t>
  </si>
  <si>
    <t>SKU-04522</t>
  </si>
  <si>
    <t>SKU-04523</t>
  </si>
  <si>
    <t>SKU-04524</t>
  </si>
  <si>
    <t>SKU-04525</t>
  </si>
  <si>
    <t>SKU-04526</t>
  </si>
  <si>
    <t>SKU-04527</t>
  </si>
  <si>
    <t>SKU-04528</t>
  </si>
  <si>
    <t>SKU-04529</t>
  </si>
  <si>
    <t>SKU-04530</t>
  </si>
  <si>
    <t>SKU-04531</t>
  </si>
  <si>
    <t>SKU-04532</t>
  </si>
  <si>
    <t>SKU-04533</t>
  </si>
  <si>
    <t>SKU-04534</t>
  </si>
  <si>
    <t>SKU-04535</t>
  </si>
  <si>
    <t>SKU-04536</t>
  </si>
  <si>
    <t>SKU-04537</t>
  </si>
  <si>
    <t>SKU-04538</t>
  </si>
  <si>
    <t>SKU-04539</t>
  </si>
  <si>
    <t>SKU-04540</t>
  </si>
  <si>
    <t>SKU-04541</t>
  </si>
  <si>
    <t>SKU-04542</t>
  </si>
  <si>
    <t>SKU-04543</t>
  </si>
  <si>
    <t>SKU-04544</t>
  </si>
  <si>
    <t>SKU-04545</t>
  </si>
  <si>
    <t>SKU-04546</t>
  </si>
  <si>
    <t>SKU-04547</t>
  </si>
  <si>
    <t>SKU-04548</t>
  </si>
  <si>
    <t>SKU-04549</t>
  </si>
  <si>
    <t>SKU-04550</t>
  </si>
  <si>
    <t>SKU-04551</t>
  </si>
  <si>
    <t>SKU-04552</t>
  </si>
  <si>
    <t>SKU-04553</t>
  </si>
  <si>
    <t>SKU-04554</t>
  </si>
  <si>
    <t>SKU-04555</t>
  </si>
  <si>
    <t>SKU-04556</t>
  </si>
  <si>
    <t>SKU-04557</t>
  </si>
  <si>
    <t>SKU-04558</t>
  </si>
  <si>
    <t>SKU-04559</t>
  </si>
  <si>
    <t>SKU-04560</t>
  </si>
  <si>
    <t>SKU-04561</t>
  </si>
  <si>
    <t>SKU-04562</t>
  </si>
  <si>
    <t>SKU-04563</t>
  </si>
  <si>
    <t>SKU-04564</t>
  </si>
  <si>
    <t>SKU-04565</t>
  </si>
  <si>
    <t>SKU-04566</t>
  </si>
  <si>
    <t>SKU-04567</t>
  </si>
  <si>
    <t>SKU-04568</t>
  </si>
  <si>
    <t>SKU-04569</t>
  </si>
  <si>
    <t>SKU-04570</t>
  </si>
  <si>
    <t>SKU-04571</t>
  </si>
  <si>
    <t>SKU-04572</t>
  </si>
  <si>
    <t>SKU-04573</t>
  </si>
  <si>
    <t>SKU-04574</t>
  </si>
  <si>
    <t>SKU-04575</t>
  </si>
  <si>
    <t>SKU-04576</t>
  </si>
  <si>
    <t>SKU-04577</t>
  </si>
  <si>
    <t>SKU-04578</t>
  </si>
  <si>
    <t>SKU-04579</t>
  </si>
  <si>
    <t>SKU-04580</t>
  </si>
  <si>
    <t>SKU-04581</t>
  </si>
  <si>
    <t>SKU-04582</t>
  </si>
  <si>
    <t>SKU-04583</t>
  </si>
  <si>
    <t>SKU-04584</t>
  </si>
  <si>
    <t>SKU-04585</t>
  </si>
  <si>
    <t>SKU-04586</t>
  </si>
  <si>
    <t>SKU-04587</t>
  </si>
  <si>
    <t>SKU-04588</t>
  </si>
  <si>
    <t>SKU-04589</t>
  </si>
  <si>
    <t>SKU-04590</t>
  </si>
  <si>
    <t>SKU-04591</t>
  </si>
  <si>
    <t>SKU-04592</t>
  </si>
  <si>
    <t>SKU-04593</t>
  </si>
  <si>
    <t>SKU-04594</t>
  </si>
  <si>
    <t>SKU-04595</t>
  </si>
  <si>
    <t>SKU-04596</t>
  </si>
  <si>
    <t>SKU-04597</t>
  </si>
  <si>
    <t>SKU-04598</t>
  </si>
  <si>
    <t>SKU-04599</t>
  </si>
  <si>
    <t>SKU-04600</t>
  </si>
  <si>
    <t>SKU-04601</t>
  </si>
  <si>
    <t>SKU-04602</t>
  </si>
  <si>
    <t>SKU-04603</t>
  </si>
  <si>
    <t>SKU-04604</t>
  </si>
  <si>
    <t>SKU-04605</t>
  </si>
  <si>
    <t>SKU-04606</t>
  </si>
  <si>
    <t>SKU-04607</t>
  </si>
  <si>
    <t>SKU-04608</t>
  </si>
  <si>
    <t>SKU-04609</t>
  </si>
  <si>
    <t>SKU-04610</t>
  </si>
  <si>
    <t>SKU-04611</t>
  </si>
  <si>
    <t>SKU-04612</t>
  </si>
  <si>
    <t>SKU-04613</t>
  </si>
  <si>
    <t>SKU-04614</t>
  </si>
  <si>
    <t>SKU-04615</t>
  </si>
  <si>
    <t>SKU-04616</t>
  </si>
  <si>
    <t>SKU-04617</t>
  </si>
  <si>
    <t>SKU-04618</t>
  </si>
  <si>
    <t>SKU-04619</t>
  </si>
  <si>
    <t>SKU-04620</t>
  </si>
  <si>
    <t>SKU-04621</t>
  </si>
  <si>
    <t>SKU-04622</t>
  </si>
  <si>
    <t>SKU-04623</t>
  </si>
  <si>
    <t>SKU-04624</t>
  </si>
  <si>
    <t>SKU-04625</t>
  </si>
  <si>
    <t>SKU-04626</t>
  </si>
  <si>
    <t>SKU-04627</t>
  </si>
  <si>
    <t>SKU-04628</t>
  </si>
  <si>
    <t>SKU-04629</t>
  </si>
  <si>
    <t>SKU-04630</t>
  </si>
  <si>
    <t>SKU-04631</t>
  </si>
  <si>
    <t>SKU-04632</t>
  </si>
  <si>
    <t>SKU-04633</t>
  </si>
  <si>
    <t>SKU-04634</t>
  </si>
  <si>
    <t>SKU-04635</t>
  </si>
  <si>
    <t>SKU-04636</t>
  </si>
  <si>
    <t>SKU-04637</t>
  </si>
  <si>
    <t>SKU-04638</t>
  </si>
  <si>
    <t>SKU-04639</t>
  </si>
  <si>
    <t>SKU-04640</t>
  </si>
  <si>
    <t>SKU-04641</t>
  </si>
  <si>
    <t>SKU-04642</t>
  </si>
  <si>
    <t>SKU-04643</t>
  </si>
  <si>
    <t>SKU-04644</t>
  </si>
  <si>
    <t>SKU-04645</t>
  </si>
  <si>
    <t>SKU-04646</t>
  </si>
  <si>
    <t>SKU-04647</t>
  </si>
  <si>
    <t>SKU-04648</t>
  </si>
  <si>
    <t>SKU-04649</t>
  </si>
  <si>
    <t>SKU-04650</t>
  </si>
  <si>
    <t>SKU-04651</t>
  </si>
  <si>
    <t>SKU-04652</t>
  </si>
  <si>
    <t>SKU-04653</t>
  </si>
  <si>
    <t>SKU-04654</t>
  </si>
  <si>
    <t>SKU-04655</t>
  </si>
  <si>
    <t>SKU-04656</t>
  </si>
  <si>
    <t>SKU-04657</t>
  </si>
  <si>
    <t>SKU-04658</t>
  </si>
  <si>
    <t>SKU-04659</t>
  </si>
  <si>
    <t>SKU-04660</t>
  </si>
  <si>
    <t>SKU-04661</t>
  </si>
  <si>
    <t>SKU-04662</t>
  </si>
  <si>
    <t>SKU-04663</t>
  </si>
  <si>
    <t>SKU-04664</t>
  </si>
  <si>
    <t>SKU-04665</t>
  </si>
  <si>
    <t>SKU-04666</t>
  </si>
  <si>
    <t>SKU-04667</t>
  </si>
  <si>
    <t>SKU-04668</t>
  </si>
  <si>
    <t>SKU-04669</t>
  </si>
  <si>
    <t>SKU-04670</t>
  </si>
  <si>
    <t>SKU-04671</t>
  </si>
  <si>
    <t>SKU-04672</t>
  </si>
  <si>
    <t>SKU-04673</t>
  </si>
  <si>
    <t>SKU-04674</t>
  </si>
  <si>
    <t>SKU-04675</t>
  </si>
  <si>
    <t>SKU-04676</t>
  </si>
  <si>
    <t>SKU-04677</t>
  </si>
  <si>
    <t>SKU-04678</t>
  </si>
  <si>
    <t>SKU-04679</t>
  </si>
  <si>
    <t>SKU-04680</t>
  </si>
  <si>
    <t>SKU-04681</t>
  </si>
  <si>
    <t>SKU-04682</t>
  </si>
  <si>
    <t>SKU-04683</t>
  </si>
  <si>
    <t>SKU-04684</t>
  </si>
  <si>
    <t>SKU-04685</t>
  </si>
  <si>
    <t>SKU-04686</t>
  </si>
  <si>
    <t>SKU-04687</t>
  </si>
  <si>
    <t>SKU-04688</t>
  </si>
  <si>
    <t>SKU-04689</t>
  </si>
  <si>
    <t>SKU-04690</t>
  </si>
  <si>
    <t>SKU-04691</t>
  </si>
  <si>
    <t>SKU-04692</t>
  </si>
  <si>
    <t>SKU-04693</t>
  </si>
  <si>
    <t>SKU-04694</t>
  </si>
  <si>
    <t>SKU-04695</t>
  </si>
  <si>
    <t>SKU-04696</t>
  </si>
  <si>
    <t>SKU-04697</t>
  </si>
  <si>
    <t>SKU-04698</t>
  </si>
  <si>
    <t>SKU-04699</t>
  </si>
  <si>
    <t>SKU-04700</t>
  </si>
  <si>
    <t>SKU-04701</t>
  </si>
  <si>
    <t>SKU-04702</t>
  </si>
  <si>
    <t>SKU-04703</t>
  </si>
  <si>
    <t>SKU-04704</t>
  </si>
  <si>
    <t>SKU-04705</t>
  </si>
  <si>
    <t>SKU-04706</t>
  </si>
  <si>
    <t>SKU-04707</t>
  </si>
  <si>
    <t>SKU-04708</t>
  </si>
  <si>
    <t>SKU-04709</t>
  </si>
  <si>
    <t>SKU-04710</t>
  </si>
  <si>
    <t>SKU-04711</t>
  </si>
  <si>
    <t>SKU-04712</t>
  </si>
  <si>
    <t>SKU-04713</t>
  </si>
  <si>
    <t>SKU-04714</t>
  </si>
  <si>
    <t>SKU-04715</t>
  </si>
  <si>
    <t>SKU-04716</t>
  </si>
  <si>
    <t>SKU-04717</t>
  </si>
  <si>
    <t>SKU-04718</t>
  </si>
  <si>
    <t>SKU-04719</t>
  </si>
  <si>
    <t>SKU-04720</t>
  </si>
  <si>
    <t>SKU-04721</t>
  </si>
  <si>
    <t>SKU-04722</t>
  </si>
  <si>
    <t>SKU-04723</t>
  </si>
  <si>
    <t>SKU-04724</t>
  </si>
  <si>
    <t>SKU-04725</t>
  </si>
  <si>
    <t>SKU-04726</t>
  </si>
  <si>
    <t>SKU-04727</t>
  </si>
  <si>
    <t>SKU-04728</t>
  </si>
  <si>
    <t>SKU-04729</t>
  </si>
  <si>
    <t>SKU-04730</t>
  </si>
  <si>
    <t>SKU-04731</t>
  </si>
  <si>
    <t>SKU-04732</t>
  </si>
  <si>
    <t>SKU-04733</t>
  </si>
  <si>
    <t>SKU-04734</t>
  </si>
  <si>
    <t>SKU-04735</t>
  </si>
  <si>
    <t>SKU-04736</t>
  </si>
  <si>
    <t>SKU-04737</t>
  </si>
  <si>
    <t>SKU-04738</t>
  </si>
  <si>
    <t>SKU-04739</t>
  </si>
  <si>
    <t>SKU-04740</t>
  </si>
  <si>
    <t>SKU-04741</t>
  </si>
  <si>
    <t>SKU-04742</t>
  </si>
  <si>
    <t>SKU-04743</t>
  </si>
  <si>
    <t>SKU-04744</t>
  </si>
  <si>
    <t>SKU-04745</t>
  </si>
  <si>
    <t>SKU-04746</t>
  </si>
  <si>
    <t>SKU-04747</t>
  </si>
  <si>
    <t>SKU-04748</t>
  </si>
  <si>
    <t>SKU-04749</t>
  </si>
  <si>
    <t>SKU-04750</t>
  </si>
  <si>
    <t>SKU-04751</t>
  </si>
  <si>
    <t>SKU-04752</t>
  </si>
  <si>
    <t>SKU-04753</t>
  </si>
  <si>
    <t>SKU-04754</t>
  </si>
  <si>
    <t>SKU-04755</t>
  </si>
  <si>
    <t>SKU-04756</t>
  </si>
  <si>
    <t>SKU-04757</t>
  </si>
  <si>
    <t>SKU-04758</t>
  </si>
  <si>
    <t>SKU-04759</t>
  </si>
  <si>
    <t>SKU-04760</t>
  </si>
  <si>
    <t>SKU-04761</t>
  </si>
  <si>
    <t>SKU-04762</t>
  </si>
  <si>
    <t>SKU-04763</t>
  </si>
  <si>
    <t>SKU-04764</t>
  </si>
  <si>
    <t>SKU-04765</t>
  </si>
  <si>
    <t>SKU-04766</t>
  </si>
  <si>
    <t>SKU-04767</t>
  </si>
  <si>
    <t>SKU-04768</t>
  </si>
  <si>
    <t>SKU-04769</t>
  </si>
  <si>
    <t>SKU-04770</t>
  </si>
  <si>
    <t>SKU-04771</t>
  </si>
  <si>
    <t>SKU-04772</t>
  </si>
  <si>
    <t>SKU-04773</t>
  </si>
  <si>
    <t>SKU-04774</t>
  </si>
  <si>
    <t>SKU-04775</t>
  </si>
  <si>
    <t>SKU-04776</t>
  </si>
  <si>
    <t>SKU-04777</t>
  </si>
  <si>
    <t>SKU-04778</t>
  </si>
  <si>
    <t>SKU-04779</t>
  </si>
  <si>
    <t>SKU-04780</t>
  </si>
  <si>
    <t>SKU-04781</t>
  </si>
  <si>
    <t>SKU-04782</t>
  </si>
  <si>
    <t>SKU-04783</t>
  </si>
  <si>
    <t>SKU-04784</t>
  </si>
  <si>
    <t>SKU-04785</t>
  </si>
  <si>
    <t>SKU-04786</t>
  </si>
  <si>
    <t>SKU-04787</t>
  </si>
  <si>
    <t>SKU-04788</t>
  </si>
  <si>
    <t>SKU-04789</t>
  </si>
  <si>
    <t>SKU-04790</t>
  </si>
  <si>
    <t>SKU-04791</t>
  </si>
  <si>
    <t>SKU-04792</t>
  </si>
  <si>
    <t>SKU-04793</t>
  </si>
  <si>
    <t>SKU-04794</t>
  </si>
  <si>
    <t>SKU-04795</t>
  </si>
  <si>
    <t>SKU-04796</t>
  </si>
  <si>
    <t>SKU-04797</t>
  </si>
  <si>
    <t>SKU-04798</t>
  </si>
  <si>
    <t>SKU-04799</t>
  </si>
  <si>
    <t>SKU-04800</t>
  </si>
  <si>
    <t>SKU-04801</t>
  </si>
  <si>
    <t>SKU-04802</t>
  </si>
  <si>
    <t>SKU-04803</t>
  </si>
  <si>
    <t>SKU-04804</t>
  </si>
  <si>
    <t>SKU-04805</t>
  </si>
  <si>
    <t>SKU-04806</t>
  </si>
  <si>
    <t>SKU-04807</t>
  </si>
  <si>
    <t>SKU-04808</t>
  </si>
  <si>
    <t>SKU-04809</t>
  </si>
  <si>
    <t>SKU-04810</t>
  </si>
  <si>
    <t>SKU-04811</t>
  </si>
  <si>
    <t>SKU-04812</t>
  </si>
  <si>
    <t>SKU-04813</t>
  </si>
  <si>
    <t>SKU-04814</t>
  </si>
  <si>
    <t>SKU-04815</t>
  </si>
  <si>
    <t>SKU-04816</t>
  </si>
  <si>
    <t>SKU-04817</t>
  </si>
  <si>
    <t>SKU-04818</t>
  </si>
  <si>
    <t>SKU-04819</t>
  </si>
  <si>
    <t>SKU-04820</t>
  </si>
  <si>
    <t>SKU-04821</t>
  </si>
  <si>
    <t>SKU-04822</t>
  </si>
  <si>
    <t>SKU-04823</t>
  </si>
  <si>
    <t>SKU-04824</t>
  </si>
  <si>
    <t>SKU-04825</t>
  </si>
  <si>
    <t>SKU-04826</t>
  </si>
  <si>
    <t>SKU-04827</t>
  </si>
  <si>
    <t>SKU-04828</t>
  </si>
  <si>
    <t>SKU-04829</t>
  </si>
  <si>
    <t>SKU-04830</t>
  </si>
  <si>
    <t>SKU-04831</t>
  </si>
  <si>
    <t>SKU-04832</t>
  </si>
  <si>
    <t>SKU-04833</t>
  </si>
  <si>
    <t>SKU-04834</t>
  </si>
  <si>
    <t>SKU-04835</t>
  </si>
  <si>
    <t>SKU-04836</t>
  </si>
  <si>
    <t>SKU-04837</t>
  </si>
  <si>
    <t>SKU-04838</t>
  </si>
  <si>
    <t>SKU-04839</t>
  </si>
  <si>
    <t>SKU-04840</t>
  </si>
  <si>
    <t>SKU-04841</t>
  </si>
  <si>
    <t>SKU-04842</t>
  </si>
  <si>
    <t>SKU-04843</t>
  </si>
  <si>
    <t>SKU-04844</t>
  </si>
  <si>
    <t>SKU-04845</t>
  </si>
  <si>
    <t>SKU-04846</t>
  </si>
  <si>
    <t>SKU-04847</t>
  </si>
  <si>
    <t>SKU-04848</t>
  </si>
  <si>
    <t>SKU-04849</t>
  </si>
  <si>
    <t>SKU-04850</t>
  </si>
  <si>
    <t>SKU-04851</t>
  </si>
  <si>
    <t>SKU-04852</t>
  </si>
  <si>
    <t>SKU-04853</t>
  </si>
  <si>
    <t>SKU-04854</t>
  </si>
  <si>
    <t>SKU-04855</t>
  </si>
  <si>
    <t>SKU-04856</t>
  </si>
  <si>
    <t>SKU-04857</t>
  </si>
  <si>
    <t>SKU-04858</t>
  </si>
  <si>
    <t>SKU-04859</t>
  </si>
  <si>
    <t>SKU-04860</t>
  </si>
  <si>
    <t>SKU-04861</t>
  </si>
  <si>
    <t>SKU-04862</t>
  </si>
  <si>
    <t>SKU-04863</t>
  </si>
  <si>
    <t>SKU-04864</t>
  </si>
  <si>
    <t>SKU-04865</t>
  </si>
  <si>
    <t>SKU-04866</t>
  </si>
  <si>
    <t>SKU-04867</t>
  </si>
  <si>
    <t>SKU-04868</t>
  </si>
  <si>
    <t>SKU-04869</t>
  </si>
  <si>
    <t>SKU-04870</t>
  </si>
  <si>
    <t>SKU-04871</t>
  </si>
  <si>
    <t>SKU-04872</t>
  </si>
  <si>
    <t>SKU-04873</t>
  </si>
  <si>
    <t>SKU-04874</t>
  </si>
  <si>
    <t>SKU-04875</t>
  </si>
  <si>
    <t>SKU-04876</t>
  </si>
  <si>
    <t>SKU-04877</t>
  </si>
  <si>
    <t>SKU-04878</t>
  </si>
  <si>
    <t>SKU-04879</t>
  </si>
  <si>
    <t>SKU-04880</t>
  </si>
  <si>
    <t>SKU-04881</t>
  </si>
  <si>
    <t>SKU-04882</t>
  </si>
  <si>
    <t>SKU-04883</t>
  </si>
  <si>
    <t>SKU-04884</t>
  </si>
  <si>
    <t>SKU-04885</t>
  </si>
  <si>
    <t>SKU-04886</t>
  </si>
  <si>
    <t>SKU-04887</t>
  </si>
  <si>
    <t>SKU-04888</t>
  </si>
  <si>
    <t>SKU-04889</t>
  </si>
  <si>
    <t>SKU-04890</t>
  </si>
  <si>
    <t>SKU-04891</t>
  </si>
  <si>
    <t>SKU-04892</t>
  </si>
  <si>
    <t>SKU-04893</t>
  </si>
  <si>
    <t>SKU-04894</t>
  </si>
  <si>
    <t>SKU-04895</t>
  </si>
  <si>
    <t>SKU-04896</t>
  </si>
  <si>
    <t>SKU-04897</t>
  </si>
  <si>
    <t>SKU-04898</t>
  </si>
  <si>
    <t>SKU-04899</t>
  </si>
  <si>
    <t>SKU-04900</t>
  </si>
  <si>
    <t>SKU-04901</t>
  </si>
  <si>
    <t>SKU-04902</t>
  </si>
  <si>
    <t>SKU-04903</t>
  </si>
  <si>
    <t>SKU-04904</t>
  </si>
  <si>
    <t>SKU-04905</t>
  </si>
  <si>
    <t>SKU-04906</t>
  </si>
  <si>
    <t>SKU-04907</t>
  </si>
  <si>
    <t>SKU-04908</t>
  </si>
  <si>
    <t>SKU-04909</t>
  </si>
  <si>
    <t>SKU-04910</t>
  </si>
  <si>
    <t>SKU-04911</t>
  </si>
  <si>
    <t>SKU-04912</t>
  </si>
  <si>
    <t>SKU-04913</t>
  </si>
  <si>
    <t>SKU-04914</t>
  </si>
  <si>
    <t>SKU-04915</t>
  </si>
  <si>
    <t>SKU-04916</t>
  </si>
  <si>
    <t>SKU-04917</t>
  </si>
  <si>
    <t>SKU-04918</t>
  </si>
  <si>
    <t>SKU-04919</t>
  </si>
  <si>
    <t>SKU-04920</t>
  </si>
  <si>
    <t>SKU-04921</t>
  </si>
  <si>
    <t>SKU-04922</t>
  </si>
  <si>
    <t>SKU-04923</t>
  </si>
  <si>
    <t>SKU-04924</t>
  </si>
  <si>
    <t>SKU-04925</t>
  </si>
  <si>
    <t>SKU-04926</t>
  </si>
  <si>
    <t>SKU-04927</t>
  </si>
  <si>
    <t>SKU-04928</t>
  </si>
  <si>
    <t>SKU-04929</t>
  </si>
  <si>
    <t>SKU-04930</t>
  </si>
  <si>
    <t>SKU-04931</t>
  </si>
  <si>
    <t>SKU-04932</t>
  </si>
  <si>
    <t>SKU-04933</t>
  </si>
  <si>
    <t>SKU-04934</t>
  </si>
  <si>
    <t>SKU-04935</t>
  </si>
  <si>
    <t>SKU-04936</t>
  </si>
  <si>
    <t>SKU-04937</t>
  </si>
  <si>
    <t>SKU-04938</t>
  </si>
  <si>
    <t>SKU-04939</t>
  </si>
  <si>
    <t>SKU-04940</t>
  </si>
  <si>
    <t>SKU-04941</t>
  </si>
  <si>
    <t>SKU-04942</t>
  </si>
  <si>
    <t>SKU-04943</t>
  </si>
  <si>
    <t>SKU-04944</t>
  </si>
  <si>
    <t>SKU-04945</t>
  </si>
  <si>
    <t>SKU-04946</t>
  </si>
  <si>
    <t>SKU-04947</t>
  </si>
  <si>
    <t>SKU-04948</t>
  </si>
  <si>
    <t>SKU-04949</t>
  </si>
  <si>
    <t>SKU-04950</t>
  </si>
  <si>
    <t>SKU-04951</t>
  </si>
  <si>
    <t>SKU-04952</t>
  </si>
  <si>
    <t>SKU-04953</t>
  </si>
  <si>
    <t>SKU-04954</t>
  </si>
  <si>
    <t>SKU-04955</t>
  </si>
  <si>
    <t>SKU-04956</t>
  </si>
  <si>
    <t>SKU-04957</t>
  </si>
  <si>
    <t>SKU-04958</t>
  </si>
  <si>
    <t>SKU-04959</t>
  </si>
  <si>
    <t>SKU-04960</t>
  </si>
  <si>
    <t>SKU-04961</t>
  </si>
  <si>
    <t>SKU-04962</t>
  </si>
  <si>
    <t>SKU-04963</t>
  </si>
  <si>
    <t>SKU-04964</t>
  </si>
  <si>
    <t>SKU-04965</t>
  </si>
  <si>
    <t>SKU-04966</t>
  </si>
  <si>
    <t>SKU-04967</t>
  </si>
  <si>
    <t>SKU-04968</t>
  </si>
  <si>
    <t>SKU-04969</t>
  </si>
  <si>
    <t>SKU-04970</t>
  </si>
  <si>
    <t>SKU-04971</t>
  </si>
  <si>
    <t>SKU-04972</t>
  </si>
  <si>
    <t>SKU-04973</t>
  </si>
  <si>
    <t>SKU-04974</t>
  </si>
  <si>
    <t>SKU-04975</t>
  </si>
  <si>
    <t>SKU-04976</t>
  </si>
  <si>
    <t>SKU-04977</t>
  </si>
  <si>
    <t>SKU-04978</t>
  </si>
  <si>
    <t>SKU-04979</t>
  </si>
  <si>
    <t>SKU-04980</t>
  </si>
  <si>
    <t>SKU-04981</t>
  </si>
  <si>
    <t>SKU-04982</t>
  </si>
  <si>
    <t>SKU-04983</t>
  </si>
  <si>
    <t>SKU-04984</t>
  </si>
  <si>
    <t>SKU-04985</t>
  </si>
  <si>
    <t>SKU-04986</t>
  </si>
  <si>
    <t>SKU-04987</t>
  </si>
  <si>
    <t>SKU-04988</t>
  </si>
  <si>
    <t>SKU-04989</t>
  </si>
  <si>
    <t>SKU-04990</t>
  </si>
  <si>
    <t>SKU-04991</t>
  </si>
  <si>
    <t>SKU-04992</t>
  </si>
  <si>
    <t>SKU-04993</t>
  </si>
  <si>
    <t>SKU-04994</t>
  </si>
  <si>
    <t>SKU-04995</t>
  </si>
  <si>
    <t>SKU-04996</t>
  </si>
  <si>
    <t>SKU-04997</t>
  </si>
  <si>
    <t>SKU-04998</t>
  </si>
  <si>
    <t>SKU-04999</t>
  </si>
  <si>
    <t>SKU-05000</t>
  </si>
  <si>
    <t>SKU-05001</t>
  </si>
  <si>
    <t>SKU-05002</t>
  </si>
  <si>
    <t>SKU-05003</t>
  </si>
  <si>
    <t>SKU-05004</t>
  </si>
  <si>
    <t>SKU-05005</t>
  </si>
  <si>
    <t>SKU-05006</t>
  </si>
  <si>
    <t>SKU-05007</t>
  </si>
  <si>
    <t>SKU-05008</t>
  </si>
  <si>
    <t>SKU-05009</t>
  </si>
  <si>
    <t>SKU-05010</t>
  </si>
  <si>
    <t>SKU-05011</t>
  </si>
  <si>
    <t>SKU-05012</t>
  </si>
  <si>
    <t>SKU-05013</t>
  </si>
  <si>
    <t>SKU-05014</t>
  </si>
  <si>
    <t>SKU-05015</t>
  </si>
  <si>
    <t>SKU-05016</t>
  </si>
  <si>
    <t>SKU-05017</t>
  </si>
  <si>
    <t>SKU-05018</t>
  </si>
  <si>
    <t>SKU-05019</t>
  </si>
  <si>
    <t>SKU-05020</t>
  </si>
  <si>
    <t>SKU-05021</t>
  </si>
  <si>
    <t>SKU-05022</t>
  </si>
  <si>
    <t>SKU-05023</t>
  </si>
  <si>
    <t>SKU-05024</t>
  </si>
  <si>
    <t>SKU-05025</t>
  </si>
  <si>
    <t>SKU-05026</t>
  </si>
  <si>
    <t>SKU-05027</t>
  </si>
  <si>
    <t>SKU-05028</t>
  </si>
  <si>
    <t>SKU-05029</t>
  </si>
  <si>
    <t>SKU-05030</t>
  </si>
  <si>
    <t>SKU-05031</t>
  </si>
  <si>
    <t>SKU-05032</t>
  </si>
  <si>
    <t>SKU-05033</t>
  </si>
  <si>
    <t>SKU-05034</t>
  </si>
  <si>
    <t>SKU-05035</t>
  </si>
  <si>
    <t>SKU-05036</t>
  </si>
  <si>
    <t>SKU-05037</t>
  </si>
  <si>
    <t>SKU-05038</t>
  </si>
  <si>
    <t>SKU-05039</t>
  </si>
  <si>
    <t>SKU-05040</t>
  </si>
  <si>
    <t>SKU-05041</t>
  </si>
  <si>
    <t>SKU-05042</t>
  </si>
  <si>
    <t>SKU-05043</t>
  </si>
  <si>
    <t>SKU-05044</t>
  </si>
  <si>
    <t>SKU-05045</t>
  </si>
  <si>
    <t>SKU-05046</t>
  </si>
  <si>
    <t>SKU-05047</t>
  </si>
  <si>
    <t>SKU-05048</t>
  </si>
  <si>
    <t>SKU-05049</t>
  </si>
  <si>
    <t>SKU-05050</t>
  </si>
  <si>
    <t>SKU-05051</t>
  </si>
  <si>
    <t>SKU-05052</t>
  </si>
  <si>
    <t>SKU-05053</t>
  </si>
  <si>
    <t>SKU-05054</t>
  </si>
  <si>
    <t>SKU-05055</t>
  </si>
  <si>
    <t>SKU-05056</t>
  </si>
  <si>
    <t>SKU-05057</t>
  </si>
  <si>
    <t>SKU-05058</t>
  </si>
  <si>
    <t>SKU-05059</t>
  </si>
  <si>
    <t>SKU-05060</t>
  </si>
  <si>
    <t>SKU-05061</t>
  </si>
  <si>
    <t>SKU-05062</t>
  </si>
  <si>
    <t>SKU-05063</t>
  </si>
  <si>
    <t>SKU-05064</t>
  </si>
  <si>
    <t>SKU-05065</t>
  </si>
  <si>
    <t>SKU-05066</t>
  </si>
  <si>
    <t>SKU-05067</t>
  </si>
  <si>
    <t>SKU-05068</t>
  </si>
  <si>
    <t>SKU-05069</t>
  </si>
  <si>
    <t>SKU-05070</t>
  </si>
  <si>
    <t>SKU-05071</t>
  </si>
  <si>
    <t>SKU-05072</t>
  </si>
  <si>
    <t>SKU-05073</t>
  </si>
  <si>
    <t>SKU-05074</t>
  </si>
  <si>
    <t>SKU-05075</t>
  </si>
  <si>
    <t>SKU-05076</t>
  </si>
  <si>
    <t>SKU-05077</t>
  </si>
  <si>
    <t>SKU-05078</t>
  </si>
  <si>
    <t>SKU-05079</t>
  </si>
  <si>
    <t>SKU-05080</t>
  </si>
  <si>
    <t>SKU-05081</t>
  </si>
  <si>
    <t>SKU-05082</t>
  </si>
  <si>
    <t>SKU-05083</t>
  </si>
  <si>
    <t>SKU-05084</t>
  </si>
  <si>
    <t>SKU-05085</t>
  </si>
  <si>
    <t>SKU-05086</t>
  </si>
  <si>
    <t>SKU-05087</t>
  </si>
  <si>
    <t>SKU-05088</t>
  </si>
  <si>
    <t>SKU-05089</t>
  </si>
  <si>
    <t>SKU-05090</t>
  </si>
  <si>
    <t>SKU-05091</t>
  </si>
  <si>
    <t>SKU-05092</t>
  </si>
  <si>
    <t>SKU-05093</t>
  </si>
  <si>
    <t>SKU-05094</t>
  </si>
  <si>
    <t>SKU-05095</t>
  </si>
  <si>
    <t>SKU-05096</t>
  </si>
  <si>
    <t>SKU-05097</t>
  </si>
  <si>
    <t>SKU-05098</t>
  </si>
  <si>
    <t>SKU-05099</t>
  </si>
  <si>
    <t>SKU-05100</t>
  </si>
  <si>
    <t>SKU-05101</t>
  </si>
  <si>
    <t>SKU-05102</t>
  </si>
  <si>
    <t>SKU-05103</t>
  </si>
  <si>
    <t>SKU-05104</t>
  </si>
  <si>
    <t>SKU-05105</t>
  </si>
  <si>
    <t>SKU-05106</t>
  </si>
  <si>
    <t>SKU-05107</t>
  </si>
  <si>
    <t>SKU-05108</t>
  </si>
  <si>
    <t>SKU-05109</t>
  </si>
  <si>
    <t>SKU-05110</t>
  </si>
  <si>
    <t>SKU-05111</t>
  </si>
  <si>
    <t>SKU-05112</t>
  </si>
  <si>
    <t>SKU-05113</t>
  </si>
  <si>
    <t>SKU-05114</t>
  </si>
  <si>
    <t>SKU-05115</t>
  </si>
  <si>
    <t>SKU-05116</t>
  </si>
  <si>
    <t>SKU-05117</t>
  </si>
  <si>
    <t>SKU-05118</t>
  </si>
  <si>
    <t>SKU-05119</t>
  </si>
  <si>
    <t>SKU-05120</t>
  </si>
  <si>
    <t>SKU-05121</t>
  </si>
  <si>
    <t>SKU-05122</t>
  </si>
  <si>
    <t>SKU-05123</t>
  </si>
  <si>
    <t>SKU-05124</t>
  </si>
  <si>
    <t>SKU-05125</t>
  </si>
  <si>
    <t>SKU-05126</t>
  </si>
  <si>
    <t>SKU-05127</t>
  </si>
  <si>
    <t>SKU-05128</t>
  </si>
  <si>
    <t>SKU-05129</t>
  </si>
  <si>
    <t>SKU-05130</t>
  </si>
  <si>
    <t>SKU-05131</t>
  </si>
  <si>
    <t>SKU-05132</t>
  </si>
  <si>
    <t>SKU-05133</t>
  </si>
  <si>
    <t>SKU-05134</t>
  </si>
  <si>
    <t>SKU-05135</t>
  </si>
  <si>
    <t>SKU-05136</t>
  </si>
  <si>
    <t>SKU-05137</t>
  </si>
  <si>
    <t>SKU-05138</t>
  </si>
  <si>
    <t>SKU-05139</t>
  </si>
  <si>
    <t>SKU-05140</t>
  </si>
  <si>
    <t>SKU-05141</t>
  </si>
  <si>
    <t>SKU-05142</t>
  </si>
  <si>
    <t>SKU-05143</t>
  </si>
  <si>
    <t>SKU-05144</t>
  </si>
  <si>
    <t>SKU-05145</t>
  </si>
  <si>
    <t>SKU-05146</t>
  </si>
  <si>
    <t>SKU-05147</t>
  </si>
  <si>
    <t>SKU-05148</t>
  </si>
  <si>
    <t>SKU-05149</t>
  </si>
  <si>
    <t>SKU-05150</t>
  </si>
  <si>
    <t>SKU-05151</t>
  </si>
  <si>
    <t>SKU-05152</t>
  </si>
  <si>
    <t>SKU-05153</t>
  </si>
  <si>
    <t>SKU-05154</t>
  </si>
  <si>
    <t>SKU-05155</t>
  </si>
  <si>
    <t>SKU-05156</t>
  </si>
  <si>
    <t>SKU-05157</t>
  </si>
  <si>
    <t>SKU-05158</t>
  </si>
  <si>
    <t>SKU-05159</t>
  </si>
  <si>
    <t>SKU-05160</t>
  </si>
  <si>
    <t>SKU-05161</t>
  </si>
  <si>
    <t>SKU-05162</t>
  </si>
  <si>
    <t>SKU-05163</t>
  </si>
  <si>
    <t>SKU-05164</t>
  </si>
  <si>
    <t>SKU-05165</t>
  </si>
  <si>
    <t>SKU-05166</t>
  </si>
  <si>
    <t>SKU-05167</t>
  </si>
  <si>
    <t>SKU-05168</t>
  </si>
  <si>
    <t>SKU-05169</t>
  </si>
  <si>
    <t>SKU-05170</t>
  </si>
  <si>
    <t>SKU-05171</t>
  </si>
  <si>
    <t>SKU-05172</t>
  </si>
  <si>
    <t>SKU-05173</t>
  </si>
  <si>
    <t>SKU-05174</t>
  </si>
  <si>
    <t>SKU-05175</t>
  </si>
  <si>
    <t>SKU-05176</t>
  </si>
  <si>
    <t>SKU-05177</t>
  </si>
  <si>
    <t>SKU-05178</t>
  </si>
  <si>
    <t>SKU-05179</t>
  </si>
  <si>
    <t>SKU-05180</t>
  </si>
  <si>
    <t>SKU-05181</t>
  </si>
  <si>
    <t>SKU-05182</t>
  </si>
  <si>
    <t>SKU-05183</t>
  </si>
  <si>
    <t>SKU-05184</t>
  </si>
  <si>
    <t>SKU-05185</t>
  </si>
  <si>
    <t>SKU-05186</t>
  </si>
  <si>
    <t>SKU-05187</t>
  </si>
  <si>
    <t>SKU-05188</t>
  </si>
  <si>
    <t>SKU-05189</t>
  </si>
  <si>
    <t>SKU-05190</t>
  </si>
  <si>
    <t>SKU-05191</t>
  </si>
  <si>
    <t>SKU-05192</t>
  </si>
  <si>
    <t>SKU-05193</t>
  </si>
  <si>
    <t>SKU-05194</t>
  </si>
  <si>
    <t>SKU-05195</t>
  </si>
  <si>
    <t>SKU-05196</t>
  </si>
  <si>
    <t>SKU-05197</t>
  </si>
  <si>
    <t>SKU-05198</t>
  </si>
  <si>
    <t>SKU-05199</t>
  </si>
  <si>
    <t>SKU-05200</t>
  </si>
  <si>
    <t>SKU-05201</t>
  </si>
  <si>
    <t>SKU-05202</t>
  </si>
  <si>
    <t>SKU-05203</t>
  </si>
  <si>
    <t>SKU-05204</t>
  </si>
  <si>
    <t>SKU-05205</t>
  </si>
  <si>
    <t>SKU-05206</t>
  </si>
  <si>
    <t>SKU-05207</t>
  </si>
  <si>
    <t>SKU-05208</t>
  </si>
  <si>
    <t>SKU-05209</t>
  </si>
  <si>
    <t>SKU-05210</t>
  </si>
  <si>
    <t>SKU-05211</t>
  </si>
  <si>
    <t>SKU-05212</t>
  </si>
  <si>
    <t>SKU-05213</t>
  </si>
  <si>
    <t>SKU-05214</t>
  </si>
  <si>
    <t>SKU-05215</t>
  </si>
  <si>
    <t>SKU-05216</t>
  </si>
  <si>
    <t>SKU-05217</t>
  </si>
  <si>
    <t>SKU-05218</t>
  </si>
  <si>
    <t>SKU-05219</t>
  </si>
  <si>
    <t>SKU-05220</t>
  </si>
  <si>
    <t>SKU-05221</t>
  </si>
  <si>
    <t>SKU-05222</t>
  </si>
  <si>
    <t>SKU-05223</t>
  </si>
  <si>
    <t>SKU-05224</t>
  </si>
  <si>
    <t>SKU-05225</t>
  </si>
  <si>
    <t>SKU-05226</t>
  </si>
  <si>
    <t>SKU-05227</t>
  </si>
  <si>
    <t>SKU-05228</t>
  </si>
  <si>
    <t>SKU-05229</t>
  </si>
  <si>
    <t>SKU-05230</t>
  </si>
  <si>
    <t>SKU-05231</t>
  </si>
  <si>
    <t>SKU-05232</t>
  </si>
  <si>
    <t>SKU-05233</t>
  </si>
  <si>
    <t>SKU-05234</t>
  </si>
  <si>
    <t>SKU-05235</t>
  </si>
  <si>
    <t>SKU-05236</t>
  </si>
  <si>
    <t>SKU-05237</t>
  </si>
  <si>
    <t>SKU-05238</t>
  </si>
  <si>
    <t>SKU-05239</t>
  </si>
  <si>
    <t>SKU-05240</t>
  </si>
  <si>
    <t>SKU-05241</t>
  </si>
  <si>
    <t>SKU-05242</t>
  </si>
  <si>
    <t>SKU-05243</t>
  </si>
  <si>
    <t>SKU-05244</t>
  </si>
  <si>
    <t>SKU-05245</t>
  </si>
  <si>
    <t>SKU-05246</t>
  </si>
  <si>
    <t>SKU-05247</t>
  </si>
  <si>
    <t>SKU-05248</t>
  </si>
  <si>
    <t>SKU-05249</t>
  </si>
  <si>
    <t>SKU-05250</t>
  </si>
  <si>
    <t>SKU-05251</t>
  </si>
  <si>
    <t>SKU-05252</t>
  </si>
  <si>
    <t>SKU-05253</t>
  </si>
  <si>
    <t>SKU-05254</t>
  </si>
  <si>
    <t>SKU-05255</t>
  </si>
  <si>
    <t>SKU-05256</t>
  </si>
  <si>
    <t>SKU-05257</t>
  </si>
  <si>
    <t>SKU-05258</t>
  </si>
  <si>
    <t>SKU-05259</t>
  </si>
  <si>
    <t>SKU-05260</t>
  </si>
  <si>
    <t>SKU-05261</t>
  </si>
  <si>
    <t>SKU-05262</t>
  </si>
  <si>
    <t>SKU-05263</t>
  </si>
  <si>
    <t>SKU-05264</t>
  </si>
  <si>
    <t>SKU-05265</t>
  </si>
  <si>
    <t>SKU-05266</t>
  </si>
  <si>
    <t>SKU-05267</t>
  </si>
  <si>
    <t>SKU-05268</t>
  </si>
  <si>
    <t>SKU-05269</t>
  </si>
  <si>
    <t>SKU-05270</t>
  </si>
  <si>
    <t>SKU-05271</t>
  </si>
  <si>
    <t>SKU-05272</t>
  </si>
  <si>
    <t>SKU-05273</t>
  </si>
  <si>
    <t>SKU-05274</t>
  </si>
  <si>
    <t>SKU-05275</t>
  </si>
  <si>
    <t>SKU-05276</t>
  </si>
  <si>
    <t>SKU-05277</t>
  </si>
  <si>
    <t>SKU-05278</t>
  </si>
  <si>
    <t>SKU-05279</t>
  </si>
  <si>
    <t>SKU-05280</t>
  </si>
  <si>
    <t>SKU-05281</t>
  </si>
  <si>
    <t>SKU-05282</t>
  </si>
  <si>
    <t>SKU-05283</t>
  </si>
  <si>
    <t>SKU-05284</t>
  </si>
  <si>
    <t>SKU-05285</t>
  </si>
  <si>
    <t>SKU-05286</t>
  </si>
  <si>
    <t>SKU-05287</t>
  </si>
  <si>
    <t>SKU-05288</t>
  </si>
  <si>
    <t>SKU-05289</t>
  </si>
  <si>
    <t>SKU-05290</t>
  </si>
  <si>
    <t>SKU-05291</t>
  </si>
  <si>
    <t>SKU-05292</t>
  </si>
  <si>
    <t>SKU-05293</t>
  </si>
  <si>
    <t>SKU-05294</t>
  </si>
  <si>
    <t>SKU-05295</t>
  </si>
  <si>
    <t>SKU-05296</t>
  </si>
  <si>
    <t>SKU-05297</t>
  </si>
  <si>
    <t>SKU-05298</t>
  </si>
  <si>
    <t>SKU-05299</t>
  </si>
  <si>
    <t>SKU-05300</t>
  </si>
  <si>
    <t>SKU-05301</t>
  </si>
  <si>
    <t>SKU-05302</t>
  </si>
  <si>
    <t>SKU-05303</t>
  </si>
  <si>
    <t>SKU-05304</t>
  </si>
  <si>
    <t>SKU-05305</t>
  </si>
  <si>
    <t>SKU-05306</t>
  </si>
  <si>
    <t>SKU-05307</t>
  </si>
  <si>
    <t>SKU-05308</t>
  </si>
  <si>
    <t>SKU-05309</t>
  </si>
  <si>
    <t>SKU-05310</t>
  </si>
  <si>
    <t>SKU-05311</t>
  </si>
  <si>
    <t>SKU-05312</t>
  </si>
  <si>
    <t>SKU-05313</t>
  </si>
  <si>
    <t>SKU-05314</t>
  </si>
  <si>
    <t>SKU-05315</t>
  </si>
  <si>
    <t>SKU-05316</t>
  </si>
  <si>
    <t>SKU-05317</t>
  </si>
  <si>
    <t>SKU-05318</t>
  </si>
  <si>
    <t>SKU-05319</t>
  </si>
  <si>
    <t>SKU-05320</t>
  </si>
  <si>
    <t>SKU-05321</t>
  </si>
  <si>
    <t>SKU-05322</t>
  </si>
  <si>
    <t>SKU-05323</t>
  </si>
  <si>
    <t>SKU-05324</t>
  </si>
  <si>
    <t>SKU-05325</t>
  </si>
  <si>
    <t>SKU-05326</t>
  </si>
  <si>
    <t>SKU-05327</t>
  </si>
  <si>
    <t>SKU-05328</t>
  </si>
  <si>
    <t>SKU-05329</t>
  </si>
  <si>
    <t>SKU-05330</t>
  </si>
  <si>
    <t>SKU-05331</t>
  </si>
  <si>
    <t>SKU-05332</t>
  </si>
  <si>
    <t>SKU-05333</t>
  </si>
  <si>
    <t>SKU-05334</t>
  </si>
  <si>
    <t>SKU-05335</t>
  </si>
  <si>
    <t>SKU-05336</t>
  </si>
  <si>
    <t>SKU-05337</t>
  </si>
  <si>
    <t>SKU-05338</t>
  </si>
  <si>
    <t>SKU-05339</t>
  </si>
  <si>
    <t>SKU-05340</t>
  </si>
  <si>
    <t>SKU-05341</t>
  </si>
  <si>
    <t>SKU-05342</t>
  </si>
  <si>
    <t>SKU-05343</t>
  </si>
  <si>
    <t>SKU-05344</t>
  </si>
  <si>
    <t>SKU-05345</t>
  </si>
  <si>
    <t>SKU-05346</t>
  </si>
  <si>
    <t>SKU-05347</t>
  </si>
  <si>
    <t>SKU-05348</t>
  </si>
  <si>
    <t>SKU-05349</t>
  </si>
  <si>
    <t>SKU-05350</t>
  </si>
  <si>
    <t>SKU-05351</t>
  </si>
  <si>
    <t>SKU-05352</t>
  </si>
  <si>
    <t>SKU-05353</t>
  </si>
  <si>
    <t>SKU-05354</t>
  </si>
  <si>
    <t>SKU-05355</t>
  </si>
  <si>
    <t>SKU-05356</t>
  </si>
  <si>
    <t>SKU-05357</t>
  </si>
  <si>
    <t>SKU-05358</t>
  </si>
  <si>
    <t>SKU-05359</t>
  </si>
  <si>
    <t>SKU-05360</t>
  </si>
  <si>
    <t>SKU-05361</t>
  </si>
  <si>
    <t>SKU-05362</t>
  </si>
  <si>
    <t>SKU-05363</t>
  </si>
  <si>
    <t>SKU-05364</t>
  </si>
  <si>
    <t>SKU-05365</t>
  </si>
  <si>
    <t>SKU-05366</t>
  </si>
  <si>
    <t>SKU-05367</t>
  </si>
  <si>
    <t>SKU-05368</t>
  </si>
  <si>
    <t>SKU-05369</t>
  </si>
  <si>
    <t>SKU-05370</t>
  </si>
  <si>
    <t>SKU-05371</t>
  </si>
  <si>
    <t>SKU-05372</t>
  </si>
  <si>
    <t>SKU-05373</t>
  </si>
  <si>
    <t>SKU-05374</t>
  </si>
  <si>
    <t>SKU-05375</t>
  </si>
  <si>
    <t>SKU-05376</t>
  </si>
  <si>
    <t>SKU-05377</t>
  </si>
  <si>
    <t>SKU-05378</t>
  </si>
  <si>
    <t>SKU-05379</t>
  </si>
  <si>
    <t>SKU-05380</t>
  </si>
  <si>
    <t>SKU-05381</t>
  </si>
  <si>
    <t>SKU-05382</t>
  </si>
  <si>
    <t>SKU-05383</t>
  </si>
  <si>
    <t>SKU-05384</t>
  </si>
  <si>
    <t>SKU-05385</t>
  </si>
  <si>
    <t>SKU-05386</t>
  </si>
  <si>
    <t>SKU-05387</t>
  </si>
  <si>
    <t>SKU-05388</t>
  </si>
  <si>
    <t>SKU-05389</t>
  </si>
  <si>
    <t>SKU-05390</t>
  </si>
  <si>
    <t>SKU-05391</t>
  </si>
  <si>
    <t>SKU-05392</t>
  </si>
  <si>
    <t>SKU-05393</t>
  </si>
  <si>
    <t>SKU-05394</t>
  </si>
  <si>
    <t>SKU-05395</t>
  </si>
  <si>
    <t>SKU-05396</t>
  </si>
  <si>
    <t>SKU-05397</t>
  </si>
  <si>
    <t>SKU-05398</t>
  </si>
  <si>
    <t>SKU-05399</t>
  </si>
  <si>
    <t>SKU-05400</t>
  </si>
  <si>
    <t>SKU-05401</t>
  </si>
  <si>
    <t>SKU-05402</t>
  </si>
  <si>
    <t>SKU-05403</t>
  </si>
  <si>
    <t>SKU-05404</t>
  </si>
  <si>
    <t>SKU-05405</t>
  </si>
  <si>
    <t>SKU-05406</t>
  </si>
  <si>
    <t>SKU-05407</t>
  </si>
  <si>
    <t>SKU-05408</t>
  </si>
  <si>
    <t>SKU-05409</t>
  </si>
  <si>
    <t>SKU-05410</t>
  </si>
  <si>
    <t>SKU-05411</t>
  </si>
  <si>
    <t>SKU-05412</t>
  </si>
  <si>
    <t>SKU-05413</t>
  </si>
  <si>
    <t>SKU-05414</t>
  </si>
  <si>
    <t>SKU-05415</t>
  </si>
  <si>
    <t>SKU-05416</t>
  </si>
  <si>
    <t>SKU-05417</t>
  </si>
  <si>
    <t>SKU-05418</t>
  </si>
  <si>
    <t>SKU-05419</t>
  </si>
  <si>
    <t>SKU-05420</t>
  </si>
  <si>
    <t>SKU-05421</t>
  </si>
  <si>
    <t>SKU-05422</t>
  </si>
  <si>
    <t>SKU-05423</t>
  </si>
  <si>
    <t>SKU-05424</t>
  </si>
  <si>
    <t>SKU-05425</t>
  </si>
  <si>
    <t>SKU-05426</t>
  </si>
  <si>
    <t>SKU-05427</t>
  </si>
  <si>
    <t>SKU-05428</t>
  </si>
  <si>
    <t>SKU-05429</t>
  </si>
  <si>
    <t>SKU-05430</t>
  </si>
  <si>
    <t>SKU-05431</t>
  </si>
  <si>
    <t>SKU-05432</t>
  </si>
  <si>
    <t>SKU-05433</t>
  </si>
  <si>
    <t>SKU-05434</t>
  </si>
  <si>
    <t>SKU-05435</t>
  </si>
  <si>
    <t>SKU-05436</t>
  </si>
  <si>
    <t>SKU-05437</t>
  </si>
  <si>
    <t>SKU-05438</t>
  </si>
  <si>
    <t>SKU-05439</t>
  </si>
  <si>
    <t>SKU-05440</t>
  </si>
  <si>
    <t>SKU-05441</t>
  </si>
  <si>
    <t>SKU-05442</t>
  </si>
  <si>
    <t>SKU-05443</t>
  </si>
  <si>
    <t>SKU-05444</t>
  </si>
  <si>
    <t>SKU-05445</t>
  </si>
  <si>
    <t>SKU-05446</t>
  </si>
  <si>
    <t>SKU-05447</t>
  </si>
  <si>
    <t>SKU-05448</t>
  </si>
  <si>
    <t>SKU-05449</t>
  </si>
  <si>
    <t>SKU-05450</t>
  </si>
  <si>
    <t>SKU-05451</t>
  </si>
  <si>
    <t>SKU-05452</t>
  </si>
  <si>
    <t>SKU-05453</t>
  </si>
  <si>
    <t>SKU-05454</t>
  </si>
  <si>
    <t>SKU-05455</t>
  </si>
  <si>
    <t>SKU-05456</t>
  </si>
  <si>
    <t>SKU-05457</t>
  </si>
  <si>
    <t>SKU-05458</t>
  </si>
  <si>
    <t>SKU-05459</t>
  </si>
  <si>
    <t>SKU-05460</t>
  </si>
  <si>
    <t>SKU-05461</t>
  </si>
  <si>
    <t>SKU-05462</t>
  </si>
  <si>
    <t>SKU-05463</t>
  </si>
  <si>
    <t>SKU-05464</t>
  </si>
  <si>
    <t>SKU-05465</t>
  </si>
  <si>
    <t>SKU-05466</t>
  </si>
  <si>
    <t>SKU-05467</t>
  </si>
  <si>
    <t>SKU-05468</t>
  </si>
  <si>
    <t>SKU-05469</t>
  </si>
  <si>
    <t>SKU-05470</t>
  </si>
  <si>
    <t>SKU-05471</t>
  </si>
  <si>
    <t>SKU-05472</t>
  </si>
  <si>
    <t>SKU-05473</t>
  </si>
  <si>
    <t>SKU-05474</t>
  </si>
  <si>
    <t>SKU-05475</t>
  </si>
  <si>
    <t>SKU-05476</t>
  </si>
  <si>
    <t>SKU-05477</t>
  </si>
  <si>
    <t>SKU-05478</t>
  </si>
  <si>
    <t>SKU-05479</t>
  </si>
  <si>
    <t>SKU-05480</t>
  </si>
  <si>
    <t>SKU-05481</t>
  </si>
  <si>
    <t>SKU-05482</t>
  </si>
  <si>
    <t>SKU-05483</t>
  </si>
  <si>
    <t>SKU-05484</t>
  </si>
  <si>
    <t>SKU-05485</t>
  </si>
  <si>
    <t>SKU-05486</t>
  </si>
  <si>
    <t>SKU-05487</t>
  </si>
  <si>
    <t>SKU-05488</t>
  </si>
  <si>
    <t>SKU-05489</t>
  </si>
  <si>
    <t>SKU-05490</t>
  </si>
  <si>
    <t>SKU-05491</t>
  </si>
  <si>
    <t>SKU-05492</t>
  </si>
  <si>
    <t>SKU-05493</t>
  </si>
  <si>
    <t>SKU-05494</t>
  </si>
  <si>
    <t>SKU-05495</t>
  </si>
  <si>
    <t>SKU-05496</t>
  </si>
  <si>
    <t>SKU-05497</t>
  </si>
  <si>
    <t>SKU-05498</t>
  </si>
  <si>
    <t>SKU-05499</t>
  </si>
  <si>
    <t>SKU-05500</t>
  </si>
  <si>
    <t>SKU-05501</t>
  </si>
  <si>
    <t>SKU-05502</t>
  </si>
  <si>
    <t>SKU-05503</t>
  </si>
  <si>
    <t>SKU-05504</t>
  </si>
  <si>
    <t>SKU-05505</t>
  </si>
  <si>
    <t>SKU-05506</t>
  </si>
  <si>
    <t>SKU-05507</t>
  </si>
  <si>
    <t>SKU-05508</t>
  </si>
  <si>
    <t>SKU-05509</t>
  </si>
  <si>
    <t>SKU-05510</t>
  </si>
  <si>
    <t>SKU-05511</t>
  </si>
  <si>
    <t>SKU-05512</t>
  </si>
  <si>
    <t>SKU-05513</t>
  </si>
  <si>
    <t>SKU-05514</t>
  </si>
  <si>
    <t>SKU-05515</t>
  </si>
  <si>
    <t>SKU-05516</t>
  </si>
  <si>
    <t>SKU-05517</t>
  </si>
  <si>
    <t>SKU-05518</t>
  </si>
  <si>
    <t>SKU-05519</t>
  </si>
  <si>
    <t>SKU-05520</t>
  </si>
  <si>
    <t>SKU-05521</t>
  </si>
  <si>
    <t>SKU-05522</t>
  </si>
  <si>
    <t>SKU-05523</t>
  </si>
  <si>
    <t>SKU-05524</t>
  </si>
  <si>
    <t>SKU-05525</t>
  </si>
  <si>
    <t>SKU-05526</t>
  </si>
  <si>
    <t>SKU-05527</t>
  </si>
  <si>
    <t>SKU-05528</t>
  </si>
  <si>
    <t>SKU-05529</t>
  </si>
  <si>
    <t>SKU-05530</t>
  </si>
  <si>
    <t>SKU-05531</t>
  </si>
  <si>
    <t>SKU-05532</t>
  </si>
  <si>
    <t>SKU-05533</t>
  </si>
  <si>
    <t>SKU-05534</t>
  </si>
  <si>
    <t>SKU-05535</t>
  </si>
  <si>
    <t>SKU-05536</t>
  </si>
  <si>
    <t>SKU-05537</t>
  </si>
  <si>
    <t>SKU-05538</t>
  </si>
  <si>
    <t>SKU-05539</t>
  </si>
  <si>
    <t>SKU-05540</t>
  </si>
  <si>
    <t>SKU-05541</t>
  </si>
  <si>
    <t>SKU-05542</t>
  </si>
  <si>
    <t>SKU-05543</t>
  </si>
  <si>
    <t>SKU-05544</t>
  </si>
  <si>
    <t>SKU-05545</t>
  </si>
  <si>
    <t>SKU-05546</t>
  </si>
  <si>
    <t>SKU-05547</t>
  </si>
  <si>
    <t>SKU-05548</t>
  </si>
  <si>
    <t>SKU-05549</t>
  </si>
  <si>
    <t>SKU-05550</t>
  </si>
  <si>
    <t>SKU-05551</t>
  </si>
  <si>
    <t>SKU-05552</t>
  </si>
  <si>
    <t>SKU-05553</t>
  </si>
  <si>
    <t>SKU-05554</t>
  </si>
  <si>
    <t>SKU-05555</t>
  </si>
  <si>
    <t>SKU-05556</t>
  </si>
  <si>
    <t>SKU-05557</t>
  </si>
  <si>
    <t>SKU-05558</t>
  </si>
  <si>
    <t>SKU-05559</t>
  </si>
  <si>
    <t>SKU-05560</t>
  </si>
  <si>
    <t>SKU-05561</t>
  </si>
  <si>
    <t>SKU-05562</t>
  </si>
  <si>
    <t>SKU-05563</t>
  </si>
  <si>
    <t>SKU-05564</t>
  </si>
  <si>
    <t>SKU-05565</t>
  </si>
  <si>
    <t>SKU-05566</t>
  </si>
  <si>
    <t>SKU-05567</t>
  </si>
  <si>
    <t>SKU-05568</t>
  </si>
  <si>
    <t>SKU-05569</t>
  </si>
  <si>
    <t>SKU-05570</t>
  </si>
  <si>
    <t>SKU-05571</t>
  </si>
  <si>
    <t>SKU-05572</t>
  </si>
  <si>
    <t>SKU-05573</t>
  </si>
  <si>
    <t>SKU-05574</t>
  </si>
  <si>
    <t>SKU-05575</t>
  </si>
  <si>
    <t>SKU-05576</t>
  </si>
  <si>
    <t>SKU-05577</t>
  </si>
  <si>
    <t>SKU-05578</t>
  </si>
  <si>
    <t>SKU-05579</t>
  </si>
  <si>
    <t>SKU-05580</t>
  </si>
  <si>
    <t>SKU-05581</t>
  </si>
  <si>
    <t>SKU-05582</t>
  </si>
  <si>
    <t>SKU-05583</t>
  </si>
  <si>
    <t>SKU-05584</t>
  </si>
  <si>
    <t>SKU-05585</t>
  </si>
  <si>
    <t>SKU-05586</t>
  </si>
  <si>
    <t>SKU-05587</t>
  </si>
  <si>
    <t>SKU-05588</t>
  </si>
  <si>
    <t>SKU-05589</t>
  </si>
  <si>
    <t>SKU-05590</t>
  </si>
  <si>
    <t>SKU-05591</t>
  </si>
  <si>
    <t>SKU-05592</t>
  </si>
  <si>
    <t>SKU-05593</t>
  </si>
  <si>
    <t>SKU-05594</t>
  </si>
  <si>
    <t>SKU-05595</t>
  </si>
  <si>
    <t>SKU-05596</t>
  </si>
  <si>
    <t>SKU-05597</t>
  </si>
  <si>
    <t>SKU-05598</t>
  </si>
  <si>
    <t>SKU-05599</t>
  </si>
  <si>
    <t>SKU-05600</t>
  </si>
  <si>
    <t>SKU-05601</t>
  </si>
  <si>
    <t>SKU-05602</t>
  </si>
  <si>
    <t>SKU-05603</t>
  </si>
  <si>
    <t>SKU-05604</t>
  </si>
  <si>
    <t>SKU-05605</t>
  </si>
  <si>
    <t>SKU-05606</t>
  </si>
  <si>
    <t>SKU-05607</t>
  </si>
  <si>
    <t>SKU-05608</t>
  </si>
  <si>
    <t>SKU-05609</t>
  </si>
  <si>
    <t>SKU-05610</t>
  </si>
  <si>
    <t>SKU-05611</t>
  </si>
  <si>
    <t>SKU-05612</t>
  </si>
  <si>
    <t>SKU-05613</t>
  </si>
  <si>
    <t>SKU-05614</t>
  </si>
  <si>
    <t>SKU-05615</t>
  </si>
  <si>
    <t>SKU-05616</t>
  </si>
  <si>
    <t>SKU-05617</t>
  </si>
  <si>
    <t>SKU-05618</t>
  </si>
  <si>
    <t>SKU-05619</t>
  </si>
  <si>
    <t>SKU-05620</t>
  </si>
  <si>
    <t>SKU-05621</t>
  </si>
  <si>
    <t>SKU-05622</t>
  </si>
  <si>
    <t>SKU-05623</t>
  </si>
  <si>
    <t>SKU-05624</t>
  </si>
  <si>
    <t>SKU-05625</t>
  </si>
  <si>
    <t>SKU-05626</t>
  </si>
  <si>
    <t>SKU-05627</t>
  </si>
  <si>
    <t>SKU-05628</t>
  </si>
  <si>
    <t>SKU-05629</t>
  </si>
  <si>
    <t>SKU-05630</t>
  </si>
  <si>
    <t>SKU-05631</t>
  </si>
  <si>
    <t>SKU-05632</t>
  </si>
  <si>
    <t>SKU-05633</t>
  </si>
  <si>
    <t>SKU-05634</t>
  </si>
  <si>
    <t>SKU-05635</t>
  </si>
  <si>
    <t>SKU-05636</t>
  </si>
  <si>
    <t>SKU-05637</t>
  </si>
  <si>
    <t>SKU-05638</t>
  </si>
  <si>
    <t>SKU-05639</t>
  </si>
  <si>
    <t>SKU-05640</t>
  </si>
  <si>
    <t>SKU-05641</t>
  </si>
  <si>
    <t>SKU-05642</t>
  </si>
  <si>
    <t>SKU-05643</t>
  </si>
  <si>
    <t>SKU-05644</t>
  </si>
  <si>
    <t>SKU-05645</t>
  </si>
  <si>
    <t>SKU-05646</t>
  </si>
  <si>
    <t>SKU-05647</t>
  </si>
  <si>
    <t>SKU-05648</t>
  </si>
  <si>
    <t>SKU-05649</t>
  </si>
  <si>
    <t>SKU-05650</t>
  </si>
  <si>
    <t>SKU-05651</t>
  </si>
  <si>
    <t>SKU-05652</t>
  </si>
  <si>
    <t>SKU-05653</t>
  </si>
  <si>
    <t>SKU-05654</t>
  </si>
  <si>
    <t>SKU-05655</t>
  </si>
  <si>
    <t>SKU-05656</t>
  </si>
  <si>
    <t>SKU-05657</t>
  </si>
  <si>
    <t>SKU-05658</t>
  </si>
  <si>
    <t>SKU-05659</t>
  </si>
  <si>
    <t>SKU-05660</t>
  </si>
  <si>
    <t>SKU-05661</t>
  </si>
  <si>
    <t>SKU-05662</t>
  </si>
  <si>
    <t>SKU-05663</t>
  </si>
  <si>
    <t>SKU-05664</t>
  </si>
  <si>
    <t>SKU-05665</t>
  </si>
  <si>
    <t>SKU-05666</t>
  </si>
  <si>
    <t>SKU-05667</t>
  </si>
  <si>
    <t>SKU-05668</t>
  </si>
  <si>
    <t>SKU-05669</t>
  </si>
  <si>
    <t>SKU-05670</t>
  </si>
  <si>
    <t>SKU-05671</t>
  </si>
  <si>
    <t>SKU-05672</t>
  </si>
  <si>
    <t>SKU-05673</t>
  </si>
  <si>
    <t>SKU-05674</t>
  </si>
  <si>
    <t>SKU-05675</t>
  </si>
  <si>
    <t>SKU-05676</t>
  </si>
  <si>
    <t>SKU-05677</t>
  </si>
  <si>
    <t>SKU-05678</t>
  </si>
  <si>
    <t>SKU-05679</t>
  </si>
  <si>
    <t>SKU-05680</t>
  </si>
  <si>
    <t>SKU-05681</t>
  </si>
  <si>
    <t>SKU-05682</t>
  </si>
  <si>
    <t>SKU-05683</t>
  </si>
  <si>
    <t>SKU-05684</t>
  </si>
  <si>
    <t>SKU-05685</t>
  </si>
  <si>
    <t>SKU-05686</t>
  </si>
  <si>
    <t>SKU-05687</t>
  </si>
  <si>
    <t>SKU-05688</t>
  </si>
  <si>
    <t>SKU-05689</t>
  </si>
  <si>
    <t>SKU-05690</t>
  </si>
  <si>
    <t>SKU-05691</t>
  </si>
  <si>
    <t>SKU-05692</t>
  </si>
  <si>
    <t>SKU-05693</t>
  </si>
  <si>
    <t>SKU-05694</t>
  </si>
  <si>
    <t>SKU-05695</t>
  </si>
  <si>
    <t>SKU-05696</t>
  </si>
  <si>
    <t>SKU-05697</t>
  </si>
  <si>
    <t>SKU-05698</t>
  </si>
  <si>
    <t>SKU-05699</t>
  </si>
  <si>
    <t>SKU-05700</t>
  </si>
  <si>
    <t>SKU-05701</t>
  </si>
  <si>
    <t>SKU-05702</t>
  </si>
  <si>
    <t>SKU-05703</t>
  </si>
  <si>
    <t>SKU-05704</t>
  </si>
  <si>
    <t>SKU-05705</t>
  </si>
  <si>
    <t>SKU-05706</t>
  </si>
  <si>
    <t>SKU-05707</t>
  </si>
  <si>
    <t>SKU-05708</t>
  </si>
  <si>
    <t>SKU-05709</t>
  </si>
  <si>
    <t>SKU-05710</t>
  </si>
  <si>
    <t>SKU-05711</t>
  </si>
  <si>
    <t>SKU-05712</t>
  </si>
  <si>
    <t>SKU-05713</t>
  </si>
  <si>
    <t>SKU-05714</t>
  </si>
  <si>
    <t>SKU-05715</t>
  </si>
  <si>
    <t>SKU-05716</t>
  </si>
  <si>
    <t>SKU-05717</t>
  </si>
  <si>
    <t>SKU-05718</t>
  </si>
  <si>
    <t>SKU-05719</t>
  </si>
  <si>
    <t>SKU-05720</t>
  </si>
  <si>
    <t>SKU-05721</t>
  </si>
  <si>
    <t>SKU-05722</t>
  </si>
  <si>
    <t>SKU-05723</t>
  </si>
  <si>
    <t>SKU-05724</t>
  </si>
  <si>
    <t>SKU-05725</t>
  </si>
  <si>
    <t>SKU-05726</t>
  </si>
  <si>
    <t>SKU-05727</t>
  </si>
  <si>
    <t>SKU-05728</t>
  </si>
  <si>
    <t>SKU-05729</t>
  </si>
  <si>
    <t>SKU-05730</t>
  </si>
  <si>
    <t>SKU-05731</t>
  </si>
  <si>
    <t>SKU-05732</t>
  </si>
  <si>
    <t>SKU-05733</t>
  </si>
  <si>
    <t>SKU-05734</t>
  </si>
  <si>
    <t>SKU-05735</t>
  </si>
  <si>
    <t>SKU-05736</t>
  </si>
  <si>
    <t>SKU-05737</t>
  </si>
  <si>
    <t>SKU-05738</t>
  </si>
  <si>
    <t>SKU-05739</t>
  </si>
  <si>
    <t>SKU-05740</t>
  </si>
  <si>
    <t>SKU-05741</t>
  </si>
  <si>
    <t>SKU-05742</t>
  </si>
  <si>
    <t>SKU-05743</t>
  </si>
  <si>
    <t>SKU-05744</t>
  </si>
  <si>
    <t>SKU-05745</t>
  </si>
  <si>
    <t>SKU-05746</t>
  </si>
  <si>
    <t>SKU-05747</t>
  </si>
  <si>
    <t>SKU-05748</t>
  </si>
  <si>
    <t>SKU-05749</t>
  </si>
  <si>
    <t>SKU-05750</t>
  </si>
  <si>
    <t>SKU-05751</t>
  </si>
  <si>
    <t>SKU-05752</t>
  </si>
  <si>
    <t>SKU-05753</t>
  </si>
  <si>
    <t>SKU-05754</t>
  </si>
  <si>
    <t>SKU-05755</t>
  </si>
  <si>
    <t>SKU-05756</t>
  </si>
  <si>
    <t>SKU-05757</t>
  </si>
  <si>
    <t>SKU-05758</t>
  </si>
  <si>
    <t>SKU-05759</t>
  </si>
  <si>
    <t>SKU-05760</t>
  </si>
  <si>
    <t>SKU-05761</t>
  </si>
  <si>
    <t>SKU-05762</t>
  </si>
  <si>
    <t>SKU-05763</t>
  </si>
  <si>
    <t>SKU-05764</t>
  </si>
  <si>
    <t>SKU-05765</t>
  </si>
  <si>
    <t>SKU-05766</t>
  </si>
  <si>
    <t>SKU-05767</t>
  </si>
  <si>
    <t>SKU-05768</t>
  </si>
  <si>
    <t>SKU-05769</t>
  </si>
  <si>
    <t>SKU-05770</t>
  </si>
  <si>
    <t>SKU-05771</t>
  </si>
  <si>
    <t>SKU-05772</t>
  </si>
  <si>
    <t>SKU-05773</t>
  </si>
  <si>
    <t>SKU-05774</t>
  </si>
  <si>
    <t>SKU-05775</t>
  </si>
  <si>
    <t>SKU-05776</t>
  </si>
  <si>
    <t>SKU-05777</t>
  </si>
  <si>
    <t>SKU-05778</t>
  </si>
  <si>
    <t>SKU-05779</t>
  </si>
  <si>
    <t>SKU-05780</t>
  </si>
  <si>
    <t>SKU-05781</t>
  </si>
  <si>
    <t>SKU-05782</t>
  </si>
  <si>
    <t>SKU-05783</t>
  </si>
  <si>
    <t>SKU-05784</t>
  </si>
  <si>
    <t>SKU-05785</t>
  </si>
  <si>
    <t>SKU-05786</t>
  </si>
  <si>
    <t>SKU-05787</t>
  </si>
  <si>
    <t>SKU-05788</t>
  </si>
  <si>
    <t>SKU-05789</t>
  </si>
  <si>
    <t>SKU-05790</t>
  </si>
  <si>
    <t>SKU-05791</t>
  </si>
  <si>
    <t>SKU-05792</t>
  </si>
  <si>
    <t>SKU-05793</t>
  </si>
  <si>
    <t>SKU-05794</t>
  </si>
  <si>
    <t>SKU-05795</t>
  </si>
  <si>
    <t>SKU-05796</t>
  </si>
  <si>
    <t>SKU-05797</t>
  </si>
  <si>
    <t>SKU-05798</t>
  </si>
  <si>
    <t>SKU-05799</t>
  </si>
  <si>
    <t>SKU-05800</t>
  </si>
  <si>
    <t>SKU-05801</t>
  </si>
  <si>
    <t>SKU-05802</t>
  </si>
  <si>
    <t>SKU-05803</t>
  </si>
  <si>
    <t>SKU-05804</t>
  </si>
  <si>
    <t>SKU-05805</t>
  </si>
  <si>
    <t>SKU-05806</t>
  </si>
  <si>
    <t>SKU-05807</t>
  </si>
  <si>
    <t>SKU-05808</t>
  </si>
  <si>
    <t>SKU-05809</t>
  </si>
  <si>
    <t>SKU-05810</t>
  </si>
  <si>
    <t>SKU-05811</t>
  </si>
  <si>
    <t>SKU-05812</t>
  </si>
  <si>
    <t>SKU-05813</t>
  </si>
  <si>
    <t>SKU-05814</t>
  </si>
  <si>
    <t>SKU-05815</t>
  </si>
  <si>
    <t>SKU-05816</t>
  </si>
  <si>
    <t>SKU-05817</t>
  </si>
  <si>
    <t>SKU-05818</t>
  </si>
  <si>
    <t>SKU-05819</t>
  </si>
  <si>
    <t>SKU-05820</t>
  </si>
  <si>
    <t>SKU-05821</t>
  </si>
  <si>
    <t>SKU-05822</t>
  </si>
  <si>
    <t>SKU-05823</t>
  </si>
  <si>
    <t>SKU-05824</t>
  </si>
  <si>
    <t>SKU-05825</t>
  </si>
  <si>
    <t>SKU-05826</t>
  </si>
  <si>
    <t>SKU-05827</t>
  </si>
  <si>
    <t>SKU-05828</t>
  </si>
  <si>
    <t>SKU-05829</t>
  </si>
  <si>
    <t>SKU-05830</t>
  </si>
  <si>
    <t>SKU-05831</t>
  </si>
  <si>
    <t>SKU-05832</t>
  </si>
  <si>
    <t>SKU-05833</t>
  </si>
  <si>
    <t>SKU-05834</t>
  </si>
  <si>
    <t>SKU-05835</t>
  </si>
  <si>
    <t>SKU-05836</t>
  </si>
  <si>
    <t>SKU-05837</t>
  </si>
  <si>
    <t>SKU-05838</t>
  </si>
  <si>
    <t>SKU-05839</t>
  </si>
  <si>
    <t>SKU-05840</t>
  </si>
  <si>
    <t>SKU-05841</t>
  </si>
  <si>
    <t>SKU-05842</t>
  </si>
  <si>
    <t>SKU-05843</t>
  </si>
  <si>
    <t>SKU-05844</t>
  </si>
  <si>
    <t>SKU-05845</t>
  </si>
  <si>
    <t>SKU-05846</t>
  </si>
  <si>
    <t>SKU-05847</t>
  </si>
  <si>
    <t>SKU-05848</t>
  </si>
  <si>
    <t>SKU-05849</t>
  </si>
  <si>
    <t>SKU-05850</t>
  </si>
  <si>
    <t>SKU-05851</t>
  </si>
  <si>
    <t>SKU-05852</t>
  </si>
  <si>
    <t>SKU-05853</t>
  </si>
  <si>
    <t>SKU-05854</t>
  </si>
  <si>
    <t>SKU-05855</t>
  </si>
  <si>
    <t>SKU-05856</t>
  </si>
  <si>
    <t>SKU-05857</t>
  </si>
  <si>
    <t>SKU-05858</t>
  </si>
  <si>
    <t>SKU-05859</t>
  </si>
  <si>
    <t>SKU-05860</t>
  </si>
  <si>
    <t>SKU-05861</t>
  </si>
  <si>
    <t>SKU-05862</t>
  </si>
  <si>
    <t>SKU-05863</t>
  </si>
  <si>
    <t>SKU-05864</t>
  </si>
  <si>
    <t>SKU-05865</t>
  </si>
  <si>
    <t>SKU-05866</t>
  </si>
  <si>
    <t>SKU-05867</t>
  </si>
  <si>
    <t>SKU-05868</t>
  </si>
  <si>
    <t>SKU-05869</t>
  </si>
  <si>
    <t>SKU-05870</t>
  </si>
  <si>
    <t>SKU-05871</t>
  </si>
  <si>
    <t>SKU-05872</t>
  </si>
  <si>
    <t>SKU-05873</t>
  </si>
  <si>
    <t>SKU-05874</t>
  </si>
  <si>
    <t>SKU-05875</t>
  </si>
  <si>
    <t>SKU-05876</t>
  </si>
  <si>
    <t>SKU-05877</t>
  </si>
  <si>
    <t>SKU-05878</t>
  </si>
  <si>
    <t>SKU-05879</t>
  </si>
  <si>
    <t>SKU-05880</t>
  </si>
  <si>
    <t>SKU-05881</t>
  </si>
  <si>
    <t>SKU-05882</t>
  </si>
  <si>
    <t>SKU-05883</t>
  </si>
  <si>
    <t>SKU-05884</t>
  </si>
  <si>
    <t>SKU-05885</t>
  </si>
  <si>
    <t>SKU-05886</t>
  </si>
  <si>
    <t>SKU-05887</t>
  </si>
  <si>
    <t>SKU-05888</t>
  </si>
  <si>
    <t>SKU-05889</t>
  </si>
  <si>
    <t>SKU-05890</t>
  </si>
  <si>
    <t>SKU-05891</t>
  </si>
  <si>
    <t>SKU-05892</t>
  </si>
  <si>
    <t>SKU-05893</t>
  </si>
  <si>
    <t>SKU-05894</t>
  </si>
  <si>
    <t>SKU-05895</t>
  </si>
  <si>
    <t>SKU-05896</t>
  </si>
  <si>
    <t>SKU-05897</t>
  </si>
  <si>
    <t>SKU-05898</t>
  </si>
  <si>
    <t>SKU-05899</t>
  </si>
  <si>
    <t>SKU-05900</t>
  </si>
  <si>
    <t>SKU-05901</t>
  </si>
  <si>
    <t>SKU-05902</t>
  </si>
  <si>
    <t>SKU-05903</t>
  </si>
  <si>
    <t>SKU-05904</t>
  </si>
  <si>
    <t>SKU-05905</t>
  </si>
  <si>
    <t>SKU-05906</t>
  </si>
  <si>
    <t>SKU-05907</t>
  </si>
  <si>
    <t>SKU-05908</t>
  </si>
  <si>
    <t>SKU-05909</t>
  </si>
  <si>
    <t>SKU-05910</t>
  </si>
  <si>
    <t>SKU-05911</t>
  </si>
  <si>
    <t>SKU-05912</t>
  </si>
  <si>
    <t>SKU-05913</t>
  </si>
  <si>
    <t>SKU-05914</t>
  </si>
  <si>
    <t>SKU-05915</t>
  </si>
  <si>
    <t>SKU-05916</t>
  </si>
  <si>
    <t>SKU-05917</t>
  </si>
  <si>
    <t>SKU-05918</t>
  </si>
  <si>
    <t>SKU-05919</t>
  </si>
  <si>
    <t>SKU-05920</t>
  </si>
  <si>
    <t>SKU-05921</t>
  </si>
  <si>
    <t>SKU-05922</t>
  </si>
  <si>
    <t>SKU-05923</t>
  </si>
  <si>
    <t>SKU-05924</t>
  </si>
  <si>
    <t>SKU-05925</t>
  </si>
  <si>
    <t>SKU-05926</t>
  </si>
  <si>
    <t>SKU-05927</t>
  </si>
  <si>
    <t>SKU-05928</t>
  </si>
  <si>
    <t>SKU-05929</t>
  </si>
  <si>
    <t>SKU-05930</t>
  </si>
  <si>
    <t>SKU-05931</t>
  </si>
  <si>
    <t>SKU-05932</t>
  </si>
  <si>
    <t>SKU-05933</t>
  </si>
  <si>
    <t>SKU-05934</t>
  </si>
  <si>
    <t>SKU-05935</t>
  </si>
  <si>
    <t>SKU-05936</t>
  </si>
  <si>
    <t>SKU-05937</t>
  </si>
  <si>
    <t>SKU-05938</t>
  </si>
  <si>
    <t>SKU-05939</t>
  </si>
  <si>
    <t>SKU-05940</t>
  </si>
  <si>
    <t>SKU-05941</t>
  </si>
  <si>
    <t>SKU-05942</t>
  </si>
  <si>
    <t>SKU-05943</t>
  </si>
  <si>
    <t>SKU-05944</t>
  </si>
  <si>
    <t>SKU-05945</t>
  </si>
  <si>
    <t>SKU-05946</t>
  </si>
  <si>
    <t>SKU-05947</t>
  </si>
  <si>
    <t>SKU-05948</t>
  </si>
  <si>
    <t>SKU-05949</t>
  </si>
  <si>
    <t>SKU-05950</t>
  </si>
  <si>
    <t>SKU-05951</t>
  </si>
  <si>
    <t>SKU-05952</t>
  </si>
  <si>
    <t>SKU-05953</t>
  </si>
  <si>
    <t>SKU-05954</t>
  </si>
  <si>
    <t>SKU-05955</t>
  </si>
  <si>
    <t>SKU-05956</t>
  </si>
  <si>
    <t>SKU-05957</t>
  </si>
  <si>
    <t>SKU-05958</t>
  </si>
  <si>
    <t>SKU-05959</t>
  </si>
  <si>
    <t>SKU-05960</t>
  </si>
  <si>
    <t>SKU-05961</t>
  </si>
  <si>
    <t>SKU-05962</t>
  </si>
  <si>
    <t>SKU-05963</t>
  </si>
  <si>
    <t>SKU-05964</t>
  </si>
  <si>
    <t>SKU-05965</t>
  </si>
  <si>
    <t>SKU-05966</t>
  </si>
  <si>
    <t>SKU-05967</t>
  </si>
  <si>
    <t>SKU-05968</t>
  </si>
  <si>
    <t>SKU-05969</t>
  </si>
  <si>
    <t>SKU-05970</t>
  </si>
  <si>
    <t>SKU-05971</t>
  </si>
  <si>
    <t>SKU-05972</t>
  </si>
  <si>
    <t>SKU-05973</t>
  </si>
  <si>
    <t>SKU-05974</t>
  </si>
  <si>
    <t>SKU-05975</t>
  </si>
  <si>
    <t>SKU-05976</t>
  </si>
  <si>
    <t>SKU-05977</t>
  </si>
  <si>
    <t>SKU-05978</t>
  </si>
  <si>
    <t>SKU-05979</t>
  </si>
  <si>
    <t>SKU-05980</t>
  </si>
  <si>
    <t>SKU-05981</t>
  </si>
  <si>
    <t>SKU-05982</t>
  </si>
  <si>
    <t>SKU-05983</t>
  </si>
  <si>
    <t>SKU-05984</t>
  </si>
  <si>
    <t>SKU-05985</t>
  </si>
  <si>
    <t>SKU-05986</t>
  </si>
  <si>
    <t>SKU-05987</t>
  </si>
  <si>
    <t>SKU-05988</t>
  </si>
  <si>
    <t>SKU-05989</t>
  </si>
  <si>
    <t>SKU-05990</t>
  </si>
  <si>
    <t>SKU-05991</t>
  </si>
  <si>
    <t>SKU-05992</t>
  </si>
  <si>
    <t>SKU-05993</t>
  </si>
  <si>
    <t>SKU-05994</t>
  </si>
  <si>
    <t>SKU-05995</t>
  </si>
  <si>
    <t>SKU-05996</t>
  </si>
  <si>
    <t>SKU-05997</t>
  </si>
  <si>
    <t>SKU-05998</t>
  </si>
  <si>
    <t>SKU-05999</t>
  </si>
  <si>
    <t>SKU-06000</t>
  </si>
  <si>
    <t>Demand_Duration_Lead_time</t>
  </si>
  <si>
    <t>Recommended_Reorder_Quantity</t>
  </si>
  <si>
    <t>Inventory_Stauts</t>
  </si>
  <si>
    <t>Inventory_Value</t>
  </si>
  <si>
    <t>Risk_Band</t>
  </si>
  <si>
    <t>Row Labels</t>
  </si>
  <si>
    <t>Grand Total</t>
  </si>
  <si>
    <t>Sum of Inventory_Value</t>
  </si>
  <si>
    <t>SKU_Count</t>
  </si>
  <si>
    <t>(All)</t>
  </si>
  <si>
    <t>Critical</t>
  </si>
  <si>
    <t>Average of Lead_Time_Days</t>
  </si>
  <si>
    <t>Count of Item_ID</t>
  </si>
  <si>
    <t>Average of Stockout_Risk_Score</t>
  </si>
  <si>
    <t>Column Labels</t>
  </si>
  <si>
    <t>High</t>
  </si>
  <si>
    <t>Low</t>
  </si>
  <si>
    <t>Medium</t>
  </si>
  <si>
    <t>Max of Stockout_Risk_Score</t>
  </si>
  <si>
    <t>Sum of Current_Inventory</t>
  </si>
  <si>
    <t>Adj_Lead_Time</t>
  </si>
  <si>
    <t>Adj_Reorder_Quantity</t>
  </si>
  <si>
    <t>Metric</t>
  </si>
  <si>
    <t xml:space="preserve">Current </t>
  </si>
  <si>
    <t>Leat Time -20%</t>
  </si>
  <si>
    <t>Total Reorder Quantity</t>
  </si>
  <si>
    <t>What If Senario</t>
  </si>
  <si>
    <t>Inventory_Status</t>
  </si>
  <si>
    <t>Total Inventory Value</t>
  </si>
  <si>
    <t>No. of SKUs</t>
  </si>
  <si>
    <t>No. of Urgent Reorder SKUs</t>
  </si>
  <si>
    <t>otal Value in Critical Risk Band</t>
  </si>
  <si>
    <t>Avg Lead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</si>
</sst>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_ &quot;₹&quot;\ * #,##0.0_ ;_ &quot;₹&quot;\ * \-#,##0.0_ ;_ &quot;₹&quot;\ * &quot;-&quot;??_ ;_ @_ "/>
    <numFmt numFmtId="165" formatCode="0.0000"/>
    <numFmt numFmtId="166" formatCode="0.0,,&quot; Cr&quot;"/>
    <numFmt numFmtId="167" formatCode="&quot;₹&quot;\ #,##0.00"/>
  </numFmts>
  <fonts count="21" x14ac:knownFonts="1">
    <font>
      <sz val="11"/>
      <color theme="1"/>
      <name val="Calibri"/>
      <family val="2"/>
    </font>
    <font>
      <sz val="11"/>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sz val="9"/>
      <color indexed="81"/>
      <name val="Tahoma"/>
      <family val="2"/>
    </font>
    <font>
      <b/>
      <sz val="9"/>
      <color indexed="81"/>
      <name val="Tahoma"/>
      <family val="2"/>
    </font>
    <font>
      <sz val="11"/>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3"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9">
    <xf numFmtId="0" fontId="0" fillId="0" borderId="0" xfId="0"/>
    <xf numFmtId="0" fontId="16" fillId="0" borderId="0" xfId="0" applyFont="1"/>
    <xf numFmtId="0" fontId="13" fillId="33" borderId="0" xfId="0" applyFont="1" applyFill="1"/>
    <xf numFmtId="0" fontId="13" fillId="33" borderId="0" xfId="0" applyFont="1" applyFill="1" applyAlignment="1">
      <alignment horizontal="center"/>
    </xf>
    <xf numFmtId="0" fontId="0" fillId="0" borderId="0" xfId="0" applyAlignment="1">
      <alignment horizontal="center"/>
    </xf>
    <xf numFmtId="44" fontId="13" fillId="33" borderId="0" xfId="42" applyFont="1" applyFill="1" applyAlignment="1">
      <alignment horizontal="center"/>
    </xf>
    <xf numFmtId="44" fontId="0" fillId="0" borderId="0" xfId="42" applyFont="1" applyAlignment="1">
      <alignment horizontal="center"/>
    </xf>
    <xf numFmtId="164" fontId="13" fillId="33" borderId="0" xfId="42" applyNumberFormat="1" applyFont="1" applyFill="1" applyAlignment="1">
      <alignment horizontal="center"/>
    </xf>
    <xf numFmtId="164" fontId="0" fillId="0" borderId="0" xfId="42" applyNumberFormat="1" applyFont="1" applyAlignment="1">
      <alignment horizontal="center"/>
    </xf>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20" fillId="0" borderId="0" xfId="0" applyFont="1"/>
    <xf numFmtId="0" fontId="13" fillId="34" borderId="0" xfId="0" applyFont="1" applyFill="1"/>
    <xf numFmtId="0" fontId="13" fillId="33" borderId="0" xfId="0" applyFont="1" applyFill="1" applyAlignment="1">
      <alignment horizont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numFmt numFmtId="165" formatCode="0.0000"/>
    </dxf>
    <dxf>
      <numFmt numFmtId="165" formatCode="0.0000"/>
    </dxf>
    <dxf>
      <numFmt numFmtId="165" formatCode="0.0000"/>
    </dxf>
    <dxf>
      <numFmt numFmtId="165" formatCode="0.0000"/>
    </dxf>
    <dxf>
      <numFmt numFmtId="166" formatCode="0.0,,&quot; Cr&quot;"/>
    </dxf>
    <dxf>
      <numFmt numFmtId="165" formatCode="0.0000"/>
    </dxf>
    <dxf>
      <numFmt numFmtId="165" formatCode="0.0000"/>
    </dxf>
    <dxf>
      <numFmt numFmtId="165" formatCode="0.0000"/>
    </dxf>
    <dxf>
      <numFmt numFmtId="165" formatCode="0.0000"/>
    </dxf>
    <dxf>
      <numFmt numFmtId="166" formatCode="0.0,,&quot; Cr&quot;"/>
    </dxf>
    <dxf>
      <numFmt numFmtId="0" formatCode="General"/>
    </dxf>
    <dxf>
      <numFmt numFmtId="0" formatCode="General"/>
    </dxf>
    <dxf>
      <numFmt numFmtId="0" formatCode="General"/>
    </dxf>
    <dxf>
      <numFmt numFmtId="164" formatCode="_ &quot;₹&quot;\ * #,##0.0_ ;_ &quot;₹&quot;\ * \-#,##0.0_ ;_ &quot;₹&quot;\ * &quot;-&quot;??_ ;_ @_ "/>
      <alignment horizontal="center" vertical="bottom" textRotation="0" wrapText="0" indent="0" justifyLastLine="0" shrinkToFit="0" readingOrder="0"/>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rgb="FF002060"/>
        </patternFill>
      </fill>
    </dxf>
    <dxf>
      <numFmt numFmtId="166" formatCode="0.0,,&quot; Cr&quot;"/>
    </dxf>
    <dxf>
      <numFmt numFmtId="165" formatCode="0.0000"/>
    </dxf>
    <dxf>
      <numFmt numFmtId="165" formatCode="0.0000"/>
    </dxf>
    <dxf>
      <numFmt numFmtId="165" formatCode="0.0000"/>
    </dxf>
    <dxf>
      <numFmt numFmtId="165" formatCode="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 Inventory Replenishment.xlsx]WH_Analysis and Senario!PivotTable1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0" i="0" u="none" strike="noStrike" baseline="0">
                <a:solidFill>
                  <a:schemeClr val="tx1"/>
                </a:solidFill>
              </a:rPr>
              <a:t>Which Warehouse is Holding most value?</a:t>
            </a:r>
            <a:endParaRPr lang="en-IN" sz="1600">
              <a:solidFill>
                <a:schemeClr val="tx1"/>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0.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numFmt formatCode="0.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numFmt formatCode="0.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numFmt formatCode="0.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numFmt formatCode="0.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'WH_Analysis and Senario'!$B$4</c:f>
              <c:strCache>
                <c:ptCount val="1"/>
                <c:pt idx="0">
                  <c:v>Sum of Inventory_Value</c:v>
                </c:pt>
              </c:strCache>
            </c:strRef>
          </c:tx>
          <c:spPr>
            <a:solidFill>
              <a:schemeClr val="accent1"/>
            </a:solidFill>
            <a:ln>
              <a:noFill/>
            </a:ln>
            <a:effectLst/>
          </c:spPr>
          <c:invertIfNegative val="0"/>
          <c:dLbls>
            <c:numFmt formatCode="0.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'WH_Analysis and Senario'!$A$5:$A$8</c:f>
              <c:strCache>
                <c:ptCount val="3"/>
                <c:pt idx="0">
                  <c:v>WH3</c:v>
                </c:pt>
                <c:pt idx="1">
                  <c:v>WH1</c:v>
                </c:pt>
                <c:pt idx="2">
                  <c:v>WH2</c:v>
                </c:pt>
              </c:strCache>
            </c:strRef>
          </c:cat>
          <c:val>
            <c:numRef>
              <c:f>'WH_Analysis and Senario'!$B$5:$B$8</c:f>
              <c:numCache>
                <c:formatCode>_ "₹"\ * #,##0.0_ ;_ "₹"\ * \-#,##0.0_ ;_ "₹"\ * "-"??_ ;_ @_ </c:formatCode>
                <c:ptCount val="3"/>
                <c:pt idx="0">
                  <c:v>169677734.73999986</c:v>
                </c:pt>
                <c:pt idx="1">
                  <c:v>172467941.7299999</c:v>
                </c:pt>
                <c:pt idx="2">
                  <c:v>175652322.91</c:v>
                </c:pt>
              </c:numCache>
            </c:numRef>
          </c:val>
          <c:extLst>
            <c:ext xmlns:c16="http://schemas.microsoft.com/office/drawing/2014/chart" uri="{C3380CC4-5D6E-409C-BE32-E72D297353CC}">
              <c16:uniqueId val="{00000003-B2BF-4FC1-8222-48D14996E325}"/>
            </c:ext>
          </c:extLst>
        </c:ser>
        <c:ser>
          <c:idx val="1"/>
          <c:order val="1"/>
          <c:tx>
            <c:strRef>
              <c:f>'WH_Analysis and Senario'!$C$4</c:f>
              <c:strCache>
                <c:ptCount val="1"/>
                <c:pt idx="0">
                  <c:v>SKU_Count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'WH_Analysis and Senario'!$A$5:$A$8</c:f>
              <c:strCache>
                <c:ptCount val="3"/>
                <c:pt idx="0">
                  <c:v>WH3</c:v>
                </c:pt>
                <c:pt idx="1">
                  <c:v>WH1</c:v>
                </c:pt>
                <c:pt idx="2">
                  <c:v>WH2</c:v>
                </c:pt>
              </c:strCache>
            </c:strRef>
          </c:cat>
          <c:val>
            <c:numRef>
              <c:f>'WH_Analysis and Senario'!$C$5:$C$8</c:f>
              <c:numCache>
                <c:formatCode>General</c:formatCode>
                <c:ptCount val="3"/>
                <c:pt idx="0">
                  <c:v>392</c:v>
                </c:pt>
                <c:pt idx="1">
                  <c:v>413</c:v>
                </c:pt>
                <c:pt idx="2">
                  <c:v>406</c:v>
                </c:pt>
              </c:numCache>
            </c:numRef>
          </c:val>
          <c:extLst>
            <c:ext xmlns:c16="http://schemas.microsoft.com/office/drawing/2014/chart" uri="{C3380CC4-5D6E-409C-BE32-E72D297353CC}">
              <c16:uniqueId val="{00000005-B2BF-4FC1-8222-48D14996E325}"/>
            </c:ext>
          </c:extLst>
        </c:ser>
        <c:dLbls>
          <c:dLblPos val="ctr"/>
          <c:showLegendKey val="0"/>
          <c:showVal val="1"/>
          <c:showCatName val="0"/>
          <c:showSerName val="0"/>
          <c:showPercent val="0"/>
          <c:showBubbleSize val="0"/>
        </c:dLbls>
        <c:gapWidth val="322"/>
        <c:overlap val="100"/>
        <c:axId val="1665355568"/>
        <c:axId val="1665356048"/>
      </c:barChart>
      <c:catAx>
        <c:axId val="1665355568"/>
        <c:scaling>
          <c:orientation val="minMax"/>
        </c:scaling>
        <c:delete val="0"/>
        <c:axPos val="b"/>
        <c:numFmt formatCode="General" sourceLinked="1"/>
        <c:majorTickMark val="out"/>
        <c:minorTickMark val="none"/>
        <c:tickLblPos val="nextTo"/>
        <c:crossAx val="1665356048"/>
        <c:crosses val="autoZero"/>
        <c:auto val="1"/>
        <c:lblAlgn val="ctr"/>
        <c:lblOffset val="100"/>
        <c:noMultiLvlLbl val="0"/>
      </c:catAx>
      <c:valAx>
        <c:axId val="1665356048"/>
        <c:scaling>
          <c:orientation val="minMax"/>
        </c:scaling>
        <c:delete val="0"/>
        <c:axPos val="l"/>
        <c:numFmt formatCode="0.0,,&quot; Cr&quot;" sourceLinked="0"/>
        <c:majorTickMark val="out"/>
        <c:minorTickMark val="none"/>
        <c:tickLblPos val="nextTo"/>
        <c:crossAx val="1665355568"/>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 Inventory Replenishment.xlsx]Category_Analysis!PivotTable2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0" i="0" u="none" strike="noStrike" baseline="0">
                <a:solidFill>
                  <a:schemeClr val="tx1"/>
                </a:solidFill>
              </a:rPr>
              <a:t>How is inventory risk distributed across product categories?</a:t>
            </a:r>
            <a:endParaRPr lang="en-IN" sz="16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0.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numFmt formatCode="0.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numFmt formatCode="0.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numFmt formatCode="0.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Category_Analysis!$B$4:$B$5</c:f>
              <c:strCache>
                <c:ptCount val="1"/>
                <c:pt idx="0">
                  <c:v>Critical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Category_Analysis!$A$6:$A$10</c:f>
              <c:strCache>
                <c:ptCount val="5"/>
                <c:pt idx="0">
                  <c:v>Beauty</c:v>
                </c:pt>
                <c:pt idx="1">
                  <c:v>Clothing</c:v>
                </c:pt>
                <c:pt idx="2">
                  <c:v>Electronics</c:v>
                </c:pt>
                <c:pt idx="3">
                  <c:v>Grocery</c:v>
                </c:pt>
                <c:pt idx="4">
                  <c:v>Home</c:v>
                </c:pt>
              </c:strCache>
            </c:strRef>
          </c:cat>
          <c:val>
            <c:numRef>
              <c:f>Category_Analysis!$B$6:$B$10</c:f>
              <c:numCache>
                <c:formatCode>0.0,," Cr"</c:formatCode>
                <c:ptCount val="5"/>
                <c:pt idx="0">
                  <c:v>111778748.77</c:v>
                </c:pt>
                <c:pt idx="1">
                  <c:v>105202719.97999997</c:v>
                </c:pt>
                <c:pt idx="2">
                  <c:v>104771280.61999999</c:v>
                </c:pt>
                <c:pt idx="3">
                  <c:v>83062206.329999968</c:v>
                </c:pt>
                <c:pt idx="4">
                  <c:v>112983043.68000007</c:v>
                </c:pt>
              </c:numCache>
            </c:numRef>
          </c:val>
          <c:extLst>
            <c:ext xmlns:c16="http://schemas.microsoft.com/office/drawing/2014/chart" uri="{C3380CC4-5D6E-409C-BE32-E72D297353CC}">
              <c16:uniqueId val="{00000000-2303-4669-8E1F-88227EA3BC5D}"/>
            </c:ext>
          </c:extLst>
        </c:ser>
        <c:ser>
          <c:idx val="1"/>
          <c:order val="1"/>
          <c:tx>
            <c:strRef>
              <c:f>Category_Analysis!$C$4:$C$5</c:f>
              <c:strCache>
                <c:ptCount val="1"/>
                <c:pt idx="0">
                  <c:v>High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Category_Analysis!$A$6:$A$10</c:f>
              <c:strCache>
                <c:ptCount val="5"/>
                <c:pt idx="0">
                  <c:v>Beauty</c:v>
                </c:pt>
                <c:pt idx="1">
                  <c:v>Clothing</c:v>
                </c:pt>
                <c:pt idx="2">
                  <c:v>Electronics</c:v>
                </c:pt>
                <c:pt idx="3">
                  <c:v>Grocery</c:v>
                </c:pt>
                <c:pt idx="4">
                  <c:v>Home</c:v>
                </c:pt>
              </c:strCache>
            </c:strRef>
          </c:cat>
          <c:val>
            <c:numRef>
              <c:f>Category_Analysis!$C$6:$C$10</c:f>
              <c:numCache>
                <c:formatCode>0.0,," Cr"</c:formatCode>
                <c:ptCount val="5"/>
                <c:pt idx="0">
                  <c:v>103610848.64000002</c:v>
                </c:pt>
                <c:pt idx="1">
                  <c:v>84202907.619999945</c:v>
                </c:pt>
                <c:pt idx="2">
                  <c:v>84561650.069999993</c:v>
                </c:pt>
                <c:pt idx="3">
                  <c:v>91803699.799999952</c:v>
                </c:pt>
                <c:pt idx="4">
                  <c:v>98924145.689999953</c:v>
                </c:pt>
              </c:numCache>
            </c:numRef>
          </c:val>
          <c:extLst>
            <c:ext xmlns:c16="http://schemas.microsoft.com/office/drawing/2014/chart" uri="{C3380CC4-5D6E-409C-BE32-E72D297353CC}">
              <c16:uniqueId val="{00000001-2303-4669-8E1F-88227EA3BC5D}"/>
            </c:ext>
          </c:extLst>
        </c:ser>
        <c:ser>
          <c:idx val="2"/>
          <c:order val="2"/>
          <c:tx>
            <c:strRef>
              <c:f>Category_Analysis!$D$4:$D$5</c:f>
              <c:strCache>
                <c:ptCount val="1"/>
                <c:pt idx="0">
                  <c:v>Low</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Category_Analysis!$A$6:$A$10</c:f>
              <c:strCache>
                <c:ptCount val="5"/>
                <c:pt idx="0">
                  <c:v>Beauty</c:v>
                </c:pt>
                <c:pt idx="1">
                  <c:v>Clothing</c:v>
                </c:pt>
                <c:pt idx="2">
                  <c:v>Electronics</c:v>
                </c:pt>
                <c:pt idx="3">
                  <c:v>Grocery</c:v>
                </c:pt>
                <c:pt idx="4">
                  <c:v>Home</c:v>
                </c:pt>
              </c:strCache>
            </c:strRef>
          </c:cat>
          <c:val>
            <c:numRef>
              <c:f>Category_Analysis!$D$6:$D$10</c:f>
              <c:numCache>
                <c:formatCode>0.0,," Cr"</c:formatCode>
                <c:ptCount val="5"/>
                <c:pt idx="0">
                  <c:v>144582169.31</c:v>
                </c:pt>
                <c:pt idx="1">
                  <c:v>153518210.08999997</c:v>
                </c:pt>
                <c:pt idx="2">
                  <c:v>156839406.23999986</c:v>
                </c:pt>
                <c:pt idx="3">
                  <c:v>147596771.11000001</c:v>
                </c:pt>
                <c:pt idx="4">
                  <c:v>151342526.05999982</c:v>
                </c:pt>
              </c:numCache>
            </c:numRef>
          </c:val>
          <c:extLst>
            <c:ext xmlns:c16="http://schemas.microsoft.com/office/drawing/2014/chart" uri="{C3380CC4-5D6E-409C-BE32-E72D297353CC}">
              <c16:uniqueId val="{00000002-2303-4669-8E1F-88227EA3BC5D}"/>
            </c:ext>
          </c:extLst>
        </c:ser>
        <c:ser>
          <c:idx val="3"/>
          <c:order val="3"/>
          <c:tx>
            <c:strRef>
              <c:f>Category_Analysis!$E$4:$E$5</c:f>
              <c:strCache>
                <c:ptCount val="1"/>
                <c:pt idx="0">
                  <c:v>Medium</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Category_Analysis!$A$6:$A$10</c:f>
              <c:strCache>
                <c:ptCount val="5"/>
                <c:pt idx="0">
                  <c:v>Beauty</c:v>
                </c:pt>
                <c:pt idx="1">
                  <c:v>Clothing</c:v>
                </c:pt>
                <c:pt idx="2">
                  <c:v>Electronics</c:v>
                </c:pt>
                <c:pt idx="3">
                  <c:v>Grocery</c:v>
                </c:pt>
                <c:pt idx="4">
                  <c:v>Home</c:v>
                </c:pt>
              </c:strCache>
            </c:strRef>
          </c:cat>
          <c:val>
            <c:numRef>
              <c:f>Category_Analysis!$E$6:$E$10</c:f>
              <c:numCache>
                <c:formatCode>0.0,," Cr"</c:formatCode>
                <c:ptCount val="5"/>
                <c:pt idx="0">
                  <c:v>167247422.12999982</c:v>
                </c:pt>
                <c:pt idx="1">
                  <c:v>153472402.82999992</c:v>
                </c:pt>
                <c:pt idx="2">
                  <c:v>148356804.53000009</c:v>
                </c:pt>
                <c:pt idx="3">
                  <c:v>144358056.99000001</c:v>
                </c:pt>
                <c:pt idx="4">
                  <c:v>158162766.99000001</c:v>
                </c:pt>
              </c:numCache>
            </c:numRef>
          </c:val>
          <c:extLst>
            <c:ext xmlns:c16="http://schemas.microsoft.com/office/drawing/2014/chart" uri="{C3380CC4-5D6E-409C-BE32-E72D297353CC}">
              <c16:uniqueId val="{00000003-2303-4669-8E1F-88227EA3BC5D}"/>
            </c:ext>
          </c:extLst>
        </c:ser>
        <c:dLbls>
          <c:dLblPos val="ctr"/>
          <c:showLegendKey val="0"/>
          <c:showVal val="1"/>
          <c:showCatName val="0"/>
          <c:showSerName val="0"/>
          <c:showPercent val="0"/>
          <c:showBubbleSize val="0"/>
        </c:dLbls>
        <c:gapWidth val="150"/>
        <c:overlap val="100"/>
        <c:axId val="1665355568"/>
        <c:axId val="1665356048"/>
      </c:barChart>
      <c:catAx>
        <c:axId val="166535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356048"/>
        <c:crosses val="autoZero"/>
        <c:auto val="1"/>
        <c:lblAlgn val="ctr"/>
        <c:lblOffset val="100"/>
        <c:noMultiLvlLbl val="0"/>
      </c:catAx>
      <c:valAx>
        <c:axId val="1665356048"/>
        <c:scaling>
          <c:orientation val="minMax"/>
        </c:scaling>
        <c:delete val="0"/>
        <c:axPos val="l"/>
        <c:majorGridlines>
          <c:spPr>
            <a:ln w="9525" cap="flat" cmpd="sng" algn="ctr">
              <a:solidFill>
                <a:schemeClr val="tx1">
                  <a:lumMod val="15000"/>
                  <a:lumOff val="85000"/>
                </a:schemeClr>
              </a:solidFill>
              <a:round/>
            </a:ln>
            <a:effectLst/>
          </c:spPr>
        </c:majorGridlines>
        <c:numFmt formatCode="0.0,,&quot; Cr&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35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[Data_ Inventory Replenishment.xlsx]Critical_SKUs!PivotTable3</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2000"/>
              <a:t>Which</a:t>
            </a:r>
            <a:r>
              <a:rPr lang="en-IN" sz="2000" baseline="0"/>
              <a:t> SKUs are in Critical Conditions?</a:t>
            </a:r>
            <a:endParaRPr lang="en-IN" sz="2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017784136832438E-2"/>
          <c:y val="0.14369459060726808"/>
          <c:w val="0.9267827830893639"/>
          <c:h val="0.71227789111580508"/>
        </c:manualLayout>
      </c:layout>
      <c:barChart>
        <c:barDir val="col"/>
        <c:grouping val="clustered"/>
        <c:varyColors val="0"/>
        <c:ser>
          <c:idx val="0"/>
          <c:order val="0"/>
          <c:tx>
            <c:strRef>
              <c:f>Critical_SKUs!$B$4</c:f>
              <c:strCache>
                <c:ptCount val="1"/>
                <c:pt idx="0">
                  <c:v>Sum of Current_Inventory</c:v>
                </c:pt>
              </c:strCache>
            </c:strRef>
          </c:tx>
          <c:spPr>
            <a:solidFill>
              <a:schemeClr val="accent1">
                <a:shade val="76000"/>
              </a:schemeClr>
            </a:solidFill>
            <a:ln>
              <a:noFill/>
            </a:ln>
            <a:effectLst/>
          </c:spPr>
          <c:invertIfNegative val="0"/>
          <c:cat>
            <c:strRef>
              <c:f>Critical_SKUs!$A$5:$A$32</c:f>
              <c:strCache>
                <c:ptCount val="28"/>
                <c:pt idx="0">
                  <c:v>SKU-05269</c:v>
                </c:pt>
                <c:pt idx="1">
                  <c:v>SKU-00945</c:v>
                </c:pt>
                <c:pt idx="2">
                  <c:v>SKU-05778</c:v>
                </c:pt>
                <c:pt idx="3">
                  <c:v>SKU-00377</c:v>
                </c:pt>
                <c:pt idx="4">
                  <c:v>SKU-02926</c:v>
                </c:pt>
                <c:pt idx="5">
                  <c:v>SKU-00798</c:v>
                </c:pt>
                <c:pt idx="6">
                  <c:v>SKU-00928</c:v>
                </c:pt>
                <c:pt idx="7">
                  <c:v>SKU-04112</c:v>
                </c:pt>
                <c:pt idx="8">
                  <c:v>SKU-05352</c:v>
                </c:pt>
                <c:pt idx="9">
                  <c:v>SKU-05140</c:v>
                </c:pt>
                <c:pt idx="10">
                  <c:v>SKU-03014</c:v>
                </c:pt>
                <c:pt idx="11">
                  <c:v>SKU-02279</c:v>
                </c:pt>
                <c:pt idx="12">
                  <c:v>SKU-05122</c:v>
                </c:pt>
                <c:pt idx="13">
                  <c:v>SKU-01288</c:v>
                </c:pt>
                <c:pt idx="14">
                  <c:v>SKU-02833</c:v>
                </c:pt>
                <c:pt idx="15">
                  <c:v>SKU-01113</c:v>
                </c:pt>
                <c:pt idx="16">
                  <c:v>SKU-02628</c:v>
                </c:pt>
                <c:pt idx="17">
                  <c:v>SKU-05567</c:v>
                </c:pt>
                <c:pt idx="18">
                  <c:v>SKU-00049</c:v>
                </c:pt>
                <c:pt idx="19">
                  <c:v>SKU-01686</c:v>
                </c:pt>
                <c:pt idx="20">
                  <c:v>SKU-04293</c:v>
                </c:pt>
                <c:pt idx="21">
                  <c:v>SKU-04141</c:v>
                </c:pt>
                <c:pt idx="22">
                  <c:v>SKU-05302</c:v>
                </c:pt>
                <c:pt idx="23">
                  <c:v>SKU-04960</c:v>
                </c:pt>
                <c:pt idx="24">
                  <c:v>SKU-04181</c:v>
                </c:pt>
                <c:pt idx="25">
                  <c:v>SKU-04634</c:v>
                </c:pt>
                <c:pt idx="26">
                  <c:v>SKU-04898</c:v>
                </c:pt>
                <c:pt idx="27">
                  <c:v>SKU-04385</c:v>
                </c:pt>
              </c:strCache>
            </c:strRef>
          </c:cat>
          <c:val>
            <c:numRef>
              <c:f>Critical_SKUs!$B$5:$B$32</c:f>
              <c:numCache>
                <c:formatCode>General</c:formatCode>
                <c:ptCount val="28"/>
                <c:pt idx="0">
                  <c:v>660</c:v>
                </c:pt>
                <c:pt idx="1">
                  <c:v>429</c:v>
                </c:pt>
                <c:pt idx="2">
                  <c:v>381</c:v>
                </c:pt>
                <c:pt idx="3">
                  <c:v>100</c:v>
                </c:pt>
                <c:pt idx="4">
                  <c:v>221</c:v>
                </c:pt>
                <c:pt idx="5">
                  <c:v>553</c:v>
                </c:pt>
                <c:pt idx="6">
                  <c:v>778</c:v>
                </c:pt>
                <c:pt idx="7">
                  <c:v>47</c:v>
                </c:pt>
                <c:pt idx="8">
                  <c:v>524</c:v>
                </c:pt>
                <c:pt idx="9">
                  <c:v>689</c:v>
                </c:pt>
                <c:pt idx="10">
                  <c:v>631</c:v>
                </c:pt>
                <c:pt idx="11">
                  <c:v>251</c:v>
                </c:pt>
                <c:pt idx="12">
                  <c:v>491</c:v>
                </c:pt>
                <c:pt idx="13">
                  <c:v>337</c:v>
                </c:pt>
                <c:pt idx="14">
                  <c:v>457</c:v>
                </c:pt>
                <c:pt idx="15">
                  <c:v>676</c:v>
                </c:pt>
                <c:pt idx="16">
                  <c:v>173</c:v>
                </c:pt>
                <c:pt idx="17">
                  <c:v>113</c:v>
                </c:pt>
                <c:pt idx="18">
                  <c:v>20</c:v>
                </c:pt>
                <c:pt idx="19">
                  <c:v>456</c:v>
                </c:pt>
                <c:pt idx="20">
                  <c:v>223</c:v>
                </c:pt>
                <c:pt idx="21">
                  <c:v>486</c:v>
                </c:pt>
                <c:pt idx="22">
                  <c:v>754</c:v>
                </c:pt>
                <c:pt idx="23">
                  <c:v>697</c:v>
                </c:pt>
                <c:pt idx="24">
                  <c:v>259</c:v>
                </c:pt>
                <c:pt idx="25">
                  <c:v>440</c:v>
                </c:pt>
                <c:pt idx="26">
                  <c:v>414</c:v>
                </c:pt>
                <c:pt idx="27">
                  <c:v>66</c:v>
                </c:pt>
              </c:numCache>
            </c:numRef>
          </c:val>
          <c:extLst>
            <c:ext xmlns:c16="http://schemas.microsoft.com/office/drawing/2014/chart" uri="{C3380CC4-5D6E-409C-BE32-E72D297353CC}">
              <c16:uniqueId val="{00000000-A4F1-4D1D-9ADD-0303C0E371E3}"/>
            </c:ext>
          </c:extLst>
        </c:ser>
        <c:ser>
          <c:idx val="1"/>
          <c:order val="1"/>
          <c:tx>
            <c:strRef>
              <c:f>Critical_SKUs!$C$4</c:f>
              <c:strCache>
                <c:ptCount val="1"/>
                <c:pt idx="0">
                  <c:v>Max of Stockout_Risk_Score</c:v>
                </c:pt>
              </c:strCache>
            </c:strRef>
          </c:tx>
          <c:spPr>
            <a:solidFill>
              <a:schemeClr val="accent1">
                <a:tint val="77000"/>
              </a:schemeClr>
            </a:solidFill>
            <a:ln>
              <a:noFill/>
            </a:ln>
            <a:effectLst/>
          </c:spPr>
          <c:invertIfNegative val="0"/>
          <c:cat>
            <c:strRef>
              <c:f>Critical_SKUs!$A$5:$A$32</c:f>
              <c:strCache>
                <c:ptCount val="28"/>
                <c:pt idx="0">
                  <c:v>SKU-05269</c:v>
                </c:pt>
                <c:pt idx="1">
                  <c:v>SKU-00945</c:v>
                </c:pt>
                <c:pt idx="2">
                  <c:v>SKU-05778</c:v>
                </c:pt>
                <c:pt idx="3">
                  <c:v>SKU-00377</c:v>
                </c:pt>
                <c:pt idx="4">
                  <c:v>SKU-02926</c:v>
                </c:pt>
                <c:pt idx="5">
                  <c:v>SKU-00798</c:v>
                </c:pt>
                <c:pt idx="6">
                  <c:v>SKU-00928</c:v>
                </c:pt>
                <c:pt idx="7">
                  <c:v>SKU-04112</c:v>
                </c:pt>
                <c:pt idx="8">
                  <c:v>SKU-05352</c:v>
                </c:pt>
                <c:pt idx="9">
                  <c:v>SKU-05140</c:v>
                </c:pt>
                <c:pt idx="10">
                  <c:v>SKU-03014</c:v>
                </c:pt>
                <c:pt idx="11">
                  <c:v>SKU-02279</c:v>
                </c:pt>
                <c:pt idx="12">
                  <c:v>SKU-05122</c:v>
                </c:pt>
                <c:pt idx="13">
                  <c:v>SKU-01288</c:v>
                </c:pt>
                <c:pt idx="14">
                  <c:v>SKU-02833</c:v>
                </c:pt>
                <c:pt idx="15">
                  <c:v>SKU-01113</c:v>
                </c:pt>
                <c:pt idx="16">
                  <c:v>SKU-02628</c:v>
                </c:pt>
                <c:pt idx="17">
                  <c:v>SKU-05567</c:v>
                </c:pt>
                <c:pt idx="18">
                  <c:v>SKU-00049</c:v>
                </c:pt>
                <c:pt idx="19">
                  <c:v>SKU-01686</c:v>
                </c:pt>
                <c:pt idx="20">
                  <c:v>SKU-04293</c:v>
                </c:pt>
                <c:pt idx="21">
                  <c:v>SKU-04141</c:v>
                </c:pt>
                <c:pt idx="22">
                  <c:v>SKU-05302</c:v>
                </c:pt>
                <c:pt idx="23">
                  <c:v>SKU-04960</c:v>
                </c:pt>
                <c:pt idx="24">
                  <c:v>SKU-04181</c:v>
                </c:pt>
                <c:pt idx="25">
                  <c:v>SKU-04634</c:v>
                </c:pt>
                <c:pt idx="26">
                  <c:v>SKU-04898</c:v>
                </c:pt>
                <c:pt idx="27">
                  <c:v>SKU-04385</c:v>
                </c:pt>
              </c:strCache>
            </c:strRef>
          </c:cat>
          <c:val>
            <c:numRef>
              <c:f>Critical_SKUs!$C$5:$C$32</c:f>
              <c:numCache>
                <c:formatCode>General</c:formatCode>
                <c:ptCount val="28"/>
                <c:pt idx="0">
                  <c:v>1</c:v>
                </c:pt>
                <c:pt idx="1">
                  <c:v>0.999</c:v>
                </c:pt>
                <c:pt idx="2">
                  <c:v>0.999</c:v>
                </c:pt>
                <c:pt idx="3">
                  <c:v>0.999</c:v>
                </c:pt>
                <c:pt idx="4">
                  <c:v>0.999</c:v>
                </c:pt>
                <c:pt idx="5">
                  <c:v>0.999</c:v>
                </c:pt>
                <c:pt idx="6">
                  <c:v>0.999</c:v>
                </c:pt>
                <c:pt idx="7">
                  <c:v>0.999</c:v>
                </c:pt>
                <c:pt idx="8">
                  <c:v>0.998</c:v>
                </c:pt>
                <c:pt idx="9">
                  <c:v>0.998</c:v>
                </c:pt>
                <c:pt idx="10">
                  <c:v>0.998</c:v>
                </c:pt>
                <c:pt idx="11">
                  <c:v>0.998</c:v>
                </c:pt>
                <c:pt idx="12">
                  <c:v>0.997</c:v>
                </c:pt>
                <c:pt idx="13">
                  <c:v>0.997</c:v>
                </c:pt>
                <c:pt idx="14">
                  <c:v>0.997</c:v>
                </c:pt>
                <c:pt idx="15">
                  <c:v>0.997</c:v>
                </c:pt>
                <c:pt idx="16">
                  <c:v>0.997</c:v>
                </c:pt>
                <c:pt idx="17">
                  <c:v>0.997</c:v>
                </c:pt>
                <c:pt idx="18">
                  <c:v>0.996</c:v>
                </c:pt>
                <c:pt idx="19">
                  <c:v>0.996</c:v>
                </c:pt>
                <c:pt idx="20">
                  <c:v>0.996</c:v>
                </c:pt>
                <c:pt idx="21">
                  <c:v>0.996</c:v>
                </c:pt>
                <c:pt idx="22">
                  <c:v>0.996</c:v>
                </c:pt>
                <c:pt idx="23">
                  <c:v>0.996</c:v>
                </c:pt>
                <c:pt idx="24">
                  <c:v>0.996</c:v>
                </c:pt>
                <c:pt idx="25">
                  <c:v>0.996</c:v>
                </c:pt>
                <c:pt idx="26">
                  <c:v>0.996</c:v>
                </c:pt>
                <c:pt idx="27">
                  <c:v>0.996</c:v>
                </c:pt>
              </c:numCache>
            </c:numRef>
          </c:val>
          <c:extLst>
            <c:ext xmlns:c16="http://schemas.microsoft.com/office/drawing/2014/chart" uri="{C3380CC4-5D6E-409C-BE32-E72D297353CC}">
              <c16:uniqueId val="{00000001-A4F1-4D1D-9ADD-0303C0E371E3}"/>
            </c:ext>
          </c:extLst>
        </c:ser>
        <c:dLbls>
          <c:showLegendKey val="0"/>
          <c:showVal val="0"/>
          <c:showCatName val="0"/>
          <c:showSerName val="0"/>
          <c:showPercent val="0"/>
          <c:showBubbleSize val="0"/>
        </c:dLbls>
        <c:gapWidth val="219"/>
        <c:overlap val="-27"/>
        <c:axId val="1922668640"/>
        <c:axId val="1922685920"/>
      </c:barChart>
      <c:catAx>
        <c:axId val="192266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22685920"/>
        <c:crossesAt val="0"/>
        <c:auto val="1"/>
        <c:lblAlgn val="ctr"/>
        <c:lblOffset val="100"/>
        <c:noMultiLvlLbl val="0"/>
      </c:catAx>
      <c:valAx>
        <c:axId val="192268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22668640"/>
        <c:crosses val="autoZero"/>
        <c:crossBetween val="between"/>
      </c:valAx>
      <c:spPr>
        <a:noFill/>
        <a:ln>
          <a:solidFill>
            <a:schemeClr val="accent1">
              <a:lumMod val="5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nchor="b" anchorCtr="0"/>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 Inventory Replenishment.xlsx]WH_Analysis and Senario!PivotTable1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u="none" strike="noStrike" baseline="0">
                <a:solidFill>
                  <a:schemeClr val="tx1"/>
                </a:solidFill>
              </a:rPr>
              <a:t>Which Warehouse is Holding most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'WH_Analysis and Senario'!$B$4</c:f>
              <c:strCache>
                <c:ptCount val="1"/>
                <c:pt idx="0">
                  <c:v>Sum of Inventory_Value</c:v>
                </c:pt>
              </c:strCache>
            </c:strRef>
          </c:tx>
          <c:spPr>
            <a:solidFill>
              <a:schemeClr val="accent1"/>
            </a:solidFill>
            <a:ln>
              <a:noFill/>
            </a:ln>
            <a:effectLst/>
          </c:spPr>
          <c:invertIfNegative val="0"/>
          <c:cat>
            <c:strRef>
              <c:f>'WH_Analysis and Senario'!$A$5:$A$8</c:f>
              <c:strCache>
                <c:ptCount val="3"/>
                <c:pt idx="0">
                  <c:v>WH3</c:v>
                </c:pt>
                <c:pt idx="1">
                  <c:v>WH1</c:v>
                </c:pt>
                <c:pt idx="2">
                  <c:v>WH2</c:v>
                </c:pt>
              </c:strCache>
            </c:strRef>
          </c:cat>
          <c:val>
            <c:numRef>
              <c:f>'WH_Analysis and Senario'!$B$5:$B$8</c:f>
              <c:numCache>
                <c:formatCode>_ "₹"\ * #,##0.0_ ;_ "₹"\ * \-#,##0.0_ ;_ "₹"\ * "-"??_ ;_ @_ </c:formatCode>
                <c:ptCount val="3"/>
                <c:pt idx="0">
                  <c:v>169677734.73999986</c:v>
                </c:pt>
                <c:pt idx="1">
                  <c:v>172467941.7299999</c:v>
                </c:pt>
                <c:pt idx="2">
                  <c:v>175652322.91</c:v>
                </c:pt>
              </c:numCache>
            </c:numRef>
          </c:val>
          <c:extLst>
            <c:ext xmlns:c16="http://schemas.microsoft.com/office/drawing/2014/chart" uri="{C3380CC4-5D6E-409C-BE32-E72D297353CC}">
              <c16:uniqueId val="{00000000-562B-4A62-9AB3-2FDC17D9238C}"/>
            </c:ext>
          </c:extLst>
        </c:ser>
        <c:ser>
          <c:idx val="1"/>
          <c:order val="1"/>
          <c:tx>
            <c:strRef>
              <c:f>'WH_Analysis and Senario'!$C$4</c:f>
              <c:strCache>
                <c:ptCount val="1"/>
                <c:pt idx="0">
                  <c:v>SKU_Count</c:v>
                </c:pt>
              </c:strCache>
            </c:strRef>
          </c:tx>
          <c:spPr>
            <a:solidFill>
              <a:schemeClr val="accent2"/>
            </a:solidFill>
            <a:ln>
              <a:noFill/>
            </a:ln>
            <a:effectLst/>
          </c:spPr>
          <c:invertIfNegative val="0"/>
          <c:cat>
            <c:strRef>
              <c:f>'WH_Analysis and Senario'!$A$5:$A$8</c:f>
              <c:strCache>
                <c:ptCount val="3"/>
                <c:pt idx="0">
                  <c:v>WH3</c:v>
                </c:pt>
                <c:pt idx="1">
                  <c:v>WH1</c:v>
                </c:pt>
                <c:pt idx="2">
                  <c:v>WH2</c:v>
                </c:pt>
              </c:strCache>
            </c:strRef>
          </c:cat>
          <c:val>
            <c:numRef>
              <c:f>'WH_Analysis and Senario'!$C$5:$C$8</c:f>
              <c:numCache>
                <c:formatCode>General</c:formatCode>
                <c:ptCount val="3"/>
                <c:pt idx="0">
                  <c:v>392</c:v>
                </c:pt>
                <c:pt idx="1">
                  <c:v>413</c:v>
                </c:pt>
                <c:pt idx="2">
                  <c:v>406</c:v>
                </c:pt>
              </c:numCache>
            </c:numRef>
          </c:val>
          <c:extLst>
            <c:ext xmlns:c16="http://schemas.microsoft.com/office/drawing/2014/chart" uri="{C3380CC4-5D6E-409C-BE32-E72D297353CC}">
              <c16:uniqueId val="{00000001-562B-4A62-9AB3-2FDC17D9238C}"/>
            </c:ext>
          </c:extLst>
        </c:ser>
        <c:dLbls>
          <c:showLegendKey val="0"/>
          <c:showVal val="0"/>
          <c:showCatName val="0"/>
          <c:showSerName val="0"/>
          <c:showPercent val="0"/>
          <c:showBubbleSize val="0"/>
        </c:dLbls>
        <c:gapWidth val="182"/>
        <c:axId val="1665388208"/>
        <c:axId val="1665388688"/>
      </c:barChart>
      <c:catAx>
        <c:axId val="1665388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388688"/>
        <c:crosses val="autoZero"/>
        <c:auto val="1"/>
        <c:lblAlgn val="ctr"/>
        <c:lblOffset val="100"/>
        <c:noMultiLvlLbl val="0"/>
      </c:catAx>
      <c:valAx>
        <c:axId val="1665388688"/>
        <c:scaling>
          <c:orientation val="minMax"/>
        </c:scaling>
        <c:delete val="0"/>
        <c:axPos val="b"/>
        <c:majorGridlines>
          <c:spPr>
            <a:ln w="9525" cap="flat" cmpd="sng" algn="ctr">
              <a:solidFill>
                <a:schemeClr val="tx1">
                  <a:lumMod val="15000"/>
                  <a:lumOff val="85000"/>
                </a:schemeClr>
              </a:solidFill>
              <a:round/>
            </a:ln>
            <a:effectLst/>
          </c:spPr>
        </c:majorGridlines>
        <c:numFmt formatCode="0.0,,&quot; Cr&quot;" sourceLinked="0"/>
        <c:majorTickMark val="in"/>
        <c:minorTickMark val="none"/>
        <c:tickLblPos val="nextTo"/>
        <c:spPr>
          <a:noFill/>
          <a:ln>
            <a:solidFill>
              <a:schemeClr val="accent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38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 Inventory Replenishment.xlsx]Category_Analysis!PivotTable2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0" i="0" u="none" strike="noStrike" baseline="0">
                <a:solidFill>
                  <a:schemeClr val="tx1"/>
                </a:solidFill>
              </a:rPr>
              <a:t>How is inventory risk distributed across product categories?</a:t>
            </a:r>
            <a:endParaRPr lang="en-IN" sz="16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0.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numFmt formatCode="0.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numFmt formatCode="0.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numFmt formatCode="0.0,,&quot; Cr&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Category_Analysis!$B$4:$B$5</c:f>
              <c:strCache>
                <c:ptCount val="1"/>
                <c:pt idx="0">
                  <c:v>Critical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Category_Analysis!$A$6:$A$10</c:f>
              <c:strCache>
                <c:ptCount val="5"/>
                <c:pt idx="0">
                  <c:v>Beauty</c:v>
                </c:pt>
                <c:pt idx="1">
                  <c:v>Clothing</c:v>
                </c:pt>
                <c:pt idx="2">
                  <c:v>Electronics</c:v>
                </c:pt>
                <c:pt idx="3">
                  <c:v>Grocery</c:v>
                </c:pt>
                <c:pt idx="4">
                  <c:v>Home</c:v>
                </c:pt>
              </c:strCache>
            </c:strRef>
          </c:cat>
          <c:val>
            <c:numRef>
              <c:f>Category_Analysis!$B$6:$B$10</c:f>
              <c:numCache>
                <c:formatCode>0.0,," Cr"</c:formatCode>
                <c:ptCount val="5"/>
                <c:pt idx="0">
                  <c:v>111778748.77</c:v>
                </c:pt>
                <c:pt idx="1">
                  <c:v>105202719.97999997</c:v>
                </c:pt>
                <c:pt idx="2">
                  <c:v>104771280.61999999</c:v>
                </c:pt>
                <c:pt idx="3">
                  <c:v>83062206.329999968</c:v>
                </c:pt>
                <c:pt idx="4">
                  <c:v>112983043.68000007</c:v>
                </c:pt>
              </c:numCache>
            </c:numRef>
          </c:val>
          <c:extLst>
            <c:ext xmlns:c16="http://schemas.microsoft.com/office/drawing/2014/chart" uri="{C3380CC4-5D6E-409C-BE32-E72D297353CC}">
              <c16:uniqueId val="{00000009-1254-4604-A275-B45A676F26A4}"/>
            </c:ext>
          </c:extLst>
        </c:ser>
        <c:ser>
          <c:idx val="1"/>
          <c:order val="1"/>
          <c:tx>
            <c:strRef>
              <c:f>Category_Analysis!$C$4:$C$5</c:f>
              <c:strCache>
                <c:ptCount val="1"/>
                <c:pt idx="0">
                  <c:v>High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Category_Analysis!$A$6:$A$10</c:f>
              <c:strCache>
                <c:ptCount val="5"/>
                <c:pt idx="0">
                  <c:v>Beauty</c:v>
                </c:pt>
                <c:pt idx="1">
                  <c:v>Clothing</c:v>
                </c:pt>
                <c:pt idx="2">
                  <c:v>Electronics</c:v>
                </c:pt>
                <c:pt idx="3">
                  <c:v>Grocery</c:v>
                </c:pt>
                <c:pt idx="4">
                  <c:v>Home</c:v>
                </c:pt>
              </c:strCache>
            </c:strRef>
          </c:cat>
          <c:val>
            <c:numRef>
              <c:f>Category_Analysis!$C$6:$C$10</c:f>
              <c:numCache>
                <c:formatCode>0.0,," Cr"</c:formatCode>
                <c:ptCount val="5"/>
                <c:pt idx="0">
                  <c:v>103610848.64000002</c:v>
                </c:pt>
                <c:pt idx="1">
                  <c:v>84202907.619999945</c:v>
                </c:pt>
                <c:pt idx="2">
                  <c:v>84561650.069999993</c:v>
                </c:pt>
                <c:pt idx="3">
                  <c:v>91803699.799999952</c:v>
                </c:pt>
                <c:pt idx="4">
                  <c:v>98924145.689999953</c:v>
                </c:pt>
              </c:numCache>
            </c:numRef>
          </c:val>
          <c:extLst>
            <c:ext xmlns:c16="http://schemas.microsoft.com/office/drawing/2014/chart" uri="{C3380CC4-5D6E-409C-BE32-E72D297353CC}">
              <c16:uniqueId val="{0000000A-1254-4604-A275-B45A676F26A4}"/>
            </c:ext>
          </c:extLst>
        </c:ser>
        <c:ser>
          <c:idx val="2"/>
          <c:order val="2"/>
          <c:tx>
            <c:strRef>
              <c:f>Category_Analysis!$D$4:$D$5</c:f>
              <c:strCache>
                <c:ptCount val="1"/>
                <c:pt idx="0">
                  <c:v>Low</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Category_Analysis!$A$6:$A$10</c:f>
              <c:strCache>
                <c:ptCount val="5"/>
                <c:pt idx="0">
                  <c:v>Beauty</c:v>
                </c:pt>
                <c:pt idx="1">
                  <c:v>Clothing</c:v>
                </c:pt>
                <c:pt idx="2">
                  <c:v>Electronics</c:v>
                </c:pt>
                <c:pt idx="3">
                  <c:v>Grocery</c:v>
                </c:pt>
                <c:pt idx="4">
                  <c:v>Home</c:v>
                </c:pt>
              </c:strCache>
            </c:strRef>
          </c:cat>
          <c:val>
            <c:numRef>
              <c:f>Category_Analysis!$D$6:$D$10</c:f>
              <c:numCache>
                <c:formatCode>0.0,," Cr"</c:formatCode>
                <c:ptCount val="5"/>
                <c:pt idx="0">
                  <c:v>144582169.31</c:v>
                </c:pt>
                <c:pt idx="1">
                  <c:v>153518210.08999997</c:v>
                </c:pt>
                <c:pt idx="2">
                  <c:v>156839406.23999986</c:v>
                </c:pt>
                <c:pt idx="3">
                  <c:v>147596771.11000001</c:v>
                </c:pt>
                <c:pt idx="4">
                  <c:v>151342526.05999982</c:v>
                </c:pt>
              </c:numCache>
            </c:numRef>
          </c:val>
          <c:extLst>
            <c:ext xmlns:c16="http://schemas.microsoft.com/office/drawing/2014/chart" uri="{C3380CC4-5D6E-409C-BE32-E72D297353CC}">
              <c16:uniqueId val="{0000000B-1254-4604-A275-B45A676F26A4}"/>
            </c:ext>
          </c:extLst>
        </c:ser>
        <c:ser>
          <c:idx val="3"/>
          <c:order val="3"/>
          <c:tx>
            <c:strRef>
              <c:f>Category_Analysis!$E$4:$E$5</c:f>
              <c:strCache>
                <c:ptCount val="1"/>
                <c:pt idx="0">
                  <c:v>Medium</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Category_Analysis!$A$6:$A$10</c:f>
              <c:strCache>
                <c:ptCount val="5"/>
                <c:pt idx="0">
                  <c:v>Beauty</c:v>
                </c:pt>
                <c:pt idx="1">
                  <c:v>Clothing</c:v>
                </c:pt>
                <c:pt idx="2">
                  <c:v>Electronics</c:v>
                </c:pt>
                <c:pt idx="3">
                  <c:v>Grocery</c:v>
                </c:pt>
                <c:pt idx="4">
                  <c:v>Home</c:v>
                </c:pt>
              </c:strCache>
            </c:strRef>
          </c:cat>
          <c:val>
            <c:numRef>
              <c:f>Category_Analysis!$E$6:$E$10</c:f>
              <c:numCache>
                <c:formatCode>0.0,," Cr"</c:formatCode>
                <c:ptCount val="5"/>
                <c:pt idx="0">
                  <c:v>167247422.12999982</c:v>
                </c:pt>
                <c:pt idx="1">
                  <c:v>153472402.82999992</c:v>
                </c:pt>
                <c:pt idx="2">
                  <c:v>148356804.53000009</c:v>
                </c:pt>
                <c:pt idx="3">
                  <c:v>144358056.99000001</c:v>
                </c:pt>
                <c:pt idx="4">
                  <c:v>158162766.99000001</c:v>
                </c:pt>
              </c:numCache>
            </c:numRef>
          </c:val>
          <c:extLst>
            <c:ext xmlns:c16="http://schemas.microsoft.com/office/drawing/2014/chart" uri="{C3380CC4-5D6E-409C-BE32-E72D297353CC}">
              <c16:uniqueId val="{0000000C-1254-4604-A275-B45A676F26A4}"/>
            </c:ext>
          </c:extLst>
        </c:ser>
        <c:dLbls>
          <c:dLblPos val="ctr"/>
          <c:showLegendKey val="0"/>
          <c:showVal val="1"/>
          <c:showCatName val="0"/>
          <c:showSerName val="0"/>
          <c:showPercent val="0"/>
          <c:showBubbleSize val="0"/>
        </c:dLbls>
        <c:gapWidth val="150"/>
        <c:overlap val="100"/>
        <c:axId val="1665355568"/>
        <c:axId val="1665356048"/>
      </c:barChart>
      <c:catAx>
        <c:axId val="166535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356048"/>
        <c:crosses val="autoZero"/>
        <c:auto val="1"/>
        <c:lblAlgn val="ctr"/>
        <c:lblOffset val="100"/>
        <c:noMultiLvlLbl val="0"/>
      </c:catAx>
      <c:valAx>
        <c:axId val="1665356048"/>
        <c:scaling>
          <c:orientation val="minMax"/>
        </c:scaling>
        <c:delete val="0"/>
        <c:axPos val="l"/>
        <c:majorGridlines>
          <c:spPr>
            <a:ln w="9525" cap="flat" cmpd="sng" algn="ctr">
              <a:solidFill>
                <a:schemeClr val="tx1">
                  <a:lumMod val="15000"/>
                  <a:lumOff val="85000"/>
                </a:schemeClr>
              </a:solidFill>
              <a:round/>
            </a:ln>
            <a:effectLst/>
          </c:spPr>
        </c:majorGridlines>
        <c:numFmt formatCode="0.0,,&quot; Cr&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35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[Data_ Inventory Replenishment.xlsx]Critical_SKUs!PivotTable3</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2000"/>
              <a:t>Which</a:t>
            </a:r>
            <a:r>
              <a:rPr lang="en-IN" sz="2000" baseline="0"/>
              <a:t> SKUs are in Critical Conditions?</a:t>
            </a:r>
            <a:endParaRPr lang="en-IN" sz="2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017784136832438E-2"/>
          <c:y val="0.14369459060726808"/>
          <c:w val="0.9267827830893639"/>
          <c:h val="0.71227789111580508"/>
        </c:manualLayout>
      </c:layout>
      <c:barChart>
        <c:barDir val="col"/>
        <c:grouping val="clustered"/>
        <c:varyColors val="0"/>
        <c:ser>
          <c:idx val="0"/>
          <c:order val="0"/>
          <c:tx>
            <c:strRef>
              <c:f>Critical_SKUs!$B$4</c:f>
              <c:strCache>
                <c:ptCount val="1"/>
                <c:pt idx="0">
                  <c:v>Sum of Current_Inventory</c:v>
                </c:pt>
              </c:strCache>
            </c:strRef>
          </c:tx>
          <c:spPr>
            <a:solidFill>
              <a:schemeClr val="accent1">
                <a:shade val="76000"/>
              </a:schemeClr>
            </a:solidFill>
            <a:ln>
              <a:noFill/>
            </a:ln>
            <a:effectLst/>
          </c:spPr>
          <c:invertIfNegative val="0"/>
          <c:cat>
            <c:strRef>
              <c:f>Critical_SKUs!$A$5:$A$32</c:f>
              <c:strCache>
                <c:ptCount val="28"/>
                <c:pt idx="0">
                  <c:v>SKU-05269</c:v>
                </c:pt>
                <c:pt idx="1">
                  <c:v>SKU-00945</c:v>
                </c:pt>
                <c:pt idx="2">
                  <c:v>SKU-05778</c:v>
                </c:pt>
                <c:pt idx="3">
                  <c:v>SKU-00377</c:v>
                </c:pt>
                <c:pt idx="4">
                  <c:v>SKU-02926</c:v>
                </c:pt>
                <c:pt idx="5">
                  <c:v>SKU-00798</c:v>
                </c:pt>
                <c:pt idx="6">
                  <c:v>SKU-00928</c:v>
                </c:pt>
                <c:pt idx="7">
                  <c:v>SKU-04112</c:v>
                </c:pt>
                <c:pt idx="8">
                  <c:v>SKU-05352</c:v>
                </c:pt>
                <c:pt idx="9">
                  <c:v>SKU-05140</c:v>
                </c:pt>
                <c:pt idx="10">
                  <c:v>SKU-03014</c:v>
                </c:pt>
                <c:pt idx="11">
                  <c:v>SKU-02279</c:v>
                </c:pt>
                <c:pt idx="12">
                  <c:v>SKU-05122</c:v>
                </c:pt>
                <c:pt idx="13">
                  <c:v>SKU-01288</c:v>
                </c:pt>
                <c:pt idx="14">
                  <c:v>SKU-02833</c:v>
                </c:pt>
                <c:pt idx="15">
                  <c:v>SKU-01113</c:v>
                </c:pt>
                <c:pt idx="16">
                  <c:v>SKU-02628</c:v>
                </c:pt>
                <c:pt idx="17">
                  <c:v>SKU-05567</c:v>
                </c:pt>
                <c:pt idx="18">
                  <c:v>SKU-00049</c:v>
                </c:pt>
                <c:pt idx="19">
                  <c:v>SKU-01686</c:v>
                </c:pt>
                <c:pt idx="20">
                  <c:v>SKU-04293</c:v>
                </c:pt>
                <c:pt idx="21">
                  <c:v>SKU-04141</c:v>
                </c:pt>
                <c:pt idx="22">
                  <c:v>SKU-05302</c:v>
                </c:pt>
                <c:pt idx="23">
                  <c:v>SKU-04960</c:v>
                </c:pt>
                <c:pt idx="24">
                  <c:v>SKU-04181</c:v>
                </c:pt>
                <c:pt idx="25">
                  <c:v>SKU-04634</c:v>
                </c:pt>
                <c:pt idx="26">
                  <c:v>SKU-04898</c:v>
                </c:pt>
                <c:pt idx="27">
                  <c:v>SKU-04385</c:v>
                </c:pt>
              </c:strCache>
            </c:strRef>
          </c:cat>
          <c:val>
            <c:numRef>
              <c:f>Critical_SKUs!$B$5:$B$32</c:f>
              <c:numCache>
                <c:formatCode>General</c:formatCode>
                <c:ptCount val="28"/>
                <c:pt idx="0">
                  <c:v>660</c:v>
                </c:pt>
                <c:pt idx="1">
                  <c:v>429</c:v>
                </c:pt>
                <c:pt idx="2">
                  <c:v>381</c:v>
                </c:pt>
                <c:pt idx="3">
                  <c:v>100</c:v>
                </c:pt>
                <c:pt idx="4">
                  <c:v>221</c:v>
                </c:pt>
                <c:pt idx="5">
                  <c:v>553</c:v>
                </c:pt>
                <c:pt idx="6">
                  <c:v>778</c:v>
                </c:pt>
                <c:pt idx="7">
                  <c:v>47</c:v>
                </c:pt>
                <c:pt idx="8">
                  <c:v>524</c:v>
                </c:pt>
                <c:pt idx="9">
                  <c:v>689</c:v>
                </c:pt>
                <c:pt idx="10">
                  <c:v>631</c:v>
                </c:pt>
                <c:pt idx="11">
                  <c:v>251</c:v>
                </c:pt>
                <c:pt idx="12">
                  <c:v>491</c:v>
                </c:pt>
                <c:pt idx="13">
                  <c:v>337</c:v>
                </c:pt>
                <c:pt idx="14">
                  <c:v>457</c:v>
                </c:pt>
                <c:pt idx="15">
                  <c:v>676</c:v>
                </c:pt>
                <c:pt idx="16">
                  <c:v>173</c:v>
                </c:pt>
                <c:pt idx="17">
                  <c:v>113</c:v>
                </c:pt>
                <c:pt idx="18">
                  <c:v>20</c:v>
                </c:pt>
                <c:pt idx="19">
                  <c:v>456</c:v>
                </c:pt>
                <c:pt idx="20">
                  <c:v>223</c:v>
                </c:pt>
                <c:pt idx="21">
                  <c:v>486</c:v>
                </c:pt>
                <c:pt idx="22">
                  <c:v>754</c:v>
                </c:pt>
                <c:pt idx="23">
                  <c:v>697</c:v>
                </c:pt>
                <c:pt idx="24">
                  <c:v>259</c:v>
                </c:pt>
                <c:pt idx="25">
                  <c:v>440</c:v>
                </c:pt>
                <c:pt idx="26">
                  <c:v>414</c:v>
                </c:pt>
                <c:pt idx="27">
                  <c:v>66</c:v>
                </c:pt>
              </c:numCache>
            </c:numRef>
          </c:val>
          <c:extLst>
            <c:ext xmlns:c16="http://schemas.microsoft.com/office/drawing/2014/chart" uri="{C3380CC4-5D6E-409C-BE32-E72D297353CC}">
              <c16:uniqueId val="{00000000-35D7-4C70-B4F2-53E47CEBCDA7}"/>
            </c:ext>
          </c:extLst>
        </c:ser>
        <c:ser>
          <c:idx val="1"/>
          <c:order val="1"/>
          <c:tx>
            <c:strRef>
              <c:f>Critical_SKUs!$C$4</c:f>
              <c:strCache>
                <c:ptCount val="1"/>
                <c:pt idx="0">
                  <c:v>Max of Stockout_Risk_Score</c:v>
                </c:pt>
              </c:strCache>
            </c:strRef>
          </c:tx>
          <c:spPr>
            <a:solidFill>
              <a:schemeClr val="accent1">
                <a:tint val="77000"/>
              </a:schemeClr>
            </a:solidFill>
            <a:ln>
              <a:noFill/>
            </a:ln>
            <a:effectLst/>
          </c:spPr>
          <c:invertIfNegative val="0"/>
          <c:cat>
            <c:strRef>
              <c:f>Critical_SKUs!$A$5:$A$32</c:f>
              <c:strCache>
                <c:ptCount val="28"/>
                <c:pt idx="0">
                  <c:v>SKU-05269</c:v>
                </c:pt>
                <c:pt idx="1">
                  <c:v>SKU-00945</c:v>
                </c:pt>
                <c:pt idx="2">
                  <c:v>SKU-05778</c:v>
                </c:pt>
                <c:pt idx="3">
                  <c:v>SKU-00377</c:v>
                </c:pt>
                <c:pt idx="4">
                  <c:v>SKU-02926</c:v>
                </c:pt>
                <c:pt idx="5">
                  <c:v>SKU-00798</c:v>
                </c:pt>
                <c:pt idx="6">
                  <c:v>SKU-00928</c:v>
                </c:pt>
                <c:pt idx="7">
                  <c:v>SKU-04112</c:v>
                </c:pt>
                <c:pt idx="8">
                  <c:v>SKU-05352</c:v>
                </c:pt>
                <c:pt idx="9">
                  <c:v>SKU-05140</c:v>
                </c:pt>
                <c:pt idx="10">
                  <c:v>SKU-03014</c:v>
                </c:pt>
                <c:pt idx="11">
                  <c:v>SKU-02279</c:v>
                </c:pt>
                <c:pt idx="12">
                  <c:v>SKU-05122</c:v>
                </c:pt>
                <c:pt idx="13">
                  <c:v>SKU-01288</c:v>
                </c:pt>
                <c:pt idx="14">
                  <c:v>SKU-02833</c:v>
                </c:pt>
                <c:pt idx="15">
                  <c:v>SKU-01113</c:v>
                </c:pt>
                <c:pt idx="16">
                  <c:v>SKU-02628</c:v>
                </c:pt>
                <c:pt idx="17">
                  <c:v>SKU-05567</c:v>
                </c:pt>
                <c:pt idx="18">
                  <c:v>SKU-00049</c:v>
                </c:pt>
                <c:pt idx="19">
                  <c:v>SKU-01686</c:v>
                </c:pt>
                <c:pt idx="20">
                  <c:v>SKU-04293</c:v>
                </c:pt>
                <c:pt idx="21">
                  <c:v>SKU-04141</c:v>
                </c:pt>
                <c:pt idx="22">
                  <c:v>SKU-05302</c:v>
                </c:pt>
                <c:pt idx="23">
                  <c:v>SKU-04960</c:v>
                </c:pt>
                <c:pt idx="24">
                  <c:v>SKU-04181</c:v>
                </c:pt>
                <c:pt idx="25">
                  <c:v>SKU-04634</c:v>
                </c:pt>
                <c:pt idx="26">
                  <c:v>SKU-04898</c:v>
                </c:pt>
                <c:pt idx="27">
                  <c:v>SKU-04385</c:v>
                </c:pt>
              </c:strCache>
            </c:strRef>
          </c:cat>
          <c:val>
            <c:numRef>
              <c:f>Critical_SKUs!$C$5:$C$32</c:f>
              <c:numCache>
                <c:formatCode>General</c:formatCode>
                <c:ptCount val="28"/>
                <c:pt idx="0">
                  <c:v>1</c:v>
                </c:pt>
                <c:pt idx="1">
                  <c:v>0.999</c:v>
                </c:pt>
                <c:pt idx="2">
                  <c:v>0.999</c:v>
                </c:pt>
                <c:pt idx="3">
                  <c:v>0.999</c:v>
                </c:pt>
                <c:pt idx="4">
                  <c:v>0.999</c:v>
                </c:pt>
                <c:pt idx="5">
                  <c:v>0.999</c:v>
                </c:pt>
                <c:pt idx="6">
                  <c:v>0.999</c:v>
                </c:pt>
                <c:pt idx="7">
                  <c:v>0.999</c:v>
                </c:pt>
                <c:pt idx="8">
                  <c:v>0.998</c:v>
                </c:pt>
                <c:pt idx="9">
                  <c:v>0.998</c:v>
                </c:pt>
                <c:pt idx="10">
                  <c:v>0.998</c:v>
                </c:pt>
                <c:pt idx="11">
                  <c:v>0.998</c:v>
                </c:pt>
                <c:pt idx="12">
                  <c:v>0.997</c:v>
                </c:pt>
                <c:pt idx="13">
                  <c:v>0.997</c:v>
                </c:pt>
                <c:pt idx="14">
                  <c:v>0.997</c:v>
                </c:pt>
                <c:pt idx="15">
                  <c:v>0.997</c:v>
                </c:pt>
                <c:pt idx="16">
                  <c:v>0.997</c:v>
                </c:pt>
                <c:pt idx="17">
                  <c:v>0.997</c:v>
                </c:pt>
                <c:pt idx="18">
                  <c:v>0.996</c:v>
                </c:pt>
                <c:pt idx="19">
                  <c:v>0.996</c:v>
                </c:pt>
                <c:pt idx="20">
                  <c:v>0.996</c:v>
                </c:pt>
                <c:pt idx="21">
                  <c:v>0.996</c:v>
                </c:pt>
                <c:pt idx="22">
                  <c:v>0.996</c:v>
                </c:pt>
                <c:pt idx="23">
                  <c:v>0.996</c:v>
                </c:pt>
                <c:pt idx="24">
                  <c:v>0.996</c:v>
                </c:pt>
                <c:pt idx="25">
                  <c:v>0.996</c:v>
                </c:pt>
                <c:pt idx="26">
                  <c:v>0.996</c:v>
                </c:pt>
                <c:pt idx="27">
                  <c:v>0.996</c:v>
                </c:pt>
              </c:numCache>
            </c:numRef>
          </c:val>
          <c:extLst>
            <c:ext xmlns:c16="http://schemas.microsoft.com/office/drawing/2014/chart" uri="{C3380CC4-5D6E-409C-BE32-E72D297353CC}">
              <c16:uniqueId val="{00000037-35D7-4C70-B4F2-53E47CEBCDA7}"/>
            </c:ext>
          </c:extLst>
        </c:ser>
        <c:dLbls>
          <c:showLegendKey val="0"/>
          <c:showVal val="0"/>
          <c:showCatName val="0"/>
          <c:showSerName val="0"/>
          <c:showPercent val="0"/>
          <c:showBubbleSize val="0"/>
        </c:dLbls>
        <c:gapWidth val="219"/>
        <c:overlap val="-27"/>
        <c:axId val="1922668640"/>
        <c:axId val="1922685920"/>
      </c:barChart>
      <c:catAx>
        <c:axId val="192266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22685920"/>
        <c:crossesAt val="0"/>
        <c:auto val="1"/>
        <c:lblAlgn val="ctr"/>
        <c:lblOffset val="100"/>
        <c:noMultiLvlLbl val="0"/>
      </c:catAx>
      <c:valAx>
        <c:axId val="192268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22668640"/>
        <c:crosses val="autoZero"/>
        <c:crossBetween val="between"/>
      </c:valAx>
      <c:spPr>
        <a:noFill/>
        <a:ln>
          <a:solidFill>
            <a:schemeClr val="accent1">
              <a:lumMod val="5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nchor="b" anchorCtr="0"/>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155276</xdr:colOff>
      <xdr:row>12</xdr:row>
      <xdr:rowOff>8627</xdr:rowOff>
    </xdr:from>
    <xdr:to>
      <xdr:col>3</xdr:col>
      <xdr:colOff>181155</xdr:colOff>
      <xdr:row>29</xdr:row>
      <xdr:rowOff>60385</xdr:rowOff>
    </xdr:to>
    <xdr:graphicFrame macro="">
      <xdr:nvGraphicFramePr>
        <xdr:cNvPr id="2" name="Chart 1">
          <a:extLst>
            <a:ext uri="{FF2B5EF4-FFF2-40B4-BE49-F238E27FC236}">
              <a16:creationId xmlns:a16="http://schemas.microsoft.com/office/drawing/2014/main" id="{18B6BFEB-08C9-4061-9578-24E0EC0EE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474457</xdr:colOff>
      <xdr:row>12</xdr:row>
      <xdr:rowOff>17250</xdr:rowOff>
    </xdr:from>
    <xdr:to>
      <xdr:col>7</xdr:col>
      <xdr:colOff>284671</xdr:colOff>
      <xdr:row>29</xdr:row>
      <xdr:rowOff>69012</xdr:rowOff>
    </xdr:to>
    <xdr:graphicFrame macro="">
      <xdr:nvGraphicFramePr>
        <xdr:cNvPr id="3" name="Chart 2">
          <a:extLst>
            <a:ext uri="{FF2B5EF4-FFF2-40B4-BE49-F238E27FC236}">
              <a16:creationId xmlns:a16="http://schemas.microsoft.com/office/drawing/2014/main" id="{E4576DEE-F811-4BF0-ABFB-058056E4E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491705</xdr:colOff>
      <xdr:row>12</xdr:row>
      <xdr:rowOff>43132</xdr:rowOff>
    </xdr:from>
    <xdr:to>
      <xdr:col>18</xdr:col>
      <xdr:colOff>215663</xdr:colOff>
      <xdr:row>28</xdr:row>
      <xdr:rowOff>155277</xdr:rowOff>
    </xdr:to>
    <xdr:graphicFrame macro="">
      <xdr:nvGraphicFramePr>
        <xdr:cNvPr id="4" name="Chart 3">
          <a:extLst>
            <a:ext uri="{FF2B5EF4-FFF2-40B4-BE49-F238E27FC236}">
              <a16:creationId xmlns:a16="http://schemas.microsoft.com/office/drawing/2014/main" id="{E3710CF8-284C-4AC2-AD24-F46008545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94890</xdr:colOff>
      <xdr:row>0</xdr:row>
      <xdr:rowOff>25881</xdr:rowOff>
    </xdr:from>
    <xdr:to>
      <xdr:col>4</xdr:col>
      <xdr:colOff>103516</xdr:colOff>
      <xdr:row>6</xdr:row>
      <xdr:rowOff>86265</xdr:rowOff>
    </xdr:to>
    <mc:AlternateContent xmlns:mc="http://schemas.openxmlformats.org/markup-compatibility/2006" xmlns:a14="http://schemas.microsoft.com/office/drawing/2010/main">
      <mc:Choice Requires="a14">
        <xdr:graphicFrame macro="">
          <xdr:nvGraphicFramePr>
            <xdr:cNvPr id="8" name="Warehouse">
              <a:extLst>
                <a:ext uri="{FF2B5EF4-FFF2-40B4-BE49-F238E27FC236}">
                  <a16:creationId xmlns:a16="http://schemas.microsoft.com/office/drawing/2014/main" id="{0C0E4603-D1FE-4B17-BA07-92C38974A09C}"/>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4356339" y="25881"/>
              <a:ext cx="1828800" cy="11473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163902</xdr:colOff>
      <xdr:row>0</xdr:row>
      <xdr:rowOff>25880</xdr:rowOff>
    </xdr:from>
    <xdr:to>
      <xdr:col>5</xdr:col>
      <xdr:colOff>172529</xdr:colOff>
      <xdr:row>6</xdr:row>
      <xdr:rowOff>94891</xdr:rowOff>
    </xdr:to>
    <mc:AlternateContent xmlns:mc="http://schemas.openxmlformats.org/markup-compatibility/2006" xmlns:a14="http://schemas.microsoft.com/office/drawing/2010/main">
      <mc:Choice Requires="a14">
        <xdr:graphicFrame macro="">
          <xdr:nvGraphicFramePr>
            <xdr:cNvPr id="10" name="Inventory_Stauts">
              <a:extLst>
                <a:ext uri="{FF2B5EF4-FFF2-40B4-BE49-F238E27FC236}">
                  <a16:creationId xmlns:a16="http://schemas.microsoft.com/office/drawing/2014/main" id="{08D29099-1A99-4125-ADBD-4C3F7E63A0D3}"/>
                </a:ext>
              </a:extLst>
            </xdr:cNvPr>
            <xdr:cNvGraphicFramePr/>
          </xdr:nvGraphicFramePr>
          <xdr:xfrm>
            <a:off x="0" y="0"/>
            <a:ext cx="0" cy="0"/>
          </xdr:xfrm>
          <a:graphic>
            <a:graphicData uri="http://schemas.microsoft.com/office/drawing/2010/slicer">
              <sle:slicer xmlns:sle="http://schemas.microsoft.com/office/drawing/2010/slicer" name="Inventory_Stauts"/>
            </a:graphicData>
          </a:graphic>
        </xdr:graphicFrame>
      </mc:Choice>
      <mc:Fallback xmlns="">
        <xdr:sp macro="" textlink="">
          <xdr:nvSpPr>
            <xdr:cNvPr id="0" name=""/>
            <xdr:cNvSpPr>
              <a:spLocks noTextEdit="1"/>
            </xdr:cNvSpPr>
          </xdr:nvSpPr>
          <xdr:spPr>
            <a:xfrm>
              <a:off x="6245525" y="25880"/>
              <a:ext cx="1828800" cy="1155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232912</xdr:colOff>
      <xdr:row>0</xdr:row>
      <xdr:rowOff>51756</xdr:rowOff>
    </xdr:from>
    <xdr:to>
      <xdr:col>6</xdr:col>
      <xdr:colOff>241538</xdr:colOff>
      <xdr:row>6</xdr:row>
      <xdr:rowOff>103515</xdr:rowOff>
    </xdr:to>
    <mc:AlternateContent xmlns:mc="http://schemas.openxmlformats.org/markup-compatibility/2006" xmlns:a14="http://schemas.microsoft.com/office/drawing/2010/main">
      <mc:Choice Requires="a14">
        <xdr:graphicFrame macro="">
          <xdr:nvGraphicFramePr>
            <xdr:cNvPr id="11" name="Supplier">
              <a:extLst>
                <a:ext uri="{FF2B5EF4-FFF2-40B4-BE49-F238E27FC236}">
                  <a16:creationId xmlns:a16="http://schemas.microsoft.com/office/drawing/2014/main" id="{1AE180E7-A26F-4978-B026-809AEB33D994}"/>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8134708" y="51756"/>
              <a:ext cx="1828800" cy="1138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267411</xdr:colOff>
      <xdr:row>0</xdr:row>
      <xdr:rowOff>34506</xdr:rowOff>
    </xdr:from>
    <xdr:to>
      <xdr:col>9</xdr:col>
      <xdr:colOff>232906</xdr:colOff>
      <xdr:row>9</xdr:row>
      <xdr:rowOff>51760</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F595F592-D44B-4CC6-980D-14459D5F232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989381" y="34506"/>
              <a:ext cx="1828800" cy="1647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194094</xdr:colOff>
      <xdr:row>0</xdr:row>
      <xdr:rowOff>146650</xdr:rowOff>
    </xdr:from>
    <xdr:to>
      <xdr:col>10</xdr:col>
      <xdr:colOff>526210</xdr:colOff>
      <xdr:row>18</xdr:row>
      <xdr:rowOff>17253</xdr:rowOff>
    </xdr:to>
    <xdr:graphicFrame macro="">
      <xdr:nvGraphicFramePr>
        <xdr:cNvPr id="2" name="Chart 1">
          <a:extLst>
            <a:ext uri="{FF2B5EF4-FFF2-40B4-BE49-F238E27FC236}">
              <a16:creationId xmlns:a16="http://schemas.microsoft.com/office/drawing/2014/main" id="{E55E57D5-F195-184C-E29B-DFD4AEBFE0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173486</xdr:colOff>
      <xdr:row>10</xdr:row>
      <xdr:rowOff>19169</xdr:rowOff>
    </xdr:from>
    <xdr:to>
      <xdr:col>9</xdr:col>
      <xdr:colOff>364226</xdr:colOff>
      <xdr:row>32</xdr:row>
      <xdr:rowOff>134190</xdr:rowOff>
    </xdr:to>
    <xdr:graphicFrame macro="">
      <xdr:nvGraphicFramePr>
        <xdr:cNvPr id="2" name="Chart 1">
          <a:extLst>
            <a:ext uri="{FF2B5EF4-FFF2-40B4-BE49-F238E27FC236}">
              <a16:creationId xmlns:a16="http://schemas.microsoft.com/office/drawing/2014/main" id="{49AE77C9-DD1A-A5A8-FF60-E0F3F55DAE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103519</xdr:colOff>
      <xdr:row>3</xdr:row>
      <xdr:rowOff>94889</xdr:rowOff>
    </xdr:from>
    <xdr:to>
      <xdr:col>15</xdr:col>
      <xdr:colOff>336431</xdr:colOff>
      <xdr:row>31</xdr:row>
      <xdr:rowOff>8625</xdr:rowOff>
    </xdr:to>
    <xdr:graphicFrame macro="">
      <xdr:nvGraphicFramePr>
        <xdr:cNvPr id="3" name="Chart 2">
          <a:extLst>
            <a:ext uri="{FF2B5EF4-FFF2-40B4-BE49-F238E27FC236}">
              <a16:creationId xmlns:a16="http://schemas.microsoft.com/office/drawing/2014/main" id="{4F79DAAF-5C69-099D-8457-67BE843A6A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 refreshedDate="45995.657359143515" createdVersion="8" refreshedVersion="8" minRefreshableVersion="3" recordCount="6000" xr:uid="{B3912D8C-9913-45FD-A997-DECB7620C7B3}">
  <cacheSource type="worksheet">
    <worksheetSource name="Inventory"/>
  </cacheSource>
  <cacheFields count="17">
    <cacheField name="Item_ID" numFmtId="0">
      <sharedItems containsSemiMixedTypes="0" containsString="0" containsNumber="1" containsInteger="1" minValue="1" maxValue="6000" count="6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sharedItems>
    </cacheField>
    <cacheField name="SKU_Code" numFmtId="0">
      <sharedItems count="6000">
        <s v="SKU-00001"/>
        <s v="SKU-00002"/>
        <s v="SKU-00003"/>
        <s v="SKU-00004"/>
        <s v="SKU-00005"/>
        <s v="SKU-00006"/>
        <s v="SKU-00007"/>
        <s v="SKU-00008"/>
        <s v="SKU-00009"/>
        <s v="SKU-00010"/>
        <s v="SKU-00011"/>
        <s v="SKU-00012"/>
        <s v="SKU-00013"/>
        <s v="SKU-00014"/>
        <s v="SKU-00015"/>
        <s v="SKU-00016"/>
        <s v="SKU-00017"/>
        <s v="SKU-00018"/>
        <s v="SKU-00019"/>
        <s v="SKU-00020"/>
        <s v="SKU-00021"/>
        <s v="SKU-00022"/>
        <s v="SKU-00023"/>
        <s v="SKU-00024"/>
        <s v="SKU-00025"/>
        <s v="SKU-00026"/>
        <s v="SKU-00027"/>
        <s v="SKU-00028"/>
        <s v="SKU-00029"/>
        <s v="SKU-00030"/>
        <s v="SKU-00031"/>
        <s v="SKU-00032"/>
        <s v="SKU-00033"/>
        <s v="SKU-00034"/>
        <s v="SKU-00035"/>
        <s v="SKU-00036"/>
        <s v="SKU-00037"/>
        <s v="SKU-00038"/>
        <s v="SKU-00039"/>
        <s v="SKU-00040"/>
        <s v="SKU-00041"/>
        <s v="SKU-00042"/>
        <s v="SKU-00043"/>
        <s v="SKU-00044"/>
        <s v="SKU-00045"/>
        <s v="SKU-00046"/>
        <s v="SKU-00047"/>
        <s v="SKU-00048"/>
        <s v="SKU-00049"/>
        <s v="SKU-00050"/>
        <s v="SKU-00051"/>
        <s v="SKU-00052"/>
        <s v="SKU-00053"/>
        <s v="SKU-00054"/>
        <s v="SKU-00055"/>
        <s v="SKU-00056"/>
        <s v="SKU-00057"/>
        <s v="SKU-00058"/>
        <s v="SKU-00059"/>
        <s v="SKU-00060"/>
        <s v="SKU-00061"/>
        <s v="SKU-00062"/>
        <s v="SKU-00063"/>
        <s v="SKU-00064"/>
        <s v="SKU-00065"/>
        <s v="SKU-00066"/>
        <s v="SKU-00067"/>
        <s v="SKU-00068"/>
        <s v="SKU-00069"/>
        <s v="SKU-00070"/>
        <s v="SKU-00071"/>
        <s v="SKU-00072"/>
        <s v="SKU-00073"/>
        <s v="SKU-00074"/>
        <s v="SKU-00075"/>
        <s v="SKU-00076"/>
        <s v="SKU-00077"/>
        <s v="SKU-00078"/>
        <s v="SKU-00079"/>
        <s v="SKU-00080"/>
        <s v="SKU-00081"/>
        <s v="SKU-00082"/>
        <s v="SKU-00083"/>
        <s v="SKU-00084"/>
        <s v="SKU-00085"/>
        <s v="SKU-00086"/>
        <s v="SKU-00087"/>
        <s v="SKU-00088"/>
        <s v="SKU-00089"/>
        <s v="SKU-00090"/>
        <s v="SKU-00091"/>
        <s v="SKU-00092"/>
        <s v="SKU-00093"/>
        <s v="SKU-00094"/>
        <s v="SKU-00095"/>
        <s v="SKU-00096"/>
        <s v="SKU-00097"/>
        <s v="SKU-00098"/>
        <s v="SKU-00099"/>
        <s v="SKU-00100"/>
        <s v="SKU-00101"/>
        <s v="SKU-00102"/>
        <s v="SKU-00103"/>
        <s v="SKU-00104"/>
        <s v="SKU-00105"/>
        <s v="SKU-00106"/>
        <s v="SKU-00107"/>
        <s v="SKU-00108"/>
        <s v="SKU-00109"/>
        <s v="SKU-00110"/>
        <s v="SKU-00111"/>
        <s v="SKU-00112"/>
        <s v="SKU-00113"/>
        <s v="SKU-00114"/>
        <s v="SKU-00115"/>
        <s v="SKU-00116"/>
        <s v="SKU-00117"/>
        <s v="SKU-00118"/>
        <s v="SKU-00119"/>
        <s v="SKU-00120"/>
        <s v="SKU-00121"/>
        <s v="SKU-00122"/>
        <s v="SKU-00123"/>
        <s v="SKU-00124"/>
        <s v="SKU-00125"/>
        <s v="SKU-00126"/>
        <s v="SKU-00127"/>
        <s v="SKU-00128"/>
        <s v="SKU-00129"/>
        <s v="SKU-00130"/>
        <s v="SKU-00131"/>
        <s v="SKU-00132"/>
        <s v="SKU-00133"/>
        <s v="SKU-00134"/>
        <s v="SKU-00135"/>
        <s v="SKU-00136"/>
        <s v="SKU-00137"/>
        <s v="SKU-00138"/>
        <s v="SKU-00139"/>
        <s v="SKU-00140"/>
        <s v="SKU-00141"/>
        <s v="SKU-00142"/>
        <s v="SKU-00143"/>
        <s v="SKU-00144"/>
        <s v="SKU-00145"/>
        <s v="SKU-00146"/>
        <s v="SKU-00147"/>
        <s v="SKU-00148"/>
        <s v="SKU-00149"/>
        <s v="SKU-00150"/>
        <s v="SKU-00151"/>
        <s v="SKU-00152"/>
        <s v="SKU-00153"/>
        <s v="SKU-00154"/>
        <s v="SKU-00155"/>
        <s v="SKU-00156"/>
        <s v="SKU-00157"/>
        <s v="SKU-00158"/>
        <s v="SKU-00159"/>
        <s v="SKU-00160"/>
        <s v="SKU-00161"/>
        <s v="SKU-00162"/>
        <s v="SKU-00163"/>
        <s v="SKU-00164"/>
        <s v="SKU-00165"/>
        <s v="SKU-00166"/>
        <s v="SKU-00167"/>
        <s v="SKU-00168"/>
        <s v="SKU-00169"/>
        <s v="SKU-00170"/>
        <s v="SKU-00171"/>
        <s v="SKU-00172"/>
        <s v="SKU-00173"/>
        <s v="SKU-00174"/>
        <s v="SKU-00175"/>
        <s v="SKU-00176"/>
        <s v="SKU-00177"/>
        <s v="SKU-00178"/>
        <s v="SKU-00179"/>
        <s v="SKU-00180"/>
        <s v="SKU-00181"/>
        <s v="SKU-00182"/>
        <s v="SKU-00183"/>
        <s v="SKU-00184"/>
        <s v="SKU-00185"/>
        <s v="SKU-00186"/>
        <s v="SKU-00187"/>
        <s v="SKU-00188"/>
        <s v="SKU-00189"/>
        <s v="SKU-00190"/>
        <s v="SKU-00191"/>
        <s v="SKU-00192"/>
        <s v="SKU-00193"/>
        <s v="SKU-00194"/>
        <s v="SKU-00195"/>
        <s v="SKU-00196"/>
        <s v="SKU-00197"/>
        <s v="SKU-00198"/>
        <s v="SKU-00199"/>
        <s v="SKU-00200"/>
        <s v="SKU-00201"/>
        <s v="SKU-00202"/>
        <s v="SKU-00203"/>
        <s v="SKU-00204"/>
        <s v="SKU-00205"/>
        <s v="SKU-00206"/>
        <s v="SKU-00207"/>
        <s v="SKU-00208"/>
        <s v="SKU-00209"/>
        <s v="SKU-00210"/>
        <s v="SKU-00211"/>
        <s v="SKU-00212"/>
        <s v="SKU-00213"/>
        <s v="SKU-00214"/>
        <s v="SKU-00215"/>
        <s v="SKU-00216"/>
        <s v="SKU-00217"/>
        <s v="SKU-00218"/>
        <s v="SKU-00219"/>
        <s v="SKU-00220"/>
        <s v="SKU-00221"/>
        <s v="SKU-00222"/>
        <s v="SKU-00223"/>
        <s v="SKU-00224"/>
        <s v="SKU-00225"/>
        <s v="SKU-00226"/>
        <s v="SKU-00227"/>
        <s v="SKU-00228"/>
        <s v="SKU-00229"/>
        <s v="SKU-00230"/>
        <s v="SKU-00231"/>
        <s v="SKU-00232"/>
        <s v="SKU-00233"/>
        <s v="SKU-00234"/>
        <s v="SKU-00235"/>
        <s v="SKU-00236"/>
        <s v="SKU-00237"/>
        <s v="SKU-00238"/>
        <s v="SKU-00239"/>
        <s v="SKU-00240"/>
        <s v="SKU-00241"/>
        <s v="SKU-00242"/>
        <s v="SKU-00243"/>
        <s v="SKU-00244"/>
        <s v="SKU-00245"/>
        <s v="SKU-00246"/>
        <s v="SKU-00247"/>
        <s v="SKU-00248"/>
        <s v="SKU-00249"/>
        <s v="SKU-00250"/>
        <s v="SKU-00251"/>
        <s v="SKU-00252"/>
        <s v="SKU-00253"/>
        <s v="SKU-00254"/>
        <s v="SKU-00255"/>
        <s v="SKU-00256"/>
        <s v="SKU-00257"/>
        <s v="SKU-00258"/>
        <s v="SKU-00259"/>
        <s v="SKU-00260"/>
        <s v="SKU-00261"/>
        <s v="SKU-00262"/>
        <s v="SKU-00263"/>
        <s v="SKU-00264"/>
        <s v="SKU-00265"/>
        <s v="SKU-00266"/>
        <s v="SKU-00267"/>
        <s v="SKU-00268"/>
        <s v="SKU-00269"/>
        <s v="SKU-00270"/>
        <s v="SKU-00271"/>
        <s v="SKU-00272"/>
        <s v="SKU-00273"/>
        <s v="SKU-00274"/>
        <s v="SKU-00275"/>
        <s v="SKU-00276"/>
        <s v="SKU-00277"/>
        <s v="SKU-00278"/>
        <s v="SKU-00279"/>
        <s v="SKU-00280"/>
        <s v="SKU-00281"/>
        <s v="SKU-00282"/>
        <s v="SKU-00283"/>
        <s v="SKU-00284"/>
        <s v="SKU-00285"/>
        <s v="SKU-00286"/>
        <s v="SKU-00287"/>
        <s v="SKU-00288"/>
        <s v="SKU-00289"/>
        <s v="SKU-00290"/>
        <s v="SKU-00291"/>
        <s v="SKU-00292"/>
        <s v="SKU-00293"/>
        <s v="SKU-00294"/>
        <s v="SKU-00295"/>
        <s v="SKU-00296"/>
        <s v="SKU-00297"/>
        <s v="SKU-00298"/>
        <s v="SKU-00299"/>
        <s v="SKU-00300"/>
        <s v="SKU-00301"/>
        <s v="SKU-00302"/>
        <s v="SKU-00303"/>
        <s v="SKU-00304"/>
        <s v="SKU-00305"/>
        <s v="SKU-00306"/>
        <s v="SKU-00307"/>
        <s v="SKU-00308"/>
        <s v="SKU-00309"/>
        <s v="SKU-00310"/>
        <s v="SKU-00311"/>
        <s v="SKU-00312"/>
        <s v="SKU-00313"/>
        <s v="SKU-00314"/>
        <s v="SKU-00315"/>
        <s v="SKU-00316"/>
        <s v="SKU-00317"/>
        <s v="SKU-00318"/>
        <s v="SKU-00319"/>
        <s v="SKU-00320"/>
        <s v="SKU-00321"/>
        <s v="SKU-00322"/>
        <s v="SKU-00323"/>
        <s v="SKU-00324"/>
        <s v="SKU-00325"/>
        <s v="SKU-00326"/>
        <s v="SKU-00327"/>
        <s v="SKU-00328"/>
        <s v="SKU-00329"/>
        <s v="SKU-00330"/>
        <s v="SKU-00331"/>
        <s v="SKU-00332"/>
        <s v="SKU-00333"/>
        <s v="SKU-00334"/>
        <s v="SKU-00335"/>
        <s v="SKU-00336"/>
        <s v="SKU-00337"/>
        <s v="SKU-00338"/>
        <s v="SKU-00339"/>
        <s v="SKU-00340"/>
        <s v="SKU-00341"/>
        <s v="SKU-00342"/>
        <s v="SKU-00343"/>
        <s v="SKU-00344"/>
        <s v="SKU-00345"/>
        <s v="SKU-00346"/>
        <s v="SKU-00347"/>
        <s v="SKU-00348"/>
        <s v="SKU-00349"/>
        <s v="SKU-00350"/>
        <s v="SKU-00351"/>
        <s v="SKU-00352"/>
        <s v="SKU-00353"/>
        <s v="SKU-00354"/>
        <s v="SKU-00355"/>
        <s v="SKU-00356"/>
        <s v="SKU-00357"/>
        <s v="SKU-00358"/>
        <s v="SKU-00359"/>
        <s v="SKU-00360"/>
        <s v="SKU-00361"/>
        <s v="SKU-00362"/>
        <s v="SKU-00363"/>
        <s v="SKU-00364"/>
        <s v="SKU-00365"/>
        <s v="SKU-00366"/>
        <s v="SKU-00367"/>
        <s v="SKU-00368"/>
        <s v="SKU-00369"/>
        <s v="SKU-00370"/>
        <s v="SKU-00371"/>
        <s v="SKU-00372"/>
        <s v="SKU-00373"/>
        <s v="SKU-00374"/>
        <s v="SKU-00375"/>
        <s v="SKU-00376"/>
        <s v="SKU-00377"/>
        <s v="SKU-00378"/>
        <s v="SKU-00379"/>
        <s v="SKU-00380"/>
        <s v="SKU-00381"/>
        <s v="SKU-00382"/>
        <s v="SKU-00383"/>
        <s v="SKU-00384"/>
        <s v="SKU-00385"/>
        <s v="SKU-00386"/>
        <s v="SKU-00387"/>
        <s v="SKU-00388"/>
        <s v="SKU-00389"/>
        <s v="SKU-00390"/>
        <s v="SKU-00391"/>
        <s v="SKU-00392"/>
        <s v="SKU-00393"/>
        <s v="SKU-00394"/>
        <s v="SKU-00395"/>
        <s v="SKU-00396"/>
        <s v="SKU-00397"/>
        <s v="SKU-00398"/>
        <s v="SKU-00399"/>
        <s v="SKU-00400"/>
        <s v="SKU-00401"/>
        <s v="SKU-00402"/>
        <s v="SKU-00403"/>
        <s v="SKU-00404"/>
        <s v="SKU-00405"/>
        <s v="SKU-00406"/>
        <s v="SKU-00407"/>
        <s v="SKU-00408"/>
        <s v="SKU-00409"/>
        <s v="SKU-00410"/>
        <s v="SKU-00411"/>
        <s v="SKU-00412"/>
        <s v="SKU-00413"/>
        <s v="SKU-00414"/>
        <s v="SKU-00415"/>
        <s v="SKU-00416"/>
        <s v="SKU-00417"/>
        <s v="SKU-00418"/>
        <s v="SKU-00419"/>
        <s v="SKU-00420"/>
        <s v="SKU-00421"/>
        <s v="SKU-00422"/>
        <s v="SKU-00423"/>
        <s v="SKU-00424"/>
        <s v="SKU-00425"/>
        <s v="SKU-00426"/>
        <s v="SKU-00427"/>
        <s v="SKU-00428"/>
        <s v="SKU-00429"/>
        <s v="SKU-00430"/>
        <s v="SKU-00431"/>
        <s v="SKU-00432"/>
        <s v="SKU-00433"/>
        <s v="SKU-00434"/>
        <s v="SKU-00435"/>
        <s v="SKU-00436"/>
        <s v="SKU-00437"/>
        <s v="SKU-00438"/>
        <s v="SKU-00439"/>
        <s v="SKU-00440"/>
        <s v="SKU-00441"/>
        <s v="SKU-00442"/>
        <s v="SKU-00443"/>
        <s v="SKU-00444"/>
        <s v="SKU-00445"/>
        <s v="SKU-00446"/>
        <s v="SKU-00447"/>
        <s v="SKU-00448"/>
        <s v="SKU-00449"/>
        <s v="SKU-00450"/>
        <s v="SKU-00451"/>
        <s v="SKU-00452"/>
        <s v="SKU-00453"/>
        <s v="SKU-00454"/>
        <s v="SKU-00455"/>
        <s v="SKU-00456"/>
        <s v="SKU-00457"/>
        <s v="SKU-00458"/>
        <s v="SKU-00459"/>
        <s v="SKU-00460"/>
        <s v="SKU-00461"/>
        <s v="SKU-00462"/>
        <s v="SKU-00463"/>
        <s v="SKU-00464"/>
        <s v="SKU-00465"/>
        <s v="SKU-00466"/>
        <s v="SKU-00467"/>
        <s v="SKU-00468"/>
        <s v="SKU-00469"/>
        <s v="SKU-00470"/>
        <s v="SKU-00471"/>
        <s v="SKU-00472"/>
        <s v="SKU-00473"/>
        <s v="SKU-00474"/>
        <s v="SKU-00475"/>
        <s v="SKU-00476"/>
        <s v="SKU-00477"/>
        <s v="SKU-00478"/>
        <s v="SKU-00479"/>
        <s v="SKU-00480"/>
        <s v="SKU-00481"/>
        <s v="SKU-00482"/>
        <s v="SKU-00483"/>
        <s v="SKU-00484"/>
        <s v="SKU-00485"/>
        <s v="SKU-00486"/>
        <s v="SKU-00487"/>
        <s v="SKU-00488"/>
        <s v="SKU-00489"/>
        <s v="SKU-00490"/>
        <s v="SKU-00491"/>
        <s v="SKU-00492"/>
        <s v="SKU-00493"/>
        <s v="SKU-00494"/>
        <s v="SKU-00495"/>
        <s v="SKU-00496"/>
        <s v="SKU-00497"/>
        <s v="SKU-00498"/>
        <s v="SKU-00499"/>
        <s v="SKU-00500"/>
        <s v="SKU-00501"/>
        <s v="SKU-00502"/>
        <s v="SKU-00503"/>
        <s v="SKU-00504"/>
        <s v="SKU-00505"/>
        <s v="SKU-00506"/>
        <s v="SKU-00507"/>
        <s v="SKU-00508"/>
        <s v="SKU-00509"/>
        <s v="SKU-00510"/>
        <s v="SKU-00511"/>
        <s v="SKU-00512"/>
        <s v="SKU-00513"/>
        <s v="SKU-00514"/>
        <s v="SKU-00515"/>
        <s v="SKU-00516"/>
        <s v="SKU-00517"/>
        <s v="SKU-00518"/>
        <s v="SKU-00519"/>
        <s v="SKU-00520"/>
        <s v="SKU-00521"/>
        <s v="SKU-00522"/>
        <s v="SKU-00523"/>
        <s v="SKU-00524"/>
        <s v="SKU-00525"/>
        <s v="SKU-00526"/>
        <s v="SKU-00527"/>
        <s v="SKU-00528"/>
        <s v="SKU-00529"/>
        <s v="SKU-00530"/>
        <s v="SKU-00531"/>
        <s v="SKU-00532"/>
        <s v="SKU-00533"/>
        <s v="SKU-00534"/>
        <s v="SKU-00535"/>
        <s v="SKU-00536"/>
        <s v="SKU-00537"/>
        <s v="SKU-00538"/>
        <s v="SKU-00539"/>
        <s v="SKU-00540"/>
        <s v="SKU-00541"/>
        <s v="SKU-00542"/>
        <s v="SKU-00543"/>
        <s v="SKU-00544"/>
        <s v="SKU-00545"/>
        <s v="SKU-00546"/>
        <s v="SKU-00547"/>
        <s v="SKU-00548"/>
        <s v="SKU-00549"/>
        <s v="SKU-00550"/>
        <s v="SKU-00551"/>
        <s v="SKU-00552"/>
        <s v="SKU-00553"/>
        <s v="SKU-00554"/>
        <s v="SKU-00555"/>
        <s v="SKU-00556"/>
        <s v="SKU-00557"/>
        <s v="SKU-00558"/>
        <s v="SKU-00559"/>
        <s v="SKU-00560"/>
        <s v="SKU-00561"/>
        <s v="SKU-00562"/>
        <s v="SKU-00563"/>
        <s v="SKU-00564"/>
        <s v="SKU-00565"/>
        <s v="SKU-00566"/>
        <s v="SKU-00567"/>
        <s v="SKU-00568"/>
        <s v="SKU-00569"/>
        <s v="SKU-00570"/>
        <s v="SKU-00571"/>
        <s v="SKU-00572"/>
        <s v="SKU-00573"/>
        <s v="SKU-00574"/>
        <s v="SKU-00575"/>
        <s v="SKU-00576"/>
        <s v="SKU-00577"/>
        <s v="SKU-00578"/>
        <s v="SKU-00579"/>
        <s v="SKU-00580"/>
        <s v="SKU-00581"/>
        <s v="SKU-00582"/>
        <s v="SKU-00583"/>
        <s v="SKU-00584"/>
        <s v="SKU-00585"/>
        <s v="SKU-00586"/>
        <s v="SKU-00587"/>
        <s v="SKU-00588"/>
        <s v="SKU-00589"/>
        <s v="SKU-00590"/>
        <s v="SKU-00591"/>
        <s v="SKU-00592"/>
        <s v="SKU-00593"/>
        <s v="SKU-00594"/>
        <s v="SKU-00595"/>
        <s v="SKU-00596"/>
        <s v="SKU-00597"/>
        <s v="SKU-00598"/>
        <s v="SKU-00599"/>
        <s v="SKU-00600"/>
        <s v="SKU-00601"/>
        <s v="SKU-00602"/>
        <s v="SKU-00603"/>
        <s v="SKU-00604"/>
        <s v="SKU-00605"/>
        <s v="SKU-00606"/>
        <s v="SKU-00607"/>
        <s v="SKU-00608"/>
        <s v="SKU-00609"/>
        <s v="SKU-00610"/>
        <s v="SKU-00611"/>
        <s v="SKU-00612"/>
        <s v="SKU-00613"/>
        <s v="SKU-00614"/>
        <s v="SKU-00615"/>
        <s v="SKU-00616"/>
        <s v="SKU-00617"/>
        <s v="SKU-00618"/>
        <s v="SKU-00619"/>
        <s v="SKU-00620"/>
        <s v="SKU-00621"/>
        <s v="SKU-00622"/>
        <s v="SKU-00623"/>
        <s v="SKU-00624"/>
        <s v="SKU-00625"/>
        <s v="SKU-00626"/>
        <s v="SKU-00627"/>
        <s v="SKU-00628"/>
        <s v="SKU-00629"/>
        <s v="SKU-00630"/>
        <s v="SKU-00631"/>
        <s v="SKU-00632"/>
        <s v="SKU-00633"/>
        <s v="SKU-00634"/>
        <s v="SKU-00635"/>
        <s v="SKU-00636"/>
        <s v="SKU-00637"/>
        <s v="SKU-00638"/>
        <s v="SKU-00639"/>
        <s v="SKU-00640"/>
        <s v="SKU-00641"/>
        <s v="SKU-00642"/>
        <s v="SKU-00643"/>
        <s v="SKU-00644"/>
        <s v="SKU-00645"/>
        <s v="SKU-00646"/>
        <s v="SKU-00647"/>
        <s v="SKU-00648"/>
        <s v="SKU-00649"/>
        <s v="SKU-00650"/>
        <s v="SKU-00651"/>
        <s v="SKU-00652"/>
        <s v="SKU-00653"/>
        <s v="SKU-00654"/>
        <s v="SKU-00655"/>
        <s v="SKU-00656"/>
        <s v="SKU-00657"/>
        <s v="SKU-00658"/>
        <s v="SKU-00659"/>
        <s v="SKU-00660"/>
        <s v="SKU-00661"/>
        <s v="SKU-00662"/>
        <s v="SKU-00663"/>
        <s v="SKU-00664"/>
        <s v="SKU-00665"/>
        <s v="SKU-00666"/>
        <s v="SKU-00667"/>
        <s v="SKU-00668"/>
        <s v="SKU-00669"/>
        <s v="SKU-00670"/>
        <s v="SKU-00671"/>
        <s v="SKU-00672"/>
        <s v="SKU-00673"/>
        <s v="SKU-00674"/>
        <s v="SKU-00675"/>
        <s v="SKU-00676"/>
        <s v="SKU-00677"/>
        <s v="SKU-00678"/>
        <s v="SKU-00679"/>
        <s v="SKU-00680"/>
        <s v="SKU-00681"/>
        <s v="SKU-00682"/>
        <s v="SKU-00683"/>
        <s v="SKU-00684"/>
        <s v="SKU-00685"/>
        <s v="SKU-00686"/>
        <s v="SKU-00687"/>
        <s v="SKU-00688"/>
        <s v="SKU-00689"/>
        <s v="SKU-00690"/>
        <s v="SKU-00691"/>
        <s v="SKU-00692"/>
        <s v="SKU-00693"/>
        <s v="SKU-00694"/>
        <s v="SKU-00695"/>
        <s v="SKU-00696"/>
        <s v="SKU-00697"/>
        <s v="SKU-00698"/>
        <s v="SKU-00699"/>
        <s v="SKU-00700"/>
        <s v="SKU-00701"/>
        <s v="SKU-00702"/>
        <s v="SKU-00703"/>
        <s v="SKU-00704"/>
        <s v="SKU-00705"/>
        <s v="SKU-00706"/>
        <s v="SKU-00707"/>
        <s v="SKU-00708"/>
        <s v="SKU-00709"/>
        <s v="SKU-00710"/>
        <s v="SKU-00711"/>
        <s v="SKU-00712"/>
        <s v="SKU-00713"/>
        <s v="SKU-00714"/>
        <s v="SKU-00715"/>
        <s v="SKU-00716"/>
        <s v="SKU-00717"/>
        <s v="SKU-00718"/>
        <s v="SKU-00719"/>
        <s v="SKU-00720"/>
        <s v="SKU-00721"/>
        <s v="SKU-00722"/>
        <s v="SKU-00723"/>
        <s v="SKU-00724"/>
        <s v="SKU-00725"/>
        <s v="SKU-00726"/>
        <s v="SKU-00727"/>
        <s v="SKU-00728"/>
        <s v="SKU-00729"/>
        <s v="SKU-00730"/>
        <s v="SKU-00731"/>
        <s v="SKU-00732"/>
        <s v="SKU-00733"/>
        <s v="SKU-00734"/>
        <s v="SKU-00735"/>
        <s v="SKU-00736"/>
        <s v="SKU-00737"/>
        <s v="SKU-00738"/>
        <s v="SKU-00739"/>
        <s v="SKU-00740"/>
        <s v="SKU-00741"/>
        <s v="SKU-00742"/>
        <s v="SKU-00743"/>
        <s v="SKU-00744"/>
        <s v="SKU-00745"/>
        <s v="SKU-00746"/>
        <s v="SKU-00747"/>
        <s v="SKU-00748"/>
        <s v="SKU-00749"/>
        <s v="SKU-00750"/>
        <s v="SKU-00751"/>
        <s v="SKU-00752"/>
        <s v="SKU-00753"/>
        <s v="SKU-00754"/>
        <s v="SKU-00755"/>
        <s v="SKU-00756"/>
        <s v="SKU-00757"/>
        <s v="SKU-00758"/>
        <s v="SKU-00759"/>
        <s v="SKU-00760"/>
        <s v="SKU-00761"/>
        <s v="SKU-00762"/>
        <s v="SKU-00763"/>
        <s v="SKU-00764"/>
        <s v="SKU-00765"/>
        <s v="SKU-00766"/>
        <s v="SKU-00767"/>
        <s v="SKU-00768"/>
        <s v="SKU-00769"/>
        <s v="SKU-00770"/>
        <s v="SKU-00771"/>
        <s v="SKU-00772"/>
        <s v="SKU-00773"/>
        <s v="SKU-00774"/>
        <s v="SKU-00775"/>
        <s v="SKU-00776"/>
        <s v="SKU-00777"/>
        <s v="SKU-00778"/>
        <s v="SKU-00779"/>
        <s v="SKU-00780"/>
        <s v="SKU-00781"/>
        <s v="SKU-00782"/>
        <s v="SKU-00783"/>
        <s v="SKU-00784"/>
        <s v="SKU-00785"/>
        <s v="SKU-00786"/>
        <s v="SKU-00787"/>
        <s v="SKU-00788"/>
        <s v="SKU-00789"/>
        <s v="SKU-00790"/>
        <s v="SKU-00791"/>
        <s v="SKU-00792"/>
        <s v="SKU-00793"/>
        <s v="SKU-00794"/>
        <s v="SKU-00795"/>
        <s v="SKU-00796"/>
        <s v="SKU-00797"/>
        <s v="SKU-00798"/>
        <s v="SKU-00799"/>
        <s v="SKU-00800"/>
        <s v="SKU-00801"/>
        <s v="SKU-00802"/>
        <s v="SKU-00803"/>
        <s v="SKU-00804"/>
        <s v="SKU-00805"/>
        <s v="SKU-00806"/>
        <s v="SKU-00807"/>
        <s v="SKU-00808"/>
        <s v="SKU-00809"/>
        <s v="SKU-00810"/>
        <s v="SKU-00811"/>
        <s v="SKU-00812"/>
        <s v="SKU-00813"/>
        <s v="SKU-00814"/>
        <s v="SKU-00815"/>
        <s v="SKU-00816"/>
        <s v="SKU-00817"/>
        <s v="SKU-00818"/>
        <s v="SKU-00819"/>
        <s v="SKU-00820"/>
        <s v="SKU-00821"/>
        <s v="SKU-00822"/>
        <s v="SKU-00823"/>
        <s v="SKU-00824"/>
        <s v="SKU-00825"/>
        <s v="SKU-00826"/>
        <s v="SKU-00827"/>
        <s v="SKU-00828"/>
        <s v="SKU-00829"/>
        <s v="SKU-00830"/>
        <s v="SKU-00831"/>
        <s v="SKU-00832"/>
        <s v="SKU-00833"/>
        <s v="SKU-00834"/>
        <s v="SKU-00835"/>
        <s v="SKU-00836"/>
        <s v="SKU-00837"/>
        <s v="SKU-00838"/>
        <s v="SKU-00839"/>
        <s v="SKU-00840"/>
        <s v="SKU-00841"/>
        <s v="SKU-00842"/>
        <s v="SKU-00843"/>
        <s v="SKU-00844"/>
        <s v="SKU-00845"/>
        <s v="SKU-00846"/>
        <s v="SKU-00847"/>
        <s v="SKU-00848"/>
        <s v="SKU-00849"/>
        <s v="SKU-00850"/>
        <s v="SKU-00851"/>
        <s v="SKU-00852"/>
        <s v="SKU-00853"/>
        <s v="SKU-00854"/>
        <s v="SKU-00855"/>
        <s v="SKU-00856"/>
        <s v="SKU-00857"/>
        <s v="SKU-00858"/>
        <s v="SKU-00859"/>
        <s v="SKU-00860"/>
        <s v="SKU-00861"/>
        <s v="SKU-00862"/>
        <s v="SKU-00863"/>
        <s v="SKU-00864"/>
        <s v="SKU-00865"/>
        <s v="SKU-00866"/>
        <s v="SKU-00867"/>
        <s v="SKU-00868"/>
        <s v="SKU-00869"/>
        <s v="SKU-00870"/>
        <s v="SKU-00871"/>
        <s v="SKU-00872"/>
        <s v="SKU-00873"/>
        <s v="SKU-00874"/>
        <s v="SKU-00875"/>
        <s v="SKU-00876"/>
        <s v="SKU-00877"/>
        <s v="SKU-00878"/>
        <s v="SKU-00879"/>
        <s v="SKU-00880"/>
        <s v="SKU-00881"/>
        <s v="SKU-00882"/>
        <s v="SKU-00883"/>
        <s v="SKU-00884"/>
        <s v="SKU-00885"/>
        <s v="SKU-00886"/>
        <s v="SKU-00887"/>
        <s v="SKU-00888"/>
        <s v="SKU-00889"/>
        <s v="SKU-00890"/>
        <s v="SKU-00891"/>
        <s v="SKU-00892"/>
        <s v="SKU-00893"/>
        <s v="SKU-00894"/>
        <s v="SKU-00895"/>
        <s v="SKU-00896"/>
        <s v="SKU-00897"/>
        <s v="SKU-00898"/>
        <s v="SKU-00899"/>
        <s v="SKU-00900"/>
        <s v="SKU-00901"/>
        <s v="SKU-00902"/>
        <s v="SKU-00903"/>
        <s v="SKU-00904"/>
        <s v="SKU-00905"/>
        <s v="SKU-00906"/>
        <s v="SKU-00907"/>
        <s v="SKU-00908"/>
        <s v="SKU-00909"/>
        <s v="SKU-00910"/>
        <s v="SKU-00911"/>
        <s v="SKU-00912"/>
        <s v="SKU-00913"/>
        <s v="SKU-00914"/>
        <s v="SKU-00915"/>
        <s v="SKU-00916"/>
        <s v="SKU-00917"/>
        <s v="SKU-00918"/>
        <s v="SKU-00919"/>
        <s v="SKU-00920"/>
        <s v="SKU-00921"/>
        <s v="SKU-00922"/>
        <s v="SKU-00923"/>
        <s v="SKU-00924"/>
        <s v="SKU-00925"/>
        <s v="SKU-00926"/>
        <s v="SKU-00927"/>
        <s v="SKU-00928"/>
        <s v="SKU-00929"/>
        <s v="SKU-00930"/>
        <s v="SKU-00931"/>
        <s v="SKU-00932"/>
        <s v="SKU-00933"/>
        <s v="SKU-00934"/>
        <s v="SKU-00935"/>
        <s v="SKU-00936"/>
        <s v="SKU-00937"/>
        <s v="SKU-00938"/>
        <s v="SKU-00939"/>
        <s v="SKU-00940"/>
        <s v="SKU-00941"/>
        <s v="SKU-00942"/>
        <s v="SKU-00943"/>
        <s v="SKU-00944"/>
        <s v="SKU-00945"/>
        <s v="SKU-00946"/>
        <s v="SKU-00947"/>
        <s v="SKU-00948"/>
        <s v="SKU-00949"/>
        <s v="SKU-00950"/>
        <s v="SKU-00951"/>
        <s v="SKU-00952"/>
        <s v="SKU-00953"/>
        <s v="SKU-00954"/>
        <s v="SKU-00955"/>
        <s v="SKU-00956"/>
        <s v="SKU-00957"/>
        <s v="SKU-00958"/>
        <s v="SKU-00959"/>
        <s v="SKU-00960"/>
        <s v="SKU-00961"/>
        <s v="SKU-00962"/>
        <s v="SKU-00963"/>
        <s v="SKU-00964"/>
        <s v="SKU-00965"/>
        <s v="SKU-00966"/>
        <s v="SKU-00967"/>
        <s v="SKU-00968"/>
        <s v="SKU-00969"/>
        <s v="SKU-00970"/>
        <s v="SKU-00971"/>
        <s v="SKU-00972"/>
        <s v="SKU-00973"/>
        <s v="SKU-00974"/>
        <s v="SKU-00975"/>
        <s v="SKU-00976"/>
        <s v="SKU-00977"/>
        <s v="SKU-00978"/>
        <s v="SKU-00979"/>
        <s v="SKU-00980"/>
        <s v="SKU-00981"/>
        <s v="SKU-00982"/>
        <s v="SKU-00983"/>
        <s v="SKU-00984"/>
        <s v="SKU-00985"/>
        <s v="SKU-00986"/>
        <s v="SKU-00987"/>
        <s v="SKU-00988"/>
        <s v="SKU-00989"/>
        <s v="SKU-00990"/>
        <s v="SKU-00991"/>
        <s v="SKU-00992"/>
        <s v="SKU-00993"/>
        <s v="SKU-00994"/>
        <s v="SKU-00995"/>
        <s v="SKU-00996"/>
        <s v="SKU-00997"/>
        <s v="SKU-00998"/>
        <s v="SKU-00999"/>
        <s v="SKU-01000"/>
        <s v="SKU-01001"/>
        <s v="SKU-01002"/>
        <s v="SKU-01003"/>
        <s v="SKU-01004"/>
        <s v="SKU-01005"/>
        <s v="SKU-01006"/>
        <s v="SKU-01007"/>
        <s v="SKU-01008"/>
        <s v="SKU-01009"/>
        <s v="SKU-01010"/>
        <s v="SKU-01011"/>
        <s v="SKU-01012"/>
        <s v="SKU-01013"/>
        <s v="SKU-01014"/>
        <s v="SKU-01015"/>
        <s v="SKU-01016"/>
        <s v="SKU-01017"/>
        <s v="SKU-01018"/>
        <s v="SKU-01019"/>
        <s v="SKU-01020"/>
        <s v="SKU-01021"/>
        <s v="SKU-01022"/>
        <s v="SKU-01023"/>
        <s v="SKU-01024"/>
        <s v="SKU-01025"/>
        <s v="SKU-01026"/>
        <s v="SKU-01027"/>
        <s v="SKU-01028"/>
        <s v="SKU-01029"/>
        <s v="SKU-01030"/>
        <s v="SKU-01031"/>
        <s v="SKU-01032"/>
        <s v="SKU-01033"/>
        <s v="SKU-01034"/>
        <s v="SKU-01035"/>
        <s v="SKU-01036"/>
        <s v="SKU-01037"/>
        <s v="SKU-01038"/>
        <s v="SKU-01039"/>
        <s v="SKU-01040"/>
        <s v="SKU-01041"/>
        <s v="SKU-01042"/>
        <s v="SKU-01043"/>
        <s v="SKU-01044"/>
        <s v="SKU-01045"/>
        <s v="SKU-01046"/>
        <s v="SKU-01047"/>
        <s v="SKU-01048"/>
        <s v="SKU-01049"/>
        <s v="SKU-01050"/>
        <s v="SKU-01051"/>
        <s v="SKU-01052"/>
        <s v="SKU-01053"/>
        <s v="SKU-01054"/>
        <s v="SKU-01055"/>
        <s v="SKU-01056"/>
        <s v="SKU-01057"/>
        <s v="SKU-01058"/>
        <s v="SKU-01059"/>
        <s v="SKU-01060"/>
        <s v="SKU-01061"/>
        <s v="SKU-01062"/>
        <s v="SKU-01063"/>
        <s v="SKU-01064"/>
        <s v="SKU-01065"/>
        <s v="SKU-01066"/>
        <s v="SKU-01067"/>
        <s v="SKU-01068"/>
        <s v="SKU-01069"/>
        <s v="SKU-01070"/>
        <s v="SKU-01071"/>
        <s v="SKU-01072"/>
        <s v="SKU-01073"/>
        <s v="SKU-01074"/>
        <s v="SKU-01075"/>
        <s v="SKU-01076"/>
        <s v="SKU-01077"/>
        <s v="SKU-01078"/>
        <s v="SKU-01079"/>
        <s v="SKU-01080"/>
        <s v="SKU-01081"/>
        <s v="SKU-01082"/>
        <s v="SKU-01083"/>
        <s v="SKU-01084"/>
        <s v="SKU-01085"/>
        <s v="SKU-01086"/>
        <s v="SKU-01087"/>
        <s v="SKU-01088"/>
        <s v="SKU-01089"/>
        <s v="SKU-01090"/>
        <s v="SKU-01091"/>
        <s v="SKU-01092"/>
        <s v="SKU-01093"/>
        <s v="SKU-01094"/>
        <s v="SKU-01095"/>
        <s v="SKU-01096"/>
        <s v="SKU-01097"/>
        <s v="SKU-01098"/>
        <s v="SKU-01099"/>
        <s v="SKU-01100"/>
        <s v="SKU-01101"/>
        <s v="SKU-01102"/>
        <s v="SKU-01103"/>
        <s v="SKU-01104"/>
        <s v="SKU-01105"/>
        <s v="SKU-01106"/>
        <s v="SKU-01107"/>
        <s v="SKU-01108"/>
        <s v="SKU-01109"/>
        <s v="SKU-01110"/>
        <s v="SKU-01111"/>
        <s v="SKU-01112"/>
        <s v="SKU-01113"/>
        <s v="SKU-01114"/>
        <s v="SKU-01115"/>
        <s v="SKU-01116"/>
        <s v="SKU-01117"/>
        <s v="SKU-01118"/>
        <s v="SKU-01119"/>
        <s v="SKU-01120"/>
        <s v="SKU-01121"/>
        <s v="SKU-01122"/>
        <s v="SKU-01123"/>
        <s v="SKU-01124"/>
        <s v="SKU-01125"/>
        <s v="SKU-01126"/>
        <s v="SKU-01127"/>
        <s v="SKU-01128"/>
        <s v="SKU-01129"/>
        <s v="SKU-01130"/>
        <s v="SKU-01131"/>
        <s v="SKU-01132"/>
        <s v="SKU-01133"/>
        <s v="SKU-01134"/>
        <s v="SKU-01135"/>
        <s v="SKU-01136"/>
        <s v="SKU-01137"/>
        <s v="SKU-01138"/>
        <s v="SKU-01139"/>
        <s v="SKU-01140"/>
        <s v="SKU-01141"/>
        <s v="SKU-01142"/>
        <s v="SKU-01143"/>
        <s v="SKU-01144"/>
        <s v="SKU-01145"/>
        <s v="SKU-01146"/>
        <s v="SKU-01147"/>
        <s v="SKU-01148"/>
        <s v="SKU-01149"/>
        <s v="SKU-01150"/>
        <s v="SKU-01151"/>
        <s v="SKU-01152"/>
        <s v="SKU-01153"/>
        <s v="SKU-01154"/>
        <s v="SKU-01155"/>
        <s v="SKU-01156"/>
        <s v="SKU-01157"/>
        <s v="SKU-01158"/>
        <s v="SKU-01159"/>
        <s v="SKU-01160"/>
        <s v="SKU-01161"/>
        <s v="SKU-01162"/>
        <s v="SKU-01163"/>
        <s v="SKU-01164"/>
        <s v="SKU-01165"/>
        <s v="SKU-01166"/>
        <s v="SKU-01167"/>
        <s v="SKU-01168"/>
        <s v="SKU-01169"/>
        <s v="SKU-01170"/>
        <s v="SKU-01171"/>
        <s v="SKU-01172"/>
        <s v="SKU-01173"/>
        <s v="SKU-01174"/>
        <s v="SKU-01175"/>
        <s v="SKU-01176"/>
        <s v="SKU-01177"/>
        <s v="SKU-01178"/>
        <s v="SKU-01179"/>
        <s v="SKU-01180"/>
        <s v="SKU-01181"/>
        <s v="SKU-01182"/>
        <s v="SKU-01183"/>
        <s v="SKU-01184"/>
        <s v="SKU-01185"/>
        <s v="SKU-01186"/>
        <s v="SKU-01187"/>
        <s v="SKU-01188"/>
        <s v="SKU-01189"/>
        <s v="SKU-01190"/>
        <s v="SKU-01191"/>
        <s v="SKU-01192"/>
        <s v="SKU-01193"/>
        <s v="SKU-01194"/>
        <s v="SKU-01195"/>
        <s v="SKU-01196"/>
        <s v="SKU-01197"/>
        <s v="SKU-01198"/>
        <s v="SKU-01199"/>
        <s v="SKU-01200"/>
        <s v="SKU-01201"/>
        <s v="SKU-01202"/>
        <s v="SKU-01203"/>
        <s v="SKU-01204"/>
        <s v="SKU-01205"/>
        <s v="SKU-01206"/>
        <s v="SKU-01207"/>
        <s v="SKU-01208"/>
        <s v="SKU-01209"/>
        <s v="SKU-01210"/>
        <s v="SKU-01211"/>
        <s v="SKU-01212"/>
        <s v="SKU-01213"/>
        <s v="SKU-01214"/>
        <s v="SKU-01215"/>
        <s v="SKU-01216"/>
        <s v="SKU-01217"/>
        <s v="SKU-01218"/>
        <s v="SKU-01219"/>
        <s v="SKU-01220"/>
        <s v="SKU-01221"/>
        <s v="SKU-01222"/>
        <s v="SKU-01223"/>
        <s v="SKU-01224"/>
        <s v="SKU-01225"/>
        <s v="SKU-01226"/>
        <s v="SKU-01227"/>
        <s v="SKU-01228"/>
        <s v="SKU-01229"/>
        <s v="SKU-01230"/>
        <s v="SKU-01231"/>
        <s v="SKU-01232"/>
        <s v="SKU-01233"/>
        <s v="SKU-01234"/>
        <s v="SKU-01235"/>
        <s v="SKU-01236"/>
        <s v="SKU-01237"/>
        <s v="SKU-01238"/>
        <s v="SKU-01239"/>
        <s v="SKU-01240"/>
        <s v="SKU-01241"/>
        <s v="SKU-01242"/>
        <s v="SKU-01243"/>
        <s v="SKU-01244"/>
        <s v="SKU-01245"/>
        <s v="SKU-01246"/>
        <s v="SKU-01247"/>
        <s v="SKU-01248"/>
        <s v="SKU-01249"/>
        <s v="SKU-01250"/>
        <s v="SKU-01251"/>
        <s v="SKU-01252"/>
        <s v="SKU-01253"/>
        <s v="SKU-01254"/>
        <s v="SKU-01255"/>
        <s v="SKU-01256"/>
        <s v="SKU-01257"/>
        <s v="SKU-01258"/>
        <s v="SKU-01259"/>
        <s v="SKU-01260"/>
        <s v="SKU-01261"/>
        <s v="SKU-01262"/>
        <s v="SKU-01263"/>
        <s v="SKU-01264"/>
        <s v="SKU-01265"/>
        <s v="SKU-01266"/>
        <s v="SKU-01267"/>
        <s v="SKU-01268"/>
        <s v="SKU-01269"/>
        <s v="SKU-01270"/>
        <s v="SKU-01271"/>
        <s v="SKU-01272"/>
        <s v="SKU-01273"/>
        <s v="SKU-01274"/>
        <s v="SKU-01275"/>
        <s v="SKU-01276"/>
        <s v="SKU-01277"/>
        <s v="SKU-01278"/>
        <s v="SKU-01279"/>
        <s v="SKU-01280"/>
        <s v="SKU-01281"/>
        <s v="SKU-01282"/>
        <s v="SKU-01283"/>
        <s v="SKU-01284"/>
        <s v="SKU-01285"/>
        <s v="SKU-01286"/>
        <s v="SKU-01287"/>
        <s v="SKU-01288"/>
        <s v="SKU-01289"/>
        <s v="SKU-01290"/>
        <s v="SKU-01291"/>
        <s v="SKU-01292"/>
        <s v="SKU-01293"/>
        <s v="SKU-01294"/>
        <s v="SKU-01295"/>
        <s v="SKU-01296"/>
        <s v="SKU-01297"/>
        <s v="SKU-01298"/>
        <s v="SKU-01299"/>
        <s v="SKU-01300"/>
        <s v="SKU-01301"/>
        <s v="SKU-01302"/>
        <s v="SKU-01303"/>
        <s v="SKU-01304"/>
        <s v="SKU-01305"/>
        <s v="SKU-01306"/>
        <s v="SKU-01307"/>
        <s v="SKU-01308"/>
        <s v="SKU-01309"/>
        <s v="SKU-01310"/>
        <s v="SKU-01311"/>
        <s v="SKU-01312"/>
        <s v="SKU-01313"/>
        <s v="SKU-01314"/>
        <s v="SKU-01315"/>
        <s v="SKU-01316"/>
        <s v="SKU-01317"/>
        <s v="SKU-01318"/>
        <s v="SKU-01319"/>
        <s v="SKU-01320"/>
        <s v="SKU-01321"/>
        <s v="SKU-01322"/>
        <s v="SKU-01323"/>
        <s v="SKU-01324"/>
        <s v="SKU-01325"/>
        <s v="SKU-01326"/>
        <s v="SKU-01327"/>
        <s v="SKU-01328"/>
        <s v="SKU-01329"/>
        <s v="SKU-01330"/>
        <s v="SKU-01331"/>
        <s v="SKU-01332"/>
        <s v="SKU-01333"/>
        <s v="SKU-01334"/>
        <s v="SKU-01335"/>
        <s v="SKU-01336"/>
        <s v="SKU-01337"/>
        <s v="SKU-01338"/>
        <s v="SKU-01339"/>
        <s v="SKU-01340"/>
        <s v="SKU-01341"/>
        <s v="SKU-01342"/>
        <s v="SKU-01343"/>
        <s v="SKU-01344"/>
        <s v="SKU-01345"/>
        <s v="SKU-01346"/>
        <s v="SKU-01347"/>
        <s v="SKU-01348"/>
        <s v="SKU-01349"/>
        <s v="SKU-01350"/>
        <s v="SKU-01351"/>
        <s v="SKU-01352"/>
        <s v="SKU-01353"/>
        <s v="SKU-01354"/>
        <s v="SKU-01355"/>
        <s v="SKU-01356"/>
        <s v="SKU-01357"/>
        <s v="SKU-01358"/>
        <s v="SKU-01359"/>
        <s v="SKU-01360"/>
        <s v="SKU-01361"/>
        <s v="SKU-01362"/>
        <s v="SKU-01363"/>
        <s v="SKU-01364"/>
        <s v="SKU-01365"/>
        <s v="SKU-01366"/>
        <s v="SKU-01367"/>
        <s v="SKU-01368"/>
        <s v="SKU-01369"/>
        <s v="SKU-01370"/>
        <s v="SKU-01371"/>
        <s v="SKU-01372"/>
        <s v="SKU-01373"/>
        <s v="SKU-01374"/>
        <s v="SKU-01375"/>
        <s v="SKU-01376"/>
        <s v="SKU-01377"/>
        <s v="SKU-01378"/>
        <s v="SKU-01379"/>
        <s v="SKU-01380"/>
        <s v="SKU-01381"/>
        <s v="SKU-01382"/>
        <s v="SKU-01383"/>
        <s v="SKU-01384"/>
        <s v="SKU-01385"/>
        <s v="SKU-01386"/>
        <s v="SKU-01387"/>
        <s v="SKU-01388"/>
        <s v="SKU-01389"/>
        <s v="SKU-01390"/>
        <s v="SKU-01391"/>
        <s v="SKU-01392"/>
        <s v="SKU-01393"/>
        <s v="SKU-01394"/>
        <s v="SKU-01395"/>
        <s v="SKU-01396"/>
        <s v="SKU-01397"/>
        <s v="SKU-01398"/>
        <s v="SKU-01399"/>
        <s v="SKU-01400"/>
        <s v="SKU-01401"/>
        <s v="SKU-01402"/>
        <s v="SKU-01403"/>
        <s v="SKU-01404"/>
        <s v="SKU-01405"/>
        <s v="SKU-01406"/>
        <s v="SKU-01407"/>
        <s v="SKU-01408"/>
        <s v="SKU-01409"/>
        <s v="SKU-01410"/>
        <s v="SKU-01411"/>
        <s v="SKU-01412"/>
        <s v="SKU-01413"/>
        <s v="SKU-01414"/>
        <s v="SKU-01415"/>
        <s v="SKU-01416"/>
        <s v="SKU-01417"/>
        <s v="SKU-01418"/>
        <s v="SKU-01419"/>
        <s v="SKU-01420"/>
        <s v="SKU-01421"/>
        <s v="SKU-01422"/>
        <s v="SKU-01423"/>
        <s v="SKU-01424"/>
        <s v="SKU-01425"/>
        <s v="SKU-01426"/>
        <s v="SKU-01427"/>
        <s v="SKU-01428"/>
        <s v="SKU-01429"/>
        <s v="SKU-01430"/>
        <s v="SKU-01431"/>
        <s v="SKU-01432"/>
        <s v="SKU-01433"/>
        <s v="SKU-01434"/>
        <s v="SKU-01435"/>
        <s v="SKU-01436"/>
        <s v="SKU-01437"/>
        <s v="SKU-01438"/>
        <s v="SKU-01439"/>
        <s v="SKU-01440"/>
        <s v="SKU-01441"/>
        <s v="SKU-01442"/>
        <s v="SKU-01443"/>
        <s v="SKU-01444"/>
        <s v="SKU-01445"/>
        <s v="SKU-01446"/>
        <s v="SKU-01447"/>
        <s v="SKU-01448"/>
        <s v="SKU-01449"/>
        <s v="SKU-01450"/>
        <s v="SKU-01451"/>
        <s v="SKU-01452"/>
        <s v="SKU-01453"/>
        <s v="SKU-01454"/>
        <s v="SKU-01455"/>
        <s v="SKU-01456"/>
        <s v="SKU-01457"/>
        <s v="SKU-01458"/>
        <s v="SKU-01459"/>
        <s v="SKU-01460"/>
        <s v="SKU-01461"/>
        <s v="SKU-01462"/>
        <s v="SKU-01463"/>
        <s v="SKU-01464"/>
        <s v="SKU-01465"/>
        <s v="SKU-01466"/>
        <s v="SKU-01467"/>
        <s v="SKU-01468"/>
        <s v="SKU-01469"/>
        <s v="SKU-01470"/>
        <s v="SKU-01471"/>
        <s v="SKU-01472"/>
        <s v="SKU-01473"/>
        <s v="SKU-01474"/>
        <s v="SKU-01475"/>
        <s v="SKU-01476"/>
        <s v="SKU-01477"/>
        <s v="SKU-01478"/>
        <s v="SKU-01479"/>
        <s v="SKU-01480"/>
        <s v="SKU-01481"/>
        <s v="SKU-01482"/>
        <s v="SKU-01483"/>
        <s v="SKU-01484"/>
        <s v="SKU-01485"/>
        <s v="SKU-01486"/>
        <s v="SKU-01487"/>
        <s v="SKU-01488"/>
        <s v="SKU-01489"/>
        <s v="SKU-01490"/>
        <s v="SKU-01491"/>
        <s v="SKU-01492"/>
        <s v="SKU-01493"/>
        <s v="SKU-01494"/>
        <s v="SKU-01495"/>
        <s v="SKU-01496"/>
        <s v="SKU-01497"/>
        <s v="SKU-01498"/>
        <s v="SKU-01499"/>
        <s v="SKU-01500"/>
        <s v="SKU-01501"/>
        <s v="SKU-01502"/>
        <s v="SKU-01503"/>
        <s v="SKU-01504"/>
        <s v="SKU-01505"/>
        <s v="SKU-01506"/>
        <s v="SKU-01507"/>
        <s v="SKU-01508"/>
        <s v="SKU-01509"/>
        <s v="SKU-01510"/>
        <s v="SKU-01511"/>
        <s v="SKU-01512"/>
        <s v="SKU-01513"/>
        <s v="SKU-01514"/>
        <s v="SKU-01515"/>
        <s v="SKU-01516"/>
        <s v="SKU-01517"/>
        <s v="SKU-01518"/>
        <s v="SKU-01519"/>
        <s v="SKU-01520"/>
        <s v="SKU-01521"/>
        <s v="SKU-01522"/>
        <s v="SKU-01523"/>
        <s v="SKU-01524"/>
        <s v="SKU-01525"/>
        <s v="SKU-01526"/>
        <s v="SKU-01527"/>
        <s v="SKU-01528"/>
        <s v="SKU-01529"/>
        <s v="SKU-01530"/>
        <s v="SKU-01531"/>
        <s v="SKU-01532"/>
        <s v="SKU-01533"/>
        <s v="SKU-01534"/>
        <s v="SKU-01535"/>
        <s v="SKU-01536"/>
        <s v="SKU-01537"/>
        <s v="SKU-01538"/>
        <s v="SKU-01539"/>
        <s v="SKU-01540"/>
        <s v="SKU-01541"/>
        <s v="SKU-01542"/>
        <s v="SKU-01543"/>
        <s v="SKU-01544"/>
        <s v="SKU-01545"/>
        <s v="SKU-01546"/>
        <s v="SKU-01547"/>
        <s v="SKU-01548"/>
        <s v="SKU-01549"/>
        <s v="SKU-01550"/>
        <s v="SKU-01551"/>
        <s v="SKU-01552"/>
        <s v="SKU-01553"/>
        <s v="SKU-01554"/>
        <s v="SKU-01555"/>
        <s v="SKU-01556"/>
        <s v="SKU-01557"/>
        <s v="SKU-01558"/>
        <s v="SKU-01559"/>
        <s v="SKU-01560"/>
        <s v="SKU-01561"/>
        <s v="SKU-01562"/>
        <s v="SKU-01563"/>
        <s v="SKU-01564"/>
        <s v="SKU-01565"/>
        <s v="SKU-01566"/>
        <s v="SKU-01567"/>
        <s v="SKU-01568"/>
        <s v="SKU-01569"/>
        <s v="SKU-01570"/>
        <s v="SKU-01571"/>
        <s v="SKU-01572"/>
        <s v="SKU-01573"/>
        <s v="SKU-01574"/>
        <s v="SKU-01575"/>
        <s v="SKU-01576"/>
        <s v="SKU-01577"/>
        <s v="SKU-01578"/>
        <s v="SKU-01579"/>
        <s v="SKU-01580"/>
        <s v="SKU-01581"/>
        <s v="SKU-01582"/>
        <s v="SKU-01583"/>
        <s v="SKU-01584"/>
        <s v="SKU-01585"/>
        <s v="SKU-01586"/>
        <s v="SKU-01587"/>
        <s v="SKU-01588"/>
        <s v="SKU-01589"/>
        <s v="SKU-01590"/>
        <s v="SKU-01591"/>
        <s v="SKU-01592"/>
        <s v="SKU-01593"/>
        <s v="SKU-01594"/>
        <s v="SKU-01595"/>
        <s v="SKU-01596"/>
        <s v="SKU-01597"/>
        <s v="SKU-01598"/>
        <s v="SKU-01599"/>
        <s v="SKU-01600"/>
        <s v="SKU-01601"/>
        <s v="SKU-01602"/>
        <s v="SKU-01603"/>
        <s v="SKU-01604"/>
        <s v="SKU-01605"/>
        <s v="SKU-01606"/>
        <s v="SKU-01607"/>
        <s v="SKU-01608"/>
        <s v="SKU-01609"/>
        <s v="SKU-01610"/>
        <s v="SKU-01611"/>
        <s v="SKU-01612"/>
        <s v="SKU-01613"/>
        <s v="SKU-01614"/>
        <s v="SKU-01615"/>
        <s v="SKU-01616"/>
        <s v="SKU-01617"/>
        <s v="SKU-01618"/>
        <s v="SKU-01619"/>
        <s v="SKU-01620"/>
        <s v="SKU-01621"/>
        <s v="SKU-01622"/>
        <s v="SKU-01623"/>
        <s v="SKU-01624"/>
        <s v="SKU-01625"/>
        <s v="SKU-01626"/>
        <s v="SKU-01627"/>
        <s v="SKU-01628"/>
        <s v="SKU-01629"/>
        <s v="SKU-01630"/>
        <s v="SKU-01631"/>
        <s v="SKU-01632"/>
        <s v="SKU-01633"/>
        <s v="SKU-01634"/>
        <s v="SKU-01635"/>
        <s v="SKU-01636"/>
        <s v="SKU-01637"/>
        <s v="SKU-01638"/>
        <s v="SKU-01639"/>
        <s v="SKU-01640"/>
        <s v="SKU-01641"/>
        <s v="SKU-01642"/>
        <s v="SKU-01643"/>
        <s v="SKU-01644"/>
        <s v="SKU-01645"/>
        <s v="SKU-01646"/>
        <s v="SKU-01647"/>
        <s v="SKU-01648"/>
        <s v="SKU-01649"/>
        <s v="SKU-01650"/>
        <s v="SKU-01651"/>
        <s v="SKU-01652"/>
        <s v="SKU-01653"/>
        <s v="SKU-01654"/>
        <s v="SKU-01655"/>
        <s v="SKU-01656"/>
        <s v="SKU-01657"/>
        <s v="SKU-01658"/>
        <s v="SKU-01659"/>
        <s v="SKU-01660"/>
        <s v="SKU-01661"/>
        <s v="SKU-01662"/>
        <s v="SKU-01663"/>
        <s v="SKU-01664"/>
        <s v="SKU-01665"/>
        <s v="SKU-01666"/>
        <s v="SKU-01667"/>
        <s v="SKU-01668"/>
        <s v="SKU-01669"/>
        <s v="SKU-01670"/>
        <s v="SKU-01671"/>
        <s v="SKU-01672"/>
        <s v="SKU-01673"/>
        <s v="SKU-01674"/>
        <s v="SKU-01675"/>
        <s v="SKU-01676"/>
        <s v="SKU-01677"/>
        <s v="SKU-01678"/>
        <s v="SKU-01679"/>
        <s v="SKU-01680"/>
        <s v="SKU-01681"/>
        <s v="SKU-01682"/>
        <s v="SKU-01683"/>
        <s v="SKU-01684"/>
        <s v="SKU-01685"/>
        <s v="SKU-01686"/>
        <s v="SKU-01687"/>
        <s v="SKU-01688"/>
        <s v="SKU-01689"/>
        <s v="SKU-01690"/>
        <s v="SKU-01691"/>
        <s v="SKU-01692"/>
        <s v="SKU-01693"/>
        <s v="SKU-01694"/>
        <s v="SKU-01695"/>
        <s v="SKU-01696"/>
        <s v="SKU-01697"/>
        <s v="SKU-01698"/>
        <s v="SKU-01699"/>
        <s v="SKU-01700"/>
        <s v="SKU-01701"/>
        <s v="SKU-01702"/>
        <s v="SKU-01703"/>
        <s v="SKU-01704"/>
        <s v="SKU-01705"/>
        <s v="SKU-01706"/>
        <s v="SKU-01707"/>
        <s v="SKU-01708"/>
        <s v="SKU-01709"/>
        <s v="SKU-01710"/>
        <s v="SKU-01711"/>
        <s v="SKU-01712"/>
        <s v="SKU-01713"/>
        <s v="SKU-01714"/>
        <s v="SKU-01715"/>
        <s v="SKU-01716"/>
        <s v="SKU-01717"/>
        <s v="SKU-01718"/>
        <s v="SKU-01719"/>
        <s v="SKU-01720"/>
        <s v="SKU-01721"/>
        <s v="SKU-01722"/>
        <s v="SKU-01723"/>
        <s v="SKU-01724"/>
        <s v="SKU-01725"/>
        <s v="SKU-01726"/>
        <s v="SKU-01727"/>
        <s v="SKU-01728"/>
        <s v="SKU-01729"/>
        <s v="SKU-01730"/>
        <s v="SKU-01731"/>
        <s v="SKU-01732"/>
        <s v="SKU-01733"/>
        <s v="SKU-01734"/>
        <s v="SKU-01735"/>
        <s v="SKU-01736"/>
        <s v="SKU-01737"/>
        <s v="SKU-01738"/>
        <s v="SKU-01739"/>
        <s v="SKU-01740"/>
        <s v="SKU-01741"/>
        <s v="SKU-01742"/>
        <s v="SKU-01743"/>
        <s v="SKU-01744"/>
        <s v="SKU-01745"/>
        <s v="SKU-01746"/>
        <s v="SKU-01747"/>
        <s v="SKU-01748"/>
        <s v="SKU-01749"/>
        <s v="SKU-01750"/>
        <s v="SKU-01751"/>
        <s v="SKU-01752"/>
        <s v="SKU-01753"/>
        <s v="SKU-01754"/>
        <s v="SKU-01755"/>
        <s v="SKU-01756"/>
        <s v="SKU-01757"/>
        <s v="SKU-01758"/>
        <s v="SKU-01759"/>
        <s v="SKU-01760"/>
        <s v="SKU-01761"/>
        <s v="SKU-01762"/>
        <s v="SKU-01763"/>
        <s v="SKU-01764"/>
        <s v="SKU-01765"/>
        <s v="SKU-01766"/>
        <s v="SKU-01767"/>
        <s v="SKU-01768"/>
        <s v="SKU-01769"/>
        <s v="SKU-01770"/>
        <s v="SKU-01771"/>
        <s v="SKU-01772"/>
        <s v="SKU-01773"/>
        <s v="SKU-01774"/>
        <s v="SKU-01775"/>
        <s v="SKU-01776"/>
        <s v="SKU-01777"/>
        <s v="SKU-01778"/>
        <s v="SKU-01779"/>
        <s v="SKU-01780"/>
        <s v="SKU-01781"/>
        <s v="SKU-01782"/>
        <s v="SKU-01783"/>
        <s v="SKU-01784"/>
        <s v="SKU-01785"/>
        <s v="SKU-01786"/>
        <s v="SKU-01787"/>
        <s v="SKU-01788"/>
        <s v="SKU-01789"/>
        <s v="SKU-01790"/>
        <s v="SKU-01791"/>
        <s v="SKU-01792"/>
        <s v="SKU-01793"/>
        <s v="SKU-01794"/>
        <s v="SKU-01795"/>
        <s v="SKU-01796"/>
        <s v="SKU-01797"/>
        <s v="SKU-01798"/>
        <s v="SKU-01799"/>
        <s v="SKU-01800"/>
        <s v="SKU-01801"/>
        <s v="SKU-01802"/>
        <s v="SKU-01803"/>
        <s v="SKU-01804"/>
        <s v="SKU-01805"/>
        <s v="SKU-01806"/>
        <s v="SKU-01807"/>
        <s v="SKU-01808"/>
        <s v="SKU-01809"/>
        <s v="SKU-01810"/>
        <s v="SKU-01811"/>
        <s v="SKU-01812"/>
        <s v="SKU-01813"/>
        <s v="SKU-01814"/>
        <s v="SKU-01815"/>
        <s v="SKU-01816"/>
        <s v="SKU-01817"/>
        <s v="SKU-01818"/>
        <s v="SKU-01819"/>
        <s v="SKU-01820"/>
        <s v="SKU-01821"/>
        <s v="SKU-01822"/>
        <s v="SKU-01823"/>
        <s v="SKU-01824"/>
        <s v="SKU-01825"/>
        <s v="SKU-01826"/>
        <s v="SKU-01827"/>
        <s v="SKU-01828"/>
        <s v="SKU-01829"/>
        <s v="SKU-01830"/>
        <s v="SKU-01831"/>
        <s v="SKU-01832"/>
        <s v="SKU-01833"/>
        <s v="SKU-01834"/>
        <s v="SKU-01835"/>
        <s v="SKU-01836"/>
        <s v="SKU-01837"/>
        <s v="SKU-01838"/>
        <s v="SKU-01839"/>
        <s v="SKU-01840"/>
        <s v="SKU-01841"/>
        <s v="SKU-01842"/>
        <s v="SKU-01843"/>
        <s v="SKU-01844"/>
        <s v="SKU-01845"/>
        <s v="SKU-01846"/>
        <s v="SKU-01847"/>
        <s v="SKU-01848"/>
        <s v="SKU-01849"/>
        <s v="SKU-01850"/>
        <s v="SKU-01851"/>
        <s v="SKU-01852"/>
        <s v="SKU-01853"/>
        <s v="SKU-01854"/>
        <s v="SKU-01855"/>
        <s v="SKU-01856"/>
        <s v="SKU-01857"/>
        <s v="SKU-01858"/>
        <s v="SKU-01859"/>
        <s v="SKU-01860"/>
        <s v="SKU-01861"/>
        <s v="SKU-01862"/>
        <s v="SKU-01863"/>
        <s v="SKU-01864"/>
        <s v="SKU-01865"/>
        <s v="SKU-01866"/>
        <s v="SKU-01867"/>
        <s v="SKU-01868"/>
        <s v="SKU-01869"/>
        <s v="SKU-01870"/>
        <s v="SKU-01871"/>
        <s v="SKU-01872"/>
        <s v="SKU-01873"/>
        <s v="SKU-01874"/>
        <s v="SKU-01875"/>
        <s v="SKU-01876"/>
        <s v="SKU-01877"/>
        <s v="SKU-01878"/>
        <s v="SKU-01879"/>
        <s v="SKU-01880"/>
        <s v="SKU-01881"/>
        <s v="SKU-01882"/>
        <s v="SKU-01883"/>
        <s v="SKU-01884"/>
        <s v="SKU-01885"/>
        <s v="SKU-01886"/>
        <s v="SKU-01887"/>
        <s v="SKU-01888"/>
        <s v="SKU-01889"/>
        <s v="SKU-01890"/>
        <s v="SKU-01891"/>
        <s v="SKU-01892"/>
        <s v="SKU-01893"/>
        <s v="SKU-01894"/>
        <s v="SKU-01895"/>
        <s v="SKU-01896"/>
        <s v="SKU-01897"/>
        <s v="SKU-01898"/>
        <s v="SKU-01899"/>
        <s v="SKU-01900"/>
        <s v="SKU-01901"/>
        <s v="SKU-01902"/>
        <s v="SKU-01903"/>
        <s v="SKU-01904"/>
        <s v="SKU-01905"/>
        <s v="SKU-01906"/>
        <s v="SKU-01907"/>
        <s v="SKU-01908"/>
        <s v="SKU-01909"/>
        <s v="SKU-01910"/>
        <s v="SKU-01911"/>
        <s v="SKU-01912"/>
        <s v="SKU-01913"/>
        <s v="SKU-01914"/>
        <s v="SKU-01915"/>
        <s v="SKU-01916"/>
        <s v="SKU-01917"/>
        <s v="SKU-01918"/>
        <s v="SKU-01919"/>
        <s v="SKU-01920"/>
        <s v="SKU-01921"/>
        <s v="SKU-01922"/>
        <s v="SKU-01923"/>
        <s v="SKU-01924"/>
        <s v="SKU-01925"/>
        <s v="SKU-01926"/>
        <s v="SKU-01927"/>
        <s v="SKU-01928"/>
        <s v="SKU-01929"/>
        <s v="SKU-01930"/>
        <s v="SKU-01931"/>
        <s v="SKU-01932"/>
        <s v="SKU-01933"/>
        <s v="SKU-01934"/>
        <s v="SKU-01935"/>
        <s v="SKU-01936"/>
        <s v="SKU-01937"/>
        <s v="SKU-01938"/>
        <s v="SKU-01939"/>
        <s v="SKU-01940"/>
        <s v="SKU-01941"/>
        <s v="SKU-01942"/>
        <s v="SKU-01943"/>
        <s v="SKU-01944"/>
        <s v="SKU-01945"/>
        <s v="SKU-01946"/>
        <s v="SKU-01947"/>
        <s v="SKU-01948"/>
        <s v="SKU-01949"/>
        <s v="SKU-01950"/>
        <s v="SKU-01951"/>
        <s v="SKU-01952"/>
        <s v="SKU-01953"/>
        <s v="SKU-01954"/>
        <s v="SKU-01955"/>
        <s v="SKU-01956"/>
        <s v="SKU-01957"/>
        <s v="SKU-01958"/>
        <s v="SKU-01959"/>
        <s v="SKU-01960"/>
        <s v="SKU-01961"/>
        <s v="SKU-01962"/>
        <s v="SKU-01963"/>
        <s v="SKU-01964"/>
        <s v="SKU-01965"/>
        <s v="SKU-01966"/>
        <s v="SKU-01967"/>
        <s v="SKU-01968"/>
        <s v="SKU-01969"/>
        <s v="SKU-01970"/>
        <s v="SKU-01971"/>
        <s v="SKU-01972"/>
        <s v="SKU-01973"/>
        <s v="SKU-01974"/>
        <s v="SKU-01975"/>
        <s v="SKU-01976"/>
        <s v="SKU-01977"/>
        <s v="SKU-01978"/>
        <s v="SKU-01979"/>
        <s v="SKU-01980"/>
        <s v="SKU-01981"/>
        <s v="SKU-01982"/>
        <s v="SKU-01983"/>
        <s v="SKU-01984"/>
        <s v="SKU-01985"/>
        <s v="SKU-01986"/>
        <s v="SKU-01987"/>
        <s v="SKU-01988"/>
        <s v="SKU-01989"/>
        <s v="SKU-01990"/>
        <s v="SKU-01991"/>
        <s v="SKU-01992"/>
        <s v="SKU-01993"/>
        <s v="SKU-01994"/>
        <s v="SKU-01995"/>
        <s v="SKU-01996"/>
        <s v="SKU-01997"/>
        <s v="SKU-01998"/>
        <s v="SKU-01999"/>
        <s v="SKU-02000"/>
        <s v="SKU-02001"/>
        <s v="SKU-02002"/>
        <s v="SKU-02003"/>
        <s v="SKU-02004"/>
        <s v="SKU-02005"/>
        <s v="SKU-02006"/>
        <s v="SKU-02007"/>
        <s v="SKU-02008"/>
        <s v="SKU-02009"/>
        <s v="SKU-02010"/>
        <s v="SKU-02011"/>
        <s v="SKU-02012"/>
        <s v="SKU-02013"/>
        <s v="SKU-02014"/>
        <s v="SKU-02015"/>
        <s v="SKU-02016"/>
        <s v="SKU-02017"/>
        <s v="SKU-02018"/>
        <s v="SKU-02019"/>
        <s v="SKU-02020"/>
        <s v="SKU-02021"/>
        <s v="SKU-02022"/>
        <s v="SKU-02023"/>
        <s v="SKU-02024"/>
        <s v="SKU-02025"/>
        <s v="SKU-02026"/>
        <s v="SKU-02027"/>
        <s v="SKU-02028"/>
        <s v="SKU-02029"/>
        <s v="SKU-02030"/>
        <s v="SKU-02031"/>
        <s v="SKU-02032"/>
        <s v="SKU-02033"/>
        <s v="SKU-02034"/>
        <s v="SKU-02035"/>
        <s v="SKU-02036"/>
        <s v="SKU-02037"/>
        <s v="SKU-02038"/>
        <s v="SKU-02039"/>
        <s v="SKU-02040"/>
        <s v="SKU-02041"/>
        <s v="SKU-02042"/>
        <s v="SKU-02043"/>
        <s v="SKU-02044"/>
        <s v="SKU-02045"/>
        <s v="SKU-02046"/>
        <s v="SKU-02047"/>
        <s v="SKU-02048"/>
        <s v="SKU-02049"/>
        <s v="SKU-02050"/>
        <s v="SKU-02051"/>
        <s v="SKU-02052"/>
        <s v="SKU-02053"/>
        <s v="SKU-02054"/>
        <s v="SKU-02055"/>
        <s v="SKU-02056"/>
        <s v="SKU-02057"/>
        <s v="SKU-02058"/>
        <s v="SKU-02059"/>
        <s v="SKU-02060"/>
        <s v="SKU-02061"/>
        <s v="SKU-02062"/>
        <s v="SKU-02063"/>
        <s v="SKU-02064"/>
        <s v="SKU-02065"/>
        <s v="SKU-02066"/>
        <s v="SKU-02067"/>
        <s v="SKU-02068"/>
        <s v="SKU-02069"/>
        <s v="SKU-02070"/>
        <s v="SKU-02071"/>
        <s v="SKU-02072"/>
        <s v="SKU-02073"/>
        <s v="SKU-02074"/>
        <s v="SKU-02075"/>
        <s v="SKU-02076"/>
        <s v="SKU-02077"/>
        <s v="SKU-02078"/>
        <s v="SKU-02079"/>
        <s v="SKU-02080"/>
        <s v="SKU-02081"/>
        <s v="SKU-02082"/>
        <s v="SKU-02083"/>
        <s v="SKU-02084"/>
        <s v="SKU-02085"/>
        <s v="SKU-02086"/>
        <s v="SKU-02087"/>
        <s v="SKU-02088"/>
        <s v="SKU-02089"/>
        <s v="SKU-02090"/>
        <s v="SKU-02091"/>
        <s v="SKU-02092"/>
        <s v="SKU-02093"/>
        <s v="SKU-02094"/>
        <s v="SKU-02095"/>
        <s v="SKU-02096"/>
        <s v="SKU-02097"/>
        <s v="SKU-02098"/>
        <s v="SKU-02099"/>
        <s v="SKU-02100"/>
        <s v="SKU-02101"/>
        <s v="SKU-02102"/>
        <s v="SKU-02103"/>
        <s v="SKU-02104"/>
        <s v="SKU-02105"/>
        <s v="SKU-02106"/>
        <s v="SKU-02107"/>
        <s v="SKU-02108"/>
        <s v="SKU-02109"/>
        <s v="SKU-02110"/>
        <s v="SKU-02111"/>
        <s v="SKU-02112"/>
        <s v="SKU-02113"/>
        <s v="SKU-02114"/>
        <s v="SKU-02115"/>
        <s v="SKU-02116"/>
        <s v="SKU-02117"/>
        <s v="SKU-02118"/>
        <s v="SKU-02119"/>
        <s v="SKU-02120"/>
        <s v="SKU-02121"/>
        <s v="SKU-02122"/>
        <s v="SKU-02123"/>
        <s v="SKU-02124"/>
        <s v="SKU-02125"/>
        <s v="SKU-02126"/>
        <s v="SKU-02127"/>
        <s v="SKU-02128"/>
        <s v="SKU-02129"/>
        <s v="SKU-02130"/>
        <s v="SKU-02131"/>
        <s v="SKU-02132"/>
        <s v="SKU-02133"/>
        <s v="SKU-02134"/>
        <s v="SKU-02135"/>
        <s v="SKU-02136"/>
        <s v="SKU-02137"/>
        <s v="SKU-02138"/>
        <s v="SKU-02139"/>
        <s v="SKU-02140"/>
        <s v="SKU-02141"/>
        <s v="SKU-02142"/>
        <s v="SKU-02143"/>
        <s v="SKU-02144"/>
        <s v="SKU-02145"/>
        <s v="SKU-02146"/>
        <s v="SKU-02147"/>
        <s v="SKU-02148"/>
        <s v="SKU-02149"/>
        <s v="SKU-02150"/>
        <s v="SKU-02151"/>
        <s v="SKU-02152"/>
        <s v="SKU-02153"/>
        <s v="SKU-02154"/>
        <s v="SKU-02155"/>
        <s v="SKU-02156"/>
        <s v="SKU-02157"/>
        <s v="SKU-02158"/>
        <s v="SKU-02159"/>
        <s v="SKU-02160"/>
        <s v="SKU-02161"/>
        <s v="SKU-02162"/>
        <s v="SKU-02163"/>
        <s v="SKU-02164"/>
        <s v="SKU-02165"/>
        <s v="SKU-02166"/>
        <s v="SKU-02167"/>
        <s v="SKU-02168"/>
        <s v="SKU-02169"/>
        <s v="SKU-02170"/>
        <s v="SKU-02171"/>
        <s v="SKU-02172"/>
        <s v="SKU-02173"/>
        <s v="SKU-02174"/>
        <s v="SKU-02175"/>
        <s v="SKU-02176"/>
        <s v="SKU-02177"/>
        <s v="SKU-02178"/>
        <s v="SKU-02179"/>
        <s v="SKU-02180"/>
        <s v="SKU-02181"/>
        <s v="SKU-02182"/>
        <s v="SKU-02183"/>
        <s v="SKU-02184"/>
        <s v="SKU-02185"/>
        <s v="SKU-02186"/>
        <s v="SKU-02187"/>
        <s v="SKU-02188"/>
        <s v="SKU-02189"/>
        <s v="SKU-02190"/>
        <s v="SKU-02191"/>
        <s v="SKU-02192"/>
        <s v="SKU-02193"/>
        <s v="SKU-02194"/>
        <s v="SKU-02195"/>
        <s v="SKU-02196"/>
        <s v="SKU-02197"/>
        <s v="SKU-02198"/>
        <s v="SKU-02199"/>
        <s v="SKU-02200"/>
        <s v="SKU-02201"/>
        <s v="SKU-02202"/>
        <s v="SKU-02203"/>
        <s v="SKU-02204"/>
        <s v="SKU-02205"/>
        <s v="SKU-02206"/>
        <s v="SKU-02207"/>
        <s v="SKU-02208"/>
        <s v="SKU-02209"/>
        <s v="SKU-02210"/>
        <s v="SKU-02211"/>
        <s v="SKU-02212"/>
        <s v="SKU-02213"/>
        <s v="SKU-02214"/>
        <s v="SKU-02215"/>
        <s v="SKU-02216"/>
        <s v="SKU-02217"/>
        <s v="SKU-02218"/>
        <s v="SKU-02219"/>
        <s v="SKU-02220"/>
        <s v="SKU-02221"/>
        <s v="SKU-02222"/>
        <s v="SKU-02223"/>
        <s v="SKU-02224"/>
        <s v="SKU-02225"/>
        <s v="SKU-02226"/>
        <s v="SKU-02227"/>
        <s v="SKU-02228"/>
        <s v="SKU-02229"/>
        <s v="SKU-02230"/>
        <s v="SKU-02231"/>
        <s v="SKU-02232"/>
        <s v="SKU-02233"/>
        <s v="SKU-02234"/>
        <s v="SKU-02235"/>
        <s v="SKU-02236"/>
        <s v="SKU-02237"/>
        <s v="SKU-02238"/>
        <s v="SKU-02239"/>
        <s v="SKU-02240"/>
        <s v="SKU-02241"/>
        <s v="SKU-02242"/>
        <s v="SKU-02243"/>
        <s v="SKU-02244"/>
        <s v="SKU-02245"/>
        <s v="SKU-02246"/>
        <s v="SKU-02247"/>
        <s v="SKU-02248"/>
        <s v="SKU-02249"/>
        <s v="SKU-02250"/>
        <s v="SKU-02251"/>
        <s v="SKU-02252"/>
        <s v="SKU-02253"/>
        <s v="SKU-02254"/>
        <s v="SKU-02255"/>
        <s v="SKU-02256"/>
        <s v="SKU-02257"/>
        <s v="SKU-02258"/>
        <s v="SKU-02259"/>
        <s v="SKU-02260"/>
        <s v="SKU-02261"/>
        <s v="SKU-02262"/>
        <s v="SKU-02263"/>
        <s v="SKU-02264"/>
        <s v="SKU-02265"/>
        <s v="SKU-02266"/>
        <s v="SKU-02267"/>
        <s v="SKU-02268"/>
        <s v="SKU-02269"/>
        <s v="SKU-02270"/>
        <s v="SKU-02271"/>
        <s v="SKU-02272"/>
        <s v="SKU-02273"/>
        <s v="SKU-02274"/>
        <s v="SKU-02275"/>
        <s v="SKU-02276"/>
        <s v="SKU-02277"/>
        <s v="SKU-02278"/>
        <s v="SKU-02279"/>
        <s v="SKU-02280"/>
        <s v="SKU-02281"/>
        <s v="SKU-02282"/>
        <s v="SKU-02283"/>
        <s v="SKU-02284"/>
        <s v="SKU-02285"/>
        <s v="SKU-02286"/>
        <s v="SKU-02287"/>
        <s v="SKU-02288"/>
        <s v="SKU-02289"/>
        <s v="SKU-02290"/>
        <s v="SKU-02291"/>
        <s v="SKU-02292"/>
        <s v="SKU-02293"/>
        <s v="SKU-02294"/>
        <s v="SKU-02295"/>
        <s v="SKU-02296"/>
        <s v="SKU-02297"/>
        <s v="SKU-02298"/>
        <s v="SKU-02299"/>
        <s v="SKU-02300"/>
        <s v="SKU-02301"/>
        <s v="SKU-02302"/>
        <s v="SKU-02303"/>
        <s v="SKU-02304"/>
        <s v="SKU-02305"/>
        <s v="SKU-02306"/>
        <s v="SKU-02307"/>
        <s v="SKU-02308"/>
        <s v="SKU-02309"/>
        <s v="SKU-02310"/>
        <s v="SKU-02311"/>
        <s v="SKU-02312"/>
        <s v="SKU-02313"/>
        <s v="SKU-02314"/>
        <s v="SKU-02315"/>
        <s v="SKU-02316"/>
        <s v="SKU-02317"/>
        <s v="SKU-02318"/>
        <s v="SKU-02319"/>
        <s v="SKU-02320"/>
        <s v="SKU-02321"/>
        <s v="SKU-02322"/>
        <s v="SKU-02323"/>
        <s v="SKU-02324"/>
        <s v="SKU-02325"/>
        <s v="SKU-02326"/>
        <s v="SKU-02327"/>
        <s v="SKU-02328"/>
        <s v="SKU-02329"/>
        <s v="SKU-02330"/>
        <s v="SKU-02331"/>
        <s v="SKU-02332"/>
        <s v="SKU-02333"/>
        <s v="SKU-02334"/>
        <s v="SKU-02335"/>
        <s v="SKU-02336"/>
        <s v="SKU-02337"/>
        <s v="SKU-02338"/>
        <s v="SKU-02339"/>
        <s v="SKU-02340"/>
        <s v="SKU-02341"/>
        <s v="SKU-02342"/>
        <s v="SKU-02343"/>
        <s v="SKU-02344"/>
        <s v="SKU-02345"/>
        <s v="SKU-02346"/>
        <s v="SKU-02347"/>
        <s v="SKU-02348"/>
        <s v="SKU-02349"/>
        <s v="SKU-02350"/>
        <s v="SKU-02351"/>
        <s v="SKU-02352"/>
        <s v="SKU-02353"/>
        <s v="SKU-02354"/>
        <s v="SKU-02355"/>
        <s v="SKU-02356"/>
        <s v="SKU-02357"/>
        <s v="SKU-02358"/>
        <s v="SKU-02359"/>
        <s v="SKU-02360"/>
        <s v="SKU-02361"/>
        <s v="SKU-02362"/>
        <s v="SKU-02363"/>
        <s v="SKU-02364"/>
        <s v="SKU-02365"/>
        <s v="SKU-02366"/>
        <s v="SKU-02367"/>
        <s v="SKU-02368"/>
        <s v="SKU-02369"/>
        <s v="SKU-02370"/>
        <s v="SKU-02371"/>
        <s v="SKU-02372"/>
        <s v="SKU-02373"/>
        <s v="SKU-02374"/>
        <s v="SKU-02375"/>
        <s v="SKU-02376"/>
        <s v="SKU-02377"/>
        <s v="SKU-02378"/>
        <s v="SKU-02379"/>
        <s v="SKU-02380"/>
        <s v="SKU-02381"/>
        <s v="SKU-02382"/>
        <s v="SKU-02383"/>
        <s v="SKU-02384"/>
        <s v="SKU-02385"/>
        <s v="SKU-02386"/>
        <s v="SKU-02387"/>
        <s v="SKU-02388"/>
        <s v="SKU-02389"/>
        <s v="SKU-02390"/>
        <s v="SKU-02391"/>
        <s v="SKU-02392"/>
        <s v="SKU-02393"/>
        <s v="SKU-02394"/>
        <s v="SKU-02395"/>
        <s v="SKU-02396"/>
        <s v="SKU-02397"/>
        <s v="SKU-02398"/>
        <s v="SKU-02399"/>
        <s v="SKU-02400"/>
        <s v="SKU-02401"/>
        <s v="SKU-02402"/>
        <s v="SKU-02403"/>
        <s v="SKU-02404"/>
        <s v="SKU-02405"/>
        <s v="SKU-02406"/>
        <s v="SKU-02407"/>
        <s v="SKU-02408"/>
        <s v="SKU-02409"/>
        <s v="SKU-02410"/>
        <s v="SKU-02411"/>
        <s v="SKU-02412"/>
        <s v="SKU-02413"/>
        <s v="SKU-02414"/>
        <s v="SKU-02415"/>
        <s v="SKU-02416"/>
        <s v="SKU-02417"/>
        <s v="SKU-02418"/>
        <s v="SKU-02419"/>
        <s v="SKU-02420"/>
        <s v="SKU-02421"/>
        <s v="SKU-02422"/>
        <s v="SKU-02423"/>
        <s v="SKU-02424"/>
        <s v="SKU-02425"/>
        <s v="SKU-02426"/>
        <s v="SKU-02427"/>
        <s v="SKU-02428"/>
        <s v="SKU-02429"/>
        <s v="SKU-02430"/>
        <s v="SKU-02431"/>
        <s v="SKU-02432"/>
        <s v="SKU-02433"/>
        <s v="SKU-02434"/>
        <s v="SKU-02435"/>
        <s v="SKU-02436"/>
        <s v="SKU-02437"/>
        <s v="SKU-02438"/>
        <s v="SKU-02439"/>
        <s v="SKU-02440"/>
        <s v="SKU-02441"/>
        <s v="SKU-02442"/>
        <s v="SKU-02443"/>
        <s v="SKU-02444"/>
        <s v="SKU-02445"/>
        <s v="SKU-02446"/>
        <s v="SKU-02447"/>
        <s v="SKU-02448"/>
        <s v="SKU-02449"/>
        <s v="SKU-02450"/>
        <s v="SKU-02451"/>
        <s v="SKU-02452"/>
        <s v="SKU-02453"/>
        <s v="SKU-02454"/>
        <s v="SKU-02455"/>
        <s v="SKU-02456"/>
        <s v="SKU-02457"/>
        <s v="SKU-02458"/>
        <s v="SKU-02459"/>
        <s v="SKU-02460"/>
        <s v="SKU-02461"/>
        <s v="SKU-02462"/>
        <s v="SKU-02463"/>
        <s v="SKU-02464"/>
        <s v="SKU-02465"/>
        <s v="SKU-02466"/>
        <s v="SKU-02467"/>
        <s v="SKU-02468"/>
        <s v="SKU-02469"/>
        <s v="SKU-02470"/>
        <s v="SKU-02471"/>
        <s v="SKU-02472"/>
        <s v="SKU-02473"/>
        <s v="SKU-02474"/>
        <s v="SKU-02475"/>
        <s v="SKU-02476"/>
        <s v="SKU-02477"/>
        <s v="SKU-02478"/>
        <s v="SKU-02479"/>
        <s v="SKU-02480"/>
        <s v="SKU-02481"/>
        <s v="SKU-02482"/>
        <s v="SKU-02483"/>
        <s v="SKU-02484"/>
        <s v="SKU-02485"/>
        <s v="SKU-02486"/>
        <s v="SKU-02487"/>
        <s v="SKU-02488"/>
        <s v="SKU-02489"/>
        <s v="SKU-02490"/>
        <s v="SKU-02491"/>
        <s v="SKU-02492"/>
        <s v="SKU-02493"/>
        <s v="SKU-02494"/>
        <s v="SKU-02495"/>
        <s v="SKU-02496"/>
        <s v="SKU-02497"/>
        <s v="SKU-02498"/>
        <s v="SKU-02499"/>
        <s v="SKU-02500"/>
        <s v="SKU-02501"/>
        <s v="SKU-02502"/>
        <s v="SKU-02503"/>
        <s v="SKU-02504"/>
        <s v="SKU-02505"/>
        <s v="SKU-02506"/>
        <s v="SKU-02507"/>
        <s v="SKU-02508"/>
        <s v="SKU-02509"/>
        <s v="SKU-02510"/>
        <s v="SKU-02511"/>
        <s v="SKU-02512"/>
        <s v="SKU-02513"/>
        <s v="SKU-02514"/>
        <s v="SKU-02515"/>
        <s v="SKU-02516"/>
        <s v="SKU-02517"/>
        <s v="SKU-02518"/>
        <s v="SKU-02519"/>
        <s v="SKU-02520"/>
        <s v="SKU-02521"/>
        <s v="SKU-02522"/>
        <s v="SKU-02523"/>
        <s v="SKU-02524"/>
        <s v="SKU-02525"/>
        <s v="SKU-02526"/>
        <s v="SKU-02527"/>
        <s v="SKU-02528"/>
        <s v="SKU-02529"/>
        <s v="SKU-02530"/>
        <s v="SKU-02531"/>
        <s v="SKU-02532"/>
        <s v="SKU-02533"/>
        <s v="SKU-02534"/>
        <s v="SKU-02535"/>
        <s v="SKU-02536"/>
        <s v="SKU-02537"/>
        <s v="SKU-02538"/>
        <s v="SKU-02539"/>
        <s v="SKU-02540"/>
        <s v="SKU-02541"/>
        <s v="SKU-02542"/>
        <s v="SKU-02543"/>
        <s v="SKU-02544"/>
        <s v="SKU-02545"/>
        <s v="SKU-02546"/>
        <s v="SKU-02547"/>
        <s v="SKU-02548"/>
        <s v="SKU-02549"/>
        <s v="SKU-02550"/>
        <s v="SKU-02551"/>
        <s v="SKU-02552"/>
        <s v="SKU-02553"/>
        <s v="SKU-02554"/>
        <s v="SKU-02555"/>
        <s v="SKU-02556"/>
        <s v="SKU-02557"/>
        <s v="SKU-02558"/>
        <s v="SKU-02559"/>
        <s v="SKU-02560"/>
        <s v="SKU-02561"/>
        <s v="SKU-02562"/>
        <s v="SKU-02563"/>
        <s v="SKU-02564"/>
        <s v="SKU-02565"/>
        <s v="SKU-02566"/>
        <s v="SKU-02567"/>
        <s v="SKU-02568"/>
        <s v="SKU-02569"/>
        <s v="SKU-02570"/>
        <s v="SKU-02571"/>
        <s v="SKU-02572"/>
        <s v="SKU-02573"/>
        <s v="SKU-02574"/>
        <s v="SKU-02575"/>
        <s v="SKU-02576"/>
        <s v="SKU-02577"/>
        <s v="SKU-02578"/>
        <s v="SKU-02579"/>
        <s v="SKU-02580"/>
        <s v="SKU-02581"/>
        <s v="SKU-02582"/>
        <s v="SKU-02583"/>
        <s v="SKU-02584"/>
        <s v="SKU-02585"/>
        <s v="SKU-02586"/>
        <s v="SKU-02587"/>
        <s v="SKU-02588"/>
        <s v="SKU-02589"/>
        <s v="SKU-02590"/>
        <s v="SKU-02591"/>
        <s v="SKU-02592"/>
        <s v="SKU-02593"/>
        <s v="SKU-02594"/>
        <s v="SKU-02595"/>
        <s v="SKU-02596"/>
        <s v="SKU-02597"/>
        <s v="SKU-02598"/>
        <s v="SKU-02599"/>
        <s v="SKU-02600"/>
        <s v="SKU-02601"/>
        <s v="SKU-02602"/>
        <s v="SKU-02603"/>
        <s v="SKU-02604"/>
        <s v="SKU-02605"/>
        <s v="SKU-02606"/>
        <s v="SKU-02607"/>
        <s v="SKU-02608"/>
        <s v="SKU-02609"/>
        <s v="SKU-02610"/>
        <s v="SKU-02611"/>
        <s v="SKU-02612"/>
        <s v="SKU-02613"/>
        <s v="SKU-02614"/>
        <s v="SKU-02615"/>
        <s v="SKU-02616"/>
        <s v="SKU-02617"/>
        <s v="SKU-02618"/>
        <s v="SKU-02619"/>
        <s v="SKU-02620"/>
        <s v="SKU-02621"/>
        <s v="SKU-02622"/>
        <s v="SKU-02623"/>
        <s v="SKU-02624"/>
        <s v="SKU-02625"/>
        <s v="SKU-02626"/>
        <s v="SKU-02627"/>
        <s v="SKU-02628"/>
        <s v="SKU-02629"/>
        <s v="SKU-02630"/>
        <s v="SKU-02631"/>
        <s v="SKU-02632"/>
        <s v="SKU-02633"/>
        <s v="SKU-02634"/>
        <s v="SKU-02635"/>
        <s v="SKU-02636"/>
        <s v="SKU-02637"/>
        <s v="SKU-02638"/>
        <s v="SKU-02639"/>
        <s v="SKU-02640"/>
        <s v="SKU-02641"/>
        <s v="SKU-02642"/>
        <s v="SKU-02643"/>
        <s v="SKU-02644"/>
        <s v="SKU-02645"/>
        <s v="SKU-02646"/>
        <s v="SKU-02647"/>
        <s v="SKU-02648"/>
        <s v="SKU-02649"/>
        <s v="SKU-02650"/>
        <s v="SKU-02651"/>
        <s v="SKU-02652"/>
        <s v="SKU-02653"/>
        <s v="SKU-02654"/>
        <s v="SKU-02655"/>
        <s v="SKU-02656"/>
        <s v="SKU-02657"/>
        <s v="SKU-02658"/>
        <s v="SKU-02659"/>
        <s v="SKU-02660"/>
        <s v="SKU-02661"/>
        <s v="SKU-02662"/>
        <s v="SKU-02663"/>
        <s v="SKU-02664"/>
        <s v="SKU-02665"/>
        <s v="SKU-02666"/>
        <s v="SKU-02667"/>
        <s v="SKU-02668"/>
        <s v="SKU-02669"/>
        <s v="SKU-02670"/>
        <s v="SKU-02671"/>
        <s v="SKU-02672"/>
        <s v="SKU-02673"/>
        <s v="SKU-02674"/>
        <s v="SKU-02675"/>
        <s v="SKU-02676"/>
        <s v="SKU-02677"/>
        <s v="SKU-02678"/>
        <s v="SKU-02679"/>
        <s v="SKU-02680"/>
        <s v="SKU-02681"/>
        <s v="SKU-02682"/>
        <s v="SKU-02683"/>
        <s v="SKU-02684"/>
        <s v="SKU-02685"/>
        <s v="SKU-02686"/>
        <s v="SKU-02687"/>
        <s v="SKU-02688"/>
        <s v="SKU-02689"/>
        <s v="SKU-02690"/>
        <s v="SKU-02691"/>
        <s v="SKU-02692"/>
        <s v="SKU-02693"/>
        <s v="SKU-02694"/>
        <s v="SKU-02695"/>
        <s v="SKU-02696"/>
        <s v="SKU-02697"/>
        <s v="SKU-02698"/>
        <s v="SKU-02699"/>
        <s v="SKU-02700"/>
        <s v="SKU-02701"/>
        <s v="SKU-02702"/>
        <s v="SKU-02703"/>
        <s v="SKU-02704"/>
        <s v="SKU-02705"/>
        <s v="SKU-02706"/>
        <s v="SKU-02707"/>
        <s v="SKU-02708"/>
        <s v="SKU-02709"/>
        <s v="SKU-02710"/>
        <s v="SKU-02711"/>
        <s v="SKU-02712"/>
        <s v="SKU-02713"/>
        <s v="SKU-02714"/>
        <s v="SKU-02715"/>
        <s v="SKU-02716"/>
        <s v="SKU-02717"/>
        <s v="SKU-02718"/>
        <s v="SKU-02719"/>
        <s v="SKU-02720"/>
        <s v="SKU-02721"/>
        <s v="SKU-02722"/>
        <s v="SKU-02723"/>
        <s v="SKU-02724"/>
        <s v="SKU-02725"/>
        <s v="SKU-02726"/>
        <s v="SKU-02727"/>
        <s v="SKU-02728"/>
        <s v="SKU-02729"/>
        <s v="SKU-02730"/>
        <s v="SKU-02731"/>
        <s v="SKU-02732"/>
        <s v="SKU-02733"/>
        <s v="SKU-02734"/>
        <s v="SKU-02735"/>
        <s v="SKU-02736"/>
        <s v="SKU-02737"/>
        <s v="SKU-02738"/>
        <s v="SKU-02739"/>
        <s v="SKU-02740"/>
        <s v="SKU-02741"/>
        <s v="SKU-02742"/>
        <s v="SKU-02743"/>
        <s v="SKU-02744"/>
        <s v="SKU-02745"/>
        <s v="SKU-02746"/>
        <s v="SKU-02747"/>
        <s v="SKU-02748"/>
        <s v="SKU-02749"/>
        <s v="SKU-02750"/>
        <s v="SKU-02751"/>
        <s v="SKU-02752"/>
        <s v="SKU-02753"/>
        <s v="SKU-02754"/>
        <s v="SKU-02755"/>
        <s v="SKU-02756"/>
        <s v="SKU-02757"/>
        <s v="SKU-02758"/>
        <s v="SKU-02759"/>
        <s v="SKU-02760"/>
        <s v="SKU-02761"/>
        <s v="SKU-02762"/>
        <s v="SKU-02763"/>
        <s v="SKU-02764"/>
        <s v="SKU-02765"/>
        <s v="SKU-02766"/>
        <s v="SKU-02767"/>
        <s v="SKU-02768"/>
        <s v="SKU-02769"/>
        <s v="SKU-02770"/>
        <s v="SKU-02771"/>
        <s v="SKU-02772"/>
        <s v="SKU-02773"/>
        <s v="SKU-02774"/>
        <s v="SKU-02775"/>
        <s v="SKU-02776"/>
        <s v="SKU-02777"/>
        <s v="SKU-02778"/>
        <s v="SKU-02779"/>
        <s v="SKU-02780"/>
        <s v="SKU-02781"/>
        <s v="SKU-02782"/>
        <s v="SKU-02783"/>
        <s v="SKU-02784"/>
        <s v="SKU-02785"/>
        <s v="SKU-02786"/>
        <s v="SKU-02787"/>
        <s v="SKU-02788"/>
        <s v="SKU-02789"/>
        <s v="SKU-02790"/>
        <s v="SKU-02791"/>
        <s v="SKU-02792"/>
        <s v="SKU-02793"/>
        <s v="SKU-02794"/>
        <s v="SKU-02795"/>
        <s v="SKU-02796"/>
        <s v="SKU-02797"/>
        <s v="SKU-02798"/>
        <s v="SKU-02799"/>
        <s v="SKU-02800"/>
        <s v="SKU-02801"/>
        <s v="SKU-02802"/>
        <s v="SKU-02803"/>
        <s v="SKU-02804"/>
        <s v="SKU-02805"/>
        <s v="SKU-02806"/>
        <s v="SKU-02807"/>
        <s v="SKU-02808"/>
        <s v="SKU-02809"/>
        <s v="SKU-02810"/>
        <s v="SKU-02811"/>
        <s v="SKU-02812"/>
        <s v="SKU-02813"/>
        <s v="SKU-02814"/>
        <s v="SKU-02815"/>
        <s v="SKU-02816"/>
        <s v="SKU-02817"/>
        <s v="SKU-02818"/>
        <s v="SKU-02819"/>
        <s v="SKU-02820"/>
        <s v="SKU-02821"/>
        <s v="SKU-02822"/>
        <s v="SKU-02823"/>
        <s v="SKU-02824"/>
        <s v="SKU-02825"/>
        <s v="SKU-02826"/>
        <s v="SKU-02827"/>
        <s v="SKU-02828"/>
        <s v="SKU-02829"/>
        <s v="SKU-02830"/>
        <s v="SKU-02831"/>
        <s v="SKU-02832"/>
        <s v="SKU-02833"/>
        <s v="SKU-02834"/>
        <s v="SKU-02835"/>
        <s v="SKU-02836"/>
        <s v="SKU-02837"/>
        <s v="SKU-02838"/>
        <s v="SKU-02839"/>
        <s v="SKU-02840"/>
        <s v="SKU-02841"/>
        <s v="SKU-02842"/>
        <s v="SKU-02843"/>
        <s v="SKU-02844"/>
        <s v="SKU-02845"/>
        <s v="SKU-02846"/>
        <s v="SKU-02847"/>
        <s v="SKU-02848"/>
        <s v="SKU-02849"/>
        <s v="SKU-02850"/>
        <s v="SKU-02851"/>
        <s v="SKU-02852"/>
        <s v="SKU-02853"/>
        <s v="SKU-02854"/>
        <s v="SKU-02855"/>
        <s v="SKU-02856"/>
        <s v="SKU-02857"/>
        <s v="SKU-02858"/>
        <s v="SKU-02859"/>
        <s v="SKU-02860"/>
        <s v="SKU-02861"/>
        <s v="SKU-02862"/>
        <s v="SKU-02863"/>
        <s v="SKU-02864"/>
        <s v="SKU-02865"/>
        <s v="SKU-02866"/>
        <s v="SKU-02867"/>
        <s v="SKU-02868"/>
        <s v="SKU-02869"/>
        <s v="SKU-02870"/>
        <s v="SKU-02871"/>
        <s v="SKU-02872"/>
        <s v="SKU-02873"/>
        <s v="SKU-02874"/>
        <s v="SKU-02875"/>
        <s v="SKU-02876"/>
        <s v="SKU-02877"/>
        <s v="SKU-02878"/>
        <s v="SKU-02879"/>
        <s v="SKU-02880"/>
        <s v="SKU-02881"/>
        <s v="SKU-02882"/>
        <s v="SKU-02883"/>
        <s v="SKU-02884"/>
        <s v="SKU-02885"/>
        <s v="SKU-02886"/>
        <s v="SKU-02887"/>
        <s v="SKU-02888"/>
        <s v="SKU-02889"/>
        <s v="SKU-02890"/>
        <s v="SKU-02891"/>
        <s v="SKU-02892"/>
        <s v="SKU-02893"/>
        <s v="SKU-02894"/>
        <s v="SKU-02895"/>
        <s v="SKU-02896"/>
        <s v="SKU-02897"/>
        <s v="SKU-02898"/>
        <s v="SKU-02899"/>
        <s v="SKU-02900"/>
        <s v="SKU-02901"/>
        <s v="SKU-02902"/>
        <s v="SKU-02903"/>
        <s v="SKU-02904"/>
        <s v="SKU-02905"/>
        <s v="SKU-02906"/>
        <s v="SKU-02907"/>
        <s v="SKU-02908"/>
        <s v="SKU-02909"/>
        <s v="SKU-02910"/>
        <s v="SKU-02911"/>
        <s v="SKU-02912"/>
        <s v="SKU-02913"/>
        <s v="SKU-02914"/>
        <s v="SKU-02915"/>
        <s v="SKU-02916"/>
        <s v="SKU-02917"/>
        <s v="SKU-02918"/>
        <s v="SKU-02919"/>
        <s v="SKU-02920"/>
        <s v="SKU-02921"/>
        <s v="SKU-02922"/>
        <s v="SKU-02923"/>
        <s v="SKU-02924"/>
        <s v="SKU-02925"/>
        <s v="SKU-02926"/>
        <s v="SKU-02927"/>
        <s v="SKU-02928"/>
        <s v="SKU-02929"/>
        <s v="SKU-02930"/>
        <s v="SKU-02931"/>
        <s v="SKU-02932"/>
        <s v="SKU-02933"/>
        <s v="SKU-02934"/>
        <s v="SKU-02935"/>
        <s v="SKU-02936"/>
        <s v="SKU-02937"/>
        <s v="SKU-02938"/>
        <s v="SKU-02939"/>
        <s v="SKU-02940"/>
        <s v="SKU-02941"/>
        <s v="SKU-02942"/>
        <s v="SKU-02943"/>
        <s v="SKU-02944"/>
        <s v="SKU-02945"/>
        <s v="SKU-02946"/>
        <s v="SKU-02947"/>
        <s v="SKU-02948"/>
        <s v="SKU-02949"/>
        <s v="SKU-02950"/>
        <s v="SKU-02951"/>
        <s v="SKU-02952"/>
        <s v="SKU-02953"/>
        <s v="SKU-02954"/>
        <s v="SKU-02955"/>
        <s v="SKU-02956"/>
        <s v="SKU-02957"/>
        <s v="SKU-02958"/>
        <s v="SKU-02959"/>
        <s v="SKU-02960"/>
        <s v="SKU-02961"/>
        <s v="SKU-02962"/>
        <s v="SKU-02963"/>
        <s v="SKU-02964"/>
        <s v="SKU-02965"/>
        <s v="SKU-02966"/>
        <s v="SKU-02967"/>
        <s v="SKU-02968"/>
        <s v="SKU-02969"/>
        <s v="SKU-02970"/>
        <s v="SKU-02971"/>
        <s v="SKU-02972"/>
        <s v="SKU-02973"/>
        <s v="SKU-02974"/>
        <s v="SKU-02975"/>
        <s v="SKU-02976"/>
        <s v="SKU-02977"/>
        <s v="SKU-02978"/>
        <s v="SKU-02979"/>
        <s v="SKU-02980"/>
        <s v="SKU-02981"/>
        <s v="SKU-02982"/>
        <s v="SKU-02983"/>
        <s v="SKU-02984"/>
        <s v="SKU-02985"/>
        <s v="SKU-02986"/>
        <s v="SKU-02987"/>
        <s v="SKU-02988"/>
        <s v="SKU-02989"/>
        <s v="SKU-02990"/>
        <s v="SKU-02991"/>
        <s v="SKU-02992"/>
        <s v="SKU-02993"/>
        <s v="SKU-02994"/>
        <s v="SKU-02995"/>
        <s v="SKU-02996"/>
        <s v="SKU-02997"/>
        <s v="SKU-02998"/>
        <s v="SKU-02999"/>
        <s v="SKU-03000"/>
        <s v="SKU-03001"/>
        <s v="SKU-03002"/>
        <s v="SKU-03003"/>
        <s v="SKU-03004"/>
        <s v="SKU-03005"/>
        <s v="SKU-03006"/>
        <s v="SKU-03007"/>
        <s v="SKU-03008"/>
        <s v="SKU-03009"/>
        <s v="SKU-03010"/>
        <s v="SKU-03011"/>
        <s v="SKU-03012"/>
        <s v="SKU-03013"/>
        <s v="SKU-03014"/>
        <s v="SKU-03015"/>
        <s v="SKU-03016"/>
        <s v="SKU-03017"/>
        <s v="SKU-03018"/>
        <s v="SKU-03019"/>
        <s v="SKU-03020"/>
        <s v="SKU-03021"/>
        <s v="SKU-03022"/>
        <s v="SKU-03023"/>
        <s v="SKU-03024"/>
        <s v="SKU-03025"/>
        <s v="SKU-03026"/>
        <s v="SKU-03027"/>
        <s v="SKU-03028"/>
        <s v="SKU-03029"/>
        <s v="SKU-03030"/>
        <s v="SKU-03031"/>
        <s v="SKU-03032"/>
        <s v="SKU-03033"/>
        <s v="SKU-03034"/>
        <s v="SKU-03035"/>
        <s v="SKU-03036"/>
        <s v="SKU-03037"/>
        <s v="SKU-03038"/>
        <s v="SKU-03039"/>
        <s v="SKU-03040"/>
        <s v="SKU-03041"/>
        <s v="SKU-03042"/>
        <s v="SKU-03043"/>
        <s v="SKU-03044"/>
        <s v="SKU-03045"/>
        <s v="SKU-03046"/>
        <s v="SKU-03047"/>
        <s v="SKU-03048"/>
        <s v="SKU-03049"/>
        <s v="SKU-03050"/>
        <s v="SKU-03051"/>
        <s v="SKU-03052"/>
        <s v="SKU-03053"/>
        <s v="SKU-03054"/>
        <s v="SKU-03055"/>
        <s v="SKU-03056"/>
        <s v="SKU-03057"/>
        <s v="SKU-03058"/>
        <s v="SKU-03059"/>
        <s v="SKU-03060"/>
        <s v="SKU-03061"/>
        <s v="SKU-03062"/>
        <s v="SKU-03063"/>
        <s v="SKU-03064"/>
        <s v="SKU-03065"/>
        <s v="SKU-03066"/>
        <s v="SKU-03067"/>
        <s v="SKU-03068"/>
        <s v="SKU-03069"/>
        <s v="SKU-03070"/>
        <s v="SKU-03071"/>
        <s v="SKU-03072"/>
        <s v="SKU-03073"/>
        <s v="SKU-03074"/>
        <s v="SKU-03075"/>
        <s v="SKU-03076"/>
        <s v="SKU-03077"/>
        <s v="SKU-03078"/>
        <s v="SKU-03079"/>
        <s v="SKU-03080"/>
        <s v="SKU-03081"/>
        <s v="SKU-03082"/>
        <s v="SKU-03083"/>
        <s v="SKU-03084"/>
        <s v="SKU-03085"/>
        <s v="SKU-03086"/>
        <s v="SKU-03087"/>
        <s v="SKU-03088"/>
        <s v="SKU-03089"/>
        <s v="SKU-03090"/>
        <s v="SKU-03091"/>
        <s v="SKU-03092"/>
        <s v="SKU-03093"/>
        <s v="SKU-03094"/>
        <s v="SKU-03095"/>
        <s v="SKU-03096"/>
        <s v="SKU-03097"/>
        <s v="SKU-03098"/>
        <s v="SKU-03099"/>
        <s v="SKU-03100"/>
        <s v="SKU-03101"/>
        <s v="SKU-03102"/>
        <s v="SKU-03103"/>
        <s v="SKU-03104"/>
        <s v="SKU-03105"/>
        <s v="SKU-03106"/>
        <s v="SKU-03107"/>
        <s v="SKU-03108"/>
        <s v="SKU-03109"/>
        <s v="SKU-03110"/>
        <s v="SKU-03111"/>
        <s v="SKU-03112"/>
        <s v="SKU-03113"/>
        <s v="SKU-03114"/>
        <s v="SKU-03115"/>
        <s v="SKU-03116"/>
        <s v="SKU-03117"/>
        <s v="SKU-03118"/>
        <s v="SKU-03119"/>
        <s v="SKU-03120"/>
        <s v="SKU-03121"/>
        <s v="SKU-03122"/>
        <s v="SKU-03123"/>
        <s v="SKU-03124"/>
        <s v="SKU-03125"/>
        <s v="SKU-03126"/>
        <s v="SKU-03127"/>
        <s v="SKU-03128"/>
        <s v="SKU-03129"/>
        <s v="SKU-03130"/>
        <s v="SKU-03131"/>
        <s v="SKU-03132"/>
        <s v="SKU-03133"/>
        <s v="SKU-03134"/>
        <s v="SKU-03135"/>
        <s v="SKU-03136"/>
        <s v="SKU-03137"/>
        <s v="SKU-03138"/>
        <s v="SKU-03139"/>
        <s v="SKU-03140"/>
        <s v="SKU-03141"/>
        <s v="SKU-03142"/>
        <s v="SKU-03143"/>
        <s v="SKU-03144"/>
        <s v="SKU-03145"/>
        <s v="SKU-03146"/>
        <s v="SKU-03147"/>
        <s v="SKU-03148"/>
        <s v="SKU-03149"/>
        <s v="SKU-03150"/>
        <s v="SKU-03151"/>
        <s v="SKU-03152"/>
        <s v="SKU-03153"/>
        <s v="SKU-03154"/>
        <s v="SKU-03155"/>
        <s v="SKU-03156"/>
        <s v="SKU-03157"/>
        <s v="SKU-03158"/>
        <s v="SKU-03159"/>
        <s v="SKU-03160"/>
        <s v="SKU-03161"/>
        <s v="SKU-03162"/>
        <s v="SKU-03163"/>
        <s v="SKU-03164"/>
        <s v="SKU-03165"/>
        <s v="SKU-03166"/>
        <s v="SKU-03167"/>
        <s v="SKU-03168"/>
        <s v="SKU-03169"/>
        <s v="SKU-03170"/>
        <s v="SKU-03171"/>
        <s v="SKU-03172"/>
        <s v="SKU-03173"/>
        <s v="SKU-03174"/>
        <s v="SKU-03175"/>
        <s v="SKU-03176"/>
        <s v="SKU-03177"/>
        <s v="SKU-03178"/>
        <s v="SKU-03179"/>
        <s v="SKU-03180"/>
        <s v="SKU-03181"/>
        <s v="SKU-03182"/>
        <s v="SKU-03183"/>
        <s v="SKU-03184"/>
        <s v="SKU-03185"/>
        <s v="SKU-03186"/>
        <s v="SKU-03187"/>
        <s v="SKU-03188"/>
        <s v="SKU-03189"/>
        <s v="SKU-03190"/>
        <s v="SKU-03191"/>
        <s v="SKU-03192"/>
        <s v="SKU-03193"/>
        <s v="SKU-03194"/>
        <s v="SKU-03195"/>
        <s v="SKU-03196"/>
        <s v="SKU-03197"/>
        <s v="SKU-03198"/>
        <s v="SKU-03199"/>
        <s v="SKU-03200"/>
        <s v="SKU-03201"/>
        <s v="SKU-03202"/>
        <s v="SKU-03203"/>
        <s v="SKU-03204"/>
        <s v="SKU-03205"/>
        <s v="SKU-03206"/>
        <s v="SKU-03207"/>
        <s v="SKU-03208"/>
        <s v="SKU-03209"/>
        <s v="SKU-03210"/>
        <s v="SKU-03211"/>
        <s v="SKU-03212"/>
        <s v="SKU-03213"/>
        <s v="SKU-03214"/>
        <s v="SKU-03215"/>
        <s v="SKU-03216"/>
        <s v="SKU-03217"/>
        <s v="SKU-03218"/>
        <s v="SKU-03219"/>
        <s v="SKU-03220"/>
        <s v="SKU-03221"/>
        <s v="SKU-03222"/>
        <s v="SKU-03223"/>
        <s v="SKU-03224"/>
        <s v="SKU-03225"/>
        <s v="SKU-03226"/>
        <s v="SKU-03227"/>
        <s v="SKU-03228"/>
        <s v="SKU-03229"/>
        <s v="SKU-03230"/>
        <s v="SKU-03231"/>
        <s v="SKU-03232"/>
        <s v="SKU-03233"/>
        <s v="SKU-03234"/>
        <s v="SKU-03235"/>
        <s v="SKU-03236"/>
        <s v="SKU-03237"/>
        <s v="SKU-03238"/>
        <s v="SKU-03239"/>
        <s v="SKU-03240"/>
        <s v="SKU-03241"/>
        <s v="SKU-03242"/>
        <s v="SKU-03243"/>
        <s v="SKU-03244"/>
        <s v="SKU-03245"/>
        <s v="SKU-03246"/>
        <s v="SKU-03247"/>
        <s v="SKU-03248"/>
        <s v="SKU-03249"/>
        <s v="SKU-03250"/>
        <s v="SKU-03251"/>
        <s v="SKU-03252"/>
        <s v="SKU-03253"/>
        <s v="SKU-03254"/>
        <s v="SKU-03255"/>
        <s v="SKU-03256"/>
        <s v="SKU-03257"/>
        <s v="SKU-03258"/>
        <s v="SKU-03259"/>
        <s v="SKU-03260"/>
        <s v="SKU-03261"/>
        <s v="SKU-03262"/>
        <s v="SKU-03263"/>
        <s v="SKU-03264"/>
        <s v="SKU-03265"/>
        <s v="SKU-03266"/>
        <s v="SKU-03267"/>
        <s v="SKU-03268"/>
        <s v="SKU-03269"/>
        <s v="SKU-03270"/>
        <s v="SKU-03271"/>
        <s v="SKU-03272"/>
        <s v="SKU-03273"/>
        <s v="SKU-03274"/>
        <s v="SKU-03275"/>
        <s v="SKU-03276"/>
        <s v="SKU-03277"/>
        <s v="SKU-03278"/>
        <s v="SKU-03279"/>
        <s v="SKU-03280"/>
        <s v="SKU-03281"/>
        <s v="SKU-03282"/>
        <s v="SKU-03283"/>
        <s v="SKU-03284"/>
        <s v="SKU-03285"/>
        <s v="SKU-03286"/>
        <s v="SKU-03287"/>
        <s v="SKU-03288"/>
        <s v="SKU-03289"/>
        <s v="SKU-03290"/>
        <s v="SKU-03291"/>
        <s v="SKU-03292"/>
        <s v="SKU-03293"/>
        <s v="SKU-03294"/>
        <s v="SKU-03295"/>
        <s v="SKU-03296"/>
        <s v="SKU-03297"/>
        <s v="SKU-03298"/>
        <s v="SKU-03299"/>
        <s v="SKU-03300"/>
        <s v="SKU-03301"/>
        <s v="SKU-03302"/>
        <s v="SKU-03303"/>
        <s v="SKU-03304"/>
        <s v="SKU-03305"/>
        <s v="SKU-03306"/>
        <s v="SKU-03307"/>
        <s v="SKU-03308"/>
        <s v="SKU-03309"/>
        <s v="SKU-03310"/>
        <s v="SKU-03311"/>
        <s v="SKU-03312"/>
        <s v="SKU-03313"/>
        <s v="SKU-03314"/>
        <s v="SKU-03315"/>
        <s v="SKU-03316"/>
        <s v="SKU-03317"/>
        <s v="SKU-03318"/>
        <s v="SKU-03319"/>
        <s v="SKU-03320"/>
        <s v="SKU-03321"/>
        <s v="SKU-03322"/>
        <s v="SKU-03323"/>
        <s v="SKU-03324"/>
        <s v="SKU-03325"/>
        <s v="SKU-03326"/>
        <s v="SKU-03327"/>
        <s v="SKU-03328"/>
        <s v="SKU-03329"/>
        <s v="SKU-03330"/>
        <s v="SKU-03331"/>
        <s v="SKU-03332"/>
        <s v="SKU-03333"/>
        <s v="SKU-03334"/>
        <s v="SKU-03335"/>
        <s v="SKU-03336"/>
        <s v="SKU-03337"/>
        <s v="SKU-03338"/>
        <s v="SKU-03339"/>
        <s v="SKU-03340"/>
        <s v="SKU-03341"/>
        <s v="SKU-03342"/>
        <s v="SKU-03343"/>
        <s v="SKU-03344"/>
        <s v="SKU-03345"/>
        <s v="SKU-03346"/>
        <s v="SKU-03347"/>
        <s v="SKU-03348"/>
        <s v="SKU-03349"/>
        <s v="SKU-03350"/>
        <s v="SKU-03351"/>
        <s v="SKU-03352"/>
        <s v="SKU-03353"/>
        <s v="SKU-03354"/>
        <s v="SKU-03355"/>
        <s v="SKU-03356"/>
        <s v="SKU-03357"/>
        <s v="SKU-03358"/>
        <s v="SKU-03359"/>
        <s v="SKU-03360"/>
        <s v="SKU-03361"/>
        <s v="SKU-03362"/>
        <s v="SKU-03363"/>
        <s v="SKU-03364"/>
        <s v="SKU-03365"/>
        <s v="SKU-03366"/>
        <s v="SKU-03367"/>
        <s v="SKU-03368"/>
        <s v="SKU-03369"/>
        <s v="SKU-03370"/>
        <s v="SKU-03371"/>
        <s v="SKU-03372"/>
        <s v="SKU-03373"/>
        <s v="SKU-03374"/>
        <s v="SKU-03375"/>
        <s v="SKU-03376"/>
        <s v="SKU-03377"/>
        <s v="SKU-03378"/>
        <s v="SKU-03379"/>
        <s v="SKU-03380"/>
        <s v="SKU-03381"/>
        <s v="SKU-03382"/>
        <s v="SKU-03383"/>
        <s v="SKU-03384"/>
        <s v="SKU-03385"/>
        <s v="SKU-03386"/>
        <s v="SKU-03387"/>
        <s v="SKU-03388"/>
        <s v="SKU-03389"/>
        <s v="SKU-03390"/>
        <s v="SKU-03391"/>
        <s v="SKU-03392"/>
        <s v="SKU-03393"/>
        <s v="SKU-03394"/>
        <s v="SKU-03395"/>
        <s v="SKU-03396"/>
        <s v="SKU-03397"/>
        <s v="SKU-03398"/>
        <s v="SKU-03399"/>
        <s v="SKU-03400"/>
        <s v="SKU-03401"/>
        <s v="SKU-03402"/>
        <s v="SKU-03403"/>
        <s v="SKU-03404"/>
        <s v="SKU-03405"/>
        <s v="SKU-03406"/>
        <s v="SKU-03407"/>
        <s v="SKU-03408"/>
        <s v="SKU-03409"/>
        <s v="SKU-03410"/>
        <s v="SKU-03411"/>
        <s v="SKU-03412"/>
        <s v="SKU-03413"/>
        <s v="SKU-03414"/>
        <s v="SKU-03415"/>
        <s v="SKU-03416"/>
        <s v="SKU-03417"/>
        <s v="SKU-03418"/>
        <s v="SKU-03419"/>
        <s v="SKU-03420"/>
        <s v="SKU-03421"/>
        <s v="SKU-03422"/>
        <s v="SKU-03423"/>
        <s v="SKU-03424"/>
        <s v="SKU-03425"/>
        <s v="SKU-03426"/>
        <s v="SKU-03427"/>
        <s v="SKU-03428"/>
        <s v="SKU-03429"/>
        <s v="SKU-03430"/>
        <s v="SKU-03431"/>
        <s v="SKU-03432"/>
        <s v="SKU-03433"/>
        <s v="SKU-03434"/>
        <s v="SKU-03435"/>
        <s v="SKU-03436"/>
        <s v="SKU-03437"/>
        <s v="SKU-03438"/>
        <s v="SKU-03439"/>
        <s v="SKU-03440"/>
        <s v="SKU-03441"/>
        <s v="SKU-03442"/>
        <s v="SKU-03443"/>
        <s v="SKU-03444"/>
        <s v="SKU-03445"/>
        <s v="SKU-03446"/>
        <s v="SKU-03447"/>
        <s v="SKU-03448"/>
        <s v="SKU-03449"/>
        <s v="SKU-03450"/>
        <s v="SKU-03451"/>
        <s v="SKU-03452"/>
        <s v="SKU-03453"/>
        <s v="SKU-03454"/>
        <s v="SKU-03455"/>
        <s v="SKU-03456"/>
        <s v="SKU-03457"/>
        <s v="SKU-03458"/>
        <s v="SKU-03459"/>
        <s v="SKU-03460"/>
        <s v="SKU-03461"/>
        <s v="SKU-03462"/>
        <s v="SKU-03463"/>
        <s v="SKU-03464"/>
        <s v="SKU-03465"/>
        <s v="SKU-03466"/>
        <s v="SKU-03467"/>
        <s v="SKU-03468"/>
        <s v="SKU-03469"/>
        <s v="SKU-03470"/>
        <s v="SKU-03471"/>
        <s v="SKU-03472"/>
        <s v="SKU-03473"/>
        <s v="SKU-03474"/>
        <s v="SKU-03475"/>
        <s v="SKU-03476"/>
        <s v="SKU-03477"/>
        <s v="SKU-03478"/>
        <s v="SKU-03479"/>
        <s v="SKU-03480"/>
        <s v="SKU-03481"/>
        <s v="SKU-03482"/>
        <s v="SKU-03483"/>
        <s v="SKU-03484"/>
        <s v="SKU-03485"/>
        <s v="SKU-03486"/>
        <s v="SKU-03487"/>
        <s v="SKU-03488"/>
        <s v="SKU-03489"/>
        <s v="SKU-03490"/>
        <s v="SKU-03491"/>
        <s v="SKU-03492"/>
        <s v="SKU-03493"/>
        <s v="SKU-03494"/>
        <s v="SKU-03495"/>
        <s v="SKU-03496"/>
        <s v="SKU-03497"/>
        <s v="SKU-03498"/>
        <s v="SKU-03499"/>
        <s v="SKU-03500"/>
        <s v="SKU-03501"/>
        <s v="SKU-03502"/>
        <s v="SKU-03503"/>
        <s v="SKU-03504"/>
        <s v="SKU-03505"/>
        <s v="SKU-03506"/>
        <s v="SKU-03507"/>
        <s v="SKU-03508"/>
        <s v="SKU-03509"/>
        <s v="SKU-03510"/>
        <s v="SKU-03511"/>
        <s v="SKU-03512"/>
        <s v="SKU-03513"/>
        <s v="SKU-03514"/>
        <s v="SKU-03515"/>
        <s v="SKU-03516"/>
        <s v="SKU-03517"/>
        <s v="SKU-03518"/>
        <s v="SKU-03519"/>
        <s v="SKU-03520"/>
        <s v="SKU-03521"/>
        <s v="SKU-03522"/>
        <s v="SKU-03523"/>
        <s v="SKU-03524"/>
        <s v="SKU-03525"/>
        <s v="SKU-03526"/>
        <s v="SKU-03527"/>
        <s v="SKU-03528"/>
        <s v="SKU-03529"/>
        <s v="SKU-03530"/>
        <s v="SKU-03531"/>
        <s v="SKU-03532"/>
        <s v="SKU-03533"/>
        <s v="SKU-03534"/>
        <s v="SKU-03535"/>
        <s v="SKU-03536"/>
        <s v="SKU-03537"/>
        <s v="SKU-03538"/>
        <s v="SKU-03539"/>
        <s v="SKU-03540"/>
        <s v="SKU-03541"/>
        <s v="SKU-03542"/>
        <s v="SKU-03543"/>
        <s v="SKU-03544"/>
        <s v="SKU-03545"/>
        <s v="SKU-03546"/>
        <s v="SKU-03547"/>
        <s v="SKU-03548"/>
        <s v="SKU-03549"/>
        <s v="SKU-03550"/>
        <s v="SKU-03551"/>
        <s v="SKU-03552"/>
        <s v="SKU-03553"/>
        <s v="SKU-03554"/>
        <s v="SKU-03555"/>
        <s v="SKU-03556"/>
        <s v="SKU-03557"/>
        <s v="SKU-03558"/>
        <s v="SKU-03559"/>
        <s v="SKU-03560"/>
        <s v="SKU-03561"/>
        <s v="SKU-03562"/>
        <s v="SKU-03563"/>
        <s v="SKU-03564"/>
        <s v="SKU-03565"/>
        <s v="SKU-03566"/>
        <s v="SKU-03567"/>
        <s v="SKU-03568"/>
        <s v="SKU-03569"/>
        <s v="SKU-03570"/>
        <s v="SKU-03571"/>
        <s v="SKU-03572"/>
        <s v="SKU-03573"/>
        <s v="SKU-03574"/>
        <s v="SKU-03575"/>
        <s v="SKU-03576"/>
        <s v="SKU-03577"/>
        <s v="SKU-03578"/>
        <s v="SKU-03579"/>
        <s v="SKU-03580"/>
        <s v="SKU-03581"/>
        <s v="SKU-03582"/>
        <s v="SKU-03583"/>
        <s v="SKU-03584"/>
        <s v="SKU-03585"/>
        <s v="SKU-03586"/>
        <s v="SKU-03587"/>
        <s v="SKU-03588"/>
        <s v="SKU-03589"/>
        <s v="SKU-03590"/>
        <s v="SKU-03591"/>
        <s v="SKU-03592"/>
        <s v="SKU-03593"/>
        <s v="SKU-03594"/>
        <s v="SKU-03595"/>
        <s v="SKU-03596"/>
        <s v="SKU-03597"/>
        <s v="SKU-03598"/>
        <s v="SKU-03599"/>
        <s v="SKU-03600"/>
        <s v="SKU-03601"/>
        <s v="SKU-03602"/>
        <s v="SKU-03603"/>
        <s v="SKU-03604"/>
        <s v="SKU-03605"/>
        <s v="SKU-03606"/>
        <s v="SKU-03607"/>
        <s v="SKU-03608"/>
        <s v="SKU-03609"/>
        <s v="SKU-03610"/>
        <s v="SKU-03611"/>
        <s v="SKU-03612"/>
        <s v="SKU-03613"/>
        <s v="SKU-03614"/>
        <s v="SKU-03615"/>
        <s v="SKU-03616"/>
        <s v="SKU-03617"/>
        <s v="SKU-03618"/>
        <s v="SKU-03619"/>
        <s v="SKU-03620"/>
        <s v="SKU-03621"/>
        <s v="SKU-03622"/>
        <s v="SKU-03623"/>
        <s v="SKU-03624"/>
        <s v="SKU-03625"/>
        <s v="SKU-03626"/>
        <s v="SKU-03627"/>
        <s v="SKU-03628"/>
        <s v="SKU-03629"/>
        <s v="SKU-03630"/>
        <s v="SKU-03631"/>
        <s v="SKU-03632"/>
        <s v="SKU-03633"/>
        <s v="SKU-03634"/>
        <s v="SKU-03635"/>
        <s v="SKU-03636"/>
        <s v="SKU-03637"/>
        <s v="SKU-03638"/>
        <s v="SKU-03639"/>
        <s v="SKU-03640"/>
        <s v="SKU-03641"/>
        <s v="SKU-03642"/>
        <s v="SKU-03643"/>
        <s v="SKU-03644"/>
        <s v="SKU-03645"/>
        <s v="SKU-03646"/>
        <s v="SKU-03647"/>
        <s v="SKU-03648"/>
        <s v="SKU-03649"/>
        <s v="SKU-03650"/>
        <s v="SKU-03651"/>
        <s v="SKU-03652"/>
        <s v="SKU-03653"/>
        <s v="SKU-03654"/>
        <s v="SKU-03655"/>
        <s v="SKU-03656"/>
        <s v="SKU-03657"/>
        <s v="SKU-03658"/>
        <s v="SKU-03659"/>
        <s v="SKU-03660"/>
        <s v="SKU-03661"/>
        <s v="SKU-03662"/>
        <s v="SKU-03663"/>
        <s v="SKU-03664"/>
        <s v="SKU-03665"/>
        <s v="SKU-03666"/>
        <s v="SKU-03667"/>
        <s v="SKU-03668"/>
        <s v="SKU-03669"/>
        <s v="SKU-03670"/>
        <s v="SKU-03671"/>
        <s v="SKU-03672"/>
        <s v="SKU-03673"/>
        <s v="SKU-03674"/>
        <s v="SKU-03675"/>
        <s v="SKU-03676"/>
        <s v="SKU-03677"/>
        <s v="SKU-03678"/>
        <s v="SKU-03679"/>
        <s v="SKU-03680"/>
        <s v="SKU-03681"/>
        <s v="SKU-03682"/>
        <s v="SKU-03683"/>
        <s v="SKU-03684"/>
        <s v="SKU-03685"/>
        <s v="SKU-03686"/>
        <s v="SKU-03687"/>
        <s v="SKU-03688"/>
        <s v="SKU-03689"/>
        <s v="SKU-03690"/>
        <s v="SKU-03691"/>
        <s v="SKU-03692"/>
        <s v="SKU-03693"/>
        <s v="SKU-03694"/>
        <s v="SKU-03695"/>
        <s v="SKU-03696"/>
        <s v="SKU-03697"/>
        <s v="SKU-03698"/>
        <s v="SKU-03699"/>
        <s v="SKU-03700"/>
        <s v="SKU-03701"/>
        <s v="SKU-03702"/>
        <s v="SKU-03703"/>
        <s v="SKU-03704"/>
        <s v="SKU-03705"/>
        <s v="SKU-03706"/>
        <s v="SKU-03707"/>
        <s v="SKU-03708"/>
        <s v="SKU-03709"/>
        <s v="SKU-03710"/>
        <s v="SKU-03711"/>
        <s v="SKU-03712"/>
        <s v="SKU-03713"/>
        <s v="SKU-03714"/>
        <s v="SKU-03715"/>
        <s v="SKU-03716"/>
        <s v="SKU-03717"/>
        <s v="SKU-03718"/>
        <s v="SKU-03719"/>
        <s v="SKU-03720"/>
        <s v="SKU-03721"/>
        <s v="SKU-03722"/>
        <s v="SKU-03723"/>
        <s v="SKU-03724"/>
        <s v="SKU-03725"/>
        <s v="SKU-03726"/>
        <s v="SKU-03727"/>
        <s v="SKU-03728"/>
        <s v="SKU-03729"/>
        <s v="SKU-03730"/>
        <s v="SKU-03731"/>
        <s v="SKU-03732"/>
        <s v="SKU-03733"/>
        <s v="SKU-03734"/>
        <s v="SKU-03735"/>
        <s v="SKU-03736"/>
        <s v="SKU-03737"/>
        <s v="SKU-03738"/>
        <s v="SKU-03739"/>
        <s v="SKU-03740"/>
        <s v="SKU-03741"/>
        <s v="SKU-03742"/>
        <s v="SKU-03743"/>
        <s v="SKU-03744"/>
        <s v="SKU-03745"/>
        <s v="SKU-03746"/>
        <s v="SKU-03747"/>
        <s v="SKU-03748"/>
        <s v="SKU-03749"/>
        <s v="SKU-03750"/>
        <s v="SKU-03751"/>
        <s v="SKU-03752"/>
        <s v="SKU-03753"/>
        <s v="SKU-03754"/>
        <s v="SKU-03755"/>
        <s v="SKU-03756"/>
        <s v="SKU-03757"/>
        <s v="SKU-03758"/>
        <s v="SKU-03759"/>
        <s v="SKU-03760"/>
        <s v="SKU-03761"/>
        <s v="SKU-03762"/>
        <s v="SKU-03763"/>
        <s v="SKU-03764"/>
        <s v="SKU-03765"/>
        <s v="SKU-03766"/>
        <s v="SKU-03767"/>
        <s v="SKU-03768"/>
        <s v="SKU-03769"/>
        <s v="SKU-03770"/>
        <s v="SKU-03771"/>
        <s v="SKU-03772"/>
        <s v="SKU-03773"/>
        <s v="SKU-03774"/>
        <s v="SKU-03775"/>
        <s v="SKU-03776"/>
        <s v="SKU-03777"/>
        <s v="SKU-03778"/>
        <s v="SKU-03779"/>
        <s v="SKU-03780"/>
        <s v="SKU-03781"/>
        <s v="SKU-03782"/>
        <s v="SKU-03783"/>
        <s v="SKU-03784"/>
        <s v="SKU-03785"/>
        <s v="SKU-03786"/>
        <s v="SKU-03787"/>
        <s v="SKU-03788"/>
        <s v="SKU-03789"/>
        <s v="SKU-03790"/>
        <s v="SKU-03791"/>
        <s v="SKU-03792"/>
        <s v="SKU-03793"/>
        <s v="SKU-03794"/>
        <s v="SKU-03795"/>
        <s v="SKU-03796"/>
        <s v="SKU-03797"/>
        <s v="SKU-03798"/>
        <s v="SKU-03799"/>
        <s v="SKU-03800"/>
        <s v="SKU-03801"/>
        <s v="SKU-03802"/>
        <s v="SKU-03803"/>
        <s v="SKU-03804"/>
        <s v="SKU-03805"/>
        <s v="SKU-03806"/>
        <s v="SKU-03807"/>
        <s v="SKU-03808"/>
        <s v="SKU-03809"/>
        <s v="SKU-03810"/>
        <s v="SKU-03811"/>
        <s v="SKU-03812"/>
        <s v="SKU-03813"/>
        <s v="SKU-03814"/>
        <s v="SKU-03815"/>
        <s v="SKU-03816"/>
        <s v="SKU-03817"/>
        <s v="SKU-03818"/>
        <s v="SKU-03819"/>
        <s v="SKU-03820"/>
        <s v="SKU-03821"/>
        <s v="SKU-03822"/>
        <s v="SKU-03823"/>
        <s v="SKU-03824"/>
        <s v="SKU-03825"/>
        <s v="SKU-03826"/>
        <s v="SKU-03827"/>
        <s v="SKU-03828"/>
        <s v="SKU-03829"/>
        <s v="SKU-03830"/>
        <s v="SKU-03831"/>
        <s v="SKU-03832"/>
        <s v="SKU-03833"/>
        <s v="SKU-03834"/>
        <s v="SKU-03835"/>
        <s v="SKU-03836"/>
        <s v="SKU-03837"/>
        <s v="SKU-03838"/>
        <s v="SKU-03839"/>
        <s v="SKU-03840"/>
        <s v="SKU-03841"/>
        <s v="SKU-03842"/>
        <s v="SKU-03843"/>
        <s v="SKU-03844"/>
        <s v="SKU-03845"/>
        <s v="SKU-03846"/>
        <s v="SKU-03847"/>
        <s v="SKU-03848"/>
        <s v="SKU-03849"/>
        <s v="SKU-03850"/>
        <s v="SKU-03851"/>
        <s v="SKU-03852"/>
        <s v="SKU-03853"/>
        <s v="SKU-03854"/>
        <s v="SKU-03855"/>
        <s v="SKU-03856"/>
        <s v="SKU-03857"/>
        <s v="SKU-03858"/>
        <s v="SKU-03859"/>
        <s v="SKU-03860"/>
        <s v="SKU-03861"/>
        <s v="SKU-03862"/>
        <s v="SKU-03863"/>
        <s v="SKU-03864"/>
        <s v="SKU-03865"/>
        <s v="SKU-03866"/>
        <s v="SKU-03867"/>
        <s v="SKU-03868"/>
        <s v="SKU-03869"/>
        <s v="SKU-03870"/>
        <s v="SKU-03871"/>
        <s v="SKU-03872"/>
        <s v="SKU-03873"/>
        <s v="SKU-03874"/>
        <s v="SKU-03875"/>
        <s v="SKU-03876"/>
        <s v="SKU-03877"/>
        <s v="SKU-03878"/>
        <s v="SKU-03879"/>
        <s v="SKU-03880"/>
        <s v="SKU-03881"/>
        <s v="SKU-03882"/>
        <s v="SKU-03883"/>
        <s v="SKU-03884"/>
        <s v="SKU-03885"/>
        <s v="SKU-03886"/>
        <s v="SKU-03887"/>
        <s v="SKU-03888"/>
        <s v="SKU-03889"/>
        <s v="SKU-03890"/>
        <s v="SKU-03891"/>
        <s v="SKU-03892"/>
        <s v="SKU-03893"/>
        <s v="SKU-03894"/>
        <s v="SKU-03895"/>
        <s v="SKU-03896"/>
        <s v="SKU-03897"/>
        <s v="SKU-03898"/>
        <s v="SKU-03899"/>
        <s v="SKU-03900"/>
        <s v="SKU-03901"/>
        <s v="SKU-03902"/>
        <s v="SKU-03903"/>
        <s v="SKU-03904"/>
        <s v="SKU-03905"/>
        <s v="SKU-03906"/>
        <s v="SKU-03907"/>
        <s v="SKU-03908"/>
        <s v="SKU-03909"/>
        <s v="SKU-03910"/>
        <s v="SKU-03911"/>
        <s v="SKU-03912"/>
        <s v="SKU-03913"/>
        <s v="SKU-03914"/>
        <s v="SKU-03915"/>
        <s v="SKU-03916"/>
        <s v="SKU-03917"/>
        <s v="SKU-03918"/>
        <s v="SKU-03919"/>
        <s v="SKU-03920"/>
        <s v="SKU-03921"/>
        <s v="SKU-03922"/>
        <s v="SKU-03923"/>
        <s v="SKU-03924"/>
        <s v="SKU-03925"/>
        <s v="SKU-03926"/>
        <s v="SKU-03927"/>
        <s v="SKU-03928"/>
        <s v="SKU-03929"/>
        <s v="SKU-03930"/>
        <s v="SKU-03931"/>
        <s v="SKU-03932"/>
        <s v="SKU-03933"/>
        <s v="SKU-03934"/>
        <s v="SKU-03935"/>
        <s v="SKU-03936"/>
        <s v="SKU-03937"/>
        <s v="SKU-03938"/>
        <s v="SKU-03939"/>
        <s v="SKU-03940"/>
        <s v="SKU-03941"/>
        <s v="SKU-03942"/>
        <s v="SKU-03943"/>
        <s v="SKU-03944"/>
        <s v="SKU-03945"/>
        <s v="SKU-03946"/>
        <s v="SKU-03947"/>
        <s v="SKU-03948"/>
        <s v="SKU-03949"/>
        <s v="SKU-03950"/>
        <s v="SKU-03951"/>
        <s v="SKU-03952"/>
        <s v="SKU-03953"/>
        <s v="SKU-03954"/>
        <s v="SKU-03955"/>
        <s v="SKU-03956"/>
        <s v="SKU-03957"/>
        <s v="SKU-03958"/>
        <s v="SKU-03959"/>
        <s v="SKU-03960"/>
        <s v="SKU-03961"/>
        <s v="SKU-03962"/>
        <s v="SKU-03963"/>
        <s v="SKU-03964"/>
        <s v="SKU-03965"/>
        <s v="SKU-03966"/>
        <s v="SKU-03967"/>
        <s v="SKU-03968"/>
        <s v="SKU-03969"/>
        <s v="SKU-03970"/>
        <s v="SKU-03971"/>
        <s v="SKU-03972"/>
        <s v="SKU-03973"/>
        <s v="SKU-03974"/>
        <s v="SKU-03975"/>
        <s v="SKU-03976"/>
        <s v="SKU-03977"/>
        <s v="SKU-03978"/>
        <s v="SKU-03979"/>
        <s v="SKU-03980"/>
        <s v="SKU-03981"/>
        <s v="SKU-03982"/>
        <s v="SKU-03983"/>
        <s v="SKU-03984"/>
        <s v="SKU-03985"/>
        <s v="SKU-03986"/>
        <s v="SKU-03987"/>
        <s v="SKU-03988"/>
        <s v="SKU-03989"/>
        <s v="SKU-03990"/>
        <s v="SKU-03991"/>
        <s v="SKU-03992"/>
        <s v="SKU-03993"/>
        <s v="SKU-03994"/>
        <s v="SKU-03995"/>
        <s v="SKU-03996"/>
        <s v="SKU-03997"/>
        <s v="SKU-03998"/>
        <s v="SKU-03999"/>
        <s v="SKU-04000"/>
        <s v="SKU-04001"/>
        <s v="SKU-04002"/>
        <s v="SKU-04003"/>
        <s v="SKU-04004"/>
        <s v="SKU-04005"/>
        <s v="SKU-04006"/>
        <s v="SKU-04007"/>
        <s v="SKU-04008"/>
        <s v="SKU-04009"/>
        <s v="SKU-04010"/>
        <s v="SKU-04011"/>
        <s v="SKU-04012"/>
        <s v="SKU-04013"/>
        <s v="SKU-04014"/>
        <s v="SKU-04015"/>
        <s v="SKU-04016"/>
        <s v="SKU-04017"/>
        <s v="SKU-04018"/>
        <s v="SKU-04019"/>
        <s v="SKU-04020"/>
        <s v="SKU-04021"/>
        <s v="SKU-04022"/>
        <s v="SKU-04023"/>
        <s v="SKU-04024"/>
        <s v="SKU-04025"/>
        <s v="SKU-04026"/>
        <s v="SKU-04027"/>
        <s v="SKU-04028"/>
        <s v="SKU-04029"/>
        <s v="SKU-04030"/>
        <s v="SKU-04031"/>
        <s v="SKU-04032"/>
        <s v="SKU-04033"/>
        <s v="SKU-04034"/>
        <s v="SKU-04035"/>
        <s v="SKU-04036"/>
        <s v="SKU-04037"/>
        <s v="SKU-04038"/>
        <s v="SKU-04039"/>
        <s v="SKU-04040"/>
        <s v="SKU-04041"/>
        <s v="SKU-04042"/>
        <s v="SKU-04043"/>
        <s v="SKU-04044"/>
        <s v="SKU-04045"/>
        <s v="SKU-04046"/>
        <s v="SKU-04047"/>
        <s v="SKU-04048"/>
        <s v="SKU-04049"/>
        <s v="SKU-04050"/>
        <s v="SKU-04051"/>
        <s v="SKU-04052"/>
        <s v="SKU-04053"/>
        <s v="SKU-04054"/>
        <s v="SKU-04055"/>
        <s v="SKU-04056"/>
        <s v="SKU-04057"/>
        <s v="SKU-04058"/>
        <s v="SKU-04059"/>
        <s v="SKU-04060"/>
        <s v="SKU-04061"/>
        <s v="SKU-04062"/>
        <s v="SKU-04063"/>
        <s v="SKU-04064"/>
        <s v="SKU-04065"/>
        <s v="SKU-04066"/>
        <s v="SKU-04067"/>
        <s v="SKU-04068"/>
        <s v="SKU-04069"/>
        <s v="SKU-04070"/>
        <s v="SKU-04071"/>
        <s v="SKU-04072"/>
        <s v="SKU-04073"/>
        <s v="SKU-04074"/>
        <s v="SKU-04075"/>
        <s v="SKU-04076"/>
        <s v="SKU-04077"/>
        <s v="SKU-04078"/>
        <s v="SKU-04079"/>
        <s v="SKU-04080"/>
        <s v="SKU-04081"/>
        <s v="SKU-04082"/>
        <s v="SKU-04083"/>
        <s v="SKU-04084"/>
        <s v="SKU-04085"/>
        <s v="SKU-04086"/>
        <s v="SKU-04087"/>
        <s v="SKU-04088"/>
        <s v="SKU-04089"/>
        <s v="SKU-04090"/>
        <s v="SKU-04091"/>
        <s v="SKU-04092"/>
        <s v="SKU-04093"/>
        <s v="SKU-04094"/>
        <s v="SKU-04095"/>
        <s v="SKU-04096"/>
        <s v="SKU-04097"/>
        <s v="SKU-04098"/>
        <s v="SKU-04099"/>
        <s v="SKU-04100"/>
        <s v="SKU-04101"/>
        <s v="SKU-04102"/>
        <s v="SKU-04103"/>
        <s v="SKU-04104"/>
        <s v="SKU-04105"/>
        <s v="SKU-04106"/>
        <s v="SKU-04107"/>
        <s v="SKU-04108"/>
        <s v="SKU-04109"/>
        <s v="SKU-04110"/>
        <s v="SKU-04111"/>
        <s v="SKU-04112"/>
        <s v="SKU-04113"/>
        <s v="SKU-04114"/>
        <s v="SKU-04115"/>
        <s v="SKU-04116"/>
        <s v="SKU-04117"/>
        <s v="SKU-04118"/>
        <s v="SKU-04119"/>
        <s v="SKU-04120"/>
        <s v="SKU-04121"/>
        <s v="SKU-04122"/>
        <s v="SKU-04123"/>
        <s v="SKU-04124"/>
        <s v="SKU-04125"/>
        <s v="SKU-04126"/>
        <s v="SKU-04127"/>
        <s v="SKU-04128"/>
        <s v="SKU-04129"/>
        <s v="SKU-04130"/>
        <s v="SKU-04131"/>
        <s v="SKU-04132"/>
        <s v="SKU-04133"/>
        <s v="SKU-04134"/>
        <s v="SKU-04135"/>
        <s v="SKU-04136"/>
        <s v="SKU-04137"/>
        <s v="SKU-04138"/>
        <s v="SKU-04139"/>
        <s v="SKU-04140"/>
        <s v="SKU-04141"/>
        <s v="SKU-04142"/>
        <s v="SKU-04143"/>
        <s v="SKU-04144"/>
        <s v="SKU-04145"/>
        <s v="SKU-04146"/>
        <s v="SKU-04147"/>
        <s v="SKU-04148"/>
        <s v="SKU-04149"/>
        <s v="SKU-04150"/>
        <s v="SKU-04151"/>
        <s v="SKU-04152"/>
        <s v="SKU-04153"/>
        <s v="SKU-04154"/>
        <s v="SKU-04155"/>
        <s v="SKU-04156"/>
        <s v="SKU-04157"/>
        <s v="SKU-04158"/>
        <s v="SKU-04159"/>
        <s v="SKU-04160"/>
        <s v="SKU-04161"/>
        <s v="SKU-04162"/>
        <s v="SKU-04163"/>
        <s v="SKU-04164"/>
        <s v="SKU-04165"/>
        <s v="SKU-04166"/>
        <s v="SKU-04167"/>
        <s v="SKU-04168"/>
        <s v="SKU-04169"/>
        <s v="SKU-04170"/>
        <s v="SKU-04171"/>
        <s v="SKU-04172"/>
        <s v="SKU-04173"/>
        <s v="SKU-04174"/>
        <s v="SKU-04175"/>
        <s v="SKU-04176"/>
        <s v="SKU-04177"/>
        <s v="SKU-04178"/>
        <s v="SKU-04179"/>
        <s v="SKU-04180"/>
        <s v="SKU-04181"/>
        <s v="SKU-04182"/>
        <s v="SKU-04183"/>
        <s v="SKU-04184"/>
        <s v="SKU-04185"/>
        <s v="SKU-04186"/>
        <s v="SKU-04187"/>
        <s v="SKU-04188"/>
        <s v="SKU-04189"/>
        <s v="SKU-04190"/>
        <s v="SKU-04191"/>
        <s v="SKU-04192"/>
        <s v="SKU-04193"/>
        <s v="SKU-04194"/>
        <s v="SKU-04195"/>
        <s v="SKU-04196"/>
        <s v="SKU-04197"/>
        <s v="SKU-04198"/>
        <s v="SKU-04199"/>
        <s v="SKU-04200"/>
        <s v="SKU-04201"/>
        <s v="SKU-04202"/>
        <s v="SKU-04203"/>
        <s v="SKU-04204"/>
        <s v="SKU-04205"/>
        <s v="SKU-04206"/>
        <s v="SKU-04207"/>
        <s v="SKU-04208"/>
        <s v="SKU-04209"/>
        <s v="SKU-04210"/>
        <s v="SKU-04211"/>
        <s v="SKU-04212"/>
        <s v="SKU-04213"/>
        <s v="SKU-04214"/>
        <s v="SKU-04215"/>
        <s v="SKU-04216"/>
        <s v="SKU-04217"/>
        <s v="SKU-04218"/>
        <s v="SKU-04219"/>
        <s v="SKU-04220"/>
        <s v="SKU-04221"/>
        <s v="SKU-04222"/>
        <s v="SKU-04223"/>
        <s v="SKU-04224"/>
        <s v="SKU-04225"/>
        <s v="SKU-04226"/>
        <s v="SKU-04227"/>
        <s v="SKU-04228"/>
        <s v="SKU-04229"/>
        <s v="SKU-04230"/>
        <s v="SKU-04231"/>
        <s v="SKU-04232"/>
        <s v="SKU-04233"/>
        <s v="SKU-04234"/>
        <s v="SKU-04235"/>
        <s v="SKU-04236"/>
        <s v="SKU-04237"/>
        <s v="SKU-04238"/>
        <s v="SKU-04239"/>
        <s v="SKU-04240"/>
        <s v="SKU-04241"/>
        <s v="SKU-04242"/>
        <s v="SKU-04243"/>
        <s v="SKU-04244"/>
        <s v="SKU-04245"/>
        <s v="SKU-04246"/>
        <s v="SKU-04247"/>
        <s v="SKU-04248"/>
        <s v="SKU-04249"/>
        <s v="SKU-04250"/>
        <s v="SKU-04251"/>
        <s v="SKU-04252"/>
        <s v="SKU-04253"/>
        <s v="SKU-04254"/>
        <s v="SKU-04255"/>
        <s v="SKU-04256"/>
        <s v="SKU-04257"/>
        <s v="SKU-04258"/>
        <s v="SKU-04259"/>
        <s v="SKU-04260"/>
        <s v="SKU-04261"/>
        <s v="SKU-04262"/>
        <s v="SKU-04263"/>
        <s v="SKU-04264"/>
        <s v="SKU-04265"/>
        <s v="SKU-04266"/>
        <s v="SKU-04267"/>
        <s v="SKU-04268"/>
        <s v="SKU-04269"/>
        <s v="SKU-04270"/>
        <s v="SKU-04271"/>
        <s v="SKU-04272"/>
        <s v="SKU-04273"/>
        <s v="SKU-04274"/>
        <s v="SKU-04275"/>
        <s v="SKU-04276"/>
        <s v="SKU-04277"/>
        <s v="SKU-04278"/>
        <s v="SKU-04279"/>
        <s v="SKU-04280"/>
        <s v="SKU-04281"/>
        <s v="SKU-04282"/>
        <s v="SKU-04283"/>
        <s v="SKU-04284"/>
        <s v="SKU-04285"/>
        <s v="SKU-04286"/>
        <s v="SKU-04287"/>
        <s v="SKU-04288"/>
        <s v="SKU-04289"/>
        <s v="SKU-04290"/>
        <s v="SKU-04291"/>
        <s v="SKU-04292"/>
        <s v="SKU-04293"/>
        <s v="SKU-04294"/>
        <s v="SKU-04295"/>
        <s v="SKU-04296"/>
        <s v="SKU-04297"/>
        <s v="SKU-04298"/>
        <s v="SKU-04299"/>
        <s v="SKU-04300"/>
        <s v="SKU-04301"/>
        <s v="SKU-04302"/>
        <s v="SKU-04303"/>
        <s v="SKU-04304"/>
        <s v="SKU-04305"/>
        <s v="SKU-04306"/>
        <s v="SKU-04307"/>
        <s v="SKU-04308"/>
        <s v="SKU-04309"/>
        <s v="SKU-04310"/>
        <s v="SKU-04311"/>
        <s v="SKU-04312"/>
        <s v="SKU-04313"/>
        <s v="SKU-04314"/>
        <s v="SKU-04315"/>
        <s v="SKU-04316"/>
        <s v="SKU-04317"/>
        <s v="SKU-04318"/>
        <s v="SKU-04319"/>
        <s v="SKU-04320"/>
        <s v="SKU-04321"/>
        <s v="SKU-04322"/>
        <s v="SKU-04323"/>
        <s v="SKU-04324"/>
        <s v="SKU-04325"/>
        <s v="SKU-04326"/>
        <s v="SKU-04327"/>
        <s v="SKU-04328"/>
        <s v="SKU-04329"/>
        <s v="SKU-04330"/>
        <s v="SKU-04331"/>
        <s v="SKU-04332"/>
        <s v="SKU-04333"/>
        <s v="SKU-04334"/>
        <s v="SKU-04335"/>
        <s v="SKU-04336"/>
        <s v="SKU-04337"/>
        <s v="SKU-04338"/>
        <s v="SKU-04339"/>
        <s v="SKU-04340"/>
        <s v="SKU-04341"/>
        <s v="SKU-04342"/>
        <s v="SKU-04343"/>
        <s v="SKU-04344"/>
        <s v="SKU-04345"/>
        <s v="SKU-04346"/>
        <s v="SKU-04347"/>
        <s v="SKU-04348"/>
        <s v="SKU-04349"/>
        <s v="SKU-04350"/>
        <s v="SKU-04351"/>
        <s v="SKU-04352"/>
        <s v="SKU-04353"/>
        <s v="SKU-04354"/>
        <s v="SKU-04355"/>
        <s v="SKU-04356"/>
        <s v="SKU-04357"/>
        <s v="SKU-04358"/>
        <s v="SKU-04359"/>
        <s v="SKU-04360"/>
        <s v="SKU-04361"/>
        <s v="SKU-04362"/>
        <s v="SKU-04363"/>
        <s v="SKU-04364"/>
        <s v="SKU-04365"/>
        <s v="SKU-04366"/>
        <s v="SKU-04367"/>
        <s v="SKU-04368"/>
        <s v="SKU-04369"/>
        <s v="SKU-04370"/>
        <s v="SKU-04371"/>
        <s v="SKU-04372"/>
        <s v="SKU-04373"/>
        <s v="SKU-04374"/>
        <s v="SKU-04375"/>
        <s v="SKU-04376"/>
        <s v="SKU-04377"/>
        <s v="SKU-04378"/>
        <s v="SKU-04379"/>
        <s v="SKU-04380"/>
        <s v="SKU-04381"/>
        <s v="SKU-04382"/>
        <s v="SKU-04383"/>
        <s v="SKU-04384"/>
        <s v="SKU-04385"/>
        <s v="SKU-04386"/>
        <s v="SKU-04387"/>
        <s v="SKU-04388"/>
        <s v="SKU-04389"/>
        <s v="SKU-04390"/>
        <s v="SKU-04391"/>
        <s v="SKU-04392"/>
        <s v="SKU-04393"/>
        <s v="SKU-04394"/>
        <s v="SKU-04395"/>
        <s v="SKU-04396"/>
        <s v="SKU-04397"/>
        <s v="SKU-04398"/>
        <s v="SKU-04399"/>
        <s v="SKU-04400"/>
        <s v="SKU-04401"/>
        <s v="SKU-04402"/>
        <s v="SKU-04403"/>
        <s v="SKU-04404"/>
        <s v="SKU-04405"/>
        <s v="SKU-04406"/>
        <s v="SKU-04407"/>
        <s v="SKU-04408"/>
        <s v="SKU-04409"/>
        <s v="SKU-04410"/>
        <s v="SKU-04411"/>
        <s v="SKU-04412"/>
        <s v="SKU-04413"/>
        <s v="SKU-04414"/>
        <s v="SKU-04415"/>
        <s v="SKU-04416"/>
        <s v="SKU-04417"/>
        <s v="SKU-04418"/>
        <s v="SKU-04419"/>
        <s v="SKU-04420"/>
        <s v="SKU-04421"/>
        <s v="SKU-04422"/>
        <s v="SKU-04423"/>
        <s v="SKU-04424"/>
        <s v="SKU-04425"/>
        <s v="SKU-04426"/>
        <s v="SKU-04427"/>
        <s v="SKU-04428"/>
        <s v="SKU-04429"/>
        <s v="SKU-04430"/>
        <s v="SKU-04431"/>
        <s v="SKU-04432"/>
        <s v="SKU-04433"/>
        <s v="SKU-04434"/>
        <s v="SKU-04435"/>
        <s v="SKU-04436"/>
        <s v="SKU-04437"/>
        <s v="SKU-04438"/>
        <s v="SKU-04439"/>
        <s v="SKU-04440"/>
        <s v="SKU-04441"/>
        <s v="SKU-04442"/>
        <s v="SKU-04443"/>
        <s v="SKU-04444"/>
        <s v="SKU-04445"/>
        <s v="SKU-04446"/>
        <s v="SKU-04447"/>
        <s v="SKU-04448"/>
        <s v="SKU-04449"/>
        <s v="SKU-04450"/>
        <s v="SKU-04451"/>
        <s v="SKU-04452"/>
        <s v="SKU-04453"/>
        <s v="SKU-04454"/>
        <s v="SKU-04455"/>
        <s v="SKU-04456"/>
        <s v="SKU-04457"/>
        <s v="SKU-04458"/>
        <s v="SKU-04459"/>
        <s v="SKU-04460"/>
        <s v="SKU-04461"/>
        <s v="SKU-04462"/>
        <s v="SKU-04463"/>
        <s v="SKU-04464"/>
        <s v="SKU-04465"/>
        <s v="SKU-04466"/>
        <s v="SKU-04467"/>
        <s v="SKU-04468"/>
        <s v="SKU-04469"/>
        <s v="SKU-04470"/>
        <s v="SKU-04471"/>
        <s v="SKU-04472"/>
        <s v="SKU-04473"/>
        <s v="SKU-04474"/>
        <s v="SKU-04475"/>
        <s v="SKU-04476"/>
        <s v="SKU-04477"/>
        <s v="SKU-04478"/>
        <s v="SKU-04479"/>
        <s v="SKU-04480"/>
        <s v="SKU-04481"/>
        <s v="SKU-04482"/>
        <s v="SKU-04483"/>
        <s v="SKU-04484"/>
        <s v="SKU-04485"/>
        <s v="SKU-04486"/>
        <s v="SKU-04487"/>
        <s v="SKU-04488"/>
        <s v="SKU-04489"/>
        <s v="SKU-04490"/>
        <s v="SKU-04491"/>
        <s v="SKU-04492"/>
        <s v="SKU-04493"/>
        <s v="SKU-04494"/>
        <s v="SKU-04495"/>
        <s v="SKU-04496"/>
        <s v="SKU-04497"/>
        <s v="SKU-04498"/>
        <s v="SKU-04499"/>
        <s v="SKU-04500"/>
        <s v="SKU-04501"/>
        <s v="SKU-04502"/>
        <s v="SKU-04503"/>
        <s v="SKU-04504"/>
        <s v="SKU-04505"/>
        <s v="SKU-04506"/>
        <s v="SKU-04507"/>
        <s v="SKU-04508"/>
        <s v="SKU-04509"/>
        <s v="SKU-04510"/>
        <s v="SKU-04511"/>
        <s v="SKU-04512"/>
        <s v="SKU-04513"/>
        <s v="SKU-04514"/>
        <s v="SKU-04515"/>
        <s v="SKU-04516"/>
        <s v="SKU-04517"/>
        <s v="SKU-04518"/>
        <s v="SKU-04519"/>
        <s v="SKU-04520"/>
        <s v="SKU-04521"/>
        <s v="SKU-04522"/>
        <s v="SKU-04523"/>
        <s v="SKU-04524"/>
        <s v="SKU-04525"/>
        <s v="SKU-04526"/>
        <s v="SKU-04527"/>
        <s v="SKU-04528"/>
        <s v="SKU-04529"/>
        <s v="SKU-04530"/>
        <s v="SKU-04531"/>
        <s v="SKU-04532"/>
        <s v="SKU-04533"/>
        <s v="SKU-04534"/>
        <s v="SKU-04535"/>
        <s v="SKU-04536"/>
        <s v="SKU-04537"/>
        <s v="SKU-04538"/>
        <s v="SKU-04539"/>
        <s v="SKU-04540"/>
        <s v="SKU-04541"/>
        <s v="SKU-04542"/>
        <s v="SKU-04543"/>
        <s v="SKU-04544"/>
        <s v="SKU-04545"/>
        <s v="SKU-04546"/>
        <s v="SKU-04547"/>
        <s v="SKU-04548"/>
        <s v="SKU-04549"/>
        <s v="SKU-04550"/>
        <s v="SKU-04551"/>
        <s v="SKU-04552"/>
        <s v="SKU-04553"/>
        <s v="SKU-04554"/>
        <s v="SKU-04555"/>
        <s v="SKU-04556"/>
        <s v="SKU-04557"/>
        <s v="SKU-04558"/>
        <s v="SKU-04559"/>
        <s v="SKU-04560"/>
        <s v="SKU-04561"/>
        <s v="SKU-04562"/>
        <s v="SKU-04563"/>
        <s v="SKU-04564"/>
        <s v="SKU-04565"/>
        <s v="SKU-04566"/>
        <s v="SKU-04567"/>
        <s v="SKU-04568"/>
        <s v="SKU-04569"/>
        <s v="SKU-04570"/>
        <s v="SKU-04571"/>
        <s v="SKU-04572"/>
        <s v="SKU-04573"/>
        <s v="SKU-04574"/>
        <s v="SKU-04575"/>
        <s v="SKU-04576"/>
        <s v="SKU-04577"/>
        <s v="SKU-04578"/>
        <s v="SKU-04579"/>
        <s v="SKU-04580"/>
        <s v="SKU-04581"/>
        <s v="SKU-04582"/>
        <s v="SKU-04583"/>
        <s v="SKU-04584"/>
        <s v="SKU-04585"/>
        <s v="SKU-04586"/>
        <s v="SKU-04587"/>
        <s v="SKU-04588"/>
        <s v="SKU-04589"/>
        <s v="SKU-04590"/>
        <s v="SKU-04591"/>
        <s v="SKU-04592"/>
        <s v="SKU-04593"/>
        <s v="SKU-04594"/>
        <s v="SKU-04595"/>
        <s v="SKU-04596"/>
        <s v="SKU-04597"/>
        <s v="SKU-04598"/>
        <s v="SKU-04599"/>
        <s v="SKU-04600"/>
        <s v="SKU-04601"/>
        <s v="SKU-04602"/>
        <s v="SKU-04603"/>
        <s v="SKU-04604"/>
        <s v="SKU-04605"/>
        <s v="SKU-04606"/>
        <s v="SKU-04607"/>
        <s v="SKU-04608"/>
        <s v="SKU-04609"/>
        <s v="SKU-04610"/>
        <s v="SKU-04611"/>
        <s v="SKU-04612"/>
        <s v="SKU-04613"/>
        <s v="SKU-04614"/>
        <s v="SKU-04615"/>
        <s v="SKU-04616"/>
        <s v="SKU-04617"/>
        <s v="SKU-04618"/>
        <s v="SKU-04619"/>
        <s v="SKU-04620"/>
        <s v="SKU-04621"/>
        <s v="SKU-04622"/>
        <s v="SKU-04623"/>
        <s v="SKU-04624"/>
        <s v="SKU-04625"/>
        <s v="SKU-04626"/>
        <s v="SKU-04627"/>
        <s v="SKU-04628"/>
        <s v="SKU-04629"/>
        <s v="SKU-04630"/>
        <s v="SKU-04631"/>
        <s v="SKU-04632"/>
        <s v="SKU-04633"/>
        <s v="SKU-04634"/>
        <s v="SKU-04635"/>
        <s v="SKU-04636"/>
        <s v="SKU-04637"/>
        <s v="SKU-04638"/>
        <s v="SKU-04639"/>
        <s v="SKU-04640"/>
        <s v="SKU-04641"/>
        <s v="SKU-04642"/>
        <s v="SKU-04643"/>
        <s v="SKU-04644"/>
        <s v="SKU-04645"/>
        <s v="SKU-04646"/>
        <s v="SKU-04647"/>
        <s v="SKU-04648"/>
        <s v="SKU-04649"/>
        <s v="SKU-04650"/>
        <s v="SKU-04651"/>
        <s v="SKU-04652"/>
        <s v="SKU-04653"/>
        <s v="SKU-04654"/>
        <s v="SKU-04655"/>
        <s v="SKU-04656"/>
        <s v="SKU-04657"/>
        <s v="SKU-04658"/>
        <s v="SKU-04659"/>
        <s v="SKU-04660"/>
        <s v="SKU-04661"/>
        <s v="SKU-04662"/>
        <s v="SKU-04663"/>
        <s v="SKU-04664"/>
        <s v="SKU-04665"/>
        <s v="SKU-04666"/>
        <s v="SKU-04667"/>
        <s v="SKU-04668"/>
        <s v="SKU-04669"/>
        <s v="SKU-04670"/>
        <s v="SKU-04671"/>
        <s v="SKU-04672"/>
        <s v="SKU-04673"/>
        <s v="SKU-04674"/>
        <s v="SKU-04675"/>
        <s v="SKU-04676"/>
        <s v="SKU-04677"/>
        <s v="SKU-04678"/>
        <s v="SKU-04679"/>
        <s v="SKU-04680"/>
        <s v="SKU-04681"/>
        <s v="SKU-04682"/>
        <s v="SKU-04683"/>
        <s v="SKU-04684"/>
        <s v="SKU-04685"/>
        <s v="SKU-04686"/>
        <s v="SKU-04687"/>
        <s v="SKU-04688"/>
        <s v="SKU-04689"/>
        <s v="SKU-04690"/>
        <s v="SKU-04691"/>
        <s v="SKU-04692"/>
        <s v="SKU-04693"/>
        <s v="SKU-04694"/>
        <s v="SKU-04695"/>
        <s v="SKU-04696"/>
        <s v="SKU-04697"/>
        <s v="SKU-04698"/>
        <s v="SKU-04699"/>
        <s v="SKU-04700"/>
        <s v="SKU-04701"/>
        <s v="SKU-04702"/>
        <s v="SKU-04703"/>
        <s v="SKU-04704"/>
        <s v="SKU-04705"/>
        <s v="SKU-04706"/>
        <s v="SKU-04707"/>
        <s v="SKU-04708"/>
        <s v="SKU-04709"/>
        <s v="SKU-04710"/>
        <s v="SKU-04711"/>
        <s v="SKU-04712"/>
        <s v="SKU-04713"/>
        <s v="SKU-04714"/>
        <s v="SKU-04715"/>
        <s v="SKU-04716"/>
        <s v="SKU-04717"/>
        <s v="SKU-04718"/>
        <s v="SKU-04719"/>
        <s v="SKU-04720"/>
        <s v="SKU-04721"/>
        <s v="SKU-04722"/>
        <s v="SKU-04723"/>
        <s v="SKU-04724"/>
        <s v="SKU-04725"/>
        <s v="SKU-04726"/>
        <s v="SKU-04727"/>
        <s v="SKU-04728"/>
        <s v="SKU-04729"/>
        <s v="SKU-04730"/>
        <s v="SKU-04731"/>
        <s v="SKU-04732"/>
        <s v="SKU-04733"/>
        <s v="SKU-04734"/>
        <s v="SKU-04735"/>
        <s v="SKU-04736"/>
        <s v="SKU-04737"/>
        <s v="SKU-04738"/>
        <s v="SKU-04739"/>
        <s v="SKU-04740"/>
        <s v="SKU-04741"/>
        <s v="SKU-04742"/>
        <s v="SKU-04743"/>
        <s v="SKU-04744"/>
        <s v="SKU-04745"/>
        <s v="SKU-04746"/>
        <s v="SKU-04747"/>
        <s v="SKU-04748"/>
        <s v="SKU-04749"/>
        <s v="SKU-04750"/>
        <s v="SKU-04751"/>
        <s v="SKU-04752"/>
        <s v="SKU-04753"/>
        <s v="SKU-04754"/>
        <s v="SKU-04755"/>
        <s v="SKU-04756"/>
        <s v="SKU-04757"/>
        <s v="SKU-04758"/>
        <s v="SKU-04759"/>
        <s v="SKU-04760"/>
        <s v="SKU-04761"/>
        <s v="SKU-04762"/>
        <s v="SKU-04763"/>
        <s v="SKU-04764"/>
        <s v="SKU-04765"/>
        <s v="SKU-04766"/>
        <s v="SKU-04767"/>
        <s v="SKU-04768"/>
        <s v="SKU-04769"/>
        <s v="SKU-04770"/>
        <s v="SKU-04771"/>
        <s v="SKU-04772"/>
        <s v="SKU-04773"/>
        <s v="SKU-04774"/>
        <s v="SKU-04775"/>
        <s v="SKU-04776"/>
        <s v="SKU-04777"/>
        <s v="SKU-04778"/>
        <s v="SKU-04779"/>
        <s v="SKU-04780"/>
        <s v="SKU-04781"/>
        <s v="SKU-04782"/>
        <s v="SKU-04783"/>
        <s v="SKU-04784"/>
        <s v="SKU-04785"/>
        <s v="SKU-04786"/>
        <s v="SKU-04787"/>
        <s v="SKU-04788"/>
        <s v="SKU-04789"/>
        <s v="SKU-04790"/>
        <s v="SKU-04791"/>
        <s v="SKU-04792"/>
        <s v="SKU-04793"/>
        <s v="SKU-04794"/>
        <s v="SKU-04795"/>
        <s v="SKU-04796"/>
        <s v="SKU-04797"/>
        <s v="SKU-04798"/>
        <s v="SKU-04799"/>
        <s v="SKU-04800"/>
        <s v="SKU-04801"/>
        <s v="SKU-04802"/>
        <s v="SKU-04803"/>
        <s v="SKU-04804"/>
        <s v="SKU-04805"/>
        <s v="SKU-04806"/>
        <s v="SKU-04807"/>
        <s v="SKU-04808"/>
        <s v="SKU-04809"/>
        <s v="SKU-04810"/>
        <s v="SKU-04811"/>
        <s v="SKU-04812"/>
        <s v="SKU-04813"/>
        <s v="SKU-04814"/>
        <s v="SKU-04815"/>
        <s v="SKU-04816"/>
        <s v="SKU-04817"/>
        <s v="SKU-04818"/>
        <s v="SKU-04819"/>
        <s v="SKU-04820"/>
        <s v="SKU-04821"/>
        <s v="SKU-04822"/>
        <s v="SKU-04823"/>
        <s v="SKU-04824"/>
        <s v="SKU-04825"/>
        <s v="SKU-04826"/>
        <s v="SKU-04827"/>
        <s v="SKU-04828"/>
        <s v="SKU-04829"/>
        <s v="SKU-04830"/>
        <s v="SKU-04831"/>
        <s v="SKU-04832"/>
        <s v="SKU-04833"/>
        <s v="SKU-04834"/>
        <s v="SKU-04835"/>
        <s v="SKU-04836"/>
        <s v="SKU-04837"/>
        <s v="SKU-04838"/>
        <s v="SKU-04839"/>
        <s v="SKU-04840"/>
        <s v="SKU-04841"/>
        <s v="SKU-04842"/>
        <s v="SKU-04843"/>
        <s v="SKU-04844"/>
        <s v="SKU-04845"/>
        <s v="SKU-04846"/>
        <s v="SKU-04847"/>
        <s v="SKU-04848"/>
        <s v="SKU-04849"/>
        <s v="SKU-04850"/>
        <s v="SKU-04851"/>
        <s v="SKU-04852"/>
        <s v="SKU-04853"/>
        <s v="SKU-04854"/>
        <s v="SKU-04855"/>
        <s v="SKU-04856"/>
        <s v="SKU-04857"/>
        <s v="SKU-04858"/>
        <s v="SKU-04859"/>
        <s v="SKU-04860"/>
        <s v="SKU-04861"/>
        <s v="SKU-04862"/>
        <s v="SKU-04863"/>
        <s v="SKU-04864"/>
        <s v="SKU-04865"/>
        <s v="SKU-04866"/>
        <s v="SKU-04867"/>
        <s v="SKU-04868"/>
        <s v="SKU-04869"/>
        <s v="SKU-04870"/>
        <s v="SKU-04871"/>
        <s v="SKU-04872"/>
        <s v="SKU-04873"/>
        <s v="SKU-04874"/>
        <s v="SKU-04875"/>
        <s v="SKU-04876"/>
        <s v="SKU-04877"/>
        <s v="SKU-04878"/>
        <s v="SKU-04879"/>
        <s v="SKU-04880"/>
        <s v="SKU-04881"/>
        <s v="SKU-04882"/>
        <s v="SKU-04883"/>
        <s v="SKU-04884"/>
        <s v="SKU-04885"/>
        <s v="SKU-04886"/>
        <s v="SKU-04887"/>
        <s v="SKU-04888"/>
        <s v="SKU-04889"/>
        <s v="SKU-04890"/>
        <s v="SKU-04891"/>
        <s v="SKU-04892"/>
        <s v="SKU-04893"/>
        <s v="SKU-04894"/>
        <s v="SKU-04895"/>
        <s v="SKU-04896"/>
        <s v="SKU-04897"/>
        <s v="SKU-04898"/>
        <s v="SKU-04899"/>
        <s v="SKU-04900"/>
        <s v="SKU-04901"/>
        <s v="SKU-04902"/>
        <s v="SKU-04903"/>
        <s v="SKU-04904"/>
        <s v="SKU-04905"/>
        <s v="SKU-04906"/>
        <s v="SKU-04907"/>
        <s v="SKU-04908"/>
        <s v="SKU-04909"/>
        <s v="SKU-04910"/>
        <s v="SKU-04911"/>
        <s v="SKU-04912"/>
        <s v="SKU-04913"/>
        <s v="SKU-04914"/>
        <s v="SKU-04915"/>
        <s v="SKU-04916"/>
        <s v="SKU-04917"/>
        <s v="SKU-04918"/>
        <s v="SKU-04919"/>
        <s v="SKU-04920"/>
        <s v="SKU-04921"/>
        <s v="SKU-04922"/>
        <s v="SKU-04923"/>
        <s v="SKU-04924"/>
        <s v="SKU-04925"/>
        <s v="SKU-04926"/>
        <s v="SKU-04927"/>
        <s v="SKU-04928"/>
        <s v="SKU-04929"/>
        <s v="SKU-04930"/>
        <s v="SKU-04931"/>
        <s v="SKU-04932"/>
        <s v="SKU-04933"/>
        <s v="SKU-04934"/>
        <s v="SKU-04935"/>
        <s v="SKU-04936"/>
        <s v="SKU-04937"/>
        <s v="SKU-04938"/>
        <s v="SKU-04939"/>
        <s v="SKU-04940"/>
        <s v="SKU-04941"/>
        <s v="SKU-04942"/>
        <s v="SKU-04943"/>
        <s v="SKU-04944"/>
        <s v="SKU-04945"/>
        <s v="SKU-04946"/>
        <s v="SKU-04947"/>
        <s v="SKU-04948"/>
        <s v="SKU-04949"/>
        <s v="SKU-04950"/>
        <s v="SKU-04951"/>
        <s v="SKU-04952"/>
        <s v="SKU-04953"/>
        <s v="SKU-04954"/>
        <s v="SKU-04955"/>
        <s v="SKU-04956"/>
        <s v="SKU-04957"/>
        <s v="SKU-04958"/>
        <s v="SKU-04959"/>
        <s v="SKU-04960"/>
        <s v="SKU-04961"/>
        <s v="SKU-04962"/>
        <s v="SKU-04963"/>
        <s v="SKU-04964"/>
        <s v="SKU-04965"/>
        <s v="SKU-04966"/>
        <s v="SKU-04967"/>
        <s v="SKU-04968"/>
        <s v="SKU-04969"/>
        <s v="SKU-04970"/>
        <s v="SKU-04971"/>
        <s v="SKU-04972"/>
        <s v="SKU-04973"/>
        <s v="SKU-04974"/>
        <s v="SKU-04975"/>
        <s v="SKU-04976"/>
        <s v="SKU-04977"/>
        <s v="SKU-04978"/>
        <s v="SKU-04979"/>
        <s v="SKU-04980"/>
        <s v="SKU-04981"/>
        <s v="SKU-04982"/>
        <s v="SKU-04983"/>
        <s v="SKU-04984"/>
        <s v="SKU-04985"/>
        <s v="SKU-04986"/>
        <s v="SKU-04987"/>
        <s v="SKU-04988"/>
        <s v="SKU-04989"/>
        <s v="SKU-04990"/>
        <s v="SKU-04991"/>
        <s v="SKU-04992"/>
        <s v="SKU-04993"/>
        <s v="SKU-04994"/>
        <s v="SKU-04995"/>
        <s v="SKU-04996"/>
        <s v="SKU-04997"/>
        <s v="SKU-04998"/>
        <s v="SKU-04999"/>
        <s v="SKU-05000"/>
        <s v="SKU-05001"/>
        <s v="SKU-05002"/>
        <s v="SKU-05003"/>
        <s v="SKU-05004"/>
        <s v="SKU-05005"/>
        <s v="SKU-05006"/>
        <s v="SKU-05007"/>
        <s v="SKU-05008"/>
        <s v="SKU-05009"/>
        <s v="SKU-05010"/>
        <s v="SKU-05011"/>
        <s v="SKU-05012"/>
        <s v="SKU-05013"/>
        <s v="SKU-05014"/>
        <s v="SKU-05015"/>
        <s v="SKU-05016"/>
        <s v="SKU-05017"/>
        <s v="SKU-05018"/>
        <s v="SKU-05019"/>
        <s v="SKU-05020"/>
        <s v="SKU-05021"/>
        <s v="SKU-05022"/>
        <s v="SKU-05023"/>
        <s v="SKU-05024"/>
        <s v="SKU-05025"/>
        <s v="SKU-05026"/>
        <s v="SKU-05027"/>
        <s v="SKU-05028"/>
        <s v="SKU-05029"/>
        <s v="SKU-05030"/>
        <s v="SKU-05031"/>
        <s v="SKU-05032"/>
        <s v="SKU-05033"/>
        <s v="SKU-05034"/>
        <s v="SKU-05035"/>
        <s v="SKU-05036"/>
        <s v="SKU-05037"/>
        <s v="SKU-05038"/>
        <s v="SKU-05039"/>
        <s v="SKU-05040"/>
        <s v="SKU-05041"/>
        <s v="SKU-05042"/>
        <s v="SKU-05043"/>
        <s v="SKU-05044"/>
        <s v="SKU-05045"/>
        <s v="SKU-05046"/>
        <s v="SKU-05047"/>
        <s v="SKU-05048"/>
        <s v="SKU-05049"/>
        <s v="SKU-05050"/>
        <s v="SKU-05051"/>
        <s v="SKU-05052"/>
        <s v="SKU-05053"/>
        <s v="SKU-05054"/>
        <s v="SKU-05055"/>
        <s v="SKU-05056"/>
        <s v="SKU-05057"/>
        <s v="SKU-05058"/>
        <s v="SKU-05059"/>
        <s v="SKU-05060"/>
        <s v="SKU-05061"/>
        <s v="SKU-05062"/>
        <s v="SKU-05063"/>
        <s v="SKU-05064"/>
        <s v="SKU-05065"/>
        <s v="SKU-05066"/>
        <s v="SKU-05067"/>
        <s v="SKU-05068"/>
        <s v="SKU-05069"/>
        <s v="SKU-05070"/>
        <s v="SKU-05071"/>
        <s v="SKU-05072"/>
        <s v="SKU-05073"/>
        <s v="SKU-05074"/>
        <s v="SKU-05075"/>
        <s v="SKU-05076"/>
        <s v="SKU-05077"/>
        <s v="SKU-05078"/>
        <s v="SKU-05079"/>
        <s v="SKU-05080"/>
        <s v="SKU-05081"/>
        <s v="SKU-05082"/>
        <s v="SKU-05083"/>
        <s v="SKU-05084"/>
        <s v="SKU-05085"/>
        <s v="SKU-05086"/>
        <s v="SKU-05087"/>
        <s v="SKU-05088"/>
        <s v="SKU-05089"/>
        <s v="SKU-05090"/>
        <s v="SKU-05091"/>
        <s v="SKU-05092"/>
        <s v="SKU-05093"/>
        <s v="SKU-05094"/>
        <s v="SKU-05095"/>
        <s v="SKU-05096"/>
        <s v="SKU-05097"/>
        <s v="SKU-05098"/>
        <s v="SKU-05099"/>
        <s v="SKU-05100"/>
        <s v="SKU-05101"/>
        <s v="SKU-05102"/>
        <s v="SKU-05103"/>
        <s v="SKU-05104"/>
        <s v="SKU-05105"/>
        <s v="SKU-05106"/>
        <s v="SKU-05107"/>
        <s v="SKU-05108"/>
        <s v="SKU-05109"/>
        <s v="SKU-05110"/>
        <s v="SKU-05111"/>
        <s v="SKU-05112"/>
        <s v="SKU-05113"/>
        <s v="SKU-05114"/>
        <s v="SKU-05115"/>
        <s v="SKU-05116"/>
        <s v="SKU-05117"/>
        <s v="SKU-05118"/>
        <s v="SKU-05119"/>
        <s v="SKU-05120"/>
        <s v="SKU-05121"/>
        <s v="SKU-05122"/>
        <s v="SKU-05123"/>
        <s v="SKU-05124"/>
        <s v="SKU-05125"/>
        <s v="SKU-05126"/>
        <s v="SKU-05127"/>
        <s v="SKU-05128"/>
        <s v="SKU-05129"/>
        <s v="SKU-05130"/>
        <s v="SKU-05131"/>
        <s v="SKU-05132"/>
        <s v="SKU-05133"/>
        <s v="SKU-05134"/>
        <s v="SKU-05135"/>
        <s v="SKU-05136"/>
        <s v="SKU-05137"/>
        <s v="SKU-05138"/>
        <s v="SKU-05139"/>
        <s v="SKU-05140"/>
        <s v="SKU-05141"/>
        <s v="SKU-05142"/>
        <s v="SKU-05143"/>
        <s v="SKU-05144"/>
        <s v="SKU-05145"/>
        <s v="SKU-05146"/>
        <s v="SKU-05147"/>
        <s v="SKU-05148"/>
        <s v="SKU-05149"/>
        <s v="SKU-05150"/>
        <s v="SKU-05151"/>
        <s v="SKU-05152"/>
        <s v="SKU-05153"/>
        <s v="SKU-05154"/>
        <s v="SKU-05155"/>
        <s v="SKU-05156"/>
        <s v="SKU-05157"/>
        <s v="SKU-05158"/>
        <s v="SKU-05159"/>
        <s v="SKU-05160"/>
        <s v="SKU-05161"/>
        <s v="SKU-05162"/>
        <s v="SKU-05163"/>
        <s v="SKU-05164"/>
        <s v="SKU-05165"/>
        <s v="SKU-05166"/>
        <s v="SKU-05167"/>
        <s v="SKU-05168"/>
        <s v="SKU-05169"/>
        <s v="SKU-05170"/>
        <s v="SKU-05171"/>
        <s v="SKU-05172"/>
        <s v="SKU-05173"/>
        <s v="SKU-05174"/>
        <s v="SKU-05175"/>
        <s v="SKU-05176"/>
        <s v="SKU-05177"/>
        <s v="SKU-05178"/>
        <s v="SKU-05179"/>
        <s v="SKU-05180"/>
        <s v="SKU-05181"/>
        <s v="SKU-05182"/>
        <s v="SKU-05183"/>
        <s v="SKU-05184"/>
        <s v="SKU-05185"/>
        <s v="SKU-05186"/>
        <s v="SKU-05187"/>
        <s v="SKU-05188"/>
        <s v="SKU-05189"/>
        <s v="SKU-05190"/>
        <s v="SKU-05191"/>
        <s v="SKU-05192"/>
        <s v="SKU-05193"/>
        <s v="SKU-05194"/>
        <s v="SKU-05195"/>
        <s v="SKU-05196"/>
        <s v="SKU-05197"/>
        <s v="SKU-05198"/>
        <s v="SKU-05199"/>
        <s v="SKU-05200"/>
        <s v="SKU-05201"/>
        <s v="SKU-05202"/>
        <s v="SKU-05203"/>
        <s v="SKU-05204"/>
        <s v="SKU-05205"/>
        <s v="SKU-05206"/>
        <s v="SKU-05207"/>
        <s v="SKU-05208"/>
        <s v="SKU-05209"/>
        <s v="SKU-05210"/>
        <s v="SKU-05211"/>
        <s v="SKU-05212"/>
        <s v="SKU-05213"/>
        <s v="SKU-05214"/>
        <s v="SKU-05215"/>
        <s v="SKU-05216"/>
        <s v="SKU-05217"/>
        <s v="SKU-05218"/>
        <s v="SKU-05219"/>
        <s v="SKU-05220"/>
        <s v="SKU-05221"/>
        <s v="SKU-05222"/>
        <s v="SKU-05223"/>
        <s v="SKU-05224"/>
        <s v="SKU-05225"/>
        <s v="SKU-05226"/>
        <s v="SKU-05227"/>
        <s v="SKU-05228"/>
        <s v="SKU-05229"/>
        <s v="SKU-05230"/>
        <s v="SKU-05231"/>
        <s v="SKU-05232"/>
        <s v="SKU-05233"/>
        <s v="SKU-05234"/>
        <s v="SKU-05235"/>
        <s v="SKU-05236"/>
        <s v="SKU-05237"/>
        <s v="SKU-05238"/>
        <s v="SKU-05239"/>
        <s v="SKU-05240"/>
        <s v="SKU-05241"/>
        <s v="SKU-05242"/>
        <s v="SKU-05243"/>
        <s v="SKU-05244"/>
        <s v="SKU-05245"/>
        <s v="SKU-05246"/>
        <s v="SKU-05247"/>
        <s v="SKU-05248"/>
        <s v="SKU-05249"/>
        <s v="SKU-05250"/>
        <s v="SKU-05251"/>
        <s v="SKU-05252"/>
        <s v="SKU-05253"/>
        <s v="SKU-05254"/>
        <s v="SKU-05255"/>
        <s v="SKU-05256"/>
        <s v="SKU-05257"/>
        <s v="SKU-05258"/>
        <s v="SKU-05259"/>
        <s v="SKU-05260"/>
        <s v="SKU-05261"/>
        <s v="SKU-05262"/>
        <s v="SKU-05263"/>
        <s v="SKU-05264"/>
        <s v="SKU-05265"/>
        <s v="SKU-05266"/>
        <s v="SKU-05267"/>
        <s v="SKU-05268"/>
        <s v="SKU-05269"/>
        <s v="SKU-05270"/>
        <s v="SKU-05271"/>
        <s v="SKU-05272"/>
        <s v="SKU-05273"/>
        <s v="SKU-05274"/>
        <s v="SKU-05275"/>
        <s v="SKU-05276"/>
        <s v="SKU-05277"/>
        <s v="SKU-05278"/>
        <s v="SKU-05279"/>
        <s v="SKU-05280"/>
        <s v="SKU-05281"/>
        <s v="SKU-05282"/>
        <s v="SKU-05283"/>
        <s v="SKU-05284"/>
        <s v="SKU-05285"/>
        <s v="SKU-05286"/>
        <s v="SKU-05287"/>
        <s v="SKU-05288"/>
        <s v="SKU-05289"/>
        <s v="SKU-05290"/>
        <s v="SKU-05291"/>
        <s v="SKU-05292"/>
        <s v="SKU-05293"/>
        <s v="SKU-05294"/>
        <s v="SKU-05295"/>
        <s v="SKU-05296"/>
        <s v="SKU-05297"/>
        <s v="SKU-05298"/>
        <s v="SKU-05299"/>
        <s v="SKU-05300"/>
        <s v="SKU-05301"/>
        <s v="SKU-05302"/>
        <s v="SKU-05303"/>
        <s v="SKU-05304"/>
        <s v="SKU-05305"/>
        <s v="SKU-05306"/>
        <s v="SKU-05307"/>
        <s v="SKU-05308"/>
        <s v="SKU-05309"/>
        <s v="SKU-05310"/>
        <s v="SKU-05311"/>
        <s v="SKU-05312"/>
        <s v="SKU-05313"/>
        <s v="SKU-05314"/>
        <s v="SKU-05315"/>
        <s v="SKU-05316"/>
        <s v="SKU-05317"/>
        <s v="SKU-05318"/>
        <s v="SKU-05319"/>
        <s v="SKU-05320"/>
        <s v="SKU-05321"/>
        <s v="SKU-05322"/>
        <s v="SKU-05323"/>
        <s v="SKU-05324"/>
        <s v="SKU-05325"/>
        <s v="SKU-05326"/>
        <s v="SKU-05327"/>
        <s v="SKU-05328"/>
        <s v="SKU-05329"/>
        <s v="SKU-05330"/>
        <s v="SKU-05331"/>
        <s v="SKU-05332"/>
        <s v="SKU-05333"/>
        <s v="SKU-05334"/>
        <s v="SKU-05335"/>
        <s v="SKU-05336"/>
        <s v="SKU-05337"/>
        <s v="SKU-05338"/>
        <s v="SKU-05339"/>
        <s v="SKU-05340"/>
        <s v="SKU-05341"/>
        <s v="SKU-05342"/>
        <s v="SKU-05343"/>
        <s v="SKU-05344"/>
        <s v="SKU-05345"/>
        <s v="SKU-05346"/>
        <s v="SKU-05347"/>
        <s v="SKU-05348"/>
        <s v="SKU-05349"/>
        <s v="SKU-05350"/>
        <s v="SKU-05351"/>
        <s v="SKU-05352"/>
        <s v="SKU-05353"/>
        <s v="SKU-05354"/>
        <s v="SKU-05355"/>
        <s v="SKU-05356"/>
        <s v="SKU-05357"/>
        <s v="SKU-05358"/>
        <s v="SKU-05359"/>
        <s v="SKU-05360"/>
        <s v="SKU-05361"/>
        <s v="SKU-05362"/>
        <s v="SKU-05363"/>
        <s v="SKU-05364"/>
        <s v="SKU-05365"/>
        <s v="SKU-05366"/>
        <s v="SKU-05367"/>
        <s v="SKU-05368"/>
        <s v="SKU-05369"/>
        <s v="SKU-05370"/>
        <s v="SKU-05371"/>
        <s v="SKU-05372"/>
        <s v="SKU-05373"/>
        <s v="SKU-05374"/>
        <s v="SKU-05375"/>
        <s v="SKU-05376"/>
        <s v="SKU-05377"/>
        <s v="SKU-05378"/>
        <s v="SKU-05379"/>
        <s v="SKU-05380"/>
        <s v="SKU-05381"/>
        <s v="SKU-05382"/>
        <s v="SKU-05383"/>
        <s v="SKU-05384"/>
        <s v="SKU-05385"/>
        <s v="SKU-05386"/>
        <s v="SKU-05387"/>
        <s v="SKU-05388"/>
        <s v="SKU-05389"/>
        <s v="SKU-05390"/>
        <s v="SKU-05391"/>
        <s v="SKU-05392"/>
        <s v="SKU-05393"/>
        <s v="SKU-05394"/>
        <s v="SKU-05395"/>
        <s v="SKU-05396"/>
        <s v="SKU-05397"/>
        <s v="SKU-05398"/>
        <s v="SKU-05399"/>
        <s v="SKU-05400"/>
        <s v="SKU-05401"/>
        <s v="SKU-05402"/>
        <s v="SKU-05403"/>
        <s v="SKU-05404"/>
        <s v="SKU-05405"/>
        <s v="SKU-05406"/>
        <s v="SKU-05407"/>
        <s v="SKU-05408"/>
        <s v="SKU-05409"/>
        <s v="SKU-05410"/>
        <s v="SKU-05411"/>
        <s v="SKU-05412"/>
        <s v="SKU-05413"/>
        <s v="SKU-05414"/>
        <s v="SKU-05415"/>
        <s v="SKU-05416"/>
        <s v="SKU-05417"/>
        <s v="SKU-05418"/>
        <s v="SKU-05419"/>
        <s v="SKU-05420"/>
        <s v="SKU-05421"/>
        <s v="SKU-05422"/>
        <s v="SKU-05423"/>
        <s v="SKU-05424"/>
        <s v="SKU-05425"/>
        <s v="SKU-05426"/>
        <s v="SKU-05427"/>
        <s v="SKU-05428"/>
        <s v="SKU-05429"/>
        <s v="SKU-05430"/>
        <s v="SKU-05431"/>
        <s v="SKU-05432"/>
        <s v="SKU-05433"/>
        <s v="SKU-05434"/>
        <s v="SKU-05435"/>
        <s v="SKU-05436"/>
        <s v="SKU-05437"/>
        <s v="SKU-05438"/>
        <s v="SKU-05439"/>
        <s v="SKU-05440"/>
        <s v="SKU-05441"/>
        <s v="SKU-05442"/>
        <s v="SKU-05443"/>
        <s v="SKU-05444"/>
        <s v="SKU-05445"/>
        <s v="SKU-05446"/>
        <s v="SKU-05447"/>
        <s v="SKU-05448"/>
        <s v="SKU-05449"/>
        <s v="SKU-05450"/>
        <s v="SKU-05451"/>
        <s v="SKU-05452"/>
        <s v="SKU-05453"/>
        <s v="SKU-05454"/>
        <s v="SKU-05455"/>
        <s v="SKU-05456"/>
        <s v="SKU-05457"/>
        <s v="SKU-05458"/>
        <s v="SKU-05459"/>
        <s v="SKU-05460"/>
        <s v="SKU-05461"/>
        <s v="SKU-05462"/>
        <s v="SKU-05463"/>
        <s v="SKU-05464"/>
        <s v="SKU-05465"/>
        <s v="SKU-05466"/>
        <s v="SKU-05467"/>
        <s v="SKU-05468"/>
        <s v="SKU-05469"/>
        <s v="SKU-05470"/>
        <s v="SKU-05471"/>
        <s v="SKU-05472"/>
        <s v="SKU-05473"/>
        <s v="SKU-05474"/>
        <s v="SKU-05475"/>
        <s v="SKU-05476"/>
        <s v="SKU-05477"/>
        <s v="SKU-05478"/>
        <s v="SKU-05479"/>
        <s v="SKU-05480"/>
        <s v="SKU-05481"/>
        <s v="SKU-05482"/>
        <s v="SKU-05483"/>
        <s v="SKU-05484"/>
        <s v="SKU-05485"/>
        <s v="SKU-05486"/>
        <s v="SKU-05487"/>
        <s v="SKU-05488"/>
        <s v="SKU-05489"/>
        <s v="SKU-05490"/>
        <s v="SKU-05491"/>
        <s v="SKU-05492"/>
        <s v="SKU-05493"/>
        <s v="SKU-05494"/>
        <s v="SKU-05495"/>
        <s v="SKU-05496"/>
        <s v="SKU-05497"/>
        <s v="SKU-05498"/>
        <s v="SKU-05499"/>
        <s v="SKU-05500"/>
        <s v="SKU-05501"/>
        <s v="SKU-05502"/>
        <s v="SKU-05503"/>
        <s v="SKU-05504"/>
        <s v="SKU-05505"/>
        <s v="SKU-05506"/>
        <s v="SKU-05507"/>
        <s v="SKU-05508"/>
        <s v="SKU-05509"/>
        <s v="SKU-05510"/>
        <s v="SKU-05511"/>
        <s v="SKU-05512"/>
        <s v="SKU-05513"/>
        <s v="SKU-05514"/>
        <s v="SKU-05515"/>
        <s v="SKU-05516"/>
        <s v="SKU-05517"/>
        <s v="SKU-05518"/>
        <s v="SKU-05519"/>
        <s v="SKU-05520"/>
        <s v="SKU-05521"/>
        <s v="SKU-05522"/>
        <s v="SKU-05523"/>
        <s v="SKU-05524"/>
        <s v="SKU-05525"/>
        <s v="SKU-05526"/>
        <s v="SKU-05527"/>
        <s v="SKU-05528"/>
        <s v="SKU-05529"/>
        <s v="SKU-05530"/>
        <s v="SKU-05531"/>
        <s v="SKU-05532"/>
        <s v="SKU-05533"/>
        <s v="SKU-05534"/>
        <s v="SKU-05535"/>
        <s v="SKU-05536"/>
        <s v="SKU-05537"/>
        <s v="SKU-05538"/>
        <s v="SKU-05539"/>
        <s v="SKU-05540"/>
        <s v="SKU-05541"/>
        <s v="SKU-05542"/>
        <s v="SKU-05543"/>
        <s v="SKU-05544"/>
        <s v="SKU-05545"/>
        <s v="SKU-05546"/>
        <s v="SKU-05547"/>
        <s v="SKU-05548"/>
        <s v="SKU-05549"/>
        <s v="SKU-05550"/>
        <s v="SKU-05551"/>
        <s v="SKU-05552"/>
        <s v="SKU-05553"/>
        <s v="SKU-05554"/>
        <s v="SKU-05555"/>
        <s v="SKU-05556"/>
        <s v="SKU-05557"/>
        <s v="SKU-05558"/>
        <s v="SKU-05559"/>
        <s v="SKU-05560"/>
        <s v="SKU-05561"/>
        <s v="SKU-05562"/>
        <s v="SKU-05563"/>
        <s v="SKU-05564"/>
        <s v="SKU-05565"/>
        <s v="SKU-05566"/>
        <s v="SKU-05567"/>
        <s v="SKU-05568"/>
        <s v="SKU-05569"/>
        <s v="SKU-05570"/>
        <s v="SKU-05571"/>
        <s v="SKU-05572"/>
        <s v="SKU-05573"/>
        <s v="SKU-05574"/>
        <s v="SKU-05575"/>
        <s v="SKU-05576"/>
        <s v="SKU-05577"/>
        <s v="SKU-05578"/>
        <s v="SKU-05579"/>
        <s v="SKU-05580"/>
        <s v="SKU-05581"/>
        <s v="SKU-05582"/>
        <s v="SKU-05583"/>
        <s v="SKU-05584"/>
        <s v="SKU-05585"/>
        <s v="SKU-05586"/>
        <s v="SKU-05587"/>
        <s v="SKU-05588"/>
        <s v="SKU-05589"/>
        <s v="SKU-05590"/>
        <s v="SKU-05591"/>
        <s v="SKU-05592"/>
        <s v="SKU-05593"/>
        <s v="SKU-05594"/>
        <s v="SKU-05595"/>
        <s v="SKU-05596"/>
        <s v="SKU-05597"/>
        <s v="SKU-05598"/>
        <s v="SKU-05599"/>
        <s v="SKU-05600"/>
        <s v="SKU-05601"/>
        <s v="SKU-05602"/>
        <s v="SKU-05603"/>
        <s v="SKU-05604"/>
        <s v="SKU-05605"/>
        <s v="SKU-05606"/>
        <s v="SKU-05607"/>
        <s v="SKU-05608"/>
        <s v="SKU-05609"/>
        <s v="SKU-05610"/>
        <s v="SKU-05611"/>
        <s v="SKU-05612"/>
        <s v="SKU-05613"/>
        <s v="SKU-05614"/>
        <s v="SKU-05615"/>
        <s v="SKU-05616"/>
        <s v="SKU-05617"/>
        <s v="SKU-05618"/>
        <s v="SKU-05619"/>
        <s v="SKU-05620"/>
        <s v="SKU-05621"/>
        <s v="SKU-05622"/>
        <s v="SKU-05623"/>
        <s v="SKU-05624"/>
        <s v="SKU-05625"/>
        <s v="SKU-05626"/>
        <s v="SKU-05627"/>
        <s v="SKU-05628"/>
        <s v="SKU-05629"/>
        <s v="SKU-05630"/>
        <s v="SKU-05631"/>
        <s v="SKU-05632"/>
        <s v="SKU-05633"/>
        <s v="SKU-05634"/>
        <s v="SKU-05635"/>
        <s v="SKU-05636"/>
        <s v="SKU-05637"/>
        <s v="SKU-05638"/>
        <s v="SKU-05639"/>
        <s v="SKU-05640"/>
        <s v="SKU-05641"/>
        <s v="SKU-05642"/>
        <s v="SKU-05643"/>
        <s v="SKU-05644"/>
        <s v="SKU-05645"/>
        <s v="SKU-05646"/>
        <s v="SKU-05647"/>
        <s v="SKU-05648"/>
        <s v="SKU-05649"/>
        <s v="SKU-05650"/>
        <s v="SKU-05651"/>
        <s v="SKU-05652"/>
        <s v="SKU-05653"/>
        <s v="SKU-05654"/>
        <s v="SKU-05655"/>
        <s v="SKU-05656"/>
        <s v="SKU-05657"/>
        <s v="SKU-05658"/>
        <s v="SKU-05659"/>
        <s v="SKU-05660"/>
        <s v="SKU-05661"/>
        <s v="SKU-05662"/>
        <s v="SKU-05663"/>
        <s v="SKU-05664"/>
        <s v="SKU-05665"/>
        <s v="SKU-05666"/>
        <s v="SKU-05667"/>
        <s v="SKU-05668"/>
        <s v="SKU-05669"/>
        <s v="SKU-05670"/>
        <s v="SKU-05671"/>
        <s v="SKU-05672"/>
        <s v="SKU-05673"/>
        <s v="SKU-05674"/>
        <s v="SKU-05675"/>
        <s v="SKU-05676"/>
        <s v="SKU-05677"/>
        <s v="SKU-05678"/>
        <s v="SKU-05679"/>
        <s v="SKU-05680"/>
        <s v="SKU-05681"/>
        <s v="SKU-05682"/>
        <s v="SKU-05683"/>
        <s v="SKU-05684"/>
        <s v="SKU-05685"/>
        <s v="SKU-05686"/>
        <s v="SKU-05687"/>
        <s v="SKU-05688"/>
        <s v="SKU-05689"/>
        <s v="SKU-05690"/>
        <s v="SKU-05691"/>
        <s v="SKU-05692"/>
        <s v="SKU-05693"/>
        <s v="SKU-05694"/>
        <s v="SKU-05695"/>
        <s v="SKU-05696"/>
        <s v="SKU-05697"/>
        <s v="SKU-05698"/>
        <s v="SKU-05699"/>
        <s v="SKU-05700"/>
        <s v="SKU-05701"/>
        <s v="SKU-05702"/>
        <s v="SKU-05703"/>
        <s v="SKU-05704"/>
        <s v="SKU-05705"/>
        <s v="SKU-05706"/>
        <s v="SKU-05707"/>
        <s v="SKU-05708"/>
        <s v="SKU-05709"/>
        <s v="SKU-05710"/>
        <s v="SKU-05711"/>
        <s v="SKU-05712"/>
        <s v="SKU-05713"/>
        <s v="SKU-05714"/>
        <s v="SKU-05715"/>
        <s v="SKU-05716"/>
        <s v="SKU-05717"/>
        <s v="SKU-05718"/>
        <s v="SKU-05719"/>
        <s v="SKU-05720"/>
        <s v="SKU-05721"/>
        <s v="SKU-05722"/>
        <s v="SKU-05723"/>
        <s v="SKU-05724"/>
        <s v="SKU-05725"/>
        <s v="SKU-05726"/>
        <s v="SKU-05727"/>
        <s v="SKU-05728"/>
        <s v="SKU-05729"/>
        <s v="SKU-05730"/>
        <s v="SKU-05731"/>
        <s v="SKU-05732"/>
        <s v="SKU-05733"/>
        <s v="SKU-05734"/>
        <s v="SKU-05735"/>
        <s v="SKU-05736"/>
        <s v="SKU-05737"/>
        <s v="SKU-05738"/>
        <s v="SKU-05739"/>
        <s v="SKU-05740"/>
        <s v="SKU-05741"/>
        <s v="SKU-05742"/>
        <s v="SKU-05743"/>
        <s v="SKU-05744"/>
        <s v="SKU-05745"/>
        <s v="SKU-05746"/>
        <s v="SKU-05747"/>
        <s v="SKU-05748"/>
        <s v="SKU-05749"/>
        <s v="SKU-05750"/>
        <s v="SKU-05751"/>
        <s v="SKU-05752"/>
        <s v="SKU-05753"/>
        <s v="SKU-05754"/>
        <s v="SKU-05755"/>
        <s v="SKU-05756"/>
        <s v="SKU-05757"/>
        <s v="SKU-05758"/>
        <s v="SKU-05759"/>
        <s v="SKU-05760"/>
        <s v="SKU-05761"/>
        <s v="SKU-05762"/>
        <s v="SKU-05763"/>
        <s v="SKU-05764"/>
        <s v="SKU-05765"/>
        <s v="SKU-05766"/>
        <s v="SKU-05767"/>
        <s v="SKU-05768"/>
        <s v="SKU-05769"/>
        <s v="SKU-05770"/>
        <s v="SKU-05771"/>
        <s v="SKU-05772"/>
        <s v="SKU-05773"/>
        <s v="SKU-05774"/>
        <s v="SKU-05775"/>
        <s v="SKU-05776"/>
        <s v="SKU-05777"/>
        <s v="SKU-05778"/>
        <s v="SKU-05779"/>
        <s v="SKU-05780"/>
        <s v="SKU-05781"/>
        <s v="SKU-05782"/>
        <s v="SKU-05783"/>
        <s v="SKU-05784"/>
        <s v="SKU-05785"/>
        <s v="SKU-05786"/>
        <s v="SKU-05787"/>
        <s v="SKU-05788"/>
        <s v="SKU-05789"/>
        <s v="SKU-05790"/>
        <s v="SKU-05791"/>
        <s v="SKU-05792"/>
        <s v="SKU-05793"/>
        <s v="SKU-05794"/>
        <s v="SKU-05795"/>
        <s v="SKU-05796"/>
        <s v="SKU-05797"/>
        <s v="SKU-05798"/>
        <s v="SKU-05799"/>
        <s v="SKU-05800"/>
        <s v="SKU-05801"/>
        <s v="SKU-05802"/>
        <s v="SKU-05803"/>
        <s v="SKU-05804"/>
        <s v="SKU-05805"/>
        <s v="SKU-05806"/>
        <s v="SKU-05807"/>
        <s v="SKU-05808"/>
        <s v="SKU-05809"/>
        <s v="SKU-05810"/>
        <s v="SKU-05811"/>
        <s v="SKU-05812"/>
        <s v="SKU-05813"/>
        <s v="SKU-05814"/>
        <s v="SKU-05815"/>
        <s v="SKU-05816"/>
        <s v="SKU-05817"/>
        <s v="SKU-05818"/>
        <s v="SKU-05819"/>
        <s v="SKU-05820"/>
        <s v="SKU-05821"/>
        <s v="SKU-05822"/>
        <s v="SKU-05823"/>
        <s v="SKU-05824"/>
        <s v="SKU-05825"/>
        <s v="SKU-05826"/>
        <s v="SKU-05827"/>
        <s v="SKU-05828"/>
        <s v="SKU-05829"/>
        <s v="SKU-05830"/>
        <s v="SKU-05831"/>
        <s v="SKU-05832"/>
        <s v="SKU-05833"/>
        <s v="SKU-05834"/>
        <s v="SKU-05835"/>
        <s v="SKU-05836"/>
        <s v="SKU-05837"/>
        <s v="SKU-05838"/>
        <s v="SKU-05839"/>
        <s v="SKU-05840"/>
        <s v="SKU-05841"/>
        <s v="SKU-05842"/>
        <s v="SKU-05843"/>
        <s v="SKU-05844"/>
        <s v="SKU-05845"/>
        <s v="SKU-05846"/>
        <s v="SKU-05847"/>
        <s v="SKU-05848"/>
        <s v="SKU-05849"/>
        <s v="SKU-05850"/>
        <s v="SKU-05851"/>
        <s v="SKU-05852"/>
        <s v="SKU-05853"/>
        <s v="SKU-05854"/>
        <s v="SKU-05855"/>
        <s v="SKU-05856"/>
        <s v="SKU-05857"/>
        <s v="SKU-05858"/>
        <s v="SKU-05859"/>
        <s v="SKU-05860"/>
        <s v="SKU-05861"/>
        <s v="SKU-05862"/>
        <s v="SKU-05863"/>
        <s v="SKU-05864"/>
        <s v="SKU-05865"/>
        <s v="SKU-05866"/>
        <s v="SKU-05867"/>
        <s v="SKU-05868"/>
        <s v="SKU-05869"/>
        <s v="SKU-05870"/>
        <s v="SKU-05871"/>
        <s v="SKU-05872"/>
        <s v="SKU-05873"/>
        <s v="SKU-05874"/>
        <s v="SKU-05875"/>
        <s v="SKU-05876"/>
        <s v="SKU-05877"/>
        <s v="SKU-05878"/>
        <s v="SKU-05879"/>
        <s v="SKU-05880"/>
        <s v="SKU-05881"/>
        <s v="SKU-05882"/>
        <s v="SKU-05883"/>
        <s v="SKU-05884"/>
        <s v="SKU-05885"/>
        <s v="SKU-05886"/>
        <s v="SKU-05887"/>
        <s v="SKU-05888"/>
        <s v="SKU-05889"/>
        <s v="SKU-05890"/>
        <s v="SKU-05891"/>
        <s v="SKU-05892"/>
        <s v="SKU-05893"/>
        <s v="SKU-05894"/>
        <s v="SKU-05895"/>
        <s v="SKU-05896"/>
        <s v="SKU-05897"/>
        <s v="SKU-05898"/>
        <s v="SKU-05899"/>
        <s v="SKU-05900"/>
        <s v="SKU-05901"/>
        <s v="SKU-05902"/>
        <s v="SKU-05903"/>
        <s v="SKU-05904"/>
        <s v="SKU-05905"/>
        <s v="SKU-05906"/>
        <s v="SKU-05907"/>
        <s v="SKU-05908"/>
        <s v="SKU-05909"/>
        <s v="SKU-05910"/>
        <s v="SKU-05911"/>
        <s v="SKU-05912"/>
        <s v="SKU-05913"/>
        <s v="SKU-05914"/>
        <s v="SKU-05915"/>
        <s v="SKU-05916"/>
        <s v="SKU-05917"/>
        <s v="SKU-05918"/>
        <s v="SKU-05919"/>
        <s v="SKU-05920"/>
        <s v="SKU-05921"/>
        <s v="SKU-05922"/>
        <s v="SKU-05923"/>
        <s v="SKU-05924"/>
        <s v="SKU-05925"/>
        <s v="SKU-05926"/>
        <s v="SKU-05927"/>
        <s v="SKU-05928"/>
        <s v="SKU-05929"/>
        <s v="SKU-05930"/>
        <s v="SKU-05931"/>
        <s v="SKU-05932"/>
        <s v="SKU-05933"/>
        <s v="SKU-05934"/>
        <s v="SKU-05935"/>
        <s v="SKU-05936"/>
        <s v="SKU-05937"/>
        <s v="SKU-05938"/>
        <s v="SKU-05939"/>
        <s v="SKU-05940"/>
        <s v="SKU-05941"/>
        <s v="SKU-05942"/>
        <s v="SKU-05943"/>
        <s v="SKU-05944"/>
        <s v="SKU-05945"/>
        <s v="SKU-05946"/>
        <s v="SKU-05947"/>
        <s v="SKU-05948"/>
        <s v="SKU-05949"/>
        <s v="SKU-05950"/>
        <s v="SKU-05951"/>
        <s v="SKU-05952"/>
        <s v="SKU-05953"/>
        <s v="SKU-05954"/>
        <s v="SKU-05955"/>
        <s v="SKU-05956"/>
        <s v="SKU-05957"/>
        <s v="SKU-05958"/>
        <s v="SKU-05959"/>
        <s v="SKU-05960"/>
        <s v="SKU-05961"/>
        <s v="SKU-05962"/>
        <s v="SKU-05963"/>
        <s v="SKU-05964"/>
        <s v="SKU-05965"/>
        <s v="SKU-05966"/>
        <s v="SKU-05967"/>
        <s v="SKU-05968"/>
        <s v="SKU-05969"/>
        <s v="SKU-05970"/>
        <s v="SKU-05971"/>
        <s v="SKU-05972"/>
        <s v="SKU-05973"/>
        <s v="SKU-05974"/>
        <s v="SKU-05975"/>
        <s v="SKU-05976"/>
        <s v="SKU-05977"/>
        <s v="SKU-05978"/>
        <s v="SKU-05979"/>
        <s v="SKU-05980"/>
        <s v="SKU-05981"/>
        <s v="SKU-05982"/>
        <s v="SKU-05983"/>
        <s v="SKU-05984"/>
        <s v="SKU-05985"/>
        <s v="SKU-05986"/>
        <s v="SKU-05987"/>
        <s v="SKU-05988"/>
        <s v="SKU-05989"/>
        <s v="SKU-05990"/>
        <s v="SKU-05991"/>
        <s v="SKU-05992"/>
        <s v="SKU-05993"/>
        <s v="SKU-05994"/>
        <s v="SKU-05995"/>
        <s v="SKU-05996"/>
        <s v="SKU-05997"/>
        <s v="SKU-05998"/>
        <s v="SKU-05999"/>
        <s v="SKU-06000"/>
      </sharedItems>
    </cacheField>
    <cacheField name="Category" numFmtId="0">
      <sharedItems count="5">
        <s v="Home"/>
        <s v="Beauty"/>
        <s v="Clothing"/>
        <s v="Grocery"/>
        <s v="Electronics"/>
      </sharedItems>
    </cacheField>
    <cacheField name="Supplier" numFmtId="0">
      <sharedItems count="3">
        <s v="Supplier_A"/>
        <s v="Supplier_B"/>
        <s v="Supplier_C"/>
      </sharedItems>
    </cacheField>
    <cacheField name="Daily_Demand" numFmtId="0">
      <sharedItems containsSemiMixedTypes="0" containsString="0" containsNumber="1" containsInteger="1" minValue="5" maxValue="199"/>
    </cacheField>
    <cacheField name="Lead_Time_Days" numFmtId="0">
      <sharedItems containsSemiMixedTypes="0" containsString="0" containsNumber="1" containsInteger="1" minValue="2" maxValue="14"/>
    </cacheField>
    <cacheField name="Current_Inventory" numFmtId="0">
      <sharedItems containsSemiMixedTypes="0" containsString="0" containsNumber="1" containsInteger="1" minValue="20" maxValue="799" count="779">
        <n v="543"/>
        <n v="478"/>
        <n v="87"/>
        <n v="348"/>
        <n v="221"/>
        <n v="494"/>
        <n v="537"/>
        <n v="34"/>
        <n v="61"/>
        <n v="562"/>
        <n v="712"/>
        <n v="793"/>
        <n v="308"/>
        <n v="552"/>
        <n v="713"/>
        <n v="715"/>
        <n v="263"/>
        <n v="680"/>
        <n v="787"/>
        <n v="631"/>
        <n v="586"/>
        <n v="717"/>
        <n v="617"/>
        <n v="193"/>
        <n v="553"/>
        <n v="528"/>
        <n v="79"/>
        <n v="123"/>
        <n v="670"/>
        <n v="322"/>
        <n v="690"/>
        <n v="763"/>
        <n v="96"/>
        <n v="37"/>
        <n v="203"/>
        <n v="676"/>
        <n v="569"/>
        <n v="300"/>
        <n v="307"/>
        <n v="674"/>
        <n v="544"/>
        <n v="493"/>
        <n v="286"/>
        <n v="628"/>
        <n v="376"/>
        <n v="20"/>
        <n v="46"/>
        <n v="567"/>
        <n v="179"/>
        <n v="418"/>
        <n v="146"/>
        <n v="229"/>
        <n v="169"/>
        <n v="50"/>
        <n v="321"/>
        <n v="750"/>
        <n v="784"/>
        <n v="702"/>
        <n v="276"/>
        <n v="76"/>
        <n v="28"/>
        <n v="24"/>
        <n v="133"/>
        <n v="796"/>
        <n v="704"/>
        <n v="751"/>
        <n v="224"/>
        <n v="43"/>
        <n v="512"/>
        <n v="701"/>
        <n v="425"/>
        <n v="122"/>
        <n v="105"/>
        <n v="786"/>
        <n v="696"/>
        <n v="391"/>
        <n v="698"/>
        <n v="615"/>
        <n v="621"/>
        <n v="108"/>
        <n v="456"/>
        <n v="139"/>
        <n v="175"/>
        <n v="719"/>
        <n v="207"/>
        <n v="71"/>
        <n v="671"/>
        <n v="550"/>
        <n v="499"/>
        <n v="606"/>
        <n v="249"/>
        <n v="500"/>
        <n v="149"/>
        <n v="74"/>
        <n v="290"/>
        <n v="119"/>
        <n v="88"/>
        <n v="318"/>
        <n v="548"/>
        <n v="373"/>
        <n v="647"/>
        <n v="171"/>
        <n v="349"/>
        <n v="135"/>
        <n v="561"/>
        <n v="342"/>
        <n v="582"/>
        <n v="591"/>
        <n v="248"/>
        <n v="790"/>
        <n v="379"/>
        <n v="47"/>
        <n v="785"/>
        <n v="383"/>
        <n v="481"/>
        <n v="250"/>
        <n v="414"/>
        <n v="731"/>
        <n v="323"/>
        <n v="402"/>
        <n v="577"/>
        <n v="538"/>
        <n v="218"/>
        <n v="625"/>
        <n v="101"/>
        <n v="107"/>
        <n v="409"/>
        <n v="774"/>
        <n v="599"/>
        <n v="470"/>
        <n v="452"/>
        <n v="393"/>
        <n v="454"/>
        <n v="206"/>
        <n v="770"/>
        <n v="237"/>
        <n v="127"/>
        <n v="368"/>
        <n v="541"/>
        <n v="45"/>
        <n v="67"/>
        <n v="389"/>
        <n v="33"/>
        <n v="298"/>
        <n v="360"/>
        <n v="347"/>
        <n v="653"/>
        <n v="626"/>
        <n v="44"/>
        <n v="445"/>
        <n v="48"/>
        <n v="332"/>
        <n v="603"/>
        <n v="289"/>
        <n v="781"/>
        <n v="314"/>
        <n v="675"/>
        <n v="242"/>
        <n v="94"/>
        <n v="121"/>
        <n v="551"/>
        <n v="648"/>
        <n v="705"/>
        <n v="192"/>
        <n v="23"/>
        <n v="498"/>
        <n v="679"/>
        <n v="645"/>
        <n v="186"/>
        <n v="319"/>
        <n v="137"/>
        <n v="531"/>
        <n v="194"/>
        <n v="178"/>
        <n v="403"/>
        <n v="246"/>
        <n v="57"/>
        <n v="482"/>
        <n v="450"/>
        <n v="729"/>
        <n v="667"/>
        <n v="212"/>
        <n v="269"/>
        <n v="32"/>
        <n v="616"/>
        <n v="640"/>
        <n v="574"/>
        <n v="407"/>
        <n v="90"/>
        <n v="799"/>
        <n v="590"/>
        <n v="457"/>
        <n v="63"/>
        <n v="291"/>
        <n v="390"/>
        <n v="131"/>
        <n v="398"/>
        <n v="333"/>
        <n v="434"/>
        <n v="759"/>
        <n v="504"/>
        <n v="188"/>
        <n v="265"/>
        <n v="285"/>
        <n v="262"/>
        <n v="689"/>
        <n v="346"/>
        <n v="549"/>
        <n v="614"/>
        <n v="762"/>
        <n v="361"/>
        <n v="573"/>
        <n v="268"/>
        <n v="779"/>
        <n v="399"/>
        <n v="400"/>
        <n v="364"/>
        <n v="618"/>
        <n v="280"/>
        <n v="325"/>
        <n v="259"/>
        <n v="460"/>
        <n v="152"/>
        <n v="738"/>
        <n v="70"/>
        <n v="637"/>
        <n v="411"/>
        <n v="732"/>
        <n v="542"/>
        <n v="527"/>
        <n v="681"/>
        <n v="115"/>
        <n v="125"/>
        <n v="697"/>
        <n v="532"/>
        <n v="261"/>
        <n v="507"/>
        <n v="534"/>
        <n v="673"/>
        <n v="80"/>
        <n v="435"/>
        <n v="313"/>
        <n v="756"/>
        <n v="189"/>
        <n v="665"/>
        <n v="60"/>
        <n v="428"/>
        <n v="757"/>
        <n v="641"/>
        <n v="316"/>
        <n v="474"/>
        <n v="654"/>
        <n v="195"/>
        <n v="82"/>
        <n v="570"/>
        <n v="157"/>
        <n v="473"/>
        <n v="772"/>
        <n v="468"/>
        <n v="245"/>
        <n v="462"/>
        <n v="225"/>
        <n v="695"/>
        <n v="476"/>
        <n v="714"/>
        <n v="126"/>
        <n v="463"/>
        <n v="720"/>
        <n v="55"/>
        <n v="174"/>
        <n v="566"/>
        <n v="439"/>
        <n v="630"/>
        <n v="256"/>
        <n v="141"/>
        <n v="436"/>
        <n v="554"/>
        <n v="394"/>
        <n v="594"/>
        <n v="345"/>
        <n v="726"/>
        <n v="611"/>
        <n v="509"/>
        <n v="172"/>
        <n v="36"/>
        <n v="367"/>
        <n v="442"/>
        <n v="299"/>
        <n v="441"/>
        <n v="619"/>
        <n v="484"/>
        <n v="374"/>
        <n v="601"/>
        <n v="397"/>
        <n v="143"/>
        <n v="99"/>
        <n v="576"/>
        <n v="252"/>
        <n v="173"/>
        <n v="711"/>
        <n v="522"/>
        <n v="351"/>
        <n v="571"/>
        <n v="449"/>
        <n v="201"/>
        <n v="492"/>
        <n v="395"/>
        <n v="100"/>
        <n v="486"/>
        <n v="447"/>
        <n v="341"/>
        <n v="514"/>
        <n v="73"/>
        <n v="458"/>
        <n v="329"/>
        <n v="622"/>
        <n v="339"/>
        <n v="623"/>
        <n v="520"/>
        <n v="253"/>
        <n v="356"/>
        <n v="204"/>
        <n v="575"/>
        <n v="199"/>
        <n v="95"/>
        <n v="632"/>
        <n v="315"/>
        <n v="238"/>
        <n v="296"/>
        <n v="597"/>
        <n v="765"/>
        <n v="730"/>
        <n v="62"/>
        <n v="380"/>
        <n v="247"/>
        <n v="190"/>
        <n v="326"/>
        <n v="769"/>
        <n v="587"/>
        <n v="53"/>
        <n v="661"/>
        <n v="413"/>
        <n v="170"/>
        <n v="649"/>
        <n v="735"/>
        <n v="766"/>
        <n v="613"/>
        <n v="226"/>
        <n v="223"/>
        <n v="563"/>
        <n v="42"/>
        <n v="633"/>
        <n v="181"/>
        <n v="629"/>
        <n v="163"/>
        <n v="401"/>
        <n v="343"/>
        <n v="595"/>
        <n v="775"/>
        <n v="602"/>
        <n v="293"/>
        <n v="471"/>
        <n v="144"/>
        <n v="336"/>
        <n v="723"/>
        <n v="773"/>
        <n v="515"/>
        <n v="381"/>
        <n v="451"/>
        <n v="694"/>
        <n v="539"/>
        <n v="396"/>
        <n v="233"/>
        <n v="84"/>
        <n v="556"/>
        <n v="124"/>
        <n v="150"/>
        <n v="408"/>
        <n v="340"/>
        <n v="38"/>
        <n v="244"/>
        <n v="585"/>
        <n v="479"/>
        <n v="579"/>
        <n v="565"/>
        <n v="433"/>
        <n v="741"/>
        <n v="215"/>
        <n v="134"/>
        <n v="371"/>
        <n v="682"/>
        <n v="685"/>
        <n v="754"/>
        <n v="112"/>
        <n v="185"/>
        <n v="465"/>
        <n v="117"/>
        <n v="287"/>
        <n v="412"/>
        <n v="783"/>
        <n v="304"/>
        <n v="703"/>
        <n v="752"/>
        <n v="128"/>
        <n v="777"/>
        <n v="317"/>
        <n v="610"/>
        <n v="789"/>
        <n v="638"/>
        <n v="578"/>
        <n v="222"/>
        <n v="668"/>
        <n v="334"/>
        <n v="761"/>
        <n v="217"/>
        <n v="526"/>
        <n v="448"/>
        <n v="130"/>
        <n v="251"/>
        <n v="728"/>
        <n v="292"/>
        <n v="485"/>
        <n v="709"/>
        <n v="788"/>
        <n v="136"/>
        <n v="453"/>
        <n v="444"/>
        <n v="303"/>
        <n v="270"/>
        <n v="657"/>
        <n v="358"/>
        <n v="459"/>
        <n v="652"/>
        <n v="662"/>
        <n v="165"/>
        <n v="271"/>
        <n v="89"/>
        <n v="182"/>
        <n v="607"/>
        <n v="455"/>
        <n v="464"/>
        <n v="93"/>
        <n v="176"/>
        <n v="506"/>
        <n v="275"/>
        <n v="58"/>
        <n v="228"/>
        <n v="596"/>
        <n v="335"/>
        <n v="687"/>
        <n v="771"/>
        <n v="278"/>
        <n v="718"/>
        <n v="589"/>
        <n v="624"/>
        <n v="760"/>
        <n v="636"/>
        <n v="324"/>
        <n v="438"/>
        <n v="104"/>
        <n v="747"/>
        <n v="145"/>
        <n v="424"/>
        <n v="663"/>
        <n v="530"/>
        <n v="593"/>
        <n v="572"/>
        <n v="220"/>
        <n v="66"/>
        <n v="156"/>
        <n v="214"/>
        <n v="477"/>
        <n v="559"/>
        <n v="354"/>
        <n v="545"/>
        <n v="35"/>
        <n v="475"/>
        <n v="529"/>
        <n v="177"/>
        <n v="758"/>
        <n v="260"/>
        <n v="77"/>
        <n v="748"/>
        <n v="378"/>
        <n v="164"/>
        <n v="634"/>
        <n v="377"/>
        <n v="693"/>
        <n v="580"/>
        <n v="366"/>
        <n v="387"/>
        <n v="639"/>
        <n v="469"/>
        <n v="502"/>
        <n v="659"/>
        <n v="716"/>
        <n v="162"/>
        <n v="419"/>
        <n v="116"/>
        <n v="210"/>
        <n v="159"/>
        <n v="359"/>
        <n v="510"/>
        <n v="68"/>
        <n v="643"/>
        <n v="472"/>
        <n v="106"/>
        <n v="301"/>
        <n v="231"/>
        <n v="254"/>
        <n v="584"/>
        <n v="608"/>
        <n v="581"/>
        <n v="196"/>
        <n v="320"/>
        <n v="40"/>
        <n v="158"/>
        <n v="310"/>
        <n v="734"/>
        <n v="650"/>
        <n v="255"/>
        <n v="22"/>
        <n v="491"/>
        <n v="420"/>
        <n v="311"/>
        <n v="235"/>
        <n v="655"/>
        <n v="604"/>
        <n v="385"/>
        <n v="488"/>
        <n v="437"/>
        <n v="778"/>
        <n v="592"/>
        <n v="258"/>
        <n v="737"/>
        <n v="202"/>
        <n v="664"/>
        <n v="49"/>
        <n v="767"/>
        <n v="41"/>
        <n v="51"/>
        <n v="691"/>
        <n v="97"/>
        <n v="29"/>
        <n v="487"/>
        <n v="355"/>
        <n v="205"/>
        <n v="140"/>
        <n v="429"/>
        <n v="666"/>
        <n v="331"/>
        <n v="281"/>
        <n v="692"/>
        <n v="81"/>
        <n v="415"/>
        <n v="327"/>
        <n v="353"/>
        <n v="410"/>
        <n v="791"/>
        <n v="273"/>
        <n v="605"/>
        <n v="279"/>
        <n v="138"/>
        <n v="489"/>
        <n v="519"/>
        <n v="795"/>
        <n v="200"/>
        <n v="216"/>
        <n v="684"/>
        <n v="446"/>
        <n v="706"/>
        <n v="558"/>
        <n v="727"/>
        <n v="700"/>
        <n v="267"/>
        <n v="495"/>
        <n v="501"/>
        <n v="416"/>
        <n v="187"/>
        <n v="209"/>
        <n v="78"/>
        <n v="511"/>
        <n v="30"/>
        <n v="768"/>
        <n v="724"/>
        <n v="467"/>
        <n v="568"/>
        <n v="678"/>
        <n v="111"/>
        <n v="59"/>
        <n v="85"/>
        <n v="651"/>
        <n v="749"/>
        <n v="92"/>
        <n v="166"/>
        <n v="274"/>
        <n v="370"/>
        <n v="688"/>
        <n v="153"/>
        <n v="148"/>
        <n v="154"/>
        <n v="338"/>
        <n v="363"/>
        <n v="521"/>
        <n v="302"/>
        <n v="430"/>
        <n v="264"/>
        <n v="406"/>
        <n v="708"/>
        <n v="744"/>
        <n v="306"/>
        <n v="295"/>
        <n v="91"/>
        <n v="384"/>
        <n v="609"/>
        <n v="669"/>
        <n v="120"/>
        <n v="372"/>
        <n v="25"/>
        <n v="352"/>
        <n v="277"/>
        <n v="230"/>
        <n v="505"/>
        <n v="239"/>
        <n v="588"/>
        <n v="518"/>
        <n v="168"/>
        <n v="142"/>
        <n v="236"/>
        <n v="677"/>
        <n v="184"/>
        <n v="151"/>
        <n v="160"/>
        <n v="197"/>
        <n v="375"/>
        <n v="337"/>
        <n v="612"/>
        <n v="213"/>
        <n v="382"/>
        <n v="546"/>
        <n v="745"/>
        <n v="369"/>
        <n v="672"/>
        <n v="797"/>
        <n v="113"/>
        <n v="742"/>
        <n v="211"/>
        <n v="243"/>
        <n v="627"/>
        <n v="466"/>
        <n v="483"/>
        <n v="386"/>
        <n v="794"/>
        <n v="523"/>
        <n v="282"/>
        <n v="241"/>
        <n v="21"/>
        <n v="547"/>
        <n v="644"/>
        <n v="740"/>
        <n v="297"/>
        <n v="147"/>
        <n v="26"/>
        <n v="362"/>
        <n v="620"/>
        <n v="598"/>
        <n v="27"/>
        <n v="330"/>
        <n v="404"/>
        <n v="75"/>
        <n v="658"/>
        <n v="583"/>
        <n v="284"/>
        <n v="118"/>
        <n v="392"/>
        <n v="240"/>
        <n v="309"/>
        <n v="312"/>
        <n v="525"/>
        <n v="417"/>
        <n v="328"/>
        <n v="208"/>
        <n v="405"/>
        <n v="102"/>
        <n v="490"/>
        <n v="517"/>
        <n v="557"/>
        <n v="707"/>
        <n v="421"/>
        <n v="540"/>
        <n v="272"/>
        <n v="109"/>
        <n v="739"/>
        <n v="564"/>
        <n v="103"/>
        <n v="699"/>
        <n v="129"/>
        <n v="743"/>
        <n v="782"/>
        <n v="350"/>
        <n v="513"/>
        <n v="155"/>
        <n v="461"/>
        <n v="31"/>
        <n v="560"/>
        <n v="792"/>
        <n v="110"/>
        <n v="721"/>
        <n v="294"/>
        <n v="227"/>
        <n v="198"/>
        <n v="167"/>
        <n v="98"/>
        <n v="219"/>
        <n v="232"/>
        <n v="764"/>
        <n v="746"/>
        <n v="64"/>
        <n v="86"/>
        <n v="733"/>
        <n v="496"/>
        <n v="422"/>
        <n v="357"/>
        <n v="736"/>
        <n v="776"/>
        <n v="600"/>
        <n v="780"/>
        <n v="72"/>
        <n v="426"/>
        <n v="65"/>
        <n v="536"/>
        <n v="503"/>
        <n v="114"/>
        <n v="56"/>
        <n v="755"/>
        <n v="635"/>
        <n v="423"/>
        <n v="725"/>
        <n v="288"/>
        <n v="234"/>
        <n v="388"/>
        <n v="183"/>
        <n v="257"/>
        <n v="180"/>
        <n v="508"/>
        <n v="69"/>
        <n v="722"/>
        <n v="344"/>
        <n v="533"/>
        <n v="132"/>
        <n v="646"/>
        <n v="52"/>
        <n v="54"/>
        <n v="686"/>
        <n v="161"/>
        <n v="191"/>
        <n v="432"/>
        <n v="535"/>
        <n v="427"/>
        <n v="516"/>
        <n v="660"/>
        <n v="283"/>
        <n v="443"/>
        <n v="305"/>
        <n v="798"/>
        <n v="642"/>
        <n v="524"/>
        <n v="555"/>
        <n v="431"/>
        <n v="497"/>
        <n v="656"/>
        <n v="710"/>
        <n v="266"/>
        <n v="440"/>
        <n v="683"/>
        <n v="480"/>
        <n v="39"/>
        <n v="365"/>
        <n v="83"/>
      </sharedItems>
    </cacheField>
    <cacheField name="Safety_Stock" numFmtId="0">
      <sharedItems containsSemiMixedTypes="0" containsString="0" containsNumber="1" containsInteger="1" minValue="10" maxValue="299"/>
    </cacheField>
    <cacheField name="Reorder_Point" numFmtId="0">
      <sharedItems containsSemiMixedTypes="0" containsString="0" containsNumber="1" containsInteger="1" minValue="50" maxValue="399"/>
    </cacheField>
    <cacheField name="Unit_Cost" numFmtId="44">
      <sharedItems containsSemiMixedTypes="0" containsString="0" containsNumber="1" minValue="50.01" maxValue="1999.59"/>
    </cacheField>
    <cacheField name="Stockout_Risk_Score" numFmtId="0">
      <sharedItems containsSemiMixedTypes="0" containsString="0" containsNumber="1" minValue="0" maxValue="1"/>
    </cacheField>
    <cacheField name="Warehouse" numFmtId="0">
      <sharedItems count="3">
        <s v="WH3"/>
        <s v="WH2"/>
        <s v="WH1"/>
      </sharedItems>
    </cacheField>
    <cacheField name="Demand_Duration_Lead_time" numFmtId="0">
      <sharedItems containsSemiMixedTypes="0" containsString="0" containsNumber="1" containsInteger="1" minValue="10" maxValue="2786"/>
    </cacheField>
    <cacheField name="Recommended_Reorder_Quantity" numFmtId="0">
      <sharedItems containsSemiMixedTypes="0" containsString="0" containsNumber="1" containsInteger="1" minValue="0" maxValue="2886"/>
    </cacheField>
    <cacheField name="Inventory_Stauts" numFmtId="0">
      <sharedItems count="3">
        <s v="Normal"/>
        <s v="Urgent Reorder"/>
        <s v="Overstocked"/>
      </sharedItems>
    </cacheField>
    <cacheField name="Inventory_Value" numFmtId="164">
      <sharedItems containsSemiMixedTypes="0" containsString="0" containsNumber="1" minValue="1868" maxValue="1578924.5799999998"/>
    </cacheField>
    <cacheField name="Risk_Band" numFmtId="0">
      <sharedItems count="4">
        <s v="Medium"/>
        <s v="High"/>
        <s v="Critical"/>
        <s v="Low"/>
      </sharedItems>
    </cacheField>
  </cacheFields>
  <extLst>
    <ext xmlns:x14="http://schemas.microsoft.com/office/spreadsheetml/2009/9/main" uri="{725AE2AE-9491-48be-B2B4-4EB974FC3084}">
      <x14:pivotCacheDefinition pivotCacheId="10505180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x v="0"/>
    <x v="0"/>
    <x v="0"/>
    <x v="0"/>
    <n v="58"/>
    <n v="6"/>
    <x v="0"/>
    <n v="52"/>
    <n v="97"/>
    <n v="102.77"/>
    <n v="0.496"/>
    <x v="0"/>
    <n v="348"/>
    <n v="0"/>
    <x v="0"/>
    <n v="55804.11"/>
    <x v="0"/>
  </r>
  <r>
    <x v="1"/>
    <x v="1"/>
    <x v="1"/>
    <x v="1"/>
    <n v="90"/>
    <n v="3"/>
    <x v="1"/>
    <n v="240"/>
    <n v="302"/>
    <n v="1469.55"/>
    <n v="0.73"/>
    <x v="1"/>
    <n v="270"/>
    <n v="32"/>
    <x v="0"/>
    <n v="702444.9"/>
    <x v="1"/>
  </r>
  <r>
    <x v="2"/>
    <x v="2"/>
    <x v="2"/>
    <x v="2"/>
    <n v="16"/>
    <n v="7"/>
    <x v="2"/>
    <n v="67"/>
    <n v="95"/>
    <n v="1642.41"/>
    <n v="0.72799999999999998"/>
    <x v="1"/>
    <n v="112"/>
    <n v="92"/>
    <x v="1"/>
    <n v="142889.67000000001"/>
    <x v="1"/>
  </r>
  <r>
    <x v="3"/>
    <x v="3"/>
    <x v="1"/>
    <x v="1"/>
    <n v="196"/>
    <n v="10"/>
    <x v="3"/>
    <n v="215"/>
    <n v="280"/>
    <n v="153.69"/>
    <n v="0.42499999999999999"/>
    <x v="1"/>
    <n v="1960"/>
    <n v="1827"/>
    <x v="0"/>
    <n v="53484.12"/>
    <x v="0"/>
  </r>
  <r>
    <x v="4"/>
    <x v="4"/>
    <x v="1"/>
    <x v="0"/>
    <n v="10"/>
    <n v="6"/>
    <x v="4"/>
    <n v="103"/>
    <n v="144"/>
    <n v="1178.99"/>
    <n v="0.54400000000000004"/>
    <x v="0"/>
    <n v="60"/>
    <n v="0"/>
    <x v="0"/>
    <n v="260556.79"/>
    <x v="0"/>
  </r>
  <r>
    <x v="5"/>
    <x v="5"/>
    <x v="3"/>
    <x v="0"/>
    <n v="57"/>
    <n v="5"/>
    <x v="5"/>
    <n v="45"/>
    <n v="352"/>
    <n v="1613.79"/>
    <n v="0.92400000000000004"/>
    <x v="2"/>
    <n v="285"/>
    <n v="0"/>
    <x v="0"/>
    <n v="797212.26"/>
    <x v="2"/>
  </r>
  <r>
    <x v="6"/>
    <x v="6"/>
    <x v="2"/>
    <x v="0"/>
    <n v="148"/>
    <n v="3"/>
    <x v="6"/>
    <n v="239"/>
    <n v="267"/>
    <n v="1144.03"/>
    <n v="0.63200000000000001"/>
    <x v="1"/>
    <n v="444"/>
    <n v="146"/>
    <x v="0"/>
    <n v="614344.11"/>
    <x v="1"/>
  </r>
  <r>
    <x v="7"/>
    <x v="7"/>
    <x v="2"/>
    <x v="0"/>
    <n v="94"/>
    <n v="13"/>
    <x v="7"/>
    <n v="236"/>
    <n v="89"/>
    <n v="174.44"/>
    <n v="0.64300000000000002"/>
    <x v="0"/>
    <n v="1222"/>
    <n v="1424"/>
    <x v="1"/>
    <n v="5930.96"/>
    <x v="1"/>
  </r>
  <r>
    <x v="8"/>
    <x v="8"/>
    <x v="2"/>
    <x v="1"/>
    <n v="9"/>
    <n v="4"/>
    <x v="8"/>
    <n v="192"/>
    <n v="252"/>
    <n v="1402.22"/>
    <n v="0.78500000000000003"/>
    <x v="1"/>
    <n v="36"/>
    <n v="167"/>
    <x v="1"/>
    <n v="85535.42"/>
    <x v="1"/>
  </r>
  <r>
    <x v="9"/>
    <x v="9"/>
    <x v="1"/>
    <x v="0"/>
    <n v="77"/>
    <n v="7"/>
    <x v="9"/>
    <n v="271"/>
    <n v="165"/>
    <n v="168.16"/>
    <n v="0.115"/>
    <x v="1"/>
    <n v="539"/>
    <n v="248"/>
    <x v="0"/>
    <n v="94505.919999999998"/>
    <x v="3"/>
  </r>
  <r>
    <x v="10"/>
    <x v="10"/>
    <x v="0"/>
    <x v="0"/>
    <n v="178"/>
    <n v="9"/>
    <x v="10"/>
    <n v="140"/>
    <n v="140"/>
    <n v="1644.06"/>
    <n v="0.52300000000000002"/>
    <x v="0"/>
    <n v="1602"/>
    <n v="1030"/>
    <x v="0"/>
    <n v="1170570.72"/>
    <x v="0"/>
  </r>
  <r>
    <x v="11"/>
    <x v="11"/>
    <x v="2"/>
    <x v="2"/>
    <n v="18"/>
    <n v="9"/>
    <x v="11"/>
    <n v="74"/>
    <n v="107"/>
    <n v="133.91999999999999"/>
    <n v="0.95899999999999996"/>
    <x v="1"/>
    <n v="162"/>
    <n v="0"/>
    <x v="2"/>
    <n v="106198.55999999998"/>
    <x v="2"/>
  </r>
  <r>
    <x v="12"/>
    <x v="12"/>
    <x v="1"/>
    <x v="0"/>
    <n v="176"/>
    <n v="6"/>
    <x v="12"/>
    <n v="195"/>
    <n v="59"/>
    <n v="317.92"/>
    <n v="0.36199999999999999"/>
    <x v="1"/>
    <n v="1056"/>
    <n v="943"/>
    <x v="0"/>
    <n v="97919.360000000001"/>
    <x v="0"/>
  </r>
  <r>
    <x v="13"/>
    <x v="13"/>
    <x v="3"/>
    <x v="2"/>
    <n v="195"/>
    <n v="6"/>
    <x v="13"/>
    <n v="126"/>
    <n v="305"/>
    <n v="586.46"/>
    <n v="0.29499999999999998"/>
    <x v="0"/>
    <n v="1170"/>
    <n v="744"/>
    <x v="0"/>
    <n v="323725.92000000004"/>
    <x v="3"/>
  </r>
  <r>
    <x v="14"/>
    <x v="14"/>
    <x v="0"/>
    <x v="0"/>
    <n v="110"/>
    <n v="11"/>
    <x v="14"/>
    <n v="195"/>
    <n v="366"/>
    <n v="1285.06"/>
    <n v="0.60099999999999998"/>
    <x v="2"/>
    <n v="1210"/>
    <n v="692"/>
    <x v="0"/>
    <n v="916247.77999999991"/>
    <x v="1"/>
  </r>
  <r>
    <x v="15"/>
    <x v="15"/>
    <x v="3"/>
    <x v="0"/>
    <n v="56"/>
    <n v="14"/>
    <x v="15"/>
    <n v="283"/>
    <n v="298"/>
    <n v="1953.9"/>
    <n v="0.221"/>
    <x v="2"/>
    <n v="784"/>
    <n v="352"/>
    <x v="0"/>
    <n v="1397038.5"/>
    <x v="3"/>
  </r>
  <r>
    <x v="16"/>
    <x v="16"/>
    <x v="0"/>
    <x v="2"/>
    <n v="120"/>
    <n v="4"/>
    <x v="16"/>
    <n v="160"/>
    <n v="366"/>
    <n v="279.75"/>
    <n v="0.55600000000000005"/>
    <x v="2"/>
    <n v="480"/>
    <n v="377"/>
    <x v="1"/>
    <n v="73574.25"/>
    <x v="0"/>
  </r>
  <r>
    <x v="17"/>
    <x v="17"/>
    <x v="1"/>
    <x v="0"/>
    <n v="30"/>
    <n v="8"/>
    <x v="17"/>
    <n v="160"/>
    <n v="55"/>
    <n v="328.28"/>
    <n v="0.156"/>
    <x v="2"/>
    <n v="240"/>
    <n v="0"/>
    <x v="0"/>
    <n v="223230.4"/>
    <x v="3"/>
  </r>
  <r>
    <x v="18"/>
    <x v="18"/>
    <x v="4"/>
    <x v="1"/>
    <n v="57"/>
    <n v="14"/>
    <x v="18"/>
    <n v="45"/>
    <n v="380"/>
    <n v="769.3"/>
    <n v="0.57999999999999996"/>
    <x v="0"/>
    <n v="798"/>
    <n v="56"/>
    <x v="0"/>
    <n v="605439.1"/>
    <x v="0"/>
  </r>
  <r>
    <x v="19"/>
    <x v="19"/>
    <x v="0"/>
    <x v="1"/>
    <n v="113"/>
    <n v="7"/>
    <x v="19"/>
    <n v="104"/>
    <n v="237"/>
    <n v="1680.63"/>
    <n v="0.60199999999999998"/>
    <x v="0"/>
    <n v="791"/>
    <n v="264"/>
    <x v="0"/>
    <n v="1060477.53"/>
    <x v="1"/>
  </r>
  <r>
    <x v="20"/>
    <x v="20"/>
    <x v="3"/>
    <x v="0"/>
    <n v="33"/>
    <n v="2"/>
    <x v="20"/>
    <n v="143"/>
    <n v="284"/>
    <n v="961.1"/>
    <n v="0.41799999999999998"/>
    <x v="2"/>
    <n v="66"/>
    <n v="0"/>
    <x v="2"/>
    <n v="563204.6"/>
    <x v="0"/>
  </r>
  <r>
    <x v="21"/>
    <x v="21"/>
    <x v="1"/>
    <x v="1"/>
    <n v="23"/>
    <n v="5"/>
    <x v="21"/>
    <n v="171"/>
    <n v="232"/>
    <n v="677.14"/>
    <n v="0.38300000000000001"/>
    <x v="0"/>
    <n v="115"/>
    <n v="0"/>
    <x v="2"/>
    <n v="485509.38"/>
    <x v="0"/>
  </r>
  <r>
    <x v="22"/>
    <x v="22"/>
    <x v="0"/>
    <x v="2"/>
    <n v="51"/>
    <n v="7"/>
    <x v="22"/>
    <n v="53"/>
    <n v="336"/>
    <n v="1144.3499999999999"/>
    <n v="0.245"/>
    <x v="2"/>
    <n v="357"/>
    <n v="0"/>
    <x v="0"/>
    <n v="706063.95"/>
    <x v="3"/>
  </r>
  <r>
    <x v="23"/>
    <x v="23"/>
    <x v="4"/>
    <x v="0"/>
    <n v="140"/>
    <n v="12"/>
    <x v="23"/>
    <n v="292"/>
    <n v="172"/>
    <n v="558.02"/>
    <n v="0.33100000000000002"/>
    <x v="1"/>
    <n v="1680"/>
    <n v="1779"/>
    <x v="1"/>
    <n v="107697.86"/>
    <x v="0"/>
  </r>
  <r>
    <x v="24"/>
    <x v="24"/>
    <x v="4"/>
    <x v="0"/>
    <n v="27"/>
    <n v="7"/>
    <x v="24"/>
    <n v="249"/>
    <n v="207"/>
    <n v="832.26"/>
    <n v="0.498"/>
    <x v="1"/>
    <n v="189"/>
    <n v="0"/>
    <x v="0"/>
    <n v="460239.77999999997"/>
    <x v="0"/>
  </r>
  <r>
    <x v="25"/>
    <x v="25"/>
    <x v="2"/>
    <x v="2"/>
    <n v="121"/>
    <n v="12"/>
    <x v="25"/>
    <n v="61"/>
    <n v="372"/>
    <n v="698.58"/>
    <n v="0.248"/>
    <x v="1"/>
    <n v="1452"/>
    <n v="985"/>
    <x v="0"/>
    <n v="368850.24000000005"/>
    <x v="3"/>
  </r>
  <r>
    <x v="26"/>
    <x v="26"/>
    <x v="2"/>
    <x v="2"/>
    <n v="110"/>
    <n v="13"/>
    <x v="16"/>
    <n v="290"/>
    <n v="62"/>
    <n v="1618.07"/>
    <n v="0.78300000000000003"/>
    <x v="2"/>
    <n v="1430"/>
    <n v="1457"/>
    <x v="1"/>
    <n v="425552.41"/>
    <x v="1"/>
  </r>
  <r>
    <x v="27"/>
    <x v="27"/>
    <x v="3"/>
    <x v="2"/>
    <n v="167"/>
    <n v="13"/>
    <x v="26"/>
    <n v="83"/>
    <n v="364"/>
    <n v="1852.3"/>
    <n v="0.70899999999999996"/>
    <x v="1"/>
    <n v="2171"/>
    <n v="2175"/>
    <x v="1"/>
    <n v="146331.69999999998"/>
    <x v="1"/>
  </r>
  <r>
    <x v="28"/>
    <x v="28"/>
    <x v="0"/>
    <x v="0"/>
    <n v="57"/>
    <n v="4"/>
    <x v="27"/>
    <n v="247"/>
    <n v="103"/>
    <n v="1531.17"/>
    <n v="0.26900000000000002"/>
    <x v="2"/>
    <n v="228"/>
    <n v="352"/>
    <x v="1"/>
    <n v="188333.91"/>
    <x v="3"/>
  </r>
  <r>
    <x v="29"/>
    <x v="29"/>
    <x v="0"/>
    <x v="2"/>
    <n v="100"/>
    <n v="7"/>
    <x v="28"/>
    <n v="176"/>
    <n v="326"/>
    <n v="906.21"/>
    <n v="9.7000000000000003E-2"/>
    <x v="0"/>
    <n v="700"/>
    <n v="206"/>
    <x v="0"/>
    <n v="607160.70000000007"/>
    <x v="3"/>
  </r>
  <r>
    <x v="30"/>
    <x v="30"/>
    <x v="2"/>
    <x v="2"/>
    <n v="190"/>
    <n v="13"/>
    <x v="29"/>
    <n v="149"/>
    <n v="92"/>
    <n v="1033.45"/>
    <n v="0"/>
    <x v="1"/>
    <n v="2470"/>
    <n v="2297"/>
    <x v="0"/>
    <n v="332770.90000000002"/>
    <x v="3"/>
  </r>
  <r>
    <x v="31"/>
    <x v="31"/>
    <x v="0"/>
    <x v="1"/>
    <n v="9"/>
    <n v="11"/>
    <x v="30"/>
    <n v="148"/>
    <n v="316"/>
    <n v="293.89"/>
    <n v="0.59699999999999998"/>
    <x v="1"/>
    <n v="99"/>
    <n v="0"/>
    <x v="2"/>
    <n v="202784.09999999998"/>
    <x v="0"/>
  </r>
  <r>
    <x v="32"/>
    <x v="32"/>
    <x v="0"/>
    <x v="1"/>
    <n v="20"/>
    <n v="7"/>
    <x v="31"/>
    <n v="244"/>
    <n v="158"/>
    <n v="1506.39"/>
    <n v="0.21099999999999999"/>
    <x v="1"/>
    <n v="140"/>
    <n v="0"/>
    <x v="0"/>
    <n v="1149375.57"/>
    <x v="3"/>
  </r>
  <r>
    <x v="33"/>
    <x v="33"/>
    <x v="4"/>
    <x v="0"/>
    <n v="21"/>
    <n v="13"/>
    <x v="32"/>
    <n v="12"/>
    <n v="372"/>
    <n v="1213.1300000000001"/>
    <n v="1.2999999999999999E-2"/>
    <x v="0"/>
    <n v="273"/>
    <n v="189"/>
    <x v="1"/>
    <n v="116460.48000000001"/>
    <x v="3"/>
  </r>
  <r>
    <x v="34"/>
    <x v="34"/>
    <x v="2"/>
    <x v="1"/>
    <n v="164"/>
    <n v="10"/>
    <x v="33"/>
    <n v="265"/>
    <n v="215"/>
    <n v="1809.76"/>
    <n v="0.35899999999999999"/>
    <x v="2"/>
    <n v="1640"/>
    <n v="1868"/>
    <x v="1"/>
    <n v="66961.119999999995"/>
    <x v="0"/>
  </r>
  <r>
    <x v="35"/>
    <x v="35"/>
    <x v="1"/>
    <x v="1"/>
    <n v="106"/>
    <n v="10"/>
    <x v="24"/>
    <n v="287"/>
    <n v="155"/>
    <n v="441.19"/>
    <n v="0.96199999999999997"/>
    <x v="1"/>
    <n v="1060"/>
    <n v="794"/>
    <x v="0"/>
    <n v="243978.07"/>
    <x v="2"/>
  </r>
  <r>
    <x v="36"/>
    <x v="36"/>
    <x v="2"/>
    <x v="2"/>
    <n v="184"/>
    <n v="3"/>
    <x v="34"/>
    <n v="13"/>
    <n v="100"/>
    <n v="1531.47"/>
    <n v="0.69"/>
    <x v="1"/>
    <n v="552"/>
    <n v="362"/>
    <x v="0"/>
    <n v="310888.41000000003"/>
    <x v="1"/>
  </r>
  <r>
    <x v="37"/>
    <x v="37"/>
    <x v="1"/>
    <x v="2"/>
    <n v="24"/>
    <n v="5"/>
    <x v="35"/>
    <n v="279"/>
    <n v="253"/>
    <n v="1385.11"/>
    <n v="0.85799999999999998"/>
    <x v="2"/>
    <n v="120"/>
    <n v="0"/>
    <x v="0"/>
    <n v="936334.36"/>
    <x v="2"/>
  </r>
  <r>
    <x v="38"/>
    <x v="38"/>
    <x v="4"/>
    <x v="1"/>
    <n v="116"/>
    <n v="10"/>
    <x v="36"/>
    <n v="221"/>
    <n v="351"/>
    <n v="568.4"/>
    <n v="0.14499999999999999"/>
    <x v="1"/>
    <n v="1160"/>
    <n v="812"/>
    <x v="0"/>
    <n v="323419.59999999998"/>
    <x v="3"/>
  </r>
  <r>
    <x v="39"/>
    <x v="39"/>
    <x v="3"/>
    <x v="1"/>
    <n v="124"/>
    <n v="14"/>
    <x v="37"/>
    <n v="225"/>
    <n v="92"/>
    <n v="1351.39"/>
    <n v="7.2999999999999995E-2"/>
    <x v="1"/>
    <n v="1736"/>
    <n v="1661"/>
    <x v="0"/>
    <n v="405417.00000000006"/>
    <x v="3"/>
  </r>
  <r>
    <x v="40"/>
    <x v="40"/>
    <x v="0"/>
    <x v="1"/>
    <n v="198"/>
    <n v="5"/>
    <x v="38"/>
    <n v="279"/>
    <n v="332"/>
    <n v="1852.53"/>
    <n v="1.2E-2"/>
    <x v="1"/>
    <n v="990"/>
    <n v="962"/>
    <x v="1"/>
    <n v="568726.71"/>
    <x v="3"/>
  </r>
  <r>
    <x v="41"/>
    <x v="41"/>
    <x v="4"/>
    <x v="0"/>
    <n v="115"/>
    <n v="9"/>
    <x v="39"/>
    <n v="25"/>
    <n v="134"/>
    <n v="1840.95"/>
    <n v="0.95599999999999996"/>
    <x v="2"/>
    <n v="1035"/>
    <n v="386"/>
    <x v="0"/>
    <n v="1240800.3"/>
    <x v="2"/>
  </r>
  <r>
    <x v="42"/>
    <x v="42"/>
    <x v="0"/>
    <x v="0"/>
    <n v="5"/>
    <n v="11"/>
    <x v="40"/>
    <n v="73"/>
    <n v="266"/>
    <n v="1453.27"/>
    <n v="0.3"/>
    <x v="1"/>
    <n v="55"/>
    <n v="0"/>
    <x v="2"/>
    <n v="790578.88"/>
    <x v="0"/>
  </r>
  <r>
    <x v="43"/>
    <x v="43"/>
    <x v="3"/>
    <x v="0"/>
    <n v="62"/>
    <n v="13"/>
    <x v="21"/>
    <n v="248"/>
    <n v="207"/>
    <n v="143.74"/>
    <n v="0.46"/>
    <x v="0"/>
    <n v="806"/>
    <n v="337"/>
    <x v="0"/>
    <n v="103061.58"/>
    <x v="0"/>
  </r>
  <r>
    <x v="44"/>
    <x v="44"/>
    <x v="3"/>
    <x v="1"/>
    <n v="97"/>
    <n v="4"/>
    <x v="41"/>
    <n v="25"/>
    <n v="399"/>
    <n v="1750.92"/>
    <n v="0.39500000000000002"/>
    <x v="2"/>
    <n v="388"/>
    <n v="0"/>
    <x v="0"/>
    <n v="863203.56"/>
    <x v="0"/>
  </r>
  <r>
    <x v="45"/>
    <x v="45"/>
    <x v="4"/>
    <x v="1"/>
    <n v="176"/>
    <n v="4"/>
    <x v="42"/>
    <n v="61"/>
    <n v="176"/>
    <n v="1332.67"/>
    <n v="0.73"/>
    <x v="1"/>
    <n v="704"/>
    <n v="479"/>
    <x v="0"/>
    <n v="381143.62"/>
    <x v="1"/>
  </r>
  <r>
    <x v="46"/>
    <x v="46"/>
    <x v="3"/>
    <x v="0"/>
    <n v="10"/>
    <n v="10"/>
    <x v="43"/>
    <n v="28"/>
    <n v="240"/>
    <n v="655.35"/>
    <n v="0.31"/>
    <x v="0"/>
    <n v="100"/>
    <n v="0"/>
    <x v="2"/>
    <n v="411559.8"/>
    <x v="0"/>
  </r>
  <r>
    <x v="47"/>
    <x v="47"/>
    <x v="1"/>
    <x v="0"/>
    <n v="112"/>
    <n v="12"/>
    <x v="44"/>
    <n v="102"/>
    <n v="315"/>
    <n v="415.14"/>
    <n v="0.53500000000000003"/>
    <x v="0"/>
    <n v="1344"/>
    <n v="1070"/>
    <x v="0"/>
    <n v="156092.63999999998"/>
    <x v="0"/>
  </r>
  <r>
    <x v="48"/>
    <x v="48"/>
    <x v="3"/>
    <x v="1"/>
    <n v="107"/>
    <n v="11"/>
    <x v="45"/>
    <n v="270"/>
    <n v="109"/>
    <n v="276.60000000000002"/>
    <n v="0.996"/>
    <x v="0"/>
    <n v="1177"/>
    <n v="1427"/>
    <x v="1"/>
    <n v="5532"/>
    <x v="2"/>
  </r>
  <r>
    <x v="49"/>
    <x v="49"/>
    <x v="0"/>
    <x v="2"/>
    <n v="54"/>
    <n v="9"/>
    <x v="46"/>
    <n v="26"/>
    <n v="332"/>
    <n v="147.96"/>
    <n v="0.44400000000000001"/>
    <x v="0"/>
    <n v="486"/>
    <n v="466"/>
    <x v="1"/>
    <n v="6806.1600000000008"/>
    <x v="0"/>
  </r>
  <r>
    <x v="50"/>
    <x v="50"/>
    <x v="0"/>
    <x v="0"/>
    <n v="122"/>
    <n v="2"/>
    <x v="47"/>
    <n v="120"/>
    <n v="111"/>
    <n v="1520.5"/>
    <n v="0.55100000000000005"/>
    <x v="0"/>
    <n v="244"/>
    <n v="0"/>
    <x v="0"/>
    <n v="862123.5"/>
    <x v="0"/>
  </r>
  <r>
    <x v="51"/>
    <x v="51"/>
    <x v="0"/>
    <x v="1"/>
    <n v="114"/>
    <n v="11"/>
    <x v="48"/>
    <n v="103"/>
    <n v="351"/>
    <n v="509.89"/>
    <n v="0.503"/>
    <x v="1"/>
    <n v="1254"/>
    <n v="1178"/>
    <x v="1"/>
    <n v="91270.31"/>
    <x v="0"/>
  </r>
  <r>
    <x v="52"/>
    <x v="52"/>
    <x v="0"/>
    <x v="1"/>
    <n v="92"/>
    <n v="3"/>
    <x v="49"/>
    <n v="19"/>
    <n v="175"/>
    <n v="97.29"/>
    <n v="0.80300000000000005"/>
    <x v="0"/>
    <n v="276"/>
    <n v="0"/>
    <x v="0"/>
    <n v="40667.22"/>
    <x v="2"/>
  </r>
  <r>
    <x v="53"/>
    <x v="53"/>
    <x v="1"/>
    <x v="2"/>
    <n v="24"/>
    <n v="4"/>
    <x v="9"/>
    <n v="221"/>
    <n v="221"/>
    <n v="824.68"/>
    <n v="0.26700000000000002"/>
    <x v="2"/>
    <n v="96"/>
    <n v="0"/>
    <x v="0"/>
    <n v="463470.16"/>
    <x v="3"/>
  </r>
  <r>
    <x v="54"/>
    <x v="54"/>
    <x v="2"/>
    <x v="1"/>
    <n v="18"/>
    <n v="12"/>
    <x v="50"/>
    <n v="246"/>
    <n v="112"/>
    <n v="991.08"/>
    <n v="0.17"/>
    <x v="1"/>
    <n v="216"/>
    <n v="316"/>
    <x v="1"/>
    <n v="144697.68"/>
    <x v="3"/>
  </r>
  <r>
    <x v="55"/>
    <x v="55"/>
    <x v="4"/>
    <x v="1"/>
    <n v="137"/>
    <n v="3"/>
    <x v="11"/>
    <n v="263"/>
    <n v="309"/>
    <n v="380"/>
    <n v="0.754"/>
    <x v="1"/>
    <n v="411"/>
    <n v="0"/>
    <x v="0"/>
    <n v="301340"/>
    <x v="1"/>
  </r>
  <r>
    <x v="56"/>
    <x v="56"/>
    <x v="0"/>
    <x v="0"/>
    <n v="173"/>
    <n v="4"/>
    <x v="51"/>
    <n v="25"/>
    <n v="65"/>
    <n v="135.88999999999999"/>
    <n v="0.41599999999999998"/>
    <x v="0"/>
    <n v="692"/>
    <n v="488"/>
    <x v="0"/>
    <n v="31118.809999999998"/>
    <x v="0"/>
  </r>
  <r>
    <x v="57"/>
    <x v="57"/>
    <x v="3"/>
    <x v="0"/>
    <n v="44"/>
    <n v="9"/>
    <x v="52"/>
    <n v="153"/>
    <n v="228"/>
    <n v="418.79"/>
    <n v="0.91400000000000003"/>
    <x v="0"/>
    <n v="396"/>
    <n v="380"/>
    <x v="1"/>
    <n v="70775.510000000009"/>
    <x v="2"/>
  </r>
  <r>
    <x v="58"/>
    <x v="58"/>
    <x v="0"/>
    <x v="2"/>
    <n v="38"/>
    <n v="12"/>
    <x v="53"/>
    <n v="51"/>
    <n v="379"/>
    <n v="1374.25"/>
    <n v="0.64400000000000002"/>
    <x v="1"/>
    <n v="456"/>
    <n v="457"/>
    <x v="1"/>
    <n v="68712.5"/>
    <x v="1"/>
  </r>
  <r>
    <x v="59"/>
    <x v="59"/>
    <x v="3"/>
    <x v="2"/>
    <n v="128"/>
    <n v="12"/>
    <x v="19"/>
    <n v="12"/>
    <n v="150"/>
    <n v="210.38"/>
    <n v="0.56399999999999995"/>
    <x v="2"/>
    <n v="1536"/>
    <n v="917"/>
    <x v="0"/>
    <n v="132749.78"/>
    <x v="0"/>
  </r>
  <r>
    <x v="60"/>
    <x v="60"/>
    <x v="3"/>
    <x v="1"/>
    <n v="49"/>
    <n v="13"/>
    <x v="54"/>
    <n v="165"/>
    <n v="225"/>
    <n v="1132.32"/>
    <n v="7.0000000000000007E-2"/>
    <x v="1"/>
    <n v="637"/>
    <n v="481"/>
    <x v="0"/>
    <n v="363474.72"/>
    <x v="3"/>
  </r>
  <r>
    <x v="61"/>
    <x v="61"/>
    <x v="0"/>
    <x v="0"/>
    <n v="84"/>
    <n v="7"/>
    <x v="55"/>
    <n v="182"/>
    <n v="242"/>
    <n v="335.5"/>
    <n v="0.73"/>
    <x v="1"/>
    <n v="588"/>
    <n v="20"/>
    <x v="0"/>
    <n v="251625"/>
    <x v="1"/>
  </r>
  <r>
    <x v="62"/>
    <x v="62"/>
    <x v="1"/>
    <x v="2"/>
    <n v="75"/>
    <n v="8"/>
    <x v="56"/>
    <n v="33"/>
    <n v="350"/>
    <n v="431.59"/>
    <n v="0.68600000000000005"/>
    <x v="0"/>
    <n v="600"/>
    <n v="0"/>
    <x v="0"/>
    <n v="338366.56"/>
    <x v="1"/>
  </r>
  <r>
    <x v="63"/>
    <x v="63"/>
    <x v="3"/>
    <x v="2"/>
    <n v="159"/>
    <n v="11"/>
    <x v="57"/>
    <n v="284"/>
    <n v="322"/>
    <n v="816.5"/>
    <n v="0.64"/>
    <x v="2"/>
    <n v="1749"/>
    <n v="1331"/>
    <x v="0"/>
    <n v="573183"/>
    <x v="1"/>
  </r>
  <r>
    <x v="64"/>
    <x v="64"/>
    <x v="3"/>
    <x v="2"/>
    <n v="82"/>
    <n v="14"/>
    <x v="58"/>
    <n v="84"/>
    <n v="310"/>
    <n v="246.61"/>
    <n v="0.26800000000000002"/>
    <x v="0"/>
    <n v="1148"/>
    <n v="956"/>
    <x v="1"/>
    <n v="68064.36"/>
    <x v="3"/>
  </r>
  <r>
    <x v="65"/>
    <x v="65"/>
    <x v="0"/>
    <x v="1"/>
    <n v="82"/>
    <n v="11"/>
    <x v="59"/>
    <n v="49"/>
    <n v="224"/>
    <n v="387.75"/>
    <n v="0.94699999999999995"/>
    <x v="0"/>
    <n v="902"/>
    <n v="875"/>
    <x v="1"/>
    <n v="29469"/>
    <x v="2"/>
  </r>
  <r>
    <x v="66"/>
    <x v="66"/>
    <x v="3"/>
    <x v="0"/>
    <n v="176"/>
    <n v="7"/>
    <x v="60"/>
    <n v="49"/>
    <n v="283"/>
    <n v="730.46"/>
    <n v="0.32200000000000001"/>
    <x v="0"/>
    <n v="1232"/>
    <n v="1253"/>
    <x v="1"/>
    <n v="20452.88"/>
    <x v="0"/>
  </r>
  <r>
    <x v="67"/>
    <x v="67"/>
    <x v="3"/>
    <x v="2"/>
    <n v="37"/>
    <n v="2"/>
    <x v="61"/>
    <n v="71"/>
    <n v="349"/>
    <n v="692.85"/>
    <n v="0.152"/>
    <x v="0"/>
    <n v="74"/>
    <n v="121"/>
    <x v="1"/>
    <n v="16628.400000000001"/>
    <x v="3"/>
  </r>
  <r>
    <x v="68"/>
    <x v="68"/>
    <x v="0"/>
    <x v="0"/>
    <n v="37"/>
    <n v="12"/>
    <x v="62"/>
    <n v="247"/>
    <n v="265"/>
    <n v="1511.08"/>
    <n v="0.98699999999999999"/>
    <x v="2"/>
    <n v="444"/>
    <n v="558"/>
    <x v="1"/>
    <n v="200973.63999999998"/>
    <x v="2"/>
  </r>
  <r>
    <x v="69"/>
    <x v="69"/>
    <x v="0"/>
    <x v="2"/>
    <n v="48"/>
    <n v="4"/>
    <x v="63"/>
    <n v="254"/>
    <n v="296"/>
    <n v="195.83"/>
    <n v="0.746"/>
    <x v="0"/>
    <n v="192"/>
    <n v="0"/>
    <x v="0"/>
    <n v="155880.68000000002"/>
    <x v="1"/>
  </r>
  <r>
    <x v="70"/>
    <x v="70"/>
    <x v="4"/>
    <x v="2"/>
    <n v="24"/>
    <n v="14"/>
    <x v="64"/>
    <n v="27"/>
    <n v="70"/>
    <n v="1727.88"/>
    <n v="0.41499999999999998"/>
    <x v="0"/>
    <n v="336"/>
    <n v="0"/>
    <x v="0"/>
    <n v="1216427.52"/>
    <x v="0"/>
  </r>
  <r>
    <x v="71"/>
    <x v="71"/>
    <x v="1"/>
    <x v="0"/>
    <n v="115"/>
    <n v="2"/>
    <x v="65"/>
    <n v="149"/>
    <n v="373"/>
    <n v="1641.65"/>
    <n v="0.93600000000000005"/>
    <x v="2"/>
    <n v="230"/>
    <n v="0"/>
    <x v="0"/>
    <n v="1232879.1500000001"/>
    <x v="2"/>
  </r>
  <r>
    <x v="72"/>
    <x v="72"/>
    <x v="1"/>
    <x v="0"/>
    <n v="168"/>
    <n v="13"/>
    <x v="66"/>
    <n v="91"/>
    <n v="292"/>
    <n v="1543.68"/>
    <n v="9.0999999999999998E-2"/>
    <x v="1"/>
    <n v="2184"/>
    <n v="2051"/>
    <x v="1"/>
    <n v="345784.32000000001"/>
    <x v="3"/>
  </r>
  <r>
    <x v="73"/>
    <x v="73"/>
    <x v="3"/>
    <x v="0"/>
    <n v="11"/>
    <n v="11"/>
    <x v="67"/>
    <n v="198"/>
    <n v="337"/>
    <n v="653.28"/>
    <n v="8.7999999999999995E-2"/>
    <x v="0"/>
    <n v="121"/>
    <n v="276"/>
    <x v="1"/>
    <n v="28091.039999999997"/>
    <x v="3"/>
  </r>
  <r>
    <x v="74"/>
    <x v="74"/>
    <x v="1"/>
    <x v="1"/>
    <n v="164"/>
    <n v="13"/>
    <x v="68"/>
    <n v="117"/>
    <n v="329"/>
    <n v="1654.62"/>
    <n v="0.68200000000000005"/>
    <x v="1"/>
    <n v="2132"/>
    <n v="1737"/>
    <x v="0"/>
    <n v="847165.43999999994"/>
    <x v="1"/>
  </r>
  <r>
    <x v="75"/>
    <x v="75"/>
    <x v="3"/>
    <x v="2"/>
    <n v="199"/>
    <n v="10"/>
    <x v="69"/>
    <n v="243"/>
    <n v="293"/>
    <n v="406.46"/>
    <n v="0.17799999999999999"/>
    <x v="0"/>
    <n v="1990"/>
    <n v="1532"/>
    <x v="0"/>
    <n v="284928.45999999996"/>
    <x v="3"/>
  </r>
  <r>
    <x v="76"/>
    <x v="76"/>
    <x v="4"/>
    <x v="1"/>
    <n v="171"/>
    <n v="14"/>
    <x v="70"/>
    <n v="277"/>
    <n v="212"/>
    <n v="292.60000000000002"/>
    <n v="0.91700000000000004"/>
    <x v="0"/>
    <n v="2394"/>
    <n v="2246"/>
    <x v="0"/>
    <n v="124355.00000000001"/>
    <x v="2"/>
  </r>
  <r>
    <x v="77"/>
    <x v="77"/>
    <x v="0"/>
    <x v="0"/>
    <n v="28"/>
    <n v="10"/>
    <x v="71"/>
    <n v="113"/>
    <n v="195"/>
    <n v="137.66"/>
    <n v="0.84"/>
    <x v="2"/>
    <n v="280"/>
    <n v="271"/>
    <x v="1"/>
    <n v="16794.52"/>
    <x v="2"/>
  </r>
  <r>
    <x v="78"/>
    <x v="78"/>
    <x v="0"/>
    <x v="2"/>
    <n v="74"/>
    <n v="6"/>
    <x v="26"/>
    <n v="143"/>
    <n v="116"/>
    <n v="1881.66"/>
    <n v="0.30599999999999999"/>
    <x v="2"/>
    <n v="444"/>
    <n v="508"/>
    <x v="1"/>
    <n v="148651.14000000001"/>
    <x v="0"/>
  </r>
  <r>
    <x v="79"/>
    <x v="79"/>
    <x v="0"/>
    <x v="1"/>
    <n v="116"/>
    <n v="5"/>
    <x v="72"/>
    <n v="42"/>
    <n v="152"/>
    <n v="650.62"/>
    <n v="0.88900000000000001"/>
    <x v="1"/>
    <n v="580"/>
    <n v="517"/>
    <x v="1"/>
    <n v="68315.100000000006"/>
    <x v="2"/>
  </r>
  <r>
    <x v="80"/>
    <x v="80"/>
    <x v="1"/>
    <x v="2"/>
    <n v="108"/>
    <n v="13"/>
    <x v="73"/>
    <n v="246"/>
    <n v="359"/>
    <n v="1839.35"/>
    <n v="4.2999999999999997E-2"/>
    <x v="0"/>
    <n v="1404"/>
    <n v="864"/>
    <x v="0"/>
    <n v="1445729.0999999999"/>
    <x v="3"/>
  </r>
  <r>
    <x v="81"/>
    <x v="81"/>
    <x v="4"/>
    <x v="1"/>
    <n v="58"/>
    <n v="10"/>
    <x v="74"/>
    <n v="187"/>
    <n v="174"/>
    <n v="581.6"/>
    <n v="0.54900000000000004"/>
    <x v="2"/>
    <n v="580"/>
    <n v="71"/>
    <x v="0"/>
    <n v="404793.60000000003"/>
    <x v="0"/>
  </r>
  <r>
    <x v="82"/>
    <x v="82"/>
    <x v="1"/>
    <x v="0"/>
    <n v="42"/>
    <n v="10"/>
    <x v="75"/>
    <n v="21"/>
    <n v="166"/>
    <n v="1819.75"/>
    <n v="0.93600000000000005"/>
    <x v="0"/>
    <n v="420"/>
    <n v="50"/>
    <x v="0"/>
    <n v="711522.25"/>
    <x v="2"/>
  </r>
  <r>
    <x v="83"/>
    <x v="83"/>
    <x v="1"/>
    <x v="1"/>
    <n v="78"/>
    <n v="4"/>
    <x v="76"/>
    <n v="238"/>
    <n v="300"/>
    <n v="1812.66"/>
    <n v="0.85499999999999998"/>
    <x v="0"/>
    <n v="312"/>
    <n v="0"/>
    <x v="0"/>
    <n v="1265236.6800000002"/>
    <x v="2"/>
  </r>
  <r>
    <x v="84"/>
    <x v="84"/>
    <x v="4"/>
    <x v="2"/>
    <n v="84"/>
    <n v="6"/>
    <x v="77"/>
    <n v="278"/>
    <n v="370"/>
    <n v="1851.17"/>
    <n v="0.35599999999999998"/>
    <x v="1"/>
    <n v="504"/>
    <n v="167"/>
    <x v="0"/>
    <n v="1138469.55"/>
    <x v="0"/>
  </r>
  <r>
    <x v="85"/>
    <x v="85"/>
    <x v="4"/>
    <x v="2"/>
    <n v="36"/>
    <n v="4"/>
    <x v="4"/>
    <n v="140"/>
    <n v="275"/>
    <n v="1017.5"/>
    <n v="0.183"/>
    <x v="0"/>
    <n v="144"/>
    <n v="63"/>
    <x v="1"/>
    <n v="224867.5"/>
    <x v="3"/>
  </r>
  <r>
    <x v="86"/>
    <x v="86"/>
    <x v="4"/>
    <x v="2"/>
    <n v="49"/>
    <n v="11"/>
    <x v="78"/>
    <n v="258"/>
    <n v="237"/>
    <n v="1738.6"/>
    <n v="0.21099999999999999"/>
    <x v="2"/>
    <n v="539"/>
    <n v="176"/>
    <x v="0"/>
    <n v="1079670.5999999999"/>
    <x v="3"/>
  </r>
  <r>
    <x v="87"/>
    <x v="87"/>
    <x v="4"/>
    <x v="2"/>
    <n v="65"/>
    <n v="3"/>
    <x v="79"/>
    <n v="67"/>
    <n v="236"/>
    <n v="1903.99"/>
    <n v="0.51500000000000001"/>
    <x v="1"/>
    <n v="195"/>
    <n v="154"/>
    <x v="1"/>
    <n v="205630.92"/>
    <x v="0"/>
  </r>
  <r>
    <x v="88"/>
    <x v="88"/>
    <x v="0"/>
    <x v="0"/>
    <n v="57"/>
    <n v="2"/>
    <x v="80"/>
    <n v="13"/>
    <n v="125"/>
    <n v="683"/>
    <n v="0.59699999999999998"/>
    <x v="2"/>
    <n v="114"/>
    <n v="0"/>
    <x v="2"/>
    <n v="311448"/>
    <x v="0"/>
  </r>
  <r>
    <x v="89"/>
    <x v="89"/>
    <x v="2"/>
    <x v="1"/>
    <n v="132"/>
    <n v="13"/>
    <x v="81"/>
    <n v="245"/>
    <n v="322"/>
    <n v="866.81"/>
    <n v="3.3000000000000002E-2"/>
    <x v="1"/>
    <n v="1716"/>
    <n v="1822"/>
    <x v="1"/>
    <n v="120486.59"/>
    <x v="3"/>
  </r>
  <r>
    <x v="90"/>
    <x v="90"/>
    <x v="2"/>
    <x v="0"/>
    <n v="183"/>
    <n v="11"/>
    <x v="82"/>
    <n v="182"/>
    <n v="198"/>
    <n v="1452.52"/>
    <n v="0.41399999999999998"/>
    <x v="1"/>
    <n v="2013"/>
    <n v="2020"/>
    <x v="1"/>
    <n v="254191"/>
    <x v="0"/>
  </r>
  <r>
    <x v="91"/>
    <x v="91"/>
    <x v="4"/>
    <x v="0"/>
    <n v="80"/>
    <n v="3"/>
    <x v="49"/>
    <n v="45"/>
    <n v="244"/>
    <n v="635.70000000000005"/>
    <n v="0.83"/>
    <x v="0"/>
    <n v="240"/>
    <n v="0"/>
    <x v="0"/>
    <n v="265722.60000000003"/>
    <x v="2"/>
  </r>
  <r>
    <x v="92"/>
    <x v="92"/>
    <x v="2"/>
    <x v="0"/>
    <n v="188"/>
    <n v="9"/>
    <x v="83"/>
    <n v="288"/>
    <n v="333"/>
    <n v="1519.93"/>
    <n v="0.44400000000000001"/>
    <x v="1"/>
    <n v="1692"/>
    <n v="1261"/>
    <x v="0"/>
    <n v="1092829.6700000002"/>
    <x v="0"/>
  </r>
  <r>
    <x v="93"/>
    <x v="93"/>
    <x v="2"/>
    <x v="2"/>
    <n v="31"/>
    <n v="12"/>
    <x v="84"/>
    <n v="246"/>
    <n v="93"/>
    <n v="194.09"/>
    <n v="0.16900000000000001"/>
    <x v="1"/>
    <n v="372"/>
    <n v="411"/>
    <x v="1"/>
    <n v="40176.629999999997"/>
    <x v="3"/>
  </r>
  <r>
    <x v="94"/>
    <x v="94"/>
    <x v="4"/>
    <x v="2"/>
    <n v="170"/>
    <n v="9"/>
    <x v="11"/>
    <n v="284"/>
    <n v="219"/>
    <n v="1070.82"/>
    <n v="0.95499999999999996"/>
    <x v="0"/>
    <n v="1530"/>
    <n v="1021"/>
    <x v="0"/>
    <n v="849160.25999999989"/>
    <x v="2"/>
  </r>
  <r>
    <x v="95"/>
    <x v="95"/>
    <x v="2"/>
    <x v="2"/>
    <n v="66"/>
    <n v="4"/>
    <x v="85"/>
    <n v="67"/>
    <n v="143"/>
    <n v="288.51"/>
    <n v="0.26600000000000001"/>
    <x v="1"/>
    <n v="264"/>
    <n v="260"/>
    <x v="1"/>
    <n v="20484.21"/>
    <x v="3"/>
  </r>
  <r>
    <x v="96"/>
    <x v="96"/>
    <x v="1"/>
    <x v="1"/>
    <n v="22"/>
    <n v="8"/>
    <x v="86"/>
    <n v="27"/>
    <n v="273"/>
    <n v="621.98"/>
    <n v="0.79800000000000004"/>
    <x v="1"/>
    <n v="176"/>
    <n v="0"/>
    <x v="2"/>
    <n v="417348.58"/>
    <x v="1"/>
  </r>
  <r>
    <x v="97"/>
    <x v="97"/>
    <x v="3"/>
    <x v="2"/>
    <n v="131"/>
    <n v="8"/>
    <x v="87"/>
    <n v="45"/>
    <n v="327"/>
    <n v="554.32000000000005"/>
    <n v="0.19400000000000001"/>
    <x v="2"/>
    <n v="1048"/>
    <n v="543"/>
    <x v="0"/>
    <n v="304876"/>
    <x v="3"/>
  </r>
  <r>
    <x v="98"/>
    <x v="98"/>
    <x v="3"/>
    <x v="1"/>
    <n v="113"/>
    <n v="3"/>
    <x v="88"/>
    <n v="138"/>
    <n v="87"/>
    <n v="1685.92"/>
    <n v="0.42299999999999999"/>
    <x v="2"/>
    <n v="339"/>
    <n v="0"/>
    <x v="0"/>
    <n v="841274.08000000007"/>
    <x v="0"/>
  </r>
  <r>
    <x v="99"/>
    <x v="99"/>
    <x v="4"/>
    <x v="2"/>
    <n v="107"/>
    <n v="10"/>
    <x v="89"/>
    <n v="10"/>
    <n v="319"/>
    <n v="427.36"/>
    <n v="0.49"/>
    <x v="0"/>
    <n v="1070"/>
    <n v="474"/>
    <x v="0"/>
    <n v="258980.16"/>
    <x v="0"/>
  </r>
  <r>
    <x v="100"/>
    <x v="100"/>
    <x v="0"/>
    <x v="2"/>
    <n v="196"/>
    <n v="4"/>
    <x v="90"/>
    <n v="73"/>
    <n v="284"/>
    <n v="1626.47"/>
    <n v="0.501"/>
    <x v="1"/>
    <n v="784"/>
    <n v="608"/>
    <x v="1"/>
    <n v="404991.03"/>
    <x v="0"/>
  </r>
  <r>
    <x v="101"/>
    <x v="101"/>
    <x v="4"/>
    <x v="0"/>
    <n v="81"/>
    <n v="3"/>
    <x v="91"/>
    <n v="71"/>
    <n v="160"/>
    <n v="1598.22"/>
    <n v="0.51600000000000001"/>
    <x v="0"/>
    <n v="243"/>
    <n v="0"/>
    <x v="0"/>
    <n v="799110"/>
    <x v="0"/>
  </r>
  <r>
    <x v="102"/>
    <x v="102"/>
    <x v="0"/>
    <x v="0"/>
    <n v="121"/>
    <n v="13"/>
    <x v="92"/>
    <n v="155"/>
    <n v="217"/>
    <n v="1022.82"/>
    <n v="0.22500000000000001"/>
    <x v="0"/>
    <n v="1573"/>
    <n v="1579"/>
    <x v="1"/>
    <n v="152400.18"/>
    <x v="3"/>
  </r>
  <r>
    <x v="103"/>
    <x v="103"/>
    <x v="3"/>
    <x v="0"/>
    <n v="108"/>
    <n v="4"/>
    <x v="93"/>
    <n v="281"/>
    <n v="103"/>
    <n v="505.99"/>
    <n v="0.51600000000000001"/>
    <x v="0"/>
    <n v="432"/>
    <n v="639"/>
    <x v="1"/>
    <n v="37443.26"/>
    <x v="0"/>
  </r>
  <r>
    <x v="104"/>
    <x v="104"/>
    <x v="4"/>
    <x v="1"/>
    <n v="162"/>
    <n v="3"/>
    <x v="94"/>
    <n v="26"/>
    <n v="176"/>
    <n v="492.45"/>
    <n v="0.48199999999999998"/>
    <x v="2"/>
    <n v="486"/>
    <n v="222"/>
    <x v="0"/>
    <n v="142810.5"/>
    <x v="0"/>
  </r>
  <r>
    <x v="105"/>
    <x v="105"/>
    <x v="1"/>
    <x v="1"/>
    <n v="53"/>
    <n v="9"/>
    <x v="95"/>
    <n v="289"/>
    <n v="324"/>
    <n v="956.6"/>
    <n v="0.20899999999999999"/>
    <x v="0"/>
    <n v="477"/>
    <n v="647"/>
    <x v="1"/>
    <n v="113835.40000000001"/>
    <x v="3"/>
  </r>
  <r>
    <x v="106"/>
    <x v="106"/>
    <x v="2"/>
    <x v="2"/>
    <n v="173"/>
    <n v="6"/>
    <x v="96"/>
    <n v="107"/>
    <n v="91"/>
    <n v="67.180000000000007"/>
    <n v="0.98799999999999999"/>
    <x v="1"/>
    <n v="1038"/>
    <n v="1057"/>
    <x v="1"/>
    <n v="5911.84"/>
    <x v="2"/>
  </r>
  <r>
    <x v="107"/>
    <x v="107"/>
    <x v="0"/>
    <x v="1"/>
    <n v="120"/>
    <n v="4"/>
    <x v="97"/>
    <n v="236"/>
    <n v="90"/>
    <n v="1086.1300000000001"/>
    <n v="0.86599999999999999"/>
    <x v="2"/>
    <n v="480"/>
    <n v="398"/>
    <x v="0"/>
    <n v="345389.34"/>
    <x v="2"/>
  </r>
  <r>
    <x v="108"/>
    <x v="108"/>
    <x v="2"/>
    <x v="2"/>
    <n v="145"/>
    <n v="6"/>
    <x v="98"/>
    <n v="252"/>
    <n v="99"/>
    <n v="1907.92"/>
    <n v="0.88800000000000001"/>
    <x v="2"/>
    <n v="870"/>
    <n v="574"/>
    <x v="0"/>
    <n v="1045540.16"/>
    <x v="2"/>
  </r>
  <r>
    <x v="109"/>
    <x v="109"/>
    <x v="2"/>
    <x v="1"/>
    <n v="166"/>
    <n v="12"/>
    <x v="99"/>
    <n v="210"/>
    <n v="208"/>
    <n v="351.68"/>
    <n v="0.68600000000000005"/>
    <x v="2"/>
    <n v="1992"/>
    <n v="1829"/>
    <x v="0"/>
    <n v="131176.64000000001"/>
    <x v="1"/>
  </r>
  <r>
    <x v="110"/>
    <x v="110"/>
    <x v="4"/>
    <x v="1"/>
    <n v="104"/>
    <n v="12"/>
    <x v="100"/>
    <n v="188"/>
    <n v="381"/>
    <n v="1168.02"/>
    <n v="0.16"/>
    <x v="1"/>
    <n v="1248"/>
    <n v="789"/>
    <x v="0"/>
    <n v="755708.94"/>
    <x v="3"/>
  </r>
  <r>
    <x v="111"/>
    <x v="111"/>
    <x v="2"/>
    <x v="1"/>
    <n v="129"/>
    <n v="9"/>
    <x v="101"/>
    <n v="279"/>
    <n v="231"/>
    <n v="1925.47"/>
    <n v="0.56799999999999995"/>
    <x v="0"/>
    <n v="1161"/>
    <n v="1269"/>
    <x v="1"/>
    <n v="329255.37"/>
    <x v="0"/>
  </r>
  <r>
    <x v="112"/>
    <x v="112"/>
    <x v="1"/>
    <x v="0"/>
    <n v="29"/>
    <n v="8"/>
    <x v="102"/>
    <n v="243"/>
    <n v="230"/>
    <n v="1728.02"/>
    <n v="0.82099999999999995"/>
    <x v="0"/>
    <n v="232"/>
    <n v="126"/>
    <x v="0"/>
    <n v="603078.98"/>
    <x v="2"/>
  </r>
  <r>
    <x v="113"/>
    <x v="113"/>
    <x v="2"/>
    <x v="1"/>
    <n v="198"/>
    <n v="7"/>
    <x v="103"/>
    <n v="121"/>
    <n v="215"/>
    <n v="1708.24"/>
    <n v="3.9E-2"/>
    <x v="2"/>
    <n v="1386"/>
    <n v="1372"/>
    <x v="1"/>
    <n v="230612.4"/>
    <x v="3"/>
  </r>
  <r>
    <x v="114"/>
    <x v="114"/>
    <x v="4"/>
    <x v="0"/>
    <n v="132"/>
    <n v="14"/>
    <x v="104"/>
    <n v="75"/>
    <n v="281"/>
    <n v="1652.61"/>
    <n v="0.496"/>
    <x v="2"/>
    <n v="1848"/>
    <n v="1362"/>
    <x v="0"/>
    <n v="927114.21"/>
    <x v="0"/>
  </r>
  <r>
    <x v="115"/>
    <x v="115"/>
    <x v="1"/>
    <x v="0"/>
    <n v="104"/>
    <n v="2"/>
    <x v="105"/>
    <n v="254"/>
    <n v="255"/>
    <n v="652.6"/>
    <n v="0.39600000000000002"/>
    <x v="0"/>
    <n v="208"/>
    <n v="120"/>
    <x v="0"/>
    <n v="223189.2"/>
    <x v="0"/>
  </r>
  <r>
    <x v="116"/>
    <x v="116"/>
    <x v="3"/>
    <x v="1"/>
    <n v="150"/>
    <n v="11"/>
    <x v="106"/>
    <n v="254"/>
    <n v="99"/>
    <n v="1786.7"/>
    <n v="0.21199999999999999"/>
    <x v="1"/>
    <n v="1650"/>
    <n v="1322"/>
    <x v="0"/>
    <n v="1039859.4"/>
    <x v="3"/>
  </r>
  <r>
    <x v="117"/>
    <x v="117"/>
    <x v="2"/>
    <x v="2"/>
    <n v="9"/>
    <n v="2"/>
    <x v="107"/>
    <n v="81"/>
    <n v="195"/>
    <n v="1885.61"/>
    <n v="0.378"/>
    <x v="2"/>
    <n v="18"/>
    <n v="0"/>
    <x v="2"/>
    <n v="1114395.51"/>
    <x v="0"/>
  </r>
  <r>
    <x v="118"/>
    <x v="118"/>
    <x v="4"/>
    <x v="2"/>
    <n v="23"/>
    <n v="2"/>
    <x v="108"/>
    <n v="58"/>
    <n v="347"/>
    <n v="1016.8"/>
    <n v="0.98299999999999998"/>
    <x v="2"/>
    <n v="46"/>
    <n v="0"/>
    <x v="1"/>
    <n v="252166.39999999999"/>
    <x v="2"/>
  </r>
  <r>
    <x v="119"/>
    <x v="119"/>
    <x v="3"/>
    <x v="2"/>
    <n v="174"/>
    <n v="11"/>
    <x v="109"/>
    <n v="199"/>
    <n v="194"/>
    <n v="741.41"/>
    <n v="0.72299999999999998"/>
    <x v="1"/>
    <n v="1914"/>
    <n v="1323"/>
    <x v="0"/>
    <n v="585713.9"/>
    <x v="1"/>
  </r>
  <r>
    <x v="120"/>
    <x v="120"/>
    <x v="3"/>
    <x v="1"/>
    <n v="22"/>
    <n v="9"/>
    <x v="110"/>
    <n v="186"/>
    <n v="65"/>
    <n v="857.75"/>
    <n v="0.3"/>
    <x v="2"/>
    <n v="198"/>
    <n v="5"/>
    <x v="0"/>
    <n v="325087.25"/>
    <x v="0"/>
  </r>
  <r>
    <x v="121"/>
    <x v="121"/>
    <x v="0"/>
    <x v="2"/>
    <n v="125"/>
    <n v="9"/>
    <x v="61"/>
    <n v="170"/>
    <n v="134"/>
    <n v="701.7"/>
    <n v="0.60499999999999998"/>
    <x v="1"/>
    <n v="1125"/>
    <n v="1271"/>
    <x v="1"/>
    <n v="16840.800000000003"/>
    <x v="1"/>
  </r>
  <r>
    <x v="122"/>
    <x v="122"/>
    <x v="1"/>
    <x v="0"/>
    <n v="36"/>
    <n v="8"/>
    <x v="111"/>
    <n v="159"/>
    <n v="265"/>
    <n v="464.22"/>
    <n v="0.247"/>
    <x v="0"/>
    <n v="288"/>
    <n v="400"/>
    <x v="1"/>
    <n v="21818.34"/>
    <x v="3"/>
  </r>
  <r>
    <x v="123"/>
    <x v="123"/>
    <x v="2"/>
    <x v="2"/>
    <n v="153"/>
    <n v="7"/>
    <x v="112"/>
    <n v="79"/>
    <n v="101"/>
    <n v="1255.97"/>
    <n v="0.61099999999999999"/>
    <x v="0"/>
    <n v="1071"/>
    <n v="365"/>
    <x v="0"/>
    <n v="985936.45000000007"/>
    <x v="1"/>
  </r>
  <r>
    <x v="124"/>
    <x v="124"/>
    <x v="4"/>
    <x v="1"/>
    <n v="14"/>
    <n v="5"/>
    <x v="113"/>
    <n v="42"/>
    <n v="85"/>
    <n v="1147.06"/>
    <n v="0.89600000000000002"/>
    <x v="2"/>
    <n v="70"/>
    <n v="0"/>
    <x v="2"/>
    <n v="439323.98"/>
    <x v="2"/>
  </r>
  <r>
    <x v="125"/>
    <x v="125"/>
    <x v="0"/>
    <x v="2"/>
    <n v="41"/>
    <n v="2"/>
    <x v="114"/>
    <n v="293"/>
    <n v="156"/>
    <n v="952.04"/>
    <n v="0.55700000000000005"/>
    <x v="0"/>
    <n v="82"/>
    <n v="0"/>
    <x v="0"/>
    <n v="457931.24"/>
    <x v="0"/>
  </r>
  <r>
    <x v="126"/>
    <x v="126"/>
    <x v="1"/>
    <x v="0"/>
    <n v="181"/>
    <n v="10"/>
    <x v="115"/>
    <n v="269"/>
    <n v="268"/>
    <n v="236.9"/>
    <n v="0.73299999999999998"/>
    <x v="1"/>
    <n v="1810"/>
    <n v="1829"/>
    <x v="1"/>
    <n v="59225"/>
    <x v="1"/>
  </r>
  <r>
    <x v="127"/>
    <x v="127"/>
    <x v="0"/>
    <x v="1"/>
    <n v="90"/>
    <n v="2"/>
    <x v="116"/>
    <n v="86"/>
    <n v="386"/>
    <n v="1603.94"/>
    <n v="0.45300000000000001"/>
    <x v="2"/>
    <n v="180"/>
    <n v="0"/>
    <x v="0"/>
    <n v="664031.16"/>
    <x v="0"/>
  </r>
  <r>
    <x v="128"/>
    <x v="128"/>
    <x v="1"/>
    <x v="2"/>
    <n v="17"/>
    <n v="5"/>
    <x v="117"/>
    <n v="119"/>
    <n v="347"/>
    <n v="391.12"/>
    <n v="0.52400000000000002"/>
    <x v="1"/>
    <n v="85"/>
    <n v="0"/>
    <x v="2"/>
    <n v="285908.72000000003"/>
    <x v="0"/>
  </r>
  <r>
    <x v="129"/>
    <x v="129"/>
    <x v="1"/>
    <x v="1"/>
    <n v="187"/>
    <n v="4"/>
    <x v="94"/>
    <n v="148"/>
    <n v="303"/>
    <n v="273.39999999999998"/>
    <n v="0.69499999999999995"/>
    <x v="0"/>
    <n v="748"/>
    <n v="606"/>
    <x v="1"/>
    <n v="79286"/>
    <x v="1"/>
  </r>
  <r>
    <x v="130"/>
    <x v="130"/>
    <x v="2"/>
    <x v="1"/>
    <n v="149"/>
    <n v="8"/>
    <x v="118"/>
    <n v="44"/>
    <n v="117"/>
    <n v="1264.99"/>
    <n v="0.81200000000000006"/>
    <x v="0"/>
    <n v="1192"/>
    <n v="913"/>
    <x v="0"/>
    <n v="408591.77"/>
    <x v="2"/>
  </r>
  <r>
    <x v="131"/>
    <x v="131"/>
    <x v="1"/>
    <x v="1"/>
    <n v="13"/>
    <n v="6"/>
    <x v="119"/>
    <n v="244"/>
    <n v="236"/>
    <n v="827.36"/>
    <n v="0.65900000000000003"/>
    <x v="0"/>
    <n v="78"/>
    <n v="0"/>
    <x v="0"/>
    <n v="332598.72000000003"/>
    <x v="1"/>
  </r>
  <r>
    <x v="132"/>
    <x v="132"/>
    <x v="0"/>
    <x v="2"/>
    <n v="92"/>
    <n v="6"/>
    <x v="120"/>
    <n v="209"/>
    <n v="173"/>
    <n v="166.63"/>
    <n v="0.97699999999999998"/>
    <x v="2"/>
    <n v="552"/>
    <n v="184"/>
    <x v="0"/>
    <n v="96145.51"/>
    <x v="2"/>
  </r>
  <r>
    <x v="133"/>
    <x v="133"/>
    <x v="1"/>
    <x v="1"/>
    <n v="176"/>
    <n v="5"/>
    <x v="111"/>
    <n v="160"/>
    <n v="79"/>
    <n v="743.36"/>
    <n v="0.82"/>
    <x v="1"/>
    <n v="880"/>
    <n v="993"/>
    <x v="1"/>
    <n v="34937.919999999998"/>
    <x v="2"/>
  </r>
  <r>
    <x v="134"/>
    <x v="134"/>
    <x v="2"/>
    <x v="2"/>
    <n v="50"/>
    <n v="2"/>
    <x v="121"/>
    <n v="43"/>
    <n v="234"/>
    <n v="1554.97"/>
    <n v="0.77700000000000002"/>
    <x v="2"/>
    <n v="100"/>
    <n v="0"/>
    <x v="2"/>
    <n v="836573.86"/>
    <x v="1"/>
  </r>
  <r>
    <x v="135"/>
    <x v="135"/>
    <x v="2"/>
    <x v="0"/>
    <n v="140"/>
    <n v="6"/>
    <x v="31"/>
    <n v="133"/>
    <n v="338"/>
    <n v="1249.74"/>
    <n v="0.84499999999999997"/>
    <x v="0"/>
    <n v="840"/>
    <n v="210"/>
    <x v="0"/>
    <n v="953551.62"/>
    <x v="2"/>
  </r>
  <r>
    <x v="136"/>
    <x v="136"/>
    <x v="0"/>
    <x v="2"/>
    <n v="123"/>
    <n v="5"/>
    <x v="122"/>
    <n v="41"/>
    <n v="102"/>
    <n v="757.43"/>
    <n v="0.28100000000000003"/>
    <x v="0"/>
    <n v="615"/>
    <n v="438"/>
    <x v="0"/>
    <n v="165119.74"/>
    <x v="3"/>
  </r>
  <r>
    <x v="137"/>
    <x v="137"/>
    <x v="3"/>
    <x v="0"/>
    <n v="169"/>
    <n v="11"/>
    <x v="123"/>
    <n v="281"/>
    <n v="226"/>
    <n v="424.02"/>
    <n v="0.432"/>
    <x v="2"/>
    <n v="1859"/>
    <n v="1515"/>
    <x v="0"/>
    <n v="265012.5"/>
    <x v="0"/>
  </r>
  <r>
    <x v="138"/>
    <x v="138"/>
    <x v="3"/>
    <x v="2"/>
    <n v="23"/>
    <n v="14"/>
    <x v="124"/>
    <n v="133"/>
    <n v="182"/>
    <n v="1282"/>
    <n v="0.56399999999999995"/>
    <x v="1"/>
    <n v="322"/>
    <n v="354"/>
    <x v="1"/>
    <n v="129482"/>
    <x v="0"/>
  </r>
  <r>
    <x v="139"/>
    <x v="139"/>
    <x v="1"/>
    <x v="1"/>
    <n v="195"/>
    <n v="9"/>
    <x v="125"/>
    <n v="87"/>
    <n v="126"/>
    <n v="1780.73"/>
    <n v="0.46200000000000002"/>
    <x v="0"/>
    <n v="1755"/>
    <n v="1735"/>
    <x v="1"/>
    <n v="190538.11000000002"/>
    <x v="0"/>
  </r>
  <r>
    <x v="140"/>
    <x v="140"/>
    <x v="4"/>
    <x v="2"/>
    <n v="178"/>
    <n v="3"/>
    <x v="126"/>
    <n v="85"/>
    <n v="399"/>
    <n v="1310.23"/>
    <n v="0.84699999999999998"/>
    <x v="1"/>
    <n v="534"/>
    <n v="210"/>
    <x v="0"/>
    <n v="535884.07000000007"/>
    <x v="2"/>
  </r>
  <r>
    <x v="141"/>
    <x v="141"/>
    <x v="1"/>
    <x v="1"/>
    <n v="98"/>
    <n v="9"/>
    <x v="21"/>
    <n v="69"/>
    <n v="109"/>
    <n v="1635.16"/>
    <n v="2.7E-2"/>
    <x v="0"/>
    <n v="882"/>
    <n v="234"/>
    <x v="0"/>
    <n v="1172409.72"/>
    <x v="3"/>
  </r>
  <r>
    <x v="142"/>
    <x v="142"/>
    <x v="0"/>
    <x v="0"/>
    <n v="30"/>
    <n v="2"/>
    <x v="127"/>
    <n v="94"/>
    <n v="360"/>
    <n v="1066.98"/>
    <n v="0.20899999999999999"/>
    <x v="2"/>
    <n v="60"/>
    <n v="0"/>
    <x v="2"/>
    <n v="825842.52"/>
    <x v="3"/>
  </r>
  <r>
    <x v="143"/>
    <x v="143"/>
    <x v="0"/>
    <x v="2"/>
    <n v="50"/>
    <n v="14"/>
    <x v="128"/>
    <n v="89"/>
    <n v="140"/>
    <n v="1450.04"/>
    <n v="0.88200000000000001"/>
    <x v="0"/>
    <n v="700"/>
    <n v="190"/>
    <x v="0"/>
    <n v="868573.96"/>
    <x v="2"/>
  </r>
  <r>
    <x v="144"/>
    <x v="144"/>
    <x v="0"/>
    <x v="1"/>
    <n v="122"/>
    <n v="5"/>
    <x v="129"/>
    <n v="181"/>
    <n v="347"/>
    <n v="1797.64"/>
    <n v="5.8999999999999997E-2"/>
    <x v="2"/>
    <n v="610"/>
    <n v="321"/>
    <x v="0"/>
    <n v="844890.8"/>
    <x v="3"/>
  </r>
  <r>
    <x v="145"/>
    <x v="145"/>
    <x v="0"/>
    <x v="0"/>
    <n v="50"/>
    <n v="4"/>
    <x v="130"/>
    <n v="267"/>
    <n v="374"/>
    <n v="1557.7"/>
    <n v="0.22700000000000001"/>
    <x v="2"/>
    <n v="200"/>
    <n v="15"/>
    <x v="0"/>
    <n v="704080.4"/>
    <x v="3"/>
  </r>
  <r>
    <x v="146"/>
    <x v="146"/>
    <x v="0"/>
    <x v="0"/>
    <n v="18"/>
    <n v="6"/>
    <x v="131"/>
    <n v="288"/>
    <n v="329"/>
    <n v="1824.22"/>
    <n v="0.35099999999999998"/>
    <x v="2"/>
    <n v="108"/>
    <n v="3"/>
    <x v="0"/>
    <n v="716918.46"/>
    <x v="0"/>
  </r>
  <r>
    <x v="147"/>
    <x v="147"/>
    <x v="2"/>
    <x v="2"/>
    <n v="89"/>
    <n v="14"/>
    <x v="132"/>
    <n v="230"/>
    <n v="248"/>
    <n v="890.72"/>
    <n v="0.751"/>
    <x v="0"/>
    <n v="1246"/>
    <n v="1022"/>
    <x v="0"/>
    <n v="404386.88"/>
    <x v="1"/>
  </r>
  <r>
    <x v="148"/>
    <x v="148"/>
    <x v="3"/>
    <x v="0"/>
    <n v="67"/>
    <n v="6"/>
    <x v="133"/>
    <n v="55"/>
    <n v="167"/>
    <n v="1813.23"/>
    <n v="0.56000000000000005"/>
    <x v="1"/>
    <n v="402"/>
    <n v="251"/>
    <x v="0"/>
    <n v="373525.38"/>
    <x v="0"/>
  </r>
  <r>
    <x v="149"/>
    <x v="149"/>
    <x v="0"/>
    <x v="1"/>
    <n v="76"/>
    <n v="6"/>
    <x v="134"/>
    <n v="82"/>
    <n v="232"/>
    <n v="1262.06"/>
    <n v="0.95499999999999996"/>
    <x v="1"/>
    <n v="456"/>
    <n v="0"/>
    <x v="0"/>
    <n v="971786.2"/>
    <x v="2"/>
  </r>
  <r>
    <x v="150"/>
    <x v="150"/>
    <x v="4"/>
    <x v="0"/>
    <n v="7"/>
    <n v="13"/>
    <x v="126"/>
    <n v="63"/>
    <n v="104"/>
    <n v="1746.6"/>
    <n v="0.22800000000000001"/>
    <x v="0"/>
    <n v="91"/>
    <n v="0"/>
    <x v="2"/>
    <n v="714359.39999999991"/>
    <x v="3"/>
  </r>
  <r>
    <x v="151"/>
    <x v="151"/>
    <x v="4"/>
    <x v="0"/>
    <n v="32"/>
    <n v="5"/>
    <x v="135"/>
    <n v="230"/>
    <n v="320"/>
    <n v="126.78"/>
    <n v="0.872"/>
    <x v="2"/>
    <n v="160"/>
    <n v="153"/>
    <x v="1"/>
    <n v="30046.86"/>
    <x v="2"/>
  </r>
  <r>
    <x v="152"/>
    <x v="152"/>
    <x v="4"/>
    <x v="1"/>
    <n v="129"/>
    <n v="9"/>
    <x v="136"/>
    <n v="18"/>
    <n v="54"/>
    <n v="1332.81"/>
    <n v="0.28299999999999997"/>
    <x v="1"/>
    <n v="1161"/>
    <n v="1052"/>
    <x v="0"/>
    <n v="169266.87"/>
    <x v="3"/>
  </r>
  <r>
    <x v="153"/>
    <x v="153"/>
    <x v="4"/>
    <x v="0"/>
    <n v="161"/>
    <n v="4"/>
    <x v="36"/>
    <n v="181"/>
    <n v="150"/>
    <n v="1703.55"/>
    <n v="0.245"/>
    <x v="1"/>
    <n v="644"/>
    <n v="256"/>
    <x v="0"/>
    <n v="969319.95"/>
    <x v="3"/>
  </r>
  <r>
    <x v="154"/>
    <x v="154"/>
    <x v="2"/>
    <x v="0"/>
    <n v="91"/>
    <n v="13"/>
    <x v="137"/>
    <n v="93"/>
    <n v="335"/>
    <n v="389.69"/>
    <n v="0.498"/>
    <x v="0"/>
    <n v="1183"/>
    <n v="908"/>
    <x v="0"/>
    <n v="143405.92000000001"/>
    <x v="0"/>
  </r>
  <r>
    <x v="155"/>
    <x v="155"/>
    <x v="4"/>
    <x v="0"/>
    <n v="150"/>
    <n v="5"/>
    <x v="138"/>
    <n v="21"/>
    <n v="102"/>
    <n v="1340.48"/>
    <n v="7.0999999999999994E-2"/>
    <x v="2"/>
    <n v="750"/>
    <n v="230"/>
    <x v="0"/>
    <n v="725199.68"/>
    <x v="3"/>
  </r>
  <r>
    <x v="156"/>
    <x v="156"/>
    <x v="0"/>
    <x v="0"/>
    <n v="167"/>
    <n v="2"/>
    <x v="139"/>
    <n v="41"/>
    <n v="267"/>
    <n v="1658.66"/>
    <n v="0.38400000000000001"/>
    <x v="1"/>
    <n v="334"/>
    <n v="330"/>
    <x v="1"/>
    <n v="74639.7"/>
    <x v="0"/>
  </r>
  <r>
    <x v="157"/>
    <x v="157"/>
    <x v="1"/>
    <x v="1"/>
    <n v="81"/>
    <n v="8"/>
    <x v="140"/>
    <n v="298"/>
    <n v="378"/>
    <n v="611.5"/>
    <n v="0.35599999999999998"/>
    <x v="0"/>
    <n v="648"/>
    <n v="879"/>
    <x v="1"/>
    <n v="40970.5"/>
    <x v="0"/>
  </r>
  <r>
    <x v="158"/>
    <x v="158"/>
    <x v="4"/>
    <x v="0"/>
    <n v="80"/>
    <n v="2"/>
    <x v="141"/>
    <n v="281"/>
    <n v="335"/>
    <n v="840.23"/>
    <n v="0.16"/>
    <x v="0"/>
    <n v="160"/>
    <n v="52"/>
    <x v="0"/>
    <n v="326849.47000000003"/>
    <x v="3"/>
  </r>
  <r>
    <x v="159"/>
    <x v="159"/>
    <x v="2"/>
    <x v="1"/>
    <n v="179"/>
    <n v="3"/>
    <x v="142"/>
    <n v="187"/>
    <n v="289"/>
    <n v="1160.56"/>
    <n v="0.86099999999999999"/>
    <x v="2"/>
    <n v="537"/>
    <n v="691"/>
    <x v="1"/>
    <n v="38298.479999999996"/>
    <x v="2"/>
  </r>
  <r>
    <x v="160"/>
    <x v="160"/>
    <x v="2"/>
    <x v="0"/>
    <n v="118"/>
    <n v="12"/>
    <x v="19"/>
    <n v="123"/>
    <n v="263"/>
    <n v="1062.3800000000001"/>
    <n v="0.38600000000000001"/>
    <x v="0"/>
    <n v="1416"/>
    <n v="908"/>
    <x v="0"/>
    <n v="670361.78"/>
    <x v="0"/>
  </r>
  <r>
    <x v="161"/>
    <x v="161"/>
    <x v="4"/>
    <x v="0"/>
    <n v="137"/>
    <n v="8"/>
    <x v="133"/>
    <n v="35"/>
    <n v="153"/>
    <n v="126.42"/>
    <n v="0.98199999999999998"/>
    <x v="2"/>
    <n v="1096"/>
    <n v="925"/>
    <x v="0"/>
    <n v="26042.52"/>
    <x v="2"/>
  </r>
  <r>
    <x v="162"/>
    <x v="162"/>
    <x v="1"/>
    <x v="0"/>
    <n v="79"/>
    <n v="2"/>
    <x v="0"/>
    <n v="246"/>
    <n v="271"/>
    <n v="242.41"/>
    <n v="0.9"/>
    <x v="1"/>
    <n v="158"/>
    <n v="0"/>
    <x v="0"/>
    <n v="131628.63"/>
    <x v="2"/>
  </r>
  <r>
    <x v="163"/>
    <x v="163"/>
    <x v="4"/>
    <x v="0"/>
    <n v="63"/>
    <n v="12"/>
    <x v="143"/>
    <n v="181"/>
    <n v="389"/>
    <n v="245.91"/>
    <n v="0.19500000000000001"/>
    <x v="0"/>
    <n v="756"/>
    <n v="639"/>
    <x v="1"/>
    <n v="73281.179999999993"/>
    <x v="3"/>
  </r>
  <r>
    <x v="164"/>
    <x v="164"/>
    <x v="2"/>
    <x v="1"/>
    <n v="63"/>
    <n v="4"/>
    <x v="144"/>
    <n v="242"/>
    <n v="397"/>
    <n v="561.41999999999996"/>
    <n v="0.505"/>
    <x v="1"/>
    <n v="252"/>
    <n v="134"/>
    <x v="1"/>
    <n v="202111.19999999998"/>
    <x v="0"/>
  </r>
  <r>
    <x v="165"/>
    <x v="165"/>
    <x v="3"/>
    <x v="1"/>
    <n v="51"/>
    <n v="14"/>
    <x v="145"/>
    <n v="46"/>
    <n v="238"/>
    <n v="529.44000000000005"/>
    <n v="0.60199999999999998"/>
    <x v="2"/>
    <n v="714"/>
    <n v="413"/>
    <x v="0"/>
    <n v="183715.68000000002"/>
    <x v="1"/>
  </r>
  <r>
    <x v="166"/>
    <x v="166"/>
    <x v="0"/>
    <x v="1"/>
    <n v="99"/>
    <n v="7"/>
    <x v="76"/>
    <n v="274"/>
    <n v="376"/>
    <n v="1497.33"/>
    <n v="0.81899999999999995"/>
    <x v="2"/>
    <n v="693"/>
    <n v="269"/>
    <x v="0"/>
    <n v="1045136.34"/>
    <x v="2"/>
  </r>
  <r>
    <x v="167"/>
    <x v="167"/>
    <x v="2"/>
    <x v="2"/>
    <n v="145"/>
    <n v="7"/>
    <x v="146"/>
    <n v="22"/>
    <n v="373"/>
    <n v="1166.8499999999999"/>
    <n v="0.88600000000000001"/>
    <x v="2"/>
    <n v="1015"/>
    <n v="384"/>
    <x v="0"/>
    <n v="761953.04999999993"/>
    <x v="2"/>
  </r>
  <r>
    <x v="168"/>
    <x v="168"/>
    <x v="4"/>
    <x v="0"/>
    <n v="82"/>
    <n v="7"/>
    <x v="147"/>
    <n v="115"/>
    <n v="360"/>
    <n v="1539.75"/>
    <n v="0.624"/>
    <x v="0"/>
    <n v="574"/>
    <n v="63"/>
    <x v="0"/>
    <n v="963883.5"/>
    <x v="1"/>
  </r>
  <r>
    <x v="169"/>
    <x v="169"/>
    <x v="0"/>
    <x v="0"/>
    <n v="117"/>
    <n v="12"/>
    <x v="148"/>
    <n v="135"/>
    <n v="148"/>
    <n v="186.3"/>
    <n v="3.5000000000000003E-2"/>
    <x v="0"/>
    <n v="1404"/>
    <n v="1495"/>
    <x v="1"/>
    <n v="8197.2000000000007"/>
    <x v="3"/>
  </r>
  <r>
    <x v="170"/>
    <x v="170"/>
    <x v="4"/>
    <x v="1"/>
    <n v="113"/>
    <n v="14"/>
    <x v="98"/>
    <n v="139"/>
    <n v="146"/>
    <n v="996.17"/>
    <n v="0.48099999999999998"/>
    <x v="0"/>
    <n v="1582"/>
    <n v="1173"/>
    <x v="0"/>
    <n v="545901.16"/>
    <x v="0"/>
  </r>
  <r>
    <x v="171"/>
    <x v="171"/>
    <x v="4"/>
    <x v="2"/>
    <n v="110"/>
    <n v="3"/>
    <x v="149"/>
    <n v="265"/>
    <n v="376"/>
    <n v="681.36"/>
    <n v="0.88500000000000001"/>
    <x v="1"/>
    <n v="330"/>
    <n v="150"/>
    <x v="0"/>
    <n v="303205.2"/>
    <x v="2"/>
  </r>
  <r>
    <x v="172"/>
    <x v="172"/>
    <x v="3"/>
    <x v="0"/>
    <n v="93"/>
    <n v="3"/>
    <x v="150"/>
    <n v="124"/>
    <n v="122"/>
    <n v="1707.38"/>
    <n v="0.71399999999999997"/>
    <x v="1"/>
    <n v="279"/>
    <n v="355"/>
    <x v="1"/>
    <n v="81954.240000000005"/>
    <x v="1"/>
  </r>
  <r>
    <x v="173"/>
    <x v="173"/>
    <x v="0"/>
    <x v="1"/>
    <n v="37"/>
    <n v="7"/>
    <x v="105"/>
    <n v="133"/>
    <n v="305"/>
    <n v="1430.19"/>
    <n v="0.87"/>
    <x v="0"/>
    <n v="259"/>
    <n v="50"/>
    <x v="0"/>
    <n v="489124.98000000004"/>
    <x v="2"/>
  </r>
  <r>
    <x v="174"/>
    <x v="174"/>
    <x v="0"/>
    <x v="0"/>
    <n v="101"/>
    <n v="11"/>
    <x v="151"/>
    <n v="265"/>
    <n v="280"/>
    <n v="1745.05"/>
    <n v="0.67400000000000004"/>
    <x v="1"/>
    <n v="1111"/>
    <n v="1044"/>
    <x v="0"/>
    <n v="579356.6"/>
    <x v="1"/>
  </r>
  <r>
    <x v="175"/>
    <x v="175"/>
    <x v="3"/>
    <x v="0"/>
    <n v="194"/>
    <n v="6"/>
    <x v="152"/>
    <n v="148"/>
    <n v="219"/>
    <n v="140.53"/>
    <n v="4.3999999999999997E-2"/>
    <x v="2"/>
    <n v="1164"/>
    <n v="709"/>
    <x v="0"/>
    <n v="84739.59"/>
    <x v="3"/>
  </r>
  <r>
    <x v="176"/>
    <x v="176"/>
    <x v="2"/>
    <x v="1"/>
    <n v="83"/>
    <n v="8"/>
    <x v="153"/>
    <n v="215"/>
    <n v="382"/>
    <n v="1455.61"/>
    <n v="0.96799999999999997"/>
    <x v="0"/>
    <n v="664"/>
    <n v="590"/>
    <x v="1"/>
    <n v="420671.29"/>
    <x v="2"/>
  </r>
  <r>
    <x v="177"/>
    <x v="177"/>
    <x v="4"/>
    <x v="1"/>
    <n v="20"/>
    <n v="8"/>
    <x v="154"/>
    <n v="56"/>
    <n v="206"/>
    <n v="1103.02"/>
    <n v="0.91800000000000004"/>
    <x v="2"/>
    <n v="160"/>
    <n v="0"/>
    <x v="2"/>
    <n v="861458.62"/>
    <x v="2"/>
  </r>
  <r>
    <x v="178"/>
    <x v="178"/>
    <x v="1"/>
    <x v="0"/>
    <n v="48"/>
    <n v="6"/>
    <x v="155"/>
    <n v="226"/>
    <n v="271"/>
    <n v="1658.75"/>
    <n v="0.127"/>
    <x v="2"/>
    <n v="288"/>
    <n v="200"/>
    <x v="0"/>
    <n v="520847.5"/>
    <x v="3"/>
  </r>
  <r>
    <x v="179"/>
    <x v="179"/>
    <x v="4"/>
    <x v="0"/>
    <n v="190"/>
    <n v="9"/>
    <x v="156"/>
    <n v="132"/>
    <n v="395"/>
    <n v="1038.96"/>
    <n v="0.113"/>
    <x v="2"/>
    <n v="1710"/>
    <n v="1167"/>
    <x v="0"/>
    <n v="701298"/>
    <x v="3"/>
  </r>
  <r>
    <x v="180"/>
    <x v="180"/>
    <x v="4"/>
    <x v="1"/>
    <n v="124"/>
    <n v="11"/>
    <x v="157"/>
    <n v="40"/>
    <n v="148"/>
    <n v="1103.4100000000001"/>
    <n v="0.53900000000000003"/>
    <x v="1"/>
    <n v="1364"/>
    <n v="1162"/>
    <x v="0"/>
    <n v="267025.22000000003"/>
    <x v="0"/>
  </r>
  <r>
    <x v="181"/>
    <x v="181"/>
    <x v="2"/>
    <x v="0"/>
    <n v="138"/>
    <n v="7"/>
    <x v="158"/>
    <n v="64"/>
    <n v="269"/>
    <n v="150.94999999999999"/>
    <n v="0.75700000000000001"/>
    <x v="2"/>
    <n v="966"/>
    <n v="936"/>
    <x v="1"/>
    <n v="14189.3"/>
    <x v="1"/>
  </r>
  <r>
    <x v="182"/>
    <x v="182"/>
    <x v="4"/>
    <x v="0"/>
    <n v="112"/>
    <n v="6"/>
    <x v="159"/>
    <n v="162"/>
    <n v="293"/>
    <n v="1353.62"/>
    <n v="0.38200000000000001"/>
    <x v="1"/>
    <n v="672"/>
    <n v="713"/>
    <x v="1"/>
    <n v="163788.01999999999"/>
    <x v="0"/>
  </r>
  <r>
    <x v="183"/>
    <x v="183"/>
    <x v="3"/>
    <x v="1"/>
    <n v="147"/>
    <n v="5"/>
    <x v="160"/>
    <n v="295"/>
    <n v="308"/>
    <n v="582.62"/>
    <n v="0.13600000000000001"/>
    <x v="2"/>
    <n v="735"/>
    <n v="479"/>
    <x v="0"/>
    <n v="321023.62"/>
    <x v="3"/>
  </r>
  <r>
    <x v="184"/>
    <x v="184"/>
    <x v="3"/>
    <x v="0"/>
    <n v="8"/>
    <n v="8"/>
    <x v="161"/>
    <n v="45"/>
    <n v="243"/>
    <n v="88.4"/>
    <n v="0.51100000000000001"/>
    <x v="0"/>
    <n v="64"/>
    <n v="0"/>
    <x v="2"/>
    <n v="57283.200000000004"/>
    <x v="0"/>
  </r>
  <r>
    <x v="185"/>
    <x v="185"/>
    <x v="0"/>
    <x v="0"/>
    <n v="60"/>
    <n v="5"/>
    <x v="162"/>
    <n v="294"/>
    <n v="199"/>
    <n v="179.55"/>
    <n v="0.33800000000000002"/>
    <x v="2"/>
    <n v="300"/>
    <n v="0"/>
    <x v="0"/>
    <n v="126582.75000000001"/>
    <x v="0"/>
  </r>
  <r>
    <x v="186"/>
    <x v="186"/>
    <x v="1"/>
    <x v="2"/>
    <n v="68"/>
    <n v="6"/>
    <x v="163"/>
    <n v="265"/>
    <n v="204"/>
    <n v="1916.71"/>
    <n v="0.35199999999999998"/>
    <x v="2"/>
    <n v="408"/>
    <n v="481"/>
    <x v="1"/>
    <n v="368008.32"/>
    <x v="0"/>
  </r>
  <r>
    <x v="187"/>
    <x v="187"/>
    <x v="4"/>
    <x v="1"/>
    <n v="166"/>
    <n v="6"/>
    <x v="164"/>
    <n v="187"/>
    <n v="71"/>
    <n v="724.85"/>
    <n v="0.64500000000000002"/>
    <x v="0"/>
    <n v="996"/>
    <n v="1160"/>
    <x v="1"/>
    <n v="16671.55"/>
    <x v="1"/>
  </r>
  <r>
    <x v="188"/>
    <x v="188"/>
    <x v="4"/>
    <x v="2"/>
    <n v="99"/>
    <n v="2"/>
    <x v="165"/>
    <n v="45"/>
    <n v="165"/>
    <n v="1742.75"/>
    <n v="0.88600000000000001"/>
    <x v="1"/>
    <n v="198"/>
    <n v="0"/>
    <x v="2"/>
    <n v="867889.5"/>
    <x v="2"/>
  </r>
  <r>
    <x v="189"/>
    <x v="189"/>
    <x v="2"/>
    <x v="2"/>
    <n v="60"/>
    <n v="2"/>
    <x v="166"/>
    <n v="263"/>
    <n v="162"/>
    <n v="1921.37"/>
    <n v="0.55900000000000005"/>
    <x v="0"/>
    <n v="120"/>
    <n v="0"/>
    <x v="0"/>
    <n v="1304610.23"/>
    <x v="0"/>
  </r>
  <r>
    <x v="190"/>
    <x v="190"/>
    <x v="3"/>
    <x v="2"/>
    <n v="36"/>
    <n v="4"/>
    <x v="116"/>
    <n v="171"/>
    <n v="260"/>
    <n v="1889.37"/>
    <n v="0.68799999999999994"/>
    <x v="2"/>
    <n v="144"/>
    <n v="0"/>
    <x v="0"/>
    <n v="782199.17999999993"/>
    <x v="1"/>
  </r>
  <r>
    <x v="191"/>
    <x v="191"/>
    <x v="1"/>
    <x v="0"/>
    <n v="120"/>
    <n v="12"/>
    <x v="167"/>
    <n v="30"/>
    <n v="73"/>
    <n v="1769.36"/>
    <n v="0.66"/>
    <x v="2"/>
    <n v="1440"/>
    <n v="825"/>
    <x v="0"/>
    <n v="1141237.2"/>
    <x v="1"/>
  </r>
  <r>
    <x v="192"/>
    <x v="192"/>
    <x v="0"/>
    <x v="0"/>
    <n v="13"/>
    <n v="4"/>
    <x v="168"/>
    <n v="84"/>
    <n v="332"/>
    <n v="1794.95"/>
    <n v="0.55100000000000005"/>
    <x v="1"/>
    <n v="52"/>
    <n v="0"/>
    <x v="1"/>
    <n v="333860.7"/>
    <x v="0"/>
  </r>
  <r>
    <x v="193"/>
    <x v="193"/>
    <x v="3"/>
    <x v="2"/>
    <n v="195"/>
    <n v="3"/>
    <x v="169"/>
    <n v="216"/>
    <n v="341"/>
    <n v="613.57000000000005"/>
    <n v="0.311"/>
    <x v="2"/>
    <n v="585"/>
    <n v="482"/>
    <x v="1"/>
    <n v="195728.83000000002"/>
    <x v="0"/>
  </r>
  <r>
    <x v="194"/>
    <x v="194"/>
    <x v="0"/>
    <x v="2"/>
    <n v="109"/>
    <n v="13"/>
    <x v="170"/>
    <n v="187"/>
    <n v="105"/>
    <n v="345.37"/>
    <n v="0.378"/>
    <x v="2"/>
    <n v="1417"/>
    <n v="1467"/>
    <x v="1"/>
    <n v="47315.69"/>
    <x v="0"/>
  </r>
  <r>
    <x v="195"/>
    <x v="195"/>
    <x v="2"/>
    <x v="2"/>
    <n v="82"/>
    <n v="3"/>
    <x v="171"/>
    <n v="46"/>
    <n v="315"/>
    <n v="1296.56"/>
    <n v="0.316"/>
    <x v="1"/>
    <n v="246"/>
    <n v="0"/>
    <x v="0"/>
    <n v="688473.36"/>
    <x v="0"/>
  </r>
  <r>
    <x v="196"/>
    <x v="196"/>
    <x v="2"/>
    <x v="0"/>
    <n v="165"/>
    <n v="7"/>
    <x v="19"/>
    <n v="129"/>
    <n v="103"/>
    <n v="1001.81"/>
    <n v="0.91700000000000004"/>
    <x v="1"/>
    <n v="1155"/>
    <n v="653"/>
    <x v="0"/>
    <n v="632142.11"/>
    <x v="2"/>
  </r>
  <r>
    <x v="197"/>
    <x v="197"/>
    <x v="4"/>
    <x v="2"/>
    <n v="91"/>
    <n v="14"/>
    <x v="172"/>
    <n v="127"/>
    <n v="386"/>
    <n v="242.56"/>
    <n v="0.82699999999999996"/>
    <x v="1"/>
    <n v="1274"/>
    <n v="1207"/>
    <x v="1"/>
    <n v="47056.639999999999"/>
    <x v="2"/>
  </r>
  <r>
    <x v="198"/>
    <x v="198"/>
    <x v="1"/>
    <x v="2"/>
    <n v="25"/>
    <n v="2"/>
    <x v="173"/>
    <n v="10"/>
    <n v="157"/>
    <n v="1371.21"/>
    <n v="0.57899999999999996"/>
    <x v="1"/>
    <n v="50"/>
    <n v="0"/>
    <x v="2"/>
    <n v="244075.38"/>
    <x v="0"/>
  </r>
  <r>
    <x v="199"/>
    <x v="199"/>
    <x v="0"/>
    <x v="1"/>
    <n v="59"/>
    <n v="7"/>
    <x v="174"/>
    <n v="218"/>
    <n v="251"/>
    <n v="1147.58"/>
    <n v="0.91200000000000003"/>
    <x v="2"/>
    <n v="413"/>
    <n v="228"/>
    <x v="0"/>
    <n v="462474.74"/>
    <x v="2"/>
  </r>
  <r>
    <x v="200"/>
    <x v="200"/>
    <x v="3"/>
    <x v="1"/>
    <n v="80"/>
    <n v="6"/>
    <x v="175"/>
    <n v="217"/>
    <n v="251"/>
    <n v="1732.98"/>
    <n v="0.88600000000000001"/>
    <x v="1"/>
    <n v="480"/>
    <n v="451"/>
    <x v="1"/>
    <n v="426313.08"/>
    <x v="2"/>
  </r>
  <r>
    <x v="201"/>
    <x v="201"/>
    <x v="2"/>
    <x v="0"/>
    <n v="189"/>
    <n v="7"/>
    <x v="176"/>
    <n v="163"/>
    <n v="386"/>
    <n v="1237.9100000000001"/>
    <n v="0.92800000000000005"/>
    <x v="1"/>
    <n v="1323"/>
    <n v="1429"/>
    <x v="1"/>
    <n v="70560.87000000001"/>
    <x v="2"/>
  </r>
  <r>
    <x v="202"/>
    <x v="202"/>
    <x v="4"/>
    <x v="1"/>
    <n v="134"/>
    <n v="6"/>
    <x v="177"/>
    <n v="259"/>
    <n v="267"/>
    <n v="1169.2"/>
    <n v="0.222"/>
    <x v="2"/>
    <n v="804"/>
    <n v="581"/>
    <x v="0"/>
    <n v="563554.4"/>
    <x v="3"/>
  </r>
  <r>
    <x v="203"/>
    <x v="203"/>
    <x v="4"/>
    <x v="1"/>
    <n v="145"/>
    <n v="8"/>
    <x v="178"/>
    <n v="180"/>
    <n v="292"/>
    <n v="909.47"/>
    <n v="0.71799999999999997"/>
    <x v="1"/>
    <n v="1160"/>
    <n v="890"/>
    <x v="0"/>
    <n v="409261.5"/>
    <x v="1"/>
  </r>
  <r>
    <x v="204"/>
    <x v="204"/>
    <x v="0"/>
    <x v="1"/>
    <n v="130"/>
    <n v="2"/>
    <x v="179"/>
    <n v="116"/>
    <n v="227"/>
    <n v="952.43"/>
    <n v="0.60899999999999999"/>
    <x v="2"/>
    <n v="260"/>
    <n v="0"/>
    <x v="0"/>
    <n v="694321.47"/>
    <x v="1"/>
  </r>
  <r>
    <x v="205"/>
    <x v="205"/>
    <x v="2"/>
    <x v="0"/>
    <n v="136"/>
    <n v="14"/>
    <x v="180"/>
    <n v="152"/>
    <n v="110"/>
    <n v="1911.04"/>
    <n v="0.73399999999999999"/>
    <x v="1"/>
    <n v="1904"/>
    <n v="1389"/>
    <x v="0"/>
    <n v="1274663.68"/>
    <x v="1"/>
  </r>
  <r>
    <x v="206"/>
    <x v="206"/>
    <x v="1"/>
    <x v="1"/>
    <n v="88"/>
    <n v="4"/>
    <x v="27"/>
    <n v="17"/>
    <n v="85"/>
    <n v="319.97000000000003"/>
    <n v="0.26300000000000001"/>
    <x v="1"/>
    <n v="352"/>
    <n v="246"/>
    <x v="0"/>
    <n v="39356.310000000005"/>
    <x v="3"/>
  </r>
  <r>
    <x v="207"/>
    <x v="207"/>
    <x v="2"/>
    <x v="0"/>
    <n v="182"/>
    <n v="7"/>
    <x v="181"/>
    <n v="103"/>
    <n v="95"/>
    <n v="920.13"/>
    <n v="0.69499999999999995"/>
    <x v="0"/>
    <n v="1274"/>
    <n v="1165"/>
    <x v="0"/>
    <n v="195067.56"/>
    <x v="1"/>
  </r>
  <r>
    <x v="208"/>
    <x v="208"/>
    <x v="0"/>
    <x v="2"/>
    <n v="119"/>
    <n v="2"/>
    <x v="182"/>
    <n v="106"/>
    <n v="144"/>
    <n v="1328.86"/>
    <n v="0.41"/>
    <x v="2"/>
    <n v="238"/>
    <n v="75"/>
    <x v="0"/>
    <n v="357463.33999999997"/>
    <x v="0"/>
  </r>
  <r>
    <x v="209"/>
    <x v="209"/>
    <x v="0"/>
    <x v="1"/>
    <n v="52"/>
    <n v="14"/>
    <x v="183"/>
    <n v="16"/>
    <n v="376"/>
    <n v="894.37"/>
    <n v="0.83399999999999996"/>
    <x v="1"/>
    <n v="728"/>
    <n v="712"/>
    <x v="1"/>
    <n v="28619.84"/>
    <x v="2"/>
  </r>
  <r>
    <x v="210"/>
    <x v="210"/>
    <x v="2"/>
    <x v="0"/>
    <n v="127"/>
    <n v="12"/>
    <x v="20"/>
    <n v="283"/>
    <n v="93"/>
    <n v="602.27"/>
    <n v="0.79500000000000004"/>
    <x v="0"/>
    <n v="1524"/>
    <n v="1221"/>
    <x v="0"/>
    <n v="352930.22"/>
    <x v="1"/>
  </r>
  <r>
    <x v="211"/>
    <x v="211"/>
    <x v="0"/>
    <x v="1"/>
    <n v="82"/>
    <n v="12"/>
    <x v="184"/>
    <n v="21"/>
    <n v="369"/>
    <n v="610.35"/>
    <n v="0.21099999999999999"/>
    <x v="0"/>
    <n v="984"/>
    <n v="389"/>
    <x v="0"/>
    <n v="375975.60000000003"/>
    <x v="3"/>
  </r>
  <r>
    <x v="212"/>
    <x v="212"/>
    <x v="2"/>
    <x v="2"/>
    <n v="34"/>
    <n v="8"/>
    <x v="185"/>
    <n v="11"/>
    <n v="275"/>
    <n v="505.63"/>
    <n v="0.184"/>
    <x v="2"/>
    <n v="272"/>
    <n v="0"/>
    <x v="2"/>
    <n v="323603.20000000001"/>
    <x v="3"/>
  </r>
  <r>
    <x v="213"/>
    <x v="213"/>
    <x v="3"/>
    <x v="0"/>
    <n v="33"/>
    <n v="5"/>
    <x v="186"/>
    <n v="16"/>
    <n v="195"/>
    <n v="720.61"/>
    <n v="0.71799999999999997"/>
    <x v="0"/>
    <n v="165"/>
    <n v="0"/>
    <x v="2"/>
    <n v="413630.14"/>
    <x v="1"/>
  </r>
  <r>
    <x v="214"/>
    <x v="214"/>
    <x v="2"/>
    <x v="0"/>
    <n v="140"/>
    <n v="4"/>
    <x v="187"/>
    <n v="21"/>
    <n v="318"/>
    <n v="1749.77"/>
    <n v="0.55000000000000004"/>
    <x v="2"/>
    <n v="560"/>
    <n v="174"/>
    <x v="0"/>
    <n v="712156.39"/>
    <x v="0"/>
  </r>
  <r>
    <x v="215"/>
    <x v="215"/>
    <x v="2"/>
    <x v="0"/>
    <n v="144"/>
    <n v="11"/>
    <x v="188"/>
    <n v="66"/>
    <n v="62"/>
    <n v="1035.19"/>
    <n v="0.55700000000000005"/>
    <x v="0"/>
    <n v="1584"/>
    <n v="1560"/>
    <x v="0"/>
    <n v="93167.1"/>
    <x v="0"/>
  </r>
  <r>
    <x v="216"/>
    <x v="216"/>
    <x v="0"/>
    <x v="2"/>
    <n v="45"/>
    <n v="10"/>
    <x v="189"/>
    <n v="87"/>
    <n v="74"/>
    <n v="518.47"/>
    <n v="0.753"/>
    <x v="2"/>
    <n v="450"/>
    <n v="0"/>
    <x v="0"/>
    <n v="414257.53"/>
    <x v="1"/>
  </r>
  <r>
    <x v="217"/>
    <x v="217"/>
    <x v="0"/>
    <x v="2"/>
    <n v="30"/>
    <n v="2"/>
    <x v="190"/>
    <n v="83"/>
    <n v="310"/>
    <n v="799.83"/>
    <n v="0.85499999999999998"/>
    <x v="1"/>
    <n v="60"/>
    <n v="0"/>
    <x v="2"/>
    <n v="471899.7"/>
    <x v="2"/>
  </r>
  <r>
    <x v="218"/>
    <x v="218"/>
    <x v="4"/>
    <x v="2"/>
    <n v="54"/>
    <n v="9"/>
    <x v="191"/>
    <n v="242"/>
    <n v="177"/>
    <n v="256.37"/>
    <n v="0.23899999999999999"/>
    <x v="2"/>
    <n v="486"/>
    <n v="271"/>
    <x v="0"/>
    <n v="117161.09"/>
    <x v="3"/>
  </r>
  <r>
    <x v="219"/>
    <x v="219"/>
    <x v="4"/>
    <x v="0"/>
    <n v="6"/>
    <n v="2"/>
    <x v="192"/>
    <n v="288"/>
    <n v="88"/>
    <n v="1812.87"/>
    <n v="0.55600000000000005"/>
    <x v="0"/>
    <n v="12"/>
    <n v="237"/>
    <x v="1"/>
    <n v="114210.81"/>
    <x v="0"/>
  </r>
  <r>
    <x v="220"/>
    <x v="220"/>
    <x v="3"/>
    <x v="2"/>
    <n v="59"/>
    <n v="14"/>
    <x v="193"/>
    <n v="39"/>
    <n v="206"/>
    <n v="845.99"/>
    <n v="0.82899999999999996"/>
    <x v="2"/>
    <n v="826"/>
    <n v="574"/>
    <x v="0"/>
    <n v="246183.09"/>
    <x v="2"/>
  </r>
  <r>
    <x v="221"/>
    <x v="221"/>
    <x v="4"/>
    <x v="1"/>
    <n v="108"/>
    <n v="6"/>
    <x v="142"/>
    <n v="104"/>
    <n v="234"/>
    <n v="1961.76"/>
    <n v="0.873"/>
    <x v="1"/>
    <n v="648"/>
    <n v="719"/>
    <x v="1"/>
    <n v="64738.080000000002"/>
    <x v="2"/>
  </r>
  <r>
    <x v="222"/>
    <x v="222"/>
    <x v="2"/>
    <x v="2"/>
    <n v="188"/>
    <n v="11"/>
    <x v="194"/>
    <n v="65"/>
    <n v="223"/>
    <n v="727.7"/>
    <n v="0.28699999999999998"/>
    <x v="1"/>
    <n v="2068"/>
    <n v="1743"/>
    <x v="0"/>
    <n v="283803"/>
    <x v="3"/>
  </r>
  <r>
    <x v="223"/>
    <x v="223"/>
    <x v="0"/>
    <x v="0"/>
    <n v="18"/>
    <n v="9"/>
    <x v="195"/>
    <n v="19"/>
    <n v="235"/>
    <n v="1680.89"/>
    <n v="0.104"/>
    <x v="0"/>
    <n v="162"/>
    <n v="50"/>
    <x v="1"/>
    <n v="220196.59000000003"/>
    <x v="3"/>
  </r>
  <r>
    <x v="224"/>
    <x v="224"/>
    <x v="4"/>
    <x v="1"/>
    <n v="138"/>
    <n v="7"/>
    <x v="196"/>
    <n v="156"/>
    <n v="330"/>
    <n v="549.95000000000005"/>
    <n v="0.23300000000000001"/>
    <x v="0"/>
    <n v="966"/>
    <n v="724"/>
    <x v="0"/>
    <n v="218880.1"/>
    <x v="3"/>
  </r>
  <r>
    <x v="225"/>
    <x v="225"/>
    <x v="4"/>
    <x v="2"/>
    <n v="132"/>
    <n v="8"/>
    <x v="197"/>
    <n v="96"/>
    <n v="123"/>
    <n v="198.5"/>
    <n v="0.94499999999999995"/>
    <x v="0"/>
    <n v="1056"/>
    <n v="819"/>
    <x v="0"/>
    <n v="66100.5"/>
    <x v="2"/>
  </r>
  <r>
    <x v="226"/>
    <x v="226"/>
    <x v="3"/>
    <x v="1"/>
    <n v="108"/>
    <n v="12"/>
    <x v="198"/>
    <n v="262"/>
    <n v="344"/>
    <n v="111.88"/>
    <n v="0.46200000000000002"/>
    <x v="1"/>
    <n v="1296"/>
    <n v="1124"/>
    <x v="0"/>
    <n v="48555.92"/>
    <x v="0"/>
  </r>
  <r>
    <x v="227"/>
    <x v="227"/>
    <x v="3"/>
    <x v="1"/>
    <n v="99"/>
    <n v="9"/>
    <x v="199"/>
    <n v="196"/>
    <n v="65"/>
    <n v="1232.03"/>
    <n v="0.41899999999999998"/>
    <x v="1"/>
    <n v="891"/>
    <n v="328"/>
    <x v="0"/>
    <n v="935110.77"/>
    <x v="0"/>
  </r>
  <r>
    <x v="228"/>
    <x v="228"/>
    <x v="2"/>
    <x v="0"/>
    <n v="85"/>
    <n v="14"/>
    <x v="200"/>
    <n v="242"/>
    <n v="237"/>
    <n v="657.57"/>
    <n v="1.2999999999999999E-2"/>
    <x v="0"/>
    <n v="1190"/>
    <n v="928"/>
    <x v="0"/>
    <n v="331415.28000000003"/>
    <x v="3"/>
  </r>
  <r>
    <x v="229"/>
    <x v="229"/>
    <x v="0"/>
    <x v="1"/>
    <n v="65"/>
    <n v="7"/>
    <x v="201"/>
    <n v="262"/>
    <n v="221"/>
    <n v="914.86"/>
    <n v="5.0999999999999997E-2"/>
    <x v="1"/>
    <n v="455"/>
    <n v="529"/>
    <x v="1"/>
    <n v="171993.68"/>
    <x v="3"/>
  </r>
  <r>
    <x v="230"/>
    <x v="230"/>
    <x v="3"/>
    <x v="1"/>
    <n v="16"/>
    <n v="12"/>
    <x v="202"/>
    <n v="233"/>
    <n v="235"/>
    <n v="1646.36"/>
    <n v="0.66900000000000004"/>
    <x v="1"/>
    <n v="192"/>
    <n v="160"/>
    <x v="0"/>
    <n v="436285.39999999997"/>
    <x v="1"/>
  </r>
  <r>
    <x v="231"/>
    <x v="231"/>
    <x v="4"/>
    <x v="0"/>
    <n v="17"/>
    <n v="7"/>
    <x v="203"/>
    <n v="13"/>
    <n v="81"/>
    <n v="533.80999999999995"/>
    <n v="0.59"/>
    <x v="0"/>
    <n v="119"/>
    <n v="0"/>
    <x v="2"/>
    <n v="152135.84999999998"/>
    <x v="0"/>
  </r>
  <r>
    <x v="232"/>
    <x v="232"/>
    <x v="0"/>
    <x v="0"/>
    <n v="151"/>
    <n v="12"/>
    <x v="204"/>
    <n v="121"/>
    <n v="112"/>
    <n v="651.87"/>
    <n v="0.57599999999999996"/>
    <x v="1"/>
    <n v="1812"/>
    <n v="1671"/>
    <x v="0"/>
    <n v="170789.94"/>
    <x v="0"/>
  </r>
  <r>
    <x v="233"/>
    <x v="233"/>
    <x v="0"/>
    <x v="0"/>
    <n v="176"/>
    <n v="7"/>
    <x v="205"/>
    <n v="202"/>
    <n v="398"/>
    <n v="1698.41"/>
    <n v="0.11"/>
    <x v="0"/>
    <n v="1232"/>
    <n v="745"/>
    <x v="0"/>
    <n v="1170204.49"/>
    <x v="3"/>
  </r>
  <r>
    <x v="234"/>
    <x v="234"/>
    <x v="4"/>
    <x v="1"/>
    <n v="93"/>
    <n v="6"/>
    <x v="169"/>
    <n v="150"/>
    <n v="350"/>
    <n v="1010.89"/>
    <n v="0.35199999999999998"/>
    <x v="1"/>
    <n v="558"/>
    <n v="389"/>
    <x v="1"/>
    <n v="322473.90999999997"/>
    <x v="0"/>
  </r>
  <r>
    <x v="235"/>
    <x v="235"/>
    <x v="3"/>
    <x v="1"/>
    <n v="99"/>
    <n v="9"/>
    <x v="206"/>
    <n v="149"/>
    <n v="358"/>
    <n v="1663.95"/>
    <n v="0.81200000000000006"/>
    <x v="2"/>
    <n v="891"/>
    <n v="694"/>
    <x v="1"/>
    <n v="575726.70000000007"/>
    <x v="2"/>
  </r>
  <r>
    <x v="236"/>
    <x v="236"/>
    <x v="4"/>
    <x v="1"/>
    <n v="63"/>
    <n v="14"/>
    <x v="207"/>
    <n v="104"/>
    <n v="238"/>
    <n v="780.23"/>
    <n v="0.17499999999999999"/>
    <x v="2"/>
    <n v="882"/>
    <n v="437"/>
    <x v="0"/>
    <n v="428346.27"/>
    <x v="3"/>
  </r>
  <r>
    <x v="237"/>
    <x v="237"/>
    <x v="0"/>
    <x v="0"/>
    <n v="41"/>
    <n v="3"/>
    <x v="208"/>
    <n v="50"/>
    <n v="355"/>
    <n v="826.82"/>
    <n v="0.88300000000000001"/>
    <x v="1"/>
    <n v="123"/>
    <n v="0"/>
    <x v="2"/>
    <n v="507667.48000000004"/>
    <x v="2"/>
  </r>
  <r>
    <x v="238"/>
    <x v="238"/>
    <x v="1"/>
    <x v="2"/>
    <n v="29"/>
    <n v="8"/>
    <x v="209"/>
    <n v="11"/>
    <n v="75"/>
    <n v="375.92"/>
    <n v="0.121"/>
    <x v="1"/>
    <n v="232"/>
    <n v="0"/>
    <x v="2"/>
    <n v="286451.04000000004"/>
    <x v="3"/>
  </r>
  <r>
    <x v="239"/>
    <x v="239"/>
    <x v="1"/>
    <x v="1"/>
    <n v="20"/>
    <n v="5"/>
    <x v="210"/>
    <n v="287"/>
    <n v="395"/>
    <n v="1836.87"/>
    <n v="0.16900000000000001"/>
    <x v="2"/>
    <n v="100"/>
    <n v="26"/>
    <x v="1"/>
    <n v="663110.06999999995"/>
    <x v="3"/>
  </r>
  <r>
    <x v="240"/>
    <x v="240"/>
    <x v="2"/>
    <x v="2"/>
    <n v="170"/>
    <n v="2"/>
    <x v="56"/>
    <n v="159"/>
    <n v="88"/>
    <n v="1798.73"/>
    <n v="0.47799999999999998"/>
    <x v="0"/>
    <n v="340"/>
    <n v="0"/>
    <x v="0"/>
    <n v="1410204.32"/>
    <x v="0"/>
  </r>
  <r>
    <x v="241"/>
    <x v="241"/>
    <x v="4"/>
    <x v="0"/>
    <n v="175"/>
    <n v="14"/>
    <x v="76"/>
    <n v="50"/>
    <n v="242"/>
    <n v="1969.22"/>
    <n v="0.94499999999999995"/>
    <x v="0"/>
    <n v="2450"/>
    <n v="1802"/>
    <x v="0"/>
    <n v="1374515.56"/>
    <x v="2"/>
  </r>
  <r>
    <x v="242"/>
    <x v="242"/>
    <x v="4"/>
    <x v="1"/>
    <n v="91"/>
    <n v="6"/>
    <x v="211"/>
    <n v="125"/>
    <n v="212"/>
    <n v="834.77"/>
    <n v="0.33"/>
    <x v="2"/>
    <n v="546"/>
    <n v="98"/>
    <x v="0"/>
    <n v="478323.20999999996"/>
    <x v="0"/>
  </r>
  <r>
    <x v="243"/>
    <x v="243"/>
    <x v="2"/>
    <x v="2"/>
    <n v="146"/>
    <n v="4"/>
    <x v="212"/>
    <n v="129"/>
    <n v="102"/>
    <n v="1646.3"/>
    <n v="0.65800000000000003"/>
    <x v="0"/>
    <n v="584"/>
    <n v="445"/>
    <x v="0"/>
    <n v="441208.39999999997"/>
    <x v="1"/>
  </r>
  <r>
    <x v="244"/>
    <x v="244"/>
    <x v="2"/>
    <x v="1"/>
    <n v="138"/>
    <n v="5"/>
    <x v="213"/>
    <n v="246"/>
    <n v="223"/>
    <n v="859.16"/>
    <n v="0.58899999999999997"/>
    <x v="0"/>
    <n v="690"/>
    <n v="157"/>
    <x v="0"/>
    <n v="669285.64"/>
    <x v="0"/>
  </r>
  <r>
    <x v="245"/>
    <x v="245"/>
    <x v="2"/>
    <x v="1"/>
    <n v="27"/>
    <n v="8"/>
    <x v="214"/>
    <n v="279"/>
    <n v="245"/>
    <n v="935.88"/>
    <n v="0.15"/>
    <x v="2"/>
    <n v="216"/>
    <n v="96"/>
    <x v="0"/>
    <n v="373416.12"/>
    <x v="3"/>
  </r>
  <r>
    <x v="246"/>
    <x v="246"/>
    <x v="0"/>
    <x v="1"/>
    <n v="130"/>
    <n v="6"/>
    <x v="160"/>
    <n v="18"/>
    <n v="260"/>
    <n v="1668.5"/>
    <n v="0.248"/>
    <x v="2"/>
    <n v="780"/>
    <n v="247"/>
    <x v="0"/>
    <n v="919343.5"/>
    <x v="3"/>
  </r>
  <r>
    <x v="247"/>
    <x v="247"/>
    <x v="4"/>
    <x v="2"/>
    <n v="64"/>
    <n v="5"/>
    <x v="215"/>
    <n v="248"/>
    <n v="327"/>
    <n v="395.87"/>
    <n v="0.93"/>
    <x v="1"/>
    <n v="320"/>
    <n v="168"/>
    <x v="0"/>
    <n v="158348"/>
    <x v="2"/>
  </r>
  <r>
    <x v="248"/>
    <x v="248"/>
    <x v="0"/>
    <x v="0"/>
    <n v="144"/>
    <n v="2"/>
    <x v="8"/>
    <n v="127"/>
    <n v="237"/>
    <n v="479.61"/>
    <n v="0.185"/>
    <x v="2"/>
    <n v="288"/>
    <n v="354"/>
    <x v="1"/>
    <n v="29256.21"/>
    <x v="3"/>
  </r>
  <r>
    <x v="249"/>
    <x v="249"/>
    <x v="2"/>
    <x v="1"/>
    <n v="145"/>
    <n v="7"/>
    <x v="216"/>
    <n v="19"/>
    <n v="357"/>
    <n v="663.72"/>
    <n v="0.69499999999999995"/>
    <x v="2"/>
    <n v="1015"/>
    <n v="670"/>
    <x v="0"/>
    <n v="241594.08000000002"/>
    <x v="1"/>
  </r>
  <r>
    <x v="250"/>
    <x v="250"/>
    <x v="4"/>
    <x v="0"/>
    <n v="104"/>
    <n v="12"/>
    <x v="217"/>
    <n v="34"/>
    <n v="380"/>
    <n v="1586.95"/>
    <n v="0.96499999999999997"/>
    <x v="0"/>
    <n v="1248"/>
    <n v="664"/>
    <x v="0"/>
    <n v="980735.1"/>
    <x v="2"/>
  </r>
  <r>
    <x v="251"/>
    <x v="251"/>
    <x v="0"/>
    <x v="0"/>
    <n v="107"/>
    <n v="11"/>
    <x v="218"/>
    <n v="182"/>
    <n v="263"/>
    <n v="776.67"/>
    <n v="0.12"/>
    <x v="0"/>
    <n v="1177"/>
    <n v="1079"/>
    <x v="0"/>
    <n v="217467.59999999998"/>
    <x v="3"/>
  </r>
  <r>
    <x v="252"/>
    <x v="252"/>
    <x v="0"/>
    <x v="2"/>
    <n v="138"/>
    <n v="7"/>
    <x v="219"/>
    <n v="234"/>
    <n v="378"/>
    <n v="748.43"/>
    <n v="0.39900000000000002"/>
    <x v="1"/>
    <n v="966"/>
    <n v="875"/>
    <x v="1"/>
    <n v="243239.74999999997"/>
    <x v="0"/>
  </r>
  <r>
    <x v="253"/>
    <x v="253"/>
    <x v="2"/>
    <x v="2"/>
    <n v="67"/>
    <n v="8"/>
    <x v="220"/>
    <n v="20"/>
    <n v="78"/>
    <n v="1997.69"/>
    <n v="0.224"/>
    <x v="0"/>
    <n v="536"/>
    <n v="297"/>
    <x v="0"/>
    <n v="517401.71"/>
    <x v="3"/>
  </r>
  <r>
    <x v="254"/>
    <x v="254"/>
    <x v="4"/>
    <x v="0"/>
    <n v="42"/>
    <n v="2"/>
    <x v="76"/>
    <n v="110"/>
    <n v="220"/>
    <n v="798.42"/>
    <n v="0.222"/>
    <x v="0"/>
    <n v="84"/>
    <n v="0"/>
    <x v="2"/>
    <n v="557297.15999999992"/>
    <x v="3"/>
  </r>
  <r>
    <x v="255"/>
    <x v="255"/>
    <x v="2"/>
    <x v="1"/>
    <n v="132"/>
    <n v="5"/>
    <x v="151"/>
    <n v="274"/>
    <n v="171"/>
    <n v="533.15"/>
    <n v="0.11899999999999999"/>
    <x v="0"/>
    <n v="660"/>
    <n v="602"/>
    <x v="0"/>
    <n v="177005.8"/>
    <x v="3"/>
  </r>
  <r>
    <x v="256"/>
    <x v="256"/>
    <x v="4"/>
    <x v="2"/>
    <n v="54"/>
    <n v="13"/>
    <x v="55"/>
    <n v="92"/>
    <n v="208"/>
    <n v="1265.27"/>
    <n v="0.65"/>
    <x v="2"/>
    <n v="702"/>
    <n v="44"/>
    <x v="0"/>
    <n v="948952.5"/>
    <x v="1"/>
  </r>
  <r>
    <x v="257"/>
    <x v="257"/>
    <x v="1"/>
    <x v="1"/>
    <n v="184"/>
    <n v="10"/>
    <x v="221"/>
    <n v="285"/>
    <n v="135"/>
    <n v="1613.67"/>
    <n v="0.746"/>
    <x v="0"/>
    <n v="1840"/>
    <n v="1665"/>
    <x v="0"/>
    <n v="742288.20000000007"/>
    <x v="1"/>
  </r>
  <r>
    <x v="258"/>
    <x v="258"/>
    <x v="3"/>
    <x v="1"/>
    <n v="44"/>
    <n v="13"/>
    <x v="222"/>
    <n v="270"/>
    <n v="351"/>
    <n v="185.74"/>
    <n v="0.67700000000000005"/>
    <x v="2"/>
    <n v="572"/>
    <n v="690"/>
    <x v="1"/>
    <n v="28232.480000000003"/>
    <x v="1"/>
  </r>
  <r>
    <x v="259"/>
    <x v="259"/>
    <x v="3"/>
    <x v="1"/>
    <n v="12"/>
    <n v="11"/>
    <x v="223"/>
    <n v="230"/>
    <n v="53"/>
    <n v="1256.8399999999999"/>
    <n v="0.92500000000000004"/>
    <x v="0"/>
    <n v="132"/>
    <n v="0"/>
    <x v="2"/>
    <n v="927547.91999999993"/>
    <x v="2"/>
  </r>
  <r>
    <x v="260"/>
    <x v="260"/>
    <x v="3"/>
    <x v="0"/>
    <n v="193"/>
    <n v="7"/>
    <x v="224"/>
    <n v="228"/>
    <n v="51"/>
    <n v="119.68"/>
    <n v="0.14599999999999999"/>
    <x v="2"/>
    <n v="1351"/>
    <n v="1509"/>
    <x v="1"/>
    <n v="8377.6"/>
    <x v="3"/>
  </r>
  <r>
    <x v="261"/>
    <x v="261"/>
    <x v="2"/>
    <x v="1"/>
    <n v="12"/>
    <n v="3"/>
    <x v="225"/>
    <n v="98"/>
    <n v="182"/>
    <n v="1076.3499999999999"/>
    <n v="0.32"/>
    <x v="0"/>
    <n v="36"/>
    <n v="0"/>
    <x v="2"/>
    <n v="685634.95"/>
    <x v="0"/>
  </r>
  <r>
    <x v="262"/>
    <x v="262"/>
    <x v="1"/>
    <x v="0"/>
    <n v="108"/>
    <n v="5"/>
    <x v="226"/>
    <n v="24"/>
    <n v="351"/>
    <n v="551.13"/>
    <n v="0.34499999999999997"/>
    <x v="1"/>
    <n v="540"/>
    <n v="153"/>
    <x v="0"/>
    <n v="226514.43"/>
    <x v="0"/>
  </r>
  <r>
    <x v="263"/>
    <x v="263"/>
    <x v="4"/>
    <x v="0"/>
    <n v="38"/>
    <n v="7"/>
    <x v="15"/>
    <n v="255"/>
    <n v="128"/>
    <n v="647.95000000000005"/>
    <n v="0.23200000000000001"/>
    <x v="1"/>
    <n v="266"/>
    <n v="0"/>
    <x v="0"/>
    <n v="463284.25000000006"/>
    <x v="3"/>
  </r>
  <r>
    <x v="264"/>
    <x v="264"/>
    <x v="0"/>
    <x v="1"/>
    <n v="192"/>
    <n v="5"/>
    <x v="227"/>
    <n v="185"/>
    <n v="196"/>
    <n v="960.84"/>
    <n v="0.14199999999999999"/>
    <x v="1"/>
    <n v="960"/>
    <n v="413"/>
    <x v="0"/>
    <n v="703334.88"/>
    <x v="3"/>
  </r>
  <r>
    <x v="265"/>
    <x v="265"/>
    <x v="4"/>
    <x v="1"/>
    <n v="61"/>
    <n v="11"/>
    <x v="228"/>
    <n v="13"/>
    <n v="215"/>
    <n v="1857.86"/>
    <n v="0.48699999999999999"/>
    <x v="0"/>
    <n v="671"/>
    <n v="142"/>
    <x v="0"/>
    <n v="1006960.12"/>
    <x v="0"/>
  </r>
  <r>
    <x v="266"/>
    <x v="266"/>
    <x v="0"/>
    <x v="1"/>
    <n v="178"/>
    <n v="8"/>
    <x v="112"/>
    <n v="30"/>
    <n v="364"/>
    <n v="1435.8"/>
    <n v="0.83399999999999996"/>
    <x v="1"/>
    <n v="1424"/>
    <n v="669"/>
    <x v="0"/>
    <n v="1127103"/>
    <x v="2"/>
  </r>
  <r>
    <x v="267"/>
    <x v="267"/>
    <x v="4"/>
    <x v="1"/>
    <n v="26"/>
    <n v="13"/>
    <x v="229"/>
    <n v="217"/>
    <n v="287"/>
    <n v="1876.85"/>
    <n v="0.95499999999999996"/>
    <x v="2"/>
    <n v="338"/>
    <n v="28"/>
    <x v="0"/>
    <n v="989099.95"/>
    <x v="2"/>
  </r>
  <r>
    <x v="268"/>
    <x v="268"/>
    <x v="1"/>
    <x v="0"/>
    <n v="91"/>
    <n v="14"/>
    <x v="230"/>
    <n v="146"/>
    <n v="377"/>
    <n v="1336.94"/>
    <n v="0.129"/>
    <x v="1"/>
    <n v="1274"/>
    <n v="739"/>
    <x v="0"/>
    <n v="910456.14"/>
    <x v="3"/>
  </r>
  <r>
    <x v="269"/>
    <x v="269"/>
    <x v="0"/>
    <x v="1"/>
    <n v="44"/>
    <n v="4"/>
    <x v="99"/>
    <n v="225"/>
    <n v="325"/>
    <n v="63.86"/>
    <n v="0.82299999999999995"/>
    <x v="1"/>
    <n v="176"/>
    <n v="28"/>
    <x v="0"/>
    <n v="23819.78"/>
    <x v="2"/>
  </r>
  <r>
    <x v="270"/>
    <x v="270"/>
    <x v="2"/>
    <x v="1"/>
    <n v="177"/>
    <n v="7"/>
    <x v="116"/>
    <n v="126"/>
    <n v="253"/>
    <n v="567.89"/>
    <n v="0.82499999999999996"/>
    <x v="1"/>
    <n v="1239"/>
    <n v="951"/>
    <x v="0"/>
    <n v="235106.46"/>
    <x v="2"/>
  </r>
  <r>
    <x v="271"/>
    <x v="271"/>
    <x v="4"/>
    <x v="0"/>
    <n v="187"/>
    <n v="14"/>
    <x v="231"/>
    <n v="188"/>
    <n v="102"/>
    <n v="1816.26"/>
    <n v="0.38900000000000001"/>
    <x v="1"/>
    <n v="2618"/>
    <n v="2691"/>
    <x v="1"/>
    <n v="208869.9"/>
    <x v="0"/>
  </r>
  <r>
    <x v="272"/>
    <x v="272"/>
    <x v="4"/>
    <x v="2"/>
    <n v="183"/>
    <n v="13"/>
    <x v="232"/>
    <n v="255"/>
    <n v="156"/>
    <n v="1304.72"/>
    <n v="0.11"/>
    <x v="2"/>
    <n v="2379"/>
    <n v="2509"/>
    <x v="1"/>
    <n v="163090"/>
    <x v="3"/>
  </r>
  <r>
    <x v="273"/>
    <x v="273"/>
    <x v="0"/>
    <x v="2"/>
    <n v="90"/>
    <n v="5"/>
    <x v="39"/>
    <n v="137"/>
    <n v="104"/>
    <n v="1964.21"/>
    <n v="0.99"/>
    <x v="1"/>
    <n v="450"/>
    <n v="0"/>
    <x v="0"/>
    <n v="1323877.54"/>
    <x v="2"/>
  </r>
  <r>
    <x v="274"/>
    <x v="274"/>
    <x v="2"/>
    <x v="0"/>
    <n v="137"/>
    <n v="4"/>
    <x v="233"/>
    <n v="87"/>
    <n v="295"/>
    <n v="354.13"/>
    <n v="0.65600000000000003"/>
    <x v="0"/>
    <n v="548"/>
    <n v="0"/>
    <x v="0"/>
    <n v="246828.61"/>
    <x v="1"/>
  </r>
  <r>
    <x v="275"/>
    <x v="275"/>
    <x v="2"/>
    <x v="2"/>
    <n v="99"/>
    <n v="13"/>
    <x v="234"/>
    <n v="238"/>
    <n v="213"/>
    <n v="628.66"/>
    <n v="0.98199999999999998"/>
    <x v="1"/>
    <n v="1287"/>
    <n v="993"/>
    <x v="0"/>
    <n v="334447.12"/>
    <x v="2"/>
  </r>
  <r>
    <x v="276"/>
    <x v="276"/>
    <x v="1"/>
    <x v="0"/>
    <n v="17"/>
    <n v="4"/>
    <x v="120"/>
    <n v="271"/>
    <n v="64"/>
    <n v="756.62"/>
    <n v="0.48399999999999999"/>
    <x v="0"/>
    <n v="68"/>
    <n v="0"/>
    <x v="0"/>
    <n v="436569.74"/>
    <x v="0"/>
  </r>
  <r>
    <x v="277"/>
    <x v="277"/>
    <x v="2"/>
    <x v="1"/>
    <n v="32"/>
    <n v="3"/>
    <x v="235"/>
    <n v="91"/>
    <n v="50"/>
    <n v="686.79"/>
    <n v="0.39500000000000002"/>
    <x v="0"/>
    <n v="96"/>
    <n v="0"/>
    <x v="0"/>
    <n v="179252.19"/>
    <x v="0"/>
  </r>
  <r>
    <x v="278"/>
    <x v="278"/>
    <x v="2"/>
    <x v="1"/>
    <n v="88"/>
    <n v="12"/>
    <x v="236"/>
    <n v="75"/>
    <n v="186"/>
    <n v="541.38"/>
    <n v="0.247"/>
    <x v="1"/>
    <n v="1056"/>
    <n v="624"/>
    <x v="0"/>
    <n v="274479.65999999997"/>
    <x v="3"/>
  </r>
  <r>
    <x v="279"/>
    <x v="279"/>
    <x v="2"/>
    <x v="2"/>
    <n v="66"/>
    <n v="4"/>
    <x v="237"/>
    <n v="105"/>
    <n v="200"/>
    <n v="914.76"/>
    <n v="0.98399999999999999"/>
    <x v="1"/>
    <n v="264"/>
    <n v="0"/>
    <x v="0"/>
    <n v="488481.83999999997"/>
    <x v="2"/>
  </r>
  <r>
    <x v="280"/>
    <x v="280"/>
    <x v="3"/>
    <x v="1"/>
    <n v="97"/>
    <n v="14"/>
    <x v="238"/>
    <n v="154"/>
    <n v="229"/>
    <n v="1302.48"/>
    <n v="0.253"/>
    <x v="0"/>
    <n v="1358"/>
    <n v="839"/>
    <x v="0"/>
    <n v="876569.04"/>
    <x v="3"/>
  </r>
  <r>
    <x v="281"/>
    <x v="281"/>
    <x v="1"/>
    <x v="2"/>
    <n v="91"/>
    <n v="13"/>
    <x v="239"/>
    <n v="74"/>
    <n v="281"/>
    <n v="656.95"/>
    <n v="2.4E-2"/>
    <x v="2"/>
    <n v="1183"/>
    <n v="1177"/>
    <x v="1"/>
    <n v="52556"/>
    <x v="3"/>
  </r>
  <r>
    <x v="282"/>
    <x v="282"/>
    <x v="4"/>
    <x v="2"/>
    <n v="28"/>
    <n v="11"/>
    <x v="240"/>
    <n v="18"/>
    <n v="237"/>
    <n v="205.41"/>
    <n v="0.51200000000000001"/>
    <x v="2"/>
    <n v="308"/>
    <n v="0"/>
    <x v="0"/>
    <n v="89353.349999999991"/>
    <x v="0"/>
  </r>
  <r>
    <x v="283"/>
    <x v="283"/>
    <x v="0"/>
    <x v="1"/>
    <n v="102"/>
    <n v="2"/>
    <x v="241"/>
    <n v="195"/>
    <n v="67"/>
    <n v="1431.64"/>
    <n v="0.377"/>
    <x v="1"/>
    <n v="204"/>
    <n v="86"/>
    <x v="0"/>
    <n v="448103.32"/>
    <x v="0"/>
  </r>
  <r>
    <x v="284"/>
    <x v="284"/>
    <x v="4"/>
    <x v="1"/>
    <n v="11"/>
    <n v="4"/>
    <x v="242"/>
    <n v="167"/>
    <n v="274"/>
    <n v="945.08"/>
    <n v="0.26100000000000001"/>
    <x v="2"/>
    <n v="44"/>
    <n v="0"/>
    <x v="2"/>
    <n v="714480.48"/>
    <x v="3"/>
  </r>
  <r>
    <x v="285"/>
    <x v="285"/>
    <x v="1"/>
    <x v="2"/>
    <n v="170"/>
    <n v="10"/>
    <x v="54"/>
    <n v="40"/>
    <n v="154"/>
    <n v="1135.1400000000001"/>
    <n v="0.63500000000000001"/>
    <x v="2"/>
    <n v="1700"/>
    <n v="1419"/>
    <x v="0"/>
    <n v="364379.94000000006"/>
    <x v="1"/>
  </r>
  <r>
    <x v="286"/>
    <x v="286"/>
    <x v="0"/>
    <x v="1"/>
    <n v="41"/>
    <n v="5"/>
    <x v="243"/>
    <n v="160"/>
    <n v="255"/>
    <n v="938.03"/>
    <n v="0.36399999999999999"/>
    <x v="1"/>
    <n v="205"/>
    <n v="176"/>
    <x v="1"/>
    <n v="177287.66999999998"/>
    <x v="0"/>
  </r>
  <r>
    <x v="287"/>
    <x v="287"/>
    <x v="1"/>
    <x v="0"/>
    <n v="72"/>
    <n v="4"/>
    <x v="244"/>
    <n v="251"/>
    <n v="235"/>
    <n v="1786.2"/>
    <n v="0.40200000000000002"/>
    <x v="0"/>
    <n v="288"/>
    <n v="0"/>
    <x v="0"/>
    <n v="1187823"/>
    <x v="0"/>
  </r>
  <r>
    <x v="288"/>
    <x v="288"/>
    <x v="2"/>
    <x v="1"/>
    <n v="174"/>
    <n v="9"/>
    <x v="245"/>
    <n v="165"/>
    <n v="114"/>
    <n v="1139.55"/>
    <n v="2.3E-2"/>
    <x v="0"/>
    <n v="1566"/>
    <n v="1671"/>
    <x v="1"/>
    <n v="68373"/>
    <x v="3"/>
  </r>
  <r>
    <x v="289"/>
    <x v="289"/>
    <x v="0"/>
    <x v="1"/>
    <n v="90"/>
    <n v="2"/>
    <x v="115"/>
    <n v="68"/>
    <n v="382"/>
    <n v="1850.39"/>
    <n v="0.58899999999999997"/>
    <x v="2"/>
    <n v="180"/>
    <n v="0"/>
    <x v="1"/>
    <n v="462597.5"/>
    <x v="0"/>
  </r>
  <r>
    <x v="290"/>
    <x v="290"/>
    <x v="2"/>
    <x v="0"/>
    <n v="137"/>
    <n v="6"/>
    <x v="246"/>
    <n v="19"/>
    <n v="256"/>
    <n v="1045.6199999999999"/>
    <n v="0.122"/>
    <x v="0"/>
    <n v="822"/>
    <n v="413"/>
    <x v="0"/>
    <n v="447525.35999999993"/>
    <x v="3"/>
  </r>
  <r>
    <x v="291"/>
    <x v="291"/>
    <x v="4"/>
    <x v="1"/>
    <n v="196"/>
    <n v="2"/>
    <x v="247"/>
    <n v="133"/>
    <n v="278"/>
    <n v="620.54999999999995"/>
    <n v="0.214"/>
    <x v="1"/>
    <n v="392"/>
    <n v="0"/>
    <x v="0"/>
    <n v="469756.35"/>
    <x v="3"/>
  </r>
  <r>
    <x v="292"/>
    <x v="292"/>
    <x v="4"/>
    <x v="1"/>
    <n v="182"/>
    <n v="8"/>
    <x v="28"/>
    <n v="291"/>
    <n v="118"/>
    <n v="743.11"/>
    <n v="0.71699999999999997"/>
    <x v="2"/>
    <n v="1456"/>
    <n v="1077"/>
    <x v="0"/>
    <n v="497883.7"/>
    <x v="1"/>
  </r>
  <r>
    <x v="293"/>
    <x v="293"/>
    <x v="0"/>
    <x v="2"/>
    <n v="91"/>
    <n v="6"/>
    <x v="248"/>
    <n v="246"/>
    <n v="191"/>
    <n v="1068.1500000000001"/>
    <n v="0.313"/>
    <x v="0"/>
    <n v="546"/>
    <n v="151"/>
    <x v="0"/>
    <n v="684684.15"/>
    <x v="0"/>
  </r>
  <r>
    <x v="294"/>
    <x v="294"/>
    <x v="0"/>
    <x v="1"/>
    <n v="19"/>
    <n v="3"/>
    <x v="249"/>
    <n v="26"/>
    <n v="255"/>
    <n v="1083.48"/>
    <n v="0.16300000000000001"/>
    <x v="2"/>
    <n v="57"/>
    <n v="0"/>
    <x v="2"/>
    <n v="342379.68"/>
    <x v="3"/>
  </r>
  <r>
    <x v="295"/>
    <x v="295"/>
    <x v="1"/>
    <x v="1"/>
    <n v="127"/>
    <n v="13"/>
    <x v="250"/>
    <n v="32"/>
    <n v="223"/>
    <n v="1390.31"/>
    <n v="0.57699999999999996"/>
    <x v="0"/>
    <n v="1651"/>
    <n v="1209"/>
    <x v="0"/>
    <n v="659006.93999999994"/>
    <x v="0"/>
  </r>
  <r>
    <x v="296"/>
    <x v="296"/>
    <x v="1"/>
    <x v="0"/>
    <n v="111"/>
    <n v="2"/>
    <x v="59"/>
    <n v="18"/>
    <n v="246"/>
    <n v="487.77"/>
    <n v="0.215"/>
    <x v="2"/>
    <n v="222"/>
    <n v="164"/>
    <x v="1"/>
    <n v="37070.519999999997"/>
    <x v="3"/>
  </r>
  <r>
    <x v="297"/>
    <x v="297"/>
    <x v="2"/>
    <x v="2"/>
    <n v="185"/>
    <n v="12"/>
    <x v="251"/>
    <n v="216"/>
    <n v="380"/>
    <n v="1334.74"/>
    <n v="0.27100000000000002"/>
    <x v="0"/>
    <n v="2220"/>
    <n v="1782"/>
    <x v="0"/>
    <n v="872919.96"/>
    <x v="3"/>
  </r>
  <r>
    <x v="298"/>
    <x v="298"/>
    <x v="0"/>
    <x v="2"/>
    <n v="157"/>
    <n v="8"/>
    <x v="220"/>
    <n v="54"/>
    <n v="356"/>
    <n v="1568.25"/>
    <n v="0.621"/>
    <x v="0"/>
    <n v="1256"/>
    <n v="1051"/>
    <x v="1"/>
    <n v="406176.75"/>
    <x v="1"/>
  </r>
  <r>
    <x v="299"/>
    <x v="299"/>
    <x v="4"/>
    <x v="2"/>
    <n v="93"/>
    <n v="13"/>
    <x v="22"/>
    <n v="36"/>
    <n v="246"/>
    <n v="1369.35"/>
    <n v="0.74"/>
    <x v="1"/>
    <n v="1209"/>
    <n v="628"/>
    <x v="0"/>
    <n v="844888.95"/>
    <x v="1"/>
  </r>
  <r>
    <x v="300"/>
    <x v="300"/>
    <x v="1"/>
    <x v="1"/>
    <n v="129"/>
    <n v="2"/>
    <x v="252"/>
    <n v="197"/>
    <n v="277"/>
    <n v="989.56"/>
    <n v="0.74"/>
    <x v="1"/>
    <n v="258"/>
    <n v="260"/>
    <x v="1"/>
    <n v="192964.19999999998"/>
    <x v="1"/>
  </r>
  <r>
    <x v="301"/>
    <x v="301"/>
    <x v="1"/>
    <x v="2"/>
    <n v="117"/>
    <n v="4"/>
    <x v="253"/>
    <n v="149"/>
    <n v="320"/>
    <n v="1983.78"/>
    <n v="0.48199999999999998"/>
    <x v="1"/>
    <n v="468"/>
    <n v="535"/>
    <x v="1"/>
    <n v="162669.96"/>
    <x v="0"/>
  </r>
  <r>
    <x v="302"/>
    <x v="302"/>
    <x v="4"/>
    <x v="0"/>
    <n v="141"/>
    <n v="12"/>
    <x v="254"/>
    <n v="18"/>
    <n v="248"/>
    <n v="839.39"/>
    <n v="0.45400000000000001"/>
    <x v="2"/>
    <n v="1692"/>
    <n v="1140"/>
    <x v="0"/>
    <n v="478452.3"/>
    <x v="0"/>
  </r>
  <r>
    <x v="303"/>
    <x v="303"/>
    <x v="1"/>
    <x v="2"/>
    <n v="170"/>
    <n v="7"/>
    <x v="255"/>
    <n v="243"/>
    <n v="374"/>
    <n v="257.85000000000002"/>
    <n v="0.78800000000000003"/>
    <x v="2"/>
    <n v="1190"/>
    <n v="1276"/>
    <x v="1"/>
    <n v="40482.450000000004"/>
    <x v="1"/>
  </r>
  <r>
    <x v="304"/>
    <x v="304"/>
    <x v="2"/>
    <x v="0"/>
    <n v="154"/>
    <n v="7"/>
    <x v="256"/>
    <n v="101"/>
    <n v="64"/>
    <n v="1651.93"/>
    <n v="0.193"/>
    <x v="2"/>
    <n v="1078"/>
    <n v="706"/>
    <x v="0"/>
    <n v="781362.89"/>
    <x v="3"/>
  </r>
  <r>
    <x v="305"/>
    <x v="305"/>
    <x v="0"/>
    <x v="2"/>
    <n v="111"/>
    <n v="8"/>
    <x v="257"/>
    <n v="86"/>
    <n v="335"/>
    <n v="463.79"/>
    <n v="0.152"/>
    <x v="0"/>
    <n v="888"/>
    <n v="202"/>
    <x v="0"/>
    <n v="358045.88"/>
    <x v="3"/>
  </r>
  <r>
    <x v="306"/>
    <x v="306"/>
    <x v="4"/>
    <x v="2"/>
    <n v="91"/>
    <n v="12"/>
    <x v="258"/>
    <n v="253"/>
    <n v="383"/>
    <n v="1440.91"/>
    <n v="0.66500000000000004"/>
    <x v="0"/>
    <n v="1092"/>
    <n v="877"/>
    <x v="0"/>
    <n v="674345.88"/>
    <x v="1"/>
  </r>
  <r>
    <x v="307"/>
    <x v="307"/>
    <x v="0"/>
    <x v="0"/>
    <n v="181"/>
    <n v="12"/>
    <x v="259"/>
    <n v="164"/>
    <n v="265"/>
    <n v="399"/>
    <n v="0.41"/>
    <x v="0"/>
    <n v="2172"/>
    <n v="2091"/>
    <x v="1"/>
    <n v="97755"/>
    <x v="0"/>
  </r>
  <r>
    <x v="308"/>
    <x v="308"/>
    <x v="1"/>
    <x v="2"/>
    <n v="72"/>
    <n v="2"/>
    <x v="260"/>
    <n v="227"/>
    <n v="84"/>
    <n v="82.91"/>
    <n v="0.71"/>
    <x v="2"/>
    <n v="144"/>
    <n v="0"/>
    <x v="0"/>
    <n v="38304.42"/>
    <x v="1"/>
  </r>
  <r>
    <x v="309"/>
    <x v="309"/>
    <x v="1"/>
    <x v="2"/>
    <n v="19"/>
    <n v="8"/>
    <x v="261"/>
    <n v="294"/>
    <n v="118"/>
    <n v="361.61"/>
    <n v="0.25700000000000001"/>
    <x v="1"/>
    <n v="152"/>
    <n v="221"/>
    <x v="1"/>
    <n v="81362.25"/>
    <x v="3"/>
  </r>
  <r>
    <x v="310"/>
    <x v="310"/>
    <x v="4"/>
    <x v="2"/>
    <n v="69"/>
    <n v="3"/>
    <x v="262"/>
    <n v="159"/>
    <n v="261"/>
    <n v="785.13"/>
    <n v="0.32500000000000001"/>
    <x v="2"/>
    <n v="207"/>
    <n v="0"/>
    <x v="0"/>
    <n v="545665.35"/>
    <x v="0"/>
  </r>
  <r>
    <x v="311"/>
    <x v="311"/>
    <x v="2"/>
    <x v="1"/>
    <n v="58"/>
    <n v="7"/>
    <x v="46"/>
    <n v="97"/>
    <n v="95"/>
    <n v="257.91000000000003"/>
    <n v="0.89700000000000002"/>
    <x v="2"/>
    <n v="406"/>
    <n v="457"/>
    <x v="1"/>
    <n v="11863.86"/>
    <x v="2"/>
  </r>
  <r>
    <x v="312"/>
    <x v="312"/>
    <x v="3"/>
    <x v="0"/>
    <n v="162"/>
    <n v="14"/>
    <x v="263"/>
    <n v="115"/>
    <n v="297"/>
    <n v="435.47"/>
    <n v="0.42199999999999999"/>
    <x v="1"/>
    <n v="2268"/>
    <n v="1907"/>
    <x v="0"/>
    <n v="207283.72"/>
    <x v="0"/>
  </r>
  <r>
    <x v="313"/>
    <x v="313"/>
    <x v="4"/>
    <x v="2"/>
    <n v="97"/>
    <n v="9"/>
    <x v="264"/>
    <n v="104"/>
    <n v="134"/>
    <n v="1541.02"/>
    <n v="0.59099999999999997"/>
    <x v="1"/>
    <n v="873"/>
    <n v="263"/>
    <x v="0"/>
    <n v="1100288.28"/>
    <x v="0"/>
  </r>
  <r>
    <x v="314"/>
    <x v="314"/>
    <x v="3"/>
    <x v="0"/>
    <n v="24"/>
    <n v="14"/>
    <x v="179"/>
    <n v="262"/>
    <n v="97"/>
    <n v="1551.27"/>
    <n v="0.107"/>
    <x v="2"/>
    <n v="336"/>
    <n v="0"/>
    <x v="0"/>
    <n v="1130875.83"/>
    <x v="3"/>
  </r>
  <r>
    <x v="315"/>
    <x v="315"/>
    <x v="3"/>
    <x v="0"/>
    <n v="37"/>
    <n v="6"/>
    <x v="265"/>
    <n v="48"/>
    <n v="280"/>
    <n v="1644.1"/>
    <n v="0.17899999999999999"/>
    <x v="0"/>
    <n v="222"/>
    <n v="144"/>
    <x v="1"/>
    <n v="207156.59999999998"/>
    <x v="3"/>
  </r>
  <r>
    <x v="316"/>
    <x v="316"/>
    <x v="2"/>
    <x v="0"/>
    <n v="104"/>
    <n v="11"/>
    <x v="266"/>
    <n v="264"/>
    <n v="116"/>
    <n v="1690.25"/>
    <n v="3.5999999999999997E-2"/>
    <x v="0"/>
    <n v="1144"/>
    <n v="945"/>
    <x v="0"/>
    <n v="782585.75"/>
    <x v="3"/>
  </r>
  <r>
    <x v="317"/>
    <x v="317"/>
    <x v="3"/>
    <x v="2"/>
    <n v="81"/>
    <n v="4"/>
    <x v="267"/>
    <n v="63"/>
    <n v="138"/>
    <n v="869.85"/>
    <n v="0.42399999999999999"/>
    <x v="1"/>
    <n v="324"/>
    <n v="0"/>
    <x v="0"/>
    <n v="626292"/>
    <x v="0"/>
  </r>
  <r>
    <x v="318"/>
    <x v="318"/>
    <x v="3"/>
    <x v="2"/>
    <n v="139"/>
    <n v="12"/>
    <x v="268"/>
    <n v="252"/>
    <n v="268"/>
    <n v="1741.72"/>
    <n v="0.98899999999999999"/>
    <x v="2"/>
    <n v="1668"/>
    <n v="1865"/>
    <x v="1"/>
    <n v="95794.6"/>
    <x v="2"/>
  </r>
  <r>
    <x v="319"/>
    <x v="319"/>
    <x v="2"/>
    <x v="0"/>
    <n v="140"/>
    <n v="9"/>
    <x v="184"/>
    <n v="119"/>
    <n v="101"/>
    <n v="1075.58"/>
    <n v="0.874"/>
    <x v="0"/>
    <n v="1260"/>
    <n v="763"/>
    <x v="0"/>
    <n v="662557.27999999991"/>
    <x v="2"/>
  </r>
  <r>
    <x v="320"/>
    <x v="320"/>
    <x v="3"/>
    <x v="1"/>
    <n v="160"/>
    <n v="9"/>
    <x v="269"/>
    <n v="263"/>
    <n v="71"/>
    <n v="967.66"/>
    <n v="0.63300000000000001"/>
    <x v="0"/>
    <n v="1440"/>
    <n v="1529"/>
    <x v="1"/>
    <n v="168372.84"/>
    <x v="1"/>
  </r>
  <r>
    <x v="321"/>
    <x v="321"/>
    <x v="3"/>
    <x v="0"/>
    <n v="177"/>
    <n v="5"/>
    <x v="201"/>
    <n v="121"/>
    <n v="148"/>
    <n v="1451.15"/>
    <n v="0.86099999999999999"/>
    <x v="1"/>
    <n v="885"/>
    <n v="818"/>
    <x v="0"/>
    <n v="272816.2"/>
    <x v="2"/>
  </r>
  <r>
    <x v="322"/>
    <x v="322"/>
    <x v="3"/>
    <x v="1"/>
    <n v="111"/>
    <n v="9"/>
    <x v="193"/>
    <n v="183"/>
    <n v="180"/>
    <n v="466.95"/>
    <n v="0.59399999999999997"/>
    <x v="2"/>
    <n v="999"/>
    <n v="891"/>
    <x v="0"/>
    <n v="135882.44999999998"/>
    <x v="0"/>
  </r>
  <r>
    <x v="323"/>
    <x v="323"/>
    <x v="4"/>
    <x v="0"/>
    <n v="124"/>
    <n v="6"/>
    <x v="270"/>
    <n v="198"/>
    <n v="137"/>
    <n v="1589.52"/>
    <n v="0.36899999999999999"/>
    <x v="1"/>
    <n v="744"/>
    <n v="376"/>
    <x v="0"/>
    <n v="899668.32"/>
    <x v="0"/>
  </r>
  <r>
    <x v="324"/>
    <x v="324"/>
    <x v="4"/>
    <x v="0"/>
    <n v="78"/>
    <n v="14"/>
    <x v="271"/>
    <n v="230"/>
    <n v="185"/>
    <n v="887.46"/>
    <n v="0.17399999999999999"/>
    <x v="2"/>
    <n v="1092"/>
    <n v="883"/>
    <x v="0"/>
    <n v="389594.94"/>
    <x v="3"/>
  </r>
  <r>
    <x v="325"/>
    <x v="325"/>
    <x v="4"/>
    <x v="0"/>
    <n v="15"/>
    <n v="12"/>
    <x v="34"/>
    <n v="258"/>
    <n v="88"/>
    <n v="298.23"/>
    <n v="0.65300000000000002"/>
    <x v="2"/>
    <n v="180"/>
    <n v="235"/>
    <x v="1"/>
    <n v="60540.69"/>
    <x v="1"/>
  </r>
  <r>
    <x v="326"/>
    <x v="326"/>
    <x v="2"/>
    <x v="2"/>
    <n v="35"/>
    <n v="6"/>
    <x v="272"/>
    <n v="61"/>
    <n v="67"/>
    <n v="282.66000000000003"/>
    <n v="0.193"/>
    <x v="2"/>
    <n v="210"/>
    <n v="0"/>
    <x v="2"/>
    <n v="178075.80000000002"/>
    <x v="3"/>
  </r>
  <r>
    <x v="327"/>
    <x v="327"/>
    <x v="1"/>
    <x v="1"/>
    <n v="16"/>
    <n v="4"/>
    <x v="273"/>
    <n v="171"/>
    <n v="154"/>
    <n v="371.57"/>
    <n v="0.41699999999999998"/>
    <x v="2"/>
    <n v="64"/>
    <n v="0"/>
    <x v="0"/>
    <n v="95121.919999999998"/>
    <x v="0"/>
  </r>
  <r>
    <x v="328"/>
    <x v="328"/>
    <x v="3"/>
    <x v="1"/>
    <n v="128"/>
    <n v="8"/>
    <x v="25"/>
    <n v="44"/>
    <n v="195"/>
    <n v="1786.62"/>
    <n v="0.82599999999999996"/>
    <x v="2"/>
    <n v="1024"/>
    <n v="540"/>
    <x v="0"/>
    <n v="943335.36"/>
    <x v="2"/>
  </r>
  <r>
    <x v="329"/>
    <x v="329"/>
    <x v="3"/>
    <x v="0"/>
    <n v="82"/>
    <n v="12"/>
    <x v="221"/>
    <n v="46"/>
    <n v="385"/>
    <n v="1982.33"/>
    <n v="0.129"/>
    <x v="2"/>
    <n v="984"/>
    <n v="570"/>
    <x v="0"/>
    <n v="911871.79999999993"/>
    <x v="3"/>
  </r>
  <r>
    <x v="330"/>
    <x v="330"/>
    <x v="2"/>
    <x v="2"/>
    <n v="183"/>
    <n v="12"/>
    <x v="274"/>
    <n v="120"/>
    <n v="273"/>
    <n v="746.1"/>
    <n v="0.129"/>
    <x v="0"/>
    <n v="2196"/>
    <n v="2175"/>
    <x v="1"/>
    <n v="105200.1"/>
    <x v="3"/>
  </r>
  <r>
    <x v="331"/>
    <x v="331"/>
    <x v="3"/>
    <x v="2"/>
    <n v="176"/>
    <n v="10"/>
    <x v="275"/>
    <n v="186"/>
    <n v="166"/>
    <n v="619.67999999999995"/>
    <n v="0.224"/>
    <x v="0"/>
    <n v="1760"/>
    <n v="1510"/>
    <x v="0"/>
    <n v="270180.47999999998"/>
    <x v="3"/>
  </r>
  <r>
    <x v="332"/>
    <x v="332"/>
    <x v="4"/>
    <x v="1"/>
    <n v="100"/>
    <n v="10"/>
    <x v="276"/>
    <n v="18"/>
    <n v="50"/>
    <n v="476.6"/>
    <n v="0.55200000000000005"/>
    <x v="0"/>
    <n v="1000"/>
    <n v="464"/>
    <x v="0"/>
    <n v="264036.40000000002"/>
    <x v="0"/>
  </r>
  <r>
    <x v="333"/>
    <x v="333"/>
    <x v="1"/>
    <x v="2"/>
    <n v="54"/>
    <n v="2"/>
    <x v="277"/>
    <n v="284"/>
    <n v="166"/>
    <n v="1656.44"/>
    <n v="0.252"/>
    <x v="0"/>
    <n v="108"/>
    <n v="0"/>
    <x v="0"/>
    <n v="652637.36"/>
    <x v="3"/>
  </r>
  <r>
    <x v="334"/>
    <x v="334"/>
    <x v="0"/>
    <x v="1"/>
    <n v="121"/>
    <n v="2"/>
    <x v="278"/>
    <n v="130"/>
    <n v="75"/>
    <n v="457.95"/>
    <n v="0.503"/>
    <x v="2"/>
    <n v="242"/>
    <n v="0"/>
    <x v="0"/>
    <n v="272022.3"/>
    <x v="0"/>
  </r>
  <r>
    <x v="335"/>
    <x v="335"/>
    <x v="3"/>
    <x v="1"/>
    <n v="21"/>
    <n v="11"/>
    <x v="279"/>
    <n v="114"/>
    <n v="61"/>
    <n v="1851.98"/>
    <n v="0.30199999999999999"/>
    <x v="0"/>
    <n v="231"/>
    <n v="0"/>
    <x v="0"/>
    <n v="638933.1"/>
    <x v="0"/>
  </r>
  <r>
    <x v="336"/>
    <x v="336"/>
    <x v="4"/>
    <x v="1"/>
    <n v="167"/>
    <n v="13"/>
    <x v="88"/>
    <n v="165"/>
    <n v="343"/>
    <n v="1351.33"/>
    <n v="0.50600000000000001"/>
    <x v="2"/>
    <n v="2171"/>
    <n v="1837"/>
    <x v="0"/>
    <n v="674313.66999999993"/>
    <x v="0"/>
  </r>
  <r>
    <x v="337"/>
    <x v="337"/>
    <x v="0"/>
    <x v="2"/>
    <n v="133"/>
    <n v="13"/>
    <x v="52"/>
    <n v="35"/>
    <n v="390"/>
    <n v="1799.4"/>
    <n v="0.27800000000000002"/>
    <x v="1"/>
    <n v="1729"/>
    <n v="1595"/>
    <x v="1"/>
    <n v="304098.60000000003"/>
    <x v="3"/>
  </r>
  <r>
    <x v="338"/>
    <x v="338"/>
    <x v="1"/>
    <x v="1"/>
    <n v="161"/>
    <n v="12"/>
    <x v="280"/>
    <n v="34"/>
    <n v="218"/>
    <n v="1130.32"/>
    <n v="0.98"/>
    <x v="1"/>
    <n v="1932"/>
    <n v="1240"/>
    <x v="0"/>
    <n v="820612.32"/>
    <x v="2"/>
  </r>
  <r>
    <x v="339"/>
    <x v="339"/>
    <x v="0"/>
    <x v="1"/>
    <n v="183"/>
    <n v="6"/>
    <x v="281"/>
    <n v="78"/>
    <n v="102"/>
    <n v="1396.83"/>
    <n v="0.49299999999999999"/>
    <x v="0"/>
    <n v="1098"/>
    <n v="565"/>
    <x v="0"/>
    <n v="853463.13"/>
    <x v="0"/>
  </r>
  <r>
    <x v="340"/>
    <x v="340"/>
    <x v="4"/>
    <x v="0"/>
    <n v="68"/>
    <n v="2"/>
    <x v="282"/>
    <n v="160"/>
    <n v="318"/>
    <n v="1257.94"/>
    <n v="0.74399999999999999"/>
    <x v="2"/>
    <n v="136"/>
    <n v="0"/>
    <x v="0"/>
    <n v="640291.46000000008"/>
    <x v="1"/>
  </r>
  <r>
    <x v="341"/>
    <x v="341"/>
    <x v="0"/>
    <x v="1"/>
    <n v="136"/>
    <n v="5"/>
    <x v="283"/>
    <n v="74"/>
    <n v="297"/>
    <n v="1670.83"/>
    <n v="0.70099999999999996"/>
    <x v="0"/>
    <n v="680"/>
    <n v="582"/>
    <x v="1"/>
    <n v="287382.76"/>
    <x v="1"/>
  </r>
  <r>
    <x v="342"/>
    <x v="342"/>
    <x v="2"/>
    <x v="1"/>
    <n v="91"/>
    <n v="13"/>
    <x v="284"/>
    <n v="159"/>
    <n v="177"/>
    <n v="1679.93"/>
    <n v="0.49099999999999999"/>
    <x v="2"/>
    <n v="1183"/>
    <n v="1306"/>
    <x v="1"/>
    <n v="60477.48"/>
    <x v="0"/>
  </r>
  <r>
    <x v="343"/>
    <x v="343"/>
    <x v="0"/>
    <x v="0"/>
    <n v="160"/>
    <n v="2"/>
    <x v="254"/>
    <n v="254"/>
    <n v="125"/>
    <n v="1200.0999999999999"/>
    <n v="0.23899999999999999"/>
    <x v="0"/>
    <n v="320"/>
    <n v="4"/>
    <x v="0"/>
    <n v="684057"/>
    <x v="3"/>
  </r>
  <r>
    <x v="344"/>
    <x v="344"/>
    <x v="3"/>
    <x v="0"/>
    <n v="20"/>
    <n v="3"/>
    <x v="285"/>
    <n v="67"/>
    <n v="318"/>
    <n v="1283.3900000000001"/>
    <n v="0.51100000000000001"/>
    <x v="1"/>
    <n v="60"/>
    <n v="0"/>
    <x v="2"/>
    <n v="471004.13000000006"/>
    <x v="0"/>
  </r>
  <r>
    <x v="345"/>
    <x v="345"/>
    <x v="3"/>
    <x v="2"/>
    <n v="67"/>
    <n v="3"/>
    <x v="1"/>
    <n v="165"/>
    <n v="195"/>
    <n v="1847.66"/>
    <n v="0.68100000000000005"/>
    <x v="1"/>
    <n v="201"/>
    <n v="0"/>
    <x v="0"/>
    <n v="883181.48"/>
    <x v="1"/>
  </r>
  <r>
    <x v="346"/>
    <x v="346"/>
    <x v="2"/>
    <x v="1"/>
    <n v="80"/>
    <n v="5"/>
    <x v="4"/>
    <n v="121"/>
    <n v="97"/>
    <n v="1863.24"/>
    <n v="0.46"/>
    <x v="0"/>
    <n v="400"/>
    <n v="300"/>
    <x v="0"/>
    <n v="411776.04"/>
    <x v="0"/>
  </r>
  <r>
    <x v="347"/>
    <x v="347"/>
    <x v="4"/>
    <x v="2"/>
    <n v="185"/>
    <n v="9"/>
    <x v="286"/>
    <n v="132"/>
    <n v="248"/>
    <n v="1345.29"/>
    <n v="8.2000000000000003E-2"/>
    <x v="0"/>
    <n v="1665"/>
    <n v="1355"/>
    <x v="0"/>
    <n v="594618.17999999993"/>
    <x v="3"/>
  </r>
  <r>
    <x v="348"/>
    <x v="348"/>
    <x v="3"/>
    <x v="2"/>
    <n v="89"/>
    <n v="3"/>
    <x v="287"/>
    <n v="212"/>
    <n v="120"/>
    <n v="65.12"/>
    <n v="1.7999999999999999E-2"/>
    <x v="2"/>
    <n v="267"/>
    <n v="180"/>
    <x v="0"/>
    <n v="19470.88"/>
    <x v="3"/>
  </r>
  <r>
    <x v="349"/>
    <x v="349"/>
    <x v="1"/>
    <x v="0"/>
    <n v="113"/>
    <n v="10"/>
    <x v="288"/>
    <n v="13"/>
    <n v="141"/>
    <n v="253.6"/>
    <n v="0.32800000000000001"/>
    <x v="1"/>
    <n v="1130"/>
    <n v="702"/>
    <x v="0"/>
    <n v="111837.59999999999"/>
    <x v="0"/>
  </r>
  <r>
    <x v="350"/>
    <x v="350"/>
    <x v="3"/>
    <x v="2"/>
    <n v="21"/>
    <n v="13"/>
    <x v="289"/>
    <n v="138"/>
    <n v="258"/>
    <n v="1722.99"/>
    <n v="0.15"/>
    <x v="0"/>
    <n v="273"/>
    <n v="0"/>
    <x v="0"/>
    <n v="1066530.81"/>
    <x v="3"/>
  </r>
  <r>
    <x v="351"/>
    <x v="351"/>
    <x v="3"/>
    <x v="1"/>
    <n v="172"/>
    <n v="10"/>
    <x v="290"/>
    <n v="35"/>
    <n v="391"/>
    <n v="215.19"/>
    <n v="0.90600000000000003"/>
    <x v="2"/>
    <n v="1720"/>
    <n v="1271"/>
    <x v="0"/>
    <n v="104151.95999999999"/>
    <x v="2"/>
  </r>
  <r>
    <x v="352"/>
    <x v="352"/>
    <x v="4"/>
    <x v="0"/>
    <n v="145"/>
    <n v="3"/>
    <x v="291"/>
    <n v="298"/>
    <n v="388"/>
    <n v="466.36"/>
    <n v="0.17599999999999999"/>
    <x v="1"/>
    <n v="435"/>
    <n v="359"/>
    <x v="1"/>
    <n v="174418.64"/>
    <x v="3"/>
  </r>
  <r>
    <x v="353"/>
    <x v="353"/>
    <x v="0"/>
    <x v="1"/>
    <n v="184"/>
    <n v="2"/>
    <x v="292"/>
    <n v="36"/>
    <n v="97"/>
    <n v="499.57"/>
    <n v="0.39400000000000002"/>
    <x v="2"/>
    <n v="368"/>
    <n v="0"/>
    <x v="0"/>
    <n v="300241.57"/>
    <x v="0"/>
  </r>
  <r>
    <x v="354"/>
    <x v="354"/>
    <x v="3"/>
    <x v="1"/>
    <n v="62"/>
    <n v="11"/>
    <x v="293"/>
    <n v="51"/>
    <n v="78"/>
    <n v="1220.46"/>
    <n v="0.71199999999999997"/>
    <x v="1"/>
    <n v="682"/>
    <n v="336"/>
    <x v="0"/>
    <n v="484522.62"/>
    <x v="1"/>
  </r>
  <r>
    <x v="355"/>
    <x v="355"/>
    <x v="2"/>
    <x v="0"/>
    <n v="169"/>
    <n v="11"/>
    <x v="294"/>
    <n v="80"/>
    <n v="225"/>
    <n v="1174.43"/>
    <n v="0.81499999999999995"/>
    <x v="1"/>
    <n v="1859"/>
    <n v="1796"/>
    <x v="1"/>
    <n v="167943.49000000002"/>
    <x v="2"/>
  </r>
  <r>
    <x v="356"/>
    <x v="356"/>
    <x v="0"/>
    <x v="1"/>
    <n v="83"/>
    <n v="10"/>
    <x v="295"/>
    <n v="73"/>
    <n v="68"/>
    <n v="614.36"/>
    <n v="0.47799999999999998"/>
    <x v="2"/>
    <n v="830"/>
    <n v="804"/>
    <x v="0"/>
    <n v="60821.64"/>
    <x v="0"/>
  </r>
  <r>
    <x v="357"/>
    <x v="357"/>
    <x v="1"/>
    <x v="0"/>
    <n v="65"/>
    <n v="3"/>
    <x v="296"/>
    <n v="34"/>
    <n v="96"/>
    <n v="454.84"/>
    <n v="0.18099999999999999"/>
    <x v="2"/>
    <n v="195"/>
    <n v="0"/>
    <x v="2"/>
    <n v="261987.84"/>
    <x v="3"/>
  </r>
  <r>
    <x v="358"/>
    <x v="358"/>
    <x v="4"/>
    <x v="1"/>
    <n v="117"/>
    <n v="9"/>
    <x v="297"/>
    <n v="81"/>
    <n v="394"/>
    <n v="1540.84"/>
    <n v="0.27100000000000002"/>
    <x v="1"/>
    <n v="1053"/>
    <n v="882"/>
    <x v="1"/>
    <n v="388291.68"/>
    <x v="3"/>
  </r>
  <r>
    <x v="359"/>
    <x v="359"/>
    <x v="1"/>
    <x v="0"/>
    <n v="125"/>
    <n v="4"/>
    <x v="88"/>
    <n v="277"/>
    <n v="109"/>
    <n v="1874.14"/>
    <n v="0.41899999999999998"/>
    <x v="1"/>
    <n v="500"/>
    <n v="278"/>
    <x v="0"/>
    <n v="935195.8600000001"/>
    <x v="0"/>
  </r>
  <r>
    <x v="360"/>
    <x v="360"/>
    <x v="0"/>
    <x v="2"/>
    <n v="38"/>
    <n v="2"/>
    <x v="298"/>
    <n v="104"/>
    <n v="225"/>
    <n v="152.97"/>
    <n v="0.36499999999999999"/>
    <x v="2"/>
    <n v="76"/>
    <n v="7"/>
    <x v="1"/>
    <n v="26463.81"/>
    <x v="0"/>
  </r>
  <r>
    <x v="361"/>
    <x v="361"/>
    <x v="0"/>
    <x v="1"/>
    <n v="74"/>
    <n v="12"/>
    <x v="299"/>
    <n v="126"/>
    <n v="304"/>
    <n v="309.7"/>
    <n v="0.34899999999999998"/>
    <x v="0"/>
    <n v="888"/>
    <n v="303"/>
    <x v="0"/>
    <n v="220196.69999999998"/>
    <x v="0"/>
  </r>
  <r>
    <x v="362"/>
    <x v="362"/>
    <x v="0"/>
    <x v="0"/>
    <n v="21"/>
    <n v="2"/>
    <x v="246"/>
    <n v="173"/>
    <n v="278"/>
    <n v="1302.22"/>
    <n v="0.13200000000000001"/>
    <x v="2"/>
    <n v="42"/>
    <n v="0"/>
    <x v="0"/>
    <n v="557350.16"/>
    <x v="3"/>
  </r>
  <r>
    <x v="363"/>
    <x v="363"/>
    <x v="1"/>
    <x v="1"/>
    <n v="24"/>
    <n v="11"/>
    <x v="53"/>
    <n v="287"/>
    <n v="196"/>
    <n v="1618.66"/>
    <n v="0.91300000000000003"/>
    <x v="0"/>
    <n v="264"/>
    <n v="501"/>
    <x v="1"/>
    <n v="80933"/>
    <x v="2"/>
  </r>
  <r>
    <x v="364"/>
    <x v="364"/>
    <x v="0"/>
    <x v="1"/>
    <n v="63"/>
    <n v="3"/>
    <x v="184"/>
    <n v="74"/>
    <n v="347"/>
    <n v="1592.82"/>
    <n v="0.03"/>
    <x v="2"/>
    <n v="189"/>
    <n v="0"/>
    <x v="2"/>
    <n v="981177.12"/>
    <x v="3"/>
  </r>
  <r>
    <x v="365"/>
    <x v="365"/>
    <x v="1"/>
    <x v="1"/>
    <n v="73"/>
    <n v="8"/>
    <x v="296"/>
    <n v="269"/>
    <n v="382"/>
    <n v="1453.38"/>
    <n v="0.44"/>
    <x v="0"/>
    <n v="584"/>
    <n v="277"/>
    <x v="0"/>
    <n v="837146.88000000012"/>
    <x v="0"/>
  </r>
  <r>
    <x v="366"/>
    <x v="366"/>
    <x v="0"/>
    <x v="0"/>
    <n v="165"/>
    <n v="13"/>
    <x v="300"/>
    <n v="237"/>
    <n v="288"/>
    <n v="1780.48"/>
    <n v="0.98"/>
    <x v="0"/>
    <n v="2145"/>
    <n v="1860"/>
    <x v="0"/>
    <n v="929410.56000000006"/>
    <x v="2"/>
  </r>
  <r>
    <x v="367"/>
    <x v="367"/>
    <x v="2"/>
    <x v="2"/>
    <n v="106"/>
    <n v="7"/>
    <x v="194"/>
    <n v="209"/>
    <n v="381"/>
    <n v="473.83"/>
    <n v="0.66"/>
    <x v="1"/>
    <n v="742"/>
    <n v="561"/>
    <x v="0"/>
    <n v="184793.69999999998"/>
    <x v="1"/>
  </r>
  <r>
    <x v="368"/>
    <x v="368"/>
    <x v="0"/>
    <x v="2"/>
    <n v="124"/>
    <n v="13"/>
    <x v="105"/>
    <n v="229"/>
    <n v="237"/>
    <n v="259.22000000000003"/>
    <n v="0.35499999999999998"/>
    <x v="2"/>
    <n v="1612"/>
    <n v="1499"/>
    <x v="0"/>
    <n v="88653.24"/>
    <x v="0"/>
  </r>
  <r>
    <x v="369"/>
    <x v="369"/>
    <x v="1"/>
    <x v="2"/>
    <n v="149"/>
    <n v="12"/>
    <x v="301"/>
    <n v="189"/>
    <n v="373"/>
    <n v="1249.96"/>
    <n v="0.14599999999999999"/>
    <x v="2"/>
    <n v="1788"/>
    <n v="1626"/>
    <x v="1"/>
    <n v="438735.96"/>
    <x v="3"/>
  </r>
  <r>
    <x v="370"/>
    <x v="370"/>
    <x v="3"/>
    <x v="0"/>
    <n v="61"/>
    <n v="3"/>
    <x v="204"/>
    <n v="237"/>
    <n v="384"/>
    <n v="1653.44"/>
    <n v="0.96399999999999997"/>
    <x v="2"/>
    <n v="183"/>
    <n v="158"/>
    <x v="1"/>
    <n v="433201.28"/>
    <x v="2"/>
  </r>
  <r>
    <x v="371"/>
    <x v="371"/>
    <x v="0"/>
    <x v="2"/>
    <n v="87"/>
    <n v="5"/>
    <x v="302"/>
    <n v="261"/>
    <n v="258"/>
    <n v="1184.98"/>
    <n v="1.4E-2"/>
    <x v="0"/>
    <n v="435"/>
    <n v="125"/>
    <x v="0"/>
    <n v="676623.58"/>
    <x v="3"/>
  </r>
  <r>
    <x v="372"/>
    <x v="372"/>
    <x v="3"/>
    <x v="0"/>
    <n v="133"/>
    <n v="3"/>
    <x v="303"/>
    <n v="13"/>
    <n v="124"/>
    <n v="1927.85"/>
    <n v="0.68100000000000005"/>
    <x v="0"/>
    <n v="399"/>
    <n v="0"/>
    <x v="0"/>
    <n v="865604.64999999991"/>
    <x v="1"/>
  </r>
  <r>
    <x v="373"/>
    <x v="373"/>
    <x v="2"/>
    <x v="1"/>
    <n v="17"/>
    <n v="2"/>
    <x v="304"/>
    <n v="150"/>
    <n v="232"/>
    <n v="1601.35"/>
    <n v="0.88"/>
    <x v="1"/>
    <n v="34"/>
    <n v="0"/>
    <x v="1"/>
    <n v="321871.34999999998"/>
    <x v="2"/>
  </r>
  <r>
    <x v="374"/>
    <x v="374"/>
    <x v="4"/>
    <x v="1"/>
    <n v="159"/>
    <n v="13"/>
    <x v="305"/>
    <n v="175"/>
    <n v="136"/>
    <n v="1416.54"/>
    <n v="2.5000000000000001E-2"/>
    <x v="0"/>
    <n v="2067"/>
    <n v="1750"/>
    <x v="0"/>
    <n v="696937.67999999993"/>
    <x v="3"/>
  </r>
  <r>
    <x v="375"/>
    <x v="375"/>
    <x v="2"/>
    <x v="2"/>
    <n v="191"/>
    <n v="4"/>
    <x v="306"/>
    <n v="263"/>
    <n v="320"/>
    <n v="167.5"/>
    <n v="0.72499999999999998"/>
    <x v="2"/>
    <n v="764"/>
    <n v="632"/>
    <x v="0"/>
    <n v="66162.5"/>
    <x v="1"/>
  </r>
  <r>
    <x v="376"/>
    <x v="376"/>
    <x v="0"/>
    <x v="0"/>
    <n v="10"/>
    <n v="5"/>
    <x v="307"/>
    <n v="162"/>
    <n v="229"/>
    <n v="260.10000000000002"/>
    <n v="0.999"/>
    <x v="0"/>
    <n v="50"/>
    <n v="112"/>
    <x v="1"/>
    <n v="26010.000000000004"/>
    <x v="2"/>
  </r>
  <r>
    <x v="377"/>
    <x v="377"/>
    <x v="3"/>
    <x v="1"/>
    <n v="101"/>
    <n v="11"/>
    <x v="36"/>
    <n v="76"/>
    <n v="294"/>
    <n v="1580.43"/>
    <n v="0.64"/>
    <x v="0"/>
    <n v="1111"/>
    <n v="618"/>
    <x v="0"/>
    <n v="899264.67"/>
    <x v="1"/>
  </r>
  <r>
    <x v="378"/>
    <x v="378"/>
    <x v="3"/>
    <x v="0"/>
    <n v="98"/>
    <n v="6"/>
    <x v="271"/>
    <n v="64"/>
    <n v="395"/>
    <n v="436.56"/>
    <n v="0.41499999999999998"/>
    <x v="1"/>
    <n v="588"/>
    <n v="213"/>
    <x v="0"/>
    <n v="191649.84"/>
    <x v="0"/>
  </r>
  <r>
    <x v="379"/>
    <x v="379"/>
    <x v="1"/>
    <x v="0"/>
    <n v="114"/>
    <n v="6"/>
    <x v="308"/>
    <n v="105"/>
    <n v="56"/>
    <n v="106.23"/>
    <n v="0.874"/>
    <x v="0"/>
    <n v="684"/>
    <n v="303"/>
    <x v="0"/>
    <n v="51627.78"/>
    <x v="2"/>
  </r>
  <r>
    <x v="380"/>
    <x v="380"/>
    <x v="3"/>
    <x v="1"/>
    <n v="155"/>
    <n v="8"/>
    <x v="309"/>
    <n v="176"/>
    <n v="318"/>
    <n v="1825.98"/>
    <n v="0.55400000000000005"/>
    <x v="2"/>
    <n v="1240"/>
    <n v="969"/>
    <x v="0"/>
    <n v="816213.06"/>
    <x v="0"/>
  </r>
  <r>
    <x v="381"/>
    <x v="381"/>
    <x v="1"/>
    <x v="0"/>
    <n v="142"/>
    <n v="11"/>
    <x v="59"/>
    <n v="71"/>
    <n v="62"/>
    <n v="1787.07"/>
    <n v="0.749"/>
    <x v="2"/>
    <n v="1562"/>
    <n v="1557"/>
    <x v="0"/>
    <n v="135817.32"/>
    <x v="1"/>
  </r>
  <r>
    <x v="382"/>
    <x v="382"/>
    <x v="4"/>
    <x v="1"/>
    <n v="55"/>
    <n v="9"/>
    <x v="310"/>
    <n v="183"/>
    <n v="275"/>
    <n v="476.04"/>
    <n v="0.58799999999999997"/>
    <x v="2"/>
    <n v="495"/>
    <n v="337"/>
    <x v="0"/>
    <n v="162329.64000000001"/>
    <x v="0"/>
  </r>
  <r>
    <x v="383"/>
    <x v="383"/>
    <x v="0"/>
    <x v="1"/>
    <n v="151"/>
    <n v="10"/>
    <x v="104"/>
    <n v="262"/>
    <n v="315"/>
    <n v="1571.4"/>
    <n v="3.7999999999999999E-2"/>
    <x v="2"/>
    <n v="1510"/>
    <n v="1211"/>
    <x v="0"/>
    <n v="881555.4"/>
    <x v="3"/>
  </r>
  <r>
    <x v="384"/>
    <x v="384"/>
    <x v="1"/>
    <x v="1"/>
    <n v="55"/>
    <n v="13"/>
    <x v="311"/>
    <n v="121"/>
    <n v="291"/>
    <n v="143.56"/>
    <n v="0.21299999999999999"/>
    <x v="1"/>
    <n v="715"/>
    <n v="322"/>
    <x v="0"/>
    <n v="73789.84"/>
    <x v="3"/>
  </r>
  <r>
    <x v="385"/>
    <x v="385"/>
    <x v="4"/>
    <x v="0"/>
    <n v="91"/>
    <n v="8"/>
    <x v="203"/>
    <n v="224"/>
    <n v="229"/>
    <n v="605.86"/>
    <n v="7.9000000000000001E-2"/>
    <x v="1"/>
    <n v="728"/>
    <n v="667"/>
    <x v="0"/>
    <n v="172670.1"/>
    <x v="3"/>
  </r>
  <r>
    <x v="386"/>
    <x v="386"/>
    <x v="3"/>
    <x v="1"/>
    <n v="72"/>
    <n v="6"/>
    <x v="175"/>
    <n v="248"/>
    <n v="229"/>
    <n v="1266.1500000000001"/>
    <n v="0.107"/>
    <x v="2"/>
    <n v="432"/>
    <n v="434"/>
    <x v="1"/>
    <n v="311472.90000000002"/>
    <x v="3"/>
  </r>
  <r>
    <x v="387"/>
    <x v="387"/>
    <x v="3"/>
    <x v="0"/>
    <n v="88"/>
    <n v="10"/>
    <x v="312"/>
    <n v="236"/>
    <n v="175"/>
    <n v="1538.2"/>
    <n v="1.4999999999999999E-2"/>
    <x v="2"/>
    <n v="880"/>
    <n v="1043"/>
    <x v="1"/>
    <n v="112288.6"/>
    <x v="3"/>
  </r>
  <r>
    <x v="388"/>
    <x v="388"/>
    <x v="4"/>
    <x v="1"/>
    <n v="46"/>
    <n v="9"/>
    <x v="43"/>
    <n v="239"/>
    <n v="332"/>
    <n v="70.28"/>
    <n v="0.42099999999999999"/>
    <x v="0"/>
    <n v="414"/>
    <n v="25"/>
    <x v="0"/>
    <n v="44135.840000000004"/>
    <x v="0"/>
  </r>
  <r>
    <x v="389"/>
    <x v="389"/>
    <x v="3"/>
    <x v="1"/>
    <n v="61"/>
    <n v="11"/>
    <x v="164"/>
    <n v="242"/>
    <n v="239"/>
    <n v="686.11"/>
    <n v="0.17899999999999999"/>
    <x v="0"/>
    <n v="671"/>
    <n v="890"/>
    <x v="1"/>
    <n v="15780.53"/>
    <x v="3"/>
  </r>
  <r>
    <x v="390"/>
    <x v="390"/>
    <x v="4"/>
    <x v="2"/>
    <n v="170"/>
    <n v="10"/>
    <x v="313"/>
    <n v="172"/>
    <n v="65"/>
    <n v="467.97"/>
    <n v="0.85599999999999998"/>
    <x v="0"/>
    <n v="1700"/>
    <n v="1414"/>
    <x v="0"/>
    <n v="214330.26"/>
    <x v="2"/>
  </r>
  <r>
    <x v="391"/>
    <x v="391"/>
    <x v="1"/>
    <x v="2"/>
    <n v="66"/>
    <n v="11"/>
    <x v="314"/>
    <n v="135"/>
    <n v="364"/>
    <n v="1997.62"/>
    <n v="0.75"/>
    <x v="0"/>
    <n v="726"/>
    <n v="532"/>
    <x v="1"/>
    <n v="657216.98"/>
    <x v="1"/>
  </r>
  <r>
    <x v="392"/>
    <x v="392"/>
    <x v="1"/>
    <x v="2"/>
    <n v="11"/>
    <n v="9"/>
    <x v="315"/>
    <n v="262"/>
    <n v="70"/>
    <n v="1358.42"/>
    <n v="0.57299999999999995"/>
    <x v="0"/>
    <n v="99"/>
    <n v="0"/>
    <x v="0"/>
    <n v="844937.24"/>
    <x v="0"/>
  </r>
  <r>
    <x v="393"/>
    <x v="393"/>
    <x v="4"/>
    <x v="0"/>
    <n v="116"/>
    <n v="7"/>
    <x v="79"/>
    <n v="208"/>
    <n v="65"/>
    <n v="841.06"/>
    <n v="0.48899999999999999"/>
    <x v="2"/>
    <n v="812"/>
    <n v="912"/>
    <x v="1"/>
    <n v="90834.48"/>
    <x v="0"/>
  </r>
  <r>
    <x v="394"/>
    <x v="394"/>
    <x v="1"/>
    <x v="0"/>
    <n v="182"/>
    <n v="5"/>
    <x v="316"/>
    <n v="206"/>
    <n v="318"/>
    <n v="197.52"/>
    <n v="0.25600000000000001"/>
    <x v="0"/>
    <n v="910"/>
    <n v="777"/>
    <x v="0"/>
    <n v="66959.28"/>
    <x v="3"/>
  </r>
  <r>
    <x v="395"/>
    <x v="395"/>
    <x v="1"/>
    <x v="1"/>
    <n v="184"/>
    <n v="10"/>
    <x v="277"/>
    <n v="131"/>
    <n v="82"/>
    <n v="1217.4100000000001"/>
    <n v="0.47499999999999998"/>
    <x v="0"/>
    <n v="1840"/>
    <n v="1577"/>
    <x v="0"/>
    <n v="479659.54000000004"/>
    <x v="0"/>
  </r>
  <r>
    <x v="396"/>
    <x v="396"/>
    <x v="1"/>
    <x v="1"/>
    <n v="30"/>
    <n v="13"/>
    <x v="317"/>
    <n v="273"/>
    <n v="231"/>
    <n v="1301.32"/>
    <n v="0.64100000000000001"/>
    <x v="0"/>
    <n v="390"/>
    <n v="40"/>
    <x v="0"/>
    <n v="810722.36"/>
    <x v="1"/>
  </r>
  <r>
    <x v="397"/>
    <x v="397"/>
    <x v="2"/>
    <x v="1"/>
    <n v="158"/>
    <n v="10"/>
    <x v="318"/>
    <n v="63"/>
    <n v="118"/>
    <n v="1641.99"/>
    <n v="0.78200000000000003"/>
    <x v="1"/>
    <n v="1580"/>
    <n v="1123"/>
    <x v="0"/>
    <n v="853834.8"/>
    <x v="1"/>
  </r>
  <r>
    <x v="398"/>
    <x v="398"/>
    <x v="0"/>
    <x v="1"/>
    <n v="23"/>
    <n v="11"/>
    <x v="230"/>
    <n v="144"/>
    <n v="101"/>
    <n v="612.72"/>
    <n v="8.2000000000000003E-2"/>
    <x v="1"/>
    <n v="253"/>
    <n v="0"/>
    <x v="0"/>
    <n v="417262.32"/>
    <x v="3"/>
  </r>
  <r>
    <x v="399"/>
    <x v="399"/>
    <x v="3"/>
    <x v="0"/>
    <n v="13"/>
    <n v="11"/>
    <x v="319"/>
    <n v="160"/>
    <n v="114"/>
    <n v="1963.78"/>
    <n v="0.70799999999999996"/>
    <x v="1"/>
    <n v="143"/>
    <n v="50"/>
    <x v="0"/>
    <n v="496836.33999999997"/>
    <x v="1"/>
  </r>
  <r>
    <x v="400"/>
    <x v="400"/>
    <x v="2"/>
    <x v="1"/>
    <n v="65"/>
    <n v="10"/>
    <x v="320"/>
    <n v="109"/>
    <n v="349"/>
    <n v="906.96"/>
    <n v="0.74299999999999999"/>
    <x v="2"/>
    <n v="650"/>
    <n v="403"/>
    <x v="0"/>
    <n v="322877.76"/>
    <x v="1"/>
  </r>
  <r>
    <x v="401"/>
    <x v="401"/>
    <x v="1"/>
    <x v="1"/>
    <n v="24"/>
    <n v="11"/>
    <x v="190"/>
    <n v="243"/>
    <n v="384"/>
    <n v="627.09"/>
    <n v="0.55900000000000005"/>
    <x v="1"/>
    <n v="264"/>
    <n v="0"/>
    <x v="0"/>
    <n v="369983.10000000003"/>
    <x v="0"/>
  </r>
  <r>
    <x v="402"/>
    <x v="402"/>
    <x v="4"/>
    <x v="2"/>
    <n v="110"/>
    <n v="4"/>
    <x v="321"/>
    <n v="41"/>
    <n v="277"/>
    <n v="729.48"/>
    <n v="0.214"/>
    <x v="0"/>
    <n v="440"/>
    <n v="277"/>
    <x v="1"/>
    <n v="148813.92000000001"/>
    <x v="3"/>
  </r>
  <r>
    <x v="403"/>
    <x v="403"/>
    <x v="1"/>
    <x v="1"/>
    <n v="54"/>
    <n v="12"/>
    <x v="191"/>
    <n v="71"/>
    <n v="271"/>
    <n v="1063.19"/>
    <n v="0.53900000000000003"/>
    <x v="0"/>
    <n v="648"/>
    <n v="262"/>
    <x v="0"/>
    <n v="485877.83"/>
    <x v="0"/>
  </r>
  <r>
    <x v="404"/>
    <x v="404"/>
    <x v="0"/>
    <x v="1"/>
    <n v="85"/>
    <n v="13"/>
    <x v="322"/>
    <n v="205"/>
    <n v="321"/>
    <n v="1876.57"/>
    <n v="0.503"/>
    <x v="0"/>
    <n v="1105"/>
    <n v="735"/>
    <x v="0"/>
    <n v="1079027.75"/>
    <x v="0"/>
  </r>
  <r>
    <x v="405"/>
    <x v="405"/>
    <x v="1"/>
    <x v="1"/>
    <n v="154"/>
    <n v="4"/>
    <x v="323"/>
    <n v="39"/>
    <n v="67"/>
    <n v="1483.56"/>
    <n v="0.47599999999999998"/>
    <x v="2"/>
    <n v="616"/>
    <n v="456"/>
    <x v="0"/>
    <n v="295228.44"/>
    <x v="0"/>
  </r>
  <r>
    <x v="406"/>
    <x v="406"/>
    <x v="4"/>
    <x v="0"/>
    <n v="145"/>
    <n v="12"/>
    <x v="324"/>
    <n v="252"/>
    <n v="267"/>
    <n v="1175.3599999999999"/>
    <n v="0.46100000000000002"/>
    <x v="1"/>
    <n v="1740"/>
    <n v="1897"/>
    <x v="1"/>
    <n v="111659.2"/>
    <x v="0"/>
  </r>
  <r>
    <x v="407"/>
    <x v="407"/>
    <x v="0"/>
    <x v="2"/>
    <n v="144"/>
    <n v="7"/>
    <x v="156"/>
    <n v="115"/>
    <n v="322"/>
    <n v="367.48"/>
    <n v="0.111"/>
    <x v="1"/>
    <n v="1008"/>
    <n v="448"/>
    <x v="0"/>
    <n v="248049"/>
    <x v="3"/>
  </r>
  <r>
    <x v="408"/>
    <x v="408"/>
    <x v="1"/>
    <x v="1"/>
    <n v="14"/>
    <n v="7"/>
    <x v="325"/>
    <n v="142"/>
    <n v="357"/>
    <n v="341.24"/>
    <n v="0.183"/>
    <x v="0"/>
    <n v="98"/>
    <n v="0"/>
    <x v="2"/>
    <n v="215663.68"/>
    <x v="3"/>
  </r>
  <r>
    <x v="409"/>
    <x v="409"/>
    <x v="0"/>
    <x v="1"/>
    <n v="69"/>
    <n v="14"/>
    <x v="193"/>
    <n v="31"/>
    <n v="222"/>
    <n v="1029.28"/>
    <n v="9.7000000000000003E-2"/>
    <x v="0"/>
    <n v="966"/>
    <n v="706"/>
    <x v="0"/>
    <n v="299520.48"/>
    <x v="3"/>
  </r>
  <r>
    <x v="410"/>
    <x v="410"/>
    <x v="3"/>
    <x v="2"/>
    <n v="162"/>
    <n v="14"/>
    <x v="93"/>
    <n v="165"/>
    <n v="105"/>
    <n v="1470.98"/>
    <n v="0.24199999999999999"/>
    <x v="1"/>
    <n v="2268"/>
    <n v="2359"/>
    <x v="1"/>
    <n v="108852.52"/>
    <x v="3"/>
  </r>
  <r>
    <x v="411"/>
    <x v="411"/>
    <x v="3"/>
    <x v="1"/>
    <n v="12"/>
    <n v="7"/>
    <x v="267"/>
    <n v="223"/>
    <n v="398"/>
    <n v="1514.47"/>
    <n v="0.26300000000000001"/>
    <x v="1"/>
    <n v="84"/>
    <n v="0"/>
    <x v="2"/>
    <n v="1090418.3999999999"/>
    <x v="3"/>
  </r>
  <r>
    <x v="412"/>
    <x v="412"/>
    <x v="1"/>
    <x v="0"/>
    <n v="153"/>
    <n v="6"/>
    <x v="32"/>
    <n v="235"/>
    <n v="58"/>
    <n v="490.53"/>
    <n v="0.245"/>
    <x v="0"/>
    <n v="918"/>
    <n v="1057"/>
    <x v="1"/>
    <n v="47090.879999999997"/>
    <x v="3"/>
  </r>
  <r>
    <x v="413"/>
    <x v="413"/>
    <x v="0"/>
    <x v="1"/>
    <n v="26"/>
    <n v="6"/>
    <x v="326"/>
    <n v="294"/>
    <n v="332"/>
    <n v="245.19"/>
    <n v="0.21099999999999999"/>
    <x v="1"/>
    <n v="156"/>
    <n v="135"/>
    <x v="1"/>
    <n v="77234.850000000006"/>
    <x v="3"/>
  </r>
  <r>
    <x v="414"/>
    <x v="414"/>
    <x v="4"/>
    <x v="0"/>
    <n v="22"/>
    <n v="3"/>
    <x v="327"/>
    <n v="180"/>
    <n v="342"/>
    <n v="799.7"/>
    <n v="0.73499999999999999"/>
    <x v="1"/>
    <n v="66"/>
    <n v="8"/>
    <x v="1"/>
    <n v="190328.6"/>
    <x v="1"/>
  </r>
  <r>
    <x v="415"/>
    <x v="415"/>
    <x v="1"/>
    <x v="0"/>
    <n v="198"/>
    <n v="8"/>
    <x v="328"/>
    <n v="51"/>
    <n v="71"/>
    <n v="1840.44"/>
    <n v="0.81899999999999995"/>
    <x v="2"/>
    <n v="1584"/>
    <n v="1339"/>
    <x v="0"/>
    <n v="544770.24"/>
    <x v="2"/>
  </r>
  <r>
    <x v="416"/>
    <x v="416"/>
    <x v="3"/>
    <x v="1"/>
    <n v="180"/>
    <n v="13"/>
    <x v="329"/>
    <n v="69"/>
    <n v="121"/>
    <n v="1113.47"/>
    <n v="0.32700000000000001"/>
    <x v="0"/>
    <n v="2340"/>
    <n v="1812"/>
    <x v="0"/>
    <n v="664741.59"/>
    <x v="0"/>
  </r>
  <r>
    <x v="417"/>
    <x v="417"/>
    <x v="3"/>
    <x v="2"/>
    <n v="176"/>
    <n v="5"/>
    <x v="180"/>
    <n v="86"/>
    <n v="377"/>
    <n v="674.19"/>
    <n v="0.30499999999999999"/>
    <x v="1"/>
    <n v="880"/>
    <n v="299"/>
    <x v="0"/>
    <n v="449684.73000000004"/>
    <x v="0"/>
  </r>
  <r>
    <x v="418"/>
    <x v="418"/>
    <x v="1"/>
    <x v="0"/>
    <n v="13"/>
    <n v="4"/>
    <x v="330"/>
    <n v="211"/>
    <n v="221"/>
    <n v="681.09"/>
    <n v="0.84399999999999997"/>
    <x v="2"/>
    <n v="52"/>
    <n v="0"/>
    <x v="2"/>
    <n v="521033.85000000003"/>
    <x v="2"/>
  </r>
  <r>
    <x v="419"/>
    <x v="419"/>
    <x v="0"/>
    <x v="2"/>
    <n v="199"/>
    <n v="9"/>
    <x v="331"/>
    <n v="229"/>
    <n v="172"/>
    <n v="307.57"/>
    <n v="0.624"/>
    <x v="2"/>
    <n v="1791"/>
    <n v="1290"/>
    <x v="0"/>
    <n v="224526.1"/>
    <x v="1"/>
  </r>
  <r>
    <x v="420"/>
    <x v="420"/>
    <x v="3"/>
    <x v="1"/>
    <n v="58"/>
    <n v="5"/>
    <x v="203"/>
    <n v="196"/>
    <n v="140"/>
    <n v="972.79"/>
    <n v="0.29299999999999998"/>
    <x v="2"/>
    <n v="290"/>
    <n v="201"/>
    <x v="0"/>
    <n v="277245.14999999997"/>
    <x v="3"/>
  </r>
  <r>
    <x v="421"/>
    <x v="421"/>
    <x v="0"/>
    <x v="0"/>
    <n v="30"/>
    <n v="12"/>
    <x v="332"/>
    <n v="105"/>
    <n v="273"/>
    <n v="1593.16"/>
    <n v="0.71399999999999997"/>
    <x v="2"/>
    <n v="360"/>
    <n v="403"/>
    <x v="1"/>
    <n v="98775.92"/>
    <x v="1"/>
  </r>
  <r>
    <x v="422"/>
    <x v="422"/>
    <x v="3"/>
    <x v="1"/>
    <n v="98"/>
    <n v="5"/>
    <x v="333"/>
    <n v="221"/>
    <n v="341"/>
    <n v="1938.69"/>
    <n v="0.34499999999999997"/>
    <x v="2"/>
    <n v="490"/>
    <n v="331"/>
    <x v="0"/>
    <n v="736702.20000000007"/>
    <x v="0"/>
  </r>
  <r>
    <x v="423"/>
    <x v="423"/>
    <x v="3"/>
    <x v="2"/>
    <n v="104"/>
    <n v="9"/>
    <x v="334"/>
    <n v="271"/>
    <n v="301"/>
    <n v="1028.1099999999999"/>
    <n v="0.58699999999999997"/>
    <x v="2"/>
    <n v="936"/>
    <n v="960"/>
    <x v="1"/>
    <n v="253943.16999999998"/>
    <x v="0"/>
  </r>
  <r>
    <x v="424"/>
    <x v="424"/>
    <x v="2"/>
    <x v="1"/>
    <n v="30"/>
    <n v="2"/>
    <x v="175"/>
    <n v="86"/>
    <n v="347"/>
    <n v="376.07"/>
    <n v="0.99299999999999999"/>
    <x v="2"/>
    <n v="60"/>
    <n v="0"/>
    <x v="1"/>
    <n v="92513.22"/>
    <x v="2"/>
  </r>
  <r>
    <x v="425"/>
    <x v="425"/>
    <x v="3"/>
    <x v="1"/>
    <n v="38"/>
    <n v="10"/>
    <x v="253"/>
    <n v="40"/>
    <n v="305"/>
    <n v="1381.75"/>
    <n v="0.30199999999999999"/>
    <x v="0"/>
    <n v="380"/>
    <n v="338"/>
    <x v="1"/>
    <n v="113303.5"/>
    <x v="0"/>
  </r>
  <r>
    <x v="426"/>
    <x v="426"/>
    <x v="4"/>
    <x v="0"/>
    <n v="12"/>
    <n v="8"/>
    <x v="335"/>
    <n v="48"/>
    <n v="62"/>
    <n v="1525.74"/>
    <n v="0.93100000000000005"/>
    <x v="0"/>
    <n v="96"/>
    <n v="0"/>
    <x v="0"/>
    <n v="289890.59999999998"/>
    <x v="2"/>
  </r>
  <r>
    <x v="427"/>
    <x v="427"/>
    <x v="1"/>
    <x v="1"/>
    <n v="142"/>
    <n v="13"/>
    <x v="154"/>
    <n v="223"/>
    <n v="384"/>
    <n v="189.81"/>
    <n v="0.32100000000000001"/>
    <x v="0"/>
    <n v="1846"/>
    <n v="1288"/>
    <x v="0"/>
    <n v="148241.61000000002"/>
    <x v="0"/>
  </r>
  <r>
    <x v="428"/>
    <x v="428"/>
    <x v="1"/>
    <x v="1"/>
    <n v="52"/>
    <n v="3"/>
    <x v="154"/>
    <n v="135"/>
    <n v="167"/>
    <n v="1707.77"/>
    <n v="0.54"/>
    <x v="2"/>
    <n v="156"/>
    <n v="0"/>
    <x v="2"/>
    <n v="1333768.3699999999"/>
    <x v="0"/>
  </r>
  <r>
    <x v="429"/>
    <x v="429"/>
    <x v="0"/>
    <x v="1"/>
    <n v="187"/>
    <n v="12"/>
    <x v="336"/>
    <n v="174"/>
    <n v="227"/>
    <n v="1667.18"/>
    <n v="0.46"/>
    <x v="1"/>
    <n v="2244"/>
    <n v="2092"/>
    <x v="0"/>
    <n v="543500.68000000005"/>
    <x v="0"/>
  </r>
  <r>
    <x v="430"/>
    <x v="430"/>
    <x v="3"/>
    <x v="0"/>
    <n v="111"/>
    <n v="13"/>
    <x v="337"/>
    <n v="255"/>
    <n v="357"/>
    <n v="971.46"/>
    <n v="0.78300000000000003"/>
    <x v="2"/>
    <n v="1443"/>
    <n v="929"/>
    <x v="0"/>
    <n v="747052.74"/>
    <x v="1"/>
  </r>
  <r>
    <x v="431"/>
    <x v="431"/>
    <x v="4"/>
    <x v="2"/>
    <n v="58"/>
    <n v="7"/>
    <x v="338"/>
    <n v="118"/>
    <n v="210"/>
    <n v="1142.82"/>
    <n v="6.0999999999999999E-2"/>
    <x v="0"/>
    <n v="406"/>
    <n v="0"/>
    <x v="0"/>
    <n v="670835.34"/>
    <x v="3"/>
  </r>
  <r>
    <x v="432"/>
    <x v="432"/>
    <x v="0"/>
    <x v="2"/>
    <n v="172"/>
    <n v="9"/>
    <x v="57"/>
    <n v="97"/>
    <n v="144"/>
    <n v="1441.15"/>
    <n v="0.627"/>
    <x v="0"/>
    <n v="1548"/>
    <n v="943"/>
    <x v="0"/>
    <n v="1011687.3"/>
    <x v="1"/>
  </r>
  <r>
    <x v="433"/>
    <x v="433"/>
    <x v="2"/>
    <x v="1"/>
    <n v="123"/>
    <n v="12"/>
    <x v="339"/>
    <n v="209"/>
    <n v="363"/>
    <n v="1369.66"/>
    <n v="0.76100000000000001"/>
    <x v="2"/>
    <n v="1476"/>
    <n v="1632"/>
    <x v="1"/>
    <n v="72591.98000000001"/>
    <x v="1"/>
  </r>
  <r>
    <x v="434"/>
    <x v="434"/>
    <x v="0"/>
    <x v="0"/>
    <n v="147"/>
    <n v="6"/>
    <x v="340"/>
    <n v="280"/>
    <n v="217"/>
    <n v="82.25"/>
    <n v="0.47199999999999998"/>
    <x v="0"/>
    <n v="882"/>
    <n v="501"/>
    <x v="0"/>
    <n v="54367.25"/>
    <x v="0"/>
  </r>
  <r>
    <x v="435"/>
    <x v="435"/>
    <x v="0"/>
    <x v="1"/>
    <n v="85"/>
    <n v="7"/>
    <x v="92"/>
    <n v="60"/>
    <n v="136"/>
    <n v="288.75"/>
    <n v="0.105"/>
    <x v="1"/>
    <n v="595"/>
    <n v="506"/>
    <x v="0"/>
    <n v="43023.75"/>
    <x v="3"/>
  </r>
  <r>
    <x v="436"/>
    <x v="436"/>
    <x v="3"/>
    <x v="2"/>
    <n v="150"/>
    <n v="13"/>
    <x v="341"/>
    <n v="207"/>
    <n v="52"/>
    <n v="367.05"/>
    <n v="0.245"/>
    <x v="1"/>
    <n v="1950"/>
    <n v="1744"/>
    <x v="0"/>
    <n v="151591.65"/>
    <x v="3"/>
  </r>
  <r>
    <x v="437"/>
    <x v="437"/>
    <x v="2"/>
    <x v="0"/>
    <n v="100"/>
    <n v="11"/>
    <x v="342"/>
    <n v="32"/>
    <n v="65"/>
    <n v="1523.57"/>
    <n v="0.68"/>
    <x v="1"/>
    <n v="1100"/>
    <n v="962"/>
    <x v="0"/>
    <n v="259006.9"/>
    <x v="1"/>
  </r>
  <r>
    <x v="438"/>
    <x v="438"/>
    <x v="0"/>
    <x v="2"/>
    <n v="106"/>
    <n v="9"/>
    <x v="39"/>
    <n v="162"/>
    <n v="179"/>
    <n v="908.16"/>
    <n v="0.89500000000000002"/>
    <x v="2"/>
    <n v="954"/>
    <n v="442"/>
    <x v="0"/>
    <n v="612099.83999999997"/>
    <x v="2"/>
  </r>
  <r>
    <x v="439"/>
    <x v="439"/>
    <x v="4"/>
    <x v="2"/>
    <n v="155"/>
    <n v="14"/>
    <x v="343"/>
    <n v="232"/>
    <n v="72"/>
    <n v="1113.73"/>
    <n v="0.42199999999999999"/>
    <x v="0"/>
    <n v="2170"/>
    <n v="1753"/>
    <x v="0"/>
    <n v="722810.77"/>
    <x v="0"/>
  </r>
  <r>
    <x v="440"/>
    <x v="440"/>
    <x v="4"/>
    <x v="0"/>
    <n v="66"/>
    <n v="7"/>
    <x v="344"/>
    <n v="230"/>
    <n v="147"/>
    <n v="1556.74"/>
    <n v="0.56000000000000005"/>
    <x v="0"/>
    <n v="462"/>
    <n v="0"/>
    <x v="0"/>
    <n v="1144203.8999999999"/>
    <x v="0"/>
  </r>
  <r>
    <x v="441"/>
    <x v="441"/>
    <x v="1"/>
    <x v="0"/>
    <n v="50"/>
    <n v="13"/>
    <x v="174"/>
    <n v="160"/>
    <n v="207"/>
    <n v="714.92"/>
    <n v="0.22800000000000001"/>
    <x v="1"/>
    <n v="650"/>
    <n v="407"/>
    <x v="0"/>
    <n v="288112.76"/>
    <x v="3"/>
  </r>
  <r>
    <x v="442"/>
    <x v="442"/>
    <x v="2"/>
    <x v="1"/>
    <n v="91"/>
    <n v="10"/>
    <x v="345"/>
    <n v="275"/>
    <n v="288"/>
    <n v="1510.34"/>
    <n v="0.41199999999999998"/>
    <x v="0"/>
    <n v="910"/>
    <n v="419"/>
    <x v="0"/>
    <n v="1156920.44"/>
    <x v="0"/>
  </r>
  <r>
    <x v="443"/>
    <x v="443"/>
    <x v="2"/>
    <x v="1"/>
    <n v="103"/>
    <n v="13"/>
    <x v="284"/>
    <n v="82"/>
    <n v="59"/>
    <n v="912.48"/>
    <n v="0.33700000000000002"/>
    <x v="2"/>
    <n v="1339"/>
    <n v="1385"/>
    <x v="1"/>
    <n v="32849.279999999999"/>
    <x v="0"/>
  </r>
  <r>
    <x v="444"/>
    <x v="444"/>
    <x v="1"/>
    <x v="2"/>
    <n v="43"/>
    <n v="10"/>
    <x v="346"/>
    <n v="86"/>
    <n v="370"/>
    <n v="785.5"/>
    <n v="0.65600000000000003"/>
    <x v="1"/>
    <n v="430"/>
    <n v="0"/>
    <x v="0"/>
    <n v="481511.5"/>
    <x v="1"/>
  </r>
  <r>
    <x v="445"/>
    <x v="445"/>
    <x v="0"/>
    <x v="0"/>
    <n v="147"/>
    <n v="10"/>
    <x v="142"/>
    <n v="41"/>
    <n v="71"/>
    <n v="699.42"/>
    <n v="0.98499999999999999"/>
    <x v="2"/>
    <n v="1470"/>
    <n v="1478"/>
    <x v="1"/>
    <n v="23080.859999999997"/>
    <x v="2"/>
  </r>
  <r>
    <x v="446"/>
    <x v="446"/>
    <x v="2"/>
    <x v="0"/>
    <n v="57"/>
    <n v="7"/>
    <x v="307"/>
    <n v="74"/>
    <n v="357"/>
    <n v="1931.64"/>
    <n v="0.81299999999999994"/>
    <x v="2"/>
    <n v="399"/>
    <n v="373"/>
    <x v="1"/>
    <n v="193164"/>
    <x v="2"/>
  </r>
  <r>
    <x v="447"/>
    <x v="447"/>
    <x v="4"/>
    <x v="1"/>
    <n v="196"/>
    <n v="13"/>
    <x v="347"/>
    <n v="27"/>
    <n v="233"/>
    <n v="1555.35"/>
    <n v="0.192"/>
    <x v="0"/>
    <n v="2548"/>
    <n v="2349"/>
    <x v="1"/>
    <n v="351509.1"/>
    <x v="3"/>
  </r>
  <r>
    <x v="448"/>
    <x v="448"/>
    <x v="4"/>
    <x v="2"/>
    <n v="195"/>
    <n v="13"/>
    <x v="348"/>
    <n v="173"/>
    <n v="266"/>
    <n v="89.38"/>
    <n v="0.57799999999999996"/>
    <x v="2"/>
    <n v="2535"/>
    <n v="2485"/>
    <x v="1"/>
    <n v="19931.739999999998"/>
    <x v="0"/>
  </r>
  <r>
    <x v="449"/>
    <x v="449"/>
    <x v="3"/>
    <x v="2"/>
    <n v="84"/>
    <n v="10"/>
    <x v="196"/>
    <n v="296"/>
    <n v="263"/>
    <n v="1916.96"/>
    <n v="6.6000000000000003E-2"/>
    <x v="1"/>
    <n v="840"/>
    <n v="738"/>
    <x v="0"/>
    <n v="762950.08"/>
    <x v="3"/>
  </r>
  <r>
    <x v="450"/>
    <x v="450"/>
    <x v="2"/>
    <x v="1"/>
    <n v="20"/>
    <n v="4"/>
    <x v="349"/>
    <n v="63"/>
    <n v="385"/>
    <n v="1562.11"/>
    <n v="0.247"/>
    <x v="2"/>
    <n v="80"/>
    <n v="0"/>
    <x v="2"/>
    <n v="879467.92999999993"/>
    <x v="3"/>
  </r>
  <r>
    <x v="451"/>
    <x v="451"/>
    <x v="0"/>
    <x v="0"/>
    <n v="108"/>
    <n v="6"/>
    <x v="350"/>
    <n v="72"/>
    <n v="207"/>
    <n v="340.89"/>
    <n v="0.17199999999999999"/>
    <x v="0"/>
    <n v="648"/>
    <n v="678"/>
    <x v="1"/>
    <n v="14317.38"/>
    <x v="3"/>
  </r>
  <r>
    <x v="452"/>
    <x v="452"/>
    <x v="1"/>
    <x v="1"/>
    <n v="74"/>
    <n v="3"/>
    <x v="351"/>
    <n v="266"/>
    <n v="259"/>
    <n v="198.86"/>
    <n v="0.33600000000000002"/>
    <x v="2"/>
    <n v="222"/>
    <n v="0"/>
    <x v="0"/>
    <n v="125878.38"/>
    <x v="0"/>
  </r>
  <r>
    <x v="453"/>
    <x v="453"/>
    <x v="1"/>
    <x v="1"/>
    <n v="198"/>
    <n v="13"/>
    <x v="352"/>
    <n v="248"/>
    <n v="182"/>
    <n v="650.98"/>
    <n v="0.67900000000000005"/>
    <x v="2"/>
    <n v="2574"/>
    <n v="2641"/>
    <x v="1"/>
    <n v="117827.38"/>
    <x v="1"/>
  </r>
  <r>
    <x v="454"/>
    <x v="454"/>
    <x v="0"/>
    <x v="1"/>
    <n v="145"/>
    <n v="14"/>
    <x v="353"/>
    <n v="18"/>
    <n v="102"/>
    <n v="1267.1500000000001"/>
    <n v="0.499"/>
    <x v="0"/>
    <n v="2030"/>
    <n v="1419"/>
    <x v="0"/>
    <n v="797037.35000000009"/>
    <x v="0"/>
  </r>
  <r>
    <x v="455"/>
    <x v="455"/>
    <x v="3"/>
    <x v="1"/>
    <n v="112"/>
    <n v="14"/>
    <x v="354"/>
    <n v="129"/>
    <n v="278"/>
    <n v="1252.27"/>
    <n v="0.93300000000000005"/>
    <x v="0"/>
    <n v="1568"/>
    <n v="1534"/>
    <x v="1"/>
    <n v="204120.01"/>
    <x v="2"/>
  </r>
  <r>
    <x v="456"/>
    <x v="456"/>
    <x v="1"/>
    <x v="0"/>
    <n v="51"/>
    <n v="9"/>
    <x v="27"/>
    <n v="99"/>
    <n v="232"/>
    <n v="587.91"/>
    <n v="0.21299999999999999"/>
    <x v="0"/>
    <n v="459"/>
    <n v="435"/>
    <x v="1"/>
    <n v="72312.929999999993"/>
    <x v="3"/>
  </r>
  <r>
    <x v="457"/>
    <x v="457"/>
    <x v="2"/>
    <x v="1"/>
    <n v="13"/>
    <n v="12"/>
    <x v="355"/>
    <n v="184"/>
    <n v="72"/>
    <n v="919.07"/>
    <n v="0.36399999999999999"/>
    <x v="0"/>
    <n v="156"/>
    <n v="0"/>
    <x v="0"/>
    <n v="368547.07"/>
    <x v="0"/>
  </r>
  <r>
    <x v="458"/>
    <x v="458"/>
    <x v="3"/>
    <x v="0"/>
    <n v="195"/>
    <n v="14"/>
    <x v="250"/>
    <n v="12"/>
    <n v="155"/>
    <n v="463.19"/>
    <n v="0.33"/>
    <x v="0"/>
    <n v="2730"/>
    <n v="2268"/>
    <x v="0"/>
    <n v="219552.06"/>
    <x v="0"/>
  </r>
  <r>
    <x v="459"/>
    <x v="459"/>
    <x v="2"/>
    <x v="1"/>
    <n v="38"/>
    <n v="5"/>
    <x v="275"/>
    <n v="139"/>
    <n v="140"/>
    <n v="148.63"/>
    <n v="0.23599999999999999"/>
    <x v="0"/>
    <n v="190"/>
    <n v="0"/>
    <x v="0"/>
    <n v="64802.68"/>
    <x v="3"/>
  </r>
  <r>
    <x v="460"/>
    <x v="460"/>
    <x v="4"/>
    <x v="2"/>
    <n v="161"/>
    <n v="7"/>
    <x v="356"/>
    <n v="63"/>
    <n v="168"/>
    <n v="1058.0899999999999"/>
    <n v="0.99299999999999999"/>
    <x v="0"/>
    <n v="1127"/>
    <n v="847"/>
    <x v="0"/>
    <n v="362924.87"/>
    <x v="2"/>
  </r>
  <r>
    <x v="461"/>
    <x v="461"/>
    <x v="3"/>
    <x v="0"/>
    <n v="169"/>
    <n v="7"/>
    <x v="335"/>
    <n v="193"/>
    <n v="187"/>
    <n v="726.63"/>
    <n v="0.38700000000000001"/>
    <x v="2"/>
    <n v="1183"/>
    <n v="1186"/>
    <x v="1"/>
    <n v="138059.70000000001"/>
    <x v="0"/>
  </r>
  <r>
    <x v="462"/>
    <x v="462"/>
    <x v="1"/>
    <x v="2"/>
    <n v="175"/>
    <n v="6"/>
    <x v="357"/>
    <n v="233"/>
    <n v="169"/>
    <n v="1108.6199999999999"/>
    <n v="0.94099999999999995"/>
    <x v="2"/>
    <n v="1050"/>
    <n v="688"/>
    <x v="0"/>
    <n v="659628.89999999991"/>
    <x v="2"/>
  </r>
  <r>
    <x v="463"/>
    <x v="463"/>
    <x v="3"/>
    <x v="1"/>
    <n v="90"/>
    <n v="13"/>
    <x v="358"/>
    <n v="21"/>
    <n v="210"/>
    <n v="1895.69"/>
    <n v="0.39"/>
    <x v="2"/>
    <n v="1170"/>
    <n v="416"/>
    <x v="0"/>
    <n v="1469159.75"/>
    <x v="0"/>
  </r>
  <r>
    <x v="464"/>
    <x v="464"/>
    <x v="3"/>
    <x v="1"/>
    <n v="119"/>
    <n v="13"/>
    <x v="359"/>
    <n v="204"/>
    <n v="257"/>
    <n v="329.57"/>
    <n v="0.20399999999999999"/>
    <x v="1"/>
    <n v="1547"/>
    <n v="1149"/>
    <x v="0"/>
    <n v="198401.13999999998"/>
    <x v="3"/>
  </r>
  <r>
    <x v="465"/>
    <x v="465"/>
    <x v="3"/>
    <x v="1"/>
    <n v="68"/>
    <n v="2"/>
    <x v="360"/>
    <n v="256"/>
    <n v="398"/>
    <n v="53.83"/>
    <n v="0.11899999999999999"/>
    <x v="0"/>
    <n v="136"/>
    <n v="99"/>
    <x v="1"/>
    <n v="15772.189999999999"/>
    <x v="3"/>
  </r>
  <r>
    <x v="466"/>
    <x v="466"/>
    <x v="3"/>
    <x v="0"/>
    <n v="156"/>
    <n v="12"/>
    <x v="361"/>
    <n v="163"/>
    <n v="367"/>
    <n v="199.91"/>
    <n v="0.85599999999999998"/>
    <x v="2"/>
    <n v="1872"/>
    <n v="1564"/>
    <x v="0"/>
    <n v="94157.61"/>
    <x v="2"/>
  </r>
  <r>
    <x v="467"/>
    <x v="467"/>
    <x v="2"/>
    <x v="2"/>
    <n v="38"/>
    <n v="8"/>
    <x v="362"/>
    <n v="87"/>
    <n v="387"/>
    <n v="952.28"/>
    <n v="3.2000000000000001E-2"/>
    <x v="0"/>
    <n v="304"/>
    <n v="247"/>
    <x v="1"/>
    <n v="137128.32000000001"/>
    <x v="3"/>
  </r>
  <r>
    <x v="468"/>
    <x v="468"/>
    <x v="4"/>
    <x v="0"/>
    <n v="180"/>
    <n v="11"/>
    <x v="119"/>
    <n v="149"/>
    <n v="204"/>
    <n v="1428.52"/>
    <n v="0.96399999999999997"/>
    <x v="1"/>
    <n v="1980"/>
    <n v="1727"/>
    <x v="0"/>
    <n v="574265.04"/>
    <x v="2"/>
  </r>
  <r>
    <x v="469"/>
    <x v="469"/>
    <x v="0"/>
    <x v="0"/>
    <n v="16"/>
    <n v="9"/>
    <x v="363"/>
    <n v="99"/>
    <n v="312"/>
    <n v="1182.49"/>
    <n v="0.41799999999999998"/>
    <x v="0"/>
    <n v="144"/>
    <n v="0"/>
    <x v="0"/>
    <n v="397316.64"/>
    <x v="0"/>
  </r>
  <r>
    <x v="470"/>
    <x v="470"/>
    <x v="3"/>
    <x v="1"/>
    <n v="155"/>
    <n v="2"/>
    <x v="265"/>
    <n v="153"/>
    <n v="204"/>
    <n v="1015.04"/>
    <n v="0.247"/>
    <x v="2"/>
    <n v="310"/>
    <n v="337"/>
    <x v="1"/>
    <n v="127895.03999999999"/>
    <x v="3"/>
  </r>
  <r>
    <x v="471"/>
    <x v="471"/>
    <x v="1"/>
    <x v="2"/>
    <n v="101"/>
    <n v="11"/>
    <x v="166"/>
    <n v="81"/>
    <n v="379"/>
    <n v="740.23"/>
    <n v="0.61699999999999999"/>
    <x v="1"/>
    <n v="1111"/>
    <n v="513"/>
    <x v="0"/>
    <n v="502616.17"/>
    <x v="1"/>
  </r>
  <r>
    <x v="472"/>
    <x v="472"/>
    <x v="3"/>
    <x v="1"/>
    <n v="125"/>
    <n v="8"/>
    <x v="177"/>
    <n v="186"/>
    <n v="362"/>
    <n v="654.45000000000005"/>
    <n v="0.13300000000000001"/>
    <x v="0"/>
    <n v="1000"/>
    <n v="704"/>
    <x v="0"/>
    <n v="315444.90000000002"/>
    <x v="3"/>
  </r>
  <r>
    <x v="473"/>
    <x v="473"/>
    <x v="1"/>
    <x v="0"/>
    <n v="145"/>
    <n v="5"/>
    <x v="303"/>
    <n v="272"/>
    <n v="335"/>
    <n v="783.76"/>
    <n v="7.1999999999999995E-2"/>
    <x v="1"/>
    <n v="725"/>
    <n v="548"/>
    <x v="0"/>
    <n v="351908.24"/>
    <x v="3"/>
  </r>
  <r>
    <x v="474"/>
    <x v="474"/>
    <x v="2"/>
    <x v="1"/>
    <n v="91"/>
    <n v="7"/>
    <x v="364"/>
    <n v="280"/>
    <n v="308"/>
    <n v="1242.69"/>
    <n v="0.82799999999999996"/>
    <x v="0"/>
    <n v="637"/>
    <n v="194"/>
    <x v="0"/>
    <n v="898464.87"/>
    <x v="2"/>
  </r>
  <r>
    <x v="475"/>
    <x v="475"/>
    <x v="1"/>
    <x v="2"/>
    <n v="106"/>
    <n v="10"/>
    <x v="320"/>
    <n v="114"/>
    <n v="206"/>
    <n v="377.12"/>
    <n v="0.42499999999999999"/>
    <x v="1"/>
    <n v="1060"/>
    <n v="818"/>
    <x v="0"/>
    <n v="134254.72"/>
    <x v="0"/>
  </r>
  <r>
    <x v="476"/>
    <x v="476"/>
    <x v="0"/>
    <x v="1"/>
    <n v="100"/>
    <n v="6"/>
    <x v="247"/>
    <n v="81"/>
    <n v="63"/>
    <n v="1554.16"/>
    <n v="0.51800000000000002"/>
    <x v="2"/>
    <n v="600"/>
    <n v="0"/>
    <x v="0"/>
    <n v="1176499.1200000001"/>
    <x v="0"/>
  </r>
  <r>
    <x v="477"/>
    <x v="477"/>
    <x v="4"/>
    <x v="2"/>
    <n v="177"/>
    <n v="9"/>
    <x v="365"/>
    <n v="83"/>
    <n v="126"/>
    <n v="1171.74"/>
    <n v="0.17699999999999999"/>
    <x v="0"/>
    <n v="1593"/>
    <n v="903"/>
    <x v="0"/>
    <n v="905755.02"/>
    <x v="3"/>
  </r>
  <r>
    <x v="478"/>
    <x v="478"/>
    <x v="1"/>
    <x v="2"/>
    <n v="118"/>
    <n v="6"/>
    <x v="366"/>
    <n v="152"/>
    <n v="388"/>
    <n v="574.85"/>
    <n v="6.0999999999999999E-2"/>
    <x v="0"/>
    <n v="708"/>
    <n v="345"/>
    <x v="0"/>
    <n v="296047.75"/>
    <x v="3"/>
  </r>
  <r>
    <x v="479"/>
    <x v="479"/>
    <x v="1"/>
    <x v="1"/>
    <n v="197"/>
    <n v="3"/>
    <x v="367"/>
    <n v="71"/>
    <n v="384"/>
    <n v="1027.25"/>
    <n v="0.36799999999999999"/>
    <x v="0"/>
    <n v="591"/>
    <n v="281"/>
    <x v="1"/>
    <n v="391382.25"/>
    <x v="0"/>
  </r>
  <r>
    <x v="480"/>
    <x v="480"/>
    <x v="4"/>
    <x v="0"/>
    <n v="51"/>
    <n v="5"/>
    <x v="368"/>
    <n v="155"/>
    <n v="269"/>
    <n v="1927.42"/>
    <n v="0.50600000000000001"/>
    <x v="2"/>
    <n v="255"/>
    <n v="0"/>
    <x v="0"/>
    <n v="869266.42"/>
    <x v="0"/>
  </r>
  <r>
    <x v="481"/>
    <x v="481"/>
    <x v="0"/>
    <x v="1"/>
    <n v="62"/>
    <n v="3"/>
    <x v="369"/>
    <n v="55"/>
    <n v="281"/>
    <n v="89.96"/>
    <n v="0.76500000000000001"/>
    <x v="1"/>
    <n v="186"/>
    <n v="0"/>
    <x v="2"/>
    <n v="62432.24"/>
    <x v="1"/>
  </r>
  <r>
    <x v="482"/>
    <x v="482"/>
    <x v="3"/>
    <x v="0"/>
    <n v="137"/>
    <n v="8"/>
    <x v="370"/>
    <n v="238"/>
    <n v="343"/>
    <n v="439.07"/>
    <n v="0.501"/>
    <x v="2"/>
    <n v="1096"/>
    <n v="795"/>
    <x v="0"/>
    <n v="236658.73"/>
    <x v="0"/>
  </r>
  <r>
    <x v="483"/>
    <x v="483"/>
    <x v="1"/>
    <x v="0"/>
    <n v="125"/>
    <n v="8"/>
    <x v="70"/>
    <n v="114"/>
    <n v="191"/>
    <n v="924.34"/>
    <n v="0.78300000000000003"/>
    <x v="1"/>
    <n v="1000"/>
    <n v="689"/>
    <x v="0"/>
    <n v="392844.5"/>
    <x v="1"/>
  </r>
  <r>
    <x v="484"/>
    <x v="484"/>
    <x v="4"/>
    <x v="1"/>
    <n v="122"/>
    <n v="4"/>
    <x v="371"/>
    <n v="118"/>
    <n v="300"/>
    <n v="1294.96"/>
    <n v="0.115"/>
    <x v="0"/>
    <n v="488"/>
    <n v="210"/>
    <x v="0"/>
    <n v="512804.16000000003"/>
    <x v="3"/>
  </r>
  <r>
    <x v="485"/>
    <x v="485"/>
    <x v="2"/>
    <x v="0"/>
    <n v="9"/>
    <n v="14"/>
    <x v="101"/>
    <n v="130"/>
    <n v="345"/>
    <n v="463.85"/>
    <n v="6.4000000000000001E-2"/>
    <x v="1"/>
    <n v="126"/>
    <n v="85"/>
    <x v="1"/>
    <n v="79318.350000000006"/>
    <x v="3"/>
  </r>
  <r>
    <x v="486"/>
    <x v="486"/>
    <x v="4"/>
    <x v="0"/>
    <n v="192"/>
    <n v="8"/>
    <x v="310"/>
    <n v="52"/>
    <n v="189"/>
    <n v="1866.24"/>
    <n v="0.159"/>
    <x v="1"/>
    <n v="1536"/>
    <n v="1247"/>
    <x v="0"/>
    <n v="636387.83999999997"/>
    <x v="3"/>
  </r>
  <r>
    <x v="487"/>
    <x v="487"/>
    <x v="2"/>
    <x v="1"/>
    <n v="100"/>
    <n v="2"/>
    <x v="147"/>
    <n v="108"/>
    <n v="191"/>
    <n v="1303.02"/>
    <n v="0.77200000000000002"/>
    <x v="0"/>
    <n v="200"/>
    <n v="0"/>
    <x v="2"/>
    <n v="815690.52"/>
    <x v="1"/>
  </r>
  <r>
    <x v="488"/>
    <x v="488"/>
    <x v="0"/>
    <x v="1"/>
    <n v="25"/>
    <n v="2"/>
    <x v="372"/>
    <n v="203"/>
    <n v="178"/>
    <n v="1760.99"/>
    <n v="0.75900000000000001"/>
    <x v="0"/>
    <n v="50"/>
    <n v="20"/>
    <x v="0"/>
    <n v="410310.67"/>
    <x v="1"/>
  </r>
  <r>
    <x v="489"/>
    <x v="489"/>
    <x v="3"/>
    <x v="1"/>
    <n v="156"/>
    <n v="10"/>
    <x v="357"/>
    <n v="223"/>
    <n v="373"/>
    <n v="692.17"/>
    <n v="0.14099999999999999"/>
    <x v="1"/>
    <n v="1560"/>
    <n v="1188"/>
    <x v="0"/>
    <n v="411841.14999999997"/>
    <x v="3"/>
  </r>
  <r>
    <x v="490"/>
    <x v="490"/>
    <x v="4"/>
    <x v="0"/>
    <n v="132"/>
    <n v="7"/>
    <x v="373"/>
    <n v="238"/>
    <n v="354"/>
    <n v="1666.46"/>
    <n v="3.1E-2"/>
    <x v="0"/>
    <n v="924"/>
    <n v="1078"/>
    <x v="1"/>
    <n v="139982.64000000001"/>
    <x v="3"/>
  </r>
  <r>
    <x v="491"/>
    <x v="491"/>
    <x v="1"/>
    <x v="2"/>
    <n v="128"/>
    <n v="14"/>
    <x v="153"/>
    <n v="194"/>
    <n v="67"/>
    <n v="787.53"/>
    <n v="0.68500000000000005"/>
    <x v="0"/>
    <n v="1792"/>
    <n v="1697"/>
    <x v="0"/>
    <n v="227596.16999999998"/>
    <x v="1"/>
  </r>
  <r>
    <x v="492"/>
    <x v="492"/>
    <x v="0"/>
    <x v="0"/>
    <n v="150"/>
    <n v="13"/>
    <x v="374"/>
    <n v="121"/>
    <n v="292"/>
    <n v="542.87"/>
    <n v="0.85499999999999998"/>
    <x v="1"/>
    <n v="1950"/>
    <n v="1515"/>
    <x v="0"/>
    <n v="301835.72000000003"/>
    <x v="2"/>
  </r>
  <r>
    <x v="493"/>
    <x v="493"/>
    <x v="4"/>
    <x v="2"/>
    <n v="25"/>
    <n v="6"/>
    <x v="95"/>
    <n v="281"/>
    <n v="213"/>
    <n v="1827.73"/>
    <n v="0.754"/>
    <x v="2"/>
    <n v="150"/>
    <n v="312"/>
    <x v="1"/>
    <n v="217499.87"/>
    <x v="1"/>
  </r>
  <r>
    <x v="494"/>
    <x v="494"/>
    <x v="1"/>
    <x v="1"/>
    <n v="58"/>
    <n v="14"/>
    <x v="375"/>
    <n v="111"/>
    <n v="369"/>
    <n v="229.83"/>
    <n v="0.20300000000000001"/>
    <x v="2"/>
    <n v="812"/>
    <n v="799"/>
    <x v="1"/>
    <n v="28498.920000000002"/>
    <x v="3"/>
  </r>
  <r>
    <x v="495"/>
    <x v="495"/>
    <x v="4"/>
    <x v="2"/>
    <n v="142"/>
    <n v="7"/>
    <x v="376"/>
    <n v="219"/>
    <n v="145"/>
    <n v="1888.63"/>
    <n v="0.58399999999999996"/>
    <x v="0"/>
    <n v="994"/>
    <n v="1063"/>
    <x v="1"/>
    <n v="283294.5"/>
    <x v="0"/>
  </r>
  <r>
    <x v="496"/>
    <x v="496"/>
    <x v="2"/>
    <x v="1"/>
    <n v="156"/>
    <n v="7"/>
    <x v="377"/>
    <n v="236"/>
    <n v="77"/>
    <n v="944.1"/>
    <n v="0.75700000000000001"/>
    <x v="1"/>
    <n v="1092"/>
    <n v="920"/>
    <x v="0"/>
    <n v="385192.8"/>
    <x v="1"/>
  </r>
  <r>
    <x v="497"/>
    <x v="497"/>
    <x v="4"/>
    <x v="1"/>
    <n v="108"/>
    <n v="2"/>
    <x v="378"/>
    <n v="290"/>
    <n v="279"/>
    <n v="1985.62"/>
    <n v="0.25600000000000001"/>
    <x v="0"/>
    <n v="216"/>
    <n v="166"/>
    <x v="0"/>
    <n v="675110.79999999993"/>
    <x v="3"/>
  </r>
  <r>
    <x v="498"/>
    <x v="498"/>
    <x v="4"/>
    <x v="2"/>
    <n v="115"/>
    <n v="6"/>
    <x v="191"/>
    <n v="31"/>
    <n v="74"/>
    <n v="1102.21"/>
    <n v="0.52800000000000002"/>
    <x v="2"/>
    <n v="690"/>
    <n v="264"/>
    <x v="0"/>
    <n v="503709.97000000003"/>
    <x v="0"/>
  </r>
  <r>
    <x v="499"/>
    <x v="499"/>
    <x v="4"/>
    <x v="1"/>
    <n v="120"/>
    <n v="10"/>
    <x v="379"/>
    <n v="257"/>
    <n v="224"/>
    <n v="1527.1"/>
    <n v="0.314"/>
    <x v="2"/>
    <n v="1200"/>
    <n v="1419"/>
    <x v="1"/>
    <n v="58029.799999999996"/>
    <x v="0"/>
  </r>
  <r>
    <x v="500"/>
    <x v="500"/>
    <x v="0"/>
    <x v="2"/>
    <n v="192"/>
    <n v="5"/>
    <x v="380"/>
    <n v="168"/>
    <n v="210"/>
    <n v="63.79"/>
    <n v="0.22600000000000001"/>
    <x v="1"/>
    <n v="960"/>
    <n v="884"/>
    <x v="0"/>
    <n v="15564.76"/>
    <x v="3"/>
  </r>
  <r>
    <x v="501"/>
    <x v="501"/>
    <x v="4"/>
    <x v="1"/>
    <n v="61"/>
    <n v="4"/>
    <x v="225"/>
    <n v="238"/>
    <n v="79"/>
    <n v="1018.5"/>
    <n v="0.97"/>
    <x v="1"/>
    <n v="244"/>
    <n v="0"/>
    <x v="0"/>
    <n v="648784.5"/>
    <x v="2"/>
  </r>
  <r>
    <x v="502"/>
    <x v="502"/>
    <x v="1"/>
    <x v="0"/>
    <n v="132"/>
    <n v="2"/>
    <x v="381"/>
    <n v="196"/>
    <n v="214"/>
    <n v="1488.03"/>
    <n v="0.91300000000000003"/>
    <x v="2"/>
    <n v="264"/>
    <n v="0"/>
    <x v="0"/>
    <n v="870497.54999999993"/>
    <x v="2"/>
  </r>
  <r>
    <x v="503"/>
    <x v="503"/>
    <x v="2"/>
    <x v="0"/>
    <n v="155"/>
    <n v="3"/>
    <x v="382"/>
    <n v="152"/>
    <n v="257"/>
    <n v="1576.51"/>
    <n v="0.44600000000000001"/>
    <x v="1"/>
    <n v="465"/>
    <n v="138"/>
    <x v="0"/>
    <n v="755148.29"/>
    <x v="0"/>
  </r>
  <r>
    <x v="504"/>
    <x v="504"/>
    <x v="2"/>
    <x v="1"/>
    <n v="154"/>
    <n v="4"/>
    <x v="341"/>
    <n v="33"/>
    <n v="151"/>
    <n v="358.19"/>
    <n v="0.13700000000000001"/>
    <x v="2"/>
    <n v="616"/>
    <n v="236"/>
    <x v="0"/>
    <n v="147932.47"/>
    <x v="3"/>
  </r>
  <r>
    <x v="505"/>
    <x v="505"/>
    <x v="4"/>
    <x v="1"/>
    <n v="166"/>
    <n v="5"/>
    <x v="259"/>
    <n v="150"/>
    <n v="155"/>
    <n v="866.99"/>
    <n v="0.72799999999999998"/>
    <x v="0"/>
    <n v="830"/>
    <n v="735"/>
    <x v="0"/>
    <n v="212412.55"/>
    <x v="1"/>
  </r>
  <r>
    <x v="506"/>
    <x v="506"/>
    <x v="0"/>
    <x v="2"/>
    <n v="124"/>
    <n v="8"/>
    <x v="110"/>
    <n v="249"/>
    <n v="379"/>
    <n v="867.19"/>
    <n v="0.25600000000000001"/>
    <x v="2"/>
    <n v="992"/>
    <n v="862"/>
    <x v="0"/>
    <n v="328665.01"/>
    <x v="3"/>
  </r>
  <r>
    <x v="507"/>
    <x v="507"/>
    <x v="0"/>
    <x v="0"/>
    <n v="74"/>
    <n v="7"/>
    <x v="303"/>
    <n v="91"/>
    <n v="118"/>
    <n v="252.1"/>
    <n v="0.16900000000000001"/>
    <x v="2"/>
    <n v="518"/>
    <n v="160"/>
    <x v="0"/>
    <n v="113192.9"/>
    <x v="3"/>
  </r>
  <r>
    <x v="508"/>
    <x v="508"/>
    <x v="1"/>
    <x v="2"/>
    <n v="160"/>
    <n v="12"/>
    <x v="7"/>
    <n v="57"/>
    <n v="57"/>
    <n v="913.94"/>
    <n v="0.38200000000000001"/>
    <x v="1"/>
    <n v="1920"/>
    <n v="1943"/>
    <x v="1"/>
    <n v="31073.960000000003"/>
    <x v="0"/>
  </r>
  <r>
    <x v="509"/>
    <x v="509"/>
    <x v="4"/>
    <x v="1"/>
    <n v="99"/>
    <n v="9"/>
    <x v="383"/>
    <n v="180"/>
    <n v="172"/>
    <n v="1623.83"/>
    <n v="0.53"/>
    <x v="1"/>
    <n v="891"/>
    <n v="492"/>
    <x v="0"/>
    <n v="940197.57"/>
    <x v="0"/>
  </r>
  <r>
    <x v="510"/>
    <x v="510"/>
    <x v="2"/>
    <x v="1"/>
    <n v="103"/>
    <n v="10"/>
    <x v="28"/>
    <n v="271"/>
    <n v="150"/>
    <n v="635.35"/>
    <n v="9.7000000000000003E-2"/>
    <x v="1"/>
    <n v="1030"/>
    <n v="631"/>
    <x v="0"/>
    <n v="425684.5"/>
    <x v="3"/>
  </r>
  <r>
    <x v="511"/>
    <x v="511"/>
    <x v="0"/>
    <x v="2"/>
    <n v="171"/>
    <n v="7"/>
    <x v="384"/>
    <n v="77"/>
    <n v="50"/>
    <n v="893.52"/>
    <n v="0.57199999999999995"/>
    <x v="0"/>
    <n v="1197"/>
    <n v="709"/>
    <x v="0"/>
    <n v="504838.8"/>
    <x v="0"/>
  </r>
  <r>
    <x v="512"/>
    <x v="512"/>
    <x v="4"/>
    <x v="1"/>
    <n v="46"/>
    <n v="8"/>
    <x v="385"/>
    <n v="23"/>
    <n v="56"/>
    <n v="1923.87"/>
    <n v="1.4999999999999999E-2"/>
    <x v="1"/>
    <n v="368"/>
    <n v="0"/>
    <x v="0"/>
    <n v="833035.71"/>
    <x v="3"/>
  </r>
  <r>
    <x v="513"/>
    <x v="513"/>
    <x v="0"/>
    <x v="0"/>
    <n v="155"/>
    <n v="5"/>
    <x v="291"/>
    <n v="39"/>
    <n v="367"/>
    <n v="111.83"/>
    <n v="0.89200000000000002"/>
    <x v="0"/>
    <n v="775"/>
    <n v="440"/>
    <x v="0"/>
    <n v="41824.42"/>
    <x v="2"/>
  </r>
  <r>
    <x v="514"/>
    <x v="514"/>
    <x v="0"/>
    <x v="2"/>
    <n v="74"/>
    <n v="3"/>
    <x v="263"/>
    <n v="119"/>
    <n v="160"/>
    <n v="1203.47"/>
    <n v="0.92100000000000004"/>
    <x v="1"/>
    <n v="222"/>
    <n v="0"/>
    <x v="0"/>
    <n v="572851.72"/>
    <x v="2"/>
  </r>
  <r>
    <x v="515"/>
    <x v="515"/>
    <x v="2"/>
    <x v="0"/>
    <n v="6"/>
    <n v="10"/>
    <x v="386"/>
    <n v="221"/>
    <n v="392"/>
    <n v="1499.7"/>
    <n v="0.73299999999999998"/>
    <x v="1"/>
    <n v="60"/>
    <n v="0"/>
    <x v="2"/>
    <n v="1111277.7"/>
    <x v="1"/>
  </r>
  <r>
    <x v="516"/>
    <x v="516"/>
    <x v="3"/>
    <x v="0"/>
    <n v="156"/>
    <n v="10"/>
    <x v="87"/>
    <n v="273"/>
    <n v="235"/>
    <n v="1533.72"/>
    <n v="0.46700000000000003"/>
    <x v="2"/>
    <n v="1560"/>
    <n v="1283"/>
    <x v="0"/>
    <n v="843546"/>
    <x v="0"/>
  </r>
  <r>
    <x v="517"/>
    <x v="517"/>
    <x v="1"/>
    <x v="0"/>
    <n v="149"/>
    <n v="5"/>
    <x v="387"/>
    <n v="211"/>
    <n v="265"/>
    <n v="1446.08"/>
    <n v="0.255"/>
    <x v="2"/>
    <n v="745"/>
    <n v="741"/>
    <x v="1"/>
    <n v="310907.2"/>
    <x v="3"/>
  </r>
  <r>
    <x v="518"/>
    <x v="518"/>
    <x v="1"/>
    <x v="2"/>
    <n v="113"/>
    <n v="13"/>
    <x v="388"/>
    <n v="93"/>
    <n v="392"/>
    <n v="1466.58"/>
    <n v="0.74399999999999999"/>
    <x v="2"/>
    <n v="1469"/>
    <n v="1428"/>
    <x v="1"/>
    <n v="196521.72"/>
    <x v="1"/>
  </r>
  <r>
    <x v="519"/>
    <x v="519"/>
    <x v="2"/>
    <x v="1"/>
    <n v="69"/>
    <n v="4"/>
    <x v="275"/>
    <n v="62"/>
    <n v="172"/>
    <n v="165.07"/>
    <n v="0.93200000000000005"/>
    <x v="0"/>
    <n v="276"/>
    <n v="0"/>
    <x v="0"/>
    <n v="71970.52"/>
    <x v="2"/>
  </r>
  <r>
    <x v="520"/>
    <x v="520"/>
    <x v="0"/>
    <x v="0"/>
    <n v="74"/>
    <n v="11"/>
    <x v="389"/>
    <n v="265"/>
    <n v="250"/>
    <n v="1091.57"/>
    <n v="0.159"/>
    <x v="1"/>
    <n v="814"/>
    <n v="708"/>
    <x v="0"/>
    <n v="404972.47"/>
    <x v="3"/>
  </r>
  <r>
    <x v="521"/>
    <x v="521"/>
    <x v="4"/>
    <x v="0"/>
    <n v="73"/>
    <n v="12"/>
    <x v="158"/>
    <n v="83"/>
    <n v="57"/>
    <n v="1576.79"/>
    <n v="0.46600000000000003"/>
    <x v="2"/>
    <n v="876"/>
    <n v="865"/>
    <x v="0"/>
    <n v="148218.26"/>
    <x v="0"/>
  </r>
  <r>
    <x v="522"/>
    <x v="522"/>
    <x v="0"/>
    <x v="0"/>
    <n v="125"/>
    <n v="7"/>
    <x v="230"/>
    <n v="229"/>
    <n v="113"/>
    <n v="233.43"/>
    <n v="0.315"/>
    <x v="1"/>
    <n v="875"/>
    <n v="423"/>
    <x v="0"/>
    <n v="158965.83000000002"/>
    <x v="0"/>
  </r>
  <r>
    <x v="523"/>
    <x v="523"/>
    <x v="2"/>
    <x v="1"/>
    <n v="113"/>
    <n v="4"/>
    <x v="268"/>
    <n v="152"/>
    <n v="185"/>
    <n v="73.5"/>
    <n v="0.35699999999999998"/>
    <x v="2"/>
    <n v="452"/>
    <n v="549"/>
    <x v="1"/>
    <n v="4042.5"/>
    <x v="0"/>
  </r>
  <r>
    <x v="524"/>
    <x v="524"/>
    <x v="1"/>
    <x v="1"/>
    <n v="64"/>
    <n v="2"/>
    <x v="235"/>
    <n v="109"/>
    <n v="235"/>
    <n v="1638.4"/>
    <n v="0.40600000000000003"/>
    <x v="1"/>
    <n v="128"/>
    <n v="0"/>
    <x v="0"/>
    <n v="427622.40000000002"/>
    <x v="0"/>
  </r>
  <r>
    <x v="525"/>
    <x v="525"/>
    <x v="0"/>
    <x v="2"/>
    <n v="182"/>
    <n v="5"/>
    <x v="390"/>
    <n v="138"/>
    <n v="176"/>
    <n v="1438.97"/>
    <n v="0.95199999999999996"/>
    <x v="2"/>
    <n v="910"/>
    <n v="366"/>
    <x v="0"/>
    <n v="981377.54"/>
    <x v="2"/>
  </r>
  <r>
    <x v="526"/>
    <x v="526"/>
    <x v="1"/>
    <x v="1"/>
    <n v="97"/>
    <n v="2"/>
    <x v="253"/>
    <n v="228"/>
    <n v="98"/>
    <n v="853.8"/>
    <n v="0.25900000000000001"/>
    <x v="2"/>
    <n v="194"/>
    <n v="340"/>
    <x v="1"/>
    <n v="70011.599999999991"/>
    <x v="3"/>
  </r>
  <r>
    <x v="527"/>
    <x v="527"/>
    <x v="4"/>
    <x v="2"/>
    <n v="16"/>
    <n v="3"/>
    <x v="391"/>
    <n v="280"/>
    <n v="215"/>
    <n v="1883.77"/>
    <n v="0.49299999999999999"/>
    <x v="2"/>
    <n v="48"/>
    <n v="0"/>
    <x v="2"/>
    <n v="1290382.45"/>
    <x v="0"/>
  </r>
  <r>
    <x v="528"/>
    <x v="528"/>
    <x v="1"/>
    <x v="2"/>
    <n v="107"/>
    <n v="4"/>
    <x v="25"/>
    <n v="31"/>
    <n v="176"/>
    <n v="1544.87"/>
    <n v="0.95099999999999996"/>
    <x v="2"/>
    <n v="428"/>
    <n v="0"/>
    <x v="0"/>
    <n v="815691.36"/>
    <x v="2"/>
  </r>
  <r>
    <x v="529"/>
    <x v="529"/>
    <x v="1"/>
    <x v="2"/>
    <n v="179"/>
    <n v="9"/>
    <x v="84"/>
    <n v="187"/>
    <n v="351"/>
    <n v="1937.33"/>
    <n v="0.47599999999999998"/>
    <x v="2"/>
    <n v="1611"/>
    <n v="1591"/>
    <x v="1"/>
    <n v="401027.31"/>
    <x v="0"/>
  </r>
  <r>
    <x v="530"/>
    <x v="530"/>
    <x v="3"/>
    <x v="2"/>
    <n v="199"/>
    <n v="11"/>
    <x v="392"/>
    <n v="57"/>
    <n v="370"/>
    <n v="1862.16"/>
    <n v="0.86399999999999999"/>
    <x v="1"/>
    <n v="2189"/>
    <n v="1492"/>
    <x v="0"/>
    <n v="1404068.6400000001"/>
    <x v="2"/>
  </r>
  <r>
    <x v="531"/>
    <x v="531"/>
    <x v="3"/>
    <x v="2"/>
    <n v="116"/>
    <n v="5"/>
    <x v="393"/>
    <n v="126"/>
    <n v="226"/>
    <n v="988.52"/>
    <n v="5.8999999999999997E-2"/>
    <x v="2"/>
    <n v="580"/>
    <n v="594"/>
    <x v="1"/>
    <n v="110714.23999999999"/>
    <x v="3"/>
  </r>
  <r>
    <x v="532"/>
    <x v="532"/>
    <x v="3"/>
    <x v="0"/>
    <n v="69"/>
    <n v="5"/>
    <x v="61"/>
    <n v="188"/>
    <n v="252"/>
    <n v="1521.68"/>
    <n v="0.95299999999999996"/>
    <x v="1"/>
    <n v="345"/>
    <n v="509"/>
    <x v="1"/>
    <n v="36520.32"/>
    <x v="2"/>
  </r>
  <r>
    <x v="533"/>
    <x v="533"/>
    <x v="1"/>
    <x v="1"/>
    <n v="159"/>
    <n v="14"/>
    <x v="191"/>
    <n v="282"/>
    <n v="206"/>
    <n v="1354.92"/>
    <n v="0.188"/>
    <x v="2"/>
    <n v="2226"/>
    <n v="2051"/>
    <x v="0"/>
    <n v="619198.44000000006"/>
    <x v="3"/>
  </r>
  <r>
    <x v="534"/>
    <x v="534"/>
    <x v="2"/>
    <x v="0"/>
    <n v="52"/>
    <n v="11"/>
    <x v="394"/>
    <n v="188"/>
    <n v="395"/>
    <n v="1632.32"/>
    <n v="0.98"/>
    <x v="1"/>
    <n v="572"/>
    <n v="575"/>
    <x v="1"/>
    <n v="301979.2"/>
    <x v="2"/>
  </r>
  <r>
    <x v="535"/>
    <x v="535"/>
    <x v="1"/>
    <x v="2"/>
    <n v="92"/>
    <n v="10"/>
    <x v="395"/>
    <n v="58"/>
    <n v="268"/>
    <n v="1585.99"/>
    <n v="0.17599999999999999"/>
    <x v="2"/>
    <n v="920"/>
    <n v="513"/>
    <x v="0"/>
    <n v="737485.35"/>
    <x v="3"/>
  </r>
  <r>
    <x v="536"/>
    <x v="536"/>
    <x v="2"/>
    <x v="1"/>
    <n v="66"/>
    <n v="8"/>
    <x v="148"/>
    <n v="264"/>
    <n v="334"/>
    <n v="348.8"/>
    <n v="0.44400000000000001"/>
    <x v="2"/>
    <n v="528"/>
    <n v="748"/>
    <x v="1"/>
    <n v="15347.2"/>
    <x v="0"/>
  </r>
  <r>
    <x v="537"/>
    <x v="537"/>
    <x v="2"/>
    <x v="0"/>
    <n v="48"/>
    <n v="3"/>
    <x v="229"/>
    <n v="39"/>
    <n v="338"/>
    <n v="505.78"/>
    <n v="0.309"/>
    <x v="2"/>
    <n v="144"/>
    <n v="0"/>
    <x v="2"/>
    <n v="266546.06"/>
    <x v="0"/>
  </r>
  <r>
    <x v="538"/>
    <x v="538"/>
    <x v="3"/>
    <x v="0"/>
    <n v="151"/>
    <n v="4"/>
    <x v="396"/>
    <n v="94"/>
    <n v="77"/>
    <n v="568.17999999999995"/>
    <n v="0.433"/>
    <x v="0"/>
    <n v="604"/>
    <n v="581"/>
    <x v="0"/>
    <n v="66477.06"/>
    <x v="0"/>
  </r>
  <r>
    <x v="539"/>
    <x v="539"/>
    <x v="0"/>
    <x v="2"/>
    <n v="191"/>
    <n v="5"/>
    <x v="397"/>
    <n v="286"/>
    <n v="132"/>
    <n v="1646.07"/>
    <n v="0.251"/>
    <x v="1"/>
    <n v="955"/>
    <n v="954"/>
    <x v="0"/>
    <n v="472422.08999999997"/>
    <x v="3"/>
  </r>
  <r>
    <x v="540"/>
    <x v="540"/>
    <x v="4"/>
    <x v="0"/>
    <n v="140"/>
    <n v="5"/>
    <x v="230"/>
    <n v="43"/>
    <n v="161"/>
    <n v="1630.95"/>
    <n v="0.96499999999999997"/>
    <x v="1"/>
    <n v="700"/>
    <n v="62"/>
    <x v="0"/>
    <n v="1110676.95"/>
    <x v="2"/>
  </r>
  <r>
    <x v="541"/>
    <x v="541"/>
    <x v="3"/>
    <x v="0"/>
    <n v="59"/>
    <n v="11"/>
    <x v="398"/>
    <n v="107"/>
    <n v="203"/>
    <n v="1015.9"/>
    <n v="0.30599999999999999"/>
    <x v="2"/>
    <n v="649"/>
    <n v="344"/>
    <x v="0"/>
    <n v="418550.8"/>
    <x v="0"/>
  </r>
  <r>
    <x v="542"/>
    <x v="542"/>
    <x v="3"/>
    <x v="0"/>
    <n v="112"/>
    <n v="9"/>
    <x v="399"/>
    <n v="85"/>
    <n v="78"/>
    <n v="1182.6199999999999"/>
    <n v="0.65300000000000002"/>
    <x v="2"/>
    <n v="1008"/>
    <n v="310"/>
    <x v="0"/>
    <n v="925991.46"/>
    <x v="1"/>
  </r>
  <r>
    <x v="543"/>
    <x v="543"/>
    <x v="0"/>
    <x v="0"/>
    <n v="51"/>
    <n v="11"/>
    <x v="77"/>
    <n v="184"/>
    <n v="262"/>
    <n v="1662.5"/>
    <n v="0.13700000000000001"/>
    <x v="2"/>
    <n v="561"/>
    <n v="130"/>
    <x v="0"/>
    <n v="1022437.5"/>
    <x v="3"/>
  </r>
  <r>
    <x v="544"/>
    <x v="544"/>
    <x v="4"/>
    <x v="0"/>
    <n v="6"/>
    <n v="11"/>
    <x v="400"/>
    <n v="258"/>
    <n v="151"/>
    <n v="659.56"/>
    <n v="0.82399999999999995"/>
    <x v="0"/>
    <n v="66"/>
    <n v="20"/>
    <x v="0"/>
    <n v="200506.23999999999"/>
    <x v="2"/>
  </r>
  <r>
    <x v="545"/>
    <x v="545"/>
    <x v="1"/>
    <x v="2"/>
    <n v="117"/>
    <n v="7"/>
    <x v="401"/>
    <n v="143"/>
    <n v="263"/>
    <n v="147.85"/>
    <n v="0.54300000000000004"/>
    <x v="2"/>
    <n v="819"/>
    <n v="259"/>
    <x v="0"/>
    <n v="103938.55"/>
    <x v="0"/>
  </r>
  <r>
    <x v="546"/>
    <x v="546"/>
    <x v="1"/>
    <x v="2"/>
    <n v="171"/>
    <n v="4"/>
    <x v="402"/>
    <n v="187"/>
    <n v="353"/>
    <n v="991.06"/>
    <n v="0.97899999999999998"/>
    <x v="2"/>
    <n v="684"/>
    <n v="119"/>
    <x v="0"/>
    <n v="745277.12"/>
    <x v="2"/>
  </r>
  <r>
    <x v="547"/>
    <x v="547"/>
    <x v="3"/>
    <x v="0"/>
    <n v="177"/>
    <n v="12"/>
    <x v="403"/>
    <n v="237"/>
    <n v="204"/>
    <n v="1831.75"/>
    <n v="0.42299999999999999"/>
    <x v="1"/>
    <n v="2124"/>
    <n v="2233"/>
    <x v="1"/>
    <n v="234464"/>
    <x v="0"/>
  </r>
  <r>
    <x v="548"/>
    <x v="548"/>
    <x v="4"/>
    <x v="2"/>
    <n v="164"/>
    <n v="10"/>
    <x v="46"/>
    <n v="72"/>
    <n v="249"/>
    <n v="1591.41"/>
    <n v="0.19500000000000001"/>
    <x v="0"/>
    <n v="1640"/>
    <n v="1666"/>
    <x v="1"/>
    <n v="73204.86"/>
    <x v="3"/>
  </r>
  <r>
    <x v="549"/>
    <x v="549"/>
    <x v="3"/>
    <x v="2"/>
    <n v="197"/>
    <n v="11"/>
    <x v="404"/>
    <n v="277"/>
    <n v="217"/>
    <n v="764.9"/>
    <n v="0.34599999999999997"/>
    <x v="1"/>
    <n v="2167"/>
    <n v="1667"/>
    <x v="0"/>
    <n v="594327.29999999993"/>
    <x v="0"/>
  </r>
  <r>
    <x v="550"/>
    <x v="550"/>
    <x v="2"/>
    <x v="1"/>
    <n v="170"/>
    <n v="9"/>
    <x v="93"/>
    <n v="267"/>
    <n v="287"/>
    <n v="176.3"/>
    <n v="0.73699999999999999"/>
    <x v="0"/>
    <n v="1530"/>
    <n v="1723"/>
    <x v="1"/>
    <n v="13046.2"/>
    <x v="1"/>
  </r>
  <r>
    <x v="551"/>
    <x v="551"/>
    <x v="3"/>
    <x v="0"/>
    <n v="15"/>
    <n v="10"/>
    <x v="222"/>
    <n v="153"/>
    <n v="208"/>
    <n v="1291.99"/>
    <n v="0.65900000000000003"/>
    <x v="0"/>
    <n v="150"/>
    <n v="151"/>
    <x v="1"/>
    <n v="196382.48"/>
    <x v="1"/>
  </r>
  <r>
    <x v="552"/>
    <x v="552"/>
    <x v="3"/>
    <x v="2"/>
    <n v="142"/>
    <n v="6"/>
    <x v="85"/>
    <n v="61"/>
    <n v="242"/>
    <n v="1677.26"/>
    <n v="0.77800000000000002"/>
    <x v="1"/>
    <n v="852"/>
    <n v="842"/>
    <x v="1"/>
    <n v="119085.46"/>
    <x v="1"/>
  </r>
  <r>
    <x v="553"/>
    <x v="553"/>
    <x v="1"/>
    <x v="2"/>
    <n v="116"/>
    <n v="4"/>
    <x v="68"/>
    <n v="108"/>
    <n v="216"/>
    <n v="1346.65"/>
    <n v="7.2999999999999995E-2"/>
    <x v="1"/>
    <n v="464"/>
    <n v="60"/>
    <x v="0"/>
    <n v="689484.80000000005"/>
    <x v="3"/>
  </r>
  <r>
    <x v="554"/>
    <x v="554"/>
    <x v="1"/>
    <x v="0"/>
    <n v="191"/>
    <n v="5"/>
    <x v="56"/>
    <n v="54"/>
    <n v="275"/>
    <n v="878.9"/>
    <n v="0.57999999999999996"/>
    <x v="0"/>
    <n v="955"/>
    <n v="225"/>
    <x v="0"/>
    <n v="689057.6"/>
    <x v="0"/>
  </r>
  <r>
    <x v="555"/>
    <x v="555"/>
    <x v="1"/>
    <x v="1"/>
    <n v="94"/>
    <n v="14"/>
    <x v="405"/>
    <n v="51"/>
    <n v="300"/>
    <n v="290.54000000000002"/>
    <n v="0.93200000000000005"/>
    <x v="0"/>
    <n v="1316"/>
    <n v="1050"/>
    <x v="0"/>
    <n v="92101.180000000008"/>
    <x v="2"/>
  </r>
  <r>
    <x v="556"/>
    <x v="556"/>
    <x v="2"/>
    <x v="0"/>
    <n v="59"/>
    <n v="13"/>
    <x v="49"/>
    <n v="66"/>
    <n v="329"/>
    <n v="1826.01"/>
    <n v="0.108"/>
    <x v="2"/>
    <n v="767"/>
    <n v="415"/>
    <x v="0"/>
    <n v="763272.18"/>
    <x v="3"/>
  </r>
  <r>
    <x v="557"/>
    <x v="557"/>
    <x v="1"/>
    <x v="1"/>
    <n v="152"/>
    <n v="6"/>
    <x v="406"/>
    <n v="42"/>
    <n v="270"/>
    <n v="588.12"/>
    <n v="9.4E-2"/>
    <x v="2"/>
    <n v="912"/>
    <n v="344"/>
    <x v="0"/>
    <n v="358753.2"/>
    <x v="3"/>
  </r>
  <r>
    <x v="558"/>
    <x v="558"/>
    <x v="4"/>
    <x v="0"/>
    <n v="21"/>
    <n v="10"/>
    <x v="33"/>
    <n v="123"/>
    <n v="72"/>
    <n v="487.36"/>
    <n v="0.71699999999999997"/>
    <x v="1"/>
    <n v="210"/>
    <n v="296"/>
    <x v="1"/>
    <n v="18032.32"/>
    <x v="1"/>
  </r>
  <r>
    <x v="559"/>
    <x v="559"/>
    <x v="0"/>
    <x v="0"/>
    <n v="72"/>
    <n v="10"/>
    <x v="407"/>
    <n v="123"/>
    <n v="238"/>
    <n v="1641.15"/>
    <n v="0.315"/>
    <x v="0"/>
    <n v="720"/>
    <n v="54"/>
    <x v="0"/>
    <n v="1294867.3500000001"/>
    <x v="0"/>
  </r>
  <r>
    <x v="560"/>
    <x v="560"/>
    <x v="4"/>
    <x v="0"/>
    <n v="137"/>
    <n v="4"/>
    <x v="408"/>
    <n v="65"/>
    <n v="321"/>
    <n v="1963.38"/>
    <n v="0.65900000000000003"/>
    <x v="1"/>
    <n v="548"/>
    <n v="0"/>
    <x v="0"/>
    <n v="1252636.4400000002"/>
    <x v="1"/>
  </r>
  <r>
    <x v="561"/>
    <x v="561"/>
    <x v="4"/>
    <x v="0"/>
    <n v="192"/>
    <n v="8"/>
    <x v="409"/>
    <n v="53"/>
    <n v="76"/>
    <n v="1337.31"/>
    <n v="0.54500000000000004"/>
    <x v="2"/>
    <n v="1536"/>
    <n v="1011"/>
    <x v="0"/>
    <n v="772965.17999999993"/>
    <x v="0"/>
  </r>
  <r>
    <x v="562"/>
    <x v="562"/>
    <x v="1"/>
    <x v="1"/>
    <n v="155"/>
    <n v="7"/>
    <x v="202"/>
    <n v="221"/>
    <n v="259"/>
    <n v="1268.3800000000001"/>
    <n v="0.98599999999999999"/>
    <x v="2"/>
    <n v="1085"/>
    <n v="1041"/>
    <x v="0"/>
    <n v="336120.7"/>
    <x v="2"/>
  </r>
  <r>
    <x v="563"/>
    <x v="563"/>
    <x v="0"/>
    <x v="1"/>
    <n v="178"/>
    <n v="5"/>
    <x v="300"/>
    <n v="43"/>
    <n v="84"/>
    <n v="672.89"/>
    <n v="0.88900000000000001"/>
    <x v="2"/>
    <n v="890"/>
    <n v="411"/>
    <x v="0"/>
    <n v="351248.58"/>
    <x v="2"/>
  </r>
  <r>
    <x v="564"/>
    <x v="564"/>
    <x v="0"/>
    <x v="2"/>
    <n v="56"/>
    <n v="6"/>
    <x v="79"/>
    <n v="279"/>
    <n v="247"/>
    <n v="89.81"/>
    <n v="0.67800000000000005"/>
    <x v="0"/>
    <n v="336"/>
    <n v="507"/>
    <x v="1"/>
    <n v="9699.48"/>
    <x v="1"/>
  </r>
  <r>
    <x v="565"/>
    <x v="565"/>
    <x v="0"/>
    <x v="0"/>
    <n v="142"/>
    <n v="11"/>
    <x v="410"/>
    <n v="205"/>
    <n v="223"/>
    <n v="424.01"/>
    <n v="0.26200000000000001"/>
    <x v="1"/>
    <n v="1562"/>
    <n v="1545"/>
    <x v="1"/>
    <n v="94130.22"/>
    <x v="3"/>
  </r>
  <r>
    <x v="566"/>
    <x v="566"/>
    <x v="2"/>
    <x v="1"/>
    <n v="178"/>
    <n v="3"/>
    <x v="220"/>
    <n v="134"/>
    <n v="267"/>
    <n v="1189.6400000000001"/>
    <n v="0.26200000000000001"/>
    <x v="0"/>
    <n v="534"/>
    <n v="409"/>
    <x v="1"/>
    <n v="308116.76"/>
    <x v="3"/>
  </r>
  <r>
    <x v="567"/>
    <x v="567"/>
    <x v="1"/>
    <x v="1"/>
    <n v="160"/>
    <n v="12"/>
    <x v="282"/>
    <n v="88"/>
    <n v="105"/>
    <n v="345.07"/>
    <n v="0.88200000000000001"/>
    <x v="0"/>
    <n v="1920"/>
    <n v="1499"/>
    <x v="0"/>
    <n v="175640.63"/>
    <x v="2"/>
  </r>
  <r>
    <x v="568"/>
    <x v="568"/>
    <x v="0"/>
    <x v="1"/>
    <n v="101"/>
    <n v="8"/>
    <x v="189"/>
    <n v="264"/>
    <n v="201"/>
    <n v="1773.48"/>
    <n v="0.58499999999999996"/>
    <x v="2"/>
    <n v="808"/>
    <n v="273"/>
    <x v="0"/>
    <n v="1417010.52"/>
    <x v="0"/>
  </r>
  <r>
    <x v="569"/>
    <x v="569"/>
    <x v="2"/>
    <x v="0"/>
    <n v="175"/>
    <n v="5"/>
    <x v="183"/>
    <n v="154"/>
    <n v="87"/>
    <n v="416.88"/>
    <n v="0.78900000000000003"/>
    <x v="2"/>
    <n v="875"/>
    <n v="997"/>
    <x v="1"/>
    <n v="13340.16"/>
    <x v="1"/>
  </r>
  <r>
    <x v="570"/>
    <x v="570"/>
    <x v="3"/>
    <x v="2"/>
    <n v="158"/>
    <n v="3"/>
    <x v="411"/>
    <n v="92"/>
    <n v="247"/>
    <n v="1068.0999999999999"/>
    <n v="0.45"/>
    <x v="1"/>
    <n v="474"/>
    <n v="0"/>
    <x v="0"/>
    <n v="713490.79999999993"/>
    <x v="0"/>
  </r>
  <r>
    <x v="571"/>
    <x v="571"/>
    <x v="3"/>
    <x v="1"/>
    <n v="187"/>
    <n v="12"/>
    <x v="412"/>
    <n v="239"/>
    <n v="58"/>
    <n v="1048.43"/>
    <n v="0.10299999999999999"/>
    <x v="0"/>
    <n v="2244"/>
    <n v="2149"/>
    <x v="0"/>
    <n v="350175.62"/>
    <x v="3"/>
  </r>
  <r>
    <x v="572"/>
    <x v="572"/>
    <x v="2"/>
    <x v="0"/>
    <n v="52"/>
    <n v="7"/>
    <x v="64"/>
    <n v="146"/>
    <n v="227"/>
    <n v="1227.69"/>
    <n v="0.33300000000000002"/>
    <x v="1"/>
    <n v="364"/>
    <n v="0"/>
    <x v="0"/>
    <n v="864293.76"/>
    <x v="0"/>
  </r>
  <r>
    <x v="573"/>
    <x v="573"/>
    <x v="2"/>
    <x v="1"/>
    <n v="33"/>
    <n v="12"/>
    <x v="413"/>
    <n v="36"/>
    <n v="374"/>
    <n v="688.5"/>
    <n v="0.161"/>
    <x v="1"/>
    <n v="396"/>
    <n v="0"/>
    <x v="0"/>
    <n v="523948.5"/>
    <x v="3"/>
  </r>
  <r>
    <x v="574"/>
    <x v="574"/>
    <x v="1"/>
    <x v="1"/>
    <n v="31"/>
    <n v="13"/>
    <x v="414"/>
    <n v="186"/>
    <n v="225"/>
    <n v="1753.39"/>
    <n v="0.78200000000000003"/>
    <x v="1"/>
    <n v="403"/>
    <n v="372"/>
    <x v="1"/>
    <n v="380485.63"/>
    <x v="1"/>
  </r>
  <r>
    <x v="575"/>
    <x v="575"/>
    <x v="1"/>
    <x v="2"/>
    <n v="150"/>
    <n v="3"/>
    <x v="204"/>
    <n v="216"/>
    <n v="310"/>
    <n v="916.39"/>
    <n v="0.70099999999999996"/>
    <x v="1"/>
    <n v="450"/>
    <n v="404"/>
    <x v="1"/>
    <n v="240094.18"/>
    <x v="1"/>
  </r>
  <r>
    <x v="576"/>
    <x v="576"/>
    <x v="3"/>
    <x v="1"/>
    <n v="108"/>
    <n v="11"/>
    <x v="415"/>
    <n v="222"/>
    <n v="133"/>
    <n v="1415.3"/>
    <n v="8.7999999999999995E-2"/>
    <x v="2"/>
    <n v="1188"/>
    <n v="884"/>
    <x v="0"/>
    <n v="744447.79999999993"/>
    <x v="3"/>
  </r>
  <r>
    <x v="577"/>
    <x v="577"/>
    <x v="0"/>
    <x v="1"/>
    <n v="64"/>
    <n v="3"/>
    <x v="332"/>
    <n v="46"/>
    <n v="188"/>
    <n v="1290.03"/>
    <n v="0.621"/>
    <x v="1"/>
    <n v="192"/>
    <n v="176"/>
    <x v="1"/>
    <n v="79981.86"/>
    <x v="1"/>
  </r>
  <r>
    <x v="578"/>
    <x v="578"/>
    <x v="3"/>
    <x v="0"/>
    <n v="110"/>
    <n v="8"/>
    <x v="102"/>
    <n v="188"/>
    <n v="291"/>
    <n v="278.45"/>
    <n v="0.874"/>
    <x v="2"/>
    <n v="880"/>
    <n v="719"/>
    <x v="0"/>
    <n v="97179.05"/>
    <x v="2"/>
  </r>
  <r>
    <x v="579"/>
    <x v="579"/>
    <x v="0"/>
    <x v="0"/>
    <n v="73"/>
    <n v="2"/>
    <x v="406"/>
    <n v="169"/>
    <n v="365"/>
    <n v="1264.1500000000001"/>
    <n v="0.69699999999999995"/>
    <x v="1"/>
    <n v="146"/>
    <n v="0"/>
    <x v="0"/>
    <n v="771131.5"/>
    <x v="1"/>
  </r>
  <r>
    <x v="580"/>
    <x v="580"/>
    <x v="0"/>
    <x v="2"/>
    <n v="118"/>
    <n v="8"/>
    <x v="416"/>
    <n v="21"/>
    <n v="204"/>
    <n v="1123.8699999999999"/>
    <n v="0.51100000000000001"/>
    <x v="2"/>
    <n v="944"/>
    <n v="517"/>
    <x v="0"/>
    <n v="503493.75999999995"/>
    <x v="0"/>
  </r>
  <r>
    <x v="581"/>
    <x v="581"/>
    <x v="1"/>
    <x v="0"/>
    <n v="25"/>
    <n v="11"/>
    <x v="31"/>
    <n v="178"/>
    <n v="270"/>
    <n v="1802.28"/>
    <n v="0.312"/>
    <x v="1"/>
    <n v="275"/>
    <n v="0"/>
    <x v="0"/>
    <n v="1375139.64"/>
    <x v="0"/>
  </r>
  <r>
    <x v="582"/>
    <x v="582"/>
    <x v="4"/>
    <x v="0"/>
    <n v="156"/>
    <n v="6"/>
    <x v="325"/>
    <n v="89"/>
    <n v="184"/>
    <n v="1767.71"/>
    <n v="0.88700000000000001"/>
    <x v="0"/>
    <n v="936"/>
    <n v="393"/>
    <x v="0"/>
    <n v="1117192.72"/>
    <x v="2"/>
  </r>
  <r>
    <x v="583"/>
    <x v="583"/>
    <x v="4"/>
    <x v="2"/>
    <n v="106"/>
    <n v="2"/>
    <x v="352"/>
    <n v="23"/>
    <n v="237"/>
    <n v="344.36"/>
    <n v="0.42299999999999999"/>
    <x v="0"/>
    <n v="212"/>
    <n v="54"/>
    <x v="1"/>
    <n v="62329.16"/>
    <x v="0"/>
  </r>
  <r>
    <x v="584"/>
    <x v="584"/>
    <x v="2"/>
    <x v="1"/>
    <n v="135"/>
    <n v="7"/>
    <x v="156"/>
    <n v="63"/>
    <n v="227"/>
    <n v="209.29"/>
    <n v="0.85499999999999998"/>
    <x v="2"/>
    <n v="945"/>
    <n v="333"/>
    <x v="0"/>
    <n v="141270.75"/>
    <x v="2"/>
  </r>
  <r>
    <x v="585"/>
    <x v="585"/>
    <x v="1"/>
    <x v="2"/>
    <n v="99"/>
    <n v="8"/>
    <x v="185"/>
    <n v="263"/>
    <n v="116"/>
    <n v="624.45000000000005"/>
    <n v="0.78300000000000003"/>
    <x v="2"/>
    <n v="792"/>
    <n v="415"/>
    <x v="0"/>
    <n v="399648"/>
    <x v="1"/>
  </r>
  <r>
    <x v="586"/>
    <x v="586"/>
    <x v="0"/>
    <x v="0"/>
    <n v="194"/>
    <n v="2"/>
    <x v="132"/>
    <n v="74"/>
    <n v="118"/>
    <n v="1973.9"/>
    <n v="0.81599999999999995"/>
    <x v="1"/>
    <n v="388"/>
    <n v="8"/>
    <x v="0"/>
    <n v="896150.60000000009"/>
    <x v="2"/>
  </r>
  <r>
    <x v="587"/>
    <x v="587"/>
    <x v="4"/>
    <x v="2"/>
    <n v="109"/>
    <n v="10"/>
    <x v="297"/>
    <n v="67"/>
    <n v="126"/>
    <n v="92.07"/>
    <n v="0.99"/>
    <x v="0"/>
    <n v="1090"/>
    <n v="905"/>
    <x v="0"/>
    <n v="23201.64"/>
    <x v="2"/>
  </r>
  <r>
    <x v="588"/>
    <x v="588"/>
    <x v="0"/>
    <x v="1"/>
    <n v="129"/>
    <n v="8"/>
    <x v="417"/>
    <n v="105"/>
    <n v="61"/>
    <n v="1362.14"/>
    <n v="0.749"/>
    <x v="1"/>
    <n v="1032"/>
    <n v="1007"/>
    <x v="0"/>
    <n v="177078.2"/>
    <x v="1"/>
  </r>
  <r>
    <x v="589"/>
    <x v="589"/>
    <x v="4"/>
    <x v="2"/>
    <n v="6"/>
    <n v="2"/>
    <x v="418"/>
    <n v="30"/>
    <n v="332"/>
    <n v="1236.5999999999999"/>
    <n v="3.4000000000000002E-2"/>
    <x v="2"/>
    <n v="12"/>
    <n v="0"/>
    <x v="1"/>
    <n v="310386.59999999998"/>
    <x v="3"/>
  </r>
  <r>
    <x v="590"/>
    <x v="590"/>
    <x v="4"/>
    <x v="0"/>
    <n v="70"/>
    <n v="4"/>
    <x v="337"/>
    <n v="269"/>
    <n v="295"/>
    <n v="1310.83"/>
    <n v="0.20499999999999999"/>
    <x v="1"/>
    <n v="280"/>
    <n v="0"/>
    <x v="0"/>
    <n v="1008028.2699999999"/>
    <x v="3"/>
  </r>
  <r>
    <x v="591"/>
    <x v="591"/>
    <x v="4"/>
    <x v="0"/>
    <n v="117"/>
    <n v="6"/>
    <x v="419"/>
    <n v="82"/>
    <n v="286"/>
    <n v="475.66"/>
    <n v="3.5000000000000003E-2"/>
    <x v="0"/>
    <n v="702"/>
    <n v="56"/>
    <x v="0"/>
    <n v="346280.48000000004"/>
    <x v="3"/>
  </r>
  <r>
    <x v="592"/>
    <x v="592"/>
    <x v="1"/>
    <x v="2"/>
    <n v="174"/>
    <n v="5"/>
    <x v="420"/>
    <n v="257"/>
    <n v="301"/>
    <n v="492.1"/>
    <n v="0.19"/>
    <x v="0"/>
    <n v="870"/>
    <n v="835"/>
    <x v="1"/>
    <n v="143693.20000000001"/>
    <x v="3"/>
  </r>
  <r>
    <x v="593"/>
    <x v="593"/>
    <x v="3"/>
    <x v="1"/>
    <n v="166"/>
    <n v="3"/>
    <x v="22"/>
    <n v="136"/>
    <n v="256"/>
    <n v="889.75"/>
    <n v="6.0999999999999999E-2"/>
    <x v="0"/>
    <n v="498"/>
    <n v="17"/>
    <x v="0"/>
    <n v="548975.75"/>
    <x v="3"/>
  </r>
  <r>
    <x v="594"/>
    <x v="594"/>
    <x v="0"/>
    <x v="2"/>
    <n v="46"/>
    <n v="2"/>
    <x v="245"/>
    <n v="55"/>
    <n v="390"/>
    <n v="236.92"/>
    <n v="0.502"/>
    <x v="0"/>
    <n v="92"/>
    <n v="87"/>
    <x v="1"/>
    <n v="14215.199999999999"/>
    <x v="0"/>
  </r>
  <r>
    <x v="595"/>
    <x v="595"/>
    <x v="1"/>
    <x v="1"/>
    <n v="24"/>
    <n v="5"/>
    <x v="383"/>
    <n v="277"/>
    <n v="157"/>
    <n v="195.5"/>
    <n v="2.8000000000000001E-2"/>
    <x v="0"/>
    <n v="120"/>
    <n v="0"/>
    <x v="0"/>
    <n v="113194.5"/>
    <x v="3"/>
  </r>
  <r>
    <x v="596"/>
    <x v="596"/>
    <x v="1"/>
    <x v="1"/>
    <n v="101"/>
    <n v="8"/>
    <x v="421"/>
    <n v="137"/>
    <n v="258"/>
    <n v="222.3"/>
    <n v="0.47299999999999998"/>
    <x v="2"/>
    <n v="808"/>
    <n v="460"/>
    <x v="0"/>
    <n v="107815.5"/>
    <x v="0"/>
  </r>
  <r>
    <x v="597"/>
    <x v="597"/>
    <x v="1"/>
    <x v="2"/>
    <n v="72"/>
    <n v="12"/>
    <x v="32"/>
    <n v="39"/>
    <n v="360"/>
    <n v="1167.31"/>
    <n v="0.89900000000000002"/>
    <x v="1"/>
    <n v="864"/>
    <n v="807"/>
    <x v="1"/>
    <n v="112061.75999999999"/>
    <x v="2"/>
  </r>
  <r>
    <x v="598"/>
    <x v="598"/>
    <x v="1"/>
    <x v="1"/>
    <n v="177"/>
    <n v="5"/>
    <x v="422"/>
    <n v="103"/>
    <n v="357"/>
    <n v="825.6"/>
    <n v="0.749"/>
    <x v="1"/>
    <n v="885"/>
    <n v="279"/>
    <x v="0"/>
    <n v="585350.40000000002"/>
    <x v="1"/>
  </r>
  <r>
    <x v="599"/>
    <x v="599"/>
    <x v="1"/>
    <x v="0"/>
    <n v="79"/>
    <n v="10"/>
    <x v="282"/>
    <n v="233"/>
    <n v="342"/>
    <n v="622.54999999999995"/>
    <n v="0.94399999999999995"/>
    <x v="1"/>
    <n v="790"/>
    <n v="514"/>
    <x v="0"/>
    <n v="316877.94999999995"/>
    <x v="2"/>
  </r>
  <r>
    <x v="600"/>
    <x v="600"/>
    <x v="2"/>
    <x v="2"/>
    <n v="129"/>
    <n v="9"/>
    <x v="423"/>
    <n v="109"/>
    <n v="162"/>
    <n v="665.85"/>
    <n v="0.22700000000000001"/>
    <x v="2"/>
    <n v="1161"/>
    <n v="482"/>
    <x v="0"/>
    <n v="524689.80000000005"/>
    <x v="3"/>
  </r>
  <r>
    <x v="601"/>
    <x v="601"/>
    <x v="0"/>
    <x v="1"/>
    <n v="174"/>
    <n v="9"/>
    <x v="424"/>
    <n v="80"/>
    <n v="64"/>
    <n v="454.2"/>
    <n v="0.53100000000000003"/>
    <x v="2"/>
    <n v="1566"/>
    <n v="1510"/>
    <x v="0"/>
    <n v="61771.199999999997"/>
    <x v="0"/>
  </r>
  <r>
    <x v="602"/>
    <x v="602"/>
    <x v="1"/>
    <x v="0"/>
    <n v="51"/>
    <n v="6"/>
    <x v="425"/>
    <n v="90"/>
    <n v="389"/>
    <n v="852.44"/>
    <n v="0.31900000000000001"/>
    <x v="2"/>
    <n v="306"/>
    <n v="0"/>
    <x v="0"/>
    <n v="386155.32"/>
    <x v="0"/>
  </r>
  <r>
    <x v="603"/>
    <x v="603"/>
    <x v="0"/>
    <x v="2"/>
    <n v="9"/>
    <n v="13"/>
    <x v="379"/>
    <n v="117"/>
    <n v="132"/>
    <n v="445.96"/>
    <n v="0.49399999999999999"/>
    <x v="2"/>
    <n v="117"/>
    <n v="196"/>
    <x v="1"/>
    <n v="16946.48"/>
    <x v="0"/>
  </r>
  <r>
    <x v="604"/>
    <x v="604"/>
    <x v="2"/>
    <x v="0"/>
    <n v="53"/>
    <n v="2"/>
    <x v="190"/>
    <n v="111"/>
    <n v="114"/>
    <n v="1411.19"/>
    <n v="0.55700000000000005"/>
    <x v="1"/>
    <n v="106"/>
    <n v="0"/>
    <x v="2"/>
    <n v="832602.1"/>
    <x v="0"/>
  </r>
  <r>
    <x v="605"/>
    <x v="605"/>
    <x v="2"/>
    <x v="0"/>
    <n v="128"/>
    <n v="10"/>
    <x v="387"/>
    <n v="100"/>
    <n v="52"/>
    <n v="291.67"/>
    <n v="3.5999999999999997E-2"/>
    <x v="0"/>
    <n v="1280"/>
    <n v="1165"/>
    <x v="0"/>
    <n v="62709.05"/>
    <x v="3"/>
  </r>
  <r>
    <x v="606"/>
    <x v="606"/>
    <x v="0"/>
    <x v="0"/>
    <n v="41"/>
    <n v="3"/>
    <x v="408"/>
    <n v="25"/>
    <n v="285"/>
    <n v="1899.07"/>
    <n v="0.23300000000000001"/>
    <x v="0"/>
    <n v="123"/>
    <n v="0"/>
    <x v="2"/>
    <n v="1211606.6599999999"/>
    <x v="3"/>
  </r>
  <r>
    <x v="607"/>
    <x v="607"/>
    <x v="4"/>
    <x v="1"/>
    <n v="166"/>
    <n v="7"/>
    <x v="129"/>
    <n v="119"/>
    <n v="178"/>
    <n v="225.15"/>
    <n v="0.70499999999999996"/>
    <x v="2"/>
    <n v="1162"/>
    <n v="811"/>
    <x v="0"/>
    <n v="105820.5"/>
    <x v="1"/>
  </r>
  <r>
    <x v="608"/>
    <x v="608"/>
    <x v="3"/>
    <x v="2"/>
    <n v="150"/>
    <n v="11"/>
    <x v="426"/>
    <n v="272"/>
    <n v="296"/>
    <n v="1889.75"/>
    <n v="0.77300000000000002"/>
    <x v="1"/>
    <n v="1650"/>
    <n v="1478"/>
    <x v="0"/>
    <n v="839049"/>
    <x v="1"/>
  </r>
  <r>
    <x v="609"/>
    <x v="609"/>
    <x v="4"/>
    <x v="2"/>
    <n v="23"/>
    <n v="6"/>
    <x v="341"/>
    <n v="169"/>
    <n v="284"/>
    <n v="1674.93"/>
    <n v="0.56899999999999995"/>
    <x v="1"/>
    <n v="138"/>
    <n v="0"/>
    <x v="0"/>
    <n v="691746.09000000008"/>
    <x v="0"/>
  </r>
  <r>
    <x v="610"/>
    <x v="610"/>
    <x v="4"/>
    <x v="1"/>
    <n v="44"/>
    <n v="11"/>
    <x v="427"/>
    <n v="262"/>
    <n v="79"/>
    <n v="1377.39"/>
    <n v="0.27100000000000002"/>
    <x v="2"/>
    <n v="484"/>
    <n v="443"/>
    <x v="0"/>
    <n v="417349.17000000004"/>
    <x v="3"/>
  </r>
  <r>
    <x v="611"/>
    <x v="611"/>
    <x v="4"/>
    <x v="2"/>
    <n v="21"/>
    <n v="14"/>
    <x v="339"/>
    <n v="98"/>
    <n v="120"/>
    <n v="1828.99"/>
    <n v="0.40500000000000003"/>
    <x v="1"/>
    <n v="294"/>
    <n v="339"/>
    <x v="1"/>
    <n v="96936.47"/>
    <x v="0"/>
  </r>
  <r>
    <x v="612"/>
    <x v="612"/>
    <x v="1"/>
    <x v="0"/>
    <n v="192"/>
    <n v="9"/>
    <x v="155"/>
    <n v="104"/>
    <n v="197"/>
    <n v="321.48"/>
    <n v="9.6000000000000002E-2"/>
    <x v="0"/>
    <n v="1728"/>
    <n v="1518"/>
    <x v="0"/>
    <n v="100944.72"/>
    <x v="3"/>
  </r>
  <r>
    <x v="613"/>
    <x v="613"/>
    <x v="2"/>
    <x v="2"/>
    <n v="103"/>
    <n v="12"/>
    <x v="428"/>
    <n v="281"/>
    <n v="142"/>
    <n v="393.81"/>
    <n v="0.95299999999999996"/>
    <x v="2"/>
    <n v="1236"/>
    <n v="1247"/>
    <x v="1"/>
    <n v="106328.7"/>
    <x v="2"/>
  </r>
  <r>
    <x v="614"/>
    <x v="614"/>
    <x v="4"/>
    <x v="1"/>
    <n v="97"/>
    <n v="4"/>
    <x v="429"/>
    <n v="256"/>
    <n v="332"/>
    <n v="541.70000000000005"/>
    <n v="0.86899999999999999"/>
    <x v="1"/>
    <n v="388"/>
    <n v="0"/>
    <x v="0"/>
    <n v="355896.9"/>
    <x v="2"/>
  </r>
  <r>
    <x v="615"/>
    <x v="615"/>
    <x v="2"/>
    <x v="0"/>
    <n v="46"/>
    <n v="7"/>
    <x v="430"/>
    <n v="215"/>
    <n v="266"/>
    <n v="527.38"/>
    <n v="6.6000000000000003E-2"/>
    <x v="1"/>
    <n v="322"/>
    <n v="179"/>
    <x v="0"/>
    <n v="188802.04"/>
    <x v="3"/>
  </r>
  <r>
    <x v="616"/>
    <x v="616"/>
    <x v="0"/>
    <x v="1"/>
    <n v="127"/>
    <n v="7"/>
    <x v="225"/>
    <n v="295"/>
    <n v="287"/>
    <n v="656.15"/>
    <n v="0.16600000000000001"/>
    <x v="1"/>
    <n v="889"/>
    <n v="547"/>
    <x v="0"/>
    <n v="417967.55"/>
    <x v="3"/>
  </r>
  <r>
    <x v="617"/>
    <x v="617"/>
    <x v="3"/>
    <x v="0"/>
    <n v="111"/>
    <n v="11"/>
    <x v="431"/>
    <n v="257"/>
    <n v="276"/>
    <n v="1172.48"/>
    <n v="0.58099999999999996"/>
    <x v="2"/>
    <n v="1221"/>
    <n v="1019"/>
    <x v="0"/>
    <n v="538168.32000000007"/>
    <x v="0"/>
  </r>
  <r>
    <x v="618"/>
    <x v="618"/>
    <x v="0"/>
    <x v="0"/>
    <n v="76"/>
    <n v="4"/>
    <x v="323"/>
    <n v="76"/>
    <n v="268"/>
    <n v="104.94"/>
    <n v="0.23200000000000001"/>
    <x v="0"/>
    <n v="304"/>
    <n v="181"/>
    <x v="1"/>
    <n v="20883.060000000001"/>
    <x v="3"/>
  </r>
  <r>
    <x v="619"/>
    <x v="619"/>
    <x v="0"/>
    <x v="2"/>
    <n v="69"/>
    <n v="13"/>
    <x v="248"/>
    <n v="55"/>
    <n v="368"/>
    <n v="795.43"/>
    <n v="0.93400000000000005"/>
    <x v="1"/>
    <n v="897"/>
    <n v="311"/>
    <x v="0"/>
    <n v="509870.62999999995"/>
    <x v="2"/>
  </r>
  <r>
    <x v="620"/>
    <x v="620"/>
    <x v="1"/>
    <x v="0"/>
    <n v="113"/>
    <n v="13"/>
    <x v="334"/>
    <n v="52"/>
    <n v="386"/>
    <n v="530.45000000000005"/>
    <n v="0.75600000000000001"/>
    <x v="2"/>
    <n v="1469"/>
    <n v="1274"/>
    <x v="1"/>
    <n v="131021.15000000001"/>
    <x v="1"/>
  </r>
  <r>
    <x v="621"/>
    <x v="621"/>
    <x v="3"/>
    <x v="1"/>
    <n v="57"/>
    <n v="13"/>
    <x v="432"/>
    <n v="238"/>
    <n v="80"/>
    <n v="1232.93"/>
    <n v="0.27300000000000002"/>
    <x v="2"/>
    <n v="741"/>
    <n v="327"/>
    <x v="0"/>
    <n v="803870.36"/>
    <x v="3"/>
  </r>
  <r>
    <x v="622"/>
    <x v="622"/>
    <x v="0"/>
    <x v="2"/>
    <n v="139"/>
    <n v="8"/>
    <x v="408"/>
    <n v="243"/>
    <n v="163"/>
    <n v="1971.08"/>
    <n v="6.0000000000000001E-3"/>
    <x v="1"/>
    <n v="1112"/>
    <n v="717"/>
    <x v="0"/>
    <n v="1257549.04"/>
    <x v="3"/>
  </r>
  <r>
    <x v="623"/>
    <x v="623"/>
    <x v="0"/>
    <x v="1"/>
    <n v="137"/>
    <n v="12"/>
    <x v="433"/>
    <n v="208"/>
    <n v="151"/>
    <n v="1059.43"/>
    <n v="0.79900000000000004"/>
    <x v="2"/>
    <n v="1644"/>
    <n v="1190"/>
    <x v="0"/>
    <n v="701342.66"/>
    <x v="1"/>
  </r>
  <r>
    <x v="624"/>
    <x v="624"/>
    <x v="3"/>
    <x v="0"/>
    <n v="28"/>
    <n v="5"/>
    <x v="350"/>
    <n v="41"/>
    <n v="142"/>
    <n v="880.09"/>
    <n v="0.42399999999999999"/>
    <x v="0"/>
    <n v="140"/>
    <n v="139"/>
    <x v="1"/>
    <n v="36963.78"/>
    <x v="0"/>
  </r>
  <r>
    <x v="625"/>
    <x v="625"/>
    <x v="3"/>
    <x v="1"/>
    <n v="32"/>
    <n v="6"/>
    <x v="35"/>
    <n v="273"/>
    <n v="256"/>
    <n v="768.07"/>
    <n v="0.64200000000000002"/>
    <x v="0"/>
    <n v="192"/>
    <n v="0"/>
    <x v="0"/>
    <n v="519215.32"/>
    <x v="1"/>
  </r>
  <r>
    <x v="626"/>
    <x v="626"/>
    <x v="0"/>
    <x v="1"/>
    <n v="66"/>
    <n v="10"/>
    <x v="206"/>
    <n v="122"/>
    <n v="278"/>
    <n v="1580.65"/>
    <n v="0.28699999999999998"/>
    <x v="2"/>
    <n v="660"/>
    <n v="436"/>
    <x v="0"/>
    <n v="546904.9"/>
    <x v="3"/>
  </r>
  <r>
    <x v="627"/>
    <x v="627"/>
    <x v="3"/>
    <x v="0"/>
    <n v="21"/>
    <n v="7"/>
    <x v="298"/>
    <n v="285"/>
    <n v="120"/>
    <n v="190.36"/>
    <n v="0.14299999999999999"/>
    <x v="1"/>
    <n v="147"/>
    <n v="259"/>
    <x v="1"/>
    <n v="32932.28"/>
    <x v="3"/>
  </r>
  <r>
    <x v="628"/>
    <x v="628"/>
    <x v="0"/>
    <x v="2"/>
    <n v="24"/>
    <n v="11"/>
    <x v="408"/>
    <n v="155"/>
    <n v="391"/>
    <n v="1921.55"/>
    <n v="0.67500000000000004"/>
    <x v="0"/>
    <n v="264"/>
    <n v="0"/>
    <x v="0"/>
    <n v="1225948.8999999999"/>
    <x v="1"/>
  </r>
  <r>
    <x v="629"/>
    <x v="629"/>
    <x v="0"/>
    <x v="1"/>
    <n v="7"/>
    <n v="14"/>
    <x v="434"/>
    <n v="15"/>
    <n v="185"/>
    <n v="864.94"/>
    <n v="0.45"/>
    <x v="1"/>
    <n v="98"/>
    <n v="0"/>
    <x v="1"/>
    <n v="142715.1"/>
    <x v="0"/>
  </r>
  <r>
    <x v="630"/>
    <x v="630"/>
    <x v="1"/>
    <x v="0"/>
    <n v="169"/>
    <n v="5"/>
    <x v="435"/>
    <n v="117"/>
    <n v="333"/>
    <n v="661.72"/>
    <n v="0.23499999999999999"/>
    <x v="2"/>
    <n v="845"/>
    <n v="691"/>
    <x v="1"/>
    <n v="179326.12"/>
    <x v="3"/>
  </r>
  <r>
    <x v="631"/>
    <x v="631"/>
    <x v="4"/>
    <x v="2"/>
    <n v="147"/>
    <n v="9"/>
    <x v="54"/>
    <n v="269"/>
    <n v="387"/>
    <n v="1949.43"/>
    <n v="0.13800000000000001"/>
    <x v="0"/>
    <n v="1323"/>
    <n v="1271"/>
    <x v="1"/>
    <n v="625767.03"/>
    <x v="3"/>
  </r>
  <r>
    <x v="632"/>
    <x v="632"/>
    <x v="0"/>
    <x v="2"/>
    <n v="55"/>
    <n v="10"/>
    <x v="436"/>
    <n v="80"/>
    <n v="66"/>
    <n v="1874.96"/>
    <n v="0.57999999999999996"/>
    <x v="1"/>
    <n v="550"/>
    <n v="541"/>
    <x v="0"/>
    <n v="166871.44"/>
    <x v="0"/>
  </r>
  <r>
    <x v="633"/>
    <x v="633"/>
    <x v="2"/>
    <x v="2"/>
    <n v="180"/>
    <n v="11"/>
    <x v="9"/>
    <n v="171"/>
    <n v="264"/>
    <n v="1301.77"/>
    <n v="0.72599999999999998"/>
    <x v="2"/>
    <n v="1980"/>
    <n v="1589"/>
    <x v="0"/>
    <n v="731594.74"/>
    <x v="1"/>
  </r>
  <r>
    <x v="634"/>
    <x v="634"/>
    <x v="4"/>
    <x v="1"/>
    <n v="140"/>
    <n v="6"/>
    <x v="393"/>
    <n v="109"/>
    <n v="293"/>
    <n v="86.09"/>
    <n v="0.28399999999999997"/>
    <x v="1"/>
    <n v="840"/>
    <n v="837"/>
    <x v="1"/>
    <n v="9642.08"/>
    <x v="3"/>
  </r>
  <r>
    <x v="635"/>
    <x v="635"/>
    <x v="4"/>
    <x v="1"/>
    <n v="145"/>
    <n v="3"/>
    <x v="411"/>
    <n v="42"/>
    <n v="144"/>
    <n v="1509.64"/>
    <n v="0.73499999999999999"/>
    <x v="0"/>
    <n v="435"/>
    <n v="0"/>
    <x v="0"/>
    <n v="1008439.52"/>
    <x v="1"/>
  </r>
  <r>
    <x v="636"/>
    <x v="636"/>
    <x v="4"/>
    <x v="1"/>
    <n v="180"/>
    <n v="7"/>
    <x v="437"/>
    <n v="152"/>
    <n v="170"/>
    <n v="704.34"/>
    <n v="0.183"/>
    <x v="2"/>
    <n v="1260"/>
    <n v="1230"/>
    <x v="0"/>
    <n v="128189.88"/>
    <x v="3"/>
  </r>
  <r>
    <x v="637"/>
    <x v="637"/>
    <x v="1"/>
    <x v="2"/>
    <n v="7"/>
    <n v="12"/>
    <x v="307"/>
    <n v="253"/>
    <n v="55"/>
    <n v="807.15"/>
    <n v="0.33800000000000002"/>
    <x v="2"/>
    <n v="84"/>
    <n v="237"/>
    <x v="1"/>
    <n v="80715"/>
    <x v="0"/>
  </r>
  <r>
    <x v="638"/>
    <x v="638"/>
    <x v="0"/>
    <x v="1"/>
    <n v="197"/>
    <n v="13"/>
    <x v="438"/>
    <n v="233"/>
    <n v="317"/>
    <n v="359.55"/>
    <n v="0.745"/>
    <x v="1"/>
    <n v="2561"/>
    <n v="2187"/>
    <x v="0"/>
    <n v="218246.85"/>
    <x v="1"/>
  </r>
  <r>
    <x v="639"/>
    <x v="639"/>
    <x v="1"/>
    <x v="0"/>
    <n v="77"/>
    <n v="9"/>
    <x v="253"/>
    <n v="223"/>
    <n v="136"/>
    <n v="1070.74"/>
    <n v="0.66"/>
    <x v="1"/>
    <n v="693"/>
    <n v="834"/>
    <x v="1"/>
    <n v="87800.680000000008"/>
    <x v="1"/>
  </r>
  <r>
    <x v="640"/>
    <x v="640"/>
    <x v="0"/>
    <x v="1"/>
    <n v="163"/>
    <n v="14"/>
    <x v="19"/>
    <n v="129"/>
    <n v="238"/>
    <n v="1501.88"/>
    <n v="0.27100000000000002"/>
    <x v="2"/>
    <n v="2282"/>
    <n v="1780"/>
    <x v="0"/>
    <n v="947686.28"/>
    <x v="3"/>
  </r>
  <r>
    <x v="641"/>
    <x v="641"/>
    <x v="1"/>
    <x v="1"/>
    <n v="109"/>
    <n v="6"/>
    <x v="439"/>
    <n v="177"/>
    <n v="152"/>
    <n v="582.37"/>
    <n v="0.122"/>
    <x v="0"/>
    <n v="654"/>
    <n v="376"/>
    <x v="0"/>
    <n v="264978.34999999998"/>
    <x v="3"/>
  </r>
  <r>
    <x v="642"/>
    <x v="642"/>
    <x v="1"/>
    <x v="2"/>
    <n v="122"/>
    <n v="2"/>
    <x v="140"/>
    <n v="226"/>
    <n v="153"/>
    <n v="1880.53"/>
    <n v="4.2000000000000003E-2"/>
    <x v="0"/>
    <n v="244"/>
    <n v="403"/>
    <x v="1"/>
    <n v="125995.51"/>
    <x v="3"/>
  </r>
  <r>
    <x v="643"/>
    <x v="643"/>
    <x v="2"/>
    <x v="1"/>
    <n v="158"/>
    <n v="9"/>
    <x v="440"/>
    <n v="226"/>
    <n v="340"/>
    <n v="429.74"/>
    <n v="0.83799999999999997"/>
    <x v="1"/>
    <n v="1422"/>
    <n v="1184"/>
    <x v="0"/>
    <n v="199399.36000000002"/>
    <x v="2"/>
  </r>
  <r>
    <x v="644"/>
    <x v="644"/>
    <x v="1"/>
    <x v="0"/>
    <n v="188"/>
    <n v="10"/>
    <x v="441"/>
    <n v="63"/>
    <n v="116"/>
    <n v="179.21"/>
    <n v="7.4999999999999997E-2"/>
    <x v="1"/>
    <n v="1880"/>
    <n v="1850"/>
    <x v="1"/>
    <n v="16666.530000000002"/>
    <x v="3"/>
  </r>
  <r>
    <x v="645"/>
    <x v="645"/>
    <x v="3"/>
    <x v="2"/>
    <n v="38"/>
    <n v="2"/>
    <x v="364"/>
    <n v="217"/>
    <n v="155"/>
    <n v="1306.51"/>
    <n v="0.115"/>
    <x v="1"/>
    <n v="76"/>
    <n v="0"/>
    <x v="2"/>
    <n v="944606.73"/>
    <x v="3"/>
  </r>
  <r>
    <x v="646"/>
    <x v="646"/>
    <x v="2"/>
    <x v="0"/>
    <n v="141"/>
    <n v="9"/>
    <x v="104"/>
    <n v="89"/>
    <n v="297"/>
    <n v="1706.17"/>
    <n v="0.23799999999999999"/>
    <x v="0"/>
    <n v="1269"/>
    <n v="797"/>
    <x v="0"/>
    <n v="957161.37"/>
    <x v="3"/>
  </r>
  <r>
    <x v="647"/>
    <x v="647"/>
    <x v="1"/>
    <x v="2"/>
    <n v="66"/>
    <n v="11"/>
    <x v="442"/>
    <n v="160"/>
    <n v="397"/>
    <n v="1908.61"/>
    <n v="0.44600000000000001"/>
    <x v="0"/>
    <n v="726"/>
    <n v="710"/>
    <x v="1"/>
    <n v="335915.36"/>
    <x v="0"/>
  </r>
  <r>
    <x v="648"/>
    <x v="648"/>
    <x v="4"/>
    <x v="2"/>
    <n v="124"/>
    <n v="13"/>
    <x v="443"/>
    <n v="64"/>
    <n v="256"/>
    <n v="1545.98"/>
    <n v="0.79"/>
    <x v="1"/>
    <n v="1612"/>
    <n v="1170"/>
    <x v="0"/>
    <n v="782265.88"/>
    <x v="1"/>
  </r>
  <r>
    <x v="649"/>
    <x v="649"/>
    <x v="3"/>
    <x v="1"/>
    <n v="119"/>
    <n v="3"/>
    <x v="203"/>
    <n v="14"/>
    <n v="254"/>
    <n v="439.32"/>
    <n v="0.247"/>
    <x v="1"/>
    <n v="357"/>
    <n v="86"/>
    <x v="0"/>
    <n v="125206.2"/>
    <x v="3"/>
  </r>
  <r>
    <x v="650"/>
    <x v="650"/>
    <x v="3"/>
    <x v="0"/>
    <n v="17"/>
    <n v="5"/>
    <x v="444"/>
    <n v="44"/>
    <n v="368"/>
    <n v="1956.44"/>
    <n v="0.54400000000000004"/>
    <x v="2"/>
    <n v="85"/>
    <n v="0"/>
    <x v="1"/>
    <n v="538021"/>
    <x v="0"/>
  </r>
  <r>
    <x v="651"/>
    <x v="651"/>
    <x v="3"/>
    <x v="2"/>
    <n v="73"/>
    <n v="14"/>
    <x v="445"/>
    <n v="128"/>
    <n v="132"/>
    <n v="1842.9"/>
    <n v="0.09"/>
    <x v="2"/>
    <n v="1022"/>
    <n v="1092"/>
    <x v="1"/>
    <n v="106888.20000000001"/>
    <x v="3"/>
  </r>
  <r>
    <x v="652"/>
    <x v="652"/>
    <x v="2"/>
    <x v="1"/>
    <n v="173"/>
    <n v="3"/>
    <x v="93"/>
    <n v="206"/>
    <n v="131"/>
    <n v="368.18"/>
    <n v="0.46500000000000002"/>
    <x v="2"/>
    <n v="519"/>
    <n v="651"/>
    <x v="1"/>
    <n v="27245.32"/>
    <x v="0"/>
  </r>
  <r>
    <x v="653"/>
    <x v="653"/>
    <x v="1"/>
    <x v="2"/>
    <n v="81"/>
    <n v="3"/>
    <x v="111"/>
    <n v="63"/>
    <n v="336"/>
    <n v="1139.6300000000001"/>
    <n v="0.17799999999999999"/>
    <x v="2"/>
    <n v="243"/>
    <n v="259"/>
    <x v="1"/>
    <n v="53562.610000000008"/>
    <x v="3"/>
  </r>
  <r>
    <x v="654"/>
    <x v="654"/>
    <x v="1"/>
    <x v="2"/>
    <n v="5"/>
    <n v="11"/>
    <x v="170"/>
    <n v="268"/>
    <n v="86"/>
    <n v="1133.26"/>
    <n v="0.21099999999999999"/>
    <x v="1"/>
    <n v="55"/>
    <n v="186"/>
    <x v="1"/>
    <n v="155256.62"/>
    <x v="3"/>
  </r>
  <r>
    <x v="655"/>
    <x v="655"/>
    <x v="4"/>
    <x v="2"/>
    <n v="93"/>
    <n v="4"/>
    <x v="141"/>
    <n v="271"/>
    <n v="262"/>
    <n v="912.94"/>
    <n v="0.36699999999999999"/>
    <x v="0"/>
    <n v="372"/>
    <n v="254"/>
    <x v="0"/>
    <n v="355133.66000000003"/>
    <x v="0"/>
  </r>
  <r>
    <x v="656"/>
    <x v="656"/>
    <x v="4"/>
    <x v="2"/>
    <n v="51"/>
    <n v="9"/>
    <x v="446"/>
    <n v="11"/>
    <n v="182"/>
    <n v="1969.35"/>
    <n v="0.76100000000000001"/>
    <x v="0"/>
    <n v="459"/>
    <n v="242"/>
    <x v="0"/>
    <n v="449011.8"/>
    <x v="1"/>
  </r>
  <r>
    <x v="657"/>
    <x v="657"/>
    <x v="3"/>
    <x v="2"/>
    <n v="8"/>
    <n v="5"/>
    <x v="89"/>
    <n v="91"/>
    <n v="164"/>
    <n v="166.26"/>
    <n v="0.74399999999999999"/>
    <x v="2"/>
    <n v="40"/>
    <n v="0"/>
    <x v="2"/>
    <n v="100753.56"/>
    <x v="1"/>
  </r>
  <r>
    <x v="658"/>
    <x v="658"/>
    <x v="4"/>
    <x v="2"/>
    <n v="195"/>
    <n v="8"/>
    <x v="447"/>
    <n v="14"/>
    <n v="260"/>
    <n v="1273.06"/>
    <n v="0.41499999999999998"/>
    <x v="0"/>
    <n v="1560"/>
    <n v="978"/>
    <x v="0"/>
    <n v="758743.76"/>
    <x v="0"/>
  </r>
  <r>
    <x v="659"/>
    <x v="659"/>
    <x v="2"/>
    <x v="1"/>
    <n v="184"/>
    <n v="13"/>
    <x v="19"/>
    <n v="183"/>
    <n v="181"/>
    <n v="450.34"/>
    <n v="0.11899999999999999"/>
    <x v="2"/>
    <n v="2392"/>
    <n v="1944"/>
    <x v="0"/>
    <n v="284164.53999999998"/>
    <x v="3"/>
  </r>
  <r>
    <x v="660"/>
    <x v="660"/>
    <x v="1"/>
    <x v="2"/>
    <n v="14"/>
    <n v="11"/>
    <x v="120"/>
    <n v="148"/>
    <n v="203"/>
    <n v="1078.3"/>
    <n v="0.28100000000000003"/>
    <x v="1"/>
    <n v="154"/>
    <n v="0"/>
    <x v="0"/>
    <n v="622179.1"/>
    <x v="3"/>
  </r>
  <r>
    <x v="661"/>
    <x v="661"/>
    <x v="3"/>
    <x v="0"/>
    <n v="32"/>
    <n v="4"/>
    <x v="448"/>
    <n v="202"/>
    <n v="343"/>
    <n v="1570.49"/>
    <n v="0.505"/>
    <x v="2"/>
    <n v="128"/>
    <n v="0"/>
    <x v="1"/>
    <n v="526114.15"/>
    <x v="0"/>
  </r>
  <r>
    <x v="662"/>
    <x v="662"/>
    <x v="4"/>
    <x v="1"/>
    <n v="125"/>
    <n v="11"/>
    <x v="398"/>
    <n v="147"/>
    <n v="231"/>
    <n v="531.12"/>
    <n v="0.86899999999999999"/>
    <x v="0"/>
    <n v="1375"/>
    <n v="1110"/>
    <x v="0"/>
    <n v="218821.44"/>
    <x v="2"/>
  </r>
  <r>
    <x v="663"/>
    <x v="663"/>
    <x v="2"/>
    <x v="0"/>
    <n v="130"/>
    <n v="13"/>
    <x v="266"/>
    <n v="125"/>
    <n v="196"/>
    <n v="817.05"/>
    <n v="0.96799999999999997"/>
    <x v="0"/>
    <n v="1690"/>
    <n v="1352"/>
    <x v="0"/>
    <n v="378294.14999999997"/>
    <x v="2"/>
  </r>
  <r>
    <x v="664"/>
    <x v="664"/>
    <x v="2"/>
    <x v="2"/>
    <n v="138"/>
    <n v="14"/>
    <x v="449"/>
    <n v="53"/>
    <n v="271"/>
    <n v="1904"/>
    <n v="0.63700000000000001"/>
    <x v="0"/>
    <n v="1932"/>
    <n v="1298"/>
    <x v="0"/>
    <n v="1308048"/>
    <x v="1"/>
  </r>
  <r>
    <x v="665"/>
    <x v="665"/>
    <x v="4"/>
    <x v="0"/>
    <n v="159"/>
    <n v="12"/>
    <x v="450"/>
    <n v="298"/>
    <n v="331"/>
    <n v="1534.89"/>
    <n v="0.35099999999999998"/>
    <x v="1"/>
    <n v="1908"/>
    <n v="1435"/>
    <x v="0"/>
    <n v="1183400.1900000002"/>
    <x v="0"/>
  </r>
  <r>
    <x v="666"/>
    <x v="666"/>
    <x v="1"/>
    <x v="2"/>
    <n v="144"/>
    <n v="4"/>
    <x v="451"/>
    <n v="228"/>
    <n v="176"/>
    <n v="1166.81"/>
    <n v="0.69299999999999995"/>
    <x v="2"/>
    <n v="576"/>
    <n v="526"/>
    <x v="0"/>
    <n v="324373.18"/>
    <x v="1"/>
  </r>
  <r>
    <x v="667"/>
    <x v="667"/>
    <x v="4"/>
    <x v="2"/>
    <n v="66"/>
    <n v="3"/>
    <x v="180"/>
    <n v="65"/>
    <n v="357"/>
    <n v="482.89"/>
    <n v="0.33600000000000002"/>
    <x v="1"/>
    <n v="198"/>
    <n v="0"/>
    <x v="2"/>
    <n v="322087.63"/>
    <x v="0"/>
  </r>
  <r>
    <x v="668"/>
    <x v="668"/>
    <x v="3"/>
    <x v="1"/>
    <n v="184"/>
    <n v="14"/>
    <x v="414"/>
    <n v="251"/>
    <n v="252"/>
    <n v="879.35"/>
    <n v="0.625"/>
    <x v="1"/>
    <n v="2576"/>
    <n v="2610"/>
    <x v="1"/>
    <n v="190818.95"/>
    <x v="1"/>
  </r>
  <r>
    <x v="669"/>
    <x v="669"/>
    <x v="4"/>
    <x v="1"/>
    <n v="180"/>
    <n v="13"/>
    <x v="452"/>
    <n v="267"/>
    <n v="167"/>
    <n v="1559.42"/>
    <n v="0.24399999999999999"/>
    <x v="2"/>
    <n v="2340"/>
    <n v="1889"/>
    <x v="0"/>
    <n v="1119663.56"/>
    <x v="3"/>
  </r>
  <r>
    <x v="670"/>
    <x v="670"/>
    <x v="2"/>
    <x v="2"/>
    <n v="71"/>
    <n v="7"/>
    <x v="100"/>
    <n v="10"/>
    <n v="110"/>
    <n v="1650.06"/>
    <n v="0.26700000000000002"/>
    <x v="0"/>
    <n v="497"/>
    <n v="0"/>
    <x v="0"/>
    <n v="1067588.82"/>
    <x v="3"/>
  </r>
  <r>
    <x v="671"/>
    <x v="671"/>
    <x v="4"/>
    <x v="1"/>
    <n v="178"/>
    <n v="7"/>
    <x v="440"/>
    <n v="298"/>
    <n v="280"/>
    <n v="526.98"/>
    <n v="7.4999999999999997E-2"/>
    <x v="0"/>
    <n v="1246"/>
    <n v="1080"/>
    <x v="0"/>
    <n v="244518.72"/>
    <x v="3"/>
  </r>
  <r>
    <x v="672"/>
    <x v="672"/>
    <x v="1"/>
    <x v="0"/>
    <n v="78"/>
    <n v="2"/>
    <x v="453"/>
    <n v="112"/>
    <n v="199"/>
    <n v="1341.02"/>
    <n v="0.42"/>
    <x v="0"/>
    <n v="156"/>
    <n v="0"/>
    <x v="2"/>
    <n v="789860.78"/>
    <x v="0"/>
  </r>
  <r>
    <x v="673"/>
    <x v="673"/>
    <x v="0"/>
    <x v="1"/>
    <n v="99"/>
    <n v="8"/>
    <x v="292"/>
    <n v="158"/>
    <n v="194"/>
    <n v="235.26"/>
    <n v="0.61799999999999999"/>
    <x v="0"/>
    <n v="792"/>
    <n v="349"/>
    <x v="0"/>
    <n v="141391.25999999998"/>
    <x v="1"/>
  </r>
  <r>
    <x v="674"/>
    <x v="674"/>
    <x v="4"/>
    <x v="1"/>
    <n v="147"/>
    <n v="13"/>
    <x v="454"/>
    <n v="93"/>
    <n v="160"/>
    <n v="95.26"/>
    <n v="0.78900000000000003"/>
    <x v="1"/>
    <n v="1911"/>
    <n v="1380"/>
    <x v="0"/>
    <n v="59442.240000000005"/>
    <x v="1"/>
  </r>
  <r>
    <x v="675"/>
    <x v="675"/>
    <x v="1"/>
    <x v="0"/>
    <n v="40"/>
    <n v="5"/>
    <x v="455"/>
    <n v="35"/>
    <n v="216"/>
    <n v="1119.9100000000001"/>
    <n v="0.81"/>
    <x v="2"/>
    <n v="200"/>
    <n v="0"/>
    <x v="2"/>
    <n v="851131.60000000009"/>
    <x v="2"/>
  </r>
  <r>
    <x v="676"/>
    <x v="676"/>
    <x v="1"/>
    <x v="1"/>
    <n v="146"/>
    <n v="14"/>
    <x v="411"/>
    <n v="184"/>
    <n v="238"/>
    <n v="487.54"/>
    <n v="0.99199999999999999"/>
    <x v="2"/>
    <n v="2044"/>
    <n v="1560"/>
    <x v="0"/>
    <n v="325676.72000000003"/>
    <x v="2"/>
  </r>
  <r>
    <x v="677"/>
    <x v="677"/>
    <x v="2"/>
    <x v="2"/>
    <n v="116"/>
    <n v="12"/>
    <x v="456"/>
    <n v="232"/>
    <n v="98"/>
    <n v="203.88"/>
    <n v="8.7999999999999995E-2"/>
    <x v="2"/>
    <n v="1392"/>
    <n v="988"/>
    <x v="0"/>
    <n v="129667.68"/>
    <x v="3"/>
  </r>
  <r>
    <x v="678"/>
    <x v="678"/>
    <x v="1"/>
    <x v="0"/>
    <n v="135"/>
    <n v="13"/>
    <x v="457"/>
    <n v="138"/>
    <n v="156"/>
    <n v="1473.17"/>
    <n v="0.49299999999999999"/>
    <x v="1"/>
    <n v="1755"/>
    <n v="1569"/>
    <x v="0"/>
    <n v="477307.08"/>
    <x v="0"/>
  </r>
  <r>
    <x v="679"/>
    <x v="679"/>
    <x v="1"/>
    <x v="2"/>
    <n v="117"/>
    <n v="4"/>
    <x v="430"/>
    <n v="151"/>
    <n v="142"/>
    <n v="1021.05"/>
    <n v="0.52100000000000002"/>
    <x v="0"/>
    <n v="468"/>
    <n v="261"/>
    <x v="0"/>
    <n v="365535.89999999997"/>
    <x v="0"/>
  </r>
  <r>
    <x v="680"/>
    <x v="680"/>
    <x v="1"/>
    <x v="0"/>
    <n v="114"/>
    <n v="14"/>
    <x v="98"/>
    <n v="144"/>
    <n v="173"/>
    <n v="1602.74"/>
    <n v="0.80500000000000005"/>
    <x v="0"/>
    <n v="1596"/>
    <n v="1192"/>
    <x v="0"/>
    <n v="878301.52"/>
    <x v="2"/>
  </r>
  <r>
    <x v="681"/>
    <x v="681"/>
    <x v="1"/>
    <x v="2"/>
    <n v="118"/>
    <n v="14"/>
    <x v="312"/>
    <n v="64"/>
    <n v="366"/>
    <n v="1344.69"/>
    <n v="0.26600000000000001"/>
    <x v="2"/>
    <n v="1652"/>
    <n v="1643"/>
    <x v="1"/>
    <n v="98162.37000000001"/>
    <x v="3"/>
  </r>
  <r>
    <x v="682"/>
    <x v="682"/>
    <x v="3"/>
    <x v="2"/>
    <n v="71"/>
    <n v="9"/>
    <x v="195"/>
    <n v="65"/>
    <n v="189"/>
    <n v="1473.12"/>
    <n v="6.9000000000000006E-2"/>
    <x v="0"/>
    <n v="639"/>
    <n v="573"/>
    <x v="1"/>
    <n v="192978.71999999997"/>
    <x v="3"/>
  </r>
  <r>
    <x v="683"/>
    <x v="683"/>
    <x v="3"/>
    <x v="1"/>
    <n v="130"/>
    <n v="3"/>
    <x v="401"/>
    <n v="85"/>
    <n v="363"/>
    <n v="649.35"/>
    <n v="0.314"/>
    <x v="1"/>
    <n v="390"/>
    <n v="0"/>
    <x v="0"/>
    <n v="456493.05"/>
    <x v="0"/>
  </r>
  <r>
    <x v="684"/>
    <x v="684"/>
    <x v="2"/>
    <x v="2"/>
    <n v="90"/>
    <n v="10"/>
    <x v="458"/>
    <n v="141"/>
    <n v="60"/>
    <n v="563.39"/>
    <n v="0.98399999999999999"/>
    <x v="0"/>
    <n v="900"/>
    <n v="603"/>
    <x v="0"/>
    <n v="246764.82"/>
    <x v="2"/>
  </r>
  <r>
    <x v="685"/>
    <x v="685"/>
    <x v="4"/>
    <x v="1"/>
    <n v="23"/>
    <n v="14"/>
    <x v="457"/>
    <n v="51"/>
    <n v="220"/>
    <n v="1221.71"/>
    <n v="0.89900000000000002"/>
    <x v="0"/>
    <n v="322"/>
    <n v="49"/>
    <x v="0"/>
    <n v="395834.04000000004"/>
    <x v="2"/>
  </r>
  <r>
    <x v="686"/>
    <x v="686"/>
    <x v="1"/>
    <x v="0"/>
    <n v="186"/>
    <n v="9"/>
    <x v="191"/>
    <n v="119"/>
    <n v="85"/>
    <n v="440.16"/>
    <n v="0.39500000000000002"/>
    <x v="0"/>
    <n v="1674"/>
    <n v="1336"/>
    <x v="0"/>
    <n v="201153.12000000002"/>
    <x v="0"/>
  </r>
  <r>
    <x v="687"/>
    <x v="687"/>
    <x v="4"/>
    <x v="2"/>
    <n v="73"/>
    <n v="9"/>
    <x v="156"/>
    <n v="79"/>
    <n v="179"/>
    <n v="1640.05"/>
    <n v="0.876"/>
    <x v="2"/>
    <n v="657"/>
    <n v="61"/>
    <x v="0"/>
    <n v="1107033.75"/>
    <x v="2"/>
  </r>
  <r>
    <x v="688"/>
    <x v="688"/>
    <x v="4"/>
    <x v="2"/>
    <n v="14"/>
    <n v="14"/>
    <x v="459"/>
    <n v="293"/>
    <n v="392"/>
    <n v="1069.69"/>
    <n v="3.3000000000000002E-2"/>
    <x v="1"/>
    <n v="196"/>
    <n v="385"/>
    <x v="1"/>
    <n v="111247.76000000001"/>
    <x v="3"/>
  </r>
  <r>
    <x v="689"/>
    <x v="689"/>
    <x v="2"/>
    <x v="0"/>
    <n v="165"/>
    <n v="4"/>
    <x v="0"/>
    <n v="135"/>
    <n v="110"/>
    <n v="492.63"/>
    <n v="0.314"/>
    <x v="2"/>
    <n v="660"/>
    <n v="252"/>
    <x v="0"/>
    <n v="267498.09000000003"/>
    <x v="0"/>
  </r>
  <r>
    <x v="690"/>
    <x v="690"/>
    <x v="1"/>
    <x v="0"/>
    <n v="145"/>
    <n v="14"/>
    <x v="435"/>
    <n v="188"/>
    <n v="383"/>
    <n v="1269.08"/>
    <n v="0.72699999999999998"/>
    <x v="1"/>
    <n v="2030"/>
    <n v="1947"/>
    <x v="1"/>
    <n v="343920.68"/>
    <x v="1"/>
  </r>
  <r>
    <x v="691"/>
    <x v="691"/>
    <x v="1"/>
    <x v="2"/>
    <n v="132"/>
    <n v="5"/>
    <x v="460"/>
    <n v="206"/>
    <n v="98"/>
    <n v="1892.82"/>
    <n v="0.221"/>
    <x v="2"/>
    <n v="660"/>
    <n v="119"/>
    <x v="0"/>
    <n v="1413936.54"/>
    <x v="3"/>
  </r>
  <r>
    <x v="692"/>
    <x v="692"/>
    <x v="0"/>
    <x v="0"/>
    <n v="103"/>
    <n v="3"/>
    <x v="461"/>
    <n v="270"/>
    <n v="235"/>
    <n v="210.08"/>
    <n v="0.19800000000000001"/>
    <x v="1"/>
    <n v="309"/>
    <n v="434"/>
    <x v="1"/>
    <n v="30461.600000000002"/>
    <x v="3"/>
  </r>
  <r>
    <x v="693"/>
    <x v="693"/>
    <x v="4"/>
    <x v="1"/>
    <n v="183"/>
    <n v="3"/>
    <x v="353"/>
    <n v="110"/>
    <n v="270"/>
    <n v="263.22000000000003"/>
    <n v="0.86199999999999999"/>
    <x v="1"/>
    <n v="549"/>
    <n v="30"/>
    <x v="0"/>
    <n v="165565.38"/>
    <x v="2"/>
  </r>
  <r>
    <x v="694"/>
    <x v="694"/>
    <x v="4"/>
    <x v="0"/>
    <n v="36"/>
    <n v="5"/>
    <x v="462"/>
    <n v="70"/>
    <n v="55"/>
    <n v="1695.49"/>
    <n v="0.61599999999999999"/>
    <x v="2"/>
    <n v="180"/>
    <n v="0"/>
    <x v="0"/>
    <n v="718887.76"/>
    <x v="1"/>
  </r>
  <r>
    <x v="695"/>
    <x v="695"/>
    <x v="3"/>
    <x v="0"/>
    <n v="116"/>
    <n v="7"/>
    <x v="118"/>
    <n v="192"/>
    <n v="349"/>
    <n v="263.70999999999998"/>
    <n v="0.98899999999999999"/>
    <x v="2"/>
    <n v="812"/>
    <n v="681"/>
    <x v="1"/>
    <n v="85178.329999999987"/>
    <x v="2"/>
  </r>
  <r>
    <x v="696"/>
    <x v="696"/>
    <x v="0"/>
    <x v="2"/>
    <n v="28"/>
    <n v="6"/>
    <x v="111"/>
    <n v="18"/>
    <n v="224"/>
    <n v="126.78"/>
    <n v="0.13500000000000001"/>
    <x v="0"/>
    <n v="168"/>
    <n v="139"/>
    <x v="1"/>
    <n v="5958.66"/>
    <x v="3"/>
  </r>
  <r>
    <x v="697"/>
    <x v="697"/>
    <x v="3"/>
    <x v="1"/>
    <n v="39"/>
    <n v="2"/>
    <x v="203"/>
    <n v="215"/>
    <n v="328"/>
    <n v="728.46"/>
    <n v="0.35599999999999998"/>
    <x v="1"/>
    <n v="78"/>
    <n v="8"/>
    <x v="1"/>
    <n v="207611.1"/>
    <x v="0"/>
  </r>
  <r>
    <x v="698"/>
    <x v="698"/>
    <x v="3"/>
    <x v="0"/>
    <n v="87"/>
    <n v="14"/>
    <x v="85"/>
    <n v="63"/>
    <n v="253"/>
    <n v="960.08"/>
    <n v="0.311"/>
    <x v="1"/>
    <n v="1218"/>
    <n v="1210"/>
    <x v="1"/>
    <n v="68165.680000000008"/>
    <x v="0"/>
  </r>
  <r>
    <x v="699"/>
    <x v="699"/>
    <x v="3"/>
    <x v="1"/>
    <n v="74"/>
    <n v="11"/>
    <x v="39"/>
    <n v="189"/>
    <n v="145"/>
    <n v="1160.42"/>
    <n v="0.88"/>
    <x v="1"/>
    <n v="814"/>
    <n v="329"/>
    <x v="0"/>
    <n v="782123.08000000007"/>
    <x v="2"/>
  </r>
  <r>
    <x v="700"/>
    <x v="700"/>
    <x v="2"/>
    <x v="1"/>
    <n v="172"/>
    <n v="2"/>
    <x v="463"/>
    <n v="113"/>
    <n v="331"/>
    <n v="1039.24"/>
    <n v="0.255"/>
    <x v="1"/>
    <n v="344"/>
    <n v="0"/>
    <x v="0"/>
    <n v="689016.12"/>
    <x v="3"/>
  </r>
  <r>
    <x v="701"/>
    <x v="701"/>
    <x v="2"/>
    <x v="1"/>
    <n v="186"/>
    <n v="7"/>
    <x v="464"/>
    <n v="135"/>
    <n v="184"/>
    <n v="1830.71"/>
    <n v="0.35299999999999998"/>
    <x v="1"/>
    <n v="1302"/>
    <n v="907"/>
    <x v="0"/>
    <n v="970276.3"/>
    <x v="0"/>
  </r>
  <r>
    <x v="702"/>
    <x v="702"/>
    <x v="3"/>
    <x v="2"/>
    <n v="113"/>
    <n v="4"/>
    <x v="347"/>
    <n v="43"/>
    <n v="82"/>
    <n v="1548.9"/>
    <n v="0.14299999999999999"/>
    <x v="0"/>
    <n v="452"/>
    <n v="269"/>
    <x v="0"/>
    <n v="350051.4"/>
    <x v="3"/>
  </r>
  <r>
    <x v="703"/>
    <x v="703"/>
    <x v="0"/>
    <x v="0"/>
    <n v="176"/>
    <n v="4"/>
    <x v="465"/>
    <n v="174"/>
    <n v="131"/>
    <n v="1968.43"/>
    <n v="0.77500000000000002"/>
    <x v="0"/>
    <n v="704"/>
    <n v="285"/>
    <x v="0"/>
    <n v="1167278.99"/>
    <x v="1"/>
  </r>
  <r>
    <x v="704"/>
    <x v="704"/>
    <x v="4"/>
    <x v="2"/>
    <n v="194"/>
    <n v="8"/>
    <x v="464"/>
    <n v="279"/>
    <n v="197"/>
    <n v="979.09"/>
    <n v="0.23799999999999999"/>
    <x v="0"/>
    <n v="1552"/>
    <n v="1301"/>
    <x v="0"/>
    <n v="518917.7"/>
    <x v="3"/>
  </r>
  <r>
    <x v="705"/>
    <x v="705"/>
    <x v="0"/>
    <x v="0"/>
    <n v="103"/>
    <n v="14"/>
    <x v="463"/>
    <n v="298"/>
    <n v="144"/>
    <n v="214.44"/>
    <n v="6.8000000000000005E-2"/>
    <x v="1"/>
    <n v="1442"/>
    <n v="1077"/>
    <x v="0"/>
    <n v="142173.72"/>
    <x v="3"/>
  </r>
  <r>
    <x v="706"/>
    <x v="706"/>
    <x v="1"/>
    <x v="0"/>
    <n v="37"/>
    <n v="14"/>
    <x v="466"/>
    <n v="127"/>
    <n v="219"/>
    <n v="1913.28"/>
    <n v="0.435"/>
    <x v="2"/>
    <n v="518"/>
    <n v="73"/>
    <x v="0"/>
    <n v="1094396.1599999999"/>
    <x v="0"/>
  </r>
  <r>
    <x v="707"/>
    <x v="707"/>
    <x v="2"/>
    <x v="2"/>
    <n v="60"/>
    <n v="2"/>
    <x v="467"/>
    <n v="101"/>
    <n v="260"/>
    <n v="58.02"/>
    <n v="0.39100000000000001"/>
    <x v="2"/>
    <n v="120"/>
    <n v="1"/>
    <x v="1"/>
    <n v="12764.400000000001"/>
    <x v="0"/>
  </r>
  <r>
    <x v="708"/>
    <x v="708"/>
    <x v="4"/>
    <x v="1"/>
    <n v="168"/>
    <n v="2"/>
    <x v="272"/>
    <n v="109"/>
    <n v="240"/>
    <n v="1563.39"/>
    <n v="0.17799999999999999"/>
    <x v="1"/>
    <n v="336"/>
    <n v="0"/>
    <x v="0"/>
    <n v="984935.70000000007"/>
    <x v="3"/>
  </r>
  <r>
    <x v="709"/>
    <x v="709"/>
    <x v="4"/>
    <x v="1"/>
    <n v="186"/>
    <n v="14"/>
    <x v="427"/>
    <n v="96"/>
    <n v="56"/>
    <n v="111"/>
    <n v="0.13400000000000001"/>
    <x v="0"/>
    <n v="2604"/>
    <n v="2397"/>
    <x v="0"/>
    <n v="33633"/>
    <x v="3"/>
  </r>
  <r>
    <x v="710"/>
    <x v="710"/>
    <x v="1"/>
    <x v="0"/>
    <n v="151"/>
    <n v="11"/>
    <x v="44"/>
    <n v="243"/>
    <n v="363"/>
    <n v="1534.37"/>
    <n v="0.89700000000000002"/>
    <x v="2"/>
    <n v="1661"/>
    <n v="1528"/>
    <x v="0"/>
    <n v="576923.12"/>
    <x v="2"/>
  </r>
  <r>
    <x v="711"/>
    <x v="711"/>
    <x v="1"/>
    <x v="2"/>
    <n v="175"/>
    <n v="4"/>
    <x v="468"/>
    <n v="133"/>
    <n v="391"/>
    <n v="1878.98"/>
    <n v="6.8000000000000005E-2"/>
    <x v="2"/>
    <n v="700"/>
    <n v="767"/>
    <x v="1"/>
    <n v="124012.68000000001"/>
    <x v="3"/>
  </r>
  <r>
    <x v="712"/>
    <x v="712"/>
    <x v="3"/>
    <x v="1"/>
    <n v="16"/>
    <n v="9"/>
    <x v="469"/>
    <n v="212"/>
    <n v="83"/>
    <n v="809.06"/>
    <n v="9.9000000000000005E-2"/>
    <x v="0"/>
    <n v="144"/>
    <n v="200"/>
    <x v="1"/>
    <n v="126213.35999999999"/>
    <x v="3"/>
  </r>
  <r>
    <x v="713"/>
    <x v="713"/>
    <x v="2"/>
    <x v="1"/>
    <n v="15"/>
    <n v="2"/>
    <x v="92"/>
    <n v="41"/>
    <n v="100"/>
    <n v="519.88"/>
    <n v="0.245"/>
    <x v="1"/>
    <n v="30"/>
    <n v="0"/>
    <x v="2"/>
    <n v="77462.12"/>
    <x v="3"/>
  </r>
  <r>
    <x v="714"/>
    <x v="714"/>
    <x v="2"/>
    <x v="0"/>
    <n v="74"/>
    <n v="11"/>
    <x v="470"/>
    <n v="48"/>
    <n v="169"/>
    <n v="491.24"/>
    <n v="0.95299999999999996"/>
    <x v="1"/>
    <n v="814"/>
    <n v="648"/>
    <x v="0"/>
    <n v="105125.36"/>
    <x v="2"/>
  </r>
  <r>
    <x v="715"/>
    <x v="715"/>
    <x v="0"/>
    <x v="0"/>
    <n v="144"/>
    <n v="14"/>
    <x v="161"/>
    <n v="103"/>
    <n v="187"/>
    <n v="1008.85"/>
    <n v="8.5000000000000006E-2"/>
    <x v="1"/>
    <n v="2016"/>
    <n v="1471"/>
    <x v="0"/>
    <n v="653734.80000000005"/>
    <x v="3"/>
  </r>
  <r>
    <x v="716"/>
    <x v="716"/>
    <x v="3"/>
    <x v="2"/>
    <n v="45"/>
    <n v="5"/>
    <x v="113"/>
    <n v="19"/>
    <n v="155"/>
    <n v="383.23"/>
    <n v="0.81599999999999995"/>
    <x v="1"/>
    <n v="225"/>
    <n v="0"/>
    <x v="0"/>
    <n v="146777.09"/>
    <x v="2"/>
  </r>
  <r>
    <x v="717"/>
    <x v="717"/>
    <x v="3"/>
    <x v="0"/>
    <n v="157"/>
    <n v="10"/>
    <x v="368"/>
    <n v="224"/>
    <n v="331"/>
    <n v="1362.2"/>
    <n v="0.89200000000000002"/>
    <x v="1"/>
    <n v="1570"/>
    <n v="1343"/>
    <x v="0"/>
    <n v="614352.20000000007"/>
    <x v="2"/>
  </r>
  <r>
    <x v="718"/>
    <x v="718"/>
    <x v="3"/>
    <x v="1"/>
    <n v="110"/>
    <n v="5"/>
    <x v="96"/>
    <n v="109"/>
    <n v="81"/>
    <n v="768.29"/>
    <n v="0.378"/>
    <x v="2"/>
    <n v="550"/>
    <n v="571"/>
    <x v="1"/>
    <n v="67609.51999999999"/>
    <x v="0"/>
  </r>
  <r>
    <x v="719"/>
    <x v="719"/>
    <x v="3"/>
    <x v="1"/>
    <n v="7"/>
    <n v="11"/>
    <x v="471"/>
    <n v="253"/>
    <n v="173"/>
    <n v="680.06"/>
    <n v="0.29399999999999998"/>
    <x v="0"/>
    <n v="77"/>
    <n v="0"/>
    <x v="0"/>
    <n v="324388.62"/>
    <x v="3"/>
  </r>
  <r>
    <x v="720"/>
    <x v="720"/>
    <x v="2"/>
    <x v="1"/>
    <n v="7"/>
    <n v="9"/>
    <x v="472"/>
    <n v="67"/>
    <n v="219"/>
    <n v="949.51"/>
    <n v="0.67700000000000005"/>
    <x v="2"/>
    <n v="63"/>
    <n v="0"/>
    <x v="2"/>
    <n v="530776.09"/>
    <x v="1"/>
  </r>
  <r>
    <x v="721"/>
    <x v="721"/>
    <x v="2"/>
    <x v="1"/>
    <n v="88"/>
    <n v="8"/>
    <x v="473"/>
    <n v="28"/>
    <n v="61"/>
    <n v="1108.05"/>
    <n v="0.70299999999999996"/>
    <x v="2"/>
    <n v="704"/>
    <n v="378"/>
    <x v="0"/>
    <n v="392249.7"/>
    <x v="1"/>
  </r>
  <r>
    <x v="722"/>
    <x v="722"/>
    <x v="3"/>
    <x v="2"/>
    <n v="160"/>
    <n v="4"/>
    <x v="474"/>
    <n v="126"/>
    <n v="217"/>
    <n v="326.76"/>
    <n v="0.78"/>
    <x v="2"/>
    <n v="640"/>
    <n v="221"/>
    <x v="0"/>
    <n v="178084.19999999998"/>
    <x v="1"/>
  </r>
  <r>
    <x v="723"/>
    <x v="723"/>
    <x v="0"/>
    <x v="2"/>
    <n v="155"/>
    <n v="8"/>
    <x v="120"/>
    <n v="145"/>
    <n v="392"/>
    <n v="1430.14"/>
    <n v="0.83099999999999996"/>
    <x v="0"/>
    <n v="1240"/>
    <n v="808"/>
    <x v="0"/>
    <n v="825190.78"/>
    <x v="2"/>
  </r>
  <r>
    <x v="724"/>
    <x v="724"/>
    <x v="4"/>
    <x v="0"/>
    <n v="180"/>
    <n v="8"/>
    <x v="475"/>
    <n v="22"/>
    <n v="127"/>
    <n v="1771.75"/>
    <n v="0.26800000000000002"/>
    <x v="2"/>
    <n v="1440"/>
    <n v="1427"/>
    <x v="1"/>
    <n v="62011.25"/>
    <x v="3"/>
  </r>
  <r>
    <x v="725"/>
    <x v="725"/>
    <x v="4"/>
    <x v="0"/>
    <n v="199"/>
    <n v="11"/>
    <x v="476"/>
    <n v="110"/>
    <n v="83"/>
    <n v="592.07000000000005"/>
    <n v="0.68700000000000006"/>
    <x v="2"/>
    <n v="2189"/>
    <n v="1824"/>
    <x v="0"/>
    <n v="281233.25"/>
    <x v="1"/>
  </r>
  <r>
    <x v="726"/>
    <x v="726"/>
    <x v="0"/>
    <x v="0"/>
    <n v="174"/>
    <n v="4"/>
    <x v="477"/>
    <n v="164"/>
    <n v="258"/>
    <n v="401.76"/>
    <n v="0.13500000000000001"/>
    <x v="1"/>
    <n v="696"/>
    <n v="331"/>
    <x v="0"/>
    <n v="212531.04"/>
    <x v="3"/>
  </r>
  <r>
    <x v="727"/>
    <x v="727"/>
    <x v="3"/>
    <x v="2"/>
    <n v="111"/>
    <n v="3"/>
    <x v="446"/>
    <n v="91"/>
    <n v="375"/>
    <n v="1532.99"/>
    <n v="0.51100000000000001"/>
    <x v="0"/>
    <n v="333"/>
    <n v="196"/>
    <x v="1"/>
    <n v="349521.72000000003"/>
    <x v="0"/>
  </r>
  <r>
    <x v="728"/>
    <x v="728"/>
    <x v="2"/>
    <x v="1"/>
    <n v="172"/>
    <n v="10"/>
    <x v="478"/>
    <n v="97"/>
    <n v="57"/>
    <n v="407.91"/>
    <n v="0.61299999999999999"/>
    <x v="1"/>
    <n v="1720"/>
    <n v="1640"/>
    <x v="0"/>
    <n v="72200.070000000007"/>
    <x v="1"/>
  </r>
  <r>
    <x v="729"/>
    <x v="729"/>
    <x v="4"/>
    <x v="0"/>
    <n v="138"/>
    <n v="2"/>
    <x v="320"/>
    <n v="114"/>
    <n v="274"/>
    <n v="130.44999999999999"/>
    <n v="0.16200000000000001"/>
    <x v="1"/>
    <n v="276"/>
    <n v="34"/>
    <x v="0"/>
    <n v="46440.2"/>
    <x v="3"/>
  </r>
  <r>
    <x v="730"/>
    <x v="730"/>
    <x v="1"/>
    <x v="1"/>
    <n v="24"/>
    <n v="8"/>
    <x v="479"/>
    <n v="139"/>
    <n v="276"/>
    <n v="1257.52"/>
    <n v="7.6999999999999999E-2"/>
    <x v="2"/>
    <n v="192"/>
    <n v="0"/>
    <x v="2"/>
    <n v="953200.16"/>
    <x v="3"/>
  </r>
  <r>
    <x v="731"/>
    <x v="731"/>
    <x v="1"/>
    <x v="0"/>
    <n v="143"/>
    <n v="5"/>
    <x v="480"/>
    <n v="281"/>
    <n v="224"/>
    <n v="517.52"/>
    <n v="0.19500000000000001"/>
    <x v="1"/>
    <n v="715"/>
    <n v="736"/>
    <x v="1"/>
    <n v="134555.19999999998"/>
    <x v="3"/>
  </r>
  <r>
    <x v="732"/>
    <x v="732"/>
    <x v="0"/>
    <x v="0"/>
    <n v="100"/>
    <n v="3"/>
    <x v="481"/>
    <n v="23"/>
    <n v="130"/>
    <n v="385.03"/>
    <n v="0.42099999999999999"/>
    <x v="2"/>
    <n v="300"/>
    <n v="246"/>
    <x v="1"/>
    <n v="29647.309999999998"/>
    <x v="0"/>
  </r>
  <r>
    <x v="733"/>
    <x v="733"/>
    <x v="3"/>
    <x v="0"/>
    <n v="128"/>
    <n v="3"/>
    <x v="457"/>
    <n v="137"/>
    <n v="331"/>
    <n v="1964.13"/>
    <n v="0.88800000000000001"/>
    <x v="1"/>
    <n v="384"/>
    <n v="197"/>
    <x v="1"/>
    <n v="636378.12"/>
    <x v="2"/>
  </r>
  <r>
    <x v="734"/>
    <x v="734"/>
    <x v="4"/>
    <x v="0"/>
    <n v="159"/>
    <n v="9"/>
    <x v="216"/>
    <n v="69"/>
    <n v="106"/>
    <n v="619.14"/>
    <n v="0.53200000000000003"/>
    <x v="0"/>
    <n v="1431"/>
    <n v="1136"/>
    <x v="0"/>
    <n v="225366.96"/>
    <x v="0"/>
  </r>
  <r>
    <x v="735"/>
    <x v="735"/>
    <x v="3"/>
    <x v="0"/>
    <n v="25"/>
    <n v="8"/>
    <x v="340"/>
    <n v="236"/>
    <n v="184"/>
    <n v="1811.71"/>
    <n v="0.748"/>
    <x v="0"/>
    <n v="200"/>
    <n v="0"/>
    <x v="0"/>
    <n v="1197540.31"/>
    <x v="1"/>
  </r>
  <r>
    <x v="736"/>
    <x v="736"/>
    <x v="4"/>
    <x v="1"/>
    <n v="118"/>
    <n v="13"/>
    <x v="482"/>
    <n v="26"/>
    <n v="287"/>
    <n v="397.53"/>
    <n v="0.17399999999999999"/>
    <x v="1"/>
    <n v="1534"/>
    <n v="812"/>
    <x v="0"/>
    <n v="297352.44"/>
    <x v="3"/>
  </r>
  <r>
    <x v="737"/>
    <x v="737"/>
    <x v="0"/>
    <x v="0"/>
    <n v="17"/>
    <n v="8"/>
    <x v="142"/>
    <n v="54"/>
    <n v="266"/>
    <n v="1647.01"/>
    <n v="0.106"/>
    <x v="2"/>
    <n v="136"/>
    <n v="157"/>
    <x v="1"/>
    <n v="54351.33"/>
    <x v="3"/>
  </r>
  <r>
    <x v="738"/>
    <x v="738"/>
    <x v="0"/>
    <x v="1"/>
    <n v="90"/>
    <n v="6"/>
    <x v="483"/>
    <n v="47"/>
    <n v="276"/>
    <n v="1028.94"/>
    <n v="0.24"/>
    <x v="2"/>
    <n v="540"/>
    <n v="209"/>
    <x v="0"/>
    <n v="388939.32"/>
    <x v="3"/>
  </r>
  <r>
    <x v="739"/>
    <x v="739"/>
    <x v="1"/>
    <x v="2"/>
    <n v="39"/>
    <n v="11"/>
    <x v="371"/>
    <n v="133"/>
    <n v="75"/>
    <n v="203.26"/>
    <n v="0.314"/>
    <x v="2"/>
    <n v="429"/>
    <n v="166"/>
    <x v="0"/>
    <n v="80490.959999999992"/>
    <x v="0"/>
  </r>
  <r>
    <x v="740"/>
    <x v="740"/>
    <x v="3"/>
    <x v="0"/>
    <n v="51"/>
    <n v="9"/>
    <x v="204"/>
    <n v="73"/>
    <n v="236"/>
    <n v="1480.53"/>
    <n v="0.54800000000000004"/>
    <x v="1"/>
    <n v="459"/>
    <n v="270"/>
    <x v="0"/>
    <n v="387898.86"/>
    <x v="0"/>
  </r>
  <r>
    <x v="741"/>
    <x v="741"/>
    <x v="1"/>
    <x v="1"/>
    <n v="160"/>
    <n v="3"/>
    <x v="484"/>
    <n v="262"/>
    <n v="167"/>
    <n v="1789.54"/>
    <n v="0.88100000000000001"/>
    <x v="2"/>
    <n v="480"/>
    <n v="578"/>
    <x v="1"/>
    <n v="293484.56"/>
    <x v="2"/>
  </r>
  <r>
    <x v="742"/>
    <x v="742"/>
    <x v="3"/>
    <x v="2"/>
    <n v="153"/>
    <n v="3"/>
    <x v="198"/>
    <n v="271"/>
    <n v="246"/>
    <n v="367.88"/>
    <n v="0.42599999999999999"/>
    <x v="1"/>
    <n v="459"/>
    <n v="296"/>
    <x v="0"/>
    <n v="159659.91999999998"/>
    <x v="0"/>
  </r>
  <r>
    <x v="743"/>
    <x v="743"/>
    <x v="1"/>
    <x v="2"/>
    <n v="150"/>
    <n v="6"/>
    <x v="341"/>
    <n v="121"/>
    <n v="165"/>
    <n v="1464.9"/>
    <n v="0.51900000000000002"/>
    <x v="0"/>
    <n v="900"/>
    <n v="608"/>
    <x v="0"/>
    <n v="605003.70000000007"/>
    <x v="0"/>
  </r>
  <r>
    <x v="744"/>
    <x v="744"/>
    <x v="2"/>
    <x v="2"/>
    <n v="163"/>
    <n v="2"/>
    <x v="485"/>
    <n v="111"/>
    <n v="352"/>
    <n v="917.85"/>
    <n v="5.0000000000000001E-3"/>
    <x v="2"/>
    <n v="326"/>
    <n v="0"/>
    <x v="0"/>
    <n v="581916.9"/>
    <x v="3"/>
  </r>
  <r>
    <x v="745"/>
    <x v="745"/>
    <x v="2"/>
    <x v="1"/>
    <n v="192"/>
    <n v="7"/>
    <x v="482"/>
    <n v="58"/>
    <n v="151"/>
    <n v="1520.05"/>
    <n v="3.3000000000000002E-2"/>
    <x v="1"/>
    <n v="1344"/>
    <n v="654"/>
    <x v="0"/>
    <n v="1136997.3999999999"/>
    <x v="3"/>
  </r>
  <r>
    <x v="746"/>
    <x v="746"/>
    <x v="2"/>
    <x v="0"/>
    <n v="129"/>
    <n v="5"/>
    <x v="486"/>
    <n v="286"/>
    <n v="212"/>
    <n v="1442.16"/>
    <n v="8.4000000000000005E-2"/>
    <x v="2"/>
    <n v="645"/>
    <n v="554"/>
    <x v="0"/>
    <n v="543694.32000000007"/>
    <x v="3"/>
  </r>
  <r>
    <x v="747"/>
    <x v="747"/>
    <x v="2"/>
    <x v="0"/>
    <n v="114"/>
    <n v="7"/>
    <x v="357"/>
    <n v="236"/>
    <n v="227"/>
    <n v="101.87"/>
    <n v="0.69899999999999995"/>
    <x v="1"/>
    <n v="798"/>
    <n v="439"/>
    <x v="0"/>
    <n v="60612.65"/>
    <x v="1"/>
  </r>
  <r>
    <x v="748"/>
    <x v="748"/>
    <x v="4"/>
    <x v="1"/>
    <n v="41"/>
    <n v="8"/>
    <x v="478"/>
    <n v="32"/>
    <n v="329"/>
    <n v="398.51"/>
    <n v="0.48599999999999999"/>
    <x v="2"/>
    <n v="328"/>
    <n v="183"/>
    <x v="1"/>
    <n v="70536.27"/>
    <x v="0"/>
  </r>
  <r>
    <x v="749"/>
    <x v="749"/>
    <x v="2"/>
    <x v="0"/>
    <n v="25"/>
    <n v="14"/>
    <x v="487"/>
    <n v="194"/>
    <n v="335"/>
    <n v="968.5"/>
    <n v="0.193"/>
    <x v="0"/>
    <n v="350"/>
    <n v="0"/>
    <x v="0"/>
    <n v="671170.5"/>
    <x v="3"/>
  </r>
  <r>
    <x v="750"/>
    <x v="750"/>
    <x v="0"/>
    <x v="1"/>
    <n v="18"/>
    <n v="4"/>
    <x v="33"/>
    <n v="73"/>
    <n v="261"/>
    <n v="1870.51"/>
    <n v="0.59299999999999997"/>
    <x v="1"/>
    <n v="72"/>
    <n v="108"/>
    <x v="1"/>
    <n v="69208.87"/>
    <x v="0"/>
  </r>
  <r>
    <x v="751"/>
    <x v="751"/>
    <x v="0"/>
    <x v="0"/>
    <n v="95"/>
    <n v="12"/>
    <x v="460"/>
    <n v="166"/>
    <n v="103"/>
    <n v="717.04"/>
    <n v="0.54500000000000004"/>
    <x v="1"/>
    <n v="1140"/>
    <n v="559"/>
    <x v="0"/>
    <n v="535628.88"/>
    <x v="0"/>
  </r>
  <r>
    <x v="752"/>
    <x v="752"/>
    <x v="4"/>
    <x v="2"/>
    <n v="64"/>
    <n v="14"/>
    <x v="488"/>
    <n v="292"/>
    <n v="116"/>
    <n v="1276.3"/>
    <n v="8.8999999999999996E-2"/>
    <x v="0"/>
    <n v="896"/>
    <n v="608"/>
    <x v="0"/>
    <n v="740254"/>
    <x v="3"/>
  </r>
  <r>
    <x v="753"/>
    <x v="753"/>
    <x v="2"/>
    <x v="0"/>
    <n v="128"/>
    <n v="9"/>
    <x v="338"/>
    <n v="158"/>
    <n v="81"/>
    <n v="73.56"/>
    <n v="0.64"/>
    <x v="0"/>
    <n v="1152"/>
    <n v="723"/>
    <x v="0"/>
    <n v="43179.72"/>
    <x v="1"/>
  </r>
  <r>
    <x v="754"/>
    <x v="754"/>
    <x v="2"/>
    <x v="1"/>
    <n v="27"/>
    <n v="8"/>
    <x v="489"/>
    <n v="178"/>
    <n v="300"/>
    <n v="1436.7"/>
    <n v="0.76700000000000002"/>
    <x v="2"/>
    <n v="216"/>
    <n v="28"/>
    <x v="0"/>
    <n v="525832.20000000007"/>
    <x v="1"/>
  </r>
  <r>
    <x v="755"/>
    <x v="755"/>
    <x v="2"/>
    <x v="1"/>
    <n v="115"/>
    <n v="14"/>
    <x v="481"/>
    <n v="142"/>
    <n v="57"/>
    <n v="1225.98"/>
    <n v="0.28699999999999998"/>
    <x v="1"/>
    <n v="1610"/>
    <n v="1675"/>
    <x v="1"/>
    <n v="94400.46"/>
    <x v="3"/>
  </r>
  <r>
    <x v="756"/>
    <x v="756"/>
    <x v="1"/>
    <x v="2"/>
    <n v="128"/>
    <n v="2"/>
    <x v="269"/>
    <n v="141"/>
    <n v="264"/>
    <n v="1445.02"/>
    <n v="0.68700000000000006"/>
    <x v="1"/>
    <n v="256"/>
    <n v="223"/>
    <x v="1"/>
    <n v="251433.48"/>
    <x v="1"/>
  </r>
  <r>
    <x v="757"/>
    <x v="757"/>
    <x v="3"/>
    <x v="1"/>
    <n v="161"/>
    <n v="7"/>
    <x v="20"/>
    <n v="206"/>
    <n v="95"/>
    <n v="1814.09"/>
    <n v="0.2"/>
    <x v="2"/>
    <n v="1127"/>
    <n v="747"/>
    <x v="0"/>
    <n v="1063056.74"/>
    <x v="3"/>
  </r>
  <r>
    <x v="758"/>
    <x v="758"/>
    <x v="1"/>
    <x v="0"/>
    <n v="179"/>
    <n v="8"/>
    <x v="443"/>
    <n v="144"/>
    <n v="129"/>
    <n v="335.67"/>
    <n v="0.75700000000000001"/>
    <x v="2"/>
    <n v="1432"/>
    <n v="1070"/>
    <x v="0"/>
    <n v="169849.02000000002"/>
    <x v="1"/>
  </r>
  <r>
    <x v="759"/>
    <x v="759"/>
    <x v="3"/>
    <x v="0"/>
    <n v="34"/>
    <n v="12"/>
    <x v="87"/>
    <n v="44"/>
    <n v="84"/>
    <n v="560.1"/>
    <n v="0.91200000000000003"/>
    <x v="1"/>
    <n v="408"/>
    <n v="0"/>
    <x v="0"/>
    <n v="308055"/>
    <x v="2"/>
  </r>
  <r>
    <x v="760"/>
    <x v="760"/>
    <x v="2"/>
    <x v="2"/>
    <n v="119"/>
    <n v="5"/>
    <x v="443"/>
    <n v="229"/>
    <n v="238"/>
    <n v="1991.77"/>
    <n v="0.442"/>
    <x v="0"/>
    <n v="595"/>
    <n v="318"/>
    <x v="0"/>
    <n v="1007835.62"/>
    <x v="0"/>
  </r>
  <r>
    <x v="761"/>
    <x v="761"/>
    <x v="2"/>
    <x v="1"/>
    <n v="94"/>
    <n v="3"/>
    <x v="342"/>
    <n v="194"/>
    <n v="138"/>
    <n v="354.75"/>
    <n v="0.245"/>
    <x v="2"/>
    <n v="282"/>
    <n v="306"/>
    <x v="1"/>
    <n v="60307.5"/>
    <x v="3"/>
  </r>
  <r>
    <x v="762"/>
    <x v="762"/>
    <x v="1"/>
    <x v="2"/>
    <n v="42"/>
    <n v="11"/>
    <x v="483"/>
    <n v="14"/>
    <n v="384"/>
    <n v="1455.22"/>
    <n v="0.39900000000000002"/>
    <x v="1"/>
    <n v="462"/>
    <n v="98"/>
    <x v="1"/>
    <n v="550073.16"/>
    <x v="0"/>
  </r>
  <r>
    <x v="763"/>
    <x v="763"/>
    <x v="1"/>
    <x v="0"/>
    <n v="87"/>
    <n v="10"/>
    <x v="490"/>
    <n v="80"/>
    <n v="185"/>
    <n v="1463.9"/>
    <n v="0.25"/>
    <x v="2"/>
    <n v="870"/>
    <n v="563"/>
    <x v="0"/>
    <n v="566529.30000000005"/>
    <x v="3"/>
  </r>
  <r>
    <x v="764"/>
    <x v="764"/>
    <x v="3"/>
    <x v="2"/>
    <n v="31"/>
    <n v="8"/>
    <x v="491"/>
    <n v="250"/>
    <n v="83"/>
    <n v="1381.84"/>
    <n v="1E-3"/>
    <x v="0"/>
    <n v="248"/>
    <n v="0"/>
    <x v="0"/>
    <n v="882995.75999999989"/>
    <x v="3"/>
  </r>
  <r>
    <x v="765"/>
    <x v="765"/>
    <x v="0"/>
    <x v="1"/>
    <n v="108"/>
    <n v="2"/>
    <x v="468"/>
    <n v="202"/>
    <n v="330"/>
    <n v="493.51"/>
    <n v="0.65"/>
    <x v="1"/>
    <n v="216"/>
    <n v="352"/>
    <x v="1"/>
    <n v="32571.66"/>
    <x v="1"/>
  </r>
  <r>
    <x v="766"/>
    <x v="766"/>
    <x v="3"/>
    <x v="2"/>
    <n v="120"/>
    <n v="9"/>
    <x v="347"/>
    <n v="177"/>
    <n v="162"/>
    <n v="469.51"/>
    <n v="4.2999999999999997E-2"/>
    <x v="1"/>
    <n v="1080"/>
    <n v="1031"/>
    <x v="0"/>
    <n v="106109.26"/>
    <x v="3"/>
  </r>
  <r>
    <x v="767"/>
    <x v="767"/>
    <x v="1"/>
    <x v="1"/>
    <n v="19"/>
    <n v="4"/>
    <x v="492"/>
    <n v="245"/>
    <n v="221"/>
    <n v="1349.37"/>
    <n v="0.21"/>
    <x v="1"/>
    <n v="76"/>
    <n v="0"/>
    <x v="0"/>
    <n v="632854.52999999991"/>
    <x v="3"/>
  </r>
  <r>
    <x v="768"/>
    <x v="768"/>
    <x v="1"/>
    <x v="1"/>
    <n v="191"/>
    <n v="5"/>
    <x v="493"/>
    <n v="257"/>
    <n v="388"/>
    <n v="413.19"/>
    <n v="0.72199999999999998"/>
    <x v="0"/>
    <n v="955"/>
    <n v="710"/>
    <x v="0"/>
    <n v="207421.38"/>
    <x v="1"/>
  </r>
  <r>
    <x v="769"/>
    <x v="769"/>
    <x v="4"/>
    <x v="0"/>
    <n v="7"/>
    <n v="13"/>
    <x v="494"/>
    <n v="174"/>
    <n v="92"/>
    <n v="1340.05"/>
    <n v="0.66600000000000004"/>
    <x v="2"/>
    <n v="91"/>
    <n v="0"/>
    <x v="2"/>
    <n v="883092.95"/>
    <x v="1"/>
  </r>
  <r>
    <x v="770"/>
    <x v="770"/>
    <x v="1"/>
    <x v="0"/>
    <n v="14"/>
    <n v="6"/>
    <x v="495"/>
    <n v="80"/>
    <n v="62"/>
    <n v="1010.43"/>
    <n v="7.2999999999999995E-2"/>
    <x v="0"/>
    <n v="84"/>
    <n v="0"/>
    <x v="2"/>
    <n v="723467.88"/>
    <x v="3"/>
  </r>
  <r>
    <x v="771"/>
    <x v="771"/>
    <x v="4"/>
    <x v="0"/>
    <n v="124"/>
    <n v="2"/>
    <x v="453"/>
    <n v="240"/>
    <n v="223"/>
    <n v="803.93"/>
    <n v="0.66"/>
    <x v="0"/>
    <n v="248"/>
    <n v="0"/>
    <x v="0"/>
    <n v="473514.76999999996"/>
    <x v="1"/>
  </r>
  <r>
    <x v="772"/>
    <x v="772"/>
    <x v="0"/>
    <x v="1"/>
    <n v="149"/>
    <n v="7"/>
    <x v="496"/>
    <n v="64"/>
    <n v="174"/>
    <n v="635.45000000000005"/>
    <n v="0.93100000000000005"/>
    <x v="0"/>
    <n v="1043"/>
    <n v="945"/>
    <x v="1"/>
    <n v="102942.90000000001"/>
    <x v="2"/>
  </r>
  <r>
    <x v="773"/>
    <x v="773"/>
    <x v="3"/>
    <x v="2"/>
    <n v="132"/>
    <n v="11"/>
    <x v="497"/>
    <n v="191"/>
    <n v="381"/>
    <n v="1897.78"/>
    <n v="7.4999999999999997E-2"/>
    <x v="1"/>
    <n v="1452"/>
    <n v="1224"/>
    <x v="0"/>
    <n v="795169.82"/>
    <x v="3"/>
  </r>
  <r>
    <x v="774"/>
    <x v="774"/>
    <x v="3"/>
    <x v="1"/>
    <n v="15"/>
    <n v="7"/>
    <x v="498"/>
    <n v="31"/>
    <n v="256"/>
    <n v="1040.78"/>
    <n v="0.41599999999999998"/>
    <x v="0"/>
    <n v="105"/>
    <n v="20"/>
    <x v="1"/>
    <n v="120730.48"/>
    <x v="0"/>
  </r>
  <r>
    <x v="775"/>
    <x v="775"/>
    <x v="4"/>
    <x v="0"/>
    <n v="180"/>
    <n v="3"/>
    <x v="468"/>
    <n v="292"/>
    <n v="392"/>
    <n v="1144.44"/>
    <n v="0.72899999999999998"/>
    <x v="1"/>
    <n v="540"/>
    <n v="766"/>
    <x v="1"/>
    <n v="75533.040000000008"/>
    <x v="1"/>
  </r>
  <r>
    <x v="776"/>
    <x v="776"/>
    <x v="3"/>
    <x v="0"/>
    <n v="137"/>
    <n v="12"/>
    <x v="499"/>
    <n v="114"/>
    <n v="153"/>
    <n v="1901.05"/>
    <n v="0.66800000000000004"/>
    <x v="1"/>
    <n v="1644"/>
    <n v="1548"/>
    <x v="0"/>
    <n v="399220.5"/>
    <x v="1"/>
  </r>
  <r>
    <x v="777"/>
    <x v="777"/>
    <x v="1"/>
    <x v="2"/>
    <n v="73"/>
    <n v="11"/>
    <x v="500"/>
    <n v="184"/>
    <n v="179"/>
    <n v="1325.06"/>
    <n v="0.22700000000000001"/>
    <x v="2"/>
    <n v="803"/>
    <n v="828"/>
    <x v="1"/>
    <n v="210684.53999999998"/>
    <x v="3"/>
  </r>
  <r>
    <x v="778"/>
    <x v="778"/>
    <x v="2"/>
    <x v="0"/>
    <n v="68"/>
    <n v="7"/>
    <x v="485"/>
    <n v="48"/>
    <n v="89"/>
    <n v="1917.81"/>
    <n v="0.16300000000000001"/>
    <x v="2"/>
    <n v="476"/>
    <n v="0"/>
    <x v="0"/>
    <n v="1215891.54"/>
    <x v="3"/>
  </r>
  <r>
    <x v="779"/>
    <x v="779"/>
    <x v="4"/>
    <x v="0"/>
    <n v="18"/>
    <n v="9"/>
    <x v="115"/>
    <n v="69"/>
    <n v="72"/>
    <n v="257.42"/>
    <n v="0.78400000000000003"/>
    <x v="0"/>
    <n v="162"/>
    <n v="0"/>
    <x v="0"/>
    <n v="64355.000000000007"/>
    <x v="1"/>
  </r>
  <r>
    <x v="780"/>
    <x v="780"/>
    <x v="3"/>
    <x v="0"/>
    <n v="54"/>
    <n v="7"/>
    <x v="501"/>
    <n v="221"/>
    <n v="301"/>
    <n v="1700.95"/>
    <n v="0.95599999999999996"/>
    <x v="1"/>
    <n v="378"/>
    <n v="240"/>
    <x v="0"/>
    <n v="610641.05000000005"/>
    <x v="2"/>
  </r>
  <r>
    <x v="781"/>
    <x v="781"/>
    <x v="4"/>
    <x v="2"/>
    <n v="158"/>
    <n v="5"/>
    <x v="502"/>
    <n v="164"/>
    <n v="374"/>
    <n v="704.06"/>
    <n v="0.76800000000000002"/>
    <x v="1"/>
    <n v="790"/>
    <n v="444"/>
    <x v="0"/>
    <n v="359070.6"/>
    <x v="1"/>
  </r>
  <r>
    <x v="782"/>
    <x v="782"/>
    <x v="4"/>
    <x v="1"/>
    <n v="76"/>
    <n v="5"/>
    <x v="503"/>
    <n v="182"/>
    <n v="339"/>
    <n v="1630.45"/>
    <n v="0.96299999999999997"/>
    <x v="2"/>
    <n v="380"/>
    <n v="494"/>
    <x v="1"/>
    <n v="110870.6"/>
    <x v="2"/>
  </r>
  <r>
    <x v="783"/>
    <x v="783"/>
    <x v="2"/>
    <x v="0"/>
    <n v="73"/>
    <n v="10"/>
    <x v="504"/>
    <n v="32"/>
    <n v="251"/>
    <n v="1718.49"/>
    <n v="0.60499999999999998"/>
    <x v="1"/>
    <n v="730"/>
    <n v="119"/>
    <x v="0"/>
    <n v="1104989.07"/>
    <x v="1"/>
  </r>
  <r>
    <x v="784"/>
    <x v="784"/>
    <x v="1"/>
    <x v="2"/>
    <n v="139"/>
    <n v="7"/>
    <x v="505"/>
    <n v="249"/>
    <n v="204"/>
    <n v="579.4"/>
    <n v="0.92900000000000005"/>
    <x v="0"/>
    <n v="973"/>
    <n v="750"/>
    <x v="0"/>
    <n v="273476.8"/>
    <x v="2"/>
  </r>
  <r>
    <x v="785"/>
    <x v="785"/>
    <x v="4"/>
    <x v="0"/>
    <n v="131"/>
    <n v="9"/>
    <x v="448"/>
    <n v="218"/>
    <n v="104"/>
    <n v="847.22"/>
    <n v="0.69"/>
    <x v="1"/>
    <n v="1179"/>
    <n v="1062"/>
    <x v="0"/>
    <n v="283818.7"/>
    <x v="1"/>
  </r>
  <r>
    <x v="786"/>
    <x v="786"/>
    <x v="3"/>
    <x v="2"/>
    <n v="20"/>
    <n v="9"/>
    <x v="310"/>
    <n v="131"/>
    <n v="155"/>
    <n v="1465.73"/>
    <n v="0.90900000000000003"/>
    <x v="0"/>
    <n v="180"/>
    <n v="0"/>
    <x v="0"/>
    <n v="499813.93"/>
    <x v="2"/>
  </r>
  <r>
    <x v="787"/>
    <x v="787"/>
    <x v="0"/>
    <x v="0"/>
    <n v="187"/>
    <n v="8"/>
    <x v="506"/>
    <n v="262"/>
    <n v="309"/>
    <n v="243.16"/>
    <n v="0.16200000000000001"/>
    <x v="2"/>
    <n v="1496"/>
    <n v="1652"/>
    <x v="1"/>
    <n v="25774.959999999999"/>
    <x v="3"/>
  </r>
  <r>
    <x v="788"/>
    <x v="788"/>
    <x v="4"/>
    <x v="2"/>
    <n v="82"/>
    <n v="4"/>
    <x v="41"/>
    <n v="150"/>
    <n v="249"/>
    <n v="1523.29"/>
    <n v="0.81599999999999995"/>
    <x v="2"/>
    <n v="328"/>
    <n v="0"/>
    <x v="0"/>
    <n v="750981.97"/>
    <x v="2"/>
  </r>
  <r>
    <x v="789"/>
    <x v="789"/>
    <x v="4"/>
    <x v="0"/>
    <n v="105"/>
    <n v="11"/>
    <x v="507"/>
    <n v="162"/>
    <n v="375"/>
    <n v="265.42"/>
    <n v="0.19700000000000001"/>
    <x v="1"/>
    <n v="1155"/>
    <n v="1016"/>
    <x v="1"/>
    <n v="79891.42"/>
    <x v="3"/>
  </r>
  <r>
    <x v="790"/>
    <x v="790"/>
    <x v="2"/>
    <x v="1"/>
    <n v="60"/>
    <n v="2"/>
    <x v="399"/>
    <n v="223"/>
    <n v="266"/>
    <n v="1833.19"/>
    <n v="2.7E-2"/>
    <x v="1"/>
    <n v="120"/>
    <n v="0"/>
    <x v="2"/>
    <n v="1435387.77"/>
    <x v="3"/>
  </r>
  <r>
    <x v="791"/>
    <x v="791"/>
    <x v="1"/>
    <x v="0"/>
    <n v="109"/>
    <n v="6"/>
    <x v="441"/>
    <n v="57"/>
    <n v="96"/>
    <n v="588.86"/>
    <n v="0.51800000000000002"/>
    <x v="2"/>
    <n v="654"/>
    <n v="618"/>
    <x v="1"/>
    <n v="54763.98"/>
    <x v="0"/>
  </r>
  <r>
    <x v="792"/>
    <x v="792"/>
    <x v="0"/>
    <x v="2"/>
    <n v="136"/>
    <n v="14"/>
    <x v="505"/>
    <n v="26"/>
    <n v="166"/>
    <n v="1172.42"/>
    <n v="0.318"/>
    <x v="0"/>
    <n v="1904"/>
    <n v="1458"/>
    <x v="0"/>
    <n v="553382.24"/>
    <x v="0"/>
  </r>
  <r>
    <x v="793"/>
    <x v="793"/>
    <x v="3"/>
    <x v="0"/>
    <n v="52"/>
    <n v="11"/>
    <x v="468"/>
    <n v="78"/>
    <n v="261"/>
    <n v="278.45"/>
    <n v="4.3999999999999997E-2"/>
    <x v="0"/>
    <n v="572"/>
    <n v="584"/>
    <x v="1"/>
    <n v="18377.7"/>
    <x v="3"/>
  </r>
  <r>
    <x v="794"/>
    <x v="794"/>
    <x v="0"/>
    <x v="1"/>
    <n v="21"/>
    <n v="11"/>
    <x v="438"/>
    <n v="94"/>
    <n v="204"/>
    <n v="575.51"/>
    <n v="0.98"/>
    <x v="0"/>
    <n v="231"/>
    <n v="0"/>
    <x v="0"/>
    <n v="349334.57"/>
    <x v="2"/>
  </r>
  <r>
    <x v="795"/>
    <x v="795"/>
    <x v="3"/>
    <x v="0"/>
    <n v="115"/>
    <n v="3"/>
    <x v="231"/>
    <n v="291"/>
    <n v="312"/>
    <n v="837.71"/>
    <n v="0.66600000000000004"/>
    <x v="2"/>
    <n v="345"/>
    <n v="521"/>
    <x v="1"/>
    <n v="96336.650000000009"/>
    <x v="1"/>
  </r>
  <r>
    <x v="796"/>
    <x v="796"/>
    <x v="1"/>
    <x v="2"/>
    <n v="168"/>
    <n v="13"/>
    <x v="53"/>
    <n v="217"/>
    <n v="200"/>
    <n v="999.75"/>
    <n v="0.90200000000000002"/>
    <x v="2"/>
    <n v="2184"/>
    <n v="2351"/>
    <x v="1"/>
    <n v="49987.5"/>
    <x v="2"/>
  </r>
  <r>
    <x v="797"/>
    <x v="797"/>
    <x v="3"/>
    <x v="2"/>
    <n v="74"/>
    <n v="11"/>
    <x v="24"/>
    <n v="49"/>
    <n v="261"/>
    <n v="50.13"/>
    <n v="0.999"/>
    <x v="2"/>
    <n v="814"/>
    <n v="310"/>
    <x v="0"/>
    <n v="27721.890000000003"/>
    <x v="2"/>
  </r>
  <r>
    <x v="798"/>
    <x v="798"/>
    <x v="2"/>
    <x v="1"/>
    <n v="84"/>
    <n v="14"/>
    <x v="284"/>
    <n v="105"/>
    <n v="241"/>
    <n v="1782.88"/>
    <n v="0.39200000000000002"/>
    <x v="1"/>
    <n v="1176"/>
    <n v="1245"/>
    <x v="1"/>
    <n v="64183.680000000008"/>
    <x v="0"/>
  </r>
  <r>
    <x v="799"/>
    <x v="799"/>
    <x v="2"/>
    <x v="2"/>
    <n v="97"/>
    <n v="3"/>
    <x v="508"/>
    <n v="259"/>
    <n v="292"/>
    <n v="64.97"/>
    <n v="0.255"/>
    <x v="2"/>
    <n v="291"/>
    <n v="319"/>
    <x v="1"/>
    <n v="15008.07"/>
    <x v="3"/>
  </r>
  <r>
    <x v="800"/>
    <x v="800"/>
    <x v="2"/>
    <x v="0"/>
    <n v="42"/>
    <n v="8"/>
    <x v="166"/>
    <n v="145"/>
    <n v="147"/>
    <n v="1558.68"/>
    <n v="0.184"/>
    <x v="0"/>
    <n v="336"/>
    <n v="0"/>
    <x v="0"/>
    <n v="1058343.72"/>
    <x v="3"/>
  </r>
  <r>
    <x v="801"/>
    <x v="801"/>
    <x v="2"/>
    <x v="0"/>
    <n v="105"/>
    <n v="12"/>
    <x v="509"/>
    <n v="82"/>
    <n v="78"/>
    <n v="967.63"/>
    <n v="0.51500000000000001"/>
    <x v="0"/>
    <n v="1260"/>
    <n v="1088"/>
    <x v="0"/>
    <n v="245778.02"/>
    <x v="0"/>
  </r>
  <r>
    <x v="802"/>
    <x v="802"/>
    <x v="0"/>
    <x v="0"/>
    <n v="66"/>
    <n v="14"/>
    <x v="226"/>
    <n v="282"/>
    <n v="238"/>
    <n v="1071.57"/>
    <n v="0.60599999999999998"/>
    <x v="2"/>
    <n v="924"/>
    <n v="795"/>
    <x v="0"/>
    <n v="440415.26999999996"/>
    <x v="1"/>
  </r>
  <r>
    <x v="803"/>
    <x v="803"/>
    <x v="1"/>
    <x v="2"/>
    <n v="125"/>
    <n v="4"/>
    <x v="99"/>
    <n v="178"/>
    <n v="221"/>
    <n v="456.12"/>
    <n v="0.47199999999999998"/>
    <x v="2"/>
    <n v="500"/>
    <n v="305"/>
    <x v="0"/>
    <n v="170132.76"/>
    <x v="0"/>
  </r>
  <r>
    <x v="804"/>
    <x v="804"/>
    <x v="3"/>
    <x v="0"/>
    <n v="52"/>
    <n v="14"/>
    <x v="457"/>
    <n v="207"/>
    <n v="246"/>
    <n v="1234.3699999999999"/>
    <n v="0.38700000000000001"/>
    <x v="0"/>
    <n v="728"/>
    <n v="611"/>
    <x v="0"/>
    <n v="399935.87999999995"/>
    <x v="0"/>
  </r>
  <r>
    <x v="805"/>
    <x v="805"/>
    <x v="3"/>
    <x v="0"/>
    <n v="14"/>
    <n v="9"/>
    <x v="217"/>
    <n v="115"/>
    <n v="204"/>
    <n v="1097.5999999999999"/>
    <n v="0.16800000000000001"/>
    <x v="2"/>
    <n v="126"/>
    <n v="0"/>
    <x v="2"/>
    <n v="678316.79999999993"/>
    <x v="3"/>
  </r>
  <r>
    <x v="806"/>
    <x v="806"/>
    <x v="2"/>
    <x v="0"/>
    <n v="40"/>
    <n v="10"/>
    <x v="36"/>
    <n v="110"/>
    <n v="189"/>
    <n v="370.26"/>
    <n v="0.442"/>
    <x v="1"/>
    <n v="400"/>
    <n v="0"/>
    <x v="0"/>
    <n v="210677.94"/>
    <x v="0"/>
  </r>
  <r>
    <x v="807"/>
    <x v="807"/>
    <x v="2"/>
    <x v="1"/>
    <n v="161"/>
    <n v="14"/>
    <x v="510"/>
    <n v="244"/>
    <n v="342"/>
    <n v="514.33000000000004"/>
    <n v="8.5000000000000006E-2"/>
    <x v="2"/>
    <n v="2254"/>
    <n v="1914"/>
    <x v="0"/>
    <n v="300368.72000000003"/>
    <x v="3"/>
  </r>
  <r>
    <x v="808"/>
    <x v="808"/>
    <x v="4"/>
    <x v="2"/>
    <n v="8"/>
    <n v="9"/>
    <x v="472"/>
    <n v="289"/>
    <n v="339"/>
    <n v="180.46"/>
    <n v="0.86499999999999999"/>
    <x v="0"/>
    <n v="72"/>
    <n v="0"/>
    <x v="0"/>
    <n v="100877.14"/>
    <x v="2"/>
  </r>
  <r>
    <x v="809"/>
    <x v="809"/>
    <x v="1"/>
    <x v="2"/>
    <n v="48"/>
    <n v="7"/>
    <x v="511"/>
    <n v="115"/>
    <n v="305"/>
    <n v="179.25"/>
    <n v="4.7E-2"/>
    <x v="0"/>
    <n v="336"/>
    <n v="0"/>
    <x v="0"/>
    <n v="108984"/>
    <x v="3"/>
  </r>
  <r>
    <x v="810"/>
    <x v="810"/>
    <x v="0"/>
    <x v="2"/>
    <n v="60"/>
    <n v="6"/>
    <x v="25"/>
    <n v="44"/>
    <n v="213"/>
    <n v="76.86"/>
    <n v="0.38100000000000001"/>
    <x v="2"/>
    <n v="360"/>
    <n v="0"/>
    <x v="0"/>
    <n v="40582.080000000002"/>
    <x v="0"/>
  </r>
  <r>
    <x v="811"/>
    <x v="811"/>
    <x v="3"/>
    <x v="1"/>
    <n v="46"/>
    <n v="4"/>
    <x v="117"/>
    <n v="166"/>
    <n v="183"/>
    <n v="479.92"/>
    <n v="0.1"/>
    <x v="0"/>
    <n v="184"/>
    <n v="0"/>
    <x v="2"/>
    <n v="350821.52"/>
    <x v="3"/>
  </r>
  <r>
    <x v="812"/>
    <x v="812"/>
    <x v="4"/>
    <x v="2"/>
    <n v="118"/>
    <n v="4"/>
    <x v="116"/>
    <n v="282"/>
    <n v="378"/>
    <n v="1375.34"/>
    <n v="0.77500000000000002"/>
    <x v="2"/>
    <n v="472"/>
    <n v="340"/>
    <x v="0"/>
    <n v="569390.76"/>
    <x v="1"/>
  </r>
  <r>
    <x v="813"/>
    <x v="813"/>
    <x v="4"/>
    <x v="1"/>
    <n v="145"/>
    <n v="8"/>
    <x v="178"/>
    <n v="249"/>
    <n v="315"/>
    <n v="666.62"/>
    <n v="0.313"/>
    <x v="0"/>
    <n v="1160"/>
    <n v="959"/>
    <x v="0"/>
    <n v="299979"/>
    <x v="0"/>
  </r>
  <r>
    <x v="814"/>
    <x v="814"/>
    <x v="3"/>
    <x v="1"/>
    <n v="178"/>
    <n v="14"/>
    <x v="64"/>
    <n v="216"/>
    <n v="78"/>
    <n v="718.33"/>
    <n v="0.113"/>
    <x v="0"/>
    <n v="2492"/>
    <n v="2004"/>
    <x v="0"/>
    <n v="505704.32"/>
    <x v="3"/>
  </r>
  <r>
    <x v="815"/>
    <x v="815"/>
    <x v="0"/>
    <x v="2"/>
    <n v="165"/>
    <n v="6"/>
    <x v="512"/>
    <n v="254"/>
    <n v="188"/>
    <n v="307.22000000000003"/>
    <n v="0.53100000000000003"/>
    <x v="0"/>
    <n v="990"/>
    <n v="663"/>
    <x v="0"/>
    <n v="178494.82"/>
    <x v="0"/>
  </r>
  <r>
    <x v="816"/>
    <x v="816"/>
    <x v="4"/>
    <x v="0"/>
    <n v="25"/>
    <n v="13"/>
    <x v="513"/>
    <n v="102"/>
    <n v="397"/>
    <n v="1172.17"/>
    <n v="0.91600000000000004"/>
    <x v="2"/>
    <n v="325"/>
    <n v="231"/>
    <x v="1"/>
    <n v="229745.32"/>
    <x v="2"/>
  </r>
  <r>
    <x v="817"/>
    <x v="817"/>
    <x v="4"/>
    <x v="0"/>
    <n v="83"/>
    <n v="7"/>
    <x v="70"/>
    <n v="118"/>
    <n v="361"/>
    <n v="717.18"/>
    <n v="0.90900000000000003"/>
    <x v="2"/>
    <n v="581"/>
    <n v="274"/>
    <x v="0"/>
    <n v="304801.5"/>
    <x v="2"/>
  </r>
  <r>
    <x v="818"/>
    <x v="818"/>
    <x v="1"/>
    <x v="2"/>
    <n v="189"/>
    <n v="7"/>
    <x v="514"/>
    <n v="123"/>
    <n v="134"/>
    <n v="1368.82"/>
    <n v="0.25"/>
    <x v="2"/>
    <n v="1323"/>
    <n v="1126"/>
    <x v="0"/>
    <n v="438022.39999999997"/>
    <x v="3"/>
  </r>
  <r>
    <x v="819"/>
    <x v="819"/>
    <x v="0"/>
    <x v="2"/>
    <n v="73"/>
    <n v="10"/>
    <x v="440"/>
    <n v="33"/>
    <n v="298"/>
    <n v="1495.85"/>
    <n v="0.72"/>
    <x v="1"/>
    <n v="730"/>
    <n v="299"/>
    <x v="0"/>
    <n v="694074.39999999991"/>
    <x v="1"/>
  </r>
  <r>
    <x v="820"/>
    <x v="820"/>
    <x v="4"/>
    <x v="1"/>
    <n v="74"/>
    <n v="2"/>
    <x v="479"/>
    <n v="261"/>
    <n v="363"/>
    <n v="1190.1500000000001"/>
    <n v="0.03"/>
    <x v="1"/>
    <n v="148"/>
    <n v="0"/>
    <x v="0"/>
    <n v="902133.70000000007"/>
    <x v="3"/>
  </r>
  <r>
    <x v="821"/>
    <x v="821"/>
    <x v="0"/>
    <x v="2"/>
    <n v="71"/>
    <n v="9"/>
    <x v="50"/>
    <n v="276"/>
    <n v="282"/>
    <n v="588.34"/>
    <n v="0.13200000000000001"/>
    <x v="1"/>
    <n v="639"/>
    <n v="769"/>
    <x v="1"/>
    <n v="85897.64"/>
    <x v="3"/>
  </r>
  <r>
    <x v="822"/>
    <x v="822"/>
    <x v="3"/>
    <x v="1"/>
    <n v="52"/>
    <n v="11"/>
    <x v="137"/>
    <n v="218"/>
    <n v="357"/>
    <n v="1041.79"/>
    <n v="0.499"/>
    <x v="0"/>
    <n v="572"/>
    <n v="422"/>
    <x v="0"/>
    <n v="383378.72"/>
    <x v="0"/>
  </r>
  <r>
    <x v="823"/>
    <x v="823"/>
    <x v="2"/>
    <x v="2"/>
    <n v="165"/>
    <n v="14"/>
    <x v="515"/>
    <n v="64"/>
    <n v="110"/>
    <n v="541.27"/>
    <n v="0.22900000000000001"/>
    <x v="0"/>
    <n v="2310"/>
    <n v="2334"/>
    <x v="1"/>
    <n v="21650.799999999999"/>
    <x v="3"/>
  </r>
  <r>
    <x v="824"/>
    <x v="824"/>
    <x v="4"/>
    <x v="0"/>
    <n v="40"/>
    <n v="14"/>
    <x v="331"/>
    <n v="36"/>
    <n v="322"/>
    <n v="1810.68"/>
    <n v="0.79800000000000004"/>
    <x v="2"/>
    <n v="560"/>
    <n v="0"/>
    <x v="0"/>
    <n v="1321796.4000000001"/>
    <x v="1"/>
  </r>
  <r>
    <x v="825"/>
    <x v="825"/>
    <x v="1"/>
    <x v="0"/>
    <n v="165"/>
    <n v="6"/>
    <x v="267"/>
    <n v="11"/>
    <n v="268"/>
    <n v="1544.45"/>
    <n v="0.93100000000000005"/>
    <x v="0"/>
    <n v="990"/>
    <n v="281"/>
    <x v="0"/>
    <n v="1112004"/>
    <x v="2"/>
  </r>
  <r>
    <x v="826"/>
    <x v="826"/>
    <x v="3"/>
    <x v="2"/>
    <n v="163"/>
    <n v="14"/>
    <x v="271"/>
    <n v="77"/>
    <n v="335"/>
    <n v="1011.36"/>
    <n v="4.0000000000000001E-3"/>
    <x v="1"/>
    <n v="2282"/>
    <n v="1920"/>
    <x v="0"/>
    <n v="443987.04"/>
    <x v="3"/>
  </r>
  <r>
    <x v="827"/>
    <x v="827"/>
    <x v="0"/>
    <x v="1"/>
    <n v="153"/>
    <n v="7"/>
    <x v="101"/>
    <n v="157"/>
    <n v="298"/>
    <n v="1932.64"/>
    <n v="0.23300000000000001"/>
    <x v="1"/>
    <n v="1071"/>
    <n v="1057"/>
    <x v="1"/>
    <n v="330481.44"/>
    <x v="3"/>
  </r>
  <r>
    <x v="828"/>
    <x v="828"/>
    <x v="3"/>
    <x v="0"/>
    <n v="31"/>
    <n v="7"/>
    <x v="48"/>
    <n v="139"/>
    <n v="121"/>
    <n v="1116.17"/>
    <n v="0.44"/>
    <x v="2"/>
    <n v="217"/>
    <n v="177"/>
    <x v="0"/>
    <n v="199794.43000000002"/>
    <x v="0"/>
  </r>
  <r>
    <x v="829"/>
    <x v="829"/>
    <x v="4"/>
    <x v="1"/>
    <n v="76"/>
    <n v="2"/>
    <x v="88"/>
    <n v="92"/>
    <n v="342"/>
    <n v="690.64"/>
    <n v="0.56299999999999994"/>
    <x v="0"/>
    <n v="152"/>
    <n v="0"/>
    <x v="2"/>
    <n v="344629.36"/>
    <x v="0"/>
  </r>
  <r>
    <x v="830"/>
    <x v="830"/>
    <x v="0"/>
    <x v="2"/>
    <n v="105"/>
    <n v="4"/>
    <x v="260"/>
    <n v="51"/>
    <n v="247"/>
    <n v="236.16"/>
    <n v="0.91600000000000004"/>
    <x v="0"/>
    <n v="420"/>
    <n v="9"/>
    <x v="0"/>
    <n v="109105.92"/>
    <x v="2"/>
  </r>
  <r>
    <x v="831"/>
    <x v="831"/>
    <x v="2"/>
    <x v="2"/>
    <n v="194"/>
    <n v="13"/>
    <x v="231"/>
    <n v="165"/>
    <n v="129"/>
    <n v="1110.3"/>
    <n v="0.89200000000000002"/>
    <x v="1"/>
    <n v="2522"/>
    <n v="2572"/>
    <x v="1"/>
    <n v="127684.5"/>
    <x v="2"/>
  </r>
  <r>
    <x v="832"/>
    <x v="832"/>
    <x v="3"/>
    <x v="0"/>
    <n v="100"/>
    <n v="7"/>
    <x v="389"/>
    <n v="166"/>
    <n v="186"/>
    <n v="1727.81"/>
    <n v="0.63700000000000001"/>
    <x v="2"/>
    <n v="700"/>
    <n v="495"/>
    <x v="0"/>
    <n v="641017.51"/>
    <x v="1"/>
  </r>
  <r>
    <x v="833"/>
    <x v="833"/>
    <x v="4"/>
    <x v="2"/>
    <n v="132"/>
    <n v="12"/>
    <x v="158"/>
    <n v="116"/>
    <n v="262"/>
    <n v="1740.1"/>
    <n v="0.25700000000000001"/>
    <x v="1"/>
    <n v="1584"/>
    <n v="1606"/>
    <x v="1"/>
    <n v="163569.4"/>
    <x v="3"/>
  </r>
  <r>
    <x v="834"/>
    <x v="834"/>
    <x v="1"/>
    <x v="0"/>
    <n v="30"/>
    <n v="12"/>
    <x v="346"/>
    <n v="293"/>
    <n v="376"/>
    <n v="1228.9100000000001"/>
    <n v="0.78300000000000003"/>
    <x v="0"/>
    <n v="360"/>
    <n v="40"/>
    <x v="0"/>
    <n v="753321.83000000007"/>
    <x v="1"/>
  </r>
  <r>
    <x v="835"/>
    <x v="835"/>
    <x v="0"/>
    <x v="1"/>
    <n v="70"/>
    <n v="10"/>
    <x v="494"/>
    <n v="197"/>
    <n v="156"/>
    <n v="817.2"/>
    <n v="0.20300000000000001"/>
    <x v="1"/>
    <n v="700"/>
    <n v="238"/>
    <x v="0"/>
    <n v="538534.80000000005"/>
    <x v="3"/>
  </r>
  <r>
    <x v="836"/>
    <x v="836"/>
    <x v="3"/>
    <x v="0"/>
    <n v="144"/>
    <n v="7"/>
    <x v="483"/>
    <n v="114"/>
    <n v="256"/>
    <n v="1318.08"/>
    <n v="0.96499999999999997"/>
    <x v="1"/>
    <n v="1008"/>
    <n v="744"/>
    <x v="0"/>
    <n v="498234.24"/>
    <x v="2"/>
  </r>
  <r>
    <x v="837"/>
    <x v="837"/>
    <x v="3"/>
    <x v="0"/>
    <n v="26"/>
    <n v="13"/>
    <x v="222"/>
    <n v="121"/>
    <n v="201"/>
    <n v="1536.17"/>
    <n v="6.0000000000000001E-3"/>
    <x v="0"/>
    <n v="338"/>
    <n v="307"/>
    <x v="1"/>
    <n v="233497.84000000003"/>
    <x v="3"/>
  </r>
  <r>
    <x v="838"/>
    <x v="838"/>
    <x v="2"/>
    <x v="1"/>
    <n v="21"/>
    <n v="14"/>
    <x v="497"/>
    <n v="142"/>
    <n v="182"/>
    <n v="852.67"/>
    <n v="0.56999999999999995"/>
    <x v="0"/>
    <n v="294"/>
    <n v="17"/>
    <x v="0"/>
    <n v="357268.73"/>
    <x v="0"/>
  </r>
  <r>
    <x v="839"/>
    <x v="839"/>
    <x v="2"/>
    <x v="0"/>
    <n v="11"/>
    <n v="7"/>
    <x v="516"/>
    <n v="280"/>
    <n v="215"/>
    <n v="978.7"/>
    <n v="8.7999999999999995E-2"/>
    <x v="0"/>
    <n v="77"/>
    <n v="199"/>
    <x v="1"/>
    <n v="154634.6"/>
    <x v="3"/>
  </r>
  <r>
    <x v="840"/>
    <x v="840"/>
    <x v="1"/>
    <x v="0"/>
    <n v="111"/>
    <n v="2"/>
    <x v="202"/>
    <n v="119"/>
    <n v="229"/>
    <n v="1377.2"/>
    <n v="0.40799999999999997"/>
    <x v="1"/>
    <n v="222"/>
    <n v="76"/>
    <x v="0"/>
    <n v="364958"/>
    <x v="0"/>
  </r>
  <r>
    <x v="841"/>
    <x v="841"/>
    <x v="1"/>
    <x v="2"/>
    <n v="72"/>
    <n v="10"/>
    <x v="517"/>
    <n v="82"/>
    <n v="170"/>
    <n v="1759.47"/>
    <n v="0.63500000000000001"/>
    <x v="1"/>
    <n v="720"/>
    <n v="492"/>
    <x v="0"/>
    <n v="545435.69999999995"/>
    <x v="1"/>
  </r>
  <r>
    <x v="842"/>
    <x v="842"/>
    <x v="4"/>
    <x v="1"/>
    <n v="132"/>
    <n v="5"/>
    <x v="195"/>
    <n v="152"/>
    <n v="223"/>
    <n v="1592.47"/>
    <n v="0.69"/>
    <x v="1"/>
    <n v="660"/>
    <n v="681"/>
    <x v="1"/>
    <n v="208613.57"/>
    <x v="1"/>
  </r>
  <r>
    <x v="843"/>
    <x v="843"/>
    <x v="4"/>
    <x v="0"/>
    <n v="41"/>
    <n v="3"/>
    <x v="518"/>
    <n v="269"/>
    <n v="380"/>
    <n v="93.66"/>
    <n v="0.78600000000000003"/>
    <x v="2"/>
    <n v="123"/>
    <n v="0"/>
    <x v="0"/>
    <n v="68746.44"/>
    <x v="1"/>
  </r>
  <r>
    <x v="844"/>
    <x v="844"/>
    <x v="1"/>
    <x v="1"/>
    <n v="42"/>
    <n v="2"/>
    <x v="243"/>
    <n v="254"/>
    <n v="117"/>
    <n v="292.52999999999997"/>
    <n v="0.59299999999999997"/>
    <x v="2"/>
    <n v="84"/>
    <n v="149"/>
    <x v="1"/>
    <n v="55288.17"/>
    <x v="0"/>
  </r>
  <r>
    <x v="845"/>
    <x v="845"/>
    <x v="1"/>
    <x v="1"/>
    <n v="100"/>
    <n v="4"/>
    <x v="217"/>
    <n v="164"/>
    <n v="236"/>
    <n v="1712.92"/>
    <n v="0.251"/>
    <x v="0"/>
    <n v="400"/>
    <n v="0"/>
    <x v="0"/>
    <n v="1058584.56"/>
    <x v="3"/>
  </r>
  <r>
    <x v="846"/>
    <x v="846"/>
    <x v="0"/>
    <x v="0"/>
    <n v="143"/>
    <n v="4"/>
    <x v="519"/>
    <n v="158"/>
    <n v="187"/>
    <n v="1675.95"/>
    <n v="0.88900000000000001"/>
    <x v="2"/>
    <n v="572"/>
    <n v="80"/>
    <x v="0"/>
    <n v="1089367.5"/>
    <x v="2"/>
  </r>
  <r>
    <x v="847"/>
    <x v="847"/>
    <x v="2"/>
    <x v="2"/>
    <n v="5"/>
    <n v="6"/>
    <x v="353"/>
    <n v="69"/>
    <n v="357"/>
    <n v="808.17"/>
    <n v="0.81100000000000005"/>
    <x v="0"/>
    <n v="30"/>
    <n v="0"/>
    <x v="2"/>
    <n v="508338.93"/>
    <x v="2"/>
  </r>
  <r>
    <x v="848"/>
    <x v="848"/>
    <x v="4"/>
    <x v="1"/>
    <n v="157"/>
    <n v="2"/>
    <x v="220"/>
    <n v="95"/>
    <n v="379"/>
    <n v="1189.3399999999999"/>
    <n v="0.16"/>
    <x v="1"/>
    <n v="314"/>
    <n v="150"/>
    <x v="1"/>
    <n v="308039.06"/>
    <x v="3"/>
  </r>
  <r>
    <x v="849"/>
    <x v="849"/>
    <x v="2"/>
    <x v="0"/>
    <n v="46"/>
    <n v="8"/>
    <x v="320"/>
    <n v="201"/>
    <n v="287"/>
    <n v="1816.4"/>
    <n v="0.82699999999999996"/>
    <x v="0"/>
    <n v="368"/>
    <n v="213"/>
    <x v="0"/>
    <n v="646638.4"/>
    <x v="2"/>
  </r>
  <r>
    <x v="850"/>
    <x v="850"/>
    <x v="2"/>
    <x v="1"/>
    <n v="184"/>
    <n v="14"/>
    <x v="255"/>
    <n v="191"/>
    <n v="67"/>
    <n v="1827.54"/>
    <n v="0.97299999999999998"/>
    <x v="1"/>
    <n v="2576"/>
    <n v="2610"/>
    <x v="1"/>
    <n v="286923.77999999997"/>
    <x v="2"/>
  </r>
  <r>
    <x v="851"/>
    <x v="851"/>
    <x v="1"/>
    <x v="2"/>
    <n v="156"/>
    <n v="2"/>
    <x v="346"/>
    <n v="296"/>
    <n v="125"/>
    <n v="1577.03"/>
    <n v="0.63700000000000001"/>
    <x v="0"/>
    <n v="312"/>
    <n v="0"/>
    <x v="0"/>
    <n v="966719.39"/>
    <x v="1"/>
  </r>
  <r>
    <x v="852"/>
    <x v="852"/>
    <x v="0"/>
    <x v="2"/>
    <n v="185"/>
    <n v="5"/>
    <x v="520"/>
    <n v="282"/>
    <n v="200"/>
    <n v="458.7"/>
    <n v="0.28199999999999997"/>
    <x v="2"/>
    <n v="925"/>
    <n v="952"/>
    <x v="1"/>
    <n v="116968.5"/>
    <x v="3"/>
  </r>
  <r>
    <x v="853"/>
    <x v="853"/>
    <x v="3"/>
    <x v="2"/>
    <n v="188"/>
    <n v="7"/>
    <x v="180"/>
    <n v="264"/>
    <n v="157"/>
    <n v="1474.05"/>
    <n v="0.60699999999999998"/>
    <x v="1"/>
    <n v="1316"/>
    <n v="913"/>
    <x v="0"/>
    <n v="983191.35"/>
    <x v="1"/>
  </r>
  <r>
    <x v="854"/>
    <x v="854"/>
    <x v="0"/>
    <x v="0"/>
    <n v="67"/>
    <n v="2"/>
    <x v="521"/>
    <n v="16"/>
    <n v="202"/>
    <n v="247.14"/>
    <n v="0.34300000000000003"/>
    <x v="1"/>
    <n v="134"/>
    <n v="128"/>
    <x v="1"/>
    <n v="5437.08"/>
    <x v="0"/>
  </r>
  <r>
    <x v="855"/>
    <x v="855"/>
    <x v="0"/>
    <x v="0"/>
    <n v="85"/>
    <n v="8"/>
    <x v="190"/>
    <n v="135"/>
    <n v="365"/>
    <n v="1793.18"/>
    <n v="0.67600000000000005"/>
    <x v="1"/>
    <n v="680"/>
    <n v="225"/>
    <x v="0"/>
    <n v="1057976.2"/>
    <x v="1"/>
  </r>
  <r>
    <x v="856"/>
    <x v="856"/>
    <x v="2"/>
    <x v="2"/>
    <n v="12"/>
    <n v="11"/>
    <x v="103"/>
    <n v="92"/>
    <n v="86"/>
    <n v="340.84"/>
    <n v="0.54500000000000004"/>
    <x v="2"/>
    <n v="132"/>
    <n v="89"/>
    <x v="0"/>
    <n v="46013.399999999994"/>
    <x v="0"/>
  </r>
  <r>
    <x v="857"/>
    <x v="857"/>
    <x v="0"/>
    <x v="0"/>
    <n v="191"/>
    <n v="8"/>
    <x v="522"/>
    <n v="37"/>
    <n v="382"/>
    <n v="1341.58"/>
    <n v="0.92900000000000005"/>
    <x v="2"/>
    <n v="1528"/>
    <n v="1074"/>
    <x v="0"/>
    <n v="658715.77999999991"/>
    <x v="2"/>
  </r>
  <r>
    <x v="858"/>
    <x v="858"/>
    <x v="4"/>
    <x v="2"/>
    <n v="177"/>
    <n v="4"/>
    <x v="376"/>
    <n v="275"/>
    <n v="195"/>
    <n v="1239.97"/>
    <n v="0.61799999999999999"/>
    <x v="2"/>
    <n v="708"/>
    <n v="833"/>
    <x v="1"/>
    <n v="185995.5"/>
    <x v="1"/>
  </r>
  <r>
    <x v="859"/>
    <x v="859"/>
    <x v="2"/>
    <x v="0"/>
    <n v="31"/>
    <n v="5"/>
    <x v="493"/>
    <n v="292"/>
    <n v="175"/>
    <n v="1564.95"/>
    <n v="0.214"/>
    <x v="1"/>
    <n v="155"/>
    <n v="0"/>
    <x v="0"/>
    <n v="785604.9"/>
    <x v="3"/>
  </r>
  <r>
    <x v="860"/>
    <x v="860"/>
    <x v="4"/>
    <x v="2"/>
    <n v="56"/>
    <n v="7"/>
    <x v="523"/>
    <n v="260"/>
    <n v="334"/>
    <n v="1125.58"/>
    <n v="0.72499999999999998"/>
    <x v="0"/>
    <n v="392"/>
    <n v="232"/>
    <x v="0"/>
    <n v="472743.6"/>
    <x v="1"/>
  </r>
  <r>
    <x v="861"/>
    <x v="861"/>
    <x v="3"/>
    <x v="1"/>
    <n v="150"/>
    <n v="12"/>
    <x v="467"/>
    <n v="197"/>
    <n v="157"/>
    <n v="166.15"/>
    <n v="0.30099999999999999"/>
    <x v="0"/>
    <n v="1800"/>
    <n v="1777"/>
    <x v="0"/>
    <n v="36553"/>
    <x v="0"/>
  </r>
  <r>
    <x v="862"/>
    <x v="862"/>
    <x v="2"/>
    <x v="2"/>
    <n v="95"/>
    <n v="8"/>
    <x v="524"/>
    <n v="78"/>
    <n v="335"/>
    <n v="1426.4"/>
    <n v="0.27200000000000002"/>
    <x v="2"/>
    <n v="760"/>
    <n v="527"/>
    <x v="1"/>
    <n v="443610.4"/>
    <x v="3"/>
  </r>
  <r>
    <x v="863"/>
    <x v="863"/>
    <x v="3"/>
    <x v="2"/>
    <n v="90"/>
    <n v="14"/>
    <x v="210"/>
    <n v="108"/>
    <n v="289"/>
    <n v="797.15"/>
    <n v="0.39200000000000002"/>
    <x v="0"/>
    <n v="1260"/>
    <n v="1007"/>
    <x v="0"/>
    <n v="287771.14999999997"/>
    <x v="0"/>
  </r>
  <r>
    <x v="864"/>
    <x v="864"/>
    <x v="2"/>
    <x v="0"/>
    <n v="20"/>
    <n v="5"/>
    <x v="353"/>
    <n v="202"/>
    <n v="151"/>
    <n v="674.56"/>
    <n v="1.2E-2"/>
    <x v="1"/>
    <n v="100"/>
    <n v="0"/>
    <x v="2"/>
    <n v="424298.23999999999"/>
    <x v="3"/>
  </r>
  <r>
    <x v="865"/>
    <x v="865"/>
    <x v="1"/>
    <x v="0"/>
    <n v="70"/>
    <n v="11"/>
    <x v="525"/>
    <n v="236"/>
    <n v="269"/>
    <n v="1983.76"/>
    <n v="0.96899999999999997"/>
    <x v="1"/>
    <n v="770"/>
    <n v="771"/>
    <x v="1"/>
    <n v="466183.6"/>
    <x v="2"/>
  </r>
  <r>
    <x v="866"/>
    <x v="866"/>
    <x v="0"/>
    <x v="0"/>
    <n v="9"/>
    <n v="12"/>
    <x v="526"/>
    <n v="191"/>
    <n v="56"/>
    <n v="1201.28"/>
    <n v="0.53200000000000003"/>
    <x v="2"/>
    <n v="108"/>
    <n v="0"/>
    <x v="2"/>
    <n v="786838.4"/>
    <x v="0"/>
  </r>
  <r>
    <x v="867"/>
    <x v="867"/>
    <x v="1"/>
    <x v="0"/>
    <n v="86"/>
    <n v="10"/>
    <x v="527"/>
    <n v="102"/>
    <n v="265"/>
    <n v="1435.9"/>
    <n v="0.77300000000000002"/>
    <x v="2"/>
    <n v="860"/>
    <n v="358"/>
    <x v="0"/>
    <n v="867283.60000000009"/>
    <x v="1"/>
  </r>
  <r>
    <x v="868"/>
    <x v="868"/>
    <x v="3"/>
    <x v="0"/>
    <n v="135"/>
    <n v="10"/>
    <x v="528"/>
    <n v="152"/>
    <n v="218"/>
    <n v="1076.3399999999999"/>
    <n v="0.25800000000000001"/>
    <x v="0"/>
    <n v="1350"/>
    <n v="1117"/>
    <x v="0"/>
    <n v="414390.89999999997"/>
    <x v="3"/>
  </r>
  <r>
    <x v="869"/>
    <x v="869"/>
    <x v="0"/>
    <x v="0"/>
    <n v="122"/>
    <n v="10"/>
    <x v="340"/>
    <n v="212"/>
    <n v="123"/>
    <n v="1551.45"/>
    <n v="0.747"/>
    <x v="0"/>
    <n v="1220"/>
    <n v="771"/>
    <x v="0"/>
    <n v="1025508.4500000001"/>
    <x v="1"/>
  </r>
  <r>
    <x v="870"/>
    <x v="870"/>
    <x v="2"/>
    <x v="1"/>
    <n v="85"/>
    <n v="13"/>
    <x v="529"/>
    <n v="141"/>
    <n v="342"/>
    <n v="1516.54"/>
    <n v="0.56699999999999995"/>
    <x v="0"/>
    <n v="1105"/>
    <n v="758"/>
    <x v="0"/>
    <n v="740071.52"/>
    <x v="0"/>
  </r>
  <r>
    <x v="871"/>
    <x v="871"/>
    <x v="0"/>
    <x v="2"/>
    <n v="74"/>
    <n v="11"/>
    <x v="530"/>
    <n v="276"/>
    <n v="76"/>
    <n v="1331.43"/>
    <n v="0.42399999999999999"/>
    <x v="2"/>
    <n v="814"/>
    <n v="653"/>
    <x v="0"/>
    <n v="581834.91"/>
    <x v="0"/>
  </r>
  <r>
    <x v="872"/>
    <x v="872"/>
    <x v="4"/>
    <x v="2"/>
    <n v="119"/>
    <n v="7"/>
    <x v="46"/>
    <n v="143"/>
    <n v="326"/>
    <n v="1995.6"/>
    <n v="0.97099999999999997"/>
    <x v="2"/>
    <n v="833"/>
    <n v="930"/>
    <x v="1"/>
    <n v="91797.599999999991"/>
    <x v="2"/>
  </r>
  <r>
    <x v="873"/>
    <x v="873"/>
    <x v="0"/>
    <x v="2"/>
    <n v="11"/>
    <n v="3"/>
    <x v="74"/>
    <n v="188"/>
    <n v="92"/>
    <n v="946.6"/>
    <n v="0.49399999999999999"/>
    <x v="2"/>
    <n v="33"/>
    <n v="0"/>
    <x v="2"/>
    <n v="658833.6"/>
    <x v="0"/>
  </r>
  <r>
    <x v="874"/>
    <x v="874"/>
    <x v="4"/>
    <x v="1"/>
    <n v="54"/>
    <n v="3"/>
    <x v="250"/>
    <n v="195"/>
    <n v="356"/>
    <n v="1427.08"/>
    <n v="0.65700000000000003"/>
    <x v="1"/>
    <n v="162"/>
    <n v="0"/>
    <x v="0"/>
    <n v="676435.91999999993"/>
    <x v="1"/>
  </r>
  <r>
    <x v="875"/>
    <x v="875"/>
    <x v="0"/>
    <x v="2"/>
    <n v="146"/>
    <n v="12"/>
    <x v="128"/>
    <n v="27"/>
    <n v="142"/>
    <n v="1605.67"/>
    <n v="1.4999999999999999E-2"/>
    <x v="0"/>
    <n v="1752"/>
    <n v="1180"/>
    <x v="0"/>
    <n v="961796.33000000007"/>
    <x v="3"/>
  </r>
  <r>
    <x v="876"/>
    <x v="876"/>
    <x v="4"/>
    <x v="1"/>
    <n v="170"/>
    <n v="5"/>
    <x v="142"/>
    <n v="106"/>
    <n v="120"/>
    <n v="783.27"/>
    <n v="0.30099999999999999"/>
    <x v="2"/>
    <n v="850"/>
    <n v="923"/>
    <x v="1"/>
    <n v="25847.91"/>
    <x v="0"/>
  </r>
  <r>
    <x v="877"/>
    <x v="877"/>
    <x v="3"/>
    <x v="1"/>
    <n v="115"/>
    <n v="10"/>
    <x v="396"/>
    <n v="43"/>
    <n v="318"/>
    <n v="941.49"/>
    <n v="0.88900000000000001"/>
    <x v="2"/>
    <n v="1150"/>
    <n v="1076"/>
    <x v="1"/>
    <n v="110154.33"/>
    <x v="2"/>
  </r>
  <r>
    <x v="878"/>
    <x v="878"/>
    <x v="1"/>
    <x v="1"/>
    <n v="51"/>
    <n v="4"/>
    <x v="143"/>
    <n v="196"/>
    <n v="158"/>
    <n v="1939.88"/>
    <n v="0.75900000000000001"/>
    <x v="2"/>
    <n v="204"/>
    <n v="102"/>
    <x v="0"/>
    <n v="578084.24"/>
    <x v="1"/>
  </r>
  <r>
    <x v="879"/>
    <x v="879"/>
    <x v="2"/>
    <x v="2"/>
    <n v="116"/>
    <n v="7"/>
    <x v="282"/>
    <n v="120"/>
    <n v="230"/>
    <n v="112.97"/>
    <n v="0.53700000000000003"/>
    <x v="0"/>
    <n v="812"/>
    <n v="423"/>
    <x v="0"/>
    <n v="57501.729999999996"/>
    <x v="0"/>
  </r>
  <r>
    <x v="880"/>
    <x v="880"/>
    <x v="0"/>
    <x v="1"/>
    <n v="165"/>
    <n v="3"/>
    <x v="531"/>
    <n v="256"/>
    <n v="264"/>
    <n v="703.83"/>
    <n v="0.9"/>
    <x v="0"/>
    <n v="495"/>
    <n v="0"/>
    <x v="0"/>
    <n v="547579.74"/>
    <x v="2"/>
  </r>
  <r>
    <x v="881"/>
    <x v="881"/>
    <x v="1"/>
    <x v="2"/>
    <n v="47"/>
    <n v="2"/>
    <x v="504"/>
    <n v="80"/>
    <n v="163"/>
    <n v="998.12"/>
    <n v="0.48599999999999999"/>
    <x v="1"/>
    <n v="94"/>
    <n v="0"/>
    <x v="2"/>
    <n v="641791.16"/>
    <x v="0"/>
  </r>
  <r>
    <x v="882"/>
    <x v="882"/>
    <x v="2"/>
    <x v="2"/>
    <n v="95"/>
    <n v="13"/>
    <x v="347"/>
    <n v="221"/>
    <n v="234"/>
    <n v="52.86"/>
    <n v="0.56699999999999995"/>
    <x v="1"/>
    <n v="1235"/>
    <n v="1230"/>
    <x v="1"/>
    <n v="11946.36"/>
    <x v="0"/>
  </r>
  <r>
    <x v="883"/>
    <x v="883"/>
    <x v="2"/>
    <x v="0"/>
    <n v="33"/>
    <n v="6"/>
    <x v="297"/>
    <n v="117"/>
    <n v="174"/>
    <n v="1803.3"/>
    <n v="0.38200000000000001"/>
    <x v="1"/>
    <n v="198"/>
    <n v="63"/>
    <x v="0"/>
    <n v="454431.6"/>
    <x v="0"/>
  </r>
  <r>
    <x v="884"/>
    <x v="884"/>
    <x v="4"/>
    <x v="0"/>
    <n v="132"/>
    <n v="9"/>
    <x v="532"/>
    <n v="186"/>
    <n v="154"/>
    <n v="608.17999999999995"/>
    <n v="0.62"/>
    <x v="1"/>
    <n v="1188"/>
    <n v="782"/>
    <x v="0"/>
    <n v="360042.56"/>
    <x v="1"/>
  </r>
  <r>
    <x v="885"/>
    <x v="885"/>
    <x v="3"/>
    <x v="1"/>
    <n v="189"/>
    <n v="11"/>
    <x v="184"/>
    <n v="237"/>
    <n v="286"/>
    <n v="552.52"/>
    <n v="0.31900000000000001"/>
    <x v="2"/>
    <n v="2079"/>
    <n v="1700"/>
    <x v="0"/>
    <n v="340352.32"/>
    <x v="0"/>
  </r>
  <r>
    <x v="886"/>
    <x v="886"/>
    <x v="3"/>
    <x v="1"/>
    <n v="137"/>
    <n v="11"/>
    <x v="264"/>
    <n v="28"/>
    <n v="190"/>
    <n v="1649.64"/>
    <n v="0.38500000000000001"/>
    <x v="1"/>
    <n v="1507"/>
    <n v="821"/>
    <x v="0"/>
    <n v="1177842.96"/>
    <x v="0"/>
  </r>
  <r>
    <x v="887"/>
    <x v="887"/>
    <x v="1"/>
    <x v="2"/>
    <n v="100"/>
    <n v="3"/>
    <x v="533"/>
    <n v="257"/>
    <n v="342"/>
    <n v="592.07000000000005"/>
    <n v="0.96599999999999997"/>
    <x v="2"/>
    <n v="300"/>
    <n v="299"/>
    <x v="1"/>
    <n v="152754.06000000003"/>
    <x v="2"/>
  </r>
  <r>
    <x v="888"/>
    <x v="888"/>
    <x v="3"/>
    <x v="1"/>
    <n v="192"/>
    <n v="11"/>
    <x v="182"/>
    <n v="218"/>
    <n v="207"/>
    <n v="1332.36"/>
    <n v="0.111"/>
    <x v="2"/>
    <n v="2112"/>
    <n v="2061"/>
    <x v="0"/>
    <n v="358404.83999999997"/>
    <x v="3"/>
  </r>
  <r>
    <x v="889"/>
    <x v="889"/>
    <x v="0"/>
    <x v="1"/>
    <n v="121"/>
    <n v="10"/>
    <x v="359"/>
    <n v="225"/>
    <n v="323"/>
    <n v="1651.93"/>
    <n v="0.105"/>
    <x v="0"/>
    <n v="1210"/>
    <n v="833"/>
    <x v="0"/>
    <n v="994461.86"/>
    <x v="3"/>
  </r>
  <r>
    <x v="890"/>
    <x v="890"/>
    <x v="3"/>
    <x v="2"/>
    <n v="74"/>
    <n v="13"/>
    <x v="199"/>
    <n v="210"/>
    <n v="390"/>
    <n v="1595.33"/>
    <n v="4.2999999999999997E-2"/>
    <x v="2"/>
    <n v="962"/>
    <n v="413"/>
    <x v="0"/>
    <n v="1210855.47"/>
    <x v="3"/>
  </r>
  <r>
    <x v="891"/>
    <x v="891"/>
    <x v="1"/>
    <x v="1"/>
    <n v="134"/>
    <n v="9"/>
    <x v="184"/>
    <n v="266"/>
    <n v="166"/>
    <n v="1574.8"/>
    <n v="0.32"/>
    <x v="0"/>
    <n v="1206"/>
    <n v="856"/>
    <x v="0"/>
    <n v="970076.79999999993"/>
    <x v="0"/>
  </r>
  <r>
    <x v="892"/>
    <x v="892"/>
    <x v="3"/>
    <x v="1"/>
    <n v="74"/>
    <n v="4"/>
    <x v="219"/>
    <n v="115"/>
    <n v="111"/>
    <n v="222.84"/>
    <n v="0.39800000000000002"/>
    <x v="1"/>
    <n v="296"/>
    <n v="86"/>
    <x v="0"/>
    <n v="72423"/>
    <x v="0"/>
  </r>
  <r>
    <x v="893"/>
    <x v="893"/>
    <x v="0"/>
    <x v="2"/>
    <n v="114"/>
    <n v="2"/>
    <x v="177"/>
    <n v="280"/>
    <n v="73"/>
    <n v="205.7"/>
    <n v="9.5000000000000001E-2"/>
    <x v="1"/>
    <n v="228"/>
    <n v="26"/>
    <x v="0"/>
    <n v="99147.4"/>
    <x v="3"/>
  </r>
  <r>
    <x v="894"/>
    <x v="894"/>
    <x v="4"/>
    <x v="2"/>
    <n v="175"/>
    <n v="5"/>
    <x v="520"/>
    <n v="280"/>
    <n v="109"/>
    <n v="648.20000000000005"/>
    <n v="0.54900000000000004"/>
    <x v="0"/>
    <n v="875"/>
    <n v="900"/>
    <x v="1"/>
    <n v="165291"/>
    <x v="0"/>
  </r>
  <r>
    <x v="895"/>
    <x v="895"/>
    <x v="1"/>
    <x v="0"/>
    <n v="136"/>
    <n v="9"/>
    <x v="517"/>
    <n v="130"/>
    <n v="365"/>
    <n v="120.1"/>
    <n v="0.58299999999999996"/>
    <x v="0"/>
    <n v="1224"/>
    <n v="1044"/>
    <x v="1"/>
    <n v="37231"/>
    <x v="0"/>
  </r>
  <r>
    <x v="896"/>
    <x v="896"/>
    <x v="4"/>
    <x v="2"/>
    <n v="60"/>
    <n v="4"/>
    <x v="445"/>
    <n v="254"/>
    <n v="314"/>
    <n v="1025.8399999999999"/>
    <n v="0.751"/>
    <x v="1"/>
    <n v="240"/>
    <n v="436"/>
    <x v="1"/>
    <n v="59498.719999999994"/>
    <x v="1"/>
  </r>
  <r>
    <x v="897"/>
    <x v="897"/>
    <x v="4"/>
    <x v="0"/>
    <n v="191"/>
    <n v="11"/>
    <x v="534"/>
    <n v="75"/>
    <n v="229"/>
    <n v="819.83"/>
    <n v="0.97599999999999998"/>
    <x v="2"/>
    <n v="2101"/>
    <n v="1439"/>
    <x v="0"/>
    <n v="604214.71000000008"/>
    <x v="2"/>
  </r>
  <r>
    <x v="898"/>
    <x v="898"/>
    <x v="4"/>
    <x v="1"/>
    <n v="93"/>
    <n v="13"/>
    <x v="535"/>
    <n v="237"/>
    <n v="281"/>
    <n v="1136.2"/>
    <n v="0.61899999999999999"/>
    <x v="2"/>
    <n v="1209"/>
    <n v="1244"/>
    <x v="1"/>
    <n v="229512.40000000002"/>
    <x v="1"/>
  </r>
  <r>
    <x v="899"/>
    <x v="899"/>
    <x v="2"/>
    <x v="2"/>
    <n v="141"/>
    <n v="3"/>
    <x v="452"/>
    <n v="146"/>
    <n v="192"/>
    <n v="632.64"/>
    <n v="0.112"/>
    <x v="0"/>
    <n v="423"/>
    <n v="0"/>
    <x v="0"/>
    <n v="454235.52"/>
    <x v="3"/>
  </r>
  <r>
    <x v="900"/>
    <x v="900"/>
    <x v="2"/>
    <x v="2"/>
    <n v="135"/>
    <n v="8"/>
    <x v="536"/>
    <n v="203"/>
    <n v="382"/>
    <n v="997.22"/>
    <n v="8.8999999999999996E-2"/>
    <x v="2"/>
    <n v="1080"/>
    <n v="619"/>
    <x v="0"/>
    <n v="662154.08000000007"/>
    <x v="3"/>
  </r>
  <r>
    <x v="901"/>
    <x v="901"/>
    <x v="4"/>
    <x v="2"/>
    <n v="180"/>
    <n v="5"/>
    <x v="537"/>
    <n v="203"/>
    <n v="294"/>
    <n v="702.75"/>
    <n v="0.77800000000000002"/>
    <x v="2"/>
    <n v="900"/>
    <n v="1054"/>
    <x v="1"/>
    <n v="34434.75"/>
    <x v="1"/>
  </r>
  <r>
    <x v="902"/>
    <x v="902"/>
    <x v="1"/>
    <x v="1"/>
    <n v="175"/>
    <n v="7"/>
    <x v="187"/>
    <n v="155"/>
    <n v="130"/>
    <n v="430.66"/>
    <n v="0.65"/>
    <x v="1"/>
    <n v="1225"/>
    <n v="973"/>
    <x v="0"/>
    <n v="175278.62000000002"/>
    <x v="1"/>
  </r>
  <r>
    <x v="903"/>
    <x v="903"/>
    <x v="0"/>
    <x v="0"/>
    <n v="104"/>
    <n v="6"/>
    <x v="73"/>
    <n v="154"/>
    <n v="175"/>
    <n v="1316.27"/>
    <n v="0.16200000000000001"/>
    <x v="0"/>
    <n v="624"/>
    <n v="0"/>
    <x v="0"/>
    <n v="1034588.22"/>
    <x v="3"/>
  </r>
  <r>
    <x v="904"/>
    <x v="904"/>
    <x v="0"/>
    <x v="1"/>
    <n v="133"/>
    <n v="3"/>
    <x v="496"/>
    <n v="81"/>
    <n v="186"/>
    <n v="1363.2"/>
    <n v="0.253"/>
    <x v="1"/>
    <n v="399"/>
    <n v="318"/>
    <x v="1"/>
    <n v="220838.39999999999"/>
    <x v="3"/>
  </r>
  <r>
    <x v="905"/>
    <x v="905"/>
    <x v="3"/>
    <x v="1"/>
    <n v="61"/>
    <n v="11"/>
    <x v="485"/>
    <n v="201"/>
    <n v="105"/>
    <n v="1667"/>
    <n v="0.75"/>
    <x v="2"/>
    <n v="671"/>
    <n v="238"/>
    <x v="0"/>
    <n v="1056878"/>
    <x v="1"/>
  </r>
  <r>
    <x v="906"/>
    <x v="906"/>
    <x v="1"/>
    <x v="2"/>
    <n v="185"/>
    <n v="3"/>
    <x v="458"/>
    <n v="53"/>
    <n v="262"/>
    <n v="1755.77"/>
    <n v="0.56599999999999995"/>
    <x v="2"/>
    <n v="555"/>
    <n v="170"/>
    <x v="0"/>
    <n v="769027.26"/>
    <x v="0"/>
  </r>
  <r>
    <x v="907"/>
    <x v="907"/>
    <x v="2"/>
    <x v="0"/>
    <n v="148"/>
    <n v="10"/>
    <x v="441"/>
    <n v="166"/>
    <n v="143"/>
    <n v="1423.7"/>
    <n v="0.58499999999999996"/>
    <x v="1"/>
    <n v="1480"/>
    <n v="1553"/>
    <x v="1"/>
    <n v="132404.1"/>
    <x v="0"/>
  </r>
  <r>
    <x v="908"/>
    <x v="908"/>
    <x v="4"/>
    <x v="1"/>
    <n v="55"/>
    <n v="12"/>
    <x v="93"/>
    <n v="25"/>
    <n v="341"/>
    <n v="1390.62"/>
    <n v="0.21"/>
    <x v="2"/>
    <n v="660"/>
    <n v="611"/>
    <x v="1"/>
    <n v="102905.87999999999"/>
    <x v="3"/>
  </r>
  <r>
    <x v="909"/>
    <x v="909"/>
    <x v="3"/>
    <x v="2"/>
    <n v="116"/>
    <n v="11"/>
    <x v="538"/>
    <n v="87"/>
    <n v="177"/>
    <n v="160.52000000000001"/>
    <n v="0.629"/>
    <x v="2"/>
    <n v="1276"/>
    <n v="596"/>
    <x v="0"/>
    <n v="123118.84000000001"/>
    <x v="1"/>
  </r>
  <r>
    <x v="910"/>
    <x v="910"/>
    <x v="0"/>
    <x v="1"/>
    <n v="108"/>
    <n v="3"/>
    <x v="107"/>
    <n v="61"/>
    <n v="266"/>
    <n v="264.07"/>
    <n v="0.77100000000000002"/>
    <x v="1"/>
    <n v="324"/>
    <n v="0"/>
    <x v="0"/>
    <n v="156065.37"/>
    <x v="1"/>
  </r>
  <r>
    <x v="911"/>
    <x v="911"/>
    <x v="2"/>
    <x v="1"/>
    <n v="131"/>
    <n v="9"/>
    <x v="67"/>
    <n v="11"/>
    <n v="248"/>
    <n v="1634.5"/>
    <n v="0.88500000000000001"/>
    <x v="2"/>
    <n v="1179"/>
    <n v="1147"/>
    <x v="1"/>
    <n v="70283.5"/>
    <x v="2"/>
  </r>
  <r>
    <x v="912"/>
    <x v="912"/>
    <x v="2"/>
    <x v="2"/>
    <n v="59"/>
    <n v="9"/>
    <x v="539"/>
    <n v="241"/>
    <n v="69"/>
    <n v="504.25"/>
    <n v="0.73699999999999999"/>
    <x v="1"/>
    <n v="531"/>
    <n v="731"/>
    <x v="1"/>
    <n v="20674.25"/>
    <x v="1"/>
  </r>
  <r>
    <x v="913"/>
    <x v="913"/>
    <x v="4"/>
    <x v="2"/>
    <n v="5"/>
    <n v="2"/>
    <x v="309"/>
    <n v="70"/>
    <n v="104"/>
    <n v="743.35"/>
    <n v="0.57599999999999996"/>
    <x v="0"/>
    <n v="10"/>
    <n v="0"/>
    <x v="2"/>
    <n v="332277.45"/>
    <x v="0"/>
  </r>
  <r>
    <x v="914"/>
    <x v="914"/>
    <x v="0"/>
    <x v="0"/>
    <n v="94"/>
    <n v="2"/>
    <x v="540"/>
    <n v="141"/>
    <n v="295"/>
    <n v="333.33"/>
    <n v="0.67300000000000004"/>
    <x v="2"/>
    <n v="188"/>
    <n v="278"/>
    <x v="1"/>
    <n v="16999.829999999998"/>
    <x v="1"/>
  </r>
  <r>
    <x v="915"/>
    <x v="915"/>
    <x v="1"/>
    <x v="1"/>
    <n v="160"/>
    <n v="14"/>
    <x v="430"/>
    <n v="61"/>
    <n v="300"/>
    <n v="430.55"/>
    <n v="0.48499999999999999"/>
    <x v="2"/>
    <n v="2240"/>
    <n v="1943"/>
    <x v="0"/>
    <n v="154136.9"/>
    <x v="0"/>
  </r>
  <r>
    <x v="916"/>
    <x v="916"/>
    <x v="2"/>
    <x v="2"/>
    <n v="57"/>
    <n v="5"/>
    <x v="237"/>
    <n v="189"/>
    <n v="109"/>
    <n v="1562.06"/>
    <n v="0.22700000000000001"/>
    <x v="1"/>
    <n v="285"/>
    <n v="0"/>
    <x v="0"/>
    <n v="834140.03999999992"/>
    <x v="3"/>
  </r>
  <r>
    <x v="917"/>
    <x v="917"/>
    <x v="4"/>
    <x v="2"/>
    <n v="190"/>
    <n v="3"/>
    <x v="171"/>
    <n v="40"/>
    <n v="212"/>
    <n v="560.63"/>
    <n v="0.88200000000000001"/>
    <x v="0"/>
    <n v="570"/>
    <n v="79"/>
    <x v="0"/>
    <n v="297694.52999999997"/>
    <x v="2"/>
  </r>
  <r>
    <x v="918"/>
    <x v="918"/>
    <x v="1"/>
    <x v="0"/>
    <n v="77"/>
    <n v="13"/>
    <x v="436"/>
    <n v="164"/>
    <n v="251"/>
    <n v="925.62"/>
    <n v="0.53300000000000003"/>
    <x v="2"/>
    <n v="1001"/>
    <n v="1076"/>
    <x v="1"/>
    <n v="82380.180000000008"/>
    <x v="0"/>
  </r>
  <r>
    <x v="919"/>
    <x v="919"/>
    <x v="0"/>
    <x v="0"/>
    <n v="192"/>
    <n v="2"/>
    <x v="541"/>
    <n v="130"/>
    <n v="276"/>
    <n v="345.76"/>
    <n v="0.59399999999999997"/>
    <x v="2"/>
    <n v="384"/>
    <n v="0"/>
    <x v="0"/>
    <n v="238920.16"/>
    <x v="0"/>
  </r>
  <r>
    <x v="920"/>
    <x v="920"/>
    <x v="2"/>
    <x v="2"/>
    <n v="191"/>
    <n v="10"/>
    <x v="125"/>
    <n v="60"/>
    <n v="178"/>
    <n v="1371.96"/>
    <n v="0.99"/>
    <x v="0"/>
    <n v="1910"/>
    <n v="1863"/>
    <x v="1"/>
    <n v="146799.72"/>
    <x v="2"/>
  </r>
  <r>
    <x v="921"/>
    <x v="921"/>
    <x v="1"/>
    <x v="0"/>
    <n v="112"/>
    <n v="14"/>
    <x v="190"/>
    <n v="104"/>
    <n v="94"/>
    <n v="1470.13"/>
    <n v="0.98499999999999999"/>
    <x v="2"/>
    <n v="1568"/>
    <n v="1082"/>
    <x v="0"/>
    <n v="867376.70000000007"/>
    <x v="2"/>
  </r>
  <r>
    <x v="922"/>
    <x v="922"/>
    <x v="1"/>
    <x v="2"/>
    <n v="154"/>
    <n v="4"/>
    <x v="399"/>
    <n v="185"/>
    <n v="246"/>
    <n v="755.3"/>
    <n v="0.58599999999999997"/>
    <x v="1"/>
    <n v="616"/>
    <n v="18"/>
    <x v="0"/>
    <n v="591399.89999999991"/>
    <x v="0"/>
  </r>
  <r>
    <x v="923"/>
    <x v="923"/>
    <x v="1"/>
    <x v="1"/>
    <n v="12"/>
    <n v="2"/>
    <x v="327"/>
    <n v="20"/>
    <n v="215"/>
    <n v="1580.26"/>
    <n v="3.4000000000000002E-2"/>
    <x v="0"/>
    <n v="24"/>
    <n v="0"/>
    <x v="2"/>
    <n v="376101.88"/>
    <x v="3"/>
  </r>
  <r>
    <x v="924"/>
    <x v="924"/>
    <x v="2"/>
    <x v="0"/>
    <n v="181"/>
    <n v="3"/>
    <x v="227"/>
    <n v="21"/>
    <n v="296"/>
    <n v="517.82000000000005"/>
    <n v="0.39600000000000002"/>
    <x v="0"/>
    <n v="543"/>
    <n v="0"/>
    <x v="0"/>
    <n v="379044.24000000005"/>
    <x v="0"/>
  </r>
  <r>
    <x v="925"/>
    <x v="925"/>
    <x v="2"/>
    <x v="1"/>
    <n v="46"/>
    <n v="9"/>
    <x v="511"/>
    <n v="54"/>
    <n v="275"/>
    <n v="1399.21"/>
    <n v="0.93700000000000006"/>
    <x v="2"/>
    <n v="414"/>
    <n v="0"/>
    <x v="0"/>
    <n v="850719.68"/>
    <x v="2"/>
  </r>
  <r>
    <x v="926"/>
    <x v="926"/>
    <x v="3"/>
    <x v="1"/>
    <n v="159"/>
    <n v="6"/>
    <x v="73"/>
    <n v="299"/>
    <n v="329"/>
    <n v="1473.43"/>
    <n v="0.28799999999999998"/>
    <x v="0"/>
    <n v="954"/>
    <n v="467"/>
    <x v="0"/>
    <n v="1158115.98"/>
    <x v="3"/>
  </r>
  <r>
    <x v="927"/>
    <x v="927"/>
    <x v="0"/>
    <x v="1"/>
    <n v="171"/>
    <n v="12"/>
    <x v="531"/>
    <n v="214"/>
    <n v="309"/>
    <n v="1938.88"/>
    <n v="0.999"/>
    <x v="0"/>
    <n v="2052"/>
    <n v="1488"/>
    <x v="0"/>
    <n v="1508448.6400000001"/>
    <x v="2"/>
  </r>
  <r>
    <x v="928"/>
    <x v="928"/>
    <x v="4"/>
    <x v="2"/>
    <n v="29"/>
    <n v="8"/>
    <x v="153"/>
    <n v="228"/>
    <n v="396"/>
    <n v="503.03"/>
    <n v="8.4000000000000005E-2"/>
    <x v="0"/>
    <n v="232"/>
    <n v="171"/>
    <x v="1"/>
    <n v="145375.66999999998"/>
    <x v="3"/>
  </r>
  <r>
    <x v="929"/>
    <x v="929"/>
    <x v="1"/>
    <x v="1"/>
    <n v="42"/>
    <n v="7"/>
    <x v="28"/>
    <n v="265"/>
    <n v="246"/>
    <n v="232.74"/>
    <n v="0.56799999999999995"/>
    <x v="2"/>
    <n v="294"/>
    <n v="0"/>
    <x v="0"/>
    <n v="155935.80000000002"/>
    <x v="0"/>
  </r>
  <r>
    <x v="930"/>
    <x v="930"/>
    <x v="3"/>
    <x v="1"/>
    <n v="89"/>
    <n v="14"/>
    <x v="542"/>
    <n v="257"/>
    <n v="156"/>
    <n v="562.91999999999996"/>
    <n v="0.51500000000000001"/>
    <x v="0"/>
    <n v="1246"/>
    <n v="1406"/>
    <x v="1"/>
    <n v="54603.24"/>
    <x v="0"/>
  </r>
  <r>
    <x v="931"/>
    <x v="931"/>
    <x v="4"/>
    <x v="1"/>
    <n v="156"/>
    <n v="2"/>
    <x v="281"/>
    <n v="30"/>
    <n v="318"/>
    <n v="289.58"/>
    <n v="0.255"/>
    <x v="2"/>
    <n v="312"/>
    <n v="0"/>
    <x v="0"/>
    <n v="176933.38"/>
    <x v="3"/>
  </r>
  <r>
    <x v="932"/>
    <x v="932"/>
    <x v="3"/>
    <x v="2"/>
    <n v="28"/>
    <n v="7"/>
    <x v="543"/>
    <n v="50"/>
    <n v="281"/>
    <n v="380.9"/>
    <n v="0.94899999999999995"/>
    <x v="0"/>
    <n v="196"/>
    <n v="217"/>
    <x v="1"/>
    <n v="11046.099999999999"/>
    <x v="2"/>
  </r>
  <r>
    <x v="933"/>
    <x v="933"/>
    <x v="2"/>
    <x v="1"/>
    <n v="64"/>
    <n v="12"/>
    <x v="544"/>
    <n v="287"/>
    <n v="150"/>
    <n v="701.52"/>
    <n v="0.61899999999999999"/>
    <x v="1"/>
    <n v="768"/>
    <n v="568"/>
    <x v="0"/>
    <n v="341640.24"/>
    <x v="1"/>
  </r>
  <r>
    <x v="934"/>
    <x v="934"/>
    <x v="1"/>
    <x v="1"/>
    <n v="182"/>
    <n v="8"/>
    <x v="545"/>
    <n v="286"/>
    <n v="209"/>
    <n v="857.28"/>
    <n v="0.23"/>
    <x v="0"/>
    <n v="1456"/>
    <n v="1387"/>
    <x v="0"/>
    <n v="304334.39999999997"/>
    <x v="3"/>
  </r>
  <r>
    <x v="935"/>
    <x v="935"/>
    <x v="4"/>
    <x v="0"/>
    <n v="115"/>
    <n v="5"/>
    <x v="526"/>
    <n v="204"/>
    <n v="144"/>
    <n v="1812.26"/>
    <n v="0.38400000000000001"/>
    <x v="0"/>
    <n v="575"/>
    <n v="124"/>
    <x v="0"/>
    <n v="1187030.3"/>
    <x v="0"/>
  </r>
  <r>
    <x v="936"/>
    <x v="936"/>
    <x v="4"/>
    <x v="2"/>
    <n v="70"/>
    <n v="9"/>
    <x v="546"/>
    <n v="80"/>
    <n v="256"/>
    <n v="431.45"/>
    <n v="0.72099999999999997"/>
    <x v="0"/>
    <n v="630"/>
    <n v="505"/>
    <x v="1"/>
    <n v="88447.25"/>
    <x v="1"/>
  </r>
  <r>
    <x v="937"/>
    <x v="937"/>
    <x v="4"/>
    <x v="1"/>
    <n v="146"/>
    <n v="9"/>
    <x v="384"/>
    <n v="279"/>
    <n v="362"/>
    <n v="1944.93"/>
    <n v="0.29799999999999999"/>
    <x v="1"/>
    <n v="1314"/>
    <n v="1028"/>
    <x v="0"/>
    <n v="1098885.45"/>
    <x v="3"/>
  </r>
  <r>
    <x v="938"/>
    <x v="938"/>
    <x v="4"/>
    <x v="0"/>
    <n v="57"/>
    <n v="8"/>
    <x v="547"/>
    <n v="82"/>
    <n v="284"/>
    <n v="1629.8"/>
    <n v="0.88"/>
    <x v="0"/>
    <n v="456"/>
    <n v="398"/>
    <x v="1"/>
    <n v="228172"/>
    <x v="2"/>
  </r>
  <r>
    <x v="939"/>
    <x v="939"/>
    <x v="4"/>
    <x v="2"/>
    <n v="164"/>
    <n v="12"/>
    <x v="281"/>
    <n v="208"/>
    <n v="376"/>
    <n v="1768.87"/>
    <n v="0.16600000000000001"/>
    <x v="1"/>
    <n v="1968"/>
    <n v="1565"/>
    <x v="0"/>
    <n v="1080779.5699999998"/>
    <x v="3"/>
  </r>
  <r>
    <x v="940"/>
    <x v="940"/>
    <x v="3"/>
    <x v="2"/>
    <n v="110"/>
    <n v="3"/>
    <x v="534"/>
    <n v="85"/>
    <n v="203"/>
    <n v="1862.42"/>
    <n v="0.26500000000000001"/>
    <x v="1"/>
    <n v="330"/>
    <n v="0"/>
    <x v="0"/>
    <n v="1372603.54"/>
    <x v="3"/>
  </r>
  <r>
    <x v="941"/>
    <x v="941"/>
    <x v="1"/>
    <x v="2"/>
    <n v="100"/>
    <n v="7"/>
    <x v="510"/>
    <n v="284"/>
    <n v="149"/>
    <n v="1518.82"/>
    <n v="0.14499999999999999"/>
    <x v="1"/>
    <n v="700"/>
    <n v="400"/>
    <x v="0"/>
    <n v="886990.88"/>
    <x v="3"/>
  </r>
  <r>
    <x v="942"/>
    <x v="942"/>
    <x v="2"/>
    <x v="2"/>
    <n v="180"/>
    <n v="7"/>
    <x v="449"/>
    <n v="292"/>
    <n v="287"/>
    <n v="1588.12"/>
    <n v="0.104"/>
    <x v="2"/>
    <n v="1260"/>
    <n v="865"/>
    <x v="0"/>
    <n v="1091038.44"/>
    <x v="3"/>
  </r>
  <r>
    <x v="943"/>
    <x v="943"/>
    <x v="2"/>
    <x v="2"/>
    <n v="43"/>
    <n v="13"/>
    <x v="360"/>
    <n v="155"/>
    <n v="156"/>
    <n v="903.75"/>
    <n v="0.3"/>
    <x v="2"/>
    <n v="559"/>
    <n v="421"/>
    <x v="0"/>
    <n v="264798.75"/>
    <x v="0"/>
  </r>
  <r>
    <x v="944"/>
    <x v="944"/>
    <x v="2"/>
    <x v="2"/>
    <n v="172"/>
    <n v="13"/>
    <x v="548"/>
    <n v="22"/>
    <n v="395"/>
    <n v="1045.3800000000001"/>
    <n v="0.999"/>
    <x v="1"/>
    <n v="2236"/>
    <n v="1829"/>
    <x v="0"/>
    <n v="448468.02"/>
    <x v="2"/>
  </r>
  <r>
    <x v="945"/>
    <x v="945"/>
    <x v="2"/>
    <x v="1"/>
    <n v="46"/>
    <n v="8"/>
    <x v="486"/>
    <n v="138"/>
    <n v="179"/>
    <n v="1868.35"/>
    <n v="9.4E-2"/>
    <x v="2"/>
    <n v="368"/>
    <n v="129"/>
    <x v="0"/>
    <n v="704367.95"/>
    <x v="3"/>
  </r>
  <r>
    <x v="946"/>
    <x v="946"/>
    <x v="3"/>
    <x v="1"/>
    <n v="115"/>
    <n v="7"/>
    <x v="549"/>
    <n v="239"/>
    <n v="348"/>
    <n v="787.6"/>
    <n v="0.21299999999999999"/>
    <x v="1"/>
    <n v="805"/>
    <n v="378"/>
    <x v="0"/>
    <n v="524541.6"/>
    <x v="3"/>
  </r>
  <r>
    <x v="947"/>
    <x v="947"/>
    <x v="0"/>
    <x v="1"/>
    <n v="108"/>
    <n v="3"/>
    <x v="396"/>
    <n v="94"/>
    <n v="92"/>
    <n v="131.80000000000001"/>
    <n v="0.27200000000000002"/>
    <x v="2"/>
    <n v="324"/>
    <n v="301"/>
    <x v="0"/>
    <n v="15420.600000000002"/>
    <x v="3"/>
  </r>
  <r>
    <x v="948"/>
    <x v="948"/>
    <x v="1"/>
    <x v="1"/>
    <n v="81"/>
    <n v="9"/>
    <x v="480"/>
    <n v="171"/>
    <n v="112"/>
    <n v="1537.37"/>
    <n v="0.61899999999999999"/>
    <x v="2"/>
    <n v="729"/>
    <n v="640"/>
    <x v="0"/>
    <n v="399716.19999999995"/>
    <x v="1"/>
  </r>
  <r>
    <x v="949"/>
    <x v="949"/>
    <x v="4"/>
    <x v="0"/>
    <n v="12"/>
    <n v="5"/>
    <x v="296"/>
    <n v="60"/>
    <n v="122"/>
    <n v="1167.6600000000001"/>
    <n v="0.745"/>
    <x v="0"/>
    <n v="60"/>
    <n v="0"/>
    <x v="2"/>
    <n v="672572.16"/>
    <x v="1"/>
  </r>
  <r>
    <x v="950"/>
    <x v="950"/>
    <x v="0"/>
    <x v="1"/>
    <n v="30"/>
    <n v="10"/>
    <x v="331"/>
    <n v="224"/>
    <n v="235"/>
    <n v="1639.01"/>
    <n v="0.752"/>
    <x v="2"/>
    <n v="300"/>
    <n v="0"/>
    <x v="0"/>
    <n v="1196477.3"/>
    <x v="1"/>
  </r>
  <r>
    <x v="951"/>
    <x v="951"/>
    <x v="2"/>
    <x v="2"/>
    <n v="144"/>
    <n v="9"/>
    <x v="62"/>
    <n v="10"/>
    <n v="166"/>
    <n v="197.32"/>
    <n v="8.9999999999999993E-3"/>
    <x v="2"/>
    <n v="1296"/>
    <n v="1173"/>
    <x v="1"/>
    <n v="26243.559999999998"/>
    <x v="3"/>
  </r>
  <r>
    <x v="952"/>
    <x v="952"/>
    <x v="0"/>
    <x v="1"/>
    <n v="47"/>
    <n v="4"/>
    <x v="443"/>
    <n v="132"/>
    <n v="353"/>
    <n v="1261.4000000000001"/>
    <n v="0.65200000000000002"/>
    <x v="0"/>
    <n v="188"/>
    <n v="0"/>
    <x v="0"/>
    <n v="638268.4"/>
    <x v="1"/>
  </r>
  <r>
    <x v="953"/>
    <x v="953"/>
    <x v="1"/>
    <x v="1"/>
    <n v="183"/>
    <n v="4"/>
    <x v="480"/>
    <n v="297"/>
    <n v="54"/>
    <n v="533.03"/>
    <n v="0.63100000000000001"/>
    <x v="1"/>
    <n v="732"/>
    <n v="769"/>
    <x v="1"/>
    <n v="138587.79999999999"/>
    <x v="1"/>
  </r>
  <r>
    <x v="954"/>
    <x v="954"/>
    <x v="4"/>
    <x v="2"/>
    <n v="114"/>
    <n v="9"/>
    <x v="82"/>
    <n v="209"/>
    <n v="125"/>
    <n v="1811.37"/>
    <n v="0.51800000000000002"/>
    <x v="0"/>
    <n v="1026"/>
    <n v="1060"/>
    <x v="1"/>
    <n v="316989.75"/>
    <x v="0"/>
  </r>
  <r>
    <x v="955"/>
    <x v="955"/>
    <x v="4"/>
    <x v="1"/>
    <n v="104"/>
    <n v="3"/>
    <x v="389"/>
    <n v="192"/>
    <n v="340"/>
    <n v="264.32"/>
    <n v="0.379"/>
    <x v="2"/>
    <n v="312"/>
    <n v="133"/>
    <x v="0"/>
    <n v="98062.720000000001"/>
    <x v="0"/>
  </r>
  <r>
    <x v="956"/>
    <x v="956"/>
    <x v="1"/>
    <x v="1"/>
    <n v="67"/>
    <n v="10"/>
    <x v="192"/>
    <n v="225"/>
    <n v="398"/>
    <n v="1693.99"/>
    <n v="0.79700000000000004"/>
    <x v="2"/>
    <n v="670"/>
    <n v="832"/>
    <x v="1"/>
    <n v="106721.37"/>
    <x v="1"/>
  </r>
  <r>
    <x v="957"/>
    <x v="957"/>
    <x v="1"/>
    <x v="1"/>
    <n v="53"/>
    <n v="5"/>
    <x v="281"/>
    <n v="249"/>
    <n v="132"/>
    <n v="222.68"/>
    <n v="0.34399999999999997"/>
    <x v="1"/>
    <n v="265"/>
    <n v="0"/>
    <x v="0"/>
    <n v="136057.48000000001"/>
    <x v="0"/>
  </r>
  <r>
    <x v="958"/>
    <x v="958"/>
    <x v="2"/>
    <x v="0"/>
    <n v="119"/>
    <n v="7"/>
    <x v="550"/>
    <n v="77"/>
    <n v="109"/>
    <n v="98.94"/>
    <n v="0.23"/>
    <x v="2"/>
    <n v="833"/>
    <n v="579"/>
    <x v="0"/>
    <n v="32749.14"/>
    <x v="3"/>
  </r>
  <r>
    <x v="959"/>
    <x v="959"/>
    <x v="4"/>
    <x v="1"/>
    <n v="159"/>
    <n v="4"/>
    <x v="255"/>
    <n v="91"/>
    <n v="156"/>
    <n v="508.37"/>
    <n v="0.31"/>
    <x v="0"/>
    <n v="636"/>
    <n v="570"/>
    <x v="0"/>
    <n v="79814.09"/>
    <x v="0"/>
  </r>
  <r>
    <x v="960"/>
    <x v="960"/>
    <x v="0"/>
    <x v="2"/>
    <n v="141"/>
    <n v="4"/>
    <x v="390"/>
    <n v="151"/>
    <n v="166"/>
    <n v="699.44"/>
    <n v="0.44"/>
    <x v="1"/>
    <n v="564"/>
    <n v="33"/>
    <x v="0"/>
    <n v="477018.08"/>
    <x v="0"/>
  </r>
  <r>
    <x v="961"/>
    <x v="961"/>
    <x v="3"/>
    <x v="2"/>
    <n v="171"/>
    <n v="4"/>
    <x v="439"/>
    <n v="50"/>
    <n v="356"/>
    <n v="1271.73"/>
    <n v="0.214"/>
    <x v="0"/>
    <n v="684"/>
    <n v="279"/>
    <x v="0"/>
    <n v="578637.15"/>
    <x v="3"/>
  </r>
  <r>
    <x v="962"/>
    <x v="962"/>
    <x v="3"/>
    <x v="1"/>
    <n v="69"/>
    <n v="12"/>
    <x v="365"/>
    <n v="248"/>
    <n v="396"/>
    <n v="306.86"/>
    <n v="0.60799999999999998"/>
    <x v="2"/>
    <n v="828"/>
    <n v="303"/>
    <x v="0"/>
    <n v="237202.78"/>
    <x v="1"/>
  </r>
  <r>
    <x v="963"/>
    <x v="963"/>
    <x v="1"/>
    <x v="1"/>
    <n v="75"/>
    <n v="14"/>
    <x v="496"/>
    <n v="12"/>
    <n v="131"/>
    <n v="902.79"/>
    <n v="0.88400000000000001"/>
    <x v="1"/>
    <n v="1050"/>
    <n v="900"/>
    <x v="0"/>
    <n v="146251.97999999998"/>
    <x v="2"/>
  </r>
  <r>
    <x v="964"/>
    <x v="964"/>
    <x v="2"/>
    <x v="1"/>
    <n v="11"/>
    <n v="11"/>
    <x v="97"/>
    <n v="103"/>
    <n v="364"/>
    <n v="448.31"/>
    <n v="0.59499999999999997"/>
    <x v="2"/>
    <n v="121"/>
    <n v="0"/>
    <x v="1"/>
    <n v="142562.57999999999"/>
    <x v="0"/>
  </r>
  <r>
    <x v="965"/>
    <x v="965"/>
    <x v="3"/>
    <x v="2"/>
    <n v="84"/>
    <n v="13"/>
    <x v="512"/>
    <n v="68"/>
    <n v="369"/>
    <n v="1717.84"/>
    <n v="0.44700000000000001"/>
    <x v="2"/>
    <n v="1092"/>
    <n v="579"/>
    <x v="0"/>
    <n v="998065.03999999992"/>
    <x v="0"/>
  </r>
  <r>
    <x v="966"/>
    <x v="966"/>
    <x v="4"/>
    <x v="2"/>
    <n v="71"/>
    <n v="13"/>
    <x v="551"/>
    <n v="237"/>
    <n v="190"/>
    <n v="137.68"/>
    <n v="0.79700000000000004"/>
    <x v="0"/>
    <n v="923"/>
    <n v="879"/>
    <x v="0"/>
    <n v="38688.080000000002"/>
    <x v="1"/>
  </r>
  <r>
    <x v="967"/>
    <x v="967"/>
    <x v="1"/>
    <x v="0"/>
    <n v="142"/>
    <n v="3"/>
    <x v="171"/>
    <n v="27"/>
    <n v="271"/>
    <n v="744.08"/>
    <n v="0.748"/>
    <x v="2"/>
    <n v="426"/>
    <n v="0"/>
    <x v="0"/>
    <n v="395106.48000000004"/>
    <x v="1"/>
  </r>
  <r>
    <x v="968"/>
    <x v="968"/>
    <x v="0"/>
    <x v="0"/>
    <n v="185"/>
    <n v="9"/>
    <x v="552"/>
    <n v="248"/>
    <n v="119"/>
    <n v="1281.18"/>
    <n v="0.36699999999999999"/>
    <x v="0"/>
    <n v="1665"/>
    <n v="1221"/>
    <x v="0"/>
    <n v="886576.56"/>
    <x v="0"/>
  </r>
  <r>
    <x v="969"/>
    <x v="969"/>
    <x v="1"/>
    <x v="0"/>
    <n v="105"/>
    <n v="10"/>
    <x v="553"/>
    <n v="83"/>
    <n v="61"/>
    <n v="1830.52"/>
    <n v="0.60399999999999998"/>
    <x v="2"/>
    <n v="1050"/>
    <n v="1052"/>
    <x v="1"/>
    <n v="148272.12"/>
    <x v="1"/>
  </r>
  <r>
    <x v="970"/>
    <x v="970"/>
    <x v="0"/>
    <x v="2"/>
    <n v="99"/>
    <n v="9"/>
    <x v="20"/>
    <n v="178"/>
    <n v="346"/>
    <n v="1742.59"/>
    <n v="0.73"/>
    <x v="0"/>
    <n v="891"/>
    <n v="483"/>
    <x v="0"/>
    <n v="1021157.74"/>
    <x v="1"/>
  </r>
  <r>
    <x v="971"/>
    <x v="971"/>
    <x v="1"/>
    <x v="0"/>
    <n v="91"/>
    <n v="11"/>
    <x v="286"/>
    <n v="273"/>
    <n v="154"/>
    <n v="1795.62"/>
    <n v="0.245"/>
    <x v="0"/>
    <n v="1001"/>
    <n v="832"/>
    <x v="0"/>
    <n v="793664.03999999992"/>
    <x v="3"/>
  </r>
  <r>
    <x v="972"/>
    <x v="972"/>
    <x v="1"/>
    <x v="1"/>
    <n v="189"/>
    <n v="4"/>
    <x v="554"/>
    <n v="169"/>
    <n v="256"/>
    <n v="172.56"/>
    <n v="0.36599999999999999"/>
    <x v="1"/>
    <n v="756"/>
    <n v="510"/>
    <x v="0"/>
    <n v="71612.399999999994"/>
    <x v="0"/>
  </r>
  <r>
    <x v="973"/>
    <x v="973"/>
    <x v="1"/>
    <x v="1"/>
    <n v="95"/>
    <n v="8"/>
    <x v="53"/>
    <n v="178"/>
    <n v="114"/>
    <n v="1689.8"/>
    <n v="0.106"/>
    <x v="1"/>
    <n v="760"/>
    <n v="888"/>
    <x v="1"/>
    <n v="84490"/>
    <x v="3"/>
  </r>
  <r>
    <x v="974"/>
    <x v="974"/>
    <x v="0"/>
    <x v="2"/>
    <n v="107"/>
    <n v="12"/>
    <x v="102"/>
    <n v="215"/>
    <n v="112"/>
    <n v="1570.83"/>
    <n v="0.98799999999999999"/>
    <x v="2"/>
    <n v="1284"/>
    <n v="1150"/>
    <x v="0"/>
    <n v="548219.66999999993"/>
    <x v="2"/>
  </r>
  <r>
    <x v="975"/>
    <x v="975"/>
    <x v="0"/>
    <x v="0"/>
    <n v="130"/>
    <n v="11"/>
    <x v="201"/>
    <n v="18"/>
    <n v="227"/>
    <n v="1809.74"/>
    <n v="8.5999999999999993E-2"/>
    <x v="2"/>
    <n v="1430"/>
    <n v="1260"/>
    <x v="1"/>
    <n v="340231.12"/>
    <x v="3"/>
  </r>
  <r>
    <x v="976"/>
    <x v="976"/>
    <x v="1"/>
    <x v="1"/>
    <n v="159"/>
    <n v="3"/>
    <x v="203"/>
    <n v="124"/>
    <n v="57"/>
    <n v="657.57"/>
    <n v="0.16900000000000001"/>
    <x v="1"/>
    <n v="477"/>
    <n v="316"/>
    <x v="0"/>
    <n v="187407.45"/>
    <x v="3"/>
  </r>
  <r>
    <x v="977"/>
    <x v="977"/>
    <x v="3"/>
    <x v="2"/>
    <n v="186"/>
    <n v="5"/>
    <x v="555"/>
    <n v="161"/>
    <n v="208"/>
    <n v="1827.94"/>
    <n v="0.48"/>
    <x v="0"/>
    <n v="930"/>
    <n v="764"/>
    <x v="0"/>
    <n v="597736.38"/>
    <x v="0"/>
  </r>
  <r>
    <x v="978"/>
    <x v="978"/>
    <x v="2"/>
    <x v="0"/>
    <n v="117"/>
    <n v="13"/>
    <x v="1"/>
    <n v="96"/>
    <n v="60"/>
    <n v="835.15"/>
    <n v="0.86499999999999999"/>
    <x v="0"/>
    <n v="1521"/>
    <n v="1139"/>
    <x v="0"/>
    <n v="399201.7"/>
    <x v="2"/>
  </r>
  <r>
    <x v="979"/>
    <x v="979"/>
    <x v="2"/>
    <x v="1"/>
    <n v="8"/>
    <n v="14"/>
    <x v="321"/>
    <n v="104"/>
    <n v="322"/>
    <n v="1286.49"/>
    <n v="0.35599999999999998"/>
    <x v="1"/>
    <n v="112"/>
    <n v="12"/>
    <x v="1"/>
    <n v="262443.96000000002"/>
    <x v="0"/>
  </r>
  <r>
    <x v="980"/>
    <x v="980"/>
    <x v="2"/>
    <x v="0"/>
    <n v="92"/>
    <n v="14"/>
    <x v="556"/>
    <n v="240"/>
    <n v="144"/>
    <n v="877.15"/>
    <n v="0.76900000000000002"/>
    <x v="1"/>
    <n v="1288"/>
    <n v="1175"/>
    <x v="0"/>
    <n v="309633.95"/>
    <x v="1"/>
  </r>
  <r>
    <x v="981"/>
    <x v="981"/>
    <x v="0"/>
    <x v="2"/>
    <n v="155"/>
    <n v="7"/>
    <x v="237"/>
    <n v="195"/>
    <n v="204"/>
    <n v="883.91"/>
    <n v="0.67600000000000005"/>
    <x v="2"/>
    <n v="1085"/>
    <n v="746"/>
    <x v="0"/>
    <n v="472007.94"/>
    <x v="1"/>
  </r>
  <r>
    <x v="982"/>
    <x v="982"/>
    <x v="0"/>
    <x v="0"/>
    <n v="180"/>
    <n v="12"/>
    <x v="221"/>
    <n v="123"/>
    <n v="255"/>
    <n v="1115.94"/>
    <n v="0.63900000000000001"/>
    <x v="0"/>
    <n v="2160"/>
    <n v="1823"/>
    <x v="0"/>
    <n v="513332.4"/>
    <x v="1"/>
  </r>
  <r>
    <x v="983"/>
    <x v="983"/>
    <x v="3"/>
    <x v="2"/>
    <n v="174"/>
    <n v="6"/>
    <x v="552"/>
    <n v="283"/>
    <n v="164"/>
    <n v="744.06"/>
    <n v="0.84499999999999997"/>
    <x v="1"/>
    <n v="1044"/>
    <n v="635"/>
    <x v="0"/>
    <n v="514889.51999999996"/>
    <x v="2"/>
  </r>
  <r>
    <x v="984"/>
    <x v="984"/>
    <x v="2"/>
    <x v="0"/>
    <n v="7"/>
    <n v="14"/>
    <x v="557"/>
    <n v="38"/>
    <n v="136"/>
    <n v="1595.84"/>
    <n v="1.4E-2"/>
    <x v="0"/>
    <n v="98"/>
    <n v="0"/>
    <x v="2"/>
    <n v="654294.4"/>
    <x v="3"/>
  </r>
  <r>
    <x v="985"/>
    <x v="985"/>
    <x v="2"/>
    <x v="1"/>
    <n v="95"/>
    <n v="10"/>
    <x v="558"/>
    <n v="212"/>
    <n v="361"/>
    <n v="1285.5999999999999"/>
    <n v="0.92900000000000005"/>
    <x v="0"/>
    <n v="950"/>
    <n v="371"/>
    <x v="0"/>
    <n v="1016909.6"/>
    <x v="2"/>
  </r>
  <r>
    <x v="986"/>
    <x v="986"/>
    <x v="1"/>
    <x v="2"/>
    <n v="7"/>
    <n v="11"/>
    <x v="383"/>
    <n v="11"/>
    <n v="246"/>
    <n v="1395.02"/>
    <n v="0.82899999999999996"/>
    <x v="1"/>
    <n v="77"/>
    <n v="0"/>
    <x v="2"/>
    <n v="807716.58"/>
    <x v="2"/>
  </r>
  <r>
    <x v="987"/>
    <x v="987"/>
    <x v="0"/>
    <x v="2"/>
    <n v="160"/>
    <n v="5"/>
    <x v="559"/>
    <n v="87"/>
    <n v="399"/>
    <n v="500.52"/>
    <n v="0.93799999999999994"/>
    <x v="0"/>
    <n v="800"/>
    <n v="614"/>
    <x v="1"/>
    <n v="136641.96"/>
    <x v="2"/>
  </r>
  <r>
    <x v="988"/>
    <x v="988"/>
    <x v="2"/>
    <x v="2"/>
    <n v="195"/>
    <n v="6"/>
    <x v="560"/>
    <n v="240"/>
    <n v="147"/>
    <n v="1940.67"/>
    <n v="0.79400000000000004"/>
    <x v="2"/>
    <n v="1170"/>
    <n v="805"/>
    <x v="0"/>
    <n v="1174105.3500000001"/>
    <x v="1"/>
  </r>
  <r>
    <x v="989"/>
    <x v="989"/>
    <x v="3"/>
    <x v="0"/>
    <n v="85"/>
    <n v="5"/>
    <x v="473"/>
    <n v="107"/>
    <n v="68"/>
    <n v="1337.34"/>
    <n v="0.879"/>
    <x v="1"/>
    <n v="425"/>
    <n v="178"/>
    <x v="0"/>
    <n v="473418.36"/>
    <x v="2"/>
  </r>
  <r>
    <x v="990"/>
    <x v="990"/>
    <x v="3"/>
    <x v="0"/>
    <n v="163"/>
    <n v="14"/>
    <x v="497"/>
    <n v="126"/>
    <n v="362"/>
    <n v="434.53"/>
    <n v="0.20300000000000001"/>
    <x v="0"/>
    <n v="2282"/>
    <n v="1989"/>
    <x v="0"/>
    <n v="182068.06999999998"/>
    <x v="3"/>
  </r>
  <r>
    <x v="991"/>
    <x v="991"/>
    <x v="2"/>
    <x v="1"/>
    <n v="142"/>
    <n v="9"/>
    <x v="394"/>
    <n v="119"/>
    <n v="65"/>
    <n v="1513.46"/>
    <n v="0.31900000000000001"/>
    <x v="1"/>
    <n v="1278"/>
    <n v="1212"/>
    <x v="0"/>
    <n v="279990.10000000003"/>
    <x v="0"/>
  </r>
  <r>
    <x v="992"/>
    <x v="992"/>
    <x v="0"/>
    <x v="2"/>
    <n v="181"/>
    <n v="14"/>
    <x v="561"/>
    <n v="176"/>
    <n v="94"/>
    <n v="388.74"/>
    <n v="0.315"/>
    <x v="1"/>
    <n v="2534"/>
    <n v="2431"/>
    <x v="0"/>
    <n v="108458.46"/>
    <x v="0"/>
  </r>
  <r>
    <x v="993"/>
    <x v="993"/>
    <x v="3"/>
    <x v="2"/>
    <n v="98"/>
    <n v="9"/>
    <x v="164"/>
    <n v="96"/>
    <n v="204"/>
    <n v="173.6"/>
    <n v="0.109"/>
    <x v="0"/>
    <n v="882"/>
    <n v="955"/>
    <x v="1"/>
    <n v="3992.7999999999997"/>
    <x v="3"/>
  </r>
  <r>
    <x v="994"/>
    <x v="994"/>
    <x v="1"/>
    <x v="0"/>
    <n v="130"/>
    <n v="4"/>
    <x v="562"/>
    <n v="31"/>
    <n v="280"/>
    <n v="1078.73"/>
    <n v="0.73"/>
    <x v="2"/>
    <n v="520"/>
    <n v="413"/>
    <x v="1"/>
    <n v="148864.74"/>
    <x v="1"/>
  </r>
  <r>
    <x v="995"/>
    <x v="995"/>
    <x v="3"/>
    <x v="0"/>
    <n v="117"/>
    <n v="2"/>
    <x v="563"/>
    <n v="219"/>
    <n v="206"/>
    <n v="1129.3699999999999"/>
    <n v="0.13600000000000001"/>
    <x v="1"/>
    <n v="234"/>
    <n v="0"/>
    <x v="0"/>
    <n v="552261.92999999993"/>
    <x v="3"/>
  </r>
  <r>
    <x v="996"/>
    <x v="996"/>
    <x v="4"/>
    <x v="1"/>
    <n v="153"/>
    <n v="7"/>
    <x v="563"/>
    <n v="281"/>
    <n v="162"/>
    <n v="418.48"/>
    <n v="5.2999999999999999E-2"/>
    <x v="0"/>
    <n v="1071"/>
    <n v="863"/>
    <x v="0"/>
    <n v="204636.72"/>
    <x v="3"/>
  </r>
  <r>
    <x v="997"/>
    <x v="997"/>
    <x v="4"/>
    <x v="1"/>
    <n v="104"/>
    <n v="3"/>
    <x v="68"/>
    <n v="287"/>
    <n v="93"/>
    <n v="729.34"/>
    <n v="0.77500000000000002"/>
    <x v="1"/>
    <n v="312"/>
    <n v="87"/>
    <x v="0"/>
    <n v="373422.08000000002"/>
    <x v="1"/>
  </r>
  <r>
    <x v="998"/>
    <x v="998"/>
    <x v="0"/>
    <x v="0"/>
    <n v="57"/>
    <n v="3"/>
    <x v="247"/>
    <n v="148"/>
    <n v="159"/>
    <n v="1894.25"/>
    <n v="0.90500000000000003"/>
    <x v="1"/>
    <n v="171"/>
    <n v="0"/>
    <x v="2"/>
    <n v="1433947.25"/>
    <x v="2"/>
  </r>
  <r>
    <x v="999"/>
    <x v="999"/>
    <x v="2"/>
    <x v="2"/>
    <n v="91"/>
    <n v="4"/>
    <x v="564"/>
    <n v="241"/>
    <n v="160"/>
    <n v="605.76"/>
    <n v="0.76400000000000001"/>
    <x v="0"/>
    <n v="364"/>
    <n v="86"/>
    <x v="0"/>
    <n v="314389.44"/>
    <x v="1"/>
  </r>
  <r>
    <x v="1000"/>
    <x v="1000"/>
    <x v="0"/>
    <x v="1"/>
    <n v="93"/>
    <n v="9"/>
    <x v="436"/>
    <n v="242"/>
    <n v="272"/>
    <n v="353.36"/>
    <n v="0.82499999999999996"/>
    <x v="2"/>
    <n v="837"/>
    <n v="990"/>
    <x v="1"/>
    <n v="31449.040000000001"/>
    <x v="2"/>
  </r>
  <r>
    <x v="1001"/>
    <x v="1001"/>
    <x v="0"/>
    <x v="0"/>
    <n v="58"/>
    <n v="4"/>
    <x v="14"/>
    <n v="89"/>
    <n v="314"/>
    <n v="1985.5"/>
    <n v="0.59599999999999997"/>
    <x v="0"/>
    <n v="232"/>
    <n v="0"/>
    <x v="2"/>
    <n v="1415661.5"/>
    <x v="0"/>
  </r>
  <r>
    <x v="1002"/>
    <x v="1002"/>
    <x v="0"/>
    <x v="0"/>
    <n v="189"/>
    <n v="8"/>
    <x v="565"/>
    <n v="64"/>
    <n v="320"/>
    <n v="639.5"/>
    <n v="0.88800000000000001"/>
    <x v="1"/>
    <n v="1512"/>
    <n v="781"/>
    <x v="0"/>
    <n v="508402.5"/>
    <x v="2"/>
  </r>
  <r>
    <x v="1003"/>
    <x v="1003"/>
    <x v="0"/>
    <x v="2"/>
    <n v="24"/>
    <n v="11"/>
    <x v="141"/>
    <n v="43"/>
    <n v="261"/>
    <n v="1376.49"/>
    <n v="0.497"/>
    <x v="2"/>
    <n v="264"/>
    <n v="0"/>
    <x v="0"/>
    <n v="535454.61"/>
    <x v="0"/>
  </r>
  <r>
    <x v="1004"/>
    <x v="1004"/>
    <x v="1"/>
    <x v="0"/>
    <n v="117"/>
    <n v="11"/>
    <x v="566"/>
    <n v="261"/>
    <n v="363"/>
    <n v="501.54"/>
    <n v="0.98799999999999999"/>
    <x v="2"/>
    <n v="1287"/>
    <n v="1348"/>
    <x v="1"/>
    <n v="100308"/>
    <x v="2"/>
  </r>
  <r>
    <x v="1005"/>
    <x v="1005"/>
    <x v="1"/>
    <x v="0"/>
    <n v="53"/>
    <n v="10"/>
    <x v="61"/>
    <n v="134"/>
    <n v="307"/>
    <n v="1122.74"/>
    <n v="0.10299999999999999"/>
    <x v="2"/>
    <n v="530"/>
    <n v="640"/>
    <x v="1"/>
    <n v="26945.760000000002"/>
    <x v="3"/>
  </r>
  <r>
    <x v="1006"/>
    <x v="1006"/>
    <x v="3"/>
    <x v="1"/>
    <n v="139"/>
    <n v="14"/>
    <x v="567"/>
    <n v="20"/>
    <n v="296"/>
    <n v="803.25"/>
    <n v="0.80900000000000005"/>
    <x v="2"/>
    <n v="1946"/>
    <n v="1750"/>
    <x v="1"/>
    <n v="173502"/>
    <x v="2"/>
  </r>
  <r>
    <x v="1007"/>
    <x v="1007"/>
    <x v="4"/>
    <x v="0"/>
    <n v="33"/>
    <n v="9"/>
    <x v="468"/>
    <n v="131"/>
    <n v="104"/>
    <n v="1925.08"/>
    <n v="0.64100000000000001"/>
    <x v="1"/>
    <n v="297"/>
    <n v="362"/>
    <x v="1"/>
    <n v="127055.28"/>
    <x v="1"/>
  </r>
  <r>
    <x v="1008"/>
    <x v="1008"/>
    <x v="0"/>
    <x v="0"/>
    <n v="52"/>
    <n v="2"/>
    <x v="302"/>
    <n v="44"/>
    <n v="358"/>
    <n v="893.97"/>
    <n v="0.58099999999999996"/>
    <x v="0"/>
    <n v="104"/>
    <n v="0"/>
    <x v="2"/>
    <n v="510456.87"/>
    <x v="0"/>
  </r>
  <r>
    <x v="1009"/>
    <x v="1009"/>
    <x v="3"/>
    <x v="1"/>
    <n v="17"/>
    <n v="8"/>
    <x v="146"/>
    <n v="78"/>
    <n v="399"/>
    <n v="1189.1400000000001"/>
    <n v="0.72599999999999998"/>
    <x v="0"/>
    <n v="136"/>
    <n v="0"/>
    <x v="2"/>
    <n v="776508.42"/>
    <x v="1"/>
  </r>
  <r>
    <x v="1010"/>
    <x v="1010"/>
    <x v="4"/>
    <x v="2"/>
    <n v="7"/>
    <n v="8"/>
    <x v="549"/>
    <n v="148"/>
    <n v="121"/>
    <n v="1892.29"/>
    <n v="0.84"/>
    <x v="2"/>
    <n v="56"/>
    <n v="0"/>
    <x v="2"/>
    <n v="1260265.1399999999"/>
    <x v="2"/>
  </r>
  <r>
    <x v="1011"/>
    <x v="1011"/>
    <x v="2"/>
    <x v="2"/>
    <n v="6"/>
    <n v="9"/>
    <x v="500"/>
    <n v="21"/>
    <n v="345"/>
    <n v="1979.01"/>
    <n v="0.86299999999999999"/>
    <x v="2"/>
    <n v="54"/>
    <n v="0"/>
    <x v="1"/>
    <n v="314662.59000000003"/>
    <x v="2"/>
  </r>
  <r>
    <x v="1012"/>
    <x v="1012"/>
    <x v="1"/>
    <x v="1"/>
    <n v="20"/>
    <n v="11"/>
    <x v="568"/>
    <n v="134"/>
    <n v="262"/>
    <n v="248.23"/>
    <n v="0.17499999999999999"/>
    <x v="0"/>
    <n v="220"/>
    <n v="0"/>
    <x v="0"/>
    <n v="169789.32"/>
    <x v="3"/>
  </r>
  <r>
    <x v="1013"/>
    <x v="1013"/>
    <x v="4"/>
    <x v="1"/>
    <n v="98"/>
    <n v="6"/>
    <x v="472"/>
    <n v="156"/>
    <n v="344"/>
    <n v="1676.93"/>
    <n v="0.19700000000000001"/>
    <x v="2"/>
    <n v="588"/>
    <n v="185"/>
    <x v="0"/>
    <n v="937403.87"/>
    <x v="3"/>
  </r>
  <r>
    <x v="1014"/>
    <x v="1014"/>
    <x v="2"/>
    <x v="2"/>
    <n v="106"/>
    <n v="11"/>
    <x v="569"/>
    <n v="86"/>
    <n v="220"/>
    <n v="795.13"/>
    <n v="1.6E-2"/>
    <x v="0"/>
    <n v="1166"/>
    <n v="806"/>
    <x v="0"/>
    <n v="354627.98"/>
    <x v="3"/>
  </r>
  <r>
    <x v="1015"/>
    <x v="1015"/>
    <x v="4"/>
    <x v="2"/>
    <n v="138"/>
    <n v="10"/>
    <x v="511"/>
    <n v="77"/>
    <n v="295"/>
    <n v="1209.92"/>
    <n v="0.13200000000000001"/>
    <x v="0"/>
    <n v="1380"/>
    <n v="849"/>
    <x v="0"/>
    <n v="735631.3600000001"/>
    <x v="3"/>
  </r>
  <r>
    <x v="1016"/>
    <x v="1016"/>
    <x v="1"/>
    <x v="2"/>
    <n v="49"/>
    <n v="10"/>
    <x v="570"/>
    <n v="215"/>
    <n v="190"/>
    <n v="781.34"/>
    <n v="0.26400000000000001"/>
    <x v="2"/>
    <n v="490"/>
    <n v="0"/>
    <x v="0"/>
    <n v="551626.04"/>
    <x v="3"/>
  </r>
  <r>
    <x v="1017"/>
    <x v="1017"/>
    <x v="1"/>
    <x v="2"/>
    <n v="75"/>
    <n v="9"/>
    <x v="488"/>
    <n v="245"/>
    <n v="153"/>
    <n v="832.18"/>
    <n v="0.72099999999999997"/>
    <x v="0"/>
    <n v="675"/>
    <n v="340"/>
    <x v="0"/>
    <n v="482664.39999999997"/>
    <x v="1"/>
  </r>
  <r>
    <x v="1018"/>
    <x v="1018"/>
    <x v="3"/>
    <x v="2"/>
    <n v="137"/>
    <n v="7"/>
    <x v="314"/>
    <n v="68"/>
    <n v="154"/>
    <n v="359.77"/>
    <n v="0.47599999999999998"/>
    <x v="0"/>
    <n v="959"/>
    <n v="698"/>
    <x v="0"/>
    <n v="118364.32999999999"/>
    <x v="0"/>
  </r>
  <r>
    <x v="1019"/>
    <x v="1019"/>
    <x v="0"/>
    <x v="1"/>
    <n v="60"/>
    <n v="7"/>
    <x v="360"/>
    <n v="267"/>
    <n v="289"/>
    <n v="1166.8900000000001"/>
    <n v="0.75800000000000001"/>
    <x v="0"/>
    <n v="420"/>
    <n v="394"/>
    <x v="0"/>
    <n v="341898.77"/>
    <x v="1"/>
  </r>
  <r>
    <x v="1020"/>
    <x v="1020"/>
    <x v="4"/>
    <x v="0"/>
    <n v="131"/>
    <n v="2"/>
    <x v="571"/>
    <n v="263"/>
    <n v="360"/>
    <n v="1116.0999999999999"/>
    <n v="0.48699999999999999"/>
    <x v="2"/>
    <n v="262"/>
    <n v="0"/>
    <x v="0"/>
    <n v="622783.79999999993"/>
    <x v="0"/>
  </r>
  <r>
    <x v="1021"/>
    <x v="1021"/>
    <x v="4"/>
    <x v="2"/>
    <n v="36"/>
    <n v="14"/>
    <x v="126"/>
    <n v="252"/>
    <n v="370"/>
    <n v="419.24"/>
    <n v="0.55600000000000005"/>
    <x v="1"/>
    <n v="504"/>
    <n v="347"/>
    <x v="0"/>
    <n v="171469.16"/>
    <x v="0"/>
  </r>
  <r>
    <x v="1022"/>
    <x v="1022"/>
    <x v="2"/>
    <x v="2"/>
    <n v="53"/>
    <n v="7"/>
    <x v="1"/>
    <n v="286"/>
    <n v="329"/>
    <n v="1106.3699999999999"/>
    <n v="0.111"/>
    <x v="1"/>
    <n v="371"/>
    <n v="179"/>
    <x v="0"/>
    <n v="528844.86"/>
    <x v="3"/>
  </r>
  <r>
    <x v="1023"/>
    <x v="1023"/>
    <x v="1"/>
    <x v="0"/>
    <n v="17"/>
    <n v="5"/>
    <x v="402"/>
    <n v="229"/>
    <n v="71"/>
    <n v="1947.55"/>
    <n v="0.77700000000000002"/>
    <x v="1"/>
    <n v="85"/>
    <n v="0"/>
    <x v="2"/>
    <n v="1464557.5999999999"/>
    <x v="1"/>
  </r>
  <r>
    <x v="1024"/>
    <x v="1024"/>
    <x v="4"/>
    <x v="0"/>
    <n v="162"/>
    <n v="5"/>
    <x v="146"/>
    <n v="234"/>
    <n v="127"/>
    <n v="1443.1"/>
    <n v="0.75800000000000001"/>
    <x v="1"/>
    <n v="810"/>
    <n v="391"/>
    <x v="0"/>
    <n v="942344.29999999993"/>
    <x v="1"/>
  </r>
  <r>
    <x v="1025"/>
    <x v="1025"/>
    <x v="1"/>
    <x v="0"/>
    <n v="29"/>
    <n v="3"/>
    <x v="333"/>
    <n v="110"/>
    <n v="350"/>
    <n v="987.92"/>
    <n v="0.308"/>
    <x v="1"/>
    <n v="87"/>
    <n v="0"/>
    <x v="0"/>
    <n v="375409.6"/>
    <x v="0"/>
  </r>
  <r>
    <x v="1026"/>
    <x v="1026"/>
    <x v="4"/>
    <x v="0"/>
    <n v="64"/>
    <n v="14"/>
    <x v="96"/>
    <n v="131"/>
    <n v="244"/>
    <n v="1836.36"/>
    <n v="0.32900000000000001"/>
    <x v="2"/>
    <n v="896"/>
    <n v="939"/>
    <x v="1"/>
    <n v="161599.67999999999"/>
    <x v="0"/>
  </r>
  <r>
    <x v="1027"/>
    <x v="1027"/>
    <x v="3"/>
    <x v="0"/>
    <n v="63"/>
    <n v="12"/>
    <x v="359"/>
    <n v="227"/>
    <n v="369"/>
    <n v="1171.8599999999999"/>
    <n v="0.22"/>
    <x v="2"/>
    <n v="756"/>
    <n v="381"/>
    <x v="0"/>
    <n v="705459.72"/>
    <x v="3"/>
  </r>
  <r>
    <x v="1028"/>
    <x v="1028"/>
    <x v="0"/>
    <x v="0"/>
    <n v="160"/>
    <n v="5"/>
    <x v="230"/>
    <n v="84"/>
    <n v="70"/>
    <n v="313.33999999999997"/>
    <n v="0.81399999999999995"/>
    <x v="1"/>
    <n v="800"/>
    <n v="203"/>
    <x v="0"/>
    <n v="213384.53999999998"/>
    <x v="2"/>
  </r>
  <r>
    <x v="1029"/>
    <x v="1029"/>
    <x v="4"/>
    <x v="1"/>
    <n v="62"/>
    <n v="6"/>
    <x v="452"/>
    <n v="246"/>
    <n v="209"/>
    <n v="1117.6400000000001"/>
    <n v="0.747"/>
    <x v="1"/>
    <n v="372"/>
    <n v="0"/>
    <x v="0"/>
    <n v="802465.52"/>
    <x v="1"/>
  </r>
  <r>
    <x v="1030"/>
    <x v="1030"/>
    <x v="1"/>
    <x v="0"/>
    <n v="24"/>
    <n v="14"/>
    <x v="178"/>
    <n v="249"/>
    <n v="281"/>
    <n v="402.9"/>
    <n v="0.60899999999999999"/>
    <x v="0"/>
    <n v="336"/>
    <n v="135"/>
    <x v="0"/>
    <n v="181305"/>
    <x v="1"/>
  </r>
  <r>
    <x v="1031"/>
    <x v="1031"/>
    <x v="3"/>
    <x v="0"/>
    <n v="166"/>
    <n v="13"/>
    <x v="404"/>
    <n v="174"/>
    <n v="350"/>
    <n v="1546.63"/>
    <n v="0.23899999999999999"/>
    <x v="0"/>
    <n v="2158"/>
    <n v="1555"/>
    <x v="0"/>
    <n v="1201731.51"/>
    <x v="3"/>
  </r>
  <r>
    <x v="1032"/>
    <x v="1032"/>
    <x v="4"/>
    <x v="1"/>
    <n v="137"/>
    <n v="6"/>
    <x v="572"/>
    <n v="166"/>
    <n v="93"/>
    <n v="1935.99"/>
    <n v="0.17199999999999999"/>
    <x v="0"/>
    <n v="822"/>
    <n v="261"/>
    <x v="0"/>
    <n v="1407464.73"/>
    <x v="3"/>
  </r>
  <r>
    <x v="1033"/>
    <x v="1033"/>
    <x v="2"/>
    <x v="0"/>
    <n v="192"/>
    <n v="6"/>
    <x v="540"/>
    <n v="220"/>
    <n v="346"/>
    <n v="753.6"/>
    <n v="0.05"/>
    <x v="1"/>
    <n v="1152"/>
    <n v="1321"/>
    <x v="1"/>
    <n v="38433.599999999999"/>
    <x v="3"/>
  </r>
  <r>
    <x v="1034"/>
    <x v="1034"/>
    <x v="0"/>
    <x v="2"/>
    <n v="175"/>
    <n v="5"/>
    <x v="185"/>
    <n v="286"/>
    <n v="229"/>
    <n v="898.09"/>
    <n v="4.5999999999999999E-2"/>
    <x v="1"/>
    <n v="875"/>
    <n v="521"/>
    <x v="0"/>
    <n v="574777.59999999998"/>
    <x v="3"/>
  </r>
  <r>
    <x v="1035"/>
    <x v="1035"/>
    <x v="4"/>
    <x v="2"/>
    <n v="61"/>
    <n v="2"/>
    <x v="234"/>
    <n v="225"/>
    <n v="150"/>
    <n v="871.92"/>
    <n v="0.187"/>
    <x v="2"/>
    <n v="122"/>
    <n v="0"/>
    <x v="0"/>
    <n v="463861.44"/>
    <x v="3"/>
  </r>
  <r>
    <x v="1036"/>
    <x v="1036"/>
    <x v="3"/>
    <x v="0"/>
    <n v="189"/>
    <n v="11"/>
    <x v="304"/>
    <n v="227"/>
    <n v="164"/>
    <n v="606.33000000000004"/>
    <n v="0.10100000000000001"/>
    <x v="0"/>
    <n v="2079"/>
    <n v="2105"/>
    <x v="1"/>
    <n v="121872.33"/>
    <x v="3"/>
  </r>
  <r>
    <x v="1037"/>
    <x v="1037"/>
    <x v="2"/>
    <x v="1"/>
    <n v="58"/>
    <n v="9"/>
    <x v="162"/>
    <n v="242"/>
    <n v="262"/>
    <n v="1598.65"/>
    <n v="0.55600000000000005"/>
    <x v="0"/>
    <n v="522"/>
    <n v="59"/>
    <x v="0"/>
    <n v="1127048.25"/>
    <x v="0"/>
  </r>
  <r>
    <x v="1038"/>
    <x v="1038"/>
    <x v="3"/>
    <x v="2"/>
    <n v="116"/>
    <n v="4"/>
    <x v="573"/>
    <n v="21"/>
    <n v="67"/>
    <n v="1254.57"/>
    <n v="0.35799999999999998"/>
    <x v="2"/>
    <n v="464"/>
    <n v="0"/>
    <x v="0"/>
    <n v="878199"/>
    <x v="0"/>
  </r>
  <r>
    <x v="1039"/>
    <x v="1039"/>
    <x v="3"/>
    <x v="1"/>
    <n v="177"/>
    <n v="3"/>
    <x v="574"/>
    <n v="92"/>
    <n v="76"/>
    <n v="174.9"/>
    <n v="0.44500000000000001"/>
    <x v="2"/>
    <n v="531"/>
    <n v="356"/>
    <x v="0"/>
    <n v="46698.3"/>
    <x v="0"/>
  </r>
  <r>
    <x v="1040"/>
    <x v="1040"/>
    <x v="2"/>
    <x v="2"/>
    <n v="90"/>
    <n v="10"/>
    <x v="491"/>
    <n v="122"/>
    <n v="334"/>
    <n v="1685.67"/>
    <n v="0.59399999999999997"/>
    <x v="2"/>
    <n v="900"/>
    <n v="383"/>
    <x v="0"/>
    <n v="1077143.1300000001"/>
    <x v="0"/>
  </r>
  <r>
    <x v="1041"/>
    <x v="1041"/>
    <x v="3"/>
    <x v="0"/>
    <n v="41"/>
    <n v="8"/>
    <x v="249"/>
    <n v="280"/>
    <n v="198"/>
    <n v="414.82"/>
    <n v="0.65900000000000003"/>
    <x v="0"/>
    <n v="328"/>
    <n v="292"/>
    <x v="0"/>
    <n v="131083.12"/>
    <x v="1"/>
  </r>
  <r>
    <x v="1042"/>
    <x v="1042"/>
    <x v="2"/>
    <x v="1"/>
    <n v="88"/>
    <n v="10"/>
    <x v="565"/>
    <n v="204"/>
    <n v="334"/>
    <n v="1959.34"/>
    <n v="0.64800000000000002"/>
    <x v="2"/>
    <n v="880"/>
    <n v="289"/>
    <x v="0"/>
    <n v="1557675.3"/>
    <x v="1"/>
  </r>
  <r>
    <x v="1043"/>
    <x v="1043"/>
    <x v="4"/>
    <x v="1"/>
    <n v="52"/>
    <n v="14"/>
    <x v="537"/>
    <n v="150"/>
    <n v="186"/>
    <n v="784.49"/>
    <n v="0.26100000000000001"/>
    <x v="1"/>
    <n v="728"/>
    <n v="829"/>
    <x v="1"/>
    <n v="38440.01"/>
    <x v="3"/>
  </r>
  <r>
    <x v="1044"/>
    <x v="1044"/>
    <x v="2"/>
    <x v="1"/>
    <n v="122"/>
    <n v="3"/>
    <x v="54"/>
    <n v="133"/>
    <n v="238"/>
    <n v="1252.08"/>
    <n v="0.81"/>
    <x v="1"/>
    <n v="366"/>
    <n v="178"/>
    <x v="0"/>
    <n v="401917.68"/>
    <x v="2"/>
  </r>
  <r>
    <x v="1045"/>
    <x v="1045"/>
    <x v="2"/>
    <x v="2"/>
    <n v="186"/>
    <n v="10"/>
    <x v="575"/>
    <n v="150"/>
    <n v="239"/>
    <n v="201.76"/>
    <n v="0.91800000000000004"/>
    <x v="1"/>
    <n v="1860"/>
    <n v="1515"/>
    <x v="0"/>
    <n v="99871.2"/>
    <x v="2"/>
  </r>
  <r>
    <x v="1046"/>
    <x v="1046"/>
    <x v="0"/>
    <x v="2"/>
    <n v="52"/>
    <n v="11"/>
    <x v="389"/>
    <n v="217"/>
    <n v="248"/>
    <n v="722.09"/>
    <n v="0.316"/>
    <x v="2"/>
    <n v="572"/>
    <n v="418"/>
    <x v="0"/>
    <n v="267895.39"/>
    <x v="0"/>
  </r>
  <r>
    <x v="1047"/>
    <x v="1047"/>
    <x v="2"/>
    <x v="2"/>
    <n v="116"/>
    <n v="10"/>
    <x v="576"/>
    <n v="124"/>
    <n v="151"/>
    <n v="1614.59"/>
    <n v="1.7000000000000001E-2"/>
    <x v="0"/>
    <n v="1160"/>
    <n v="783"/>
    <x v="0"/>
    <n v="808909.59"/>
    <x v="3"/>
  </r>
  <r>
    <x v="1048"/>
    <x v="1048"/>
    <x v="2"/>
    <x v="0"/>
    <n v="114"/>
    <n v="12"/>
    <x v="363"/>
    <n v="215"/>
    <n v="140"/>
    <n v="980.56"/>
    <n v="0.89900000000000002"/>
    <x v="0"/>
    <n v="1368"/>
    <n v="1247"/>
    <x v="0"/>
    <n v="329468.15999999997"/>
    <x v="2"/>
  </r>
  <r>
    <x v="1049"/>
    <x v="1049"/>
    <x v="4"/>
    <x v="2"/>
    <n v="10"/>
    <n v="10"/>
    <x v="242"/>
    <n v="297"/>
    <n v="273"/>
    <n v="1813.98"/>
    <n v="0.92400000000000004"/>
    <x v="2"/>
    <n v="100"/>
    <n v="0"/>
    <x v="0"/>
    <n v="1371368.8800000001"/>
    <x v="2"/>
  </r>
  <r>
    <x v="1050"/>
    <x v="1050"/>
    <x v="0"/>
    <x v="0"/>
    <n v="166"/>
    <n v="11"/>
    <x v="577"/>
    <n v="158"/>
    <n v="54"/>
    <n v="1171.52"/>
    <n v="5.0999999999999997E-2"/>
    <x v="2"/>
    <n v="1826"/>
    <n v="1568"/>
    <x v="0"/>
    <n v="487352.32000000001"/>
    <x v="3"/>
  </r>
  <r>
    <x v="1051"/>
    <x v="1051"/>
    <x v="1"/>
    <x v="1"/>
    <n v="195"/>
    <n v="14"/>
    <x v="79"/>
    <n v="219"/>
    <n v="64"/>
    <n v="1860.72"/>
    <n v="5.0000000000000001E-3"/>
    <x v="0"/>
    <n v="2730"/>
    <n v="2841"/>
    <x v="1"/>
    <n v="200957.76"/>
    <x v="3"/>
  </r>
  <r>
    <x v="1052"/>
    <x v="1052"/>
    <x v="4"/>
    <x v="1"/>
    <n v="82"/>
    <n v="11"/>
    <x v="319"/>
    <n v="121"/>
    <n v="54"/>
    <n v="1966.09"/>
    <n v="0.81599999999999995"/>
    <x v="1"/>
    <n v="902"/>
    <n v="770"/>
    <x v="0"/>
    <n v="497420.76999999996"/>
    <x v="2"/>
  </r>
  <r>
    <x v="1053"/>
    <x v="1053"/>
    <x v="4"/>
    <x v="0"/>
    <n v="180"/>
    <n v="5"/>
    <x v="578"/>
    <n v="151"/>
    <n v="279"/>
    <n v="935.09"/>
    <n v="0.30099999999999999"/>
    <x v="1"/>
    <n v="900"/>
    <n v="864"/>
    <x v="1"/>
    <n v="174861.83000000002"/>
    <x v="0"/>
  </r>
  <r>
    <x v="1054"/>
    <x v="1054"/>
    <x v="1"/>
    <x v="2"/>
    <n v="27"/>
    <n v="11"/>
    <x v="209"/>
    <n v="33"/>
    <n v="386"/>
    <n v="1152.06"/>
    <n v="0.91500000000000004"/>
    <x v="0"/>
    <n v="297"/>
    <n v="0"/>
    <x v="2"/>
    <n v="877869.72"/>
    <x v="2"/>
  </r>
  <r>
    <x v="1055"/>
    <x v="1055"/>
    <x v="2"/>
    <x v="0"/>
    <n v="130"/>
    <n v="4"/>
    <x v="461"/>
    <n v="58"/>
    <n v="163"/>
    <n v="1678.1"/>
    <n v="0.217"/>
    <x v="2"/>
    <n v="520"/>
    <n v="433"/>
    <x v="1"/>
    <n v="243324.5"/>
    <x v="3"/>
  </r>
  <r>
    <x v="1056"/>
    <x v="1056"/>
    <x v="3"/>
    <x v="1"/>
    <n v="88"/>
    <n v="7"/>
    <x v="532"/>
    <n v="297"/>
    <n v="53"/>
    <n v="481.99"/>
    <n v="0.86099999999999999"/>
    <x v="1"/>
    <n v="616"/>
    <n v="321"/>
    <x v="0"/>
    <n v="285338.08"/>
    <x v="2"/>
  </r>
  <r>
    <x v="1057"/>
    <x v="1057"/>
    <x v="0"/>
    <x v="1"/>
    <n v="17"/>
    <n v="4"/>
    <x v="81"/>
    <n v="20"/>
    <n v="233"/>
    <n v="1730.18"/>
    <n v="6.9000000000000006E-2"/>
    <x v="1"/>
    <n v="68"/>
    <n v="0"/>
    <x v="1"/>
    <n v="240495.02000000002"/>
    <x v="3"/>
  </r>
  <r>
    <x v="1058"/>
    <x v="1058"/>
    <x v="3"/>
    <x v="0"/>
    <n v="51"/>
    <n v="12"/>
    <x v="309"/>
    <n v="197"/>
    <n v="262"/>
    <n v="1204.24"/>
    <n v="0.26100000000000001"/>
    <x v="1"/>
    <n v="612"/>
    <n v="362"/>
    <x v="0"/>
    <n v="538295.28"/>
    <x v="3"/>
  </r>
  <r>
    <x v="1059"/>
    <x v="1059"/>
    <x v="1"/>
    <x v="2"/>
    <n v="48"/>
    <n v="10"/>
    <x v="579"/>
    <n v="77"/>
    <n v="296"/>
    <n v="1464.73"/>
    <n v="0.97299999999999998"/>
    <x v="2"/>
    <n v="480"/>
    <n v="348"/>
    <x v="1"/>
    <n v="306128.57"/>
    <x v="2"/>
  </r>
  <r>
    <x v="1060"/>
    <x v="1060"/>
    <x v="4"/>
    <x v="2"/>
    <n v="109"/>
    <n v="4"/>
    <x v="432"/>
    <n v="99"/>
    <n v="83"/>
    <n v="205.72"/>
    <n v="0.23100000000000001"/>
    <x v="2"/>
    <n v="436"/>
    <n v="0"/>
    <x v="0"/>
    <n v="134129.44"/>
    <x v="3"/>
  </r>
  <r>
    <x v="1061"/>
    <x v="1061"/>
    <x v="4"/>
    <x v="0"/>
    <n v="164"/>
    <n v="3"/>
    <x v="309"/>
    <n v="119"/>
    <n v="345"/>
    <n v="1544.07"/>
    <n v="0.13300000000000001"/>
    <x v="1"/>
    <n v="492"/>
    <n v="164"/>
    <x v="0"/>
    <n v="690199.28999999992"/>
    <x v="3"/>
  </r>
  <r>
    <x v="1062"/>
    <x v="1062"/>
    <x v="0"/>
    <x v="0"/>
    <n v="158"/>
    <n v="9"/>
    <x v="383"/>
    <n v="173"/>
    <n v="245"/>
    <n v="656.03"/>
    <n v="0.85699999999999998"/>
    <x v="2"/>
    <n v="1422"/>
    <n v="1016"/>
    <x v="0"/>
    <n v="379841.37"/>
    <x v="2"/>
  </r>
  <r>
    <x v="1063"/>
    <x v="1063"/>
    <x v="4"/>
    <x v="2"/>
    <n v="185"/>
    <n v="7"/>
    <x v="4"/>
    <n v="215"/>
    <n v="176"/>
    <n v="1620.2"/>
    <n v="0.11799999999999999"/>
    <x v="0"/>
    <n v="1295"/>
    <n v="1289"/>
    <x v="0"/>
    <n v="358064.2"/>
    <x v="3"/>
  </r>
  <r>
    <x v="1064"/>
    <x v="1064"/>
    <x v="4"/>
    <x v="1"/>
    <n v="18"/>
    <n v="9"/>
    <x v="580"/>
    <n v="41"/>
    <n v="191"/>
    <n v="1042.8499999999999"/>
    <n v="9.7000000000000003E-2"/>
    <x v="2"/>
    <n v="162"/>
    <n v="125"/>
    <x v="1"/>
    <n v="81342.299999999988"/>
    <x v="3"/>
  </r>
  <r>
    <x v="1065"/>
    <x v="1065"/>
    <x v="0"/>
    <x v="0"/>
    <n v="184"/>
    <n v="14"/>
    <x v="495"/>
    <n v="83"/>
    <n v="185"/>
    <n v="585.5"/>
    <n v="0.32300000000000001"/>
    <x v="0"/>
    <n v="2576"/>
    <n v="1943"/>
    <x v="0"/>
    <n v="419218"/>
    <x v="0"/>
  </r>
  <r>
    <x v="1066"/>
    <x v="1066"/>
    <x v="0"/>
    <x v="2"/>
    <n v="125"/>
    <n v="8"/>
    <x v="157"/>
    <n v="260"/>
    <n v="177"/>
    <n v="1907.88"/>
    <n v="0.63500000000000001"/>
    <x v="1"/>
    <n v="1000"/>
    <n v="1018"/>
    <x v="1"/>
    <n v="461706.96"/>
    <x v="1"/>
  </r>
  <r>
    <x v="1067"/>
    <x v="1067"/>
    <x v="1"/>
    <x v="2"/>
    <n v="40"/>
    <n v="4"/>
    <x v="581"/>
    <n v="30"/>
    <n v="372"/>
    <n v="1541.87"/>
    <n v="0.71099999999999997"/>
    <x v="1"/>
    <n v="160"/>
    <n v="0"/>
    <x v="2"/>
    <n v="787895.57"/>
    <x v="1"/>
  </r>
  <r>
    <x v="1068"/>
    <x v="1068"/>
    <x v="4"/>
    <x v="1"/>
    <n v="12"/>
    <n v="9"/>
    <x v="582"/>
    <n v="82"/>
    <n v="223"/>
    <n v="1972.09"/>
    <n v="0.88100000000000001"/>
    <x v="0"/>
    <n v="108"/>
    <n v="160"/>
    <x v="1"/>
    <n v="59162.7"/>
    <x v="2"/>
  </r>
  <r>
    <x v="1069"/>
    <x v="1069"/>
    <x v="4"/>
    <x v="1"/>
    <n v="172"/>
    <n v="11"/>
    <x v="267"/>
    <n v="50"/>
    <n v="267"/>
    <n v="760.72"/>
    <n v="0.54100000000000004"/>
    <x v="1"/>
    <n v="1892"/>
    <n v="1222"/>
    <x v="0"/>
    <n v="547718.40000000002"/>
    <x v="0"/>
  </r>
  <r>
    <x v="1070"/>
    <x v="1070"/>
    <x v="1"/>
    <x v="1"/>
    <n v="154"/>
    <n v="2"/>
    <x v="171"/>
    <n v="103"/>
    <n v="163"/>
    <n v="1315.98"/>
    <n v="0.39300000000000002"/>
    <x v="1"/>
    <n v="308"/>
    <n v="0"/>
    <x v="0"/>
    <n v="698785.38"/>
    <x v="0"/>
  </r>
  <r>
    <x v="1071"/>
    <x v="1071"/>
    <x v="2"/>
    <x v="1"/>
    <n v="20"/>
    <n v="2"/>
    <x v="314"/>
    <n v="141"/>
    <n v="399"/>
    <n v="1242.5999999999999"/>
    <n v="0.35899999999999999"/>
    <x v="1"/>
    <n v="40"/>
    <n v="0"/>
    <x v="1"/>
    <n v="408815.39999999997"/>
    <x v="0"/>
  </r>
  <r>
    <x v="1072"/>
    <x v="1072"/>
    <x v="2"/>
    <x v="1"/>
    <n v="95"/>
    <n v="14"/>
    <x v="583"/>
    <n v="108"/>
    <n v="61"/>
    <n v="1390.74"/>
    <n v="0.84699999999999998"/>
    <x v="2"/>
    <n v="1330"/>
    <n v="670"/>
    <x v="0"/>
    <n v="1068088.3200000001"/>
    <x v="2"/>
  </r>
  <r>
    <x v="1073"/>
    <x v="1073"/>
    <x v="2"/>
    <x v="0"/>
    <n v="124"/>
    <n v="14"/>
    <x v="339"/>
    <n v="62"/>
    <n v="293"/>
    <n v="124.72"/>
    <n v="0.72399999999999998"/>
    <x v="2"/>
    <n v="1736"/>
    <n v="1745"/>
    <x v="1"/>
    <n v="6610.16"/>
    <x v="1"/>
  </r>
  <r>
    <x v="1074"/>
    <x v="1074"/>
    <x v="1"/>
    <x v="2"/>
    <n v="192"/>
    <n v="11"/>
    <x v="501"/>
    <n v="238"/>
    <n v="101"/>
    <n v="618.85"/>
    <n v="0.90500000000000003"/>
    <x v="0"/>
    <n v="2112"/>
    <n v="1991"/>
    <x v="0"/>
    <n v="222167.15"/>
    <x v="2"/>
  </r>
  <r>
    <x v="1075"/>
    <x v="1075"/>
    <x v="4"/>
    <x v="0"/>
    <n v="64"/>
    <n v="14"/>
    <x v="549"/>
    <n v="137"/>
    <n v="235"/>
    <n v="1823.21"/>
    <n v="0.96399999999999997"/>
    <x v="0"/>
    <n v="896"/>
    <n v="367"/>
    <x v="0"/>
    <n v="1214257.8600000001"/>
    <x v="2"/>
  </r>
  <r>
    <x v="1076"/>
    <x v="1076"/>
    <x v="1"/>
    <x v="0"/>
    <n v="14"/>
    <n v="9"/>
    <x v="91"/>
    <n v="221"/>
    <n v="282"/>
    <n v="876.45"/>
    <n v="0.3"/>
    <x v="2"/>
    <n v="126"/>
    <n v="0"/>
    <x v="0"/>
    <n v="438225"/>
    <x v="0"/>
  </r>
  <r>
    <x v="1077"/>
    <x v="1077"/>
    <x v="1"/>
    <x v="0"/>
    <n v="157"/>
    <n v="14"/>
    <x v="465"/>
    <n v="294"/>
    <n v="51"/>
    <n v="1923.26"/>
    <n v="0.53"/>
    <x v="1"/>
    <n v="2198"/>
    <n v="1899"/>
    <x v="0"/>
    <n v="1140493.18"/>
    <x v="0"/>
  </r>
  <r>
    <x v="1078"/>
    <x v="1078"/>
    <x v="2"/>
    <x v="0"/>
    <n v="35"/>
    <n v="10"/>
    <x v="479"/>
    <n v="288"/>
    <n v="50"/>
    <n v="466.33"/>
    <n v="0.63200000000000001"/>
    <x v="2"/>
    <n v="350"/>
    <n v="0"/>
    <x v="0"/>
    <n v="353478.14"/>
    <x v="1"/>
  </r>
  <r>
    <x v="1079"/>
    <x v="1079"/>
    <x v="3"/>
    <x v="0"/>
    <n v="25"/>
    <n v="11"/>
    <x v="393"/>
    <n v="168"/>
    <n v="288"/>
    <n v="1994.98"/>
    <n v="0.16400000000000001"/>
    <x v="1"/>
    <n v="275"/>
    <n v="331"/>
    <x v="1"/>
    <n v="223437.76"/>
    <x v="3"/>
  </r>
  <r>
    <x v="1080"/>
    <x v="1080"/>
    <x v="4"/>
    <x v="1"/>
    <n v="85"/>
    <n v="7"/>
    <x v="100"/>
    <n v="242"/>
    <n v="104"/>
    <n v="1410.28"/>
    <n v="5.2999999999999999E-2"/>
    <x v="0"/>
    <n v="595"/>
    <n v="190"/>
    <x v="0"/>
    <n v="912451.16"/>
    <x v="3"/>
  </r>
  <r>
    <x v="1081"/>
    <x v="1081"/>
    <x v="2"/>
    <x v="1"/>
    <n v="37"/>
    <n v="6"/>
    <x v="222"/>
    <n v="80"/>
    <n v="269"/>
    <n v="1563.97"/>
    <n v="0.86799999999999999"/>
    <x v="0"/>
    <n v="222"/>
    <n v="150"/>
    <x v="1"/>
    <n v="237723.44"/>
    <x v="2"/>
  </r>
  <r>
    <x v="1082"/>
    <x v="1082"/>
    <x v="3"/>
    <x v="2"/>
    <n v="35"/>
    <n v="3"/>
    <x v="458"/>
    <n v="214"/>
    <n v="153"/>
    <n v="823.88"/>
    <n v="0.53600000000000003"/>
    <x v="0"/>
    <n v="105"/>
    <n v="0"/>
    <x v="0"/>
    <n v="360859.44"/>
    <x v="0"/>
  </r>
  <r>
    <x v="1083"/>
    <x v="1083"/>
    <x v="3"/>
    <x v="0"/>
    <n v="153"/>
    <n v="12"/>
    <x v="544"/>
    <n v="198"/>
    <n v="373"/>
    <n v="1818.67"/>
    <n v="0.57099999999999995"/>
    <x v="2"/>
    <n v="1836"/>
    <n v="1547"/>
    <x v="0"/>
    <n v="885692.29"/>
    <x v="0"/>
  </r>
  <r>
    <x v="1084"/>
    <x v="1084"/>
    <x v="0"/>
    <x v="2"/>
    <n v="40"/>
    <n v="10"/>
    <x v="266"/>
    <n v="160"/>
    <n v="387"/>
    <n v="1113.6500000000001"/>
    <n v="0.55500000000000005"/>
    <x v="2"/>
    <n v="400"/>
    <n v="97"/>
    <x v="0"/>
    <n v="515619.95000000007"/>
    <x v="0"/>
  </r>
  <r>
    <x v="1085"/>
    <x v="1085"/>
    <x v="4"/>
    <x v="1"/>
    <n v="197"/>
    <n v="7"/>
    <x v="584"/>
    <n v="17"/>
    <n v="355"/>
    <n v="1377.83"/>
    <n v="0.755"/>
    <x v="1"/>
    <n v="1379"/>
    <n v="672"/>
    <x v="0"/>
    <n v="997548.91999999993"/>
    <x v="1"/>
  </r>
  <r>
    <x v="1086"/>
    <x v="1086"/>
    <x v="3"/>
    <x v="1"/>
    <n v="136"/>
    <n v="9"/>
    <x v="537"/>
    <n v="109"/>
    <n v="326"/>
    <n v="234.88"/>
    <n v="0.14599999999999999"/>
    <x v="0"/>
    <n v="1224"/>
    <n v="1284"/>
    <x v="1"/>
    <n v="11509.119999999999"/>
    <x v="3"/>
  </r>
  <r>
    <x v="1087"/>
    <x v="1087"/>
    <x v="2"/>
    <x v="1"/>
    <n v="72"/>
    <n v="10"/>
    <x v="405"/>
    <n v="25"/>
    <n v="59"/>
    <n v="1281.78"/>
    <n v="0.61399999999999999"/>
    <x v="1"/>
    <n v="720"/>
    <n v="428"/>
    <x v="0"/>
    <n v="406324.26"/>
    <x v="1"/>
  </r>
  <r>
    <x v="1088"/>
    <x v="1088"/>
    <x v="0"/>
    <x v="0"/>
    <n v="94"/>
    <n v="10"/>
    <x v="239"/>
    <n v="163"/>
    <n v="390"/>
    <n v="1764.2"/>
    <n v="0.46899999999999997"/>
    <x v="1"/>
    <n v="940"/>
    <n v="1023"/>
    <x v="1"/>
    <n v="141136"/>
    <x v="0"/>
  </r>
  <r>
    <x v="1089"/>
    <x v="1089"/>
    <x v="4"/>
    <x v="0"/>
    <n v="136"/>
    <n v="9"/>
    <x v="471"/>
    <n v="166"/>
    <n v="153"/>
    <n v="397.65"/>
    <n v="0.89700000000000002"/>
    <x v="2"/>
    <n v="1224"/>
    <n v="913"/>
    <x v="0"/>
    <n v="189679.05"/>
    <x v="2"/>
  </r>
  <r>
    <x v="1090"/>
    <x v="1090"/>
    <x v="1"/>
    <x v="1"/>
    <n v="13"/>
    <n v="13"/>
    <x v="118"/>
    <n v="102"/>
    <n v="394"/>
    <n v="1488.57"/>
    <n v="0.52"/>
    <x v="2"/>
    <n v="169"/>
    <n v="0"/>
    <x v="1"/>
    <n v="480808.11"/>
    <x v="0"/>
  </r>
  <r>
    <x v="1091"/>
    <x v="1091"/>
    <x v="2"/>
    <x v="2"/>
    <n v="34"/>
    <n v="11"/>
    <x v="501"/>
    <n v="271"/>
    <n v="247"/>
    <n v="99.53"/>
    <n v="0.94299999999999995"/>
    <x v="1"/>
    <n v="374"/>
    <n v="286"/>
    <x v="0"/>
    <n v="35731.269999999997"/>
    <x v="2"/>
  </r>
  <r>
    <x v="1092"/>
    <x v="1092"/>
    <x v="3"/>
    <x v="2"/>
    <n v="119"/>
    <n v="9"/>
    <x v="585"/>
    <n v="46"/>
    <n v="63"/>
    <n v="1856.1"/>
    <n v="0.35299999999999998"/>
    <x v="1"/>
    <n v="1071"/>
    <n v="650"/>
    <x v="0"/>
    <n v="866798.7"/>
    <x v="0"/>
  </r>
  <r>
    <x v="1093"/>
    <x v="1093"/>
    <x v="3"/>
    <x v="1"/>
    <n v="49"/>
    <n v="4"/>
    <x v="54"/>
    <n v="170"/>
    <n v="217"/>
    <n v="1966.69"/>
    <n v="0.96699999999999997"/>
    <x v="1"/>
    <n v="196"/>
    <n v="45"/>
    <x v="0"/>
    <n v="631307.49"/>
    <x v="2"/>
  </r>
  <r>
    <x v="1094"/>
    <x v="1094"/>
    <x v="2"/>
    <x v="2"/>
    <n v="8"/>
    <n v="14"/>
    <x v="472"/>
    <n v="183"/>
    <n v="387"/>
    <n v="740.65"/>
    <n v="0.875"/>
    <x v="2"/>
    <n v="112"/>
    <n v="0"/>
    <x v="0"/>
    <n v="414023.35"/>
    <x v="2"/>
  </r>
  <r>
    <x v="1095"/>
    <x v="1095"/>
    <x v="3"/>
    <x v="1"/>
    <n v="73"/>
    <n v="4"/>
    <x v="200"/>
    <n v="27"/>
    <n v="79"/>
    <n v="258.79000000000002"/>
    <n v="0.58399999999999996"/>
    <x v="1"/>
    <n v="292"/>
    <n v="0"/>
    <x v="0"/>
    <n v="130430.16"/>
    <x v="0"/>
  </r>
  <r>
    <x v="1096"/>
    <x v="1096"/>
    <x v="0"/>
    <x v="2"/>
    <n v="27"/>
    <n v="3"/>
    <x v="32"/>
    <n v="25"/>
    <n v="63"/>
    <n v="1334.22"/>
    <n v="0.35399999999999998"/>
    <x v="2"/>
    <n v="81"/>
    <n v="10"/>
    <x v="0"/>
    <n v="128085.12"/>
    <x v="0"/>
  </r>
  <r>
    <x v="1097"/>
    <x v="1097"/>
    <x v="4"/>
    <x v="1"/>
    <n v="20"/>
    <n v="2"/>
    <x v="432"/>
    <n v="279"/>
    <n v="287"/>
    <n v="108.18"/>
    <n v="0.376"/>
    <x v="0"/>
    <n v="40"/>
    <n v="0"/>
    <x v="2"/>
    <n v="70533.36"/>
    <x v="0"/>
  </r>
  <r>
    <x v="1098"/>
    <x v="1098"/>
    <x v="0"/>
    <x v="2"/>
    <n v="26"/>
    <n v="5"/>
    <x v="237"/>
    <n v="77"/>
    <n v="111"/>
    <n v="990.85"/>
    <n v="0.77300000000000002"/>
    <x v="0"/>
    <n v="130"/>
    <n v="0"/>
    <x v="2"/>
    <n v="529113.9"/>
    <x v="1"/>
  </r>
  <r>
    <x v="1099"/>
    <x v="1099"/>
    <x v="3"/>
    <x v="0"/>
    <n v="76"/>
    <n v="3"/>
    <x v="586"/>
    <n v="39"/>
    <n v="159"/>
    <n v="579.97"/>
    <n v="0.58099999999999996"/>
    <x v="1"/>
    <n v="228"/>
    <n v="0"/>
    <x v="2"/>
    <n v="329422.96000000002"/>
    <x v="0"/>
  </r>
  <r>
    <x v="1100"/>
    <x v="1100"/>
    <x v="1"/>
    <x v="1"/>
    <n v="52"/>
    <n v="3"/>
    <x v="587"/>
    <n v="234"/>
    <n v="358"/>
    <n v="973.01"/>
    <n v="0.40200000000000002"/>
    <x v="2"/>
    <n v="156"/>
    <n v="0"/>
    <x v="0"/>
    <n v="659700.78"/>
    <x v="0"/>
  </r>
  <r>
    <x v="1101"/>
    <x v="1101"/>
    <x v="4"/>
    <x v="1"/>
    <n v="194"/>
    <n v="14"/>
    <x v="588"/>
    <n v="173"/>
    <n v="209"/>
    <n v="85.64"/>
    <n v="0.63600000000000001"/>
    <x v="0"/>
    <n v="2716"/>
    <n v="2778"/>
    <x v="1"/>
    <n v="9506.0400000000009"/>
    <x v="1"/>
  </r>
  <r>
    <x v="1102"/>
    <x v="1102"/>
    <x v="4"/>
    <x v="2"/>
    <n v="192"/>
    <n v="12"/>
    <x v="421"/>
    <n v="23"/>
    <n v="381"/>
    <n v="150.63999999999999"/>
    <n v="0.73299999999999998"/>
    <x v="2"/>
    <n v="2304"/>
    <n v="1842"/>
    <x v="0"/>
    <n v="73060.399999999994"/>
    <x v="1"/>
  </r>
  <r>
    <x v="1103"/>
    <x v="1103"/>
    <x v="2"/>
    <x v="1"/>
    <n v="111"/>
    <n v="12"/>
    <x v="421"/>
    <n v="288"/>
    <n v="104"/>
    <n v="81.150000000000006"/>
    <n v="2.3E-2"/>
    <x v="2"/>
    <n v="1332"/>
    <n v="1135"/>
    <x v="0"/>
    <n v="39357.75"/>
    <x v="3"/>
  </r>
  <r>
    <x v="1104"/>
    <x v="1104"/>
    <x v="2"/>
    <x v="1"/>
    <n v="137"/>
    <n v="6"/>
    <x v="217"/>
    <n v="165"/>
    <n v="298"/>
    <n v="1257.31"/>
    <n v="0.09"/>
    <x v="0"/>
    <n v="822"/>
    <n v="369"/>
    <x v="0"/>
    <n v="777017.58"/>
    <x v="3"/>
  </r>
  <r>
    <x v="1105"/>
    <x v="1105"/>
    <x v="1"/>
    <x v="1"/>
    <n v="11"/>
    <n v="5"/>
    <x v="589"/>
    <n v="131"/>
    <n v="305"/>
    <n v="1142.18"/>
    <n v="9.4E-2"/>
    <x v="1"/>
    <n v="55"/>
    <n v="127"/>
    <x v="1"/>
    <n v="67388.62000000001"/>
    <x v="3"/>
  </r>
  <r>
    <x v="1106"/>
    <x v="1106"/>
    <x v="4"/>
    <x v="0"/>
    <n v="55"/>
    <n v="2"/>
    <x v="422"/>
    <n v="272"/>
    <n v="71"/>
    <n v="504.66"/>
    <n v="0.23200000000000001"/>
    <x v="1"/>
    <n v="110"/>
    <n v="0"/>
    <x v="0"/>
    <n v="357803.94"/>
    <x v="3"/>
  </r>
  <r>
    <x v="1107"/>
    <x v="1107"/>
    <x v="1"/>
    <x v="0"/>
    <n v="69"/>
    <n v="10"/>
    <x v="3"/>
    <n v="179"/>
    <n v="152"/>
    <n v="1310.95"/>
    <n v="0.42699999999999999"/>
    <x v="0"/>
    <n v="690"/>
    <n v="521"/>
    <x v="0"/>
    <n v="456210.60000000003"/>
    <x v="0"/>
  </r>
  <r>
    <x v="1108"/>
    <x v="1108"/>
    <x v="2"/>
    <x v="2"/>
    <n v="13"/>
    <n v="5"/>
    <x v="400"/>
    <n v="19"/>
    <n v="350"/>
    <n v="1774.2"/>
    <n v="0.80400000000000005"/>
    <x v="2"/>
    <n v="65"/>
    <n v="0"/>
    <x v="1"/>
    <n v="539356.80000000005"/>
    <x v="2"/>
  </r>
  <r>
    <x v="1109"/>
    <x v="1109"/>
    <x v="2"/>
    <x v="0"/>
    <n v="86"/>
    <n v="6"/>
    <x v="211"/>
    <n v="181"/>
    <n v="313"/>
    <n v="590.78"/>
    <n v="0.35099999999999998"/>
    <x v="1"/>
    <n v="516"/>
    <n v="124"/>
    <x v="0"/>
    <n v="338516.94"/>
    <x v="0"/>
  </r>
  <r>
    <x v="1110"/>
    <x v="1110"/>
    <x v="4"/>
    <x v="2"/>
    <n v="49"/>
    <n v="8"/>
    <x v="590"/>
    <n v="22"/>
    <n v="285"/>
    <n v="1672.39"/>
    <n v="1.7000000000000001E-2"/>
    <x v="2"/>
    <n v="392"/>
    <n v="329"/>
    <x v="1"/>
    <n v="142153.15"/>
    <x v="3"/>
  </r>
  <r>
    <x v="1111"/>
    <x v="1111"/>
    <x v="0"/>
    <x v="0"/>
    <n v="126"/>
    <n v="3"/>
    <x v="526"/>
    <n v="222"/>
    <n v="370"/>
    <n v="1341.89"/>
    <n v="0.48299999999999998"/>
    <x v="0"/>
    <n v="378"/>
    <n v="0"/>
    <x v="0"/>
    <n v="878937.95000000007"/>
    <x v="0"/>
  </r>
  <r>
    <x v="1112"/>
    <x v="1112"/>
    <x v="3"/>
    <x v="2"/>
    <n v="179"/>
    <n v="9"/>
    <x v="35"/>
    <n v="170"/>
    <n v="282"/>
    <n v="115.95"/>
    <n v="0.997"/>
    <x v="1"/>
    <n v="1611"/>
    <n v="1105"/>
    <x v="0"/>
    <n v="78382.2"/>
    <x v="2"/>
  </r>
  <r>
    <x v="1113"/>
    <x v="1113"/>
    <x v="2"/>
    <x v="0"/>
    <n v="199"/>
    <n v="12"/>
    <x v="591"/>
    <n v="241"/>
    <n v="217"/>
    <n v="781.54"/>
    <n v="0.34899999999999998"/>
    <x v="1"/>
    <n v="2388"/>
    <n v="1978"/>
    <x v="0"/>
    <n v="508782.54"/>
    <x v="0"/>
  </r>
  <r>
    <x v="1114"/>
    <x v="1114"/>
    <x v="2"/>
    <x v="0"/>
    <n v="156"/>
    <n v="3"/>
    <x v="403"/>
    <n v="169"/>
    <n v="282"/>
    <n v="1040.1300000000001"/>
    <n v="0.96099999999999997"/>
    <x v="1"/>
    <n v="468"/>
    <n v="509"/>
    <x v="1"/>
    <n v="133136.64000000001"/>
    <x v="2"/>
  </r>
  <r>
    <x v="1115"/>
    <x v="1115"/>
    <x v="0"/>
    <x v="2"/>
    <n v="14"/>
    <n v="12"/>
    <x v="198"/>
    <n v="136"/>
    <n v="54"/>
    <n v="1476.81"/>
    <n v="0.10100000000000001"/>
    <x v="0"/>
    <n v="168"/>
    <n v="0"/>
    <x v="0"/>
    <n v="640935.53999999992"/>
    <x v="3"/>
  </r>
  <r>
    <x v="1116"/>
    <x v="1116"/>
    <x v="0"/>
    <x v="1"/>
    <n v="77"/>
    <n v="11"/>
    <x v="588"/>
    <n v="57"/>
    <n v="94"/>
    <n v="609.9"/>
    <n v="0.17299999999999999"/>
    <x v="0"/>
    <n v="847"/>
    <n v="793"/>
    <x v="0"/>
    <n v="67698.899999999994"/>
    <x v="3"/>
  </r>
  <r>
    <x v="1117"/>
    <x v="1117"/>
    <x v="1"/>
    <x v="1"/>
    <n v="52"/>
    <n v="6"/>
    <x v="490"/>
    <n v="270"/>
    <n v="95"/>
    <n v="1966.32"/>
    <n v="0.72399999999999998"/>
    <x v="0"/>
    <n v="312"/>
    <n v="195"/>
    <x v="0"/>
    <n v="760965.84"/>
    <x v="1"/>
  </r>
  <r>
    <x v="1118"/>
    <x v="1118"/>
    <x v="1"/>
    <x v="0"/>
    <n v="167"/>
    <n v="14"/>
    <x v="286"/>
    <n v="70"/>
    <n v="213"/>
    <n v="1384.85"/>
    <n v="0.501"/>
    <x v="2"/>
    <n v="2338"/>
    <n v="1966"/>
    <x v="0"/>
    <n v="612103.69999999995"/>
    <x v="0"/>
  </r>
  <r>
    <x v="1119"/>
    <x v="1119"/>
    <x v="3"/>
    <x v="2"/>
    <n v="186"/>
    <n v="13"/>
    <x v="107"/>
    <n v="131"/>
    <n v="218"/>
    <n v="776.99"/>
    <n v="0.76500000000000001"/>
    <x v="2"/>
    <n v="2418"/>
    <n v="1958"/>
    <x v="0"/>
    <n v="459201.09"/>
    <x v="1"/>
  </r>
  <r>
    <x v="1120"/>
    <x v="1120"/>
    <x v="3"/>
    <x v="1"/>
    <n v="91"/>
    <n v="3"/>
    <x v="479"/>
    <n v="99"/>
    <n v="384"/>
    <n v="239.2"/>
    <n v="0.86399999999999999"/>
    <x v="2"/>
    <n v="273"/>
    <n v="0"/>
    <x v="2"/>
    <n v="181313.6"/>
    <x v="2"/>
  </r>
  <r>
    <x v="1121"/>
    <x v="1121"/>
    <x v="4"/>
    <x v="2"/>
    <n v="115"/>
    <n v="3"/>
    <x v="220"/>
    <n v="264"/>
    <n v="213"/>
    <n v="403.67"/>
    <n v="0.251"/>
    <x v="1"/>
    <n v="345"/>
    <n v="350"/>
    <x v="1"/>
    <n v="104550.53"/>
    <x v="3"/>
  </r>
  <r>
    <x v="1122"/>
    <x v="1122"/>
    <x v="1"/>
    <x v="1"/>
    <n v="20"/>
    <n v="5"/>
    <x v="132"/>
    <n v="99"/>
    <n v="305"/>
    <n v="1000.84"/>
    <n v="0.68300000000000005"/>
    <x v="1"/>
    <n v="100"/>
    <n v="0"/>
    <x v="2"/>
    <n v="454381.36"/>
    <x v="1"/>
  </r>
  <r>
    <x v="1123"/>
    <x v="1123"/>
    <x v="2"/>
    <x v="2"/>
    <n v="57"/>
    <n v="5"/>
    <x v="508"/>
    <n v="12"/>
    <n v="115"/>
    <n v="1014.66"/>
    <n v="0.60799999999999998"/>
    <x v="1"/>
    <n v="285"/>
    <n v="66"/>
    <x v="0"/>
    <n v="234386.46"/>
    <x v="1"/>
  </r>
  <r>
    <x v="1124"/>
    <x v="1124"/>
    <x v="1"/>
    <x v="0"/>
    <n v="44"/>
    <n v="14"/>
    <x v="497"/>
    <n v="289"/>
    <n v="309"/>
    <n v="1547.05"/>
    <n v="0.86199999999999999"/>
    <x v="0"/>
    <n v="616"/>
    <n v="486"/>
    <x v="0"/>
    <n v="648213.94999999995"/>
    <x v="2"/>
  </r>
  <r>
    <x v="1125"/>
    <x v="1125"/>
    <x v="2"/>
    <x v="2"/>
    <n v="104"/>
    <n v="9"/>
    <x v="353"/>
    <n v="126"/>
    <n v="137"/>
    <n v="1466.04"/>
    <n v="0.43"/>
    <x v="0"/>
    <n v="936"/>
    <n v="433"/>
    <x v="0"/>
    <n v="922139.16"/>
    <x v="0"/>
  </r>
  <r>
    <x v="1126"/>
    <x v="1126"/>
    <x v="0"/>
    <x v="1"/>
    <n v="24"/>
    <n v="14"/>
    <x v="474"/>
    <n v="107"/>
    <n v="289"/>
    <n v="442.48"/>
    <n v="5.1999999999999998E-2"/>
    <x v="1"/>
    <n v="336"/>
    <n v="0"/>
    <x v="0"/>
    <n v="241151.6"/>
    <x v="3"/>
  </r>
  <r>
    <x v="1127"/>
    <x v="1127"/>
    <x v="1"/>
    <x v="0"/>
    <n v="73"/>
    <n v="7"/>
    <x v="592"/>
    <n v="171"/>
    <n v="360"/>
    <n v="1210.17"/>
    <n v="0.57399999999999995"/>
    <x v="0"/>
    <n v="511"/>
    <n v="0"/>
    <x v="0"/>
    <n v="906417.33000000007"/>
    <x v="0"/>
  </r>
  <r>
    <x v="1128"/>
    <x v="1128"/>
    <x v="0"/>
    <x v="2"/>
    <n v="49"/>
    <n v="11"/>
    <x v="544"/>
    <n v="91"/>
    <n v="108"/>
    <n v="90.21"/>
    <n v="0.95899999999999996"/>
    <x v="2"/>
    <n v="539"/>
    <n v="143"/>
    <x v="0"/>
    <n v="43932.27"/>
    <x v="2"/>
  </r>
  <r>
    <x v="1129"/>
    <x v="1129"/>
    <x v="3"/>
    <x v="1"/>
    <n v="10"/>
    <n v="9"/>
    <x v="243"/>
    <n v="157"/>
    <n v="219"/>
    <n v="827.17"/>
    <n v="1.4999999999999999E-2"/>
    <x v="2"/>
    <n v="90"/>
    <n v="58"/>
    <x v="1"/>
    <n v="156335.13"/>
    <x v="3"/>
  </r>
  <r>
    <x v="1130"/>
    <x v="1130"/>
    <x v="3"/>
    <x v="0"/>
    <n v="181"/>
    <n v="14"/>
    <x v="51"/>
    <n v="15"/>
    <n v="307"/>
    <n v="1540.01"/>
    <n v="0.24"/>
    <x v="0"/>
    <n v="2534"/>
    <n v="2320"/>
    <x v="1"/>
    <n v="352662.29"/>
    <x v="3"/>
  </r>
  <r>
    <x v="1131"/>
    <x v="1131"/>
    <x v="4"/>
    <x v="2"/>
    <n v="43"/>
    <n v="8"/>
    <x v="444"/>
    <n v="194"/>
    <n v="95"/>
    <n v="829.04"/>
    <n v="0.316"/>
    <x v="2"/>
    <n v="344"/>
    <n v="263"/>
    <x v="0"/>
    <n v="227986"/>
    <x v="0"/>
  </r>
  <r>
    <x v="1132"/>
    <x v="1132"/>
    <x v="1"/>
    <x v="1"/>
    <n v="106"/>
    <n v="14"/>
    <x v="57"/>
    <n v="261"/>
    <n v="51"/>
    <n v="1679.41"/>
    <n v="0.76600000000000001"/>
    <x v="2"/>
    <n v="1484"/>
    <n v="1043"/>
    <x v="0"/>
    <n v="1178945.82"/>
    <x v="1"/>
  </r>
  <r>
    <x v="1133"/>
    <x v="1133"/>
    <x v="0"/>
    <x v="2"/>
    <n v="134"/>
    <n v="11"/>
    <x v="593"/>
    <n v="34"/>
    <n v="178"/>
    <n v="1953.5"/>
    <n v="0.32300000000000001"/>
    <x v="2"/>
    <n v="1474"/>
    <n v="1416"/>
    <x v="1"/>
    <n v="179722"/>
    <x v="0"/>
  </r>
  <r>
    <x v="1134"/>
    <x v="1134"/>
    <x v="2"/>
    <x v="2"/>
    <n v="111"/>
    <n v="5"/>
    <x v="594"/>
    <n v="50"/>
    <n v="318"/>
    <n v="1234.06"/>
    <n v="0.23899999999999999"/>
    <x v="1"/>
    <n v="555"/>
    <n v="439"/>
    <x v="1"/>
    <n v="204853.96"/>
    <x v="3"/>
  </r>
  <r>
    <x v="1135"/>
    <x v="1135"/>
    <x v="3"/>
    <x v="0"/>
    <n v="43"/>
    <n v="3"/>
    <x v="501"/>
    <n v="178"/>
    <n v="375"/>
    <n v="332.76"/>
    <n v="0.64900000000000002"/>
    <x v="0"/>
    <n v="129"/>
    <n v="0"/>
    <x v="1"/>
    <n v="119460.84"/>
    <x v="1"/>
  </r>
  <r>
    <x v="1136"/>
    <x v="1136"/>
    <x v="3"/>
    <x v="0"/>
    <n v="122"/>
    <n v="10"/>
    <x v="363"/>
    <n v="12"/>
    <n v="327"/>
    <n v="790.37"/>
    <n v="4.5999999999999999E-2"/>
    <x v="0"/>
    <n v="1220"/>
    <n v="896"/>
    <x v="0"/>
    <n v="265564.32"/>
    <x v="3"/>
  </r>
  <r>
    <x v="1137"/>
    <x v="1137"/>
    <x v="2"/>
    <x v="1"/>
    <n v="153"/>
    <n v="3"/>
    <x v="225"/>
    <n v="180"/>
    <n v="66"/>
    <n v="68.489999999999995"/>
    <n v="0.17100000000000001"/>
    <x v="1"/>
    <n v="459"/>
    <n v="2"/>
    <x v="0"/>
    <n v="43628.13"/>
    <x v="3"/>
  </r>
  <r>
    <x v="1138"/>
    <x v="1138"/>
    <x v="0"/>
    <x v="0"/>
    <n v="172"/>
    <n v="2"/>
    <x v="123"/>
    <n v="66"/>
    <n v="236"/>
    <n v="1225.32"/>
    <n v="0.40799999999999997"/>
    <x v="2"/>
    <n v="344"/>
    <n v="0"/>
    <x v="0"/>
    <n v="765825"/>
    <x v="0"/>
  </r>
  <r>
    <x v="1139"/>
    <x v="1139"/>
    <x v="0"/>
    <x v="1"/>
    <n v="86"/>
    <n v="9"/>
    <x v="278"/>
    <n v="92"/>
    <n v="391"/>
    <n v="1652.06"/>
    <n v="0.35599999999999998"/>
    <x v="1"/>
    <n v="774"/>
    <n v="272"/>
    <x v="0"/>
    <n v="981323.64"/>
    <x v="0"/>
  </r>
  <r>
    <x v="1140"/>
    <x v="1140"/>
    <x v="1"/>
    <x v="2"/>
    <n v="58"/>
    <n v="11"/>
    <x v="298"/>
    <n v="188"/>
    <n v="375"/>
    <n v="1278.3800000000001"/>
    <n v="0.34699999999999998"/>
    <x v="2"/>
    <n v="638"/>
    <n v="653"/>
    <x v="1"/>
    <n v="221159.74000000002"/>
    <x v="0"/>
  </r>
  <r>
    <x v="1141"/>
    <x v="1141"/>
    <x v="1"/>
    <x v="2"/>
    <n v="114"/>
    <n v="10"/>
    <x v="595"/>
    <n v="142"/>
    <n v="165"/>
    <n v="1582.87"/>
    <n v="0.109"/>
    <x v="1"/>
    <n v="1140"/>
    <n v="1008"/>
    <x v="0"/>
    <n v="433706.37999999995"/>
    <x v="3"/>
  </r>
  <r>
    <x v="1142"/>
    <x v="1142"/>
    <x v="4"/>
    <x v="1"/>
    <n v="16"/>
    <n v="2"/>
    <x v="596"/>
    <n v="95"/>
    <n v="308"/>
    <n v="1609.81"/>
    <n v="0.36099999999999999"/>
    <x v="2"/>
    <n v="32"/>
    <n v="0"/>
    <x v="2"/>
    <n v="595629.69999999995"/>
    <x v="0"/>
  </r>
  <r>
    <x v="1143"/>
    <x v="1143"/>
    <x v="3"/>
    <x v="2"/>
    <n v="169"/>
    <n v="8"/>
    <x v="270"/>
    <n v="280"/>
    <n v="298"/>
    <n v="1709.47"/>
    <n v="0.79800000000000004"/>
    <x v="1"/>
    <n v="1352"/>
    <n v="1066"/>
    <x v="0"/>
    <n v="967560.02"/>
    <x v="1"/>
  </r>
  <r>
    <x v="1144"/>
    <x v="1144"/>
    <x v="1"/>
    <x v="0"/>
    <n v="114"/>
    <n v="3"/>
    <x v="550"/>
    <n v="103"/>
    <n v="247"/>
    <n v="569.99"/>
    <n v="0.41399999999999998"/>
    <x v="1"/>
    <n v="342"/>
    <n v="114"/>
    <x v="0"/>
    <n v="188666.69"/>
    <x v="0"/>
  </r>
  <r>
    <x v="1145"/>
    <x v="1145"/>
    <x v="0"/>
    <x v="2"/>
    <n v="42"/>
    <n v="7"/>
    <x v="56"/>
    <n v="259"/>
    <n v="386"/>
    <n v="1748.97"/>
    <n v="0.58599999999999997"/>
    <x v="2"/>
    <n v="294"/>
    <n v="0"/>
    <x v="0"/>
    <n v="1371192.48"/>
    <x v="0"/>
  </r>
  <r>
    <x v="1146"/>
    <x v="1146"/>
    <x v="2"/>
    <x v="0"/>
    <n v="147"/>
    <n v="14"/>
    <x v="597"/>
    <n v="207"/>
    <n v="276"/>
    <n v="1325.48"/>
    <n v="0.16400000000000001"/>
    <x v="2"/>
    <n v="2058"/>
    <n v="1577"/>
    <x v="0"/>
    <n v="911930.24"/>
    <x v="3"/>
  </r>
  <r>
    <x v="1147"/>
    <x v="1147"/>
    <x v="0"/>
    <x v="1"/>
    <n v="11"/>
    <n v="12"/>
    <x v="598"/>
    <n v="88"/>
    <n v="226"/>
    <n v="614.96"/>
    <n v="7.0000000000000007E-2"/>
    <x v="0"/>
    <n v="132"/>
    <n v="67"/>
    <x v="1"/>
    <n v="94088.88"/>
    <x v="3"/>
  </r>
  <r>
    <x v="1148"/>
    <x v="1148"/>
    <x v="3"/>
    <x v="1"/>
    <n v="82"/>
    <n v="6"/>
    <x v="599"/>
    <n v="175"/>
    <n v="292"/>
    <n v="1975.22"/>
    <n v="0.88"/>
    <x v="0"/>
    <n v="492"/>
    <n v="519"/>
    <x v="1"/>
    <n v="292332.56"/>
    <x v="2"/>
  </r>
  <r>
    <x v="1149"/>
    <x v="1149"/>
    <x v="0"/>
    <x v="2"/>
    <n v="182"/>
    <n v="2"/>
    <x v="439"/>
    <n v="48"/>
    <n v="84"/>
    <n v="1902.86"/>
    <n v="0.33100000000000002"/>
    <x v="1"/>
    <n v="364"/>
    <n v="0"/>
    <x v="0"/>
    <n v="865801.29999999993"/>
    <x v="0"/>
  </r>
  <r>
    <x v="1150"/>
    <x v="1150"/>
    <x v="4"/>
    <x v="2"/>
    <n v="69"/>
    <n v="3"/>
    <x v="287"/>
    <n v="223"/>
    <n v="184"/>
    <n v="1170.1600000000001"/>
    <n v="0.35"/>
    <x v="1"/>
    <n v="207"/>
    <n v="131"/>
    <x v="0"/>
    <n v="349877.84"/>
    <x v="0"/>
  </r>
  <r>
    <x v="1151"/>
    <x v="1151"/>
    <x v="3"/>
    <x v="0"/>
    <n v="106"/>
    <n v="3"/>
    <x v="486"/>
    <n v="140"/>
    <n v="355"/>
    <n v="1694.26"/>
    <n v="0.878"/>
    <x v="0"/>
    <n v="318"/>
    <n v="81"/>
    <x v="0"/>
    <n v="638736.02"/>
    <x v="2"/>
  </r>
  <r>
    <x v="1152"/>
    <x v="1152"/>
    <x v="2"/>
    <x v="0"/>
    <n v="199"/>
    <n v="11"/>
    <x v="435"/>
    <n v="166"/>
    <n v="59"/>
    <n v="559.91"/>
    <n v="0.70799999999999996"/>
    <x v="0"/>
    <n v="2189"/>
    <n v="2084"/>
    <x v="0"/>
    <n v="151735.60999999999"/>
    <x v="1"/>
  </r>
  <r>
    <x v="1153"/>
    <x v="1153"/>
    <x v="4"/>
    <x v="2"/>
    <n v="105"/>
    <n v="11"/>
    <x v="600"/>
    <n v="168"/>
    <n v="232"/>
    <n v="861.27"/>
    <n v="0.75600000000000001"/>
    <x v="2"/>
    <n v="1155"/>
    <n v="1169"/>
    <x v="1"/>
    <n v="132635.57999999999"/>
    <x v="1"/>
  </r>
  <r>
    <x v="1154"/>
    <x v="1154"/>
    <x v="3"/>
    <x v="2"/>
    <n v="48"/>
    <n v="7"/>
    <x v="228"/>
    <n v="236"/>
    <n v="251"/>
    <n v="408.74"/>
    <n v="0.68200000000000005"/>
    <x v="0"/>
    <n v="336"/>
    <n v="30"/>
    <x v="0"/>
    <n v="221537.08000000002"/>
    <x v="1"/>
  </r>
  <r>
    <x v="1155"/>
    <x v="1155"/>
    <x v="2"/>
    <x v="1"/>
    <n v="35"/>
    <n v="12"/>
    <x v="166"/>
    <n v="54"/>
    <n v="68"/>
    <n v="1064.2"/>
    <n v="0.106"/>
    <x v="1"/>
    <n v="420"/>
    <n v="0"/>
    <x v="0"/>
    <n v="722591.8"/>
    <x v="3"/>
  </r>
  <r>
    <x v="1156"/>
    <x v="1156"/>
    <x v="4"/>
    <x v="1"/>
    <n v="175"/>
    <n v="13"/>
    <x v="601"/>
    <n v="210"/>
    <n v="72"/>
    <n v="1017.2"/>
    <n v="0.95799999999999996"/>
    <x v="0"/>
    <n v="2275"/>
    <n v="2147"/>
    <x v="0"/>
    <n v="343813.60000000003"/>
    <x v="2"/>
  </r>
  <r>
    <x v="1157"/>
    <x v="1157"/>
    <x v="4"/>
    <x v="1"/>
    <n v="81"/>
    <n v="2"/>
    <x v="295"/>
    <n v="31"/>
    <n v="144"/>
    <n v="464.99"/>
    <n v="0.90900000000000003"/>
    <x v="0"/>
    <n v="162"/>
    <n v="94"/>
    <x v="1"/>
    <n v="46034.01"/>
    <x v="2"/>
  </r>
  <r>
    <x v="1158"/>
    <x v="1158"/>
    <x v="3"/>
    <x v="2"/>
    <n v="52"/>
    <n v="12"/>
    <x v="499"/>
    <n v="251"/>
    <n v="113"/>
    <n v="1361.96"/>
    <n v="0.23599999999999999"/>
    <x v="0"/>
    <n v="624"/>
    <n v="665"/>
    <x v="1"/>
    <n v="286011.60000000003"/>
    <x v="3"/>
  </r>
  <r>
    <x v="1159"/>
    <x v="1159"/>
    <x v="1"/>
    <x v="2"/>
    <n v="86"/>
    <n v="14"/>
    <x v="505"/>
    <n v="238"/>
    <n v="269"/>
    <n v="279.69"/>
    <n v="0.80400000000000005"/>
    <x v="0"/>
    <n v="1204"/>
    <n v="970"/>
    <x v="0"/>
    <n v="132013.68"/>
    <x v="2"/>
  </r>
  <r>
    <x v="1160"/>
    <x v="1160"/>
    <x v="4"/>
    <x v="2"/>
    <n v="131"/>
    <n v="5"/>
    <x v="602"/>
    <n v="247"/>
    <n v="145"/>
    <n v="170.3"/>
    <n v="0.40899999999999997"/>
    <x v="1"/>
    <n v="655"/>
    <n v="539"/>
    <x v="0"/>
    <n v="61818.9"/>
    <x v="0"/>
  </r>
  <r>
    <x v="1161"/>
    <x v="1161"/>
    <x v="4"/>
    <x v="1"/>
    <n v="193"/>
    <n v="13"/>
    <x v="537"/>
    <n v="158"/>
    <n v="314"/>
    <n v="800.56"/>
    <n v="0.68400000000000005"/>
    <x v="0"/>
    <n v="2509"/>
    <n v="2618"/>
    <x v="1"/>
    <n v="39227.439999999995"/>
    <x v="1"/>
  </r>
  <r>
    <x v="1162"/>
    <x v="1162"/>
    <x v="2"/>
    <x v="2"/>
    <n v="88"/>
    <n v="11"/>
    <x v="385"/>
    <n v="282"/>
    <n v="206"/>
    <n v="849.16"/>
    <n v="0.16600000000000001"/>
    <x v="0"/>
    <n v="968"/>
    <n v="817"/>
    <x v="0"/>
    <n v="367686.27999999997"/>
    <x v="3"/>
  </r>
  <r>
    <x v="1163"/>
    <x v="1163"/>
    <x v="0"/>
    <x v="0"/>
    <n v="14"/>
    <n v="12"/>
    <x v="490"/>
    <n v="76"/>
    <n v="256"/>
    <n v="673.49"/>
    <n v="0.53900000000000003"/>
    <x v="1"/>
    <n v="168"/>
    <n v="0"/>
    <x v="0"/>
    <n v="260640.63"/>
    <x v="0"/>
  </r>
  <r>
    <x v="1164"/>
    <x v="1164"/>
    <x v="3"/>
    <x v="2"/>
    <n v="33"/>
    <n v="6"/>
    <x v="455"/>
    <n v="16"/>
    <n v="323"/>
    <n v="553"/>
    <n v="0.127"/>
    <x v="0"/>
    <n v="198"/>
    <n v="0"/>
    <x v="2"/>
    <n v="420280"/>
    <x v="3"/>
  </r>
  <r>
    <x v="1165"/>
    <x v="1165"/>
    <x v="3"/>
    <x v="2"/>
    <n v="52"/>
    <n v="3"/>
    <x v="77"/>
    <n v="242"/>
    <n v="387"/>
    <n v="710.61"/>
    <n v="0.53600000000000003"/>
    <x v="1"/>
    <n v="156"/>
    <n v="0"/>
    <x v="0"/>
    <n v="437025.15"/>
    <x v="0"/>
  </r>
  <r>
    <x v="1166"/>
    <x v="1166"/>
    <x v="1"/>
    <x v="2"/>
    <n v="194"/>
    <n v="3"/>
    <x v="603"/>
    <n v="265"/>
    <n v="295"/>
    <n v="368.58"/>
    <n v="0.24399999999999999"/>
    <x v="0"/>
    <n v="582"/>
    <n v="326"/>
    <x v="0"/>
    <n v="192030.18"/>
    <x v="3"/>
  </r>
  <r>
    <x v="1167"/>
    <x v="1167"/>
    <x v="1"/>
    <x v="2"/>
    <n v="120"/>
    <n v="8"/>
    <x v="230"/>
    <n v="76"/>
    <n v="248"/>
    <n v="836.73"/>
    <n v="0.45200000000000001"/>
    <x v="0"/>
    <n v="960"/>
    <n v="355"/>
    <x v="0"/>
    <n v="569813.13"/>
    <x v="0"/>
  </r>
  <r>
    <x v="1168"/>
    <x v="1168"/>
    <x v="3"/>
    <x v="2"/>
    <n v="17"/>
    <n v="8"/>
    <x v="267"/>
    <n v="259"/>
    <n v="334"/>
    <n v="1813.98"/>
    <n v="0.66800000000000004"/>
    <x v="0"/>
    <n v="136"/>
    <n v="0"/>
    <x v="0"/>
    <n v="1306065.6000000001"/>
    <x v="1"/>
  </r>
  <r>
    <x v="1169"/>
    <x v="1169"/>
    <x v="1"/>
    <x v="0"/>
    <n v="176"/>
    <n v="7"/>
    <x v="515"/>
    <n v="86"/>
    <n v="132"/>
    <n v="487.63"/>
    <n v="0.877"/>
    <x v="2"/>
    <n v="1232"/>
    <n v="1278"/>
    <x v="1"/>
    <n v="19505.2"/>
    <x v="2"/>
  </r>
  <r>
    <x v="1170"/>
    <x v="1170"/>
    <x v="2"/>
    <x v="0"/>
    <n v="51"/>
    <n v="2"/>
    <x v="586"/>
    <n v="96"/>
    <n v="366"/>
    <n v="1384.68"/>
    <n v="0.16500000000000001"/>
    <x v="0"/>
    <n v="102"/>
    <n v="0"/>
    <x v="2"/>
    <n v="786498.24"/>
    <x v="3"/>
  </r>
  <r>
    <x v="1171"/>
    <x v="1171"/>
    <x v="3"/>
    <x v="2"/>
    <n v="107"/>
    <n v="13"/>
    <x v="202"/>
    <n v="261"/>
    <n v="182"/>
    <n v="326.48"/>
    <n v="0.89300000000000002"/>
    <x v="1"/>
    <n v="1391"/>
    <n v="1387"/>
    <x v="0"/>
    <n v="86517.200000000012"/>
    <x v="2"/>
  </r>
  <r>
    <x v="1172"/>
    <x v="1172"/>
    <x v="1"/>
    <x v="1"/>
    <n v="196"/>
    <n v="14"/>
    <x v="604"/>
    <n v="231"/>
    <n v="154"/>
    <n v="740.12"/>
    <n v="0.39"/>
    <x v="2"/>
    <n v="2744"/>
    <n v="2673"/>
    <x v="0"/>
    <n v="223516.24"/>
    <x v="0"/>
  </r>
  <r>
    <x v="1173"/>
    <x v="1173"/>
    <x v="3"/>
    <x v="2"/>
    <n v="95"/>
    <n v="13"/>
    <x v="351"/>
    <n v="81"/>
    <n v="286"/>
    <n v="676.29"/>
    <n v="0.84399999999999997"/>
    <x v="0"/>
    <n v="1235"/>
    <n v="683"/>
    <x v="0"/>
    <n v="428091.56999999995"/>
    <x v="2"/>
  </r>
  <r>
    <x v="1174"/>
    <x v="1174"/>
    <x v="0"/>
    <x v="2"/>
    <n v="57"/>
    <n v="4"/>
    <x v="418"/>
    <n v="211"/>
    <n v="118"/>
    <n v="1877.21"/>
    <n v="0.51300000000000001"/>
    <x v="1"/>
    <n v="228"/>
    <n v="188"/>
    <x v="0"/>
    <n v="471179.71"/>
    <x v="0"/>
  </r>
  <r>
    <x v="1175"/>
    <x v="1175"/>
    <x v="4"/>
    <x v="2"/>
    <n v="96"/>
    <n v="10"/>
    <x v="448"/>
    <n v="68"/>
    <n v="233"/>
    <n v="884.57"/>
    <n v="0.86199999999999999"/>
    <x v="0"/>
    <n v="960"/>
    <n v="693"/>
    <x v="0"/>
    <n v="296330.95"/>
    <x v="2"/>
  </r>
  <r>
    <x v="1176"/>
    <x v="1176"/>
    <x v="3"/>
    <x v="1"/>
    <n v="81"/>
    <n v="11"/>
    <x v="545"/>
    <n v="285"/>
    <n v="167"/>
    <n v="1396.41"/>
    <n v="0.66300000000000003"/>
    <x v="1"/>
    <n v="891"/>
    <n v="821"/>
    <x v="0"/>
    <n v="495725.55000000005"/>
    <x v="1"/>
  </r>
  <r>
    <x v="1177"/>
    <x v="1177"/>
    <x v="4"/>
    <x v="1"/>
    <n v="48"/>
    <n v="2"/>
    <x v="605"/>
    <n v="230"/>
    <n v="229"/>
    <n v="1224.8"/>
    <n v="0.50900000000000001"/>
    <x v="0"/>
    <n v="96"/>
    <n v="0"/>
    <x v="0"/>
    <n v="526664"/>
    <x v="0"/>
  </r>
  <r>
    <x v="1178"/>
    <x v="1178"/>
    <x v="1"/>
    <x v="1"/>
    <n v="160"/>
    <n v="3"/>
    <x v="606"/>
    <n v="166"/>
    <n v="320"/>
    <n v="325.01"/>
    <n v="0.313"/>
    <x v="1"/>
    <n v="480"/>
    <n v="382"/>
    <x v="1"/>
    <n v="85802.64"/>
    <x v="0"/>
  </r>
  <r>
    <x v="1179"/>
    <x v="1179"/>
    <x v="4"/>
    <x v="0"/>
    <n v="6"/>
    <n v="9"/>
    <x v="607"/>
    <n v="190"/>
    <n v="139"/>
    <n v="1882.1"/>
    <n v="0.96899999999999997"/>
    <x v="1"/>
    <n v="54"/>
    <n v="0"/>
    <x v="0"/>
    <n v="764132.6"/>
    <x v="2"/>
  </r>
  <r>
    <x v="1180"/>
    <x v="1180"/>
    <x v="3"/>
    <x v="1"/>
    <n v="105"/>
    <n v="8"/>
    <x v="608"/>
    <n v="222"/>
    <n v="137"/>
    <n v="724.45"/>
    <n v="0.80100000000000005"/>
    <x v="2"/>
    <n v="840"/>
    <n v="354"/>
    <x v="0"/>
    <n v="512910.60000000003"/>
    <x v="2"/>
  </r>
  <r>
    <x v="1181"/>
    <x v="1181"/>
    <x v="0"/>
    <x v="0"/>
    <n v="61"/>
    <n v="10"/>
    <x v="609"/>
    <n v="138"/>
    <n v="132"/>
    <n v="137.28"/>
    <n v="0.38100000000000001"/>
    <x v="2"/>
    <n v="610"/>
    <n v="4"/>
    <x v="0"/>
    <n v="102136.32000000001"/>
    <x v="0"/>
  </r>
  <r>
    <x v="1182"/>
    <x v="1182"/>
    <x v="1"/>
    <x v="0"/>
    <n v="61"/>
    <n v="11"/>
    <x v="486"/>
    <n v="252"/>
    <n v="69"/>
    <n v="635.87"/>
    <n v="0.16700000000000001"/>
    <x v="1"/>
    <n v="671"/>
    <n v="546"/>
    <x v="0"/>
    <n v="239722.99"/>
    <x v="3"/>
  </r>
  <r>
    <x v="1183"/>
    <x v="1183"/>
    <x v="3"/>
    <x v="1"/>
    <n v="38"/>
    <n v="13"/>
    <x v="351"/>
    <n v="181"/>
    <n v="156"/>
    <n v="704.49"/>
    <n v="0.78"/>
    <x v="1"/>
    <n v="494"/>
    <n v="42"/>
    <x v="0"/>
    <n v="445942.17"/>
    <x v="1"/>
  </r>
  <r>
    <x v="1184"/>
    <x v="1184"/>
    <x v="1"/>
    <x v="1"/>
    <n v="62"/>
    <n v="13"/>
    <x v="539"/>
    <n v="279"/>
    <n v="378"/>
    <n v="230.85"/>
    <n v="0.99"/>
    <x v="2"/>
    <n v="806"/>
    <n v="1044"/>
    <x v="1"/>
    <n v="9464.85"/>
    <x v="2"/>
  </r>
  <r>
    <x v="1185"/>
    <x v="1185"/>
    <x v="2"/>
    <x v="1"/>
    <n v="184"/>
    <n v="5"/>
    <x v="379"/>
    <n v="172"/>
    <n v="397"/>
    <n v="1258.96"/>
    <n v="0.27900000000000003"/>
    <x v="1"/>
    <n v="920"/>
    <n v="1054"/>
    <x v="1"/>
    <n v="47840.480000000003"/>
    <x v="3"/>
  </r>
  <r>
    <x v="1186"/>
    <x v="1186"/>
    <x v="4"/>
    <x v="0"/>
    <n v="161"/>
    <n v="5"/>
    <x v="610"/>
    <n v="33"/>
    <n v="321"/>
    <n v="726.19"/>
    <n v="0.91600000000000004"/>
    <x v="0"/>
    <n v="805"/>
    <n v="532"/>
    <x v="1"/>
    <n v="222214.14"/>
    <x v="2"/>
  </r>
  <r>
    <x v="1187"/>
    <x v="1187"/>
    <x v="2"/>
    <x v="2"/>
    <n v="39"/>
    <n v="8"/>
    <x v="611"/>
    <n v="202"/>
    <n v="380"/>
    <n v="1276.81"/>
    <n v="0.125"/>
    <x v="0"/>
    <n v="312"/>
    <n v="219"/>
    <x v="1"/>
    <n v="376658.95"/>
    <x v="3"/>
  </r>
  <r>
    <x v="1188"/>
    <x v="1188"/>
    <x v="3"/>
    <x v="1"/>
    <n v="79"/>
    <n v="2"/>
    <x v="587"/>
    <n v="138"/>
    <n v="147"/>
    <n v="63.14"/>
    <n v="0.95199999999999996"/>
    <x v="1"/>
    <n v="158"/>
    <n v="0"/>
    <x v="2"/>
    <n v="42808.92"/>
    <x v="2"/>
  </r>
  <r>
    <x v="1189"/>
    <x v="1189"/>
    <x v="0"/>
    <x v="1"/>
    <n v="180"/>
    <n v="11"/>
    <x v="302"/>
    <n v="50"/>
    <n v="281"/>
    <n v="1964.99"/>
    <n v="0.745"/>
    <x v="1"/>
    <n v="1980"/>
    <n v="1459"/>
    <x v="0"/>
    <n v="1122009.29"/>
    <x v="1"/>
  </r>
  <r>
    <x v="1190"/>
    <x v="1190"/>
    <x v="1"/>
    <x v="1"/>
    <n v="37"/>
    <n v="13"/>
    <x v="76"/>
    <n v="40"/>
    <n v="106"/>
    <n v="382.51"/>
    <n v="0.34699999999999998"/>
    <x v="2"/>
    <n v="481"/>
    <n v="0"/>
    <x v="0"/>
    <n v="266991.98"/>
    <x v="0"/>
  </r>
  <r>
    <x v="1191"/>
    <x v="1191"/>
    <x v="4"/>
    <x v="0"/>
    <n v="119"/>
    <n v="10"/>
    <x v="315"/>
    <n v="45"/>
    <n v="198"/>
    <n v="1335.7"/>
    <n v="0.30499999999999999"/>
    <x v="2"/>
    <n v="1190"/>
    <n v="613"/>
    <x v="0"/>
    <n v="830805.4"/>
    <x v="0"/>
  </r>
  <r>
    <x v="1192"/>
    <x v="1192"/>
    <x v="1"/>
    <x v="0"/>
    <n v="79"/>
    <n v="3"/>
    <x v="612"/>
    <n v="262"/>
    <n v="284"/>
    <n v="1445.78"/>
    <n v="0.64300000000000002"/>
    <x v="1"/>
    <n v="237"/>
    <n v="408"/>
    <x v="1"/>
    <n v="131565.98000000001"/>
    <x v="1"/>
  </r>
  <r>
    <x v="1193"/>
    <x v="1193"/>
    <x v="3"/>
    <x v="2"/>
    <n v="77"/>
    <n v="2"/>
    <x v="613"/>
    <n v="224"/>
    <n v="186"/>
    <n v="384.64"/>
    <n v="0.59399999999999997"/>
    <x v="0"/>
    <n v="154"/>
    <n v="0"/>
    <x v="0"/>
    <n v="147701.76000000001"/>
    <x v="0"/>
  </r>
  <r>
    <x v="1194"/>
    <x v="1194"/>
    <x v="1"/>
    <x v="1"/>
    <n v="82"/>
    <n v="8"/>
    <x v="473"/>
    <n v="296"/>
    <n v="316"/>
    <n v="267.83999999999997"/>
    <n v="0.91900000000000004"/>
    <x v="2"/>
    <n v="656"/>
    <n v="598"/>
    <x v="0"/>
    <n v="94815.359999999986"/>
    <x v="2"/>
  </r>
  <r>
    <x v="1195"/>
    <x v="1195"/>
    <x v="4"/>
    <x v="0"/>
    <n v="13"/>
    <n v="7"/>
    <x v="86"/>
    <n v="265"/>
    <n v="278"/>
    <n v="347.53"/>
    <n v="0.76600000000000001"/>
    <x v="0"/>
    <n v="91"/>
    <n v="0"/>
    <x v="0"/>
    <n v="233192.62999999998"/>
    <x v="1"/>
  </r>
  <r>
    <x v="1196"/>
    <x v="1196"/>
    <x v="3"/>
    <x v="2"/>
    <n v="52"/>
    <n v="13"/>
    <x v="134"/>
    <n v="195"/>
    <n v="370"/>
    <n v="531.29999999999995"/>
    <n v="0.54"/>
    <x v="0"/>
    <n v="676"/>
    <n v="101"/>
    <x v="0"/>
    <n v="409100.99999999994"/>
    <x v="0"/>
  </r>
  <r>
    <x v="1197"/>
    <x v="1197"/>
    <x v="1"/>
    <x v="1"/>
    <n v="71"/>
    <n v="4"/>
    <x v="614"/>
    <n v="70"/>
    <n v="331"/>
    <n v="378.05"/>
    <n v="0.92800000000000005"/>
    <x v="0"/>
    <n v="284"/>
    <n v="0"/>
    <x v="0"/>
    <n v="230232.45"/>
    <x v="2"/>
  </r>
  <r>
    <x v="1198"/>
    <x v="1198"/>
    <x v="0"/>
    <x v="0"/>
    <n v="168"/>
    <n v="2"/>
    <x v="122"/>
    <n v="271"/>
    <n v="251"/>
    <n v="1364.3"/>
    <n v="0.59299999999999997"/>
    <x v="0"/>
    <n v="336"/>
    <n v="389"/>
    <x v="1"/>
    <n v="297417.39999999997"/>
    <x v="0"/>
  </r>
  <r>
    <x v="1199"/>
    <x v="1199"/>
    <x v="3"/>
    <x v="1"/>
    <n v="123"/>
    <n v="13"/>
    <x v="284"/>
    <n v="285"/>
    <n v="281"/>
    <n v="870.62"/>
    <n v="0.85"/>
    <x v="2"/>
    <n v="1599"/>
    <n v="1848"/>
    <x v="1"/>
    <n v="31342.32"/>
    <x v="2"/>
  </r>
  <r>
    <x v="1200"/>
    <x v="1200"/>
    <x v="3"/>
    <x v="1"/>
    <n v="176"/>
    <n v="6"/>
    <x v="135"/>
    <n v="120"/>
    <n v="68"/>
    <n v="1098.69"/>
    <n v="0.84099999999999997"/>
    <x v="1"/>
    <n v="1056"/>
    <n v="939"/>
    <x v="0"/>
    <n v="260389.53"/>
    <x v="2"/>
  </r>
  <r>
    <x v="1201"/>
    <x v="1201"/>
    <x v="0"/>
    <x v="0"/>
    <n v="192"/>
    <n v="11"/>
    <x v="455"/>
    <n v="150"/>
    <n v="65"/>
    <n v="142.31"/>
    <n v="0.91900000000000004"/>
    <x v="1"/>
    <n v="2112"/>
    <n v="1502"/>
    <x v="0"/>
    <n v="108155.6"/>
    <x v="2"/>
  </r>
  <r>
    <x v="1202"/>
    <x v="1202"/>
    <x v="2"/>
    <x v="0"/>
    <n v="195"/>
    <n v="5"/>
    <x v="615"/>
    <n v="242"/>
    <n v="105"/>
    <n v="1729.44"/>
    <n v="6.8000000000000005E-2"/>
    <x v="2"/>
    <n v="975"/>
    <n v="548"/>
    <x v="0"/>
    <n v="1156995.3600000001"/>
    <x v="3"/>
  </r>
  <r>
    <x v="1203"/>
    <x v="1203"/>
    <x v="4"/>
    <x v="0"/>
    <n v="137"/>
    <n v="6"/>
    <x v="594"/>
    <n v="32"/>
    <n v="163"/>
    <n v="382.61"/>
    <n v="0.58399999999999996"/>
    <x v="0"/>
    <n v="822"/>
    <n v="688"/>
    <x v="0"/>
    <n v="63513.26"/>
    <x v="0"/>
  </r>
  <r>
    <x v="1204"/>
    <x v="1204"/>
    <x v="2"/>
    <x v="1"/>
    <n v="123"/>
    <n v="2"/>
    <x v="51"/>
    <n v="88"/>
    <n v="117"/>
    <n v="752.3"/>
    <n v="0.46800000000000003"/>
    <x v="1"/>
    <n v="246"/>
    <n v="105"/>
    <x v="0"/>
    <n v="172276.69999999998"/>
    <x v="0"/>
  </r>
  <r>
    <x v="1205"/>
    <x v="1205"/>
    <x v="1"/>
    <x v="1"/>
    <n v="90"/>
    <n v="2"/>
    <x v="205"/>
    <n v="40"/>
    <n v="127"/>
    <n v="190.21"/>
    <n v="0.49099999999999999"/>
    <x v="1"/>
    <n v="180"/>
    <n v="0"/>
    <x v="2"/>
    <n v="131054.69"/>
    <x v="0"/>
  </r>
  <r>
    <x v="1206"/>
    <x v="1206"/>
    <x v="0"/>
    <x v="2"/>
    <n v="110"/>
    <n v="6"/>
    <x v="385"/>
    <n v="13"/>
    <n v="79"/>
    <n v="316.75"/>
    <n v="0.46"/>
    <x v="1"/>
    <n v="660"/>
    <n v="240"/>
    <x v="0"/>
    <n v="137152.75"/>
    <x v="0"/>
  </r>
  <r>
    <x v="1207"/>
    <x v="1207"/>
    <x v="2"/>
    <x v="1"/>
    <n v="80"/>
    <n v="7"/>
    <x v="568"/>
    <n v="127"/>
    <n v="56"/>
    <n v="1348.31"/>
    <n v="0.83699999999999997"/>
    <x v="0"/>
    <n v="560"/>
    <n v="3"/>
    <x v="0"/>
    <n v="922244.03999999992"/>
    <x v="2"/>
  </r>
  <r>
    <x v="1208"/>
    <x v="1208"/>
    <x v="3"/>
    <x v="0"/>
    <n v="44"/>
    <n v="6"/>
    <x v="102"/>
    <n v="75"/>
    <n v="201"/>
    <n v="1400.54"/>
    <n v="0.318"/>
    <x v="1"/>
    <n v="264"/>
    <n v="0"/>
    <x v="0"/>
    <n v="488788.45999999996"/>
    <x v="0"/>
  </r>
  <r>
    <x v="1209"/>
    <x v="1209"/>
    <x v="1"/>
    <x v="1"/>
    <n v="23"/>
    <n v="3"/>
    <x v="389"/>
    <n v="296"/>
    <n v="71"/>
    <n v="1370.08"/>
    <n v="0.46300000000000002"/>
    <x v="2"/>
    <n v="69"/>
    <n v="0"/>
    <x v="0"/>
    <n v="508299.68"/>
    <x v="0"/>
  </r>
  <r>
    <x v="1210"/>
    <x v="1210"/>
    <x v="1"/>
    <x v="2"/>
    <n v="51"/>
    <n v="10"/>
    <x v="437"/>
    <n v="185"/>
    <n v="79"/>
    <n v="1126.67"/>
    <n v="0.20100000000000001"/>
    <x v="1"/>
    <n v="510"/>
    <n v="513"/>
    <x v="1"/>
    <n v="205053.94"/>
    <x v="3"/>
  </r>
  <r>
    <x v="1211"/>
    <x v="1211"/>
    <x v="2"/>
    <x v="2"/>
    <n v="69"/>
    <n v="6"/>
    <x v="616"/>
    <n v="132"/>
    <n v="216"/>
    <n v="1907.42"/>
    <n v="0.252"/>
    <x v="1"/>
    <n v="414"/>
    <n v="426"/>
    <x v="1"/>
    <n v="228890.40000000002"/>
    <x v="3"/>
  </r>
  <r>
    <x v="1212"/>
    <x v="1212"/>
    <x v="2"/>
    <x v="0"/>
    <n v="199"/>
    <n v="12"/>
    <x v="206"/>
    <n v="240"/>
    <n v="197"/>
    <n v="1039"/>
    <n v="0.66"/>
    <x v="2"/>
    <n v="2388"/>
    <n v="2282"/>
    <x v="0"/>
    <n v="359494"/>
    <x v="1"/>
  </r>
  <r>
    <x v="1213"/>
    <x v="1213"/>
    <x v="0"/>
    <x v="0"/>
    <n v="150"/>
    <n v="12"/>
    <x v="206"/>
    <n v="52"/>
    <n v="98"/>
    <n v="926.35"/>
    <n v="0.11700000000000001"/>
    <x v="0"/>
    <n v="1800"/>
    <n v="1506"/>
    <x v="0"/>
    <n v="320517.10000000003"/>
    <x v="3"/>
  </r>
  <r>
    <x v="1214"/>
    <x v="1214"/>
    <x v="4"/>
    <x v="2"/>
    <n v="182"/>
    <n v="6"/>
    <x v="269"/>
    <n v="13"/>
    <n v="374"/>
    <n v="532.71"/>
    <n v="0.188"/>
    <x v="1"/>
    <n v="1092"/>
    <n v="931"/>
    <x v="1"/>
    <n v="92691.540000000008"/>
    <x v="3"/>
  </r>
  <r>
    <x v="1215"/>
    <x v="1215"/>
    <x v="2"/>
    <x v="2"/>
    <n v="34"/>
    <n v="11"/>
    <x v="543"/>
    <n v="199"/>
    <n v="347"/>
    <n v="242.76"/>
    <n v="0.52800000000000002"/>
    <x v="0"/>
    <n v="374"/>
    <n v="544"/>
    <x v="1"/>
    <n v="7040.04"/>
    <x v="0"/>
  </r>
  <r>
    <x v="1216"/>
    <x v="1216"/>
    <x v="2"/>
    <x v="2"/>
    <n v="130"/>
    <n v="10"/>
    <x v="617"/>
    <n v="259"/>
    <n v="311"/>
    <n v="1118.9000000000001"/>
    <n v="4.3999999999999997E-2"/>
    <x v="0"/>
    <n v="1300"/>
    <n v="1187"/>
    <x v="0"/>
    <n v="416230.80000000005"/>
    <x v="3"/>
  </r>
  <r>
    <x v="1217"/>
    <x v="1217"/>
    <x v="3"/>
    <x v="0"/>
    <n v="70"/>
    <n v="4"/>
    <x v="535"/>
    <n v="153"/>
    <n v="230"/>
    <n v="664.04"/>
    <n v="0.127"/>
    <x v="0"/>
    <n v="280"/>
    <n v="231"/>
    <x v="1"/>
    <n v="134136.07999999999"/>
    <x v="3"/>
  </r>
  <r>
    <x v="1218"/>
    <x v="1218"/>
    <x v="1"/>
    <x v="2"/>
    <n v="9"/>
    <n v="6"/>
    <x v="250"/>
    <n v="167"/>
    <n v="339"/>
    <n v="1071.8499999999999"/>
    <n v="0.86299999999999999"/>
    <x v="1"/>
    <n v="54"/>
    <n v="0"/>
    <x v="2"/>
    <n v="508056.89999999997"/>
    <x v="2"/>
  </r>
  <r>
    <x v="1219"/>
    <x v="1219"/>
    <x v="4"/>
    <x v="2"/>
    <n v="97"/>
    <n v="14"/>
    <x v="244"/>
    <n v="74"/>
    <n v="171"/>
    <n v="451.93"/>
    <n v="0.84599999999999997"/>
    <x v="1"/>
    <n v="1358"/>
    <n v="767"/>
    <x v="0"/>
    <n v="300533.45"/>
    <x v="2"/>
  </r>
  <r>
    <x v="1220"/>
    <x v="1220"/>
    <x v="3"/>
    <x v="0"/>
    <n v="101"/>
    <n v="13"/>
    <x v="618"/>
    <n v="279"/>
    <n v="173"/>
    <n v="1684.44"/>
    <n v="0.34799999999999998"/>
    <x v="2"/>
    <n v="1313"/>
    <n v="1567"/>
    <x v="1"/>
    <n v="42111"/>
    <x v="0"/>
  </r>
  <r>
    <x v="1221"/>
    <x v="1221"/>
    <x v="0"/>
    <x v="1"/>
    <n v="174"/>
    <n v="6"/>
    <x v="619"/>
    <n v="84"/>
    <n v="315"/>
    <n v="1999.41"/>
    <n v="0.34799999999999998"/>
    <x v="0"/>
    <n v="1044"/>
    <n v="776"/>
    <x v="0"/>
    <n v="703792.32000000007"/>
    <x v="0"/>
  </r>
  <r>
    <x v="1222"/>
    <x v="1222"/>
    <x v="0"/>
    <x v="1"/>
    <n v="98"/>
    <n v="3"/>
    <x v="619"/>
    <n v="38"/>
    <n v="77"/>
    <n v="678.69"/>
    <n v="0.93700000000000006"/>
    <x v="2"/>
    <n v="294"/>
    <n v="0"/>
    <x v="0"/>
    <n v="238898.88"/>
    <x v="2"/>
  </r>
  <r>
    <x v="1223"/>
    <x v="1223"/>
    <x v="2"/>
    <x v="2"/>
    <n v="110"/>
    <n v="12"/>
    <x v="620"/>
    <n v="247"/>
    <n v="308"/>
    <n v="1692.54"/>
    <n v="2.5999999999999999E-2"/>
    <x v="1"/>
    <n v="1320"/>
    <n v="1290"/>
    <x v="1"/>
    <n v="468833.58"/>
    <x v="3"/>
  </r>
  <r>
    <x v="1224"/>
    <x v="1224"/>
    <x v="2"/>
    <x v="1"/>
    <n v="137"/>
    <n v="5"/>
    <x v="621"/>
    <n v="162"/>
    <n v="126"/>
    <n v="1752.32"/>
    <n v="0.57999999999999996"/>
    <x v="1"/>
    <n v="685"/>
    <n v="617"/>
    <x v="0"/>
    <n v="403033.59999999998"/>
    <x v="0"/>
  </r>
  <r>
    <x v="1225"/>
    <x v="1225"/>
    <x v="0"/>
    <x v="1"/>
    <n v="182"/>
    <n v="12"/>
    <x v="224"/>
    <n v="103"/>
    <n v="243"/>
    <n v="1992.34"/>
    <n v="0.59699999999999998"/>
    <x v="2"/>
    <n v="2184"/>
    <n v="2217"/>
    <x v="1"/>
    <n v="139463.79999999999"/>
    <x v="0"/>
  </r>
  <r>
    <x v="1226"/>
    <x v="1226"/>
    <x v="2"/>
    <x v="1"/>
    <n v="89"/>
    <n v="12"/>
    <x v="440"/>
    <n v="246"/>
    <n v="84"/>
    <n v="718.3"/>
    <n v="0.78800000000000003"/>
    <x v="2"/>
    <n v="1068"/>
    <n v="850"/>
    <x v="0"/>
    <n v="333291.19999999995"/>
    <x v="1"/>
  </r>
  <r>
    <x v="1227"/>
    <x v="1227"/>
    <x v="4"/>
    <x v="1"/>
    <n v="62"/>
    <n v="3"/>
    <x v="587"/>
    <n v="124"/>
    <n v="163"/>
    <n v="1524.28"/>
    <n v="0.95199999999999996"/>
    <x v="0"/>
    <n v="186"/>
    <n v="0"/>
    <x v="2"/>
    <n v="1033461.84"/>
    <x v="2"/>
  </r>
  <r>
    <x v="1228"/>
    <x v="1228"/>
    <x v="2"/>
    <x v="2"/>
    <n v="83"/>
    <n v="6"/>
    <x v="371"/>
    <n v="228"/>
    <n v="111"/>
    <n v="496.18"/>
    <n v="0.35599999999999998"/>
    <x v="1"/>
    <n v="498"/>
    <n v="330"/>
    <x v="0"/>
    <n v="196487.28"/>
    <x v="0"/>
  </r>
  <r>
    <x v="1229"/>
    <x v="1229"/>
    <x v="1"/>
    <x v="1"/>
    <n v="12"/>
    <n v="11"/>
    <x v="494"/>
    <n v="255"/>
    <n v="101"/>
    <n v="1268.3499999999999"/>
    <n v="0.438"/>
    <x v="0"/>
    <n v="132"/>
    <n v="0"/>
    <x v="0"/>
    <n v="835842.64999999991"/>
    <x v="0"/>
  </r>
  <r>
    <x v="1230"/>
    <x v="1230"/>
    <x v="2"/>
    <x v="1"/>
    <n v="163"/>
    <n v="14"/>
    <x v="622"/>
    <n v="41"/>
    <n v="165"/>
    <n v="1424.44"/>
    <n v="0.67100000000000004"/>
    <x v="0"/>
    <n v="2282"/>
    <n v="1818"/>
    <x v="0"/>
    <n v="719342.20000000007"/>
    <x v="1"/>
  </r>
  <r>
    <x v="1231"/>
    <x v="1231"/>
    <x v="3"/>
    <x v="0"/>
    <n v="16"/>
    <n v="13"/>
    <x v="407"/>
    <n v="29"/>
    <n v="96"/>
    <n v="1495.19"/>
    <n v="0.96699999999999997"/>
    <x v="1"/>
    <n v="208"/>
    <n v="0"/>
    <x v="2"/>
    <n v="1179704.9100000001"/>
    <x v="2"/>
  </r>
  <r>
    <x v="1232"/>
    <x v="1232"/>
    <x v="4"/>
    <x v="2"/>
    <n v="153"/>
    <n v="3"/>
    <x v="224"/>
    <n v="62"/>
    <n v="150"/>
    <n v="453.99"/>
    <n v="0.89100000000000001"/>
    <x v="1"/>
    <n v="459"/>
    <n v="451"/>
    <x v="1"/>
    <n v="31779.3"/>
    <x v="2"/>
  </r>
  <r>
    <x v="1233"/>
    <x v="1233"/>
    <x v="3"/>
    <x v="0"/>
    <n v="98"/>
    <n v="11"/>
    <x v="298"/>
    <n v="215"/>
    <n v="328"/>
    <n v="1705.01"/>
    <n v="0.66700000000000004"/>
    <x v="0"/>
    <n v="1078"/>
    <n v="1120"/>
    <x v="1"/>
    <n v="294966.73"/>
    <x v="1"/>
  </r>
  <r>
    <x v="1234"/>
    <x v="1234"/>
    <x v="3"/>
    <x v="0"/>
    <n v="194"/>
    <n v="10"/>
    <x v="292"/>
    <n v="228"/>
    <n v="156"/>
    <n v="870.9"/>
    <n v="0.85699999999999998"/>
    <x v="2"/>
    <n v="1940"/>
    <n v="1567"/>
    <x v="0"/>
    <n v="523410.89999999997"/>
    <x v="2"/>
  </r>
  <r>
    <x v="1235"/>
    <x v="1235"/>
    <x v="1"/>
    <x v="2"/>
    <n v="95"/>
    <n v="11"/>
    <x v="314"/>
    <n v="204"/>
    <n v="84"/>
    <n v="471.92"/>
    <n v="8.5000000000000006E-2"/>
    <x v="1"/>
    <n v="1045"/>
    <n v="920"/>
    <x v="0"/>
    <n v="155261.68"/>
    <x v="3"/>
  </r>
  <r>
    <x v="1236"/>
    <x v="1236"/>
    <x v="4"/>
    <x v="1"/>
    <n v="37"/>
    <n v="7"/>
    <x v="49"/>
    <n v="204"/>
    <n v="337"/>
    <n v="1107.94"/>
    <n v="0.377"/>
    <x v="0"/>
    <n v="259"/>
    <n v="45"/>
    <x v="0"/>
    <n v="463118.92000000004"/>
    <x v="0"/>
  </r>
  <r>
    <x v="1237"/>
    <x v="1237"/>
    <x v="4"/>
    <x v="0"/>
    <n v="158"/>
    <n v="9"/>
    <x v="598"/>
    <n v="91"/>
    <n v="51"/>
    <n v="1733.55"/>
    <n v="1.2999999999999999E-2"/>
    <x v="2"/>
    <n v="1422"/>
    <n v="1360"/>
    <x v="0"/>
    <n v="265233.14999999997"/>
    <x v="3"/>
  </r>
  <r>
    <x v="1238"/>
    <x v="1238"/>
    <x v="4"/>
    <x v="2"/>
    <n v="104"/>
    <n v="10"/>
    <x v="623"/>
    <n v="10"/>
    <n v="288"/>
    <n v="1935.82"/>
    <n v="0.17699999999999999"/>
    <x v="0"/>
    <n v="1040"/>
    <n v="811"/>
    <x v="1"/>
    <n v="462660.98"/>
    <x v="3"/>
  </r>
  <r>
    <x v="1239"/>
    <x v="1239"/>
    <x v="4"/>
    <x v="1"/>
    <n v="172"/>
    <n v="14"/>
    <x v="437"/>
    <n v="176"/>
    <n v="321"/>
    <n v="1509.01"/>
    <n v="0.63"/>
    <x v="1"/>
    <n v="2408"/>
    <n v="2402"/>
    <x v="1"/>
    <n v="274639.82"/>
    <x v="1"/>
  </r>
  <r>
    <x v="1240"/>
    <x v="1240"/>
    <x v="4"/>
    <x v="2"/>
    <n v="197"/>
    <n v="9"/>
    <x v="180"/>
    <n v="192"/>
    <n v="193"/>
    <n v="60.96"/>
    <n v="0.88600000000000001"/>
    <x v="2"/>
    <n v="1773"/>
    <n v="1298"/>
    <x v="0"/>
    <n v="40660.32"/>
    <x v="2"/>
  </r>
  <r>
    <x v="1241"/>
    <x v="1241"/>
    <x v="1"/>
    <x v="0"/>
    <n v="191"/>
    <n v="6"/>
    <x v="624"/>
    <n v="282"/>
    <n v="141"/>
    <n v="312.67"/>
    <n v="0.63300000000000001"/>
    <x v="2"/>
    <n v="1146"/>
    <n v="840"/>
    <x v="0"/>
    <n v="183849.96000000002"/>
    <x v="1"/>
  </r>
  <r>
    <x v="1242"/>
    <x v="1242"/>
    <x v="2"/>
    <x v="1"/>
    <n v="19"/>
    <n v="6"/>
    <x v="603"/>
    <n v="166"/>
    <n v="270"/>
    <n v="198.73"/>
    <n v="0.66400000000000003"/>
    <x v="2"/>
    <n v="114"/>
    <n v="0"/>
    <x v="0"/>
    <n v="103538.33"/>
    <x v="1"/>
  </r>
  <r>
    <x v="1243"/>
    <x v="1243"/>
    <x v="3"/>
    <x v="1"/>
    <n v="118"/>
    <n v="7"/>
    <x v="608"/>
    <n v="210"/>
    <n v="103"/>
    <n v="247.37"/>
    <n v="0.104"/>
    <x v="1"/>
    <n v="826"/>
    <n v="328"/>
    <x v="0"/>
    <n v="175137.96"/>
    <x v="3"/>
  </r>
  <r>
    <x v="1244"/>
    <x v="1244"/>
    <x v="4"/>
    <x v="2"/>
    <n v="133"/>
    <n v="2"/>
    <x v="388"/>
    <n v="201"/>
    <n v="277"/>
    <n v="796.92"/>
    <n v="0.66500000000000004"/>
    <x v="1"/>
    <n v="266"/>
    <n v="333"/>
    <x v="1"/>
    <n v="106787.28"/>
    <x v="1"/>
  </r>
  <r>
    <x v="1245"/>
    <x v="1245"/>
    <x v="2"/>
    <x v="1"/>
    <n v="15"/>
    <n v="14"/>
    <x v="625"/>
    <n v="85"/>
    <n v="82"/>
    <n v="710.06"/>
    <n v="0.45400000000000001"/>
    <x v="0"/>
    <n v="210"/>
    <n v="0"/>
    <x v="0"/>
    <n v="367811.07999999996"/>
    <x v="0"/>
  </r>
  <r>
    <x v="1246"/>
    <x v="1246"/>
    <x v="2"/>
    <x v="0"/>
    <n v="59"/>
    <n v="12"/>
    <x v="522"/>
    <n v="149"/>
    <n v="263"/>
    <n v="271.69"/>
    <n v="0.65100000000000002"/>
    <x v="0"/>
    <n v="708"/>
    <n v="366"/>
    <x v="0"/>
    <n v="133399.79"/>
    <x v="1"/>
  </r>
  <r>
    <x v="1247"/>
    <x v="1247"/>
    <x v="3"/>
    <x v="0"/>
    <n v="6"/>
    <n v="9"/>
    <x v="626"/>
    <n v="205"/>
    <n v="185"/>
    <n v="1770.36"/>
    <n v="0.32600000000000001"/>
    <x v="1"/>
    <n v="54"/>
    <n v="91"/>
    <x v="1"/>
    <n v="297420.48"/>
    <x v="0"/>
  </r>
  <r>
    <x v="1248"/>
    <x v="1248"/>
    <x v="1"/>
    <x v="0"/>
    <n v="69"/>
    <n v="3"/>
    <x v="480"/>
    <n v="70"/>
    <n v="297"/>
    <n v="1250.08"/>
    <n v="0.58099999999999996"/>
    <x v="0"/>
    <n v="207"/>
    <n v="17"/>
    <x v="1"/>
    <n v="325020.79999999999"/>
    <x v="0"/>
  </r>
  <r>
    <x v="1249"/>
    <x v="1249"/>
    <x v="0"/>
    <x v="2"/>
    <n v="176"/>
    <n v="7"/>
    <x v="627"/>
    <n v="92"/>
    <n v="102"/>
    <n v="1603.1"/>
    <n v="0.42399999999999999"/>
    <x v="2"/>
    <n v="1232"/>
    <n v="1182"/>
    <x v="0"/>
    <n v="227640.19999999998"/>
    <x v="0"/>
  </r>
  <r>
    <x v="1250"/>
    <x v="1250"/>
    <x v="0"/>
    <x v="1"/>
    <n v="20"/>
    <n v="10"/>
    <x v="96"/>
    <n v="14"/>
    <n v="113"/>
    <n v="774.52"/>
    <n v="0.55900000000000005"/>
    <x v="1"/>
    <n v="200"/>
    <n v="126"/>
    <x v="1"/>
    <n v="68157.759999999995"/>
    <x v="0"/>
  </r>
  <r>
    <x v="1251"/>
    <x v="1251"/>
    <x v="2"/>
    <x v="1"/>
    <n v="154"/>
    <n v="14"/>
    <x v="253"/>
    <n v="228"/>
    <n v="363"/>
    <n v="849.96"/>
    <n v="0.14699999999999999"/>
    <x v="1"/>
    <n v="2156"/>
    <n v="2302"/>
    <x v="1"/>
    <n v="69696.72"/>
    <x v="3"/>
  </r>
  <r>
    <x v="1252"/>
    <x v="1252"/>
    <x v="3"/>
    <x v="1"/>
    <n v="110"/>
    <n v="4"/>
    <x v="402"/>
    <n v="263"/>
    <n v="86"/>
    <n v="669.36"/>
    <n v="0.39600000000000002"/>
    <x v="0"/>
    <n v="440"/>
    <n v="0"/>
    <x v="0"/>
    <n v="503358.72000000003"/>
    <x v="0"/>
  </r>
  <r>
    <x v="1253"/>
    <x v="1253"/>
    <x v="0"/>
    <x v="0"/>
    <n v="150"/>
    <n v="3"/>
    <x v="475"/>
    <n v="97"/>
    <n v="261"/>
    <n v="904.93"/>
    <n v="0.374"/>
    <x v="1"/>
    <n v="450"/>
    <n v="512"/>
    <x v="1"/>
    <n v="31672.55"/>
    <x v="0"/>
  </r>
  <r>
    <x v="1254"/>
    <x v="1254"/>
    <x v="2"/>
    <x v="1"/>
    <n v="179"/>
    <n v="11"/>
    <x v="126"/>
    <n v="218"/>
    <n v="61"/>
    <n v="1240.24"/>
    <n v="0.73599999999999999"/>
    <x v="2"/>
    <n v="1969"/>
    <n v="1778"/>
    <x v="0"/>
    <n v="507258.16000000003"/>
    <x v="1"/>
  </r>
  <r>
    <x v="1255"/>
    <x v="1255"/>
    <x v="1"/>
    <x v="0"/>
    <n v="34"/>
    <n v="6"/>
    <x v="614"/>
    <n v="189"/>
    <n v="133"/>
    <n v="1011.32"/>
    <n v="0.70599999999999996"/>
    <x v="1"/>
    <n v="204"/>
    <n v="0"/>
    <x v="0"/>
    <n v="615893.88"/>
    <x v="1"/>
  </r>
  <r>
    <x v="1256"/>
    <x v="1256"/>
    <x v="0"/>
    <x v="1"/>
    <n v="14"/>
    <n v="12"/>
    <x v="146"/>
    <n v="217"/>
    <n v="143"/>
    <n v="1683.94"/>
    <n v="0.90900000000000003"/>
    <x v="2"/>
    <n v="168"/>
    <n v="0"/>
    <x v="0"/>
    <n v="1099612.82"/>
    <x v="2"/>
  </r>
  <r>
    <x v="1257"/>
    <x v="1257"/>
    <x v="2"/>
    <x v="0"/>
    <n v="190"/>
    <n v="10"/>
    <x v="620"/>
    <n v="282"/>
    <n v="391"/>
    <n v="1805.27"/>
    <n v="0.63200000000000001"/>
    <x v="1"/>
    <n v="1900"/>
    <n v="1905"/>
    <x v="1"/>
    <n v="500059.79"/>
    <x v="1"/>
  </r>
  <r>
    <x v="1258"/>
    <x v="1258"/>
    <x v="2"/>
    <x v="1"/>
    <n v="66"/>
    <n v="7"/>
    <x v="628"/>
    <n v="74"/>
    <n v="256"/>
    <n v="965.88"/>
    <n v="0.315"/>
    <x v="1"/>
    <n v="462"/>
    <n v="300"/>
    <x v="1"/>
    <n v="227947.68"/>
    <x v="0"/>
  </r>
  <r>
    <x v="1259"/>
    <x v="1259"/>
    <x v="4"/>
    <x v="2"/>
    <n v="89"/>
    <n v="9"/>
    <x v="165"/>
    <n v="30"/>
    <n v="87"/>
    <n v="517.51"/>
    <n v="0.78300000000000003"/>
    <x v="1"/>
    <n v="801"/>
    <n v="333"/>
    <x v="0"/>
    <n v="257719.97999999998"/>
    <x v="1"/>
  </r>
  <r>
    <x v="1260"/>
    <x v="1260"/>
    <x v="1"/>
    <x v="2"/>
    <n v="138"/>
    <n v="9"/>
    <x v="62"/>
    <n v="186"/>
    <n v="397"/>
    <n v="1893.13"/>
    <n v="0.497"/>
    <x v="0"/>
    <n v="1242"/>
    <n v="1295"/>
    <x v="1"/>
    <n v="251786.29"/>
    <x v="0"/>
  </r>
  <r>
    <x v="1261"/>
    <x v="1261"/>
    <x v="4"/>
    <x v="0"/>
    <n v="71"/>
    <n v="8"/>
    <x v="214"/>
    <n v="31"/>
    <n v="252"/>
    <n v="1483.33"/>
    <n v="0.193"/>
    <x v="0"/>
    <n v="568"/>
    <n v="200"/>
    <x v="0"/>
    <n v="591848.66999999993"/>
    <x v="3"/>
  </r>
  <r>
    <x v="1262"/>
    <x v="1262"/>
    <x v="3"/>
    <x v="0"/>
    <n v="45"/>
    <n v="6"/>
    <x v="629"/>
    <n v="45"/>
    <n v="319"/>
    <n v="1298.25"/>
    <n v="0.747"/>
    <x v="2"/>
    <n v="270"/>
    <n v="0"/>
    <x v="2"/>
    <n v="878915.25"/>
    <x v="1"/>
  </r>
  <r>
    <x v="1263"/>
    <x v="1263"/>
    <x v="4"/>
    <x v="1"/>
    <n v="175"/>
    <n v="3"/>
    <x v="273"/>
    <n v="259"/>
    <n v="124"/>
    <n v="1503.56"/>
    <n v="0.13300000000000001"/>
    <x v="0"/>
    <n v="525"/>
    <n v="528"/>
    <x v="1"/>
    <n v="384911.35999999999"/>
    <x v="3"/>
  </r>
  <r>
    <x v="1264"/>
    <x v="1264"/>
    <x v="4"/>
    <x v="1"/>
    <n v="22"/>
    <n v="11"/>
    <x v="575"/>
    <n v="158"/>
    <n v="177"/>
    <n v="198.16"/>
    <n v="0.17799999999999999"/>
    <x v="1"/>
    <n v="242"/>
    <n v="0"/>
    <x v="0"/>
    <n v="98089.2"/>
    <x v="3"/>
  </r>
  <r>
    <x v="1265"/>
    <x v="1265"/>
    <x v="0"/>
    <x v="2"/>
    <n v="62"/>
    <n v="11"/>
    <x v="22"/>
    <n v="82"/>
    <n v="378"/>
    <n v="181.87"/>
    <n v="0.75900000000000001"/>
    <x v="0"/>
    <n v="682"/>
    <n v="147"/>
    <x v="0"/>
    <n v="112213.79000000001"/>
    <x v="1"/>
  </r>
  <r>
    <x v="1266"/>
    <x v="1266"/>
    <x v="2"/>
    <x v="1"/>
    <n v="64"/>
    <n v="6"/>
    <x v="76"/>
    <n v="100"/>
    <n v="201"/>
    <n v="348.59"/>
    <n v="0.77"/>
    <x v="0"/>
    <n v="384"/>
    <n v="0"/>
    <x v="0"/>
    <n v="243315.81999999998"/>
    <x v="1"/>
  </r>
  <r>
    <x v="1267"/>
    <x v="1267"/>
    <x v="1"/>
    <x v="0"/>
    <n v="92"/>
    <n v="13"/>
    <x v="599"/>
    <n v="185"/>
    <n v="59"/>
    <n v="337.53"/>
    <n v="0.79100000000000004"/>
    <x v="2"/>
    <n v="1196"/>
    <n v="1233"/>
    <x v="1"/>
    <n v="49954.439999999995"/>
    <x v="1"/>
  </r>
  <r>
    <x v="1268"/>
    <x v="1268"/>
    <x v="4"/>
    <x v="0"/>
    <n v="31"/>
    <n v="8"/>
    <x v="477"/>
    <n v="135"/>
    <n v="87"/>
    <n v="870.31"/>
    <n v="0.29299999999999998"/>
    <x v="1"/>
    <n v="248"/>
    <n v="0"/>
    <x v="0"/>
    <n v="460393.99"/>
    <x v="3"/>
  </r>
  <r>
    <x v="1269"/>
    <x v="1269"/>
    <x v="1"/>
    <x v="0"/>
    <n v="72"/>
    <n v="13"/>
    <x v="630"/>
    <n v="213"/>
    <n v="154"/>
    <n v="356.94"/>
    <n v="0.86699999999999999"/>
    <x v="2"/>
    <n v="936"/>
    <n v="965"/>
    <x v="1"/>
    <n v="65676.960000000006"/>
    <x v="2"/>
  </r>
  <r>
    <x v="1270"/>
    <x v="1270"/>
    <x v="4"/>
    <x v="0"/>
    <n v="26"/>
    <n v="13"/>
    <x v="328"/>
    <n v="255"/>
    <n v="214"/>
    <n v="1716.33"/>
    <n v="0.72299999999999998"/>
    <x v="0"/>
    <n v="338"/>
    <n v="297"/>
    <x v="0"/>
    <n v="508033.68"/>
    <x v="1"/>
  </r>
  <r>
    <x v="1271"/>
    <x v="1271"/>
    <x v="3"/>
    <x v="0"/>
    <n v="156"/>
    <n v="8"/>
    <x v="58"/>
    <n v="108"/>
    <n v="81"/>
    <n v="1177.29"/>
    <n v="0.83399999999999996"/>
    <x v="1"/>
    <n v="1248"/>
    <n v="1080"/>
    <x v="0"/>
    <n v="324932.03999999998"/>
    <x v="2"/>
  </r>
  <r>
    <x v="1272"/>
    <x v="1272"/>
    <x v="4"/>
    <x v="2"/>
    <n v="44"/>
    <n v="12"/>
    <x v="631"/>
    <n v="280"/>
    <n v="261"/>
    <n v="768.11"/>
    <n v="0.70899999999999996"/>
    <x v="2"/>
    <n v="528"/>
    <n v="657"/>
    <x v="1"/>
    <n v="115984.61"/>
    <x v="1"/>
  </r>
  <r>
    <x v="1273"/>
    <x v="1273"/>
    <x v="0"/>
    <x v="2"/>
    <n v="113"/>
    <n v="14"/>
    <x v="453"/>
    <n v="53"/>
    <n v="63"/>
    <n v="185.76"/>
    <n v="0.57999999999999996"/>
    <x v="2"/>
    <n v="1582"/>
    <n v="1046"/>
    <x v="0"/>
    <n v="109412.64"/>
    <x v="0"/>
  </r>
  <r>
    <x v="1274"/>
    <x v="1274"/>
    <x v="2"/>
    <x v="0"/>
    <n v="78"/>
    <n v="3"/>
    <x v="58"/>
    <n v="231"/>
    <n v="279"/>
    <n v="1202.5"/>
    <n v="0.109"/>
    <x v="1"/>
    <n v="234"/>
    <n v="189"/>
    <x v="1"/>
    <n v="331890"/>
    <x v="3"/>
  </r>
  <r>
    <x v="1275"/>
    <x v="1275"/>
    <x v="3"/>
    <x v="1"/>
    <n v="70"/>
    <n v="8"/>
    <x v="632"/>
    <n v="106"/>
    <n v="181"/>
    <n v="277.24"/>
    <n v="0.71099999999999997"/>
    <x v="2"/>
    <n v="560"/>
    <n v="506"/>
    <x v="1"/>
    <n v="44358.400000000001"/>
    <x v="1"/>
  </r>
  <r>
    <x v="1276"/>
    <x v="1276"/>
    <x v="4"/>
    <x v="0"/>
    <n v="172"/>
    <n v="7"/>
    <x v="162"/>
    <n v="45"/>
    <n v="201"/>
    <n v="1499.28"/>
    <n v="0.69"/>
    <x v="2"/>
    <n v="1204"/>
    <n v="544"/>
    <x v="0"/>
    <n v="1056992.3999999999"/>
    <x v="1"/>
  </r>
  <r>
    <x v="1277"/>
    <x v="1277"/>
    <x v="1"/>
    <x v="2"/>
    <n v="10"/>
    <n v="8"/>
    <x v="570"/>
    <n v="177"/>
    <n v="145"/>
    <n v="1615.38"/>
    <n v="0.312"/>
    <x v="2"/>
    <n v="80"/>
    <n v="0"/>
    <x v="2"/>
    <n v="1140458.28"/>
    <x v="0"/>
  </r>
  <r>
    <x v="1278"/>
    <x v="1278"/>
    <x v="3"/>
    <x v="0"/>
    <n v="116"/>
    <n v="12"/>
    <x v="446"/>
    <n v="39"/>
    <n v="59"/>
    <n v="1110.75"/>
    <n v="0.73599999999999999"/>
    <x v="0"/>
    <n v="1392"/>
    <n v="1203"/>
    <x v="0"/>
    <n v="253251"/>
    <x v="1"/>
  </r>
  <r>
    <x v="1279"/>
    <x v="1279"/>
    <x v="3"/>
    <x v="2"/>
    <n v="22"/>
    <n v="9"/>
    <x v="344"/>
    <n v="291"/>
    <n v="65"/>
    <n v="341.73"/>
    <n v="0.55000000000000004"/>
    <x v="2"/>
    <n v="198"/>
    <n v="0"/>
    <x v="0"/>
    <n v="251171.55000000002"/>
    <x v="0"/>
  </r>
  <r>
    <x v="1280"/>
    <x v="1280"/>
    <x v="4"/>
    <x v="2"/>
    <n v="85"/>
    <n v="5"/>
    <x v="121"/>
    <n v="94"/>
    <n v="216"/>
    <n v="1584.38"/>
    <n v="0.55900000000000005"/>
    <x v="0"/>
    <n v="425"/>
    <n v="0"/>
    <x v="0"/>
    <n v="852396.44000000006"/>
    <x v="0"/>
  </r>
  <r>
    <x v="1281"/>
    <x v="1281"/>
    <x v="3"/>
    <x v="0"/>
    <n v="106"/>
    <n v="2"/>
    <x v="224"/>
    <n v="130"/>
    <n v="145"/>
    <n v="650.26"/>
    <n v="0.36799999999999999"/>
    <x v="2"/>
    <n v="212"/>
    <n v="272"/>
    <x v="1"/>
    <n v="45518.2"/>
    <x v="0"/>
  </r>
  <r>
    <x v="1282"/>
    <x v="1282"/>
    <x v="1"/>
    <x v="0"/>
    <n v="114"/>
    <n v="9"/>
    <x v="300"/>
    <n v="296"/>
    <n v="67"/>
    <n v="484.17"/>
    <n v="0.11700000000000001"/>
    <x v="2"/>
    <n v="1026"/>
    <n v="800"/>
    <x v="0"/>
    <n v="252736.74000000002"/>
    <x v="3"/>
  </r>
  <r>
    <x v="1283"/>
    <x v="1283"/>
    <x v="3"/>
    <x v="1"/>
    <n v="34"/>
    <n v="9"/>
    <x v="451"/>
    <n v="257"/>
    <n v="56"/>
    <n v="967.59"/>
    <n v="0.217"/>
    <x v="2"/>
    <n v="306"/>
    <n v="285"/>
    <x v="0"/>
    <n v="268990.02"/>
    <x v="3"/>
  </r>
  <r>
    <x v="1284"/>
    <x v="1284"/>
    <x v="1"/>
    <x v="2"/>
    <n v="126"/>
    <n v="4"/>
    <x v="633"/>
    <n v="193"/>
    <n v="233"/>
    <n v="1849.16"/>
    <n v="0.76900000000000002"/>
    <x v="2"/>
    <n v="504"/>
    <n v="500"/>
    <x v="1"/>
    <n v="364284.52"/>
    <x v="1"/>
  </r>
  <r>
    <x v="1285"/>
    <x v="1285"/>
    <x v="4"/>
    <x v="1"/>
    <n v="153"/>
    <n v="4"/>
    <x v="9"/>
    <n v="262"/>
    <n v="294"/>
    <n v="629.88"/>
    <n v="0.27100000000000002"/>
    <x v="1"/>
    <n v="612"/>
    <n v="312"/>
    <x v="0"/>
    <n v="353992.56"/>
    <x v="3"/>
  </r>
  <r>
    <x v="1286"/>
    <x v="1286"/>
    <x v="2"/>
    <x v="0"/>
    <n v="66"/>
    <n v="6"/>
    <x v="634"/>
    <n v="282"/>
    <n v="131"/>
    <n v="1815.88"/>
    <n v="2E-3"/>
    <x v="0"/>
    <n v="396"/>
    <n v="303"/>
    <x v="0"/>
    <n v="680955"/>
    <x v="3"/>
  </r>
  <r>
    <x v="1287"/>
    <x v="1287"/>
    <x v="3"/>
    <x v="2"/>
    <n v="142"/>
    <n v="4"/>
    <x v="635"/>
    <n v="218"/>
    <n v="180"/>
    <n v="154.62"/>
    <n v="0.997"/>
    <x v="1"/>
    <n v="568"/>
    <n v="449"/>
    <x v="0"/>
    <n v="52106.94"/>
    <x v="2"/>
  </r>
  <r>
    <x v="1288"/>
    <x v="1288"/>
    <x v="2"/>
    <x v="1"/>
    <n v="124"/>
    <n v="6"/>
    <x v="391"/>
    <n v="33"/>
    <n v="178"/>
    <n v="212.87"/>
    <n v="0.21099999999999999"/>
    <x v="1"/>
    <n v="744"/>
    <n v="92"/>
    <x v="0"/>
    <n v="145815.95000000001"/>
    <x v="3"/>
  </r>
  <r>
    <x v="1289"/>
    <x v="1289"/>
    <x v="1"/>
    <x v="1"/>
    <n v="111"/>
    <n v="9"/>
    <x v="113"/>
    <n v="131"/>
    <n v="338"/>
    <n v="1412.19"/>
    <n v="0.65500000000000003"/>
    <x v="1"/>
    <n v="999"/>
    <n v="747"/>
    <x v="0"/>
    <n v="540868.77"/>
    <x v="1"/>
  </r>
  <r>
    <x v="1290"/>
    <x v="1290"/>
    <x v="3"/>
    <x v="1"/>
    <n v="145"/>
    <n v="2"/>
    <x v="93"/>
    <n v="234"/>
    <n v="123"/>
    <n v="421.66"/>
    <n v="0.92700000000000005"/>
    <x v="1"/>
    <n v="290"/>
    <n v="450"/>
    <x v="1"/>
    <n v="31202.84"/>
    <x v="2"/>
  </r>
  <r>
    <x v="1291"/>
    <x v="1291"/>
    <x v="0"/>
    <x v="0"/>
    <n v="80"/>
    <n v="3"/>
    <x v="82"/>
    <n v="132"/>
    <n v="108"/>
    <n v="667.41"/>
    <n v="0.6"/>
    <x v="2"/>
    <n v="240"/>
    <n v="197"/>
    <x v="0"/>
    <n v="116796.75"/>
    <x v="1"/>
  </r>
  <r>
    <x v="1292"/>
    <x v="1292"/>
    <x v="2"/>
    <x v="0"/>
    <n v="13"/>
    <n v="3"/>
    <x v="192"/>
    <n v="182"/>
    <n v="121"/>
    <n v="315.93"/>
    <n v="0.79900000000000004"/>
    <x v="2"/>
    <n v="39"/>
    <n v="158"/>
    <x v="1"/>
    <n v="19903.59"/>
    <x v="1"/>
  </r>
  <r>
    <x v="1293"/>
    <x v="1293"/>
    <x v="3"/>
    <x v="0"/>
    <n v="43"/>
    <n v="13"/>
    <x v="636"/>
    <n v="152"/>
    <n v="209"/>
    <n v="697.88"/>
    <n v="0.97599999999999998"/>
    <x v="1"/>
    <n v="559"/>
    <n v="99"/>
    <x v="0"/>
    <n v="427102.56"/>
    <x v="2"/>
  </r>
  <r>
    <x v="1294"/>
    <x v="1294"/>
    <x v="2"/>
    <x v="2"/>
    <n v="28"/>
    <n v="5"/>
    <x v="233"/>
    <n v="178"/>
    <n v="136"/>
    <n v="596.9"/>
    <n v="0.86"/>
    <x v="1"/>
    <n v="140"/>
    <n v="0"/>
    <x v="2"/>
    <n v="416039.3"/>
    <x v="2"/>
  </r>
  <r>
    <x v="1295"/>
    <x v="1295"/>
    <x v="3"/>
    <x v="0"/>
    <n v="129"/>
    <n v="10"/>
    <x v="104"/>
    <n v="66"/>
    <n v="66"/>
    <n v="1485.86"/>
    <n v="0.55800000000000005"/>
    <x v="0"/>
    <n v="1290"/>
    <n v="795"/>
    <x v="0"/>
    <n v="833567.46"/>
    <x v="0"/>
  </r>
  <r>
    <x v="1296"/>
    <x v="1296"/>
    <x v="4"/>
    <x v="2"/>
    <n v="122"/>
    <n v="3"/>
    <x v="310"/>
    <n v="51"/>
    <n v="138"/>
    <n v="1418.95"/>
    <n v="0.36399999999999999"/>
    <x v="1"/>
    <n v="366"/>
    <n v="76"/>
    <x v="0"/>
    <n v="483861.95"/>
    <x v="0"/>
  </r>
  <r>
    <x v="1297"/>
    <x v="1297"/>
    <x v="2"/>
    <x v="1"/>
    <n v="38"/>
    <n v="13"/>
    <x v="180"/>
    <n v="128"/>
    <n v="198"/>
    <n v="1912.11"/>
    <n v="0.48199999999999998"/>
    <x v="2"/>
    <n v="494"/>
    <n v="0"/>
    <x v="0"/>
    <n v="1275377.3699999999"/>
    <x v="0"/>
  </r>
  <r>
    <x v="1298"/>
    <x v="1298"/>
    <x v="0"/>
    <x v="1"/>
    <n v="65"/>
    <n v="12"/>
    <x v="142"/>
    <n v="130"/>
    <n v="360"/>
    <n v="1462.62"/>
    <n v="0.84199999999999997"/>
    <x v="0"/>
    <n v="780"/>
    <n v="877"/>
    <x v="1"/>
    <n v="48266.46"/>
    <x v="2"/>
  </r>
  <r>
    <x v="1299"/>
    <x v="1299"/>
    <x v="0"/>
    <x v="0"/>
    <n v="173"/>
    <n v="14"/>
    <x v="44"/>
    <n v="260"/>
    <n v="55"/>
    <n v="1404.89"/>
    <n v="0.85299999999999998"/>
    <x v="1"/>
    <n v="2422"/>
    <n v="2306"/>
    <x v="0"/>
    <n v="528238.64"/>
    <x v="2"/>
  </r>
  <r>
    <x v="1300"/>
    <x v="1300"/>
    <x v="1"/>
    <x v="1"/>
    <n v="137"/>
    <n v="13"/>
    <x v="493"/>
    <n v="191"/>
    <n v="133"/>
    <n v="1403.7"/>
    <n v="0.84599999999999997"/>
    <x v="0"/>
    <n v="1781"/>
    <n v="1470"/>
    <x v="0"/>
    <n v="704657.4"/>
    <x v="2"/>
  </r>
  <r>
    <x v="1301"/>
    <x v="1301"/>
    <x v="3"/>
    <x v="0"/>
    <n v="83"/>
    <n v="10"/>
    <x v="225"/>
    <n v="174"/>
    <n v="133"/>
    <n v="1771.79"/>
    <n v="0.59699999999999998"/>
    <x v="1"/>
    <n v="830"/>
    <n v="367"/>
    <x v="0"/>
    <n v="1128630.23"/>
    <x v="0"/>
  </r>
  <r>
    <x v="1302"/>
    <x v="1302"/>
    <x v="2"/>
    <x v="2"/>
    <n v="54"/>
    <n v="8"/>
    <x v="483"/>
    <n v="273"/>
    <n v="299"/>
    <n v="627.66"/>
    <n v="0.47699999999999998"/>
    <x v="0"/>
    <n v="432"/>
    <n v="327"/>
    <x v="0"/>
    <n v="237255.47999999998"/>
    <x v="0"/>
  </r>
  <r>
    <x v="1303"/>
    <x v="1303"/>
    <x v="1"/>
    <x v="1"/>
    <n v="136"/>
    <n v="11"/>
    <x v="635"/>
    <n v="219"/>
    <n v="203"/>
    <n v="635.17999999999995"/>
    <n v="0.311"/>
    <x v="0"/>
    <n v="1496"/>
    <n v="1378"/>
    <x v="0"/>
    <n v="214055.65999999997"/>
    <x v="0"/>
  </r>
  <r>
    <x v="1304"/>
    <x v="1304"/>
    <x v="2"/>
    <x v="0"/>
    <n v="55"/>
    <n v="9"/>
    <x v="158"/>
    <n v="20"/>
    <n v="121"/>
    <n v="1495.37"/>
    <n v="3.0000000000000001E-3"/>
    <x v="2"/>
    <n v="495"/>
    <n v="421"/>
    <x v="1"/>
    <n v="140564.78"/>
    <x v="3"/>
  </r>
  <r>
    <x v="1305"/>
    <x v="1305"/>
    <x v="3"/>
    <x v="1"/>
    <n v="56"/>
    <n v="2"/>
    <x v="406"/>
    <n v="191"/>
    <n v="158"/>
    <n v="495.98"/>
    <n v="0.76400000000000001"/>
    <x v="0"/>
    <n v="112"/>
    <n v="0"/>
    <x v="2"/>
    <n v="302547.8"/>
    <x v="1"/>
  </r>
  <r>
    <x v="1306"/>
    <x v="1306"/>
    <x v="0"/>
    <x v="1"/>
    <n v="126"/>
    <n v="14"/>
    <x v="637"/>
    <n v="260"/>
    <n v="161"/>
    <n v="1828.44"/>
    <n v="0.27700000000000002"/>
    <x v="1"/>
    <n v="1764"/>
    <n v="1811"/>
    <x v="1"/>
    <n v="389457.72000000003"/>
    <x v="3"/>
  </r>
  <r>
    <x v="1307"/>
    <x v="1307"/>
    <x v="4"/>
    <x v="0"/>
    <n v="171"/>
    <n v="6"/>
    <x v="638"/>
    <n v="147"/>
    <n v="221"/>
    <n v="1092.82"/>
    <n v="0.33"/>
    <x v="0"/>
    <n v="1026"/>
    <n v="791"/>
    <x v="0"/>
    <n v="417457.24"/>
    <x v="0"/>
  </r>
  <r>
    <x v="1308"/>
    <x v="1308"/>
    <x v="0"/>
    <x v="1"/>
    <n v="12"/>
    <n v="10"/>
    <x v="231"/>
    <n v="227"/>
    <n v="236"/>
    <n v="635.24"/>
    <n v="0.84299999999999997"/>
    <x v="1"/>
    <n v="120"/>
    <n v="232"/>
    <x v="1"/>
    <n v="73052.600000000006"/>
    <x v="2"/>
  </r>
  <r>
    <x v="1309"/>
    <x v="1309"/>
    <x v="1"/>
    <x v="1"/>
    <n v="117"/>
    <n v="13"/>
    <x v="589"/>
    <n v="248"/>
    <n v="334"/>
    <n v="1563.39"/>
    <n v="5.1999999999999998E-2"/>
    <x v="1"/>
    <n v="1521"/>
    <n v="1710"/>
    <x v="1"/>
    <n v="92240.010000000009"/>
    <x v="3"/>
  </r>
  <r>
    <x v="1310"/>
    <x v="1310"/>
    <x v="4"/>
    <x v="1"/>
    <n v="49"/>
    <n v="5"/>
    <x v="18"/>
    <n v="96"/>
    <n v="322"/>
    <n v="659.03"/>
    <n v="0.92800000000000005"/>
    <x v="2"/>
    <n v="245"/>
    <n v="0"/>
    <x v="2"/>
    <n v="518656.61"/>
    <x v="2"/>
  </r>
  <r>
    <x v="1311"/>
    <x v="1311"/>
    <x v="1"/>
    <x v="1"/>
    <n v="92"/>
    <n v="3"/>
    <x v="577"/>
    <n v="101"/>
    <n v="67"/>
    <n v="1928.39"/>
    <n v="1E-3"/>
    <x v="0"/>
    <n v="276"/>
    <n v="0"/>
    <x v="0"/>
    <n v="802210.24"/>
    <x v="3"/>
  </r>
  <r>
    <x v="1312"/>
    <x v="1312"/>
    <x v="3"/>
    <x v="2"/>
    <n v="32"/>
    <n v="7"/>
    <x v="265"/>
    <n v="217"/>
    <n v="217"/>
    <n v="1966.83"/>
    <n v="0.93899999999999995"/>
    <x v="2"/>
    <n v="224"/>
    <n v="315"/>
    <x v="1"/>
    <n v="247820.58"/>
    <x v="2"/>
  </r>
  <r>
    <x v="1313"/>
    <x v="1313"/>
    <x v="4"/>
    <x v="1"/>
    <n v="123"/>
    <n v="3"/>
    <x v="284"/>
    <n v="213"/>
    <n v="368"/>
    <n v="1350.25"/>
    <n v="0.45500000000000002"/>
    <x v="1"/>
    <n v="369"/>
    <n v="546"/>
    <x v="1"/>
    <n v="48609"/>
    <x v="0"/>
  </r>
  <r>
    <x v="1314"/>
    <x v="1314"/>
    <x v="1"/>
    <x v="1"/>
    <n v="111"/>
    <n v="4"/>
    <x v="639"/>
    <n v="195"/>
    <n v="131"/>
    <n v="271.58999999999997"/>
    <n v="0.10199999999999999"/>
    <x v="0"/>
    <n v="444"/>
    <n v="93"/>
    <x v="0"/>
    <n v="148288.13999999998"/>
    <x v="3"/>
  </r>
  <r>
    <x v="1315"/>
    <x v="1315"/>
    <x v="3"/>
    <x v="0"/>
    <n v="31"/>
    <n v="9"/>
    <x v="625"/>
    <n v="94"/>
    <n v="124"/>
    <n v="563.26"/>
    <n v="0.67400000000000004"/>
    <x v="0"/>
    <n v="279"/>
    <n v="0"/>
    <x v="0"/>
    <n v="291768.68"/>
    <x v="1"/>
  </r>
  <r>
    <x v="1316"/>
    <x v="1316"/>
    <x v="0"/>
    <x v="2"/>
    <n v="197"/>
    <n v="4"/>
    <x v="40"/>
    <n v="161"/>
    <n v="384"/>
    <n v="1055.06"/>
    <n v="0.89600000000000002"/>
    <x v="1"/>
    <n v="788"/>
    <n v="405"/>
    <x v="0"/>
    <n v="573952.64"/>
    <x v="2"/>
  </r>
  <r>
    <x v="1317"/>
    <x v="1317"/>
    <x v="3"/>
    <x v="0"/>
    <n v="166"/>
    <n v="3"/>
    <x v="531"/>
    <n v="165"/>
    <n v="395"/>
    <n v="1710.32"/>
    <n v="0.438"/>
    <x v="2"/>
    <n v="498"/>
    <n v="0"/>
    <x v="0"/>
    <n v="1330628.96"/>
    <x v="0"/>
  </r>
  <r>
    <x v="1318"/>
    <x v="1318"/>
    <x v="2"/>
    <x v="0"/>
    <n v="85"/>
    <n v="7"/>
    <x v="640"/>
    <n v="30"/>
    <n v="298"/>
    <n v="410.53"/>
    <n v="0.69099999999999995"/>
    <x v="2"/>
    <n v="595"/>
    <n v="0"/>
    <x v="0"/>
    <n v="305844.84999999998"/>
    <x v="1"/>
  </r>
  <r>
    <x v="1319"/>
    <x v="1319"/>
    <x v="3"/>
    <x v="0"/>
    <n v="105"/>
    <n v="4"/>
    <x v="390"/>
    <n v="170"/>
    <n v="180"/>
    <n v="253.59"/>
    <n v="0.97899999999999998"/>
    <x v="0"/>
    <n v="420"/>
    <n v="0"/>
    <x v="0"/>
    <n v="172948.38"/>
    <x v="2"/>
  </r>
  <r>
    <x v="1320"/>
    <x v="1320"/>
    <x v="3"/>
    <x v="2"/>
    <n v="66"/>
    <n v="2"/>
    <x v="332"/>
    <n v="165"/>
    <n v="250"/>
    <n v="195.23"/>
    <n v="0.24099999999999999"/>
    <x v="2"/>
    <n v="132"/>
    <n v="235"/>
    <x v="1"/>
    <n v="12104.26"/>
    <x v="3"/>
  </r>
  <r>
    <x v="1321"/>
    <x v="1321"/>
    <x v="2"/>
    <x v="0"/>
    <n v="66"/>
    <n v="13"/>
    <x v="167"/>
    <n v="152"/>
    <n v="345"/>
    <n v="1038.5899999999999"/>
    <n v="0.82"/>
    <x v="0"/>
    <n v="858"/>
    <n v="365"/>
    <x v="0"/>
    <n v="669890.54999999993"/>
    <x v="2"/>
  </r>
  <r>
    <x v="1322"/>
    <x v="1322"/>
    <x v="1"/>
    <x v="0"/>
    <n v="170"/>
    <n v="4"/>
    <x v="636"/>
    <n v="266"/>
    <n v="117"/>
    <n v="1775.17"/>
    <n v="0.29499999999999998"/>
    <x v="2"/>
    <n v="680"/>
    <n v="334"/>
    <x v="0"/>
    <n v="1086404.04"/>
    <x v="3"/>
  </r>
  <r>
    <x v="1323"/>
    <x v="1323"/>
    <x v="1"/>
    <x v="0"/>
    <n v="30"/>
    <n v="7"/>
    <x v="641"/>
    <n v="116"/>
    <n v="69"/>
    <n v="132.6"/>
    <n v="0.42599999999999999"/>
    <x v="1"/>
    <n v="210"/>
    <n v="0"/>
    <x v="0"/>
    <n v="48929.4"/>
    <x v="0"/>
  </r>
  <r>
    <x v="1324"/>
    <x v="1324"/>
    <x v="3"/>
    <x v="1"/>
    <n v="125"/>
    <n v="4"/>
    <x v="642"/>
    <n v="293"/>
    <n v="320"/>
    <n v="464.03"/>
    <n v="0.28199999999999997"/>
    <x v="1"/>
    <n v="500"/>
    <n v="121"/>
    <x v="0"/>
    <n v="311828.15999999997"/>
    <x v="3"/>
  </r>
  <r>
    <x v="1325"/>
    <x v="1325"/>
    <x v="2"/>
    <x v="0"/>
    <n v="28"/>
    <n v="10"/>
    <x v="537"/>
    <n v="59"/>
    <n v="142"/>
    <n v="1401.85"/>
    <n v="0.44600000000000001"/>
    <x v="1"/>
    <n v="280"/>
    <n v="290"/>
    <x v="1"/>
    <n v="68690.649999999994"/>
    <x v="0"/>
  </r>
  <r>
    <x v="1326"/>
    <x v="1326"/>
    <x v="2"/>
    <x v="2"/>
    <n v="43"/>
    <n v="8"/>
    <x v="221"/>
    <n v="44"/>
    <n v="182"/>
    <n v="1660.43"/>
    <n v="5.0000000000000001E-3"/>
    <x v="0"/>
    <n v="344"/>
    <n v="0"/>
    <x v="0"/>
    <n v="763797.8"/>
    <x v="3"/>
  </r>
  <r>
    <x v="1327"/>
    <x v="1327"/>
    <x v="0"/>
    <x v="2"/>
    <n v="128"/>
    <n v="6"/>
    <x v="104"/>
    <n v="233"/>
    <n v="344"/>
    <n v="1624.43"/>
    <n v="0.30299999999999999"/>
    <x v="0"/>
    <n v="768"/>
    <n v="440"/>
    <x v="0"/>
    <n v="911305.23"/>
    <x v="0"/>
  </r>
  <r>
    <x v="1328"/>
    <x v="1328"/>
    <x v="1"/>
    <x v="1"/>
    <n v="25"/>
    <n v="3"/>
    <x v="250"/>
    <n v="165"/>
    <n v="345"/>
    <n v="1580.88"/>
    <n v="0.44500000000000001"/>
    <x v="1"/>
    <n v="75"/>
    <n v="0"/>
    <x v="0"/>
    <n v="749337.12"/>
    <x v="0"/>
  </r>
  <r>
    <x v="1329"/>
    <x v="1329"/>
    <x v="4"/>
    <x v="2"/>
    <n v="98"/>
    <n v="10"/>
    <x v="643"/>
    <n v="200"/>
    <n v="184"/>
    <n v="303.11"/>
    <n v="0.63200000000000001"/>
    <x v="1"/>
    <n v="980"/>
    <n v="383"/>
    <x v="0"/>
    <n v="241578.67"/>
    <x v="1"/>
  </r>
  <r>
    <x v="1330"/>
    <x v="1330"/>
    <x v="1"/>
    <x v="2"/>
    <n v="179"/>
    <n v="6"/>
    <x v="272"/>
    <n v="193"/>
    <n v="82"/>
    <n v="824.61"/>
    <n v="0.63700000000000001"/>
    <x v="2"/>
    <n v="1074"/>
    <n v="637"/>
    <x v="0"/>
    <n v="519504.3"/>
    <x v="1"/>
  </r>
  <r>
    <x v="1331"/>
    <x v="1331"/>
    <x v="1"/>
    <x v="1"/>
    <n v="119"/>
    <n v="8"/>
    <x v="644"/>
    <n v="246"/>
    <n v="342"/>
    <n v="1970.25"/>
    <n v="0.58399999999999996"/>
    <x v="1"/>
    <n v="952"/>
    <n v="1085"/>
    <x v="1"/>
    <n v="222638.25"/>
    <x v="0"/>
  </r>
  <r>
    <x v="1332"/>
    <x v="1332"/>
    <x v="0"/>
    <x v="0"/>
    <n v="180"/>
    <n v="10"/>
    <x v="645"/>
    <n v="67"/>
    <n v="81"/>
    <n v="1978.33"/>
    <n v="0.29299999999999998"/>
    <x v="1"/>
    <n v="1800"/>
    <n v="1125"/>
    <x v="0"/>
    <n v="1467920.8599999999"/>
    <x v="3"/>
  </r>
  <r>
    <x v="1333"/>
    <x v="1333"/>
    <x v="4"/>
    <x v="1"/>
    <n v="125"/>
    <n v="5"/>
    <x v="155"/>
    <n v="48"/>
    <n v="92"/>
    <n v="1224.73"/>
    <n v="0.94699999999999995"/>
    <x v="1"/>
    <n v="625"/>
    <n v="359"/>
    <x v="0"/>
    <n v="384565.22000000003"/>
    <x v="2"/>
  </r>
  <r>
    <x v="1334"/>
    <x v="1334"/>
    <x v="0"/>
    <x v="0"/>
    <n v="17"/>
    <n v="10"/>
    <x v="586"/>
    <n v="250"/>
    <n v="341"/>
    <n v="1433.07"/>
    <n v="0.39200000000000002"/>
    <x v="0"/>
    <n v="170"/>
    <n v="0"/>
    <x v="0"/>
    <n v="813983.76"/>
    <x v="0"/>
  </r>
  <r>
    <x v="1335"/>
    <x v="1335"/>
    <x v="4"/>
    <x v="0"/>
    <n v="135"/>
    <n v="2"/>
    <x v="79"/>
    <n v="34"/>
    <n v="354"/>
    <n v="1905"/>
    <n v="0.217"/>
    <x v="0"/>
    <n v="270"/>
    <n v="196"/>
    <x v="1"/>
    <n v="205740"/>
    <x v="3"/>
  </r>
  <r>
    <x v="1336"/>
    <x v="1336"/>
    <x v="3"/>
    <x v="2"/>
    <n v="164"/>
    <n v="13"/>
    <x v="300"/>
    <n v="126"/>
    <n v="330"/>
    <n v="927.36"/>
    <n v="0.55500000000000005"/>
    <x v="1"/>
    <n v="2132"/>
    <n v="1736"/>
    <x v="0"/>
    <n v="484081.91999999998"/>
    <x v="0"/>
  </r>
  <r>
    <x v="1337"/>
    <x v="1337"/>
    <x v="4"/>
    <x v="1"/>
    <n v="167"/>
    <n v="7"/>
    <x v="73"/>
    <n v="249"/>
    <n v="157"/>
    <n v="316.89"/>
    <n v="0.749"/>
    <x v="2"/>
    <n v="1169"/>
    <n v="632"/>
    <x v="0"/>
    <n v="249075.53999999998"/>
    <x v="1"/>
  </r>
  <r>
    <x v="1338"/>
    <x v="1338"/>
    <x v="0"/>
    <x v="2"/>
    <n v="23"/>
    <n v="3"/>
    <x v="372"/>
    <n v="184"/>
    <n v="145"/>
    <n v="1354.45"/>
    <n v="1.2E-2"/>
    <x v="2"/>
    <n v="69"/>
    <n v="20"/>
    <x v="0"/>
    <n v="315586.85000000003"/>
    <x v="3"/>
  </r>
  <r>
    <x v="1339"/>
    <x v="1339"/>
    <x v="1"/>
    <x v="2"/>
    <n v="146"/>
    <n v="9"/>
    <x v="288"/>
    <n v="237"/>
    <n v="115"/>
    <n v="1922.2"/>
    <n v="0.27600000000000002"/>
    <x v="1"/>
    <n v="1314"/>
    <n v="1110"/>
    <x v="0"/>
    <n v="847690.20000000007"/>
    <x v="3"/>
  </r>
  <r>
    <x v="1340"/>
    <x v="1340"/>
    <x v="4"/>
    <x v="0"/>
    <n v="180"/>
    <n v="6"/>
    <x v="474"/>
    <n v="262"/>
    <n v="58"/>
    <n v="1409.55"/>
    <n v="0.82499999999999996"/>
    <x v="0"/>
    <n v="1080"/>
    <n v="797"/>
    <x v="0"/>
    <n v="768204.75"/>
    <x v="2"/>
  </r>
  <r>
    <x v="1341"/>
    <x v="1341"/>
    <x v="4"/>
    <x v="2"/>
    <n v="85"/>
    <n v="4"/>
    <x v="646"/>
    <n v="120"/>
    <n v="279"/>
    <n v="1616.48"/>
    <n v="0.50700000000000001"/>
    <x v="1"/>
    <n v="340"/>
    <n v="249"/>
    <x v="1"/>
    <n v="341077.28"/>
    <x v="0"/>
  </r>
  <r>
    <x v="1342"/>
    <x v="1342"/>
    <x v="2"/>
    <x v="1"/>
    <n v="127"/>
    <n v="3"/>
    <x v="14"/>
    <n v="250"/>
    <n v="270"/>
    <n v="874.36"/>
    <n v="0.40799999999999997"/>
    <x v="2"/>
    <n v="381"/>
    <n v="0"/>
    <x v="0"/>
    <n v="623418.68000000005"/>
    <x v="0"/>
  </r>
  <r>
    <x v="1343"/>
    <x v="1343"/>
    <x v="1"/>
    <x v="2"/>
    <n v="72"/>
    <n v="9"/>
    <x v="340"/>
    <n v="233"/>
    <n v="327"/>
    <n v="238.1"/>
    <n v="0.93100000000000005"/>
    <x v="0"/>
    <n v="648"/>
    <n v="220"/>
    <x v="0"/>
    <n v="157384.1"/>
    <x v="2"/>
  </r>
  <r>
    <x v="1344"/>
    <x v="1344"/>
    <x v="3"/>
    <x v="2"/>
    <n v="177"/>
    <n v="8"/>
    <x v="647"/>
    <n v="61"/>
    <n v="148"/>
    <n v="379.32"/>
    <n v="0.09"/>
    <x v="0"/>
    <n v="1416"/>
    <n v="1234"/>
    <x v="0"/>
    <n v="92174.76"/>
    <x v="3"/>
  </r>
  <r>
    <x v="1345"/>
    <x v="1345"/>
    <x v="0"/>
    <x v="0"/>
    <n v="23"/>
    <n v="10"/>
    <x v="186"/>
    <n v="230"/>
    <n v="320"/>
    <n v="1966.18"/>
    <n v="0.61599999999999999"/>
    <x v="0"/>
    <n v="230"/>
    <n v="0"/>
    <x v="0"/>
    <n v="1128587.32"/>
    <x v="1"/>
  </r>
  <r>
    <x v="1346"/>
    <x v="1346"/>
    <x v="3"/>
    <x v="1"/>
    <n v="68"/>
    <n v="9"/>
    <x v="10"/>
    <n v="297"/>
    <n v="312"/>
    <n v="1011.71"/>
    <n v="0.34200000000000003"/>
    <x v="1"/>
    <n v="612"/>
    <n v="197"/>
    <x v="0"/>
    <n v="720337.52"/>
    <x v="0"/>
  </r>
  <r>
    <x v="1347"/>
    <x v="1347"/>
    <x v="1"/>
    <x v="2"/>
    <n v="105"/>
    <n v="12"/>
    <x v="607"/>
    <n v="161"/>
    <n v="213"/>
    <n v="73.44"/>
    <n v="7.0999999999999994E-2"/>
    <x v="1"/>
    <n v="1260"/>
    <n v="1015"/>
    <x v="0"/>
    <n v="29816.639999999999"/>
    <x v="3"/>
  </r>
  <r>
    <x v="1348"/>
    <x v="1348"/>
    <x v="4"/>
    <x v="0"/>
    <n v="70"/>
    <n v="5"/>
    <x v="573"/>
    <n v="127"/>
    <n v="65"/>
    <n v="1912.97"/>
    <n v="0.214"/>
    <x v="1"/>
    <n v="350"/>
    <n v="0"/>
    <x v="0"/>
    <n v="1339079"/>
    <x v="3"/>
  </r>
  <r>
    <x v="1349"/>
    <x v="1349"/>
    <x v="4"/>
    <x v="2"/>
    <n v="70"/>
    <n v="3"/>
    <x v="565"/>
    <n v="288"/>
    <n v="218"/>
    <n v="1020.67"/>
    <n v="0.628"/>
    <x v="2"/>
    <n v="210"/>
    <n v="0"/>
    <x v="0"/>
    <n v="811432.65"/>
    <x v="1"/>
  </r>
  <r>
    <x v="1350"/>
    <x v="1350"/>
    <x v="1"/>
    <x v="1"/>
    <n v="79"/>
    <n v="14"/>
    <x v="41"/>
    <n v="144"/>
    <n v="70"/>
    <n v="1680.72"/>
    <n v="2.8000000000000001E-2"/>
    <x v="0"/>
    <n v="1106"/>
    <n v="757"/>
    <x v="0"/>
    <n v="828594.96"/>
    <x v="3"/>
  </r>
  <r>
    <x v="1351"/>
    <x v="1351"/>
    <x v="4"/>
    <x v="2"/>
    <n v="49"/>
    <n v="3"/>
    <x v="648"/>
    <n v="218"/>
    <n v="77"/>
    <n v="1119.49"/>
    <n v="0.59199999999999997"/>
    <x v="0"/>
    <n v="147"/>
    <n v="0"/>
    <x v="0"/>
    <n v="701920.23"/>
    <x v="0"/>
  </r>
  <r>
    <x v="1352"/>
    <x v="1352"/>
    <x v="4"/>
    <x v="2"/>
    <n v="91"/>
    <n v="3"/>
    <x v="410"/>
    <n v="136"/>
    <n v="379"/>
    <n v="248.32"/>
    <n v="0.95699999999999996"/>
    <x v="2"/>
    <n v="273"/>
    <n v="187"/>
    <x v="1"/>
    <n v="55127.040000000001"/>
    <x v="2"/>
  </r>
  <r>
    <x v="1353"/>
    <x v="1353"/>
    <x v="4"/>
    <x v="0"/>
    <n v="71"/>
    <n v="12"/>
    <x v="649"/>
    <n v="16"/>
    <n v="132"/>
    <n v="1250.3599999999999"/>
    <n v="0.79500000000000004"/>
    <x v="2"/>
    <n v="852"/>
    <n v="402"/>
    <x v="0"/>
    <n v="582667.76"/>
    <x v="1"/>
  </r>
  <r>
    <x v="1354"/>
    <x v="1354"/>
    <x v="0"/>
    <x v="2"/>
    <n v="7"/>
    <n v="13"/>
    <x v="2"/>
    <n v="231"/>
    <n v="322"/>
    <n v="1994.93"/>
    <n v="0.34599999999999997"/>
    <x v="0"/>
    <n v="91"/>
    <n v="235"/>
    <x v="1"/>
    <n v="173558.91"/>
    <x v="0"/>
  </r>
  <r>
    <x v="1355"/>
    <x v="1355"/>
    <x v="0"/>
    <x v="0"/>
    <n v="170"/>
    <n v="7"/>
    <x v="588"/>
    <n v="86"/>
    <n v="370"/>
    <n v="117.74"/>
    <n v="0.13800000000000001"/>
    <x v="0"/>
    <n v="1190"/>
    <n v="1165"/>
    <x v="1"/>
    <n v="13069.14"/>
    <x v="3"/>
  </r>
  <r>
    <x v="1356"/>
    <x v="1356"/>
    <x v="2"/>
    <x v="1"/>
    <n v="174"/>
    <n v="8"/>
    <x v="643"/>
    <n v="287"/>
    <n v="85"/>
    <n v="1691.5"/>
    <n v="0.46500000000000002"/>
    <x v="2"/>
    <n v="1392"/>
    <n v="882"/>
    <x v="0"/>
    <n v="1348125.5"/>
    <x v="0"/>
  </r>
  <r>
    <x v="1357"/>
    <x v="1357"/>
    <x v="3"/>
    <x v="2"/>
    <n v="172"/>
    <n v="13"/>
    <x v="633"/>
    <n v="236"/>
    <n v="363"/>
    <n v="509.19"/>
    <n v="0.39300000000000002"/>
    <x v="1"/>
    <n v="2236"/>
    <n v="2275"/>
    <x v="1"/>
    <n v="100310.43"/>
    <x v="0"/>
  </r>
  <r>
    <x v="1358"/>
    <x v="1358"/>
    <x v="1"/>
    <x v="1"/>
    <n v="182"/>
    <n v="7"/>
    <x v="390"/>
    <n v="284"/>
    <n v="325"/>
    <n v="818.04"/>
    <n v="0.97199999999999998"/>
    <x v="1"/>
    <n v="1274"/>
    <n v="876"/>
    <x v="0"/>
    <n v="557903.28"/>
    <x v="2"/>
  </r>
  <r>
    <x v="1359"/>
    <x v="1359"/>
    <x v="1"/>
    <x v="1"/>
    <n v="167"/>
    <n v="3"/>
    <x v="409"/>
    <n v="126"/>
    <n v="282"/>
    <n v="776.78"/>
    <n v="0.99"/>
    <x v="1"/>
    <n v="501"/>
    <n v="49"/>
    <x v="0"/>
    <n v="448978.83999999997"/>
    <x v="2"/>
  </r>
  <r>
    <x v="1360"/>
    <x v="1360"/>
    <x v="1"/>
    <x v="2"/>
    <n v="28"/>
    <n v="5"/>
    <x v="521"/>
    <n v="280"/>
    <n v="153"/>
    <n v="1802.65"/>
    <n v="0.41099999999999998"/>
    <x v="2"/>
    <n v="140"/>
    <n v="398"/>
    <x v="1"/>
    <n v="39658.300000000003"/>
    <x v="0"/>
  </r>
  <r>
    <x v="1361"/>
    <x v="1361"/>
    <x v="2"/>
    <x v="0"/>
    <n v="92"/>
    <n v="4"/>
    <x v="71"/>
    <n v="166"/>
    <n v="55"/>
    <n v="1033.75"/>
    <n v="0.14899999999999999"/>
    <x v="0"/>
    <n v="368"/>
    <n v="412"/>
    <x v="1"/>
    <n v="126117.5"/>
    <x v="3"/>
  </r>
  <r>
    <x v="1362"/>
    <x v="1362"/>
    <x v="0"/>
    <x v="1"/>
    <n v="21"/>
    <n v="12"/>
    <x v="420"/>
    <n v="69"/>
    <n v="72"/>
    <n v="921.99"/>
    <n v="0.91100000000000003"/>
    <x v="2"/>
    <n v="252"/>
    <n v="29"/>
    <x v="0"/>
    <n v="269221.08"/>
    <x v="2"/>
  </r>
  <r>
    <x v="1363"/>
    <x v="1363"/>
    <x v="2"/>
    <x v="1"/>
    <n v="44"/>
    <n v="14"/>
    <x v="24"/>
    <n v="193"/>
    <n v="219"/>
    <n v="1645.15"/>
    <n v="0.79400000000000004"/>
    <x v="1"/>
    <n v="616"/>
    <n v="256"/>
    <x v="0"/>
    <n v="909767.95000000007"/>
    <x v="1"/>
  </r>
  <r>
    <x v="1364"/>
    <x v="1364"/>
    <x v="1"/>
    <x v="2"/>
    <n v="198"/>
    <n v="5"/>
    <x v="103"/>
    <n v="153"/>
    <n v="201"/>
    <n v="145.37"/>
    <n v="0.51100000000000001"/>
    <x v="1"/>
    <n v="990"/>
    <n v="1008"/>
    <x v="1"/>
    <n v="19624.95"/>
    <x v="0"/>
  </r>
  <r>
    <x v="1365"/>
    <x v="1365"/>
    <x v="3"/>
    <x v="2"/>
    <n v="176"/>
    <n v="6"/>
    <x v="650"/>
    <n v="170"/>
    <n v="293"/>
    <n v="218.59"/>
    <n v="0.36499999999999999"/>
    <x v="1"/>
    <n v="1056"/>
    <n v="743"/>
    <x v="0"/>
    <n v="105578.97"/>
    <x v="0"/>
  </r>
  <r>
    <x v="1366"/>
    <x v="1366"/>
    <x v="4"/>
    <x v="2"/>
    <n v="155"/>
    <n v="8"/>
    <x v="27"/>
    <n v="98"/>
    <n v="290"/>
    <n v="92.29"/>
    <n v="0.44800000000000001"/>
    <x v="2"/>
    <n v="1240"/>
    <n v="1215"/>
    <x v="1"/>
    <n v="11351.67"/>
    <x v="0"/>
  </r>
  <r>
    <x v="1367"/>
    <x v="1367"/>
    <x v="0"/>
    <x v="2"/>
    <n v="10"/>
    <n v="10"/>
    <x v="451"/>
    <n v="25"/>
    <n v="310"/>
    <n v="1391.57"/>
    <n v="0.90200000000000002"/>
    <x v="2"/>
    <n v="100"/>
    <n v="0"/>
    <x v="1"/>
    <n v="386856.45999999996"/>
    <x v="2"/>
  </r>
  <r>
    <x v="1368"/>
    <x v="1368"/>
    <x v="0"/>
    <x v="2"/>
    <n v="198"/>
    <n v="12"/>
    <x v="555"/>
    <n v="258"/>
    <n v="95"/>
    <n v="1074.95"/>
    <n v="0.185"/>
    <x v="1"/>
    <n v="2376"/>
    <n v="2307"/>
    <x v="0"/>
    <n v="351508.65"/>
    <x v="3"/>
  </r>
  <r>
    <x v="1369"/>
    <x v="1369"/>
    <x v="2"/>
    <x v="2"/>
    <n v="153"/>
    <n v="3"/>
    <x v="651"/>
    <n v="107"/>
    <n v="322"/>
    <n v="1758.24"/>
    <n v="0.80700000000000005"/>
    <x v="1"/>
    <n v="459"/>
    <n v="180"/>
    <x v="0"/>
    <n v="678680.64"/>
    <x v="2"/>
  </r>
  <r>
    <x v="1370"/>
    <x v="1370"/>
    <x v="0"/>
    <x v="0"/>
    <n v="123"/>
    <n v="9"/>
    <x v="340"/>
    <n v="113"/>
    <n v="124"/>
    <n v="1022.14"/>
    <n v="1.7999999999999999E-2"/>
    <x v="0"/>
    <n v="1107"/>
    <n v="559"/>
    <x v="0"/>
    <n v="675634.54"/>
    <x v="3"/>
  </r>
  <r>
    <x v="1371"/>
    <x v="1371"/>
    <x v="1"/>
    <x v="1"/>
    <n v="124"/>
    <n v="4"/>
    <x v="54"/>
    <n v="244"/>
    <n v="332"/>
    <n v="482.55"/>
    <n v="0.92100000000000004"/>
    <x v="2"/>
    <n v="496"/>
    <n v="419"/>
    <x v="1"/>
    <n v="154898.55000000002"/>
    <x v="2"/>
  </r>
  <r>
    <x v="1372"/>
    <x v="1372"/>
    <x v="1"/>
    <x v="0"/>
    <n v="39"/>
    <n v="10"/>
    <x v="383"/>
    <n v="283"/>
    <n v="245"/>
    <n v="1620.04"/>
    <n v="0.5"/>
    <x v="0"/>
    <n v="390"/>
    <n v="94"/>
    <x v="0"/>
    <n v="938003.16"/>
    <x v="0"/>
  </r>
  <r>
    <x v="1373"/>
    <x v="1373"/>
    <x v="2"/>
    <x v="0"/>
    <n v="117"/>
    <n v="11"/>
    <x v="46"/>
    <n v="270"/>
    <n v="72"/>
    <n v="623.92999999999995"/>
    <n v="0.22700000000000001"/>
    <x v="1"/>
    <n v="1287"/>
    <n v="1511"/>
    <x v="1"/>
    <n v="28700.78"/>
    <x v="3"/>
  </r>
  <r>
    <x v="1374"/>
    <x v="1374"/>
    <x v="1"/>
    <x v="2"/>
    <n v="33"/>
    <n v="13"/>
    <x v="229"/>
    <n v="248"/>
    <n v="136"/>
    <n v="1874.6"/>
    <n v="3.0000000000000001E-3"/>
    <x v="1"/>
    <n v="429"/>
    <n v="150"/>
    <x v="0"/>
    <n v="987914.2"/>
    <x v="3"/>
  </r>
  <r>
    <x v="1375"/>
    <x v="1375"/>
    <x v="3"/>
    <x v="1"/>
    <n v="11"/>
    <n v="5"/>
    <x v="639"/>
    <n v="271"/>
    <n v="170"/>
    <n v="538.33000000000004"/>
    <n v="0.56000000000000005"/>
    <x v="1"/>
    <n v="55"/>
    <n v="0"/>
    <x v="0"/>
    <n v="293928.18000000005"/>
    <x v="0"/>
  </r>
  <r>
    <x v="1376"/>
    <x v="1376"/>
    <x v="2"/>
    <x v="0"/>
    <n v="57"/>
    <n v="4"/>
    <x v="652"/>
    <n v="124"/>
    <n v="198"/>
    <n v="377.06"/>
    <n v="0.24399999999999999"/>
    <x v="0"/>
    <n v="228"/>
    <n v="0"/>
    <x v="2"/>
    <n v="299385.64"/>
    <x v="3"/>
  </r>
  <r>
    <x v="1377"/>
    <x v="1377"/>
    <x v="3"/>
    <x v="2"/>
    <n v="169"/>
    <n v="11"/>
    <x v="613"/>
    <n v="277"/>
    <n v="199"/>
    <n v="1011.98"/>
    <n v="0.63100000000000001"/>
    <x v="2"/>
    <n v="1859"/>
    <n v="1752"/>
    <x v="0"/>
    <n v="388600.32000000001"/>
    <x v="1"/>
  </r>
  <r>
    <x v="1378"/>
    <x v="1378"/>
    <x v="4"/>
    <x v="2"/>
    <n v="27"/>
    <n v="7"/>
    <x v="405"/>
    <n v="21"/>
    <n v="114"/>
    <n v="148.5"/>
    <n v="0.28100000000000003"/>
    <x v="2"/>
    <n v="189"/>
    <n v="0"/>
    <x v="0"/>
    <n v="47074.5"/>
    <x v="3"/>
  </r>
  <r>
    <x v="1379"/>
    <x v="1379"/>
    <x v="3"/>
    <x v="1"/>
    <n v="101"/>
    <n v="11"/>
    <x v="63"/>
    <n v="82"/>
    <n v="209"/>
    <n v="121"/>
    <n v="8.7999999999999995E-2"/>
    <x v="0"/>
    <n v="1111"/>
    <n v="397"/>
    <x v="0"/>
    <n v="96316"/>
    <x v="3"/>
  </r>
  <r>
    <x v="1380"/>
    <x v="1380"/>
    <x v="4"/>
    <x v="0"/>
    <n v="140"/>
    <n v="14"/>
    <x v="333"/>
    <n v="187"/>
    <n v="333"/>
    <n v="1017.23"/>
    <n v="0.505"/>
    <x v="2"/>
    <n v="1960"/>
    <n v="1767"/>
    <x v="0"/>
    <n v="386547.4"/>
    <x v="0"/>
  </r>
  <r>
    <x v="1381"/>
    <x v="1381"/>
    <x v="4"/>
    <x v="0"/>
    <n v="80"/>
    <n v="10"/>
    <x v="244"/>
    <n v="269"/>
    <n v="131"/>
    <n v="469.46"/>
    <n v="0.56399999999999995"/>
    <x v="0"/>
    <n v="800"/>
    <n v="404"/>
    <x v="0"/>
    <n v="312190.89999999997"/>
    <x v="0"/>
  </r>
  <r>
    <x v="1382"/>
    <x v="1382"/>
    <x v="3"/>
    <x v="0"/>
    <n v="180"/>
    <n v="8"/>
    <x v="653"/>
    <n v="268"/>
    <n v="56"/>
    <n v="68.239999999999995"/>
    <n v="0.45300000000000001"/>
    <x v="0"/>
    <n v="1440"/>
    <n v="1185"/>
    <x v="0"/>
    <n v="35689.519999999997"/>
    <x v="0"/>
  </r>
  <r>
    <x v="1383"/>
    <x v="1383"/>
    <x v="2"/>
    <x v="2"/>
    <n v="14"/>
    <n v="5"/>
    <x v="438"/>
    <n v="279"/>
    <n v="231"/>
    <n v="627.30999999999995"/>
    <n v="0.45800000000000002"/>
    <x v="2"/>
    <n v="70"/>
    <n v="0"/>
    <x v="0"/>
    <n v="380777.17"/>
    <x v="0"/>
  </r>
  <r>
    <x v="1384"/>
    <x v="1384"/>
    <x v="1"/>
    <x v="1"/>
    <n v="121"/>
    <n v="4"/>
    <x v="537"/>
    <n v="129"/>
    <n v="63"/>
    <n v="980.87"/>
    <n v="0.59"/>
    <x v="2"/>
    <n v="484"/>
    <n v="564"/>
    <x v="1"/>
    <n v="48062.63"/>
    <x v="0"/>
  </r>
  <r>
    <x v="1385"/>
    <x v="1385"/>
    <x v="1"/>
    <x v="1"/>
    <n v="28"/>
    <n v="11"/>
    <x v="313"/>
    <n v="178"/>
    <n v="232"/>
    <n v="818.86"/>
    <n v="0.52600000000000002"/>
    <x v="0"/>
    <n v="308"/>
    <n v="28"/>
    <x v="0"/>
    <n v="375037.88"/>
    <x v="0"/>
  </r>
  <r>
    <x v="1386"/>
    <x v="1386"/>
    <x v="4"/>
    <x v="0"/>
    <n v="179"/>
    <n v="5"/>
    <x v="501"/>
    <n v="77"/>
    <n v="363"/>
    <n v="314.17"/>
    <n v="0.13300000000000001"/>
    <x v="2"/>
    <n v="895"/>
    <n v="613"/>
    <x v="1"/>
    <n v="112787.03"/>
    <x v="3"/>
  </r>
  <r>
    <x v="1387"/>
    <x v="1387"/>
    <x v="4"/>
    <x v="2"/>
    <n v="185"/>
    <n v="4"/>
    <x v="461"/>
    <n v="68"/>
    <n v="93"/>
    <n v="1180.3699999999999"/>
    <n v="0.19700000000000001"/>
    <x v="2"/>
    <n v="740"/>
    <n v="663"/>
    <x v="0"/>
    <n v="171153.65"/>
    <x v="3"/>
  </r>
  <r>
    <x v="1388"/>
    <x v="1388"/>
    <x v="2"/>
    <x v="0"/>
    <n v="43"/>
    <n v="13"/>
    <x v="77"/>
    <n v="139"/>
    <n v="223"/>
    <n v="1435.15"/>
    <n v="0.14199999999999999"/>
    <x v="0"/>
    <n v="559"/>
    <n v="83"/>
    <x v="0"/>
    <n v="882617.25"/>
    <x v="3"/>
  </r>
  <r>
    <x v="1389"/>
    <x v="1389"/>
    <x v="0"/>
    <x v="1"/>
    <n v="199"/>
    <n v="4"/>
    <x v="381"/>
    <n v="275"/>
    <n v="63"/>
    <n v="1367.3"/>
    <n v="0.69299999999999995"/>
    <x v="1"/>
    <n v="796"/>
    <n v="486"/>
    <x v="0"/>
    <n v="799870.5"/>
    <x v="1"/>
  </r>
  <r>
    <x v="1390"/>
    <x v="1390"/>
    <x v="3"/>
    <x v="2"/>
    <n v="70"/>
    <n v="13"/>
    <x v="528"/>
    <n v="84"/>
    <n v="349"/>
    <n v="817.84"/>
    <n v="0.52900000000000003"/>
    <x v="0"/>
    <n v="910"/>
    <n v="609"/>
    <x v="0"/>
    <n v="314868.40000000002"/>
    <x v="0"/>
  </r>
  <r>
    <x v="1391"/>
    <x v="1391"/>
    <x v="4"/>
    <x v="0"/>
    <n v="10"/>
    <n v="14"/>
    <x v="260"/>
    <n v="99"/>
    <n v="122"/>
    <n v="318.31"/>
    <n v="0.43"/>
    <x v="2"/>
    <n v="140"/>
    <n v="0"/>
    <x v="0"/>
    <n v="147059.22"/>
    <x v="0"/>
  </r>
  <r>
    <x v="1392"/>
    <x v="1392"/>
    <x v="1"/>
    <x v="0"/>
    <n v="25"/>
    <n v="10"/>
    <x v="654"/>
    <n v="163"/>
    <n v="272"/>
    <n v="1024"/>
    <n v="0.79800000000000004"/>
    <x v="1"/>
    <n v="250"/>
    <n v="131"/>
    <x v="0"/>
    <n v="288768"/>
    <x v="1"/>
  </r>
  <r>
    <x v="1393"/>
    <x v="1393"/>
    <x v="2"/>
    <x v="2"/>
    <n v="77"/>
    <n v="5"/>
    <x v="655"/>
    <n v="227"/>
    <n v="51"/>
    <n v="1786.34"/>
    <n v="0.32600000000000001"/>
    <x v="2"/>
    <n v="385"/>
    <n v="371"/>
    <x v="0"/>
    <n v="430507.94"/>
    <x v="0"/>
  </r>
  <r>
    <x v="1394"/>
    <x v="1394"/>
    <x v="3"/>
    <x v="1"/>
    <n v="78"/>
    <n v="10"/>
    <x v="656"/>
    <n v="37"/>
    <n v="259"/>
    <n v="964.01"/>
    <n v="0.56799999999999995"/>
    <x v="0"/>
    <n v="780"/>
    <n v="796"/>
    <x v="1"/>
    <n v="20244.21"/>
    <x v="0"/>
  </r>
  <r>
    <x v="1395"/>
    <x v="1395"/>
    <x v="2"/>
    <x v="2"/>
    <n v="40"/>
    <n v="13"/>
    <x v="341"/>
    <n v="139"/>
    <n v="310"/>
    <n v="431.58"/>
    <n v="7.3999999999999996E-2"/>
    <x v="0"/>
    <n v="520"/>
    <n v="246"/>
    <x v="0"/>
    <n v="178242.53999999998"/>
    <x v="3"/>
  </r>
  <r>
    <x v="1396"/>
    <x v="1396"/>
    <x v="3"/>
    <x v="0"/>
    <n v="135"/>
    <n v="11"/>
    <x v="219"/>
    <n v="75"/>
    <n v="139"/>
    <n v="231.45"/>
    <n v="0.74399999999999999"/>
    <x v="0"/>
    <n v="1485"/>
    <n v="1235"/>
    <x v="0"/>
    <n v="75221.25"/>
    <x v="1"/>
  </r>
  <r>
    <x v="1397"/>
    <x v="1397"/>
    <x v="3"/>
    <x v="0"/>
    <n v="174"/>
    <n v="6"/>
    <x v="434"/>
    <n v="153"/>
    <n v="392"/>
    <n v="1890.66"/>
    <n v="0.69499999999999995"/>
    <x v="1"/>
    <n v="1044"/>
    <n v="1032"/>
    <x v="1"/>
    <n v="311958.90000000002"/>
    <x v="1"/>
  </r>
  <r>
    <x v="1398"/>
    <x v="1398"/>
    <x v="4"/>
    <x v="0"/>
    <n v="177"/>
    <n v="8"/>
    <x v="207"/>
    <n v="286"/>
    <n v="383"/>
    <n v="1498.87"/>
    <n v="0.80200000000000005"/>
    <x v="2"/>
    <n v="1416"/>
    <n v="1153"/>
    <x v="0"/>
    <n v="822879.62999999989"/>
    <x v="2"/>
  </r>
  <r>
    <x v="1399"/>
    <x v="1399"/>
    <x v="2"/>
    <x v="0"/>
    <n v="48"/>
    <n v="6"/>
    <x v="657"/>
    <n v="112"/>
    <n v="301"/>
    <n v="660.29"/>
    <n v="0.88400000000000001"/>
    <x v="1"/>
    <n v="288"/>
    <n v="0"/>
    <x v="0"/>
    <n v="361178.63"/>
    <x v="2"/>
  </r>
  <r>
    <x v="1400"/>
    <x v="1400"/>
    <x v="2"/>
    <x v="1"/>
    <n v="95"/>
    <n v="2"/>
    <x v="555"/>
    <n v="46"/>
    <n v="382"/>
    <n v="625.94000000000005"/>
    <n v="0.75800000000000001"/>
    <x v="0"/>
    <n v="190"/>
    <n v="0"/>
    <x v="1"/>
    <n v="204682.38"/>
    <x v="1"/>
  </r>
  <r>
    <x v="1401"/>
    <x v="1401"/>
    <x v="1"/>
    <x v="1"/>
    <n v="165"/>
    <n v="3"/>
    <x v="30"/>
    <n v="258"/>
    <n v="96"/>
    <n v="1795.68"/>
    <n v="0.84399999999999997"/>
    <x v="2"/>
    <n v="495"/>
    <n v="63"/>
    <x v="0"/>
    <n v="1239019.2"/>
    <x v="2"/>
  </r>
  <r>
    <x v="1402"/>
    <x v="1402"/>
    <x v="1"/>
    <x v="0"/>
    <n v="64"/>
    <n v="12"/>
    <x v="501"/>
    <n v="165"/>
    <n v="384"/>
    <n v="396.26"/>
    <n v="0.34599999999999997"/>
    <x v="0"/>
    <n v="768"/>
    <n v="574"/>
    <x v="1"/>
    <n v="142257.34"/>
    <x v="0"/>
  </r>
  <r>
    <x v="1403"/>
    <x v="1403"/>
    <x v="4"/>
    <x v="1"/>
    <n v="97"/>
    <n v="6"/>
    <x v="389"/>
    <n v="141"/>
    <n v="212"/>
    <n v="1093.32"/>
    <n v="0.34300000000000003"/>
    <x v="2"/>
    <n v="582"/>
    <n v="352"/>
    <x v="0"/>
    <n v="405621.72"/>
    <x v="0"/>
  </r>
  <r>
    <x v="1404"/>
    <x v="1404"/>
    <x v="4"/>
    <x v="1"/>
    <n v="87"/>
    <n v="7"/>
    <x v="446"/>
    <n v="56"/>
    <n v="165"/>
    <n v="1441.33"/>
    <n v="0.94399999999999995"/>
    <x v="1"/>
    <n v="609"/>
    <n v="437"/>
    <x v="0"/>
    <n v="328623.24"/>
    <x v="2"/>
  </r>
  <r>
    <x v="1405"/>
    <x v="1405"/>
    <x v="0"/>
    <x v="1"/>
    <n v="87"/>
    <n v="8"/>
    <x v="66"/>
    <n v="204"/>
    <n v="128"/>
    <n v="822.96"/>
    <n v="0.91500000000000004"/>
    <x v="1"/>
    <n v="696"/>
    <n v="676"/>
    <x v="0"/>
    <n v="184343.04000000001"/>
    <x v="2"/>
  </r>
  <r>
    <x v="1406"/>
    <x v="1406"/>
    <x v="1"/>
    <x v="0"/>
    <n v="81"/>
    <n v="3"/>
    <x v="658"/>
    <n v="112"/>
    <n v="57"/>
    <n v="127.81"/>
    <n v="0.54800000000000004"/>
    <x v="1"/>
    <n v="243"/>
    <n v="0"/>
    <x v="0"/>
    <n v="82309.64"/>
    <x v="0"/>
  </r>
  <r>
    <x v="1407"/>
    <x v="1407"/>
    <x v="3"/>
    <x v="2"/>
    <n v="30"/>
    <n v="11"/>
    <x v="422"/>
    <n v="180"/>
    <n v="72"/>
    <n v="494.13"/>
    <n v="0.36699999999999999"/>
    <x v="1"/>
    <n v="330"/>
    <n v="0"/>
    <x v="0"/>
    <n v="350338.17"/>
    <x v="0"/>
  </r>
  <r>
    <x v="1408"/>
    <x v="1408"/>
    <x v="2"/>
    <x v="2"/>
    <n v="25"/>
    <n v="10"/>
    <x v="659"/>
    <n v="98"/>
    <n v="318"/>
    <n v="1808.53"/>
    <n v="0.86599999999999999"/>
    <x v="2"/>
    <n v="250"/>
    <n v="0"/>
    <x v="2"/>
    <n v="1338312.2"/>
    <x v="2"/>
  </r>
  <r>
    <x v="1409"/>
    <x v="1409"/>
    <x v="4"/>
    <x v="2"/>
    <n v="124"/>
    <n v="7"/>
    <x v="526"/>
    <n v="255"/>
    <n v="328"/>
    <n v="1070.08"/>
    <n v="0.32300000000000001"/>
    <x v="2"/>
    <n v="868"/>
    <n v="468"/>
    <x v="0"/>
    <n v="700902.39999999991"/>
    <x v="0"/>
  </r>
  <r>
    <x v="1410"/>
    <x v="1410"/>
    <x v="2"/>
    <x v="0"/>
    <n v="134"/>
    <n v="3"/>
    <x v="7"/>
    <n v="67"/>
    <n v="80"/>
    <n v="1640.11"/>
    <n v="0.154"/>
    <x v="1"/>
    <n v="402"/>
    <n v="435"/>
    <x v="1"/>
    <n v="55763.74"/>
    <x v="3"/>
  </r>
  <r>
    <x v="1411"/>
    <x v="1411"/>
    <x v="2"/>
    <x v="1"/>
    <n v="179"/>
    <n v="3"/>
    <x v="309"/>
    <n v="114"/>
    <n v="219"/>
    <n v="1133.5899999999999"/>
    <n v="0.63900000000000001"/>
    <x v="1"/>
    <n v="537"/>
    <n v="204"/>
    <x v="0"/>
    <n v="506714.73"/>
    <x v="1"/>
  </r>
  <r>
    <x v="1412"/>
    <x v="1412"/>
    <x v="0"/>
    <x v="1"/>
    <n v="112"/>
    <n v="4"/>
    <x v="575"/>
    <n v="189"/>
    <n v="179"/>
    <n v="1890.02"/>
    <n v="4.2999999999999997E-2"/>
    <x v="2"/>
    <n v="448"/>
    <n v="142"/>
    <x v="0"/>
    <n v="935559.9"/>
    <x v="3"/>
  </r>
  <r>
    <x v="1413"/>
    <x v="1413"/>
    <x v="1"/>
    <x v="0"/>
    <n v="162"/>
    <n v="2"/>
    <x v="405"/>
    <n v="78"/>
    <n v="206"/>
    <n v="1822.81"/>
    <n v="0.379"/>
    <x v="0"/>
    <n v="324"/>
    <n v="85"/>
    <x v="0"/>
    <n v="577830.77"/>
    <x v="0"/>
  </r>
  <r>
    <x v="1414"/>
    <x v="1414"/>
    <x v="4"/>
    <x v="0"/>
    <n v="31"/>
    <n v="10"/>
    <x v="296"/>
    <n v="162"/>
    <n v="71"/>
    <n v="991.63"/>
    <n v="0.80800000000000005"/>
    <x v="1"/>
    <n v="310"/>
    <n v="0"/>
    <x v="0"/>
    <n v="571178.88"/>
    <x v="2"/>
  </r>
  <r>
    <x v="1415"/>
    <x v="1415"/>
    <x v="2"/>
    <x v="2"/>
    <n v="75"/>
    <n v="11"/>
    <x v="644"/>
    <n v="34"/>
    <n v="175"/>
    <n v="670.63"/>
    <n v="0.29499999999999998"/>
    <x v="2"/>
    <n v="825"/>
    <n v="746"/>
    <x v="1"/>
    <n v="75781.19"/>
    <x v="3"/>
  </r>
  <r>
    <x v="1416"/>
    <x v="1416"/>
    <x v="4"/>
    <x v="2"/>
    <n v="152"/>
    <n v="12"/>
    <x v="265"/>
    <n v="44"/>
    <n v="218"/>
    <n v="1223.25"/>
    <n v="0.93100000000000005"/>
    <x v="1"/>
    <n v="1824"/>
    <n v="1742"/>
    <x v="1"/>
    <n v="154129.5"/>
    <x v="2"/>
  </r>
  <r>
    <x v="1417"/>
    <x v="1417"/>
    <x v="3"/>
    <x v="0"/>
    <n v="54"/>
    <n v="5"/>
    <x v="458"/>
    <n v="24"/>
    <n v="215"/>
    <n v="1366.03"/>
    <n v="0.95599999999999996"/>
    <x v="2"/>
    <n v="270"/>
    <n v="0"/>
    <x v="0"/>
    <n v="598321.14"/>
    <x v="2"/>
  </r>
  <r>
    <x v="1418"/>
    <x v="1418"/>
    <x v="0"/>
    <x v="2"/>
    <n v="99"/>
    <n v="6"/>
    <x v="660"/>
    <n v="115"/>
    <n v="206"/>
    <n v="1021.79"/>
    <n v="0.81599999999999995"/>
    <x v="1"/>
    <n v="594"/>
    <n v="412"/>
    <x v="0"/>
    <n v="303471.63"/>
    <x v="2"/>
  </r>
  <r>
    <x v="1419"/>
    <x v="1419"/>
    <x v="3"/>
    <x v="1"/>
    <n v="27"/>
    <n v="8"/>
    <x v="661"/>
    <n v="227"/>
    <n v="379"/>
    <n v="1653.45"/>
    <n v="0.98799999999999999"/>
    <x v="1"/>
    <n v="216"/>
    <n v="296"/>
    <x v="1"/>
    <n v="243057.15"/>
    <x v="2"/>
  </r>
  <r>
    <x v="1420"/>
    <x v="1420"/>
    <x v="4"/>
    <x v="0"/>
    <n v="145"/>
    <n v="2"/>
    <x v="1"/>
    <n v="83"/>
    <n v="71"/>
    <n v="407.49"/>
    <n v="0.53100000000000003"/>
    <x v="0"/>
    <n v="290"/>
    <n v="0"/>
    <x v="0"/>
    <n v="194780.22"/>
    <x v="0"/>
  </r>
  <r>
    <x v="1421"/>
    <x v="1421"/>
    <x v="4"/>
    <x v="0"/>
    <n v="85"/>
    <n v="4"/>
    <x v="176"/>
    <n v="294"/>
    <n v="313"/>
    <n v="702.1"/>
    <n v="0.56899999999999995"/>
    <x v="0"/>
    <n v="340"/>
    <n v="577"/>
    <x v="1"/>
    <n v="40019.700000000004"/>
    <x v="0"/>
  </r>
  <r>
    <x v="1422"/>
    <x v="1422"/>
    <x v="1"/>
    <x v="1"/>
    <n v="136"/>
    <n v="4"/>
    <x v="43"/>
    <n v="47"/>
    <n v="352"/>
    <n v="1388.43"/>
    <n v="0.83599999999999997"/>
    <x v="0"/>
    <n v="544"/>
    <n v="0"/>
    <x v="0"/>
    <n v="871934.04"/>
    <x v="2"/>
  </r>
  <r>
    <x v="1423"/>
    <x v="1423"/>
    <x v="2"/>
    <x v="1"/>
    <n v="146"/>
    <n v="3"/>
    <x v="414"/>
    <n v="206"/>
    <n v="312"/>
    <n v="531.03"/>
    <n v="0.49299999999999999"/>
    <x v="0"/>
    <n v="438"/>
    <n v="427"/>
    <x v="1"/>
    <n v="115233.51"/>
    <x v="0"/>
  </r>
  <r>
    <x v="1424"/>
    <x v="1424"/>
    <x v="2"/>
    <x v="1"/>
    <n v="24"/>
    <n v="9"/>
    <x v="364"/>
    <n v="289"/>
    <n v="261"/>
    <n v="907.7"/>
    <n v="0.40699999999999997"/>
    <x v="1"/>
    <n v="216"/>
    <n v="0"/>
    <x v="0"/>
    <n v="656267.1"/>
    <x v="0"/>
  </r>
  <r>
    <x v="1425"/>
    <x v="1425"/>
    <x v="3"/>
    <x v="2"/>
    <n v="128"/>
    <n v="6"/>
    <x v="44"/>
    <n v="284"/>
    <n v="213"/>
    <n v="1929.28"/>
    <n v="0.61499999999999999"/>
    <x v="1"/>
    <n v="768"/>
    <n v="676"/>
    <x v="0"/>
    <n v="725409.28000000003"/>
    <x v="1"/>
  </r>
  <r>
    <x v="1426"/>
    <x v="1426"/>
    <x v="0"/>
    <x v="0"/>
    <n v="17"/>
    <n v="2"/>
    <x v="662"/>
    <n v="183"/>
    <n v="185"/>
    <n v="1270.46"/>
    <n v="0.65800000000000003"/>
    <x v="0"/>
    <n v="34"/>
    <n v="191"/>
    <x v="1"/>
    <n v="33031.96"/>
    <x v="1"/>
  </r>
  <r>
    <x v="1427"/>
    <x v="1427"/>
    <x v="2"/>
    <x v="2"/>
    <n v="7"/>
    <n v="13"/>
    <x v="322"/>
    <n v="53"/>
    <n v="301"/>
    <n v="1900.66"/>
    <n v="0.751"/>
    <x v="0"/>
    <n v="91"/>
    <n v="0"/>
    <x v="2"/>
    <n v="1092879.5"/>
    <x v="1"/>
  </r>
  <r>
    <x v="1428"/>
    <x v="1428"/>
    <x v="1"/>
    <x v="1"/>
    <n v="179"/>
    <n v="3"/>
    <x v="301"/>
    <n v="163"/>
    <n v="254"/>
    <n v="1458.76"/>
    <n v="0.66800000000000004"/>
    <x v="1"/>
    <n v="537"/>
    <n v="349"/>
    <x v="0"/>
    <n v="512024.76"/>
    <x v="1"/>
  </r>
  <r>
    <x v="1429"/>
    <x v="1429"/>
    <x v="3"/>
    <x v="2"/>
    <n v="135"/>
    <n v="2"/>
    <x v="121"/>
    <n v="162"/>
    <n v="393"/>
    <n v="1463.1"/>
    <n v="0.746"/>
    <x v="2"/>
    <n v="270"/>
    <n v="0"/>
    <x v="0"/>
    <n v="787147.79999999993"/>
    <x v="1"/>
  </r>
  <r>
    <x v="1430"/>
    <x v="1430"/>
    <x v="3"/>
    <x v="1"/>
    <n v="133"/>
    <n v="7"/>
    <x v="637"/>
    <n v="151"/>
    <n v="351"/>
    <n v="1204.1199999999999"/>
    <n v="0.67500000000000004"/>
    <x v="0"/>
    <n v="931"/>
    <n v="869"/>
    <x v="1"/>
    <n v="256477.55999999997"/>
    <x v="1"/>
  </r>
  <r>
    <x v="1431"/>
    <x v="1431"/>
    <x v="1"/>
    <x v="2"/>
    <n v="94"/>
    <n v="10"/>
    <x v="448"/>
    <n v="265"/>
    <n v="291"/>
    <n v="327.31"/>
    <n v="0.48"/>
    <x v="2"/>
    <n v="940"/>
    <n v="870"/>
    <x v="0"/>
    <n v="109648.85"/>
    <x v="0"/>
  </r>
  <r>
    <x v="1432"/>
    <x v="1432"/>
    <x v="0"/>
    <x v="2"/>
    <n v="156"/>
    <n v="12"/>
    <x v="45"/>
    <n v="143"/>
    <n v="369"/>
    <n v="1063.44"/>
    <n v="0.13500000000000001"/>
    <x v="1"/>
    <n v="1872"/>
    <n v="1995"/>
    <x v="1"/>
    <n v="21268.800000000003"/>
    <x v="3"/>
  </r>
  <r>
    <x v="1433"/>
    <x v="1433"/>
    <x v="1"/>
    <x v="1"/>
    <n v="39"/>
    <n v="8"/>
    <x v="553"/>
    <n v="41"/>
    <n v="328"/>
    <n v="542.70000000000005"/>
    <n v="0.78500000000000003"/>
    <x v="2"/>
    <n v="312"/>
    <n v="272"/>
    <x v="1"/>
    <n v="43958.700000000004"/>
    <x v="1"/>
  </r>
  <r>
    <x v="1434"/>
    <x v="1434"/>
    <x v="0"/>
    <x v="2"/>
    <n v="18"/>
    <n v="6"/>
    <x v="663"/>
    <n v="35"/>
    <n v="110"/>
    <n v="1997.41"/>
    <n v="3.1E-2"/>
    <x v="0"/>
    <n v="108"/>
    <n v="0"/>
    <x v="2"/>
    <n v="723062.42"/>
    <x v="3"/>
  </r>
  <r>
    <x v="1435"/>
    <x v="1435"/>
    <x v="1"/>
    <x v="0"/>
    <n v="199"/>
    <n v="13"/>
    <x v="664"/>
    <n v="264"/>
    <n v="355"/>
    <n v="570.58000000000004"/>
    <n v="0.99299999999999999"/>
    <x v="0"/>
    <n v="2587"/>
    <n v="2231"/>
    <x v="0"/>
    <n v="353759.60000000003"/>
    <x v="2"/>
  </r>
  <r>
    <x v="1436"/>
    <x v="1436"/>
    <x v="1"/>
    <x v="2"/>
    <n v="145"/>
    <n v="14"/>
    <x v="33"/>
    <n v="232"/>
    <n v="351"/>
    <n v="499.84"/>
    <n v="0.82799999999999996"/>
    <x v="0"/>
    <n v="2030"/>
    <n v="2225"/>
    <x v="1"/>
    <n v="18494.079999999998"/>
    <x v="2"/>
  </r>
  <r>
    <x v="1437"/>
    <x v="1437"/>
    <x v="4"/>
    <x v="2"/>
    <n v="179"/>
    <n v="4"/>
    <x v="491"/>
    <n v="65"/>
    <n v="348"/>
    <n v="1266.57"/>
    <n v="0.67100000000000004"/>
    <x v="0"/>
    <n v="716"/>
    <n v="142"/>
    <x v="0"/>
    <n v="809338.23"/>
    <x v="1"/>
  </r>
  <r>
    <x v="1438"/>
    <x v="1438"/>
    <x v="3"/>
    <x v="0"/>
    <n v="54"/>
    <n v="13"/>
    <x v="549"/>
    <n v="134"/>
    <n v="144"/>
    <n v="1046.3499999999999"/>
    <n v="0.96699999999999997"/>
    <x v="0"/>
    <n v="702"/>
    <n v="170"/>
    <x v="0"/>
    <n v="696869.1"/>
    <x v="2"/>
  </r>
  <r>
    <x v="1439"/>
    <x v="1439"/>
    <x v="1"/>
    <x v="1"/>
    <n v="82"/>
    <n v="13"/>
    <x v="194"/>
    <n v="239"/>
    <n v="197"/>
    <n v="91.64"/>
    <n v="0.61199999999999999"/>
    <x v="1"/>
    <n v="1066"/>
    <n v="915"/>
    <x v="0"/>
    <n v="35739.599999999999"/>
    <x v="1"/>
  </r>
  <r>
    <x v="1440"/>
    <x v="1440"/>
    <x v="1"/>
    <x v="0"/>
    <n v="158"/>
    <n v="9"/>
    <x v="665"/>
    <n v="62"/>
    <n v="308"/>
    <n v="302.58999999999997"/>
    <n v="5.6000000000000001E-2"/>
    <x v="2"/>
    <n v="1422"/>
    <n v="886"/>
    <x v="0"/>
    <n v="180948.81999999998"/>
    <x v="3"/>
  </r>
  <r>
    <x v="1441"/>
    <x v="1441"/>
    <x v="2"/>
    <x v="2"/>
    <n v="7"/>
    <n v="11"/>
    <x v="454"/>
    <n v="110"/>
    <n v="79"/>
    <n v="1631.53"/>
    <n v="0.55900000000000005"/>
    <x v="1"/>
    <n v="77"/>
    <n v="0"/>
    <x v="2"/>
    <n v="1018074.72"/>
    <x v="0"/>
  </r>
  <r>
    <x v="1442"/>
    <x v="1442"/>
    <x v="3"/>
    <x v="1"/>
    <n v="183"/>
    <n v="5"/>
    <x v="615"/>
    <n v="276"/>
    <n v="67"/>
    <n v="993.2"/>
    <n v="0.27700000000000002"/>
    <x v="1"/>
    <n v="915"/>
    <n v="522"/>
    <x v="0"/>
    <n v="664450.80000000005"/>
    <x v="3"/>
  </r>
  <r>
    <x v="1443"/>
    <x v="1443"/>
    <x v="2"/>
    <x v="2"/>
    <n v="44"/>
    <n v="10"/>
    <x v="267"/>
    <n v="292"/>
    <n v="236"/>
    <n v="334.73"/>
    <n v="0.36899999999999999"/>
    <x v="1"/>
    <n v="440"/>
    <n v="12"/>
    <x v="0"/>
    <n v="241005.6"/>
    <x v="0"/>
  </r>
  <r>
    <x v="1444"/>
    <x v="1444"/>
    <x v="3"/>
    <x v="2"/>
    <n v="168"/>
    <n v="6"/>
    <x v="190"/>
    <n v="11"/>
    <n v="261"/>
    <n v="957.22"/>
    <n v="0.46"/>
    <x v="2"/>
    <n v="1008"/>
    <n v="429"/>
    <x v="0"/>
    <n v="564759.80000000005"/>
    <x v="0"/>
  </r>
  <r>
    <x v="1445"/>
    <x v="1445"/>
    <x v="2"/>
    <x v="0"/>
    <n v="55"/>
    <n v="7"/>
    <x v="452"/>
    <n v="31"/>
    <n v="84"/>
    <n v="543.64"/>
    <n v="0.77500000000000002"/>
    <x v="2"/>
    <n v="385"/>
    <n v="0"/>
    <x v="0"/>
    <n v="390333.52"/>
    <x v="1"/>
  </r>
  <r>
    <x v="1446"/>
    <x v="1446"/>
    <x v="1"/>
    <x v="0"/>
    <n v="5"/>
    <n v="6"/>
    <x v="509"/>
    <n v="75"/>
    <n v="196"/>
    <n v="486"/>
    <n v="0.503"/>
    <x v="1"/>
    <n v="30"/>
    <n v="0"/>
    <x v="2"/>
    <n v="123444"/>
    <x v="0"/>
  </r>
  <r>
    <x v="1447"/>
    <x v="1447"/>
    <x v="1"/>
    <x v="1"/>
    <n v="108"/>
    <n v="11"/>
    <x v="96"/>
    <n v="221"/>
    <n v="331"/>
    <n v="1917.56"/>
    <n v="0.47499999999999998"/>
    <x v="2"/>
    <n v="1188"/>
    <n v="1321"/>
    <x v="1"/>
    <n v="168745.28"/>
    <x v="0"/>
  </r>
  <r>
    <x v="1448"/>
    <x v="1448"/>
    <x v="4"/>
    <x v="1"/>
    <n v="165"/>
    <n v="13"/>
    <x v="649"/>
    <n v="245"/>
    <n v="84"/>
    <n v="755.95"/>
    <n v="0.30199999999999999"/>
    <x v="1"/>
    <n v="2145"/>
    <n v="1924"/>
    <x v="0"/>
    <n v="352272.7"/>
    <x v="0"/>
  </r>
  <r>
    <x v="1449"/>
    <x v="1449"/>
    <x v="2"/>
    <x v="1"/>
    <n v="139"/>
    <n v="12"/>
    <x v="353"/>
    <n v="26"/>
    <n v="125"/>
    <n v="140.54"/>
    <n v="0.54"/>
    <x v="1"/>
    <n v="1668"/>
    <n v="1065"/>
    <x v="0"/>
    <n v="88399.659999999989"/>
    <x v="0"/>
  </r>
  <r>
    <x v="1450"/>
    <x v="1450"/>
    <x v="0"/>
    <x v="2"/>
    <n v="121"/>
    <n v="8"/>
    <x v="666"/>
    <n v="23"/>
    <n v="121"/>
    <n v="1942.14"/>
    <n v="0.248"/>
    <x v="0"/>
    <n v="968"/>
    <n v="964"/>
    <x v="1"/>
    <n v="52437.780000000006"/>
    <x v="3"/>
  </r>
  <r>
    <x v="1451"/>
    <x v="1451"/>
    <x v="4"/>
    <x v="0"/>
    <n v="120"/>
    <n v="8"/>
    <x v="114"/>
    <n v="16"/>
    <n v="298"/>
    <n v="1599.94"/>
    <n v="0.26100000000000001"/>
    <x v="2"/>
    <n v="960"/>
    <n v="495"/>
    <x v="0"/>
    <n v="769571.14"/>
    <x v="3"/>
  </r>
  <r>
    <x v="1452"/>
    <x v="1452"/>
    <x v="2"/>
    <x v="0"/>
    <n v="56"/>
    <n v="2"/>
    <x v="667"/>
    <n v="231"/>
    <n v="106"/>
    <n v="546.11"/>
    <n v="0.75700000000000001"/>
    <x v="0"/>
    <n v="112"/>
    <n v="13"/>
    <x v="0"/>
    <n v="180216.30000000002"/>
    <x v="1"/>
  </r>
  <r>
    <x v="1453"/>
    <x v="1453"/>
    <x v="2"/>
    <x v="0"/>
    <n v="124"/>
    <n v="3"/>
    <x v="598"/>
    <n v="113"/>
    <n v="354"/>
    <n v="847.34"/>
    <n v="0.34300000000000003"/>
    <x v="1"/>
    <n v="372"/>
    <n v="332"/>
    <x v="1"/>
    <n v="129643.02"/>
    <x v="0"/>
  </r>
  <r>
    <x v="1454"/>
    <x v="1454"/>
    <x v="4"/>
    <x v="1"/>
    <n v="143"/>
    <n v="8"/>
    <x v="668"/>
    <n v="10"/>
    <n v="59"/>
    <n v="1731.46"/>
    <n v="5.0999999999999997E-2"/>
    <x v="1"/>
    <n v="1144"/>
    <n v="750"/>
    <x v="0"/>
    <n v="699509.84"/>
    <x v="3"/>
  </r>
  <r>
    <x v="1455"/>
    <x v="1455"/>
    <x v="1"/>
    <x v="0"/>
    <n v="159"/>
    <n v="9"/>
    <x v="669"/>
    <n v="296"/>
    <n v="262"/>
    <n v="746.96"/>
    <n v="0.34399999999999997"/>
    <x v="1"/>
    <n v="1431"/>
    <n v="1652"/>
    <x v="1"/>
    <n v="56022"/>
    <x v="0"/>
  </r>
  <r>
    <x v="1456"/>
    <x v="1456"/>
    <x v="2"/>
    <x v="0"/>
    <n v="146"/>
    <n v="5"/>
    <x v="110"/>
    <n v="256"/>
    <n v="286"/>
    <n v="1156.44"/>
    <n v="0.63900000000000001"/>
    <x v="0"/>
    <n v="730"/>
    <n v="607"/>
    <x v="0"/>
    <n v="438290.76"/>
    <x v="1"/>
  </r>
  <r>
    <x v="1457"/>
    <x v="1457"/>
    <x v="1"/>
    <x v="0"/>
    <n v="90"/>
    <n v="7"/>
    <x v="62"/>
    <n v="100"/>
    <n v="283"/>
    <n v="1092.97"/>
    <n v="0.81399999999999995"/>
    <x v="0"/>
    <n v="630"/>
    <n v="597"/>
    <x v="1"/>
    <n v="145365.01"/>
    <x v="2"/>
  </r>
  <r>
    <x v="1458"/>
    <x v="1458"/>
    <x v="4"/>
    <x v="1"/>
    <n v="50"/>
    <n v="12"/>
    <x v="125"/>
    <n v="223"/>
    <n v="272"/>
    <n v="832.52"/>
    <n v="0.96199999999999997"/>
    <x v="1"/>
    <n v="600"/>
    <n v="716"/>
    <x v="1"/>
    <n v="89079.64"/>
    <x v="2"/>
  </r>
  <r>
    <x v="1459"/>
    <x v="1459"/>
    <x v="1"/>
    <x v="0"/>
    <n v="80"/>
    <n v="13"/>
    <x v="255"/>
    <n v="52"/>
    <n v="153"/>
    <n v="1297.03"/>
    <n v="0.746"/>
    <x v="0"/>
    <n v="1040"/>
    <n v="935"/>
    <x v="0"/>
    <n v="203633.71"/>
    <x v="1"/>
  </r>
  <r>
    <x v="1460"/>
    <x v="1460"/>
    <x v="3"/>
    <x v="1"/>
    <n v="14"/>
    <n v="11"/>
    <x v="136"/>
    <n v="83"/>
    <n v="376"/>
    <n v="972.92"/>
    <n v="0.42899999999999999"/>
    <x v="1"/>
    <n v="154"/>
    <n v="110"/>
    <x v="1"/>
    <n v="123560.84"/>
    <x v="0"/>
  </r>
  <r>
    <x v="1461"/>
    <x v="1461"/>
    <x v="0"/>
    <x v="0"/>
    <n v="156"/>
    <n v="4"/>
    <x v="564"/>
    <n v="251"/>
    <n v="147"/>
    <n v="91.4"/>
    <n v="0.29899999999999999"/>
    <x v="1"/>
    <n v="624"/>
    <n v="356"/>
    <x v="0"/>
    <n v="47436.600000000006"/>
    <x v="3"/>
  </r>
  <r>
    <x v="1462"/>
    <x v="1462"/>
    <x v="2"/>
    <x v="0"/>
    <n v="65"/>
    <n v="8"/>
    <x v="276"/>
    <n v="58"/>
    <n v="275"/>
    <n v="1638.05"/>
    <n v="0.13"/>
    <x v="0"/>
    <n v="520"/>
    <n v="24"/>
    <x v="0"/>
    <n v="907479.7"/>
    <x v="3"/>
  </r>
  <r>
    <x v="1463"/>
    <x v="1463"/>
    <x v="0"/>
    <x v="0"/>
    <n v="22"/>
    <n v="12"/>
    <x v="354"/>
    <n v="231"/>
    <n v="271"/>
    <n v="270.64999999999998"/>
    <n v="0.628"/>
    <x v="2"/>
    <n v="264"/>
    <n v="332"/>
    <x v="1"/>
    <n v="44115.95"/>
    <x v="1"/>
  </r>
  <r>
    <x v="1464"/>
    <x v="1464"/>
    <x v="1"/>
    <x v="1"/>
    <n v="90"/>
    <n v="4"/>
    <x v="156"/>
    <n v="153"/>
    <n v="373"/>
    <n v="954.98"/>
    <n v="0.51"/>
    <x v="1"/>
    <n v="360"/>
    <n v="0"/>
    <x v="0"/>
    <n v="644611.5"/>
    <x v="0"/>
  </r>
  <r>
    <x v="1465"/>
    <x v="1465"/>
    <x v="2"/>
    <x v="1"/>
    <n v="141"/>
    <n v="12"/>
    <x v="669"/>
    <n v="218"/>
    <n v="383"/>
    <n v="1180.81"/>
    <n v="0.67800000000000005"/>
    <x v="1"/>
    <n v="1692"/>
    <n v="1835"/>
    <x v="1"/>
    <n v="88560.75"/>
    <x v="1"/>
  </r>
  <r>
    <x v="1466"/>
    <x v="1466"/>
    <x v="1"/>
    <x v="0"/>
    <n v="149"/>
    <n v="8"/>
    <x v="491"/>
    <n v="108"/>
    <n v="329"/>
    <n v="1425.74"/>
    <n v="0.23699999999999999"/>
    <x v="0"/>
    <n v="1192"/>
    <n v="661"/>
    <x v="0"/>
    <n v="911047.86"/>
    <x v="3"/>
  </r>
  <r>
    <x v="1467"/>
    <x v="1467"/>
    <x v="3"/>
    <x v="2"/>
    <n v="132"/>
    <n v="13"/>
    <x v="618"/>
    <n v="197"/>
    <n v="92"/>
    <n v="851.05"/>
    <n v="0.32400000000000001"/>
    <x v="0"/>
    <n v="1716"/>
    <n v="1888"/>
    <x v="1"/>
    <n v="21276.25"/>
    <x v="0"/>
  </r>
  <r>
    <x v="1468"/>
    <x v="1468"/>
    <x v="4"/>
    <x v="1"/>
    <n v="108"/>
    <n v="12"/>
    <x v="104"/>
    <n v="123"/>
    <n v="397"/>
    <n v="1484.32"/>
    <n v="0.29199999999999998"/>
    <x v="0"/>
    <n v="1296"/>
    <n v="858"/>
    <x v="0"/>
    <n v="832703.52"/>
    <x v="3"/>
  </r>
  <r>
    <x v="1469"/>
    <x v="1469"/>
    <x v="2"/>
    <x v="1"/>
    <n v="190"/>
    <n v="13"/>
    <x v="649"/>
    <n v="184"/>
    <n v="202"/>
    <n v="306.13"/>
    <n v="0.79800000000000004"/>
    <x v="1"/>
    <n v="2470"/>
    <n v="2188"/>
    <x v="0"/>
    <n v="142656.57999999999"/>
    <x v="1"/>
  </r>
  <r>
    <x v="1470"/>
    <x v="1470"/>
    <x v="3"/>
    <x v="0"/>
    <n v="145"/>
    <n v="12"/>
    <x v="668"/>
    <n v="280"/>
    <n v="388"/>
    <n v="1324.22"/>
    <n v="0.17100000000000001"/>
    <x v="2"/>
    <n v="1740"/>
    <n v="1616"/>
    <x v="0"/>
    <n v="534984.88"/>
    <x v="3"/>
  </r>
  <r>
    <x v="1471"/>
    <x v="1471"/>
    <x v="3"/>
    <x v="2"/>
    <n v="182"/>
    <n v="9"/>
    <x v="336"/>
    <n v="72"/>
    <n v="339"/>
    <n v="1661.36"/>
    <n v="0.60799999999999998"/>
    <x v="2"/>
    <n v="1638"/>
    <n v="1384"/>
    <x v="1"/>
    <n v="541603.36"/>
    <x v="1"/>
  </r>
  <r>
    <x v="1472"/>
    <x v="1472"/>
    <x v="2"/>
    <x v="0"/>
    <n v="105"/>
    <n v="4"/>
    <x v="670"/>
    <n v="293"/>
    <n v="273"/>
    <n v="1784.42"/>
    <n v="5.0999999999999997E-2"/>
    <x v="2"/>
    <n v="420"/>
    <n v="55"/>
    <x v="0"/>
    <n v="1174148.3600000001"/>
    <x v="3"/>
  </r>
  <r>
    <x v="1473"/>
    <x v="1473"/>
    <x v="1"/>
    <x v="1"/>
    <n v="10"/>
    <n v="3"/>
    <x v="54"/>
    <n v="234"/>
    <n v="168"/>
    <n v="1180.1500000000001"/>
    <n v="0.55000000000000004"/>
    <x v="1"/>
    <n v="30"/>
    <n v="0"/>
    <x v="0"/>
    <n v="378828.15"/>
    <x v="0"/>
  </r>
  <r>
    <x v="1474"/>
    <x v="1474"/>
    <x v="3"/>
    <x v="1"/>
    <n v="89"/>
    <n v="13"/>
    <x v="432"/>
    <n v="170"/>
    <n v="263"/>
    <n v="660.15"/>
    <n v="6.4000000000000001E-2"/>
    <x v="0"/>
    <n v="1157"/>
    <n v="675"/>
    <x v="0"/>
    <n v="430417.8"/>
    <x v="3"/>
  </r>
  <r>
    <x v="1475"/>
    <x v="1475"/>
    <x v="0"/>
    <x v="0"/>
    <n v="55"/>
    <n v="7"/>
    <x v="462"/>
    <n v="45"/>
    <n v="102"/>
    <n v="368.55"/>
    <n v="0.17599999999999999"/>
    <x v="2"/>
    <n v="385"/>
    <n v="6"/>
    <x v="0"/>
    <n v="156265.20000000001"/>
    <x v="3"/>
  </r>
  <r>
    <x v="1476"/>
    <x v="1476"/>
    <x v="3"/>
    <x v="0"/>
    <n v="40"/>
    <n v="5"/>
    <x v="272"/>
    <n v="150"/>
    <n v="269"/>
    <n v="723.84"/>
    <n v="0.113"/>
    <x v="2"/>
    <n v="200"/>
    <n v="0"/>
    <x v="0"/>
    <n v="456019.20000000001"/>
    <x v="3"/>
  </r>
  <r>
    <x v="1477"/>
    <x v="1477"/>
    <x v="1"/>
    <x v="2"/>
    <n v="75"/>
    <n v="9"/>
    <x v="233"/>
    <n v="205"/>
    <n v="292"/>
    <n v="1102.95"/>
    <n v="0.34699999999999998"/>
    <x v="2"/>
    <n v="675"/>
    <n v="183"/>
    <x v="0"/>
    <n v="768756.15"/>
    <x v="0"/>
  </r>
  <r>
    <x v="1478"/>
    <x v="1478"/>
    <x v="1"/>
    <x v="2"/>
    <n v="104"/>
    <n v="14"/>
    <x v="257"/>
    <n v="160"/>
    <n v="102"/>
    <n v="432.84"/>
    <n v="0.34399999999999997"/>
    <x v="1"/>
    <n v="1456"/>
    <n v="844"/>
    <x v="0"/>
    <n v="334152.48"/>
    <x v="0"/>
  </r>
  <r>
    <x v="1479"/>
    <x v="1479"/>
    <x v="0"/>
    <x v="1"/>
    <n v="29"/>
    <n v="3"/>
    <x v="512"/>
    <n v="278"/>
    <n v="166"/>
    <n v="1907.4"/>
    <n v="0.82599999999999996"/>
    <x v="0"/>
    <n v="87"/>
    <n v="0"/>
    <x v="0"/>
    <n v="1108199.4000000001"/>
    <x v="2"/>
  </r>
  <r>
    <x v="1480"/>
    <x v="1480"/>
    <x v="3"/>
    <x v="2"/>
    <n v="143"/>
    <n v="5"/>
    <x v="189"/>
    <n v="49"/>
    <n v="380"/>
    <n v="1799.41"/>
    <n v="0.22600000000000001"/>
    <x v="0"/>
    <n v="715"/>
    <n v="0"/>
    <x v="0"/>
    <n v="1437728.59"/>
    <x v="3"/>
  </r>
  <r>
    <x v="1481"/>
    <x v="1481"/>
    <x v="1"/>
    <x v="2"/>
    <n v="48"/>
    <n v="3"/>
    <x v="477"/>
    <n v="247"/>
    <n v="91"/>
    <n v="114.27"/>
    <n v="8.5999999999999993E-2"/>
    <x v="0"/>
    <n v="144"/>
    <n v="0"/>
    <x v="0"/>
    <n v="60448.829999999994"/>
    <x v="3"/>
  </r>
  <r>
    <x v="1482"/>
    <x v="1482"/>
    <x v="2"/>
    <x v="1"/>
    <n v="18"/>
    <n v="3"/>
    <x v="593"/>
    <n v="231"/>
    <n v="296"/>
    <n v="1145.83"/>
    <n v="0.60399999999999998"/>
    <x v="0"/>
    <n v="54"/>
    <n v="193"/>
    <x v="1"/>
    <n v="105416.35999999999"/>
    <x v="1"/>
  </r>
  <r>
    <x v="1483"/>
    <x v="1483"/>
    <x v="4"/>
    <x v="1"/>
    <n v="33"/>
    <n v="3"/>
    <x v="671"/>
    <n v="290"/>
    <n v="340"/>
    <n v="1589.15"/>
    <n v="0.68700000000000006"/>
    <x v="2"/>
    <n v="99"/>
    <n v="0"/>
    <x v="0"/>
    <n v="926474.45000000007"/>
    <x v="1"/>
  </r>
  <r>
    <x v="1484"/>
    <x v="1484"/>
    <x v="4"/>
    <x v="1"/>
    <n v="78"/>
    <n v="2"/>
    <x v="672"/>
    <n v="234"/>
    <n v="297"/>
    <n v="528.51"/>
    <n v="0.29499999999999998"/>
    <x v="0"/>
    <n v="156"/>
    <n v="106"/>
    <x v="1"/>
    <n v="150096.84"/>
    <x v="3"/>
  </r>
  <r>
    <x v="1485"/>
    <x v="1485"/>
    <x v="4"/>
    <x v="1"/>
    <n v="54"/>
    <n v="5"/>
    <x v="175"/>
    <n v="163"/>
    <n v="150"/>
    <n v="1071.5999999999999"/>
    <n v="0.60299999999999998"/>
    <x v="2"/>
    <n v="270"/>
    <n v="187"/>
    <x v="0"/>
    <n v="263613.59999999998"/>
    <x v="1"/>
  </r>
  <r>
    <x v="1486"/>
    <x v="1486"/>
    <x v="3"/>
    <x v="0"/>
    <n v="9"/>
    <n v="3"/>
    <x v="181"/>
    <n v="289"/>
    <n v="136"/>
    <n v="841.68"/>
    <n v="0.77600000000000002"/>
    <x v="1"/>
    <n v="27"/>
    <n v="104"/>
    <x v="1"/>
    <n v="178436.16"/>
    <x v="1"/>
  </r>
  <r>
    <x v="1487"/>
    <x v="1487"/>
    <x v="0"/>
    <x v="1"/>
    <n v="114"/>
    <n v="10"/>
    <x v="131"/>
    <n v="48"/>
    <n v="133"/>
    <n v="433.27"/>
    <n v="0.34799999999999998"/>
    <x v="1"/>
    <n v="1140"/>
    <n v="795"/>
    <x v="0"/>
    <n v="170275.11"/>
    <x v="0"/>
  </r>
  <r>
    <x v="1488"/>
    <x v="1488"/>
    <x v="1"/>
    <x v="1"/>
    <n v="126"/>
    <n v="10"/>
    <x v="134"/>
    <n v="226"/>
    <n v="310"/>
    <n v="1248.74"/>
    <n v="0.52500000000000002"/>
    <x v="1"/>
    <n v="1260"/>
    <n v="716"/>
    <x v="0"/>
    <n v="961529.8"/>
    <x v="0"/>
  </r>
  <r>
    <x v="1489"/>
    <x v="1489"/>
    <x v="2"/>
    <x v="1"/>
    <n v="92"/>
    <n v="12"/>
    <x v="543"/>
    <n v="253"/>
    <n v="270"/>
    <n v="1987.7"/>
    <n v="0.14699999999999999"/>
    <x v="0"/>
    <n v="1104"/>
    <n v="1328"/>
    <x v="1"/>
    <n v="57643.3"/>
    <x v="3"/>
  </r>
  <r>
    <x v="1490"/>
    <x v="1490"/>
    <x v="2"/>
    <x v="2"/>
    <n v="61"/>
    <n v="12"/>
    <x v="54"/>
    <n v="118"/>
    <n v="203"/>
    <n v="762.31"/>
    <n v="2.4E-2"/>
    <x v="0"/>
    <n v="732"/>
    <n v="529"/>
    <x v="0"/>
    <n v="244701.50999999998"/>
    <x v="3"/>
  </r>
  <r>
    <x v="1491"/>
    <x v="1491"/>
    <x v="3"/>
    <x v="1"/>
    <n v="30"/>
    <n v="8"/>
    <x v="483"/>
    <n v="70"/>
    <n v="100"/>
    <n v="1127.1400000000001"/>
    <n v="0.98099999999999998"/>
    <x v="2"/>
    <n v="240"/>
    <n v="0"/>
    <x v="0"/>
    <n v="426058.92000000004"/>
    <x v="2"/>
  </r>
  <r>
    <x v="1492"/>
    <x v="1492"/>
    <x v="4"/>
    <x v="0"/>
    <n v="10"/>
    <n v="7"/>
    <x v="199"/>
    <n v="207"/>
    <n v="87"/>
    <n v="689.32"/>
    <n v="0.3"/>
    <x v="0"/>
    <n v="70"/>
    <n v="0"/>
    <x v="2"/>
    <n v="523193.88000000006"/>
    <x v="0"/>
  </r>
  <r>
    <x v="1493"/>
    <x v="1493"/>
    <x v="3"/>
    <x v="0"/>
    <n v="148"/>
    <n v="13"/>
    <x v="85"/>
    <n v="285"/>
    <n v="308"/>
    <n v="1760.05"/>
    <n v="0.27900000000000003"/>
    <x v="1"/>
    <n v="1924"/>
    <n v="2138"/>
    <x v="1"/>
    <n v="124963.55"/>
    <x v="3"/>
  </r>
  <r>
    <x v="1494"/>
    <x v="1494"/>
    <x v="0"/>
    <x v="1"/>
    <n v="64"/>
    <n v="4"/>
    <x v="450"/>
    <n v="181"/>
    <n v="236"/>
    <n v="1735.98"/>
    <n v="0.97299999999999998"/>
    <x v="0"/>
    <n v="256"/>
    <n v="0"/>
    <x v="0"/>
    <n v="1338440.58"/>
    <x v="2"/>
  </r>
  <r>
    <x v="1495"/>
    <x v="1495"/>
    <x v="0"/>
    <x v="0"/>
    <n v="104"/>
    <n v="13"/>
    <x v="673"/>
    <n v="281"/>
    <n v="62"/>
    <n v="398.61"/>
    <n v="0.72799999999999998"/>
    <x v="2"/>
    <n v="1352"/>
    <n v="1515"/>
    <x v="1"/>
    <n v="47035.98"/>
    <x v="1"/>
  </r>
  <r>
    <x v="1496"/>
    <x v="1496"/>
    <x v="1"/>
    <x v="2"/>
    <n v="16"/>
    <n v="8"/>
    <x v="636"/>
    <n v="280"/>
    <n v="272"/>
    <n v="1804.9"/>
    <n v="0.58499999999999996"/>
    <x v="1"/>
    <n v="128"/>
    <n v="0"/>
    <x v="0"/>
    <n v="1104598.8"/>
    <x v="0"/>
  </r>
  <r>
    <x v="1497"/>
    <x v="1497"/>
    <x v="1"/>
    <x v="1"/>
    <n v="79"/>
    <n v="2"/>
    <x v="183"/>
    <n v="51"/>
    <n v="136"/>
    <n v="345.44"/>
    <n v="0.69899999999999995"/>
    <x v="1"/>
    <n v="158"/>
    <n v="177"/>
    <x v="1"/>
    <n v="11054.08"/>
    <x v="1"/>
  </r>
  <r>
    <x v="1498"/>
    <x v="1498"/>
    <x v="0"/>
    <x v="0"/>
    <n v="7"/>
    <n v="10"/>
    <x v="126"/>
    <n v="198"/>
    <n v="308"/>
    <n v="236.11"/>
    <n v="0.71"/>
    <x v="2"/>
    <n v="70"/>
    <n v="0"/>
    <x v="0"/>
    <n v="96568.99"/>
    <x v="1"/>
  </r>
  <r>
    <x v="1499"/>
    <x v="1499"/>
    <x v="0"/>
    <x v="0"/>
    <n v="67"/>
    <n v="5"/>
    <x v="44"/>
    <n v="269"/>
    <n v="230"/>
    <n v="1323.22"/>
    <n v="0.76300000000000001"/>
    <x v="1"/>
    <n v="335"/>
    <n v="228"/>
    <x v="0"/>
    <n v="497530.72000000003"/>
    <x v="1"/>
  </r>
  <r>
    <x v="1500"/>
    <x v="1500"/>
    <x v="0"/>
    <x v="1"/>
    <n v="196"/>
    <n v="7"/>
    <x v="494"/>
    <n v="161"/>
    <n v="360"/>
    <n v="802.51"/>
    <n v="6.7000000000000004E-2"/>
    <x v="2"/>
    <n v="1372"/>
    <n v="874"/>
    <x v="0"/>
    <n v="528854.09"/>
    <x v="3"/>
  </r>
  <r>
    <x v="1501"/>
    <x v="1501"/>
    <x v="3"/>
    <x v="0"/>
    <n v="194"/>
    <n v="7"/>
    <x v="582"/>
    <n v="140"/>
    <n v="222"/>
    <n v="1084.94"/>
    <n v="0.41299999999999998"/>
    <x v="2"/>
    <n v="1358"/>
    <n v="1468"/>
    <x v="1"/>
    <n v="32548.2"/>
    <x v="0"/>
  </r>
  <r>
    <x v="1502"/>
    <x v="1502"/>
    <x v="0"/>
    <x v="1"/>
    <n v="138"/>
    <n v="12"/>
    <x v="307"/>
    <n v="123"/>
    <n v="371"/>
    <n v="1322.51"/>
    <n v="0.29499999999999998"/>
    <x v="0"/>
    <n v="1656"/>
    <n v="1679"/>
    <x v="1"/>
    <n v="132251"/>
    <x v="3"/>
  </r>
  <r>
    <x v="1503"/>
    <x v="1503"/>
    <x v="2"/>
    <x v="0"/>
    <n v="23"/>
    <n v="4"/>
    <x v="218"/>
    <n v="231"/>
    <n v="244"/>
    <n v="153.03"/>
    <n v="7.0999999999999994E-2"/>
    <x v="1"/>
    <n v="92"/>
    <n v="43"/>
    <x v="0"/>
    <n v="42848.4"/>
    <x v="3"/>
  </r>
  <r>
    <x v="1504"/>
    <x v="1504"/>
    <x v="4"/>
    <x v="2"/>
    <n v="22"/>
    <n v="5"/>
    <x v="618"/>
    <n v="63"/>
    <n v="389"/>
    <n v="621.26"/>
    <n v="0.41299999999999998"/>
    <x v="0"/>
    <n v="110"/>
    <n v="148"/>
    <x v="1"/>
    <n v="15531.5"/>
    <x v="0"/>
  </r>
  <r>
    <x v="1505"/>
    <x v="1505"/>
    <x v="0"/>
    <x v="0"/>
    <n v="84"/>
    <n v="14"/>
    <x v="471"/>
    <n v="51"/>
    <n v="294"/>
    <n v="948.77"/>
    <n v="0.61599999999999999"/>
    <x v="0"/>
    <n v="1176"/>
    <n v="750"/>
    <x v="0"/>
    <n v="452563.29"/>
    <x v="1"/>
  </r>
  <r>
    <x v="1506"/>
    <x v="1506"/>
    <x v="4"/>
    <x v="0"/>
    <n v="175"/>
    <n v="12"/>
    <x v="674"/>
    <n v="102"/>
    <n v="378"/>
    <n v="569.85"/>
    <n v="0.17799999999999999"/>
    <x v="2"/>
    <n v="2100"/>
    <n v="1810"/>
    <x v="0"/>
    <n v="223381.2"/>
    <x v="3"/>
  </r>
  <r>
    <x v="1507"/>
    <x v="1507"/>
    <x v="3"/>
    <x v="1"/>
    <n v="77"/>
    <n v="11"/>
    <x v="91"/>
    <n v="269"/>
    <n v="245"/>
    <n v="145.49"/>
    <n v="0.30499999999999999"/>
    <x v="2"/>
    <n v="847"/>
    <n v="616"/>
    <x v="0"/>
    <n v="72745"/>
    <x v="0"/>
  </r>
  <r>
    <x v="1508"/>
    <x v="1508"/>
    <x v="4"/>
    <x v="0"/>
    <n v="135"/>
    <n v="4"/>
    <x v="655"/>
    <n v="290"/>
    <n v="111"/>
    <n v="219.02"/>
    <n v="0.63900000000000001"/>
    <x v="0"/>
    <n v="540"/>
    <n v="589"/>
    <x v="1"/>
    <n v="52783.82"/>
    <x v="1"/>
  </r>
  <r>
    <x v="1509"/>
    <x v="1509"/>
    <x v="3"/>
    <x v="1"/>
    <n v="130"/>
    <n v="14"/>
    <x v="307"/>
    <n v="201"/>
    <n v="74"/>
    <n v="1613.41"/>
    <n v="0.57899999999999996"/>
    <x v="2"/>
    <n v="1820"/>
    <n v="1921"/>
    <x v="1"/>
    <n v="161341"/>
    <x v="0"/>
  </r>
  <r>
    <x v="1510"/>
    <x v="1510"/>
    <x v="2"/>
    <x v="2"/>
    <n v="76"/>
    <n v="7"/>
    <x v="237"/>
    <n v="134"/>
    <n v="101"/>
    <n v="1827.2"/>
    <n v="0.86899999999999999"/>
    <x v="1"/>
    <n v="532"/>
    <n v="132"/>
    <x v="0"/>
    <n v="975724.8"/>
    <x v="2"/>
  </r>
  <r>
    <x v="1511"/>
    <x v="1511"/>
    <x v="3"/>
    <x v="1"/>
    <n v="42"/>
    <n v="2"/>
    <x v="26"/>
    <n v="44"/>
    <n v="99"/>
    <n v="346.85"/>
    <n v="0.79100000000000004"/>
    <x v="1"/>
    <n v="84"/>
    <n v="49"/>
    <x v="1"/>
    <n v="27401.15"/>
    <x v="1"/>
  </r>
  <r>
    <x v="1512"/>
    <x v="1512"/>
    <x v="3"/>
    <x v="1"/>
    <n v="72"/>
    <n v="9"/>
    <x v="675"/>
    <n v="56"/>
    <n v="344"/>
    <n v="536.05999999999995"/>
    <n v="0.96599999999999997"/>
    <x v="0"/>
    <n v="648"/>
    <n v="464"/>
    <x v="1"/>
    <n v="128654.39999999999"/>
    <x v="2"/>
  </r>
  <r>
    <x v="1513"/>
    <x v="1513"/>
    <x v="1"/>
    <x v="0"/>
    <n v="176"/>
    <n v="9"/>
    <x v="137"/>
    <n v="162"/>
    <n v="101"/>
    <n v="1321.89"/>
    <n v="0.59699999999999998"/>
    <x v="1"/>
    <n v="1584"/>
    <n v="1378"/>
    <x v="0"/>
    <n v="486455.52"/>
    <x v="0"/>
  </r>
  <r>
    <x v="1514"/>
    <x v="1514"/>
    <x v="0"/>
    <x v="2"/>
    <n v="84"/>
    <n v="10"/>
    <x v="488"/>
    <n v="247"/>
    <n v="381"/>
    <n v="1910.83"/>
    <n v="0.69799999999999995"/>
    <x v="0"/>
    <n v="840"/>
    <n v="507"/>
    <x v="0"/>
    <n v="1108281.3999999999"/>
    <x v="1"/>
  </r>
  <r>
    <x v="1515"/>
    <x v="1515"/>
    <x v="0"/>
    <x v="1"/>
    <n v="195"/>
    <n v="7"/>
    <x v="334"/>
    <n v="14"/>
    <n v="89"/>
    <n v="634.20000000000005"/>
    <n v="0.86099999999999999"/>
    <x v="1"/>
    <n v="1365"/>
    <n v="1132"/>
    <x v="0"/>
    <n v="156647.40000000002"/>
    <x v="2"/>
  </r>
  <r>
    <x v="1516"/>
    <x v="1516"/>
    <x v="2"/>
    <x v="0"/>
    <n v="46"/>
    <n v="2"/>
    <x v="676"/>
    <n v="134"/>
    <n v="281"/>
    <n v="1717.67"/>
    <n v="0.84"/>
    <x v="2"/>
    <n v="92"/>
    <n v="0"/>
    <x v="0"/>
    <n v="530760.03"/>
    <x v="2"/>
  </r>
  <r>
    <x v="1517"/>
    <x v="1517"/>
    <x v="2"/>
    <x v="0"/>
    <n v="68"/>
    <n v="4"/>
    <x v="677"/>
    <n v="96"/>
    <n v="109"/>
    <n v="1036.75"/>
    <n v="0.71899999999999997"/>
    <x v="1"/>
    <n v="272"/>
    <n v="56"/>
    <x v="0"/>
    <n v="323466"/>
    <x v="1"/>
  </r>
  <r>
    <x v="1518"/>
    <x v="1518"/>
    <x v="0"/>
    <x v="1"/>
    <n v="186"/>
    <n v="2"/>
    <x v="181"/>
    <n v="12"/>
    <n v="265"/>
    <n v="1915.29"/>
    <n v="0.5"/>
    <x v="2"/>
    <n v="372"/>
    <n v="172"/>
    <x v="1"/>
    <n v="406041.48"/>
    <x v="0"/>
  </r>
  <r>
    <x v="1519"/>
    <x v="1519"/>
    <x v="1"/>
    <x v="0"/>
    <n v="82"/>
    <n v="14"/>
    <x v="41"/>
    <n v="174"/>
    <n v="389"/>
    <n v="315.7"/>
    <n v="0.27300000000000002"/>
    <x v="0"/>
    <n v="1148"/>
    <n v="829"/>
    <x v="0"/>
    <n v="155640.1"/>
    <x v="3"/>
  </r>
  <r>
    <x v="1520"/>
    <x v="1520"/>
    <x v="0"/>
    <x v="1"/>
    <n v="131"/>
    <n v="6"/>
    <x v="58"/>
    <n v="232"/>
    <n v="246"/>
    <n v="1948.66"/>
    <n v="0.877"/>
    <x v="1"/>
    <n v="786"/>
    <n v="742"/>
    <x v="0"/>
    <n v="537830.16"/>
    <x v="2"/>
  </r>
  <r>
    <x v="1521"/>
    <x v="1521"/>
    <x v="1"/>
    <x v="1"/>
    <n v="109"/>
    <n v="4"/>
    <x v="678"/>
    <n v="34"/>
    <n v="325"/>
    <n v="909.91"/>
    <n v="0.77700000000000002"/>
    <x v="2"/>
    <n v="436"/>
    <n v="0"/>
    <x v="0"/>
    <n v="477702.75"/>
    <x v="1"/>
  </r>
  <r>
    <x v="1522"/>
    <x v="1522"/>
    <x v="2"/>
    <x v="1"/>
    <n v="80"/>
    <n v="3"/>
    <x v="187"/>
    <n v="48"/>
    <n v="390"/>
    <n v="1908.23"/>
    <n v="0.83799999999999997"/>
    <x v="2"/>
    <n v="240"/>
    <n v="0"/>
    <x v="0"/>
    <n v="776649.61"/>
    <x v="2"/>
  </r>
  <r>
    <x v="1523"/>
    <x v="1523"/>
    <x v="4"/>
    <x v="2"/>
    <n v="169"/>
    <n v="4"/>
    <x v="485"/>
    <n v="114"/>
    <n v="51"/>
    <n v="944.45"/>
    <n v="0.14099999999999999"/>
    <x v="0"/>
    <n v="676"/>
    <n v="156"/>
    <x v="0"/>
    <n v="598781.30000000005"/>
    <x v="3"/>
  </r>
  <r>
    <x v="1524"/>
    <x v="1524"/>
    <x v="2"/>
    <x v="1"/>
    <n v="136"/>
    <n v="10"/>
    <x v="679"/>
    <n v="14"/>
    <n v="155"/>
    <n v="1083.6600000000001"/>
    <n v="0.315"/>
    <x v="0"/>
    <n v="1360"/>
    <n v="957"/>
    <x v="0"/>
    <n v="451886.22000000003"/>
    <x v="0"/>
  </r>
  <r>
    <x v="1525"/>
    <x v="1525"/>
    <x v="2"/>
    <x v="0"/>
    <n v="134"/>
    <n v="12"/>
    <x v="528"/>
    <n v="145"/>
    <n v="265"/>
    <n v="1619.31"/>
    <n v="0.42499999999999999"/>
    <x v="1"/>
    <n v="1608"/>
    <n v="1368"/>
    <x v="0"/>
    <n v="623434.35"/>
    <x v="0"/>
  </r>
  <r>
    <x v="1526"/>
    <x v="1526"/>
    <x v="3"/>
    <x v="2"/>
    <n v="126"/>
    <n v="9"/>
    <x v="629"/>
    <n v="13"/>
    <n v="314"/>
    <n v="1459.13"/>
    <n v="0.83799999999999997"/>
    <x v="1"/>
    <n v="1134"/>
    <n v="470"/>
    <x v="0"/>
    <n v="987831.01000000013"/>
    <x v="2"/>
  </r>
  <r>
    <x v="1527"/>
    <x v="1527"/>
    <x v="3"/>
    <x v="0"/>
    <n v="48"/>
    <n v="14"/>
    <x v="676"/>
    <n v="178"/>
    <n v="216"/>
    <n v="1258.23"/>
    <n v="0.89300000000000002"/>
    <x v="1"/>
    <n v="672"/>
    <n v="541"/>
    <x v="0"/>
    <n v="388793.07"/>
    <x v="2"/>
  </r>
  <r>
    <x v="1528"/>
    <x v="1528"/>
    <x v="3"/>
    <x v="2"/>
    <n v="199"/>
    <n v="4"/>
    <x v="423"/>
    <n v="87"/>
    <n v="296"/>
    <n v="863.11"/>
    <n v="0.28499999999999998"/>
    <x v="2"/>
    <n v="796"/>
    <n v="95"/>
    <x v="0"/>
    <n v="680130.68"/>
    <x v="3"/>
  </r>
  <r>
    <x v="1529"/>
    <x v="1529"/>
    <x v="3"/>
    <x v="2"/>
    <n v="106"/>
    <n v="12"/>
    <x v="680"/>
    <n v="28"/>
    <n v="259"/>
    <n v="1595.25"/>
    <n v="0.68600000000000005"/>
    <x v="0"/>
    <n v="1272"/>
    <n v="972"/>
    <x v="0"/>
    <n v="523242"/>
    <x v="1"/>
  </r>
  <r>
    <x v="1530"/>
    <x v="1530"/>
    <x v="1"/>
    <x v="2"/>
    <n v="66"/>
    <n v="3"/>
    <x v="660"/>
    <n v="214"/>
    <n v="107"/>
    <n v="1899.05"/>
    <n v="7.8E-2"/>
    <x v="1"/>
    <n v="198"/>
    <n v="115"/>
    <x v="0"/>
    <n v="564017.85"/>
    <x v="3"/>
  </r>
  <r>
    <x v="1531"/>
    <x v="1531"/>
    <x v="0"/>
    <x v="2"/>
    <n v="5"/>
    <n v="6"/>
    <x v="650"/>
    <n v="42"/>
    <n v="92"/>
    <n v="69.13"/>
    <n v="0.41"/>
    <x v="1"/>
    <n v="30"/>
    <n v="0"/>
    <x v="2"/>
    <n v="33389.79"/>
    <x v="0"/>
  </r>
  <r>
    <x v="1532"/>
    <x v="1532"/>
    <x v="4"/>
    <x v="0"/>
    <n v="21"/>
    <n v="13"/>
    <x v="681"/>
    <n v="159"/>
    <n v="187"/>
    <n v="1196.3"/>
    <n v="0.48699999999999999"/>
    <x v="2"/>
    <n v="273"/>
    <n v="224"/>
    <x v="0"/>
    <n v="248830.4"/>
    <x v="0"/>
  </r>
  <r>
    <x v="1533"/>
    <x v="1533"/>
    <x v="2"/>
    <x v="1"/>
    <n v="20"/>
    <n v="13"/>
    <x v="633"/>
    <n v="202"/>
    <n v="158"/>
    <n v="1738.66"/>
    <n v="0.76600000000000001"/>
    <x v="1"/>
    <n v="260"/>
    <n v="265"/>
    <x v="1"/>
    <n v="342516.02"/>
    <x v="1"/>
  </r>
  <r>
    <x v="1534"/>
    <x v="1534"/>
    <x v="1"/>
    <x v="0"/>
    <n v="13"/>
    <n v="14"/>
    <x v="657"/>
    <n v="148"/>
    <n v="97"/>
    <n v="1323.57"/>
    <n v="0.89200000000000002"/>
    <x v="2"/>
    <n v="182"/>
    <n v="0"/>
    <x v="0"/>
    <n v="723992.78999999992"/>
    <x v="2"/>
  </r>
  <r>
    <x v="1535"/>
    <x v="1535"/>
    <x v="4"/>
    <x v="1"/>
    <n v="185"/>
    <n v="13"/>
    <x v="277"/>
    <n v="281"/>
    <n v="175"/>
    <n v="1611.62"/>
    <n v="0.33700000000000002"/>
    <x v="2"/>
    <n v="2405"/>
    <n v="2292"/>
    <x v="0"/>
    <n v="634978.27999999991"/>
    <x v="0"/>
  </r>
  <r>
    <x v="1536"/>
    <x v="1536"/>
    <x v="1"/>
    <x v="0"/>
    <n v="63"/>
    <n v="2"/>
    <x v="22"/>
    <n v="205"/>
    <n v="263"/>
    <n v="1795.37"/>
    <n v="0.52800000000000002"/>
    <x v="0"/>
    <n v="126"/>
    <n v="0"/>
    <x v="0"/>
    <n v="1107743.29"/>
    <x v="0"/>
  </r>
  <r>
    <x v="1537"/>
    <x v="1537"/>
    <x v="1"/>
    <x v="2"/>
    <n v="123"/>
    <n v="5"/>
    <x v="213"/>
    <n v="136"/>
    <n v="177"/>
    <n v="1514.35"/>
    <n v="0.64700000000000002"/>
    <x v="2"/>
    <n v="615"/>
    <n v="0"/>
    <x v="0"/>
    <n v="1179678.6499999999"/>
    <x v="1"/>
  </r>
  <r>
    <x v="1538"/>
    <x v="1538"/>
    <x v="2"/>
    <x v="2"/>
    <n v="141"/>
    <n v="9"/>
    <x v="256"/>
    <n v="240"/>
    <n v="247"/>
    <n v="1448.18"/>
    <n v="0.32900000000000001"/>
    <x v="0"/>
    <n v="1269"/>
    <n v="1036"/>
    <x v="0"/>
    <n v="684989.14"/>
    <x v="0"/>
  </r>
  <r>
    <x v="1539"/>
    <x v="1539"/>
    <x v="0"/>
    <x v="1"/>
    <n v="144"/>
    <n v="2"/>
    <x v="628"/>
    <n v="53"/>
    <n v="251"/>
    <n v="1931.25"/>
    <n v="0.98599999999999999"/>
    <x v="2"/>
    <n v="288"/>
    <n v="105"/>
    <x v="1"/>
    <n v="455775"/>
    <x v="2"/>
  </r>
  <r>
    <x v="1540"/>
    <x v="1540"/>
    <x v="3"/>
    <x v="1"/>
    <n v="123"/>
    <n v="6"/>
    <x v="8"/>
    <n v="239"/>
    <n v="241"/>
    <n v="1734.19"/>
    <n v="0.876"/>
    <x v="0"/>
    <n v="738"/>
    <n v="916"/>
    <x v="1"/>
    <n v="105785.59"/>
    <x v="2"/>
  </r>
  <r>
    <x v="1541"/>
    <x v="1541"/>
    <x v="0"/>
    <x v="0"/>
    <n v="45"/>
    <n v="13"/>
    <x v="637"/>
    <n v="225"/>
    <n v="156"/>
    <n v="1639.99"/>
    <n v="0.29599999999999999"/>
    <x v="2"/>
    <n v="585"/>
    <n v="597"/>
    <x v="1"/>
    <n v="349317.87"/>
    <x v="3"/>
  </r>
  <r>
    <x v="1542"/>
    <x v="1542"/>
    <x v="2"/>
    <x v="1"/>
    <n v="147"/>
    <n v="5"/>
    <x v="206"/>
    <n v="253"/>
    <n v="243"/>
    <n v="218.49"/>
    <n v="0.50800000000000001"/>
    <x v="1"/>
    <n v="735"/>
    <n v="642"/>
    <x v="0"/>
    <n v="75597.540000000008"/>
    <x v="0"/>
  </r>
  <r>
    <x v="1543"/>
    <x v="1543"/>
    <x v="2"/>
    <x v="0"/>
    <n v="70"/>
    <n v="7"/>
    <x v="674"/>
    <n v="18"/>
    <n v="376"/>
    <n v="516.11"/>
    <n v="0.23100000000000001"/>
    <x v="0"/>
    <n v="490"/>
    <n v="116"/>
    <x v="0"/>
    <n v="202315.12"/>
    <x v="3"/>
  </r>
  <r>
    <x v="1544"/>
    <x v="1544"/>
    <x v="2"/>
    <x v="1"/>
    <n v="79"/>
    <n v="8"/>
    <x v="290"/>
    <n v="259"/>
    <n v="287"/>
    <n v="1135.67"/>
    <n v="0.51500000000000001"/>
    <x v="0"/>
    <n v="632"/>
    <n v="407"/>
    <x v="0"/>
    <n v="549664.28"/>
    <x v="0"/>
  </r>
  <r>
    <x v="1545"/>
    <x v="1545"/>
    <x v="4"/>
    <x v="1"/>
    <n v="15"/>
    <n v="10"/>
    <x v="437"/>
    <n v="209"/>
    <n v="181"/>
    <n v="1433.64"/>
    <n v="0.68300000000000005"/>
    <x v="2"/>
    <n v="150"/>
    <n v="177"/>
    <x v="1"/>
    <n v="260922.48"/>
    <x v="1"/>
  </r>
  <r>
    <x v="1546"/>
    <x v="1546"/>
    <x v="0"/>
    <x v="1"/>
    <n v="12"/>
    <n v="2"/>
    <x v="611"/>
    <n v="88"/>
    <n v="132"/>
    <n v="641.27"/>
    <n v="8.5999999999999993E-2"/>
    <x v="1"/>
    <n v="24"/>
    <n v="0"/>
    <x v="2"/>
    <n v="189174.65"/>
    <x v="3"/>
  </r>
  <r>
    <x v="1547"/>
    <x v="1547"/>
    <x v="0"/>
    <x v="2"/>
    <n v="187"/>
    <n v="12"/>
    <x v="113"/>
    <n v="254"/>
    <n v="333"/>
    <n v="231.99"/>
    <n v="0.87"/>
    <x v="1"/>
    <n v="2244"/>
    <n v="2115"/>
    <x v="0"/>
    <n v="88852.17"/>
    <x v="2"/>
  </r>
  <r>
    <x v="1548"/>
    <x v="1548"/>
    <x v="1"/>
    <x v="2"/>
    <n v="138"/>
    <n v="11"/>
    <x v="340"/>
    <n v="199"/>
    <n v="271"/>
    <n v="656.64"/>
    <n v="0.59399999999999997"/>
    <x v="0"/>
    <n v="1518"/>
    <n v="1056"/>
    <x v="0"/>
    <n v="434039.03999999998"/>
    <x v="0"/>
  </r>
  <r>
    <x v="1549"/>
    <x v="1549"/>
    <x v="1"/>
    <x v="0"/>
    <n v="185"/>
    <n v="5"/>
    <x v="652"/>
    <n v="95"/>
    <n v="155"/>
    <n v="1553.51"/>
    <n v="0.99"/>
    <x v="1"/>
    <n v="925"/>
    <n v="226"/>
    <x v="0"/>
    <n v="1233486.94"/>
    <x v="2"/>
  </r>
  <r>
    <x v="1550"/>
    <x v="1550"/>
    <x v="1"/>
    <x v="1"/>
    <n v="152"/>
    <n v="7"/>
    <x v="88"/>
    <n v="280"/>
    <n v="343"/>
    <n v="1760.93"/>
    <n v="2.5999999999999999E-2"/>
    <x v="1"/>
    <n v="1064"/>
    <n v="845"/>
    <x v="0"/>
    <n v="878704.07000000007"/>
    <x v="3"/>
  </r>
  <r>
    <x v="1551"/>
    <x v="1551"/>
    <x v="2"/>
    <x v="0"/>
    <n v="171"/>
    <n v="11"/>
    <x v="608"/>
    <n v="271"/>
    <n v="115"/>
    <n v="1830.16"/>
    <n v="0.83099999999999996"/>
    <x v="2"/>
    <n v="1881"/>
    <n v="1444"/>
    <x v="0"/>
    <n v="1295753.28"/>
    <x v="2"/>
  </r>
  <r>
    <x v="1552"/>
    <x v="1552"/>
    <x v="0"/>
    <x v="1"/>
    <n v="103"/>
    <n v="8"/>
    <x v="382"/>
    <n v="10"/>
    <n v="244"/>
    <n v="788.79"/>
    <n v="0.79200000000000004"/>
    <x v="1"/>
    <n v="824"/>
    <n v="355"/>
    <x v="0"/>
    <n v="377830.41"/>
    <x v="1"/>
  </r>
  <r>
    <x v="1553"/>
    <x v="1553"/>
    <x v="2"/>
    <x v="2"/>
    <n v="76"/>
    <n v="8"/>
    <x v="672"/>
    <n v="29"/>
    <n v="237"/>
    <n v="776.45"/>
    <n v="0.13300000000000001"/>
    <x v="1"/>
    <n v="608"/>
    <n v="353"/>
    <x v="0"/>
    <n v="220511.80000000002"/>
    <x v="3"/>
  </r>
  <r>
    <x v="1554"/>
    <x v="1554"/>
    <x v="4"/>
    <x v="2"/>
    <n v="117"/>
    <n v="9"/>
    <x v="571"/>
    <n v="139"/>
    <n v="96"/>
    <n v="843.08"/>
    <n v="0.33500000000000002"/>
    <x v="1"/>
    <n v="1053"/>
    <n v="634"/>
    <x v="0"/>
    <n v="470438.64"/>
    <x v="0"/>
  </r>
  <r>
    <x v="1555"/>
    <x v="1555"/>
    <x v="1"/>
    <x v="1"/>
    <n v="111"/>
    <n v="11"/>
    <x v="682"/>
    <n v="267"/>
    <n v="74"/>
    <n v="782.83"/>
    <n v="0.88500000000000001"/>
    <x v="1"/>
    <n v="1221"/>
    <n v="1083"/>
    <x v="0"/>
    <n v="317046.15000000002"/>
    <x v="2"/>
  </r>
  <r>
    <x v="1556"/>
    <x v="1556"/>
    <x v="2"/>
    <x v="1"/>
    <n v="38"/>
    <n v="9"/>
    <x v="459"/>
    <n v="140"/>
    <n v="115"/>
    <n v="1349.08"/>
    <n v="0.51800000000000002"/>
    <x v="2"/>
    <n v="342"/>
    <n v="378"/>
    <x v="1"/>
    <n v="140304.32000000001"/>
    <x v="0"/>
  </r>
  <r>
    <x v="1557"/>
    <x v="1557"/>
    <x v="2"/>
    <x v="2"/>
    <n v="61"/>
    <n v="9"/>
    <x v="572"/>
    <n v="16"/>
    <n v="384"/>
    <n v="748.73"/>
    <n v="0.40100000000000002"/>
    <x v="2"/>
    <n v="549"/>
    <n v="0"/>
    <x v="0"/>
    <n v="544326.71"/>
    <x v="0"/>
  </r>
  <r>
    <x v="1558"/>
    <x v="1558"/>
    <x v="4"/>
    <x v="2"/>
    <n v="121"/>
    <n v="9"/>
    <x v="448"/>
    <n v="250"/>
    <n v="116"/>
    <n v="89.67"/>
    <n v="0.90500000000000003"/>
    <x v="1"/>
    <n v="1089"/>
    <n v="1004"/>
    <x v="0"/>
    <n v="30039.45"/>
    <x v="2"/>
  </r>
  <r>
    <x v="1559"/>
    <x v="1559"/>
    <x v="3"/>
    <x v="0"/>
    <n v="124"/>
    <n v="13"/>
    <x v="204"/>
    <n v="201"/>
    <n v="246"/>
    <n v="906.1"/>
    <n v="9.2999999999999999E-2"/>
    <x v="2"/>
    <n v="1612"/>
    <n v="1551"/>
    <x v="0"/>
    <n v="237398.2"/>
    <x v="3"/>
  </r>
  <r>
    <x v="1560"/>
    <x v="1560"/>
    <x v="0"/>
    <x v="2"/>
    <n v="151"/>
    <n v="9"/>
    <x v="529"/>
    <n v="124"/>
    <n v="295"/>
    <n v="487.1"/>
    <n v="0.47299999999999998"/>
    <x v="0"/>
    <n v="1359"/>
    <n v="995"/>
    <x v="0"/>
    <n v="237704.80000000002"/>
    <x v="0"/>
  </r>
  <r>
    <x v="1561"/>
    <x v="1561"/>
    <x v="3"/>
    <x v="1"/>
    <n v="75"/>
    <n v="7"/>
    <x v="210"/>
    <n v="111"/>
    <n v="345"/>
    <n v="106.17"/>
    <n v="0.65200000000000002"/>
    <x v="2"/>
    <n v="525"/>
    <n v="275"/>
    <x v="0"/>
    <n v="38327.370000000003"/>
    <x v="1"/>
  </r>
  <r>
    <x v="1562"/>
    <x v="1562"/>
    <x v="1"/>
    <x v="0"/>
    <n v="163"/>
    <n v="10"/>
    <x v="513"/>
    <n v="10"/>
    <n v="149"/>
    <n v="968.14"/>
    <n v="0.60899999999999999"/>
    <x v="2"/>
    <n v="1630"/>
    <n v="1444"/>
    <x v="0"/>
    <n v="189755.44"/>
    <x v="1"/>
  </r>
  <r>
    <x v="1563"/>
    <x v="1563"/>
    <x v="2"/>
    <x v="1"/>
    <n v="44"/>
    <n v="4"/>
    <x v="92"/>
    <n v="34"/>
    <n v="227"/>
    <n v="451.61"/>
    <n v="0.26400000000000001"/>
    <x v="2"/>
    <n v="176"/>
    <n v="61"/>
    <x v="1"/>
    <n v="67289.89"/>
    <x v="3"/>
  </r>
  <r>
    <x v="1564"/>
    <x v="1564"/>
    <x v="4"/>
    <x v="0"/>
    <n v="146"/>
    <n v="7"/>
    <x v="35"/>
    <n v="218"/>
    <n v="164"/>
    <n v="932.85"/>
    <n v="0.56299999999999994"/>
    <x v="0"/>
    <n v="1022"/>
    <n v="564"/>
    <x v="0"/>
    <n v="630606.6"/>
    <x v="0"/>
  </r>
  <r>
    <x v="1565"/>
    <x v="1565"/>
    <x v="4"/>
    <x v="1"/>
    <n v="107"/>
    <n v="6"/>
    <x v="683"/>
    <n v="152"/>
    <n v="217"/>
    <n v="591.61"/>
    <n v="0.70899999999999996"/>
    <x v="0"/>
    <n v="642"/>
    <n v="692"/>
    <x v="1"/>
    <n v="60344.22"/>
    <x v="1"/>
  </r>
  <r>
    <x v="1566"/>
    <x v="1566"/>
    <x v="0"/>
    <x v="2"/>
    <n v="128"/>
    <n v="9"/>
    <x v="110"/>
    <n v="206"/>
    <n v="168"/>
    <n v="1227.23"/>
    <n v="0.58499999999999996"/>
    <x v="0"/>
    <n v="1152"/>
    <n v="979"/>
    <x v="0"/>
    <n v="465120.17"/>
    <x v="0"/>
  </r>
  <r>
    <x v="1567"/>
    <x v="1567"/>
    <x v="3"/>
    <x v="1"/>
    <n v="127"/>
    <n v="5"/>
    <x v="125"/>
    <n v="154"/>
    <n v="214"/>
    <n v="1982.21"/>
    <n v="0.68400000000000005"/>
    <x v="2"/>
    <n v="635"/>
    <n v="682"/>
    <x v="1"/>
    <n v="212096.47"/>
    <x v="1"/>
  </r>
  <r>
    <x v="1568"/>
    <x v="1568"/>
    <x v="0"/>
    <x v="0"/>
    <n v="104"/>
    <n v="5"/>
    <x v="160"/>
    <n v="158"/>
    <n v="268"/>
    <n v="1117.0999999999999"/>
    <n v="0.25600000000000001"/>
    <x v="0"/>
    <n v="520"/>
    <n v="127"/>
    <x v="0"/>
    <n v="615522.1"/>
    <x v="3"/>
  </r>
  <r>
    <x v="1569"/>
    <x v="1569"/>
    <x v="2"/>
    <x v="1"/>
    <n v="169"/>
    <n v="14"/>
    <x v="413"/>
    <n v="190"/>
    <n v="246"/>
    <n v="1311.45"/>
    <n v="0.83299999999999996"/>
    <x v="0"/>
    <n v="2366"/>
    <n v="1795"/>
    <x v="0"/>
    <n v="998013.45000000007"/>
    <x v="2"/>
  </r>
  <r>
    <x v="1570"/>
    <x v="1570"/>
    <x v="0"/>
    <x v="0"/>
    <n v="176"/>
    <n v="11"/>
    <x v="429"/>
    <n v="64"/>
    <n v="367"/>
    <n v="1842.59"/>
    <n v="0.45"/>
    <x v="2"/>
    <n v="1936"/>
    <n v="1343"/>
    <x v="0"/>
    <n v="1210581.6299999999"/>
    <x v="0"/>
  </r>
  <r>
    <x v="1571"/>
    <x v="1571"/>
    <x v="4"/>
    <x v="1"/>
    <n v="141"/>
    <n v="12"/>
    <x v="684"/>
    <n v="147"/>
    <n v="286"/>
    <n v="779.3"/>
    <n v="0.98699999999999999"/>
    <x v="1"/>
    <n v="1692"/>
    <n v="1349"/>
    <x v="0"/>
    <n v="381857"/>
    <x v="2"/>
  </r>
  <r>
    <x v="1572"/>
    <x v="1572"/>
    <x v="4"/>
    <x v="2"/>
    <n v="62"/>
    <n v="11"/>
    <x v="685"/>
    <n v="218"/>
    <n v="218"/>
    <n v="374.77"/>
    <n v="2.3E-2"/>
    <x v="2"/>
    <n v="682"/>
    <n v="383"/>
    <x v="0"/>
    <n v="193756.09"/>
    <x v="3"/>
  </r>
  <r>
    <x v="1573"/>
    <x v="1573"/>
    <x v="1"/>
    <x v="2"/>
    <n v="152"/>
    <n v="14"/>
    <x v="415"/>
    <n v="194"/>
    <n v="125"/>
    <n v="601.45000000000005"/>
    <n v="0.38"/>
    <x v="2"/>
    <n v="2128"/>
    <n v="1796"/>
    <x v="0"/>
    <n v="316362.7"/>
    <x v="0"/>
  </r>
  <r>
    <x v="1574"/>
    <x v="1574"/>
    <x v="1"/>
    <x v="1"/>
    <n v="113"/>
    <n v="6"/>
    <x v="99"/>
    <n v="74"/>
    <n v="336"/>
    <n v="835.45"/>
    <n v="0.18"/>
    <x v="2"/>
    <n v="678"/>
    <n v="379"/>
    <x v="0"/>
    <n v="311622.85000000003"/>
    <x v="3"/>
  </r>
  <r>
    <x v="1575"/>
    <x v="1575"/>
    <x v="2"/>
    <x v="1"/>
    <n v="125"/>
    <n v="12"/>
    <x v="240"/>
    <n v="46"/>
    <n v="82"/>
    <n v="1307.78"/>
    <n v="0.55600000000000005"/>
    <x v="1"/>
    <n v="1500"/>
    <n v="1111"/>
    <x v="0"/>
    <n v="568884.29999999993"/>
    <x v="0"/>
  </r>
  <r>
    <x v="1576"/>
    <x v="1576"/>
    <x v="3"/>
    <x v="1"/>
    <n v="96"/>
    <n v="14"/>
    <x v="224"/>
    <n v="121"/>
    <n v="348"/>
    <n v="58.95"/>
    <n v="0.24299999999999999"/>
    <x v="2"/>
    <n v="1344"/>
    <n v="1395"/>
    <x v="1"/>
    <n v="4126.5"/>
    <x v="3"/>
  </r>
  <r>
    <x v="1577"/>
    <x v="1577"/>
    <x v="0"/>
    <x v="0"/>
    <n v="54"/>
    <n v="14"/>
    <x v="289"/>
    <n v="272"/>
    <n v="398"/>
    <n v="1714.1"/>
    <n v="0.73699999999999999"/>
    <x v="2"/>
    <n v="756"/>
    <n v="409"/>
    <x v="0"/>
    <n v="1061027.8999999999"/>
    <x v="1"/>
  </r>
  <r>
    <x v="1578"/>
    <x v="1578"/>
    <x v="2"/>
    <x v="1"/>
    <n v="152"/>
    <n v="7"/>
    <x v="69"/>
    <n v="85"/>
    <n v="279"/>
    <n v="198.38"/>
    <n v="0.88200000000000001"/>
    <x v="1"/>
    <n v="1064"/>
    <n v="448"/>
    <x v="0"/>
    <n v="139064.38"/>
    <x v="2"/>
  </r>
  <r>
    <x v="1579"/>
    <x v="1579"/>
    <x v="1"/>
    <x v="1"/>
    <n v="109"/>
    <n v="12"/>
    <x v="253"/>
    <n v="187"/>
    <n v="244"/>
    <n v="1806.28"/>
    <n v="0.21099999999999999"/>
    <x v="2"/>
    <n v="1308"/>
    <n v="1413"/>
    <x v="1"/>
    <n v="148114.96"/>
    <x v="3"/>
  </r>
  <r>
    <x v="1580"/>
    <x v="1580"/>
    <x v="0"/>
    <x v="0"/>
    <n v="168"/>
    <n v="5"/>
    <x v="79"/>
    <n v="263"/>
    <n v="343"/>
    <n v="1901.4"/>
    <n v="0.161"/>
    <x v="2"/>
    <n v="840"/>
    <n v="995"/>
    <x v="1"/>
    <n v="205351.2"/>
    <x v="3"/>
  </r>
  <r>
    <x v="1581"/>
    <x v="1581"/>
    <x v="1"/>
    <x v="2"/>
    <n v="121"/>
    <n v="3"/>
    <x v="267"/>
    <n v="10"/>
    <n v="346"/>
    <n v="1980.7"/>
    <n v="0.875"/>
    <x v="2"/>
    <n v="363"/>
    <n v="0"/>
    <x v="0"/>
    <n v="1426104"/>
    <x v="2"/>
  </r>
  <r>
    <x v="1582"/>
    <x v="1582"/>
    <x v="0"/>
    <x v="1"/>
    <n v="31"/>
    <n v="13"/>
    <x v="579"/>
    <n v="157"/>
    <n v="327"/>
    <n v="1628.54"/>
    <n v="0.36099999999999999"/>
    <x v="1"/>
    <n v="403"/>
    <n v="351"/>
    <x v="1"/>
    <n v="340364.86"/>
    <x v="0"/>
  </r>
  <r>
    <x v="1583"/>
    <x v="1583"/>
    <x v="3"/>
    <x v="1"/>
    <n v="36"/>
    <n v="13"/>
    <x v="664"/>
    <n v="168"/>
    <n v="279"/>
    <n v="326.62"/>
    <n v="0.435"/>
    <x v="2"/>
    <n v="468"/>
    <n v="16"/>
    <x v="0"/>
    <n v="202504.4"/>
    <x v="0"/>
  </r>
  <r>
    <x v="1584"/>
    <x v="1584"/>
    <x v="2"/>
    <x v="2"/>
    <n v="5"/>
    <n v="3"/>
    <x v="285"/>
    <n v="277"/>
    <n v="145"/>
    <n v="1427.03"/>
    <n v="0.221"/>
    <x v="1"/>
    <n v="15"/>
    <n v="0"/>
    <x v="0"/>
    <n v="523720.01"/>
    <x v="3"/>
  </r>
  <r>
    <x v="1585"/>
    <x v="1585"/>
    <x v="0"/>
    <x v="2"/>
    <n v="21"/>
    <n v="13"/>
    <x v="686"/>
    <n v="159"/>
    <n v="220"/>
    <n v="446.48"/>
    <n v="0.42499999999999999"/>
    <x v="1"/>
    <n v="273"/>
    <n v="0"/>
    <x v="0"/>
    <n v="248689.36000000002"/>
    <x v="0"/>
  </r>
  <r>
    <x v="1586"/>
    <x v="1586"/>
    <x v="4"/>
    <x v="0"/>
    <n v="141"/>
    <n v="4"/>
    <x v="252"/>
    <n v="138"/>
    <n v="366"/>
    <n v="1799.4"/>
    <n v="0.23100000000000001"/>
    <x v="0"/>
    <n v="564"/>
    <n v="507"/>
    <x v="1"/>
    <n v="350883"/>
    <x v="3"/>
  </r>
  <r>
    <x v="1587"/>
    <x v="1587"/>
    <x v="4"/>
    <x v="1"/>
    <n v="88"/>
    <n v="3"/>
    <x v="113"/>
    <n v="135"/>
    <n v="379"/>
    <n v="667.38"/>
    <n v="0.66600000000000004"/>
    <x v="2"/>
    <n v="264"/>
    <n v="16"/>
    <x v="0"/>
    <n v="255606.54"/>
    <x v="1"/>
  </r>
  <r>
    <x v="1588"/>
    <x v="1588"/>
    <x v="0"/>
    <x v="1"/>
    <n v="49"/>
    <n v="2"/>
    <x v="565"/>
    <n v="10"/>
    <n v="81"/>
    <n v="687.25"/>
    <n v="0.499"/>
    <x v="2"/>
    <n v="98"/>
    <n v="0"/>
    <x v="2"/>
    <n v="546363.75"/>
    <x v="0"/>
  </r>
  <r>
    <x v="1589"/>
    <x v="1589"/>
    <x v="0"/>
    <x v="0"/>
    <n v="70"/>
    <n v="9"/>
    <x v="211"/>
    <n v="126"/>
    <n v="94"/>
    <n v="1839.42"/>
    <n v="0.78800000000000003"/>
    <x v="0"/>
    <n v="630"/>
    <n v="183"/>
    <x v="0"/>
    <n v="1053987.6600000001"/>
    <x v="1"/>
  </r>
  <r>
    <x v="1590"/>
    <x v="1590"/>
    <x v="0"/>
    <x v="2"/>
    <n v="36"/>
    <n v="13"/>
    <x v="493"/>
    <n v="158"/>
    <n v="121"/>
    <n v="75.8"/>
    <n v="0.313"/>
    <x v="0"/>
    <n v="468"/>
    <n v="124"/>
    <x v="0"/>
    <n v="38051.599999999999"/>
    <x v="0"/>
  </r>
  <r>
    <x v="1591"/>
    <x v="1591"/>
    <x v="4"/>
    <x v="0"/>
    <n v="49"/>
    <n v="6"/>
    <x v="562"/>
    <n v="278"/>
    <n v="69"/>
    <n v="428.23"/>
    <n v="0.50600000000000001"/>
    <x v="2"/>
    <n v="294"/>
    <n v="434"/>
    <x v="1"/>
    <n v="59095.740000000005"/>
    <x v="0"/>
  </r>
  <r>
    <x v="1592"/>
    <x v="1592"/>
    <x v="4"/>
    <x v="2"/>
    <n v="13"/>
    <n v="11"/>
    <x v="201"/>
    <n v="198"/>
    <n v="288"/>
    <n v="872.77"/>
    <n v="0.26"/>
    <x v="2"/>
    <n v="143"/>
    <n v="153"/>
    <x v="1"/>
    <n v="164080.76"/>
    <x v="3"/>
  </r>
  <r>
    <x v="1593"/>
    <x v="1593"/>
    <x v="0"/>
    <x v="0"/>
    <n v="34"/>
    <n v="2"/>
    <x v="491"/>
    <n v="150"/>
    <n v="248"/>
    <n v="1416.41"/>
    <n v="0.93400000000000005"/>
    <x v="0"/>
    <n v="68"/>
    <n v="0"/>
    <x v="2"/>
    <n v="905085.99000000011"/>
    <x v="2"/>
  </r>
  <r>
    <x v="1594"/>
    <x v="1594"/>
    <x v="1"/>
    <x v="2"/>
    <n v="88"/>
    <n v="14"/>
    <x v="594"/>
    <n v="114"/>
    <n v="114"/>
    <n v="1312.75"/>
    <n v="0.52200000000000002"/>
    <x v="2"/>
    <n v="1232"/>
    <n v="1180"/>
    <x v="0"/>
    <n v="217916.5"/>
    <x v="0"/>
  </r>
  <r>
    <x v="1595"/>
    <x v="1595"/>
    <x v="1"/>
    <x v="0"/>
    <n v="170"/>
    <n v="10"/>
    <x v="687"/>
    <n v="261"/>
    <n v="237"/>
    <n v="1355.35"/>
    <n v="0.17299999999999999"/>
    <x v="2"/>
    <n v="1700"/>
    <n v="1254"/>
    <x v="0"/>
    <n v="958232.45"/>
    <x v="3"/>
  </r>
  <r>
    <x v="1596"/>
    <x v="1596"/>
    <x v="3"/>
    <x v="2"/>
    <n v="64"/>
    <n v="9"/>
    <x v="80"/>
    <n v="290"/>
    <n v="138"/>
    <n v="1766.04"/>
    <n v="0.27300000000000002"/>
    <x v="2"/>
    <n v="576"/>
    <n v="410"/>
    <x v="0"/>
    <n v="805314.24"/>
    <x v="3"/>
  </r>
  <r>
    <x v="1597"/>
    <x v="1597"/>
    <x v="2"/>
    <x v="2"/>
    <n v="5"/>
    <n v="5"/>
    <x v="313"/>
    <n v="110"/>
    <n v="250"/>
    <n v="286.01"/>
    <n v="8.3000000000000004E-2"/>
    <x v="0"/>
    <n v="25"/>
    <n v="0"/>
    <x v="2"/>
    <n v="130992.58"/>
    <x v="3"/>
  </r>
  <r>
    <x v="1598"/>
    <x v="1598"/>
    <x v="1"/>
    <x v="2"/>
    <n v="9"/>
    <n v="9"/>
    <x v="681"/>
    <n v="291"/>
    <n v="72"/>
    <n v="1068.22"/>
    <n v="2.8000000000000001E-2"/>
    <x v="0"/>
    <n v="81"/>
    <n v="164"/>
    <x v="1"/>
    <n v="222189.76"/>
    <x v="3"/>
  </r>
  <r>
    <x v="1599"/>
    <x v="1599"/>
    <x v="4"/>
    <x v="2"/>
    <n v="67"/>
    <n v="14"/>
    <x v="48"/>
    <n v="172"/>
    <n v="345"/>
    <n v="1464.68"/>
    <n v="0.52600000000000002"/>
    <x v="1"/>
    <n v="938"/>
    <n v="931"/>
    <x v="1"/>
    <n v="262177.72000000003"/>
    <x v="0"/>
  </r>
  <r>
    <x v="1600"/>
    <x v="1600"/>
    <x v="1"/>
    <x v="2"/>
    <n v="168"/>
    <n v="13"/>
    <x v="688"/>
    <n v="212"/>
    <n v="179"/>
    <n v="1290.43"/>
    <n v="0.33700000000000002"/>
    <x v="1"/>
    <n v="2184"/>
    <n v="1975"/>
    <x v="0"/>
    <n v="543271.03"/>
    <x v="0"/>
  </r>
  <r>
    <x v="1601"/>
    <x v="1601"/>
    <x v="3"/>
    <x v="1"/>
    <n v="69"/>
    <n v="14"/>
    <x v="560"/>
    <n v="109"/>
    <n v="203"/>
    <n v="924.21"/>
    <n v="0.96399999999999997"/>
    <x v="2"/>
    <n v="966"/>
    <n v="470"/>
    <x v="0"/>
    <n v="559147.05000000005"/>
    <x v="2"/>
  </r>
  <r>
    <x v="1602"/>
    <x v="1602"/>
    <x v="3"/>
    <x v="2"/>
    <n v="82"/>
    <n v="11"/>
    <x v="33"/>
    <n v="290"/>
    <n v="127"/>
    <n v="83.37"/>
    <n v="0.17100000000000001"/>
    <x v="2"/>
    <n v="902"/>
    <n v="1155"/>
    <x v="1"/>
    <n v="3084.69"/>
    <x v="3"/>
  </r>
  <r>
    <x v="1603"/>
    <x v="1603"/>
    <x v="2"/>
    <x v="1"/>
    <n v="156"/>
    <n v="8"/>
    <x v="500"/>
    <n v="266"/>
    <n v="239"/>
    <n v="167.88"/>
    <n v="0.79400000000000004"/>
    <x v="1"/>
    <n v="1248"/>
    <n v="1355"/>
    <x v="1"/>
    <n v="26692.92"/>
    <x v="1"/>
  </r>
  <r>
    <x v="1604"/>
    <x v="1604"/>
    <x v="1"/>
    <x v="2"/>
    <n v="136"/>
    <n v="12"/>
    <x v="388"/>
    <n v="103"/>
    <n v="349"/>
    <n v="281.94"/>
    <n v="0.316"/>
    <x v="1"/>
    <n v="1632"/>
    <n v="1601"/>
    <x v="1"/>
    <n v="37779.96"/>
    <x v="0"/>
  </r>
  <r>
    <x v="1605"/>
    <x v="1605"/>
    <x v="4"/>
    <x v="1"/>
    <n v="118"/>
    <n v="12"/>
    <x v="145"/>
    <n v="288"/>
    <n v="203"/>
    <n v="719.29"/>
    <n v="0.224"/>
    <x v="1"/>
    <n v="1416"/>
    <n v="1357"/>
    <x v="0"/>
    <n v="249593.62999999998"/>
    <x v="3"/>
  </r>
  <r>
    <x v="1606"/>
    <x v="1606"/>
    <x v="4"/>
    <x v="1"/>
    <n v="29"/>
    <n v="8"/>
    <x v="380"/>
    <n v="236"/>
    <n v="162"/>
    <n v="279.42"/>
    <n v="0.97"/>
    <x v="2"/>
    <n v="232"/>
    <n v="224"/>
    <x v="0"/>
    <n v="68178.48000000001"/>
    <x v="2"/>
  </r>
  <r>
    <x v="1607"/>
    <x v="1607"/>
    <x v="0"/>
    <x v="0"/>
    <n v="139"/>
    <n v="2"/>
    <x v="120"/>
    <n v="159"/>
    <n v="388"/>
    <n v="880.86"/>
    <n v="0.80300000000000005"/>
    <x v="2"/>
    <n v="278"/>
    <n v="0"/>
    <x v="0"/>
    <n v="508256.22000000003"/>
    <x v="2"/>
  </r>
  <r>
    <x v="1608"/>
    <x v="1608"/>
    <x v="4"/>
    <x v="2"/>
    <n v="145"/>
    <n v="7"/>
    <x v="313"/>
    <n v="71"/>
    <n v="166"/>
    <n v="398.35"/>
    <n v="0.63100000000000001"/>
    <x v="1"/>
    <n v="1015"/>
    <n v="628"/>
    <x v="0"/>
    <n v="182444.30000000002"/>
    <x v="1"/>
  </r>
  <r>
    <x v="1609"/>
    <x v="1609"/>
    <x v="2"/>
    <x v="0"/>
    <n v="47"/>
    <n v="14"/>
    <x v="36"/>
    <n v="138"/>
    <n v="54"/>
    <n v="1569.37"/>
    <n v="0.69699999999999995"/>
    <x v="0"/>
    <n v="658"/>
    <n v="227"/>
    <x v="0"/>
    <n v="892971.52999999991"/>
    <x v="1"/>
  </r>
  <r>
    <x v="1610"/>
    <x v="1610"/>
    <x v="2"/>
    <x v="0"/>
    <n v="61"/>
    <n v="5"/>
    <x v="534"/>
    <n v="196"/>
    <n v="375"/>
    <n v="1749.4"/>
    <n v="0.99099999999999999"/>
    <x v="1"/>
    <n v="305"/>
    <n v="0"/>
    <x v="0"/>
    <n v="1289307.8"/>
    <x v="2"/>
  </r>
  <r>
    <x v="1611"/>
    <x v="1611"/>
    <x v="4"/>
    <x v="2"/>
    <n v="168"/>
    <n v="11"/>
    <x v="682"/>
    <n v="77"/>
    <n v="84"/>
    <n v="809.81"/>
    <n v="0.59299999999999997"/>
    <x v="0"/>
    <n v="1848"/>
    <n v="1520"/>
    <x v="0"/>
    <n v="327973.05"/>
    <x v="0"/>
  </r>
  <r>
    <x v="1612"/>
    <x v="1612"/>
    <x v="4"/>
    <x v="0"/>
    <n v="146"/>
    <n v="11"/>
    <x v="689"/>
    <n v="39"/>
    <n v="321"/>
    <n v="1047.0999999999999"/>
    <n v="0.10199999999999999"/>
    <x v="0"/>
    <n v="1606"/>
    <n v="1105"/>
    <x v="0"/>
    <n v="565434"/>
    <x v="3"/>
  </r>
  <r>
    <x v="1613"/>
    <x v="1613"/>
    <x v="0"/>
    <x v="2"/>
    <n v="76"/>
    <n v="11"/>
    <x v="690"/>
    <n v="284"/>
    <n v="208"/>
    <n v="1909.32"/>
    <n v="6.5000000000000002E-2"/>
    <x v="2"/>
    <n v="836"/>
    <n v="848"/>
    <x v="1"/>
    <n v="519335.04"/>
    <x v="3"/>
  </r>
  <r>
    <x v="1614"/>
    <x v="1614"/>
    <x v="4"/>
    <x v="0"/>
    <n v="31"/>
    <n v="12"/>
    <x v="491"/>
    <n v="136"/>
    <n v="259"/>
    <n v="1094.24"/>
    <n v="0.66700000000000004"/>
    <x v="0"/>
    <n v="372"/>
    <n v="0"/>
    <x v="0"/>
    <n v="699219.36"/>
    <x v="1"/>
  </r>
  <r>
    <x v="1615"/>
    <x v="1615"/>
    <x v="0"/>
    <x v="2"/>
    <n v="132"/>
    <n v="13"/>
    <x v="396"/>
    <n v="222"/>
    <n v="63"/>
    <n v="1990.39"/>
    <n v="0.65800000000000003"/>
    <x v="0"/>
    <n v="1716"/>
    <n v="1821"/>
    <x v="1"/>
    <n v="232875.63"/>
    <x v="1"/>
  </r>
  <r>
    <x v="1616"/>
    <x v="1616"/>
    <x v="0"/>
    <x v="2"/>
    <n v="110"/>
    <n v="3"/>
    <x v="188"/>
    <n v="143"/>
    <n v="74"/>
    <n v="327.16000000000003"/>
    <n v="0.748"/>
    <x v="1"/>
    <n v="330"/>
    <n v="383"/>
    <x v="1"/>
    <n v="29444.400000000001"/>
    <x v="1"/>
  </r>
  <r>
    <x v="1617"/>
    <x v="1617"/>
    <x v="4"/>
    <x v="2"/>
    <n v="169"/>
    <n v="11"/>
    <x v="254"/>
    <n v="228"/>
    <n v="384"/>
    <n v="1731.34"/>
    <n v="0.109"/>
    <x v="1"/>
    <n v="1859"/>
    <n v="1517"/>
    <x v="0"/>
    <n v="986863.79999999993"/>
    <x v="3"/>
  </r>
  <r>
    <x v="1618"/>
    <x v="1618"/>
    <x v="3"/>
    <x v="1"/>
    <n v="75"/>
    <n v="8"/>
    <x v="649"/>
    <n v="166"/>
    <n v="267"/>
    <n v="1019.55"/>
    <n v="0.94499999999999995"/>
    <x v="0"/>
    <n v="600"/>
    <n v="300"/>
    <x v="0"/>
    <n v="475110.3"/>
    <x v="2"/>
  </r>
  <r>
    <x v="1619"/>
    <x v="1619"/>
    <x v="3"/>
    <x v="0"/>
    <n v="157"/>
    <n v="10"/>
    <x v="691"/>
    <n v="197"/>
    <n v="303"/>
    <n v="94.29"/>
    <n v="0.55100000000000005"/>
    <x v="1"/>
    <n v="1570"/>
    <n v="1658"/>
    <x v="1"/>
    <n v="10277.61"/>
    <x v="0"/>
  </r>
  <r>
    <x v="1620"/>
    <x v="1620"/>
    <x v="0"/>
    <x v="1"/>
    <n v="71"/>
    <n v="14"/>
    <x v="303"/>
    <n v="171"/>
    <n v="252"/>
    <n v="1945.83"/>
    <n v="0.65"/>
    <x v="1"/>
    <n v="994"/>
    <n v="716"/>
    <x v="0"/>
    <n v="873677.66999999993"/>
    <x v="1"/>
  </r>
  <r>
    <x v="1621"/>
    <x v="1621"/>
    <x v="4"/>
    <x v="0"/>
    <n v="94"/>
    <n v="6"/>
    <x v="327"/>
    <n v="138"/>
    <n v="150"/>
    <n v="1931.84"/>
    <n v="3.5000000000000003E-2"/>
    <x v="1"/>
    <n v="564"/>
    <n v="464"/>
    <x v="0"/>
    <n v="459777.92"/>
    <x v="3"/>
  </r>
  <r>
    <x v="1622"/>
    <x v="1622"/>
    <x v="3"/>
    <x v="0"/>
    <n v="8"/>
    <n v="9"/>
    <x v="265"/>
    <n v="98"/>
    <n v="278"/>
    <n v="797.38"/>
    <n v="0.96099999999999997"/>
    <x v="1"/>
    <n v="72"/>
    <n v="44"/>
    <x v="1"/>
    <n v="100469.88"/>
    <x v="2"/>
  </r>
  <r>
    <x v="1623"/>
    <x v="1623"/>
    <x v="4"/>
    <x v="0"/>
    <n v="110"/>
    <n v="6"/>
    <x v="575"/>
    <n v="171"/>
    <n v="248"/>
    <n v="1910.58"/>
    <n v="0.56299999999999994"/>
    <x v="0"/>
    <n v="660"/>
    <n v="336"/>
    <x v="0"/>
    <n v="945737.1"/>
    <x v="0"/>
  </r>
  <r>
    <x v="1624"/>
    <x v="1624"/>
    <x v="4"/>
    <x v="1"/>
    <n v="83"/>
    <n v="8"/>
    <x v="256"/>
    <n v="45"/>
    <n v="227"/>
    <n v="324.97000000000003"/>
    <n v="0.56299999999999994"/>
    <x v="0"/>
    <n v="664"/>
    <n v="236"/>
    <x v="0"/>
    <n v="153710.81000000003"/>
    <x v="0"/>
  </r>
  <r>
    <x v="1625"/>
    <x v="1625"/>
    <x v="4"/>
    <x v="0"/>
    <n v="100"/>
    <n v="8"/>
    <x v="648"/>
    <n v="236"/>
    <n v="325"/>
    <n v="1376.21"/>
    <n v="0.94399999999999995"/>
    <x v="0"/>
    <n v="800"/>
    <n v="409"/>
    <x v="0"/>
    <n v="862883.67"/>
    <x v="2"/>
  </r>
  <r>
    <x v="1626"/>
    <x v="1626"/>
    <x v="1"/>
    <x v="1"/>
    <n v="97"/>
    <n v="10"/>
    <x v="349"/>
    <n v="160"/>
    <n v="361"/>
    <n v="424.26"/>
    <n v="0.92900000000000005"/>
    <x v="0"/>
    <n v="970"/>
    <n v="567"/>
    <x v="0"/>
    <n v="238858.38"/>
    <x v="2"/>
  </r>
  <r>
    <x v="1627"/>
    <x v="1627"/>
    <x v="4"/>
    <x v="2"/>
    <n v="78"/>
    <n v="4"/>
    <x v="461"/>
    <n v="90"/>
    <n v="179"/>
    <n v="530.96"/>
    <n v="0.22"/>
    <x v="0"/>
    <n v="312"/>
    <n v="257"/>
    <x v="1"/>
    <n v="76989.200000000012"/>
    <x v="3"/>
  </r>
  <r>
    <x v="1628"/>
    <x v="1628"/>
    <x v="1"/>
    <x v="0"/>
    <n v="130"/>
    <n v="2"/>
    <x v="594"/>
    <n v="56"/>
    <n v="328"/>
    <n v="1569.71"/>
    <n v="0.93100000000000005"/>
    <x v="2"/>
    <n v="260"/>
    <n v="150"/>
    <x v="1"/>
    <n v="260571.86000000002"/>
    <x v="2"/>
  </r>
  <r>
    <x v="1629"/>
    <x v="1629"/>
    <x v="0"/>
    <x v="0"/>
    <n v="20"/>
    <n v="3"/>
    <x v="287"/>
    <n v="213"/>
    <n v="337"/>
    <n v="785.85"/>
    <n v="0.73699999999999999"/>
    <x v="1"/>
    <n v="60"/>
    <n v="0"/>
    <x v="1"/>
    <n v="234969.15"/>
    <x v="1"/>
  </r>
  <r>
    <x v="1630"/>
    <x v="1630"/>
    <x v="3"/>
    <x v="2"/>
    <n v="151"/>
    <n v="13"/>
    <x v="67"/>
    <n v="157"/>
    <n v="190"/>
    <n v="63.9"/>
    <n v="1.9E-2"/>
    <x v="2"/>
    <n v="1963"/>
    <n v="2077"/>
    <x v="1"/>
    <n v="2747.7"/>
    <x v="3"/>
  </r>
  <r>
    <x v="1631"/>
    <x v="1631"/>
    <x v="3"/>
    <x v="2"/>
    <n v="161"/>
    <n v="7"/>
    <x v="659"/>
    <n v="240"/>
    <n v="62"/>
    <n v="857.76"/>
    <n v="0.24"/>
    <x v="0"/>
    <n v="1127"/>
    <n v="627"/>
    <x v="0"/>
    <n v="634742.4"/>
    <x v="3"/>
  </r>
  <r>
    <x v="1632"/>
    <x v="1632"/>
    <x v="3"/>
    <x v="0"/>
    <n v="120"/>
    <n v="11"/>
    <x v="81"/>
    <n v="36"/>
    <n v="266"/>
    <n v="494.74"/>
    <n v="0.41299999999999998"/>
    <x v="1"/>
    <n v="1320"/>
    <n v="1217"/>
    <x v="1"/>
    <n v="68768.86"/>
    <x v="0"/>
  </r>
  <r>
    <x v="1633"/>
    <x v="1633"/>
    <x v="3"/>
    <x v="2"/>
    <n v="183"/>
    <n v="11"/>
    <x v="86"/>
    <n v="198"/>
    <n v="235"/>
    <n v="1382.49"/>
    <n v="0.58299999999999996"/>
    <x v="0"/>
    <n v="2013"/>
    <n v="1540"/>
    <x v="0"/>
    <n v="927650.79"/>
    <x v="0"/>
  </r>
  <r>
    <x v="1634"/>
    <x v="1634"/>
    <x v="3"/>
    <x v="1"/>
    <n v="22"/>
    <n v="13"/>
    <x v="249"/>
    <n v="174"/>
    <n v="76"/>
    <n v="429.17"/>
    <n v="0.70099999999999996"/>
    <x v="2"/>
    <n v="286"/>
    <n v="144"/>
    <x v="0"/>
    <n v="135617.72"/>
    <x v="1"/>
  </r>
  <r>
    <x v="1635"/>
    <x v="1635"/>
    <x v="3"/>
    <x v="1"/>
    <n v="190"/>
    <n v="14"/>
    <x v="124"/>
    <n v="221"/>
    <n v="267"/>
    <n v="1692.39"/>
    <n v="0.21"/>
    <x v="0"/>
    <n v="2660"/>
    <n v="2780"/>
    <x v="1"/>
    <n v="170931.39"/>
    <x v="3"/>
  </r>
  <r>
    <x v="1636"/>
    <x v="1636"/>
    <x v="3"/>
    <x v="0"/>
    <n v="176"/>
    <n v="10"/>
    <x v="585"/>
    <n v="84"/>
    <n v="63"/>
    <n v="570.83000000000004"/>
    <n v="0.83699999999999997"/>
    <x v="1"/>
    <n v="1760"/>
    <n v="1377"/>
    <x v="0"/>
    <n v="266577.61000000004"/>
    <x v="2"/>
  </r>
  <r>
    <x v="1637"/>
    <x v="1637"/>
    <x v="0"/>
    <x v="1"/>
    <n v="20"/>
    <n v="4"/>
    <x v="692"/>
    <n v="101"/>
    <n v="191"/>
    <n v="816.41"/>
    <n v="0.84599999999999997"/>
    <x v="0"/>
    <n v="80"/>
    <n v="0"/>
    <x v="2"/>
    <n v="603326.99"/>
    <x v="2"/>
  </r>
  <r>
    <x v="1638"/>
    <x v="1638"/>
    <x v="4"/>
    <x v="1"/>
    <n v="197"/>
    <n v="11"/>
    <x v="563"/>
    <n v="71"/>
    <n v="374"/>
    <n v="631.16999999999996"/>
    <n v="0.63500000000000001"/>
    <x v="0"/>
    <n v="2167"/>
    <n v="1749"/>
    <x v="0"/>
    <n v="308642.13"/>
    <x v="1"/>
  </r>
  <r>
    <x v="1639"/>
    <x v="1639"/>
    <x v="2"/>
    <x v="0"/>
    <n v="134"/>
    <n v="3"/>
    <x v="286"/>
    <n v="75"/>
    <n v="373"/>
    <n v="1305.6500000000001"/>
    <n v="0.92100000000000004"/>
    <x v="1"/>
    <n v="402"/>
    <n v="35"/>
    <x v="0"/>
    <n v="577097.30000000005"/>
    <x v="2"/>
  </r>
  <r>
    <x v="1640"/>
    <x v="1640"/>
    <x v="1"/>
    <x v="2"/>
    <n v="60"/>
    <n v="12"/>
    <x v="693"/>
    <n v="89"/>
    <n v="104"/>
    <n v="247.27"/>
    <n v="0.81299999999999994"/>
    <x v="2"/>
    <n v="720"/>
    <n v="245"/>
    <x v="0"/>
    <n v="139460.28"/>
    <x v="2"/>
  </r>
  <r>
    <x v="1641"/>
    <x v="1641"/>
    <x v="2"/>
    <x v="0"/>
    <n v="83"/>
    <n v="2"/>
    <x v="67"/>
    <n v="149"/>
    <n v="240"/>
    <n v="982.29"/>
    <n v="0.222"/>
    <x v="2"/>
    <n v="166"/>
    <n v="272"/>
    <x v="1"/>
    <n v="42238.47"/>
    <x v="3"/>
  </r>
  <r>
    <x v="1642"/>
    <x v="1642"/>
    <x v="2"/>
    <x v="1"/>
    <n v="107"/>
    <n v="3"/>
    <x v="239"/>
    <n v="139"/>
    <n v="334"/>
    <n v="702.19"/>
    <n v="0.79900000000000004"/>
    <x v="1"/>
    <n v="321"/>
    <n v="380"/>
    <x v="1"/>
    <n v="56175.200000000004"/>
    <x v="1"/>
  </r>
  <r>
    <x v="1643"/>
    <x v="1643"/>
    <x v="4"/>
    <x v="0"/>
    <n v="32"/>
    <n v="4"/>
    <x v="267"/>
    <n v="263"/>
    <n v="138"/>
    <n v="1774.07"/>
    <n v="0.95299999999999996"/>
    <x v="1"/>
    <n v="128"/>
    <n v="0"/>
    <x v="0"/>
    <n v="1277330.3999999999"/>
    <x v="2"/>
  </r>
  <r>
    <x v="1644"/>
    <x v="1644"/>
    <x v="4"/>
    <x v="0"/>
    <n v="197"/>
    <n v="8"/>
    <x v="694"/>
    <n v="38"/>
    <n v="94"/>
    <n v="193.15"/>
    <n v="0.13800000000000001"/>
    <x v="2"/>
    <n v="1576"/>
    <n v="1511"/>
    <x v="0"/>
    <n v="19894.45"/>
    <x v="3"/>
  </r>
  <r>
    <x v="1645"/>
    <x v="1645"/>
    <x v="4"/>
    <x v="1"/>
    <n v="9"/>
    <n v="3"/>
    <x v="380"/>
    <n v="211"/>
    <n v="181"/>
    <n v="1667.91"/>
    <n v="0.97899999999999998"/>
    <x v="1"/>
    <n v="27"/>
    <n v="0"/>
    <x v="0"/>
    <n v="406970.04000000004"/>
    <x v="2"/>
  </r>
  <r>
    <x v="1646"/>
    <x v="1646"/>
    <x v="3"/>
    <x v="1"/>
    <n v="110"/>
    <n v="14"/>
    <x v="695"/>
    <n v="246"/>
    <n v="115"/>
    <n v="376.98"/>
    <n v="2.5000000000000001E-2"/>
    <x v="2"/>
    <n v="1540"/>
    <n v="1087"/>
    <x v="0"/>
    <n v="263509.02"/>
    <x v="3"/>
  </r>
  <r>
    <x v="1647"/>
    <x v="1647"/>
    <x v="0"/>
    <x v="0"/>
    <n v="26"/>
    <n v="6"/>
    <x v="546"/>
    <n v="96"/>
    <n v="328"/>
    <n v="222.73"/>
    <n v="0.52200000000000002"/>
    <x v="0"/>
    <n v="156"/>
    <n v="47"/>
    <x v="1"/>
    <n v="45659.65"/>
    <x v="0"/>
  </r>
  <r>
    <x v="1648"/>
    <x v="1648"/>
    <x v="3"/>
    <x v="1"/>
    <n v="121"/>
    <n v="3"/>
    <x v="277"/>
    <n v="105"/>
    <n v="373"/>
    <n v="444.53"/>
    <n v="0.77400000000000002"/>
    <x v="2"/>
    <n v="363"/>
    <n v="74"/>
    <x v="0"/>
    <n v="175144.81999999998"/>
    <x v="1"/>
  </r>
  <r>
    <x v="1649"/>
    <x v="1649"/>
    <x v="0"/>
    <x v="1"/>
    <n v="104"/>
    <n v="8"/>
    <x v="612"/>
    <n v="296"/>
    <n v="197"/>
    <n v="250.17"/>
    <n v="0.79"/>
    <x v="1"/>
    <n v="832"/>
    <n v="1037"/>
    <x v="1"/>
    <n v="22765.469999999998"/>
    <x v="1"/>
  </r>
  <r>
    <x v="1650"/>
    <x v="1650"/>
    <x v="0"/>
    <x v="1"/>
    <n v="17"/>
    <n v="11"/>
    <x v="441"/>
    <n v="298"/>
    <n v="194"/>
    <n v="1065.92"/>
    <n v="0.73499999999999999"/>
    <x v="0"/>
    <n v="187"/>
    <n v="392"/>
    <x v="1"/>
    <n v="99130.560000000012"/>
    <x v="1"/>
  </r>
  <r>
    <x v="1651"/>
    <x v="1651"/>
    <x v="2"/>
    <x v="1"/>
    <n v="69"/>
    <n v="9"/>
    <x v="144"/>
    <n v="261"/>
    <n v="55"/>
    <n v="1977.02"/>
    <n v="0.52900000000000003"/>
    <x v="1"/>
    <n v="621"/>
    <n v="522"/>
    <x v="0"/>
    <n v="711727.2"/>
    <x v="0"/>
  </r>
  <r>
    <x v="1652"/>
    <x v="1652"/>
    <x v="2"/>
    <x v="1"/>
    <n v="148"/>
    <n v="9"/>
    <x v="283"/>
    <n v="189"/>
    <n v="131"/>
    <n v="116.94"/>
    <n v="0.65100000000000002"/>
    <x v="2"/>
    <n v="1332"/>
    <n v="1349"/>
    <x v="1"/>
    <n v="20113.68"/>
    <x v="1"/>
  </r>
  <r>
    <x v="1653"/>
    <x v="1653"/>
    <x v="0"/>
    <x v="1"/>
    <n v="90"/>
    <n v="14"/>
    <x v="231"/>
    <n v="109"/>
    <n v="172"/>
    <n v="949.2"/>
    <n v="0.7"/>
    <x v="0"/>
    <n v="1260"/>
    <n v="1254"/>
    <x v="1"/>
    <n v="109158"/>
    <x v="1"/>
  </r>
  <r>
    <x v="1654"/>
    <x v="1654"/>
    <x v="0"/>
    <x v="2"/>
    <n v="68"/>
    <n v="9"/>
    <x v="510"/>
    <n v="82"/>
    <n v="216"/>
    <n v="802.84"/>
    <n v="0.495"/>
    <x v="2"/>
    <n v="612"/>
    <n v="110"/>
    <x v="0"/>
    <n v="468858.56"/>
    <x v="0"/>
  </r>
  <r>
    <x v="1655"/>
    <x v="1655"/>
    <x v="3"/>
    <x v="0"/>
    <n v="36"/>
    <n v="11"/>
    <x v="440"/>
    <n v="140"/>
    <n v="286"/>
    <n v="712.23"/>
    <n v="0.59599999999999997"/>
    <x v="0"/>
    <n v="396"/>
    <n v="72"/>
    <x v="0"/>
    <n v="330474.72000000003"/>
    <x v="0"/>
  </r>
  <r>
    <x v="1656"/>
    <x v="1656"/>
    <x v="3"/>
    <x v="1"/>
    <n v="84"/>
    <n v="10"/>
    <x v="162"/>
    <n v="191"/>
    <n v="154"/>
    <n v="697.13"/>
    <n v="0.84599999999999997"/>
    <x v="1"/>
    <n v="840"/>
    <n v="326"/>
    <x v="0"/>
    <n v="491476.65"/>
    <x v="2"/>
  </r>
  <r>
    <x v="1657"/>
    <x v="1657"/>
    <x v="2"/>
    <x v="0"/>
    <n v="55"/>
    <n v="2"/>
    <x v="696"/>
    <n v="203"/>
    <n v="339"/>
    <n v="1795.27"/>
    <n v="0.313"/>
    <x v="2"/>
    <n v="110"/>
    <n v="184"/>
    <x v="1"/>
    <n v="231589.83"/>
    <x v="0"/>
  </r>
  <r>
    <x v="1658"/>
    <x v="1658"/>
    <x v="4"/>
    <x v="2"/>
    <n v="83"/>
    <n v="13"/>
    <x v="471"/>
    <n v="27"/>
    <n v="287"/>
    <n v="87"/>
    <n v="0.52300000000000002"/>
    <x v="0"/>
    <n v="1079"/>
    <n v="629"/>
    <x v="0"/>
    <n v="41499"/>
    <x v="0"/>
  </r>
  <r>
    <x v="1659"/>
    <x v="1659"/>
    <x v="0"/>
    <x v="1"/>
    <n v="190"/>
    <n v="2"/>
    <x v="224"/>
    <n v="135"/>
    <n v="359"/>
    <n v="1561.09"/>
    <n v="8.0000000000000002E-3"/>
    <x v="0"/>
    <n v="380"/>
    <n v="445"/>
    <x v="1"/>
    <n v="109276.29999999999"/>
    <x v="3"/>
  </r>
  <r>
    <x v="1660"/>
    <x v="1660"/>
    <x v="3"/>
    <x v="0"/>
    <n v="178"/>
    <n v="11"/>
    <x v="371"/>
    <n v="220"/>
    <n v="131"/>
    <n v="543.22"/>
    <n v="0.68700000000000006"/>
    <x v="0"/>
    <n v="1958"/>
    <n v="1782"/>
    <x v="0"/>
    <n v="215115.12000000002"/>
    <x v="1"/>
  </r>
  <r>
    <x v="1661"/>
    <x v="1661"/>
    <x v="2"/>
    <x v="1"/>
    <n v="184"/>
    <n v="3"/>
    <x v="56"/>
    <n v="16"/>
    <n v="143"/>
    <n v="797.43"/>
    <n v="0.19500000000000001"/>
    <x v="2"/>
    <n v="552"/>
    <n v="0"/>
    <x v="0"/>
    <n v="625185.12"/>
    <x v="3"/>
  </r>
  <r>
    <x v="1662"/>
    <x v="1662"/>
    <x v="3"/>
    <x v="1"/>
    <n v="110"/>
    <n v="12"/>
    <x v="593"/>
    <n v="123"/>
    <n v="370"/>
    <n v="869.29"/>
    <n v="0.48099999999999998"/>
    <x v="1"/>
    <n v="1320"/>
    <n v="1351"/>
    <x v="1"/>
    <n v="79974.679999999993"/>
    <x v="0"/>
  </r>
  <r>
    <x v="1663"/>
    <x v="1663"/>
    <x v="0"/>
    <x v="1"/>
    <n v="67"/>
    <n v="7"/>
    <x v="508"/>
    <n v="93"/>
    <n v="392"/>
    <n v="644.23"/>
    <n v="0.21"/>
    <x v="1"/>
    <n v="469"/>
    <n v="331"/>
    <x v="1"/>
    <n v="148817.13"/>
    <x v="3"/>
  </r>
  <r>
    <x v="1664"/>
    <x v="1664"/>
    <x v="0"/>
    <x v="1"/>
    <n v="80"/>
    <n v="2"/>
    <x v="368"/>
    <n v="111"/>
    <n v="334"/>
    <n v="232.44"/>
    <n v="2.4E-2"/>
    <x v="0"/>
    <n v="160"/>
    <n v="0"/>
    <x v="0"/>
    <n v="104830.44"/>
    <x v="3"/>
  </r>
  <r>
    <x v="1665"/>
    <x v="1665"/>
    <x v="1"/>
    <x v="1"/>
    <n v="64"/>
    <n v="6"/>
    <x v="697"/>
    <n v="102"/>
    <n v="346"/>
    <n v="272.95"/>
    <n v="0.48299999999999998"/>
    <x v="1"/>
    <n v="384"/>
    <n v="0"/>
    <x v="0"/>
    <n v="202801.85"/>
    <x v="0"/>
  </r>
  <r>
    <x v="1666"/>
    <x v="1666"/>
    <x v="4"/>
    <x v="1"/>
    <n v="69"/>
    <n v="6"/>
    <x v="698"/>
    <n v="111"/>
    <n v="368"/>
    <n v="631.36"/>
    <n v="0.42499999999999999"/>
    <x v="2"/>
    <n v="414"/>
    <n v="0"/>
    <x v="0"/>
    <n v="493723.52"/>
    <x v="0"/>
  </r>
  <r>
    <x v="1667"/>
    <x v="1667"/>
    <x v="1"/>
    <x v="1"/>
    <n v="121"/>
    <n v="5"/>
    <x v="578"/>
    <n v="260"/>
    <n v="115"/>
    <n v="1652.53"/>
    <n v="0.42499999999999999"/>
    <x v="1"/>
    <n v="605"/>
    <n v="678"/>
    <x v="1"/>
    <n v="309023.11"/>
    <x v="0"/>
  </r>
  <r>
    <x v="1668"/>
    <x v="1668"/>
    <x v="2"/>
    <x v="2"/>
    <n v="85"/>
    <n v="12"/>
    <x v="652"/>
    <n v="33"/>
    <n v="161"/>
    <n v="312.52"/>
    <n v="0.20899999999999999"/>
    <x v="1"/>
    <n v="1020"/>
    <n v="259"/>
    <x v="0"/>
    <n v="248140.87999999998"/>
    <x v="3"/>
  </r>
  <r>
    <x v="1669"/>
    <x v="1669"/>
    <x v="3"/>
    <x v="2"/>
    <n v="109"/>
    <n v="6"/>
    <x v="699"/>
    <n v="176"/>
    <n v="220"/>
    <n v="1498.15"/>
    <n v="0.94699999999999995"/>
    <x v="2"/>
    <n v="654"/>
    <n v="480"/>
    <x v="0"/>
    <n v="524352.5"/>
    <x v="2"/>
  </r>
  <r>
    <x v="1670"/>
    <x v="1670"/>
    <x v="2"/>
    <x v="1"/>
    <n v="132"/>
    <n v="13"/>
    <x v="413"/>
    <n v="149"/>
    <n v="296"/>
    <n v="613.29999999999995"/>
    <n v="4.0000000000000001E-3"/>
    <x v="2"/>
    <n v="1716"/>
    <n v="1104"/>
    <x v="0"/>
    <n v="466721.3"/>
    <x v="3"/>
  </r>
  <r>
    <x v="1671"/>
    <x v="1671"/>
    <x v="0"/>
    <x v="1"/>
    <n v="187"/>
    <n v="2"/>
    <x v="134"/>
    <n v="103"/>
    <n v="115"/>
    <n v="1772.76"/>
    <n v="0.89200000000000002"/>
    <x v="1"/>
    <n v="374"/>
    <n v="0"/>
    <x v="0"/>
    <n v="1365025.2"/>
    <x v="2"/>
  </r>
  <r>
    <x v="1672"/>
    <x v="1672"/>
    <x v="1"/>
    <x v="2"/>
    <n v="189"/>
    <n v="12"/>
    <x v="700"/>
    <n v="190"/>
    <n v="117"/>
    <n v="885.24"/>
    <n v="0.73699999999999999"/>
    <x v="1"/>
    <n v="2268"/>
    <n v="1945"/>
    <x v="0"/>
    <n v="454128.12"/>
    <x v="1"/>
  </r>
  <r>
    <x v="1673"/>
    <x v="1673"/>
    <x v="1"/>
    <x v="2"/>
    <n v="75"/>
    <n v="12"/>
    <x v="496"/>
    <n v="73"/>
    <n v="83"/>
    <n v="384.86"/>
    <n v="0.17199999999999999"/>
    <x v="1"/>
    <n v="900"/>
    <n v="811"/>
    <x v="0"/>
    <n v="62347.32"/>
    <x v="3"/>
  </r>
  <r>
    <x v="1674"/>
    <x v="1674"/>
    <x v="1"/>
    <x v="2"/>
    <n v="90"/>
    <n v="7"/>
    <x v="292"/>
    <n v="13"/>
    <n v="50"/>
    <n v="1972.4"/>
    <n v="0.47199999999999998"/>
    <x v="0"/>
    <n v="630"/>
    <n v="42"/>
    <x v="0"/>
    <n v="1185412.4000000001"/>
    <x v="0"/>
  </r>
  <r>
    <x v="1675"/>
    <x v="1675"/>
    <x v="2"/>
    <x v="1"/>
    <n v="158"/>
    <n v="8"/>
    <x v="440"/>
    <n v="103"/>
    <n v="200"/>
    <n v="394.44"/>
    <n v="0.98899999999999999"/>
    <x v="2"/>
    <n v="1264"/>
    <n v="903"/>
    <x v="0"/>
    <n v="183020.16"/>
    <x v="2"/>
  </r>
  <r>
    <x v="1676"/>
    <x v="1676"/>
    <x v="0"/>
    <x v="0"/>
    <n v="144"/>
    <n v="9"/>
    <x v="341"/>
    <n v="281"/>
    <n v="321"/>
    <n v="1156.8599999999999"/>
    <n v="0.64400000000000002"/>
    <x v="0"/>
    <n v="1296"/>
    <n v="1164"/>
    <x v="0"/>
    <n v="477783.17999999993"/>
    <x v="1"/>
  </r>
  <r>
    <x v="1677"/>
    <x v="1677"/>
    <x v="3"/>
    <x v="0"/>
    <n v="75"/>
    <n v="3"/>
    <x v="171"/>
    <n v="292"/>
    <n v="307"/>
    <n v="1160.1099999999999"/>
    <n v="0.127"/>
    <x v="0"/>
    <n v="225"/>
    <n v="0"/>
    <x v="0"/>
    <n v="616018.40999999992"/>
    <x v="3"/>
  </r>
  <r>
    <x v="1678"/>
    <x v="1678"/>
    <x v="3"/>
    <x v="0"/>
    <n v="50"/>
    <n v="8"/>
    <x v="162"/>
    <n v="141"/>
    <n v="287"/>
    <n v="776.99"/>
    <n v="0.45800000000000002"/>
    <x v="0"/>
    <n v="400"/>
    <n v="0"/>
    <x v="0"/>
    <n v="547777.94999999995"/>
    <x v="0"/>
  </r>
  <r>
    <x v="1679"/>
    <x v="1679"/>
    <x v="2"/>
    <x v="0"/>
    <n v="51"/>
    <n v="7"/>
    <x v="185"/>
    <n v="81"/>
    <n v="165"/>
    <n v="1905.4"/>
    <n v="0.46800000000000003"/>
    <x v="0"/>
    <n v="357"/>
    <n v="0"/>
    <x v="0"/>
    <n v="1219456"/>
    <x v="0"/>
  </r>
  <r>
    <x v="1680"/>
    <x v="1680"/>
    <x v="1"/>
    <x v="1"/>
    <n v="83"/>
    <n v="10"/>
    <x v="518"/>
    <n v="90"/>
    <n v="125"/>
    <n v="1695.56"/>
    <n v="0.80200000000000005"/>
    <x v="1"/>
    <n v="830"/>
    <n v="186"/>
    <x v="0"/>
    <n v="1244541.04"/>
    <x v="2"/>
  </r>
  <r>
    <x v="1681"/>
    <x v="1681"/>
    <x v="4"/>
    <x v="0"/>
    <n v="170"/>
    <n v="9"/>
    <x v="495"/>
    <n v="183"/>
    <n v="332"/>
    <n v="1668.15"/>
    <n v="0.91600000000000004"/>
    <x v="2"/>
    <n v="1530"/>
    <n v="997"/>
    <x v="0"/>
    <n v="1194395.4000000001"/>
    <x v="2"/>
  </r>
  <r>
    <x v="1682"/>
    <x v="1682"/>
    <x v="2"/>
    <x v="2"/>
    <n v="153"/>
    <n v="12"/>
    <x v="145"/>
    <n v="61"/>
    <n v="68"/>
    <n v="1949.6"/>
    <n v="8.2000000000000003E-2"/>
    <x v="1"/>
    <n v="1836"/>
    <n v="1550"/>
    <x v="0"/>
    <n v="676511.2"/>
    <x v="3"/>
  </r>
  <r>
    <x v="1683"/>
    <x v="1683"/>
    <x v="2"/>
    <x v="2"/>
    <n v="146"/>
    <n v="5"/>
    <x v="317"/>
    <n v="299"/>
    <n v="333"/>
    <n v="941.36"/>
    <n v="0.314"/>
    <x v="2"/>
    <n v="730"/>
    <n v="406"/>
    <x v="0"/>
    <n v="586467.28"/>
    <x v="0"/>
  </r>
  <r>
    <x v="1684"/>
    <x v="1684"/>
    <x v="0"/>
    <x v="0"/>
    <n v="134"/>
    <n v="14"/>
    <x v="451"/>
    <n v="246"/>
    <n v="84"/>
    <n v="239.51"/>
    <n v="0.29799999999999999"/>
    <x v="0"/>
    <n v="1876"/>
    <n v="1844"/>
    <x v="0"/>
    <n v="66583.78"/>
    <x v="3"/>
  </r>
  <r>
    <x v="1685"/>
    <x v="1685"/>
    <x v="3"/>
    <x v="2"/>
    <n v="131"/>
    <n v="10"/>
    <x v="80"/>
    <n v="286"/>
    <n v="373"/>
    <n v="1542.64"/>
    <n v="0.996"/>
    <x v="2"/>
    <n v="1310"/>
    <n v="1140"/>
    <x v="0"/>
    <n v="703443.84000000008"/>
    <x v="2"/>
  </r>
  <r>
    <x v="1686"/>
    <x v="1686"/>
    <x v="2"/>
    <x v="1"/>
    <n v="113"/>
    <n v="2"/>
    <x v="534"/>
    <n v="289"/>
    <n v="354"/>
    <n v="792.58"/>
    <n v="0.55900000000000005"/>
    <x v="2"/>
    <n v="226"/>
    <n v="0"/>
    <x v="0"/>
    <n v="584131.46000000008"/>
    <x v="0"/>
  </r>
  <r>
    <x v="1687"/>
    <x v="1687"/>
    <x v="2"/>
    <x v="0"/>
    <n v="123"/>
    <n v="12"/>
    <x v="671"/>
    <n v="53"/>
    <n v="290"/>
    <n v="421.17"/>
    <n v="0.88"/>
    <x v="2"/>
    <n v="1476"/>
    <n v="946"/>
    <x v="0"/>
    <n v="245542.11000000002"/>
    <x v="2"/>
  </r>
  <r>
    <x v="1688"/>
    <x v="1688"/>
    <x v="1"/>
    <x v="0"/>
    <n v="105"/>
    <n v="7"/>
    <x v="137"/>
    <n v="263"/>
    <n v="56"/>
    <n v="992.33"/>
    <n v="0.42599999999999999"/>
    <x v="2"/>
    <n v="735"/>
    <n v="630"/>
    <x v="0"/>
    <n v="365177.44"/>
    <x v="0"/>
  </r>
  <r>
    <x v="1689"/>
    <x v="1689"/>
    <x v="1"/>
    <x v="1"/>
    <n v="165"/>
    <n v="9"/>
    <x v="10"/>
    <n v="143"/>
    <n v="86"/>
    <n v="1855.15"/>
    <n v="0.72299999999999998"/>
    <x v="1"/>
    <n v="1485"/>
    <n v="916"/>
    <x v="0"/>
    <n v="1320866.8"/>
    <x v="1"/>
  </r>
  <r>
    <x v="1690"/>
    <x v="1690"/>
    <x v="4"/>
    <x v="2"/>
    <n v="10"/>
    <n v="12"/>
    <x v="237"/>
    <n v="65"/>
    <n v="202"/>
    <n v="384.15"/>
    <n v="0.28699999999999998"/>
    <x v="0"/>
    <n v="120"/>
    <n v="0"/>
    <x v="2"/>
    <n v="205136.09999999998"/>
    <x v="3"/>
  </r>
  <r>
    <x v="1691"/>
    <x v="1691"/>
    <x v="0"/>
    <x v="1"/>
    <n v="130"/>
    <n v="12"/>
    <x v="258"/>
    <n v="23"/>
    <n v="294"/>
    <n v="1704.96"/>
    <n v="0.91200000000000003"/>
    <x v="1"/>
    <n v="1560"/>
    <n v="1115"/>
    <x v="0"/>
    <n v="797921.28000000003"/>
    <x v="2"/>
  </r>
  <r>
    <x v="1692"/>
    <x v="1692"/>
    <x v="4"/>
    <x v="1"/>
    <n v="107"/>
    <n v="5"/>
    <x v="49"/>
    <n v="187"/>
    <n v="299"/>
    <n v="865.5"/>
    <n v="0.45500000000000002"/>
    <x v="0"/>
    <n v="535"/>
    <n v="304"/>
    <x v="0"/>
    <n v="361779"/>
    <x v="0"/>
  </r>
  <r>
    <x v="1693"/>
    <x v="1693"/>
    <x v="1"/>
    <x v="2"/>
    <n v="41"/>
    <n v="3"/>
    <x v="77"/>
    <n v="110"/>
    <n v="164"/>
    <n v="316.76"/>
    <n v="0.80400000000000005"/>
    <x v="1"/>
    <n v="123"/>
    <n v="0"/>
    <x v="2"/>
    <n v="194807.4"/>
    <x v="2"/>
  </r>
  <r>
    <x v="1694"/>
    <x v="1694"/>
    <x v="3"/>
    <x v="1"/>
    <n v="146"/>
    <n v="12"/>
    <x v="372"/>
    <n v="189"/>
    <n v="90"/>
    <n v="1704.35"/>
    <n v="0.25600000000000001"/>
    <x v="1"/>
    <n v="1752"/>
    <n v="1708"/>
    <x v="0"/>
    <n v="397113.55"/>
    <x v="3"/>
  </r>
  <r>
    <x v="1695"/>
    <x v="1695"/>
    <x v="1"/>
    <x v="2"/>
    <n v="41"/>
    <n v="3"/>
    <x v="384"/>
    <n v="266"/>
    <n v="386"/>
    <n v="1940.76"/>
    <n v="0.69399999999999995"/>
    <x v="1"/>
    <n v="123"/>
    <n v="0"/>
    <x v="0"/>
    <n v="1096529.3999999999"/>
    <x v="1"/>
  </r>
  <r>
    <x v="1696"/>
    <x v="1696"/>
    <x v="0"/>
    <x v="2"/>
    <n v="12"/>
    <n v="11"/>
    <x v="512"/>
    <n v="277"/>
    <n v="111"/>
    <n v="617.98"/>
    <n v="0.40500000000000003"/>
    <x v="2"/>
    <n v="132"/>
    <n v="0"/>
    <x v="0"/>
    <n v="359046.38"/>
    <x v="0"/>
  </r>
  <r>
    <x v="1697"/>
    <x v="1697"/>
    <x v="1"/>
    <x v="1"/>
    <n v="81"/>
    <n v="2"/>
    <x v="12"/>
    <n v="46"/>
    <n v="218"/>
    <n v="641.9"/>
    <n v="3.1E-2"/>
    <x v="2"/>
    <n v="162"/>
    <n v="0"/>
    <x v="0"/>
    <n v="197705.19999999998"/>
    <x v="3"/>
  </r>
  <r>
    <x v="1698"/>
    <x v="1698"/>
    <x v="0"/>
    <x v="2"/>
    <n v="145"/>
    <n v="6"/>
    <x v="451"/>
    <n v="213"/>
    <n v="191"/>
    <n v="811.56"/>
    <n v="0.41299999999999998"/>
    <x v="2"/>
    <n v="870"/>
    <n v="805"/>
    <x v="0"/>
    <n v="225613.68"/>
    <x v="0"/>
  </r>
  <r>
    <x v="1699"/>
    <x v="1699"/>
    <x v="0"/>
    <x v="1"/>
    <n v="44"/>
    <n v="14"/>
    <x v="620"/>
    <n v="268"/>
    <n v="307"/>
    <n v="1637.55"/>
    <n v="0.55000000000000004"/>
    <x v="2"/>
    <n v="616"/>
    <n v="607"/>
    <x v="1"/>
    <n v="453601.35"/>
    <x v="0"/>
  </r>
  <r>
    <x v="1700"/>
    <x v="1700"/>
    <x v="0"/>
    <x v="2"/>
    <n v="111"/>
    <n v="7"/>
    <x v="187"/>
    <n v="164"/>
    <n v="137"/>
    <n v="70.31"/>
    <n v="0.152"/>
    <x v="1"/>
    <n v="777"/>
    <n v="534"/>
    <x v="0"/>
    <n v="28616.170000000002"/>
    <x v="3"/>
  </r>
  <r>
    <x v="1701"/>
    <x v="1701"/>
    <x v="0"/>
    <x v="0"/>
    <n v="96"/>
    <n v="5"/>
    <x v="14"/>
    <n v="247"/>
    <n v="97"/>
    <n v="486.72"/>
    <n v="0.184"/>
    <x v="1"/>
    <n v="480"/>
    <n v="14"/>
    <x v="0"/>
    <n v="347031.36000000004"/>
    <x v="3"/>
  </r>
  <r>
    <x v="1702"/>
    <x v="1702"/>
    <x v="0"/>
    <x v="2"/>
    <n v="190"/>
    <n v="5"/>
    <x v="693"/>
    <n v="109"/>
    <n v="360"/>
    <n v="1426.5"/>
    <n v="0.46500000000000002"/>
    <x v="0"/>
    <n v="950"/>
    <n v="495"/>
    <x v="0"/>
    <n v="804546"/>
    <x v="0"/>
  </r>
  <r>
    <x v="1703"/>
    <x v="1703"/>
    <x v="3"/>
    <x v="2"/>
    <n v="22"/>
    <n v="6"/>
    <x v="672"/>
    <n v="282"/>
    <n v="61"/>
    <n v="841"/>
    <n v="0.34300000000000003"/>
    <x v="2"/>
    <n v="132"/>
    <n v="130"/>
    <x v="0"/>
    <n v="238844"/>
    <x v="0"/>
  </r>
  <r>
    <x v="1704"/>
    <x v="1704"/>
    <x v="4"/>
    <x v="1"/>
    <n v="61"/>
    <n v="6"/>
    <x v="151"/>
    <n v="122"/>
    <n v="260"/>
    <n v="694.08"/>
    <n v="0.441"/>
    <x v="2"/>
    <n v="366"/>
    <n v="156"/>
    <x v="0"/>
    <n v="230434.56000000003"/>
    <x v="0"/>
  </r>
  <r>
    <x v="1705"/>
    <x v="1705"/>
    <x v="2"/>
    <x v="2"/>
    <n v="87"/>
    <n v="10"/>
    <x v="589"/>
    <n v="119"/>
    <n v="293"/>
    <n v="1750.95"/>
    <n v="0.46100000000000002"/>
    <x v="2"/>
    <n v="870"/>
    <n v="930"/>
    <x v="1"/>
    <n v="103306.05"/>
    <x v="0"/>
  </r>
  <r>
    <x v="1706"/>
    <x v="1706"/>
    <x v="4"/>
    <x v="0"/>
    <n v="170"/>
    <n v="9"/>
    <x v="51"/>
    <n v="152"/>
    <n v="288"/>
    <n v="1838.8"/>
    <n v="0.14000000000000001"/>
    <x v="2"/>
    <n v="1530"/>
    <n v="1453"/>
    <x v="1"/>
    <n v="421085.2"/>
    <x v="3"/>
  </r>
  <r>
    <x v="1707"/>
    <x v="1707"/>
    <x v="0"/>
    <x v="0"/>
    <n v="36"/>
    <n v="10"/>
    <x v="193"/>
    <n v="176"/>
    <n v="246"/>
    <n v="1898.57"/>
    <n v="0.18099999999999999"/>
    <x v="2"/>
    <n v="360"/>
    <n v="245"/>
    <x v="0"/>
    <n v="552483.87"/>
    <x v="3"/>
  </r>
  <r>
    <x v="1708"/>
    <x v="1708"/>
    <x v="3"/>
    <x v="2"/>
    <n v="198"/>
    <n v="14"/>
    <x v="701"/>
    <n v="269"/>
    <n v="306"/>
    <n v="581.47"/>
    <n v="0.84799999999999998"/>
    <x v="2"/>
    <n v="2772"/>
    <n v="2886"/>
    <x v="1"/>
    <n v="90127.85"/>
    <x v="2"/>
  </r>
  <r>
    <x v="1709"/>
    <x v="1709"/>
    <x v="1"/>
    <x v="2"/>
    <n v="29"/>
    <n v="4"/>
    <x v="217"/>
    <n v="154"/>
    <n v="284"/>
    <n v="1829.4"/>
    <n v="0.16300000000000001"/>
    <x v="1"/>
    <n v="116"/>
    <n v="0"/>
    <x v="2"/>
    <n v="1130569.2"/>
    <x v="3"/>
  </r>
  <r>
    <x v="1710"/>
    <x v="1710"/>
    <x v="3"/>
    <x v="0"/>
    <n v="190"/>
    <n v="4"/>
    <x v="26"/>
    <n v="239"/>
    <n v="236"/>
    <n v="1487.08"/>
    <n v="0.66600000000000004"/>
    <x v="2"/>
    <n v="760"/>
    <n v="920"/>
    <x v="1"/>
    <n v="117479.31999999999"/>
    <x v="1"/>
  </r>
  <r>
    <x v="1711"/>
    <x v="1711"/>
    <x v="0"/>
    <x v="1"/>
    <n v="37"/>
    <n v="2"/>
    <x v="477"/>
    <n v="277"/>
    <n v="250"/>
    <n v="350.72"/>
    <n v="0.41899999999999998"/>
    <x v="2"/>
    <n v="74"/>
    <n v="0"/>
    <x v="0"/>
    <n v="185530.88"/>
    <x v="0"/>
  </r>
  <r>
    <x v="1712"/>
    <x v="1712"/>
    <x v="3"/>
    <x v="0"/>
    <n v="92"/>
    <n v="11"/>
    <x v="262"/>
    <n v="41"/>
    <n v="152"/>
    <n v="1240.03"/>
    <n v="0.96799999999999997"/>
    <x v="1"/>
    <n v="1012"/>
    <n v="358"/>
    <x v="0"/>
    <n v="861820.85"/>
    <x v="2"/>
  </r>
  <r>
    <x v="1713"/>
    <x v="1713"/>
    <x v="3"/>
    <x v="0"/>
    <n v="198"/>
    <n v="14"/>
    <x v="237"/>
    <n v="228"/>
    <n v="339"/>
    <n v="101.35"/>
    <n v="6.6000000000000003E-2"/>
    <x v="0"/>
    <n v="2772"/>
    <n v="2466"/>
    <x v="0"/>
    <n v="54120.899999999994"/>
    <x v="3"/>
  </r>
  <r>
    <x v="1714"/>
    <x v="1714"/>
    <x v="0"/>
    <x v="2"/>
    <n v="162"/>
    <n v="7"/>
    <x v="7"/>
    <n v="186"/>
    <n v="270"/>
    <n v="1431.34"/>
    <n v="0.83"/>
    <x v="1"/>
    <n v="1134"/>
    <n v="1286"/>
    <x v="1"/>
    <n v="48665.56"/>
    <x v="2"/>
  </r>
  <r>
    <x v="1715"/>
    <x v="1715"/>
    <x v="3"/>
    <x v="2"/>
    <n v="108"/>
    <n v="5"/>
    <x v="351"/>
    <n v="113"/>
    <n v="351"/>
    <n v="1480.46"/>
    <n v="0.49099999999999999"/>
    <x v="2"/>
    <n v="540"/>
    <n v="20"/>
    <x v="0"/>
    <n v="937131.18"/>
    <x v="0"/>
  </r>
  <r>
    <x v="1716"/>
    <x v="1716"/>
    <x v="2"/>
    <x v="0"/>
    <n v="38"/>
    <n v="12"/>
    <x v="595"/>
    <n v="245"/>
    <n v="236"/>
    <n v="1589.21"/>
    <n v="5.0000000000000001E-3"/>
    <x v="1"/>
    <n v="456"/>
    <n v="427"/>
    <x v="0"/>
    <n v="435443.54000000004"/>
    <x v="3"/>
  </r>
  <r>
    <x v="1717"/>
    <x v="1717"/>
    <x v="2"/>
    <x v="1"/>
    <n v="106"/>
    <n v="9"/>
    <x v="242"/>
    <n v="102"/>
    <n v="148"/>
    <n v="386.42"/>
    <n v="0.26400000000000001"/>
    <x v="2"/>
    <n v="954"/>
    <n v="300"/>
    <x v="0"/>
    <n v="292133.52"/>
    <x v="3"/>
  </r>
  <r>
    <x v="1718"/>
    <x v="1718"/>
    <x v="3"/>
    <x v="0"/>
    <n v="131"/>
    <n v="3"/>
    <x v="386"/>
    <n v="210"/>
    <n v="294"/>
    <n v="1275.0899999999999"/>
    <n v="0.40799999999999997"/>
    <x v="1"/>
    <n v="393"/>
    <n v="0"/>
    <x v="0"/>
    <n v="944841.69"/>
    <x v="0"/>
  </r>
  <r>
    <x v="1719"/>
    <x v="1719"/>
    <x v="1"/>
    <x v="0"/>
    <n v="73"/>
    <n v="12"/>
    <x v="276"/>
    <n v="240"/>
    <n v="362"/>
    <n v="398.77"/>
    <n v="0.314"/>
    <x v="0"/>
    <n v="876"/>
    <n v="562"/>
    <x v="0"/>
    <n v="220918.58"/>
    <x v="0"/>
  </r>
  <r>
    <x v="1720"/>
    <x v="1720"/>
    <x v="0"/>
    <x v="1"/>
    <n v="180"/>
    <n v="3"/>
    <x v="509"/>
    <n v="264"/>
    <n v="356"/>
    <n v="1895.97"/>
    <n v="0.36199999999999999"/>
    <x v="2"/>
    <n v="540"/>
    <n v="550"/>
    <x v="1"/>
    <n v="481576.38"/>
    <x v="0"/>
  </r>
  <r>
    <x v="1721"/>
    <x v="1721"/>
    <x v="2"/>
    <x v="0"/>
    <n v="44"/>
    <n v="8"/>
    <x v="376"/>
    <n v="94"/>
    <n v="71"/>
    <n v="1366.27"/>
    <n v="0.91700000000000004"/>
    <x v="1"/>
    <n v="352"/>
    <n v="296"/>
    <x v="0"/>
    <n v="204940.5"/>
    <x v="2"/>
  </r>
  <r>
    <x v="1722"/>
    <x v="1722"/>
    <x v="1"/>
    <x v="0"/>
    <n v="183"/>
    <n v="14"/>
    <x v="205"/>
    <n v="44"/>
    <n v="117"/>
    <n v="235.89"/>
    <n v="0.36099999999999999"/>
    <x v="1"/>
    <n v="2562"/>
    <n v="1917"/>
    <x v="0"/>
    <n v="162528.21"/>
    <x v="0"/>
  </r>
  <r>
    <x v="1723"/>
    <x v="1723"/>
    <x v="3"/>
    <x v="2"/>
    <n v="84"/>
    <n v="6"/>
    <x v="64"/>
    <n v="126"/>
    <n v="365"/>
    <n v="414.71"/>
    <n v="0.41899999999999998"/>
    <x v="1"/>
    <n v="504"/>
    <n v="0"/>
    <x v="0"/>
    <n v="291955.83999999997"/>
    <x v="0"/>
  </r>
  <r>
    <x v="1724"/>
    <x v="1724"/>
    <x v="1"/>
    <x v="1"/>
    <n v="145"/>
    <n v="14"/>
    <x v="284"/>
    <n v="185"/>
    <n v="114"/>
    <n v="1343.75"/>
    <n v="0.76100000000000001"/>
    <x v="2"/>
    <n v="2030"/>
    <n v="2179"/>
    <x v="1"/>
    <n v="48375"/>
    <x v="1"/>
  </r>
  <r>
    <x v="1725"/>
    <x v="1725"/>
    <x v="4"/>
    <x v="2"/>
    <n v="35"/>
    <n v="2"/>
    <x v="321"/>
    <n v="285"/>
    <n v="341"/>
    <n v="979.51"/>
    <n v="0.79400000000000004"/>
    <x v="1"/>
    <n v="70"/>
    <n v="151"/>
    <x v="1"/>
    <n v="199820.04"/>
    <x v="1"/>
  </r>
  <r>
    <x v="1726"/>
    <x v="1726"/>
    <x v="2"/>
    <x v="2"/>
    <n v="120"/>
    <n v="8"/>
    <x v="557"/>
    <n v="94"/>
    <n v="266"/>
    <n v="1485.78"/>
    <n v="8.4000000000000005E-2"/>
    <x v="2"/>
    <n v="960"/>
    <n v="644"/>
    <x v="0"/>
    <n v="609169.80000000005"/>
    <x v="3"/>
  </r>
  <r>
    <x v="1727"/>
    <x v="1727"/>
    <x v="3"/>
    <x v="1"/>
    <n v="171"/>
    <n v="8"/>
    <x v="286"/>
    <n v="126"/>
    <n v="78"/>
    <n v="597.54"/>
    <n v="0.70399999999999996"/>
    <x v="2"/>
    <n v="1368"/>
    <n v="1052"/>
    <x v="0"/>
    <n v="264112.68"/>
    <x v="1"/>
  </r>
  <r>
    <x v="1728"/>
    <x v="1728"/>
    <x v="0"/>
    <x v="1"/>
    <n v="67"/>
    <n v="11"/>
    <x v="702"/>
    <n v="213"/>
    <n v="242"/>
    <n v="1332.94"/>
    <n v="0.48299999999999998"/>
    <x v="0"/>
    <n v="737"/>
    <n v="489"/>
    <x v="0"/>
    <n v="614485.34"/>
    <x v="0"/>
  </r>
  <r>
    <x v="1729"/>
    <x v="1729"/>
    <x v="3"/>
    <x v="0"/>
    <n v="52"/>
    <n v="7"/>
    <x v="15"/>
    <n v="155"/>
    <n v="105"/>
    <n v="395.07"/>
    <n v="0.13400000000000001"/>
    <x v="0"/>
    <n v="364"/>
    <n v="0"/>
    <x v="0"/>
    <n v="282475.05"/>
    <x v="3"/>
  </r>
  <r>
    <x v="1730"/>
    <x v="1730"/>
    <x v="0"/>
    <x v="2"/>
    <n v="91"/>
    <n v="5"/>
    <x v="39"/>
    <n v="224"/>
    <n v="387"/>
    <n v="1110.24"/>
    <n v="0.26500000000000001"/>
    <x v="1"/>
    <n v="455"/>
    <n v="5"/>
    <x v="0"/>
    <n v="748301.76"/>
    <x v="3"/>
  </r>
  <r>
    <x v="1731"/>
    <x v="1731"/>
    <x v="3"/>
    <x v="1"/>
    <n v="52"/>
    <n v="13"/>
    <x v="322"/>
    <n v="114"/>
    <n v="261"/>
    <n v="1917.71"/>
    <n v="4.4999999999999998E-2"/>
    <x v="2"/>
    <n v="676"/>
    <n v="215"/>
    <x v="0"/>
    <n v="1102683.25"/>
    <x v="3"/>
  </r>
  <r>
    <x v="1732"/>
    <x v="1732"/>
    <x v="1"/>
    <x v="2"/>
    <n v="65"/>
    <n v="14"/>
    <x v="703"/>
    <n v="78"/>
    <n v="287"/>
    <n v="1275.03"/>
    <n v="0.36"/>
    <x v="1"/>
    <n v="910"/>
    <n v="957"/>
    <x v="1"/>
    <n v="39525.93"/>
    <x v="0"/>
  </r>
  <r>
    <x v="1733"/>
    <x v="1733"/>
    <x v="1"/>
    <x v="2"/>
    <n v="144"/>
    <n v="9"/>
    <x v="370"/>
    <n v="264"/>
    <n v="249"/>
    <n v="147.49"/>
    <n v="0.255"/>
    <x v="2"/>
    <n v="1296"/>
    <n v="1021"/>
    <x v="0"/>
    <n v="79497.11"/>
    <x v="3"/>
  </r>
  <r>
    <x v="1734"/>
    <x v="1734"/>
    <x v="1"/>
    <x v="1"/>
    <n v="82"/>
    <n v="13"/>
    <x v="295"/>
    <n v="240"/>
    <n v="227"/>
    <n v="1978.09"/>
    <n v="0.38200000000000001"/>
    <x v="2"/>
    <n v="1066"/>
    <n v="1207"/>
    <x v="1"/>
    <n v="195830.91"/>
    <x v="0"/>
  </r>
  <r>
    <x v="1735"/>
    <x v="1735"/>
    <x v="4"/>
    <x v="0"/>
    <n v="188"/>
    <n v="12"/>
    <x v="487"/>
    <n v="212"/>
    <n v="202"/>
    <n v="355.89"/>
    <n v="0.57999999999999996"/>
    <x v="1"/>
    <n v="2256"/>
    <n v="1775"/>
    <x v="0"/>
    <n v="246631.77"/>
    <x v="0"/>
  </r>
  <r>
    <x v="1736"/>
    <x v="1736"/>
    <x v="0"/>
    <x v="2"/>
    <n v="22"/>
    <n v="3"/>
    <x v="54"/>
    <n v="257"/>
    <n v="93"/>
    <n v="1450.23"/>
    <n v="0.73199999999999998"/>
    <x v="2"/>
    <n v="66"/>
    <n v="2"/>
    <x v="0"/>
    <n v="465523.83"/>
    <x v="1"/>
  </r>
  <r>
    <x v="1737"/>
    <x v="1737"/>
    <x v="1"/>
    <x v="1"/>
    <n v="159"/>
    <n v="3"/>
    <x v="525"/>
    <n v="258"/>
    <n v="217"/>
    <n v="1088.43"/>
    <n v="0.60499999999999998"/>
    <x v="1"/>
    <n v="477"/>
    <n v="500"/>
    <x v="1"/>
    <n v="255781.05000000002"/>
    <x v="1"/>
  </r>
  <r>
    <x v="1738"/>
    <x v="1738"/>
    <x v="4"/>
    <x v="0"/>
    <n v="32"/>
    <n v="3"/>
    <x v="574"/>
    <n v="153"/>
    <n v="336"/>
    <n v="624"/>
    <n v="0.67800000000000005"/>
    <x v="2"/>
    <n v="96"/>
    <n v="0"/>
    <x v="1"/>
    <n v="166608"/>
    <x v="1"/>
  </r>
  <r>
    <x v="1739"/>
    <x v="1739"/>
    <x v="0"/>
    <x v="2"/>
    <n v="84"/>
    <n v="4"/>
    <x v="704"/>
    <n v="292"/>
    <n v="246"/>
    <n v="395.76"/>
    <n v="0.86599999999999999"/>
    <x v="1"/>
    <n v="336"/>
    <n v="68"/>
    <x v="0"/>
    <n v="221625.60000000001"/>
    <x v="2"/>
  </r>
  <r>
    <x v="1740"/>
    <x v="1740"/>
    <x v="3"/>
    <x v="1"/>
    <n v="184"/>
    <n v="7"/>
    <x v="193"/>
    <n v="250"/>
    <n v="386"/>
    <n v="396.52"/>
    <n v="0.874"/>
    <x v="1"/>
    <n v="1288"/>
    <n v="1247"/>
    <x v="1"/>
    <n v="115387.31999999999"/>
    <x v="2"/>
  </r>
  <r>
    <x v="1741"/>
    <x v="1741"/>
    <x v="4"/>
    <x v="2"/>
    <n v="20"/>
    <n v="2"/>
    <x v="222"/>
    <n v="238"/>
    <n v="123"/>
    <n v="1723.88"/>
    <n v="0.86099999999999999"/>
    <x v="0"/>
    <n v="40"/>
    <n v="126"/>
    <x v="1"/>
    <n v="262029.76"/>
    <x v="2"/>
  </r>
  <r>
    <x v="1742"/>
    <x v="1742"/>
    <x v="2"/>
    <x v="1"/>
    <n v="81"/>
    <n v="12"/>
    <x v="61"/>
    <n v="40"/>
    <n v="220"/>
    <n v="1752.18"/>
    <n v="0.153"/>
    <x v="0"/>
    <n v="972"/>
    <n v="988"/>
    <x v="1"/>
    <n v="42052.32"/>
    <x v="3"/>
  </r>
  <r>
    <x v="1743"/>
    <x v="1743"/>
    <x v="4"/>
    <x v="1"/>
    <n v="190"/>
    <n v="3"/>
    <x v="358"/>
    <n v="118"/>
    <n v="232"/>
    <n v="957.03"/>
    <n v="0.251"/>
    <x v="2"/>
    <n v="570"/>
    <n v="0"/>
    <x v="0"/>
    <n v="741698.25"/>
    <x v="3"/>
  </r>
  <r>
    <x v="1744"/>
    <x v="1744"/>
    <x v="4"/>
    <x v="2"/>
    <n v="141"/>
    <n v="11"/>
    <x v="104"/>
    <n v="36"/>
    <n v="65"/>
    <n v="252.06"/>
    <n v="0.502"/>
    <x v="1"/>
    <n v="1551"/>
    <n v="1026"/>
    <x v="0"/>
    <n v="141405.66"/>
    <x v="0"/>
  </r>
  <r>
    <x v="1745"/>
    <x v="1745"/>
    <x v="0"/>
    <x v="2"/>
    <n v="30"/>
    <n v="3"/>
    <x v="161"/>
    <n v="169"/>
    <n v="117"/>
    <n v="1774.12"/>
    <n v="0.35899999999999999"/>
    <x v="1"/>
    <n v="90"/>
    <n v="0"/>
    <x v="2"/>
    <n v="1149629.76"/>
    <x v="0"/>
  </r>
  <r>
    <x v="1746"/>
    <x v="1746"/>
    <x v="3"/>
    <x v="1"/>
    <n v="32"/>
    <n v="13"/>
    <x v="422"/>
    <n v="26"/>
    <n v="374"/>
    <n v="999.68"/>
    <n v="0.13200000000000001"/>
    <x v="1"/>
    <n v="416"/>
    <n v="0"/>
    <x v="0"/>
    <n v="708773.12"/>
    <x v="3"/>
  </r>
  <r>
    <x v="1747"/>
    <x v="1747"/>
    <x v="2"/>
    <x v="0"/>
    <n v="109"/>
    <n v="2"/>
    <x v="705"/>
    <n v="276"/>
    <n v="91"/>
    <n v="905.59"/>
    <n v="0.28799999999999998"/>
    <x v="1"/>
    <n v="218"/>
    <n v="0"/>
    <x v="0"/>
    <n v="717227.28"/>
    <x v="3"/>
  </r>
  <r>
    <x v="1748"/>
    <x v="1748"/>
    <x v="1"/>
    <x v="2"/>
    <n v="81"/>
    <n v="4"/>
    <x v="345"/>
    <n v="138"/>
    <n v="159"/>
    <n v="844.35"/>
    <n v="0.97499999999999998"/>
    <x v="1"/>
    <n v="324"/>
    <n v="0"/>
    <x v="0"/>
    <n v="646772.1"/>
    <x v="2"/>
  </r>
  <r>
    <x v="1749"/>
    <x v="1749"/>
    <x v="1"/>
    <x v="1"/>
    <n v="168"/>
    <n v="11"/>
    <x v="632"/>
    <n v="229"/>
    <n v="90"/>
    <n v="761.78"/>
    <n v="0.34699999999999998"/>
    <x v="2"/>
    <n v="1848"/>
    <n v="1917"/>
    <x v="1"/>
    <n v="121884.79999999999"/>
    <x v="0"/>
  </r>
  <r>
    <x v="1750"/>
    <x v="1750"/>
    <x v="4"/>
    <x v="1"/>
    <n v="13"/>
    <n v="8"/>
    <x v="493"/>
    <n v="91"/>
    <n v="355"/>
    <n v="1075.71"/>
    <n v="0.41899999999999998"/>
    <x v="0"/>
    <n v="104"/>
    <n v="0"/>
    <x v="2"/>
    <n v="540006.42000000004"/>
    <x v="0"/>
  </r>
  <r>
    <x v="1751"/>
    <x v="1751"/>
    <x v="0"/>
    <x v="0"/>
    <n v="179"/>
    <n v="14"/>
    <x v="457"/>
    <n v="58"/>
    <n v="55"/>
    <n v="1228.8599999999999"/>
    <n v="6.0000000000000001E-3"/>
    <x v="1"/>
    <n v="2506"/>
    <n v="2240"/>
    <x v="0"/>
    <n v="398150.63999999996"/>
    <x v="3"/>
  </r>
  <r>
    <x v="1752"/>
    <x v="1752"/>
    <x v="0"/>
    <x v="0"/>
    <n v="55"/>
    <n v="2"/>
    <x v="216"/>
    <n v="50"/>
    <n v="380"/>
    <n v="959.54"/>
    <n v="0.71899999999999997"/>
    <x v="1"/>
    <n v="110"/>
    <n v="0"/>
    <x v="1"/>
    <n v="349272.56"/>
    <x v="1"/>
  </r>
  <r>
    <x v="1753"/>
    <x v="1753"/>
    <x v="1"/>
    <x v="0"/>
    <n v="80"/>
    <n v="8"/>
    <x v="512"/>
    <n v="29"/>
    <n v="230"/>
    <n v="1798.46"/>
    <n v="0.41399999999999998"/>
    <x v="1"/>
    <n v="640"/>
    <n v="88"/>
    <x v="0"/>
    <n v="1044905.26"/>
    <x v="0"/>
  </r>
  <r>
    <x v="1754"/>
    <x v="1754"/>
    <x v="2"/>
    <x v="2"/>
    <n v="126"/>
    <n v="6"/>
    <x v="153"/>
    <n v="46"/>
    <n v="322"/>
    <n v="669.44"/>
    <n v="0.10299999999999999"/>
    <x v="2"/>
    <n v="756"/>
    <n v="513"/>
    <x v="1"/>
    <n v="193468.16"/>
    <x v="3"/>
  </r>
  <r>
    <x v="1755"/>
    <x v="1755"/>
    <x v="3"/>
    <x v="1"/>
    <n v="189"/>
    <n v="10"/>
    <x v="136"/>
    <n v="48"/>
    <n v="234"/>
    <n v="1177.71"/>
    <n v="0.96899999999999997"/>
    <x v="0"/>
    <n v="1890"/>
    <n v="1811"/>
    <x v="1"/>
    <n v="149569.17000000001"/>
    <x v="2"/>
  </r>
  <r>
    <x v="1756"/>
    <x v="1756"/>
    <x v="2"/>
    <x v="1"/>
    <n v="36"/>
    <n v="3"/>
    <x v="120"/>
    <n v="118"/>
    <n v="372"/>
    <n v="634.91"/>
    <n v="0.77700000000000002"/>
    <x v="0"/>
    <n v="108"/>
    <n v="0"/>
    <x v="2"/>
    <n v="366343.07"/>
    <x v="1"/>
  </r>
  <r>
    <x v="1757"/>
    <x v="1757"/>
    <x v="3"/>
    <x v="1"/>
    <n v="199"/>
    <n v="2"/>
    <x v="41"/>
    <n v="73"/>
    <n v="193"/>
    <n v="1519.03"/>
    <n v="0.72599999999999998"/>
    <x v="1"/>
    <n v="398"/>
    <n v="0"/>
    <x v="0"/>
    <n v="748881.79"/>
    <x v="1"/>
  </r>
  <r>
    <x v="1758"/>
    <x v="1758"/>
    <x v="1"/>
    <x v="0"/>
    <n v="61"/>
    <n v="10"/>
    <x v="124"/>
    <n v="184"/>
    <n v="149"/>
    <n v="249.14"/>
    <n v="0.95799999999999996"/>
    <x v="2"/>
    <n v="610"/>
    <n v="693"/>
    <x v="1"/>
    <n v="25163.14"/>
    <x v="2"/>
  </r>
  <r>
    <x v="1759"/>
    <x v="1759"/>
    <x v="3"/>
    <x v="1"/>
    <n v="58"/>
    <n v="9"/>
    <x v="429"/>
    <n v="288"/>
    <n v="139"/>
    <n v="417.96"/>
    <n v="0.40699999999999997"/>
    <x v="0"/>
    <n v="522"/>
    <n v="153"/>
    <x v="0"/>
    <n v="274599.71999999997"/>
    <x v="0"/>
  </r>
  <r>
    <x v="1760"/>
    <x v="1760"/>
    <x v="0"/>
    <x v="2"/>
    <n v="120"/>
    <n v="11"/>
    <x v="694"/>
    <n v="41"/>
    <n v="295"/>
    <n v="1612.34"/>
    <n v="0.71899999999999997"/>
    <x v="0"/>
    <n v="1320"/>
    <n v="1258"/>
    <x v="1"/>
    <n v="166071.01999999999"/>
    <x v="1"/>
  </r>
  <r>
    <x v="1761"/>
    <x v="1761"/>
    <x v="4"/>
    <x v="0"/>
    <n v="148"/>
    <n v="7"/>
    <x v="676"/>
    <n v="218"/>
    <n v="288"/>
    <n v="407.24"/>
    <n v="0.20599999999999999"/>
    <x v="2"/>
    <n v="1036"/>
    <n v="945"/>
    <x v="0"/>
    <n v="125837.16"/>
    <x v="3"/>
  </r>
  <r>
    <x v="1762"/>
    <x v="1762"/>
    <x v="4"/>
    <x v="0"/>
    <n v="66"/>
    <n v="6"/>
    <x v="188"/>
    <n v="28"/>
    <n v="261"/>
    <n v="1270.21"/>
    <n v="0.69699999999999995"/>
    <x v="0"/>
    <n v="396"/>
    <n v="334"/>
    <x v="1"/>
    <n v="114318.90000000001"/>
    <x v="1"/>
  </r>
  <r>
    <x v="1763"/>
    <x v="1763"/>
    <x v="1"/>
    <x v="0"/>
    <n v="88"/>
    <n v="9"/>
    <x v="172"/>
    <n v="115"/>
    <n v="130"/>
    <n v="1941.97"/>
    <n v="1.4E-2"/>
    <x v="2"/>
    <n v="792"/>
    <n v="713"/>
    <x v="0"/>
    <n v="376742.18"/>
    <x v="3"/>
  </r>
  <r>
    <x v="1764"/>
    <x v="1764"/>
    <x v="0"/>
    <x v="0"/>
    <n v="60"/>
    <n v="9"/>
    <x v="177"/>
    <n v="215"/>
    <n v="164"/>
    <n v="1069.6400000000001"/>
    <n v="0.126"/>
    <x v="0"/>
    <n v="540"/>
    <n v="273"/>
    <x v="0"/>
    <n v="515566.48000000004"/>
    <x v="3"/>
  </r>
  <r>
    <x v="1765"/>
    <x v="1765"/>
    <x v="2"/>
    <x v="2"/>
    <n v="27"/>
    <n v="6"/>
    <x v="116"/>
    <n v="256"/>
    <n v="325"/>
    <n v="415.42"/>
    <n v="0.42499999999999999"/>
    <x v="2"/>
    <n v="162"/>
    <n v="4"/>
    <x v="0"/>
    <n v="171983.88"/>
    <x v="0"/>
  </r>
  <r>
    <x v="1766"/>
    <x v="1766"/>
    <x v="0"/>
    <x v="1"/>
    <n v="21"/>
    <n v="13"/>
    <x v="706"/>
    <n v="176"/>
    <n v="129"/>
    <n v="675.35"/>
    <n v="1.2E-2"/>
    <x v="1"/>
    <n v="273"/>
    <n v="339"/>
    <x v="1"/>
    <n v="74288.5"/>
    <x v="3"/>
  </r>
  <r>
    <x v="1767"/>
    <x v="1767"/>
    <x v="4"/>
    <x v="2"/>
    <n v="170"/>
    <n v="8"/>
    <x v="529"/>
    <n v="98"/>
    <n v="105"/>
    <n v="1655.74"/>
    <n v="0.46200000000000002"/>
    <x v="0"/>
    <n v="1360"/>
    <n v="970"/>
    <x v="0"/>
    <n v="808001.12"/>
    <x v="0"/>
  </r>
  <r>
    <x v="1768"/>
    <x v="1768"/>
    <x v="4"/>
    <x v="1"/>
    <n v="162"/>
    <n v="14"/>
    <x v="425"/>
    <n v="20"/>
    <n v="228"/>
    <n v="735.74"/>
    <n v="0.52300000000000002"/>
    <x v="0"/>
    <n v="2268"/>
    <n v="1835"/>
    <x v="0"/>
    <n v="333290.22000000003"/>
    <x v="0"/>
  </r>
  <r>
    <x v="1769"/>
    <x v="1769"/>
    <x v="0"/>
    <x v="2"/>
    <n v="190"/>
    <n v="14"/>
    <x v="212"/>
    <n v="58"/>
    <n v="358"/>
    <n v="1460.85"/>
    <n v="0.622"/>
    <x v="0"/>
    <n v="2660"/>
    <n v="2450"/>
    <x v="1"/>
    <n v="391507.8"/>
    <x v="1"/>
  </r>
  <r>
    <x v="1770"/>
    <x v="1770"/>
    <x v="0"/>
    <x v="0"/>
    <n v="82"/>
    <n v="2"/>
    <x v="463"/>
    <n v="70"/>
    <n v="98"/>
    <n v="1565.83"/>
    <n v="0.1"/>
    <x v="2"/>
    <n v="164"/>
    <n v="0"/>
    <x v="2"/>
    <n v="1038145.2899999999"/>
    <x v="3"/>
  </r>
  <r>
    <x v="1771"/>
    <x v="1771"/>
    <x v="4"/>
    <x v="0"/>
    <n v="26"/>
    <n v="5"/>
    <x v="573"/>
    <n v="180"/>
    <n v="309"/>
    <n v="1027.31"/>
    <n v="0.18099999999999999"/>
    <x v="0"/>
    <n v="130"/>
    <n v="0"/>
    <x v="2"/>
    <n v="719117"/>
    <x v="3"/>
  </r>
  <r>
    <x v="1772"/>
    <x v="1772"/>
    <x v="2"/>
    <x v="2"/>
    <n v="112"/>
    <n v="3"/>
    <x v="107"/>
    <n v="152"/>
    <n v="323"/>
    <n v="1577.27"/>
    <n v="0.61299999999999999"/>
    <x v="0"/>
    <n v="336"/>
    <n v="0"/>
    <x v="0"/>
    <n v="932166.57"/>
    <x v="1"/>
  </r>
  <r>
    <x v="1773"/>
    <x v="1773"/>
    <x v="1"/>
    <x v="2"/>
    <n v="21"/>
    <n v="11"/>
    <x v="480"/>
    <n v="216"/>
    <n v="341"/>
    <n v="667.96"/>
    <n v="0.65800000000000003"/>
    <x v="2"/>
    <n v="231"/>
    <n v="187"/>
    <x v="1"/>
    <n v="173669.6"/>
    <x v="1"/>
  </r>
  <r>
    <x v="1774"/>
    <x v="1774"/>
    <x v="1"/>
    <x v="1"/>
    <n v="19"/>
    <n v="4"/>
    <x v="707"/>
    <n v="210"/>
    <n v="340"/>
    <n v="1056.51"/>
    <n v="2.5999999999999999E-2"/>
    <x v="0"/>
    <n v="76"/>
    <n v="0"/>
    <x v="2"/>
    <n v="761743.71"/>
    <x v="3"/>
  </r>
  <r>
    <x v="1775"/>
    <x v="1775"/>
    <x v="0"/>
    <x v="2"/>
    <n v="118"/>
    <n v="13"/>
    <x v="366"/>
    <n v="14"/>
    <n v="79"/>
    <n v="1388.79"/>
    <n v="0.54"/>
    <x v="0"/>
    <n v="1534"/>
    <n v="1033"/>
    <x v="0"/>
    <n v="715226.85"/>
    <x v="0"/>
  </r>
  <r>
    <x v="1776"/>
    <x v="1776"/>
    <x v="1"/>
    <x v="2"/>
    <n v="52"/>
    <n v="2"/>
    <x v="501"/>
    <n v="220"/>
    <n v="301"/>
    <n v="377.74"/>
    <n v="0.78500000000000003"/>
    <x v="2"/>
    <n v="104"/>
    <n v="0"/>
    <x v="0"/>
    <n v="135608.66"/>
    <x v="1"/>
  </r>
  <r>
    <x v="1777"/>
    <x v="1777"/>
    <x v="4"/>
    <x v="1"/>
    <n v="164"/>
    <n v="12"/>
    <x v="31"/>
    <n v="38"/>
    <n v="112"/>
    <n v="583.55999999999995"/>
    <n v="6.9000000000000006E-2"/>
    <x v="2"/>
    <n v="1968"/>
    <n v="1243"/>
    <x v="0"/>
    <n v="445256.27999999997"/>
    <x v="3"/>
  </r>
  <r>
    <x v="1778"/>
    <x v="1778"/>
    <x v="4"/>
    <x v="1"/>
    <n v="117"/>
    <n v="12"/>
    <x v="684"/>
    <n v="199"/>
    <n v="131"/>
    <n v="1321.47"/>
    <n v="0.41299999999999998"/>
    <x v="2"/>
    <n v="1404"/>
    <n v="1113"/>
    <x v="0"/>
    <n v="647520.30000000005"/>
    <x v="0"/>
  </r>
  <r>
    <x v="1779"/>
    <x v="1779"/>
    <x v="0"/>
    <x v="1"/>
    <n v="172"/>
    <n v="3"/>
    <x v="177"/>
    <n v="197"/>
    <n v="374"/>
    <n v="1327.95"/>
    <n v="0.32700000000000001"/>
    <x v="0"/>
    <n v="516"/>
    <n v="231"/>
    <x v="0"/>
    <n v="640071.9"/>
    <x v="0"/>
  </r>
  <r>
    <x v="1780"/>
    <x v="1780"/>
    <x v="0"/>
    <x v="2"/>
    <n v="101"/>
    <n v="14"/>
    <x v="708"/>
    <n v="264"/>
    <n v="218"/>
    <n v="1011.94"/>
    <n v="0.91400000000000003"/>
    <x v="1"/>
    <n v="1414"/>
    <n v="1384"/>
    <x v="0"/>
    <n v="297510.36000000004"/>
    <x v="2"/>
  </r>
  <r>
    <x v="1781"/>
    <x v="1781"/>
    <x v="0"/>
    <x v="1"/>
    <n v="189"/>
    <n v="2"/>
    <x v="7"/>
    <n v="159"/>
    <n v="359"/>
    <n v="1601.39"/>
    <n v="0.186"/>
    <x v="2"/>
    <n v="378"/>
    <n v="503"/>
    <x v="1"/>
    <n v="54447.26"/>
    <x v="3"/>
  </r>
  <r>
    <x v="1782"/>
    <x v="1782"/>
    <x v="2"/>
    <x v="0"/>
    <n v="190"/>
    <n v="9"/>
    <x v="245"/>
    <n v="22"/>
    <n v="392"/>
    <n v="990.01"/>
    <n v="0.318"/>
    <x v="0"/>
    <n v="1710"/>
    <n v="1672"/>
    <x v="1"/>
    <n v="59400.6"/>
    <x v="0"/>
  </r>
  <r>
    <x v="1783"/>
    <x v="1783"/>
    <x v="1"/>
    <x v="0"/>
    <n v="95"/>
    <n v="5"/>
    <x v="709"/>
    <n v="166"/>
    <n v="207"/>
    <n v="1768.58"/>
    <n v="0.89800000000000002"/>
    <x v="1"/>
    <n v="475"/>
    <n v="414"/>
    <x v="0"/>
    <n v="401467.66"/>
    <x v="2"/>
  </r>
  <r>
    <x v="1784"/>
    <x v="1784"/>
    <x v="0"/>
    <x v="0"/>
    <n v="20"/>
    <n v="4"/>
    <x v="26"/>
    <n v="89"/>
    <n v="105"/>
    <n v="1485.01"/>
    <n v="0.33100000000000002"/>
    <x v="1"/>
    <n v="80"/>
    <n v="90"/>
    <x v="1"/>
    <n v="117315.79"/>
    <x v="0"/>
  </r>
  <r>
    <x v="1785"/>
    <x v="1785"/>
    <x v="3"/>
    <x v="2"/>
    <n v="160"/>
    <n v="2"/>
    <x v="613"/>
    <n v="282"/>
    <n v="384"/>
    <n v="663.65"/>
    <n v="0.53100000000000003"/>
    <x v="2"/>
    <n v="320"/>
    <n v="218"/>
    <x v="0"/>
    <n v="254841.59999999998"/>
    <x v="0"/>
  </r>
  <r>
    <x v="1786"/>
    <x v="1786"/>
    <x v="3"/>
    <x v="0"/>
    <n v="102"/>
    <n v="3"/>
    <x v="220"/>
    <n v="157"/>
    <n v="191"/>
    <n v="820.75"/>
    <n v="3.3000000000000002E-2"/>
    <x v="2"/>
    <n v="306"/>
    <n v="204"/>
    <x v="0"/>
    <n v="212574.25"/>
    <x v="3"/>
  </r>
  <r>
    <x v="1787"/>
    <x v="1787"/>
    <x v="4"/>
    <x v="2"/>
    <n v="115"/>
    <n v="4"/>
    <x v="648"/>
    <n v="215"/>
    <n v="198"/>
    <n v="1351.99"/>
    <n v="0.98499999999999999"/>
    <x v="2"/>
    <n v="460"/>
    <n v="48"/>
    <x v="0"/>
    <n v="847697.73"/>
    <x v="2"/>
  </r>
  <r>
    <x v="1788"/>
    <x v="1788"/>
    <x v="1"/>
    <x v="2"/>
    <n v="5"/>
    <n v="4"/>
    <x v="48"/>
    <n v="123"/>
    <n v="275"/>
    <n v="1794.18"/>
    <n v="0.82499999999999996"/>
    <x v="2"/>
    <n v="20"/>
    <n v="0"/>
    <x v="1"/>
    <n v="321158.22000000003"/>
    <x v="2"/>
  </r>
  <r>
    <x v="1789"/>
    <x v="1789"/>
    <x v="0"/>
    <x v="0"/>
    <n v="45"/>
    <n v="7"/>
    <x v="577"/>
    <n v="15"/>
    <n v="74"/>
    <n v="398.48"/>
    <n v="0.63400000000000001"/>
    <x v="2"/>
    <n v="315"/>
    <n v="0"/>
    <x v="0"/>
    <n v="165767.67999999999"/>
    <x v="1"/>
  </r>
  <r>
    <x v="1790"/>
    <x v="1790"/>
    <x v="3"/>
    <x v="1"/>
    <n v="52"/>
    <n v="11"/>
    <x v="564"/>
    <n v="287"/>
    <n v="227"/>
    <n v="1053.5899999999999"/>
    <n v="6.0999999999999999E-2"/>
    <x v="0"/>
    <n v="572"/>
    <n v="340"/>
    <x v="0"/>
    <n v="546813.21"/>
    <x v="3"/>
  </r>
  <r>
    <x v="1791"/>
    <x v="1791"/>
    <x v="1"/>
    <x v="2"/>
    <n v="163"/>
    <n v="9"/>
    <x v="446"/>
    <n v="241"/>
    <n v="144"/>
    <n v="281.63"/>
    <n v="7.4999999999999997E-2"/>
    <x v="0"/>
    <n v="1467"/>
    <n v="1480"/>
    <x v="1"/>
    <n v="64211.64"/>
    <x v="3"/>
  </r>
  <r>
    <x v="1792"/>
    <x v="1792"/>
    <x v="4"/>
    <x v="0"/>
    <n v="168"/>
    <n v="7"/>
    <x v="222"/>
    <n v="146"/>
    <n v="102"/>
    <n v="594.94000000000005"/>
    <n v="0.54500000000000004"/>
    <x v="2"/>
    <n v="1176"/>
    <n v="1170"/>
    <x v="0"/>
    <n v="90430.88"/>
    <x v="0"/>
  </r>
  <r>
    <x v="1793"/>
    <x v="1793"/>
    <x v="2"/>
    <x v="2"/>
    <n v="112"/>
    <n v="3"/>
    <x v="215"/>
    <n v="169"/>
    <n v="353"/>
    <n v="1387.66"/>
    <n v="0.28499999999999998"/>
    <x v="0"/>
    <n v="336"/>
    <n v="105"/>
    <x v="0"/>
    <n v="555064"/>
    <x v="3"/>
  </r>
  <r>
    <x v="1794"/>
    <x v="1794"/>
    <x v="1"/>
    <x v="1"/>
    <n v="165"/>
    <n v="3"/>
    <x v="130"/>
    <n v="298"/>
    <n v="119"/>
    <n v="201.58"/>
    <n v="0.623"/>
    <x v="2"/>
    <n v="495"/>
    <n v="341"/>
    <x v="0"/>
    <n v="91114.16"/>
    <x v="1"/>
  </r>
  <r>
    <x v="1795"/>
    <x v="1795"/>
    <x v="1"/>
    <x v="1"/>
    <n v="165"/>
    <n v="8"/>
    <x v="43"/>
    <n v="214"/>
    <n v="225"/>
    <n v="1341.6"/>
    <n v="0.59799999999999998"/>
    <x v="2"/>
    <n v="1320"/>
    <n v="906"/>
    <x v="0"/>
    <n v="842524.79999999993"/>
    <x v="0"/>
  </r>
  <r>
    <x v="1796"/>
    <x v="1796"/>
    <x v="2"/>
    <x v="0"/>
    <n v="107"/>
    <n v="2"/>
    <x v="55"/>
    <n v="167"/>
    <n v="181"/>
    <n v="1806.58"/>
    <n v="0.83899999999999997"/>
    <x v="1"/>
    <n v="214"/>
    <n v="0"/>
    <x v="0"/>
    <n v="1354935"/>
    <x v="2"/>
  </r>
  <r>
    <x v="1797"/>
    <x v="1797"/>
    <x v="1"/>
    <x v="2"/>
    <n v="132"/>
    <n v="2"/>
    <x v="377"/>
    <n v="115"/>
    <n v="388"/>
    <n v="1940.27"/>
    <n v="0.28100000000000003"/>
    <x v="2"/>
    <n v="264"/>
    <n v="0"/>
    <x v="0"/>
    <n v="791630.16"/>
    <x v="3"/>
  </r>
  <r>
    <x v="1798"/>
    <x v="1798"/>
    <x v="4"/>
    <x v="2"/>
    <n v="155"/>
    <n v="8"/>
    <x v="359"/>
    <n v="91"/>
    <n v="387"/>
    <n v="472.43"/>
    <n v="0.57799999999999996"/>
    <x v="1"/>
    <n v="1240"/>
    <n v="729"/>
    <x v="0"/>
    <n v="284402.86"/>
    <x v="0"/>
  </r>
  <r>
    <x v="1799"/>
    <x v="1799"/>
    <x v="4"/>
    <x v="2"/>
    <n v="192"/>
    <n v="10"/>
    <x v="368"/>
    <n v="279"/>
    <n v="380"/>
    <n v="1510.35"/>
    <n v="0.77700000000000002"/>
    <x v="0"/>
    <n v="1920"/>
    <n v="1748"/>
    <x v="0"/>
    <n v="681167.85"/>
    <x v="1"/>
  </r>
  <r>
    <x v="1800"/>
    <x v="1800"/>
    <x v="2"/>
    <x v="2"/>
    <n v="34"/>
    <n v="6"/>
    <x v="360"/>
    <n v="58"/>
    <n v="262"/>
    <n v="1856.42"/>
    <n v="0.49099999999999999"/>
    <x v="2"/>
    <n v="204"/>
    <n v="0"/>
    <x v="0"/>
    <n v="543931.06000000006"/>
    <x v="0"/>
  </r>
  <r>
    <x v="1801"/>
    <x v="1801"/>
    <x v="0"/>
    <x v="0"/>
    <n v="49"/>
    <n v="12"/>
    <x v="596"/>
    <n v="215"/>
    <n v="260"/>
    <n v="228.17"/>
    <n v="0.83099999999999996"/>
    <x v="1"/>
    <n v="588"/>
    <n v="433"/>
    <x v="0"/>
    <n v="84422.9"/>
    <x v="2"/>
  </r>
  <r>
    <x v="1802"/>
    <x v="1802"/>
    <x v="3"/>
    <x v="1"/>
    <n v="84"/>
    <n v="2"/>
    <x v="598"/>
    <n v="227"/>
    <n v="394"/>
    <n v="857.35"/>
    <n v="0.13100000000000001"/>
    <x v="1"/>
    <n v="168"/>
    <n v="242"/>
    <x v="1"/>
    <n v="131174.55000000002"/>
    <x v="3"/>
  </r>
  <r>
    <x v="1803"/>
    <x v="1803"/>
    <x v="0"/>
    <x v="0"/>
    <n v="43"/>
    <n v="6"/>
    <x v="590"/>
    <n v="173"/>
    <n v="113"/>
    <n v="1842.85"/>
    <n v="0.73399999999999999"/>
    <x v="0"/>
    <n v="258"/>
    <n v="346"/>
    <x v="1"/>
    <n v="156642.25"/>
    <x v="1"/>
  </r>
  <r>
    <x v="1804"/>
    <x v="1804"/>
    <x v="1"/>
    <x v="2"/>
    <n v="49"/>
    <n v="12"/>
    <x v="670"/>
    <n v="288"/>
    <n v="84"/>
    <n v="445.44"/>
    <n v="0.94299999999999995"/>
    <x v="1"/>
    <n v="588"/>
    <n v="218"/>
    <x v="0"/>
    <n v="293099.52000000002"/>
    <x v="2"/>
  </r>
  <r>
    <x v="1805"/>
    <x v="1805"/>
    <x v="3"/>
    <x v="2"/>
    <n v="82"/>
    <n v="2"/>
    <x v="66"/>
    <n v="240"/>
    <n v="61"/>
    <n v="1870.83"/>
    <n v="0.33200000000000002"/>
    <x v="2"/>
    <n v="164"/>
    <n v="180"/>
    <x v="1"/>
    <n v="419065.92"/>
    <x v="0"/>
  </r>
  <r>
    <x v="1806"/>
    <x v="1806"/>
    <x v="2"/>
    <x v="1"/>
    <n v="85"/>
    <n v="11"/>
    <x v="405"/>
    <n v="208"/>
    <n v="395"/>
    <n v="1078.02"/>
    <n v="0.36599999999999999"/>
    <x v="2"/>
    <n v="935"/>
    <n v="826"/>
    <x v="1"/>
    <n v="341732.33999999997"/>
    <x v="0"/>
  </r>
  <r>
    <x v="1807"/>
    <x v="1807"/>
    <x v="2"/>
    <x v="2"/>
    <n v="144"/>
    <n v="13"/>
    <x v="424"/>
    <n v="223"/>
    <n v="360"/>
    <n v="244.79"/>
    <n v="8.4000000000000005E-2"/>
    <x v="1"/>
    <n v="1872"/>
    <n v="1959"/>
    <x v="1"/>
    <n v="33291.440000000002"/>
    <x v="3"/>
  </r>
  <r>
    <x v="1808"/>
    <x v="1808"/>
    <x v="3"/>
    <x v="0"/>
    <n v="97"/>
    <n v="10"/>
    <x v="42"/>
    <n v="293"/>
    <n v="297"/>
    <n v="927.26"/>
    <n v="0.64100000000000001"/>
    <x v="2"/>
    <n v="970"/>
    <n v="977"/>
    <x v="1"/>
    <n v="265196.36"/>
    <x v="1"/>
  </r>
  <r>
    <x v="1809"/>
    <x v="1809"/>
    <x v="4"/>
    <x v="0"/>
    <n v="36"/>
    <n v="5"/>
    <x v="626"/>
    <n v="285"/>
    <n v="161"/>
    <n v="686.21"/>
    <n v="0.55200000000000005"/>
    <x v="2"/>
    <n v="180"/>
    <n v="297"/>
    <x v="1"/>
    <n v="115283.28"/>
    <x v="0"/>
  </r>
  <r>
    <x v="1810"/>
    <x v="1810"/>
    <x v="3"/>
    <x v="1"/>
    <n v="188"/>
    <n v="10"/>
    <x v="637"/>
    <n v="194"/>
    <n v="374"/>
    <n v="600.29999999999995"/>
    <n v="0.04"/>
    <x v="1"/>
    <n v="1880"/>
    <n v="1861"/>
    <x v="1"/>
    <n v="127863.9"/>
    <x v="3"/>
  </r>
  <r>
    <x v="1811"/>
    <x v="1811"/>
    <x v="1"/>
    <x v="0"/>
    <n v="28"/>
    <n v="3"/>
    <x v="695"/>
    <n v="219"/>
    <n v="140"/>
    <n v="1105.8800000000001"/>
    <n v="0.752"/>
    <x v="0"/>
    <n v="84"/>
    <n v="0"/>
    <x v="2"/>
    <n v="773010.12000000011"/>
    <x v="1"/>
  </r>
  <r>
    <x v="1812"/>
    <x v="1812"/>
    <x v="4"/>
    <x v="0"/>
    <n v="120"/>
    <n v="8"/>
    <x v="710"/>
    <n v="130"/>
    <n v="343"/>
    <n v="993.01"/>
    <n v="0.82899999999999996"/>
    <x v="0"/>
    <n v="960"/>
    <n v="892"/>
    <x v="1"/>
    <n v="196615.98"/>
    <x v="2"/>
  </r>
  <r>
    <x v="1813"/>
    <x v="1813"/>
    <x v="2"/>
    <x v="0"/>
    <n v="17"/>
    <n v="13"/>
    <x v="711"/>
    <n v="225"/>
    <n v="78"/>
    <n v="989.84"/>
    <n v="0.90700000000000003"/>
    <x v="2"/>
    <n v="221"/>
    <n v="279"/>
    <x v="1"/>
    <n v="165303.28"/>
    <x v="2"/>
  </r>
  <r>
    <x v="1814"/>
    <x v="1814"/>
    <x v="3"/>
    <x v="0"/>
    <n v="152"/>
    <n v="14"/>
    <x v="290"/>
    <n v="106"/>
    <n v="61"/>
    <n v="221.88"/>
    <n v="0.54600000000000004"/>
    <x v="1"/>
    <n v="2128"/>
    <n v="1750"/>
    <x v="0"/>
    <n v="107389.92"/>
    <x v="0"/>
  </r>
  <r>
    <x v="1815"/>
    <x v="1815"/>
    <x v="0"/>
    <x v="2"/>
    <n v="83"/>
    <n v="3"/>
    <x v="624"/>
    <n v="128"/>
    <n v="196"/>
    <n v="1614.52"/>
    <n v="0.45300000000000001"/>
    <x v="2"/>
    <n v="249"/>
    <n v="0"/>
    <x v="0"/>
    <n v="949337.76"/>
    <x v="0"/>
  </r>
  <r>
    <x v="1816"/>
    <x v="1816"/>
    <x v="0"/>
    <x v="0"/>
    <n v="60"/>
    <n v="13"/>
    <x v="61"/>
    <n v="291"/>
    <n v="186"/>
    <n v="988.81"/>
    <n v="0.876"/>
    <x v="2"/>
    <n v="780"/>
    <n v="1047"/>
    <x v="1"/>
    <n v="23731.439999999999"/>
    <x v="2"/>
  </r>
  <r>
    <x v="1817"/>
    <x v="1817"/>
    <x v="1"/>
    <x v="1"/>
    <n v="57"/>
    <n v="5"/>
    <x v="474"/>
    <n v="115"/>
    <n v="387"/>
    <n v="1650.77"/>
    <n v="0.39900000000000002"/>
    <x v="1"/>
    <n v="285"/>
    <n v="0"/>
    <x v="0"/>
    <n v="899669.65"/>
    <x v="0"/>
  </r>
  <r>
    <x v="1818"/>
    <x v="1818"/>
    <x v="0"/>
    <x v="1"/>
    <n v="72"/>
    <n v="7"/>
    <x v="287"/>
    <n v="151"/>
    <n v="206"/>
    <n v="1657.96"/>
    <n v="0.65500000000000003"/>
    <x v="0"/>
    <n v="504"/>
    <n v="356"/>
    <x v="0"/>
    <n v="495730.04000000004"/>
    <x v="1"/>
  </r>
  <r>
    <x v="1819"/>
    <x v="1819"/>
    <x v="3"/>
    <x v="0"/>
    <n v="186"/>
    <n v="3"/>
    <x v="625"/>
    <n v="277"/>
    <n v="308"/>
    <n v="668.41"/>
    <n v="0.61499999999999999"/>
    <x v="2"/>
    <n v="558"/>
    <n v="317"/>
    <x v="0"/>
    <n v="346236.38"/>
    <x v="1"/>
  </r>
  <r>
    <x v="1820"/>
    <x v="1820"/>
    <x v="3"/>
    <x v="1"/>
    <n v="38"/>
    <n v="3"/>
    <x v="439"/>
    <n v="176"/>
    <n v="136"/>
    <n v="58.48"/>
    <n v="0.372"/>
    <x v="0"/>
    <n v="114"/>
    <n v="0"/>
    <x v="0"/>
    <n v="26608.399999999998"/>
    <x v="0"/>
  </r>
  <r>
    <x v="1821"/>
    <x v="1821"/>
    <x v="0"/>
    <x v="0"/>
    <n v="32"/>
    <n v="3"/>
    <x v="525"/>
    <n v="169"/>
    <n v="207"/>
    <n v="1826.93"/>
    <n v="8.6999999999999994E-2"/>
    <x v="2"/>
    <n v="96"/>
    <n v="30"/>
    <x v="0"/>
    <n v="429328.55"/>
    <x v="3"/>
  </r>
  <r>
    <x v="1822"/>
    <x v="1822"/>
    <x v="3"/>
    <x v="1"/>
    <n v="54"/>
    <n v="4"/>
    <x v="570"/>
    <n v="240"/>
    <n v="235"/>
    <n v="1533.35"/>
    <n v="2.1000000000000001E-2"/>
    <x v="1"/>
    <n v="216"/>
    <n v="0"/>
    <x v="0"/>
    <n v="1082545.0999999999"/>
    <x v="3"/>
  </r>
  <r>
    <x v="1823"/>
    <x v="1823"/>
    <x v="1"/>
    <x v="1"/>
    <n v="134"/>
    <n v="6"/>
    <x v="237"/>
    <n v="23"/>
    <n v="393"/>
    <n v="259.14"/>
    <n v="0.42799999999999999"/>
    <x v="1"/>
    <n v="804"/>
    <n v="293"/>
    <x v="0"/>
    <n v="138380.75999999998"/>
    <x v="0"/>
  </r>
  <r>
    <x v="1824"/>
    <x v="1824"/>
    <x v="4"/>
    <x v="0"/>
    <n v="115"/>
    <n v="10"/>
    <x v="469"/>
    <n v="202"/>
    <n v="358"/>
    <n v="1418.37"/>
    <n v="0.48099999999999998"/>
    <x v="0"/>
    <n v="1150"/>
    <n v="1196"/>
    <x v="1"/>
    <n v="221265.71999999997"/>
    <x v="0"/>
  </r>
  <r>
    <x v="1825"/>
    <x v="1825"/>
    <x v="1"/>
    <x v="0"/>
    <n v="98"/>
    <n v="7"/>
    <x v="19"/>
    <n v="164"/>
    <n v="278"/>
    <n v="89.05"/>
    <n v="0.82299999999999995"/>
    <x v="2"/>
    <n v="686"/>
    <n v="219"/>
    <x v="0"/>
    <n v="56190.549999999996"/>
    <x v="2"/>
  </r>
  <r>
    <x v="1826"/>
    <x v="1826"/>
    <x v="1"/>
    <x v="2"/>
    <n v="158"/>
    <n v="13"/>
    <x v="208"/>
    <n v="110"/>
    <n v="53"/>
    <n v="104.13"/>
    <n v="0.41399999999999998"/>
    <x v="1"/>
    <n v="2054"/>
    <n v="1550"/>
    <x v="0"/>
    <n v="63935.82"/>
    <x v="0"/>
  </r>
  <r>
    <x v="1827"/>
    <x v="1827"/>
    <x v="3"/>
    <x v="0"/>
    <n v="183"/>
    <n v="10"/>
    <x v="287"/>
    <n v="69"/>
    <n v="106"/>
    <n v="1075.3599999999999"/>
    <n v="0.28100000000000003"/>
    <x v="2"/>
    <n v="1830"/>
    <n v="1600"/>
    <x v="0"/>
    <n v="321532.63999999996"/>
    <x v="3"/>
  </r>
  <r>
    <x v="1828"/>
    <x v="1828"/>
    <x v="4"/>
    <x v="0"/>
    <n v="51"/>
    <n v="11"/>
    <x v="631"/>
    <n v="52"/>
    <n v="77"/>
    <n v="237.27"/>
    <n v="0.46200000000000002"/>
    <x v="2"/>
    <n v="561"/>
    <n v="462"/>
    <x v="0"/>
    <n v="35827.770000000004"/>
    <x v="0"/>
  </r>
  <r>
    <x v="1829"/>
    <x v="1829"/>
    <x v="3"/>
    <x v="2"/>
    <n v="30"/>
    <n v="14"/>
    <x v="398"/>
    <n v="202"/>
    <n v="65"/>
    <n v="1930.46"/>
    <n v="0.23799999999999999"/>
    <x v="0"/>
    <n v="420"/>
    <n v="210"/>
    <x v="0"/>
    <n v="795349.52"/>
    <x v="3"/>
  </r>
  <r>
    <x v="1830"/>
    <x v="1830"/>
    <x v="2"/>
    <x v="0"/>
    <n v="88"/>
    <n v="6"/>
    <x v="91"/>
    <n v="118"/>
    <n v="62"/>
    <n v="1792.97"/>
    <n v="9.0999999999999998E-2"/>
    <x v="2"/>
    <n v="528"/>
    <n v="146"/>
    <x v="0"/>
    <n v="896485"/>
    <x v="3"/>
  </r>
  <r>
    <x v="1831"/>
    <x v="1831"/>
    <x v="3"/>
    <x v="0"/>
    <n v="110"/>
    <n v="12"/>
    <x v="234"/>
    <n v="102"/>
    <n v="249"/>
    <n v="1317.13"/>
    <n v="0.113"/>
    <x v="2"/>
    <n v="1320"/>
    <n v="890"/>
    <x v="0"/>
    <n v="700713.16"/>
    <x v="3"/>
  </r>
  <r>
    <x v="1832"/>
    <x v="1832"/>
    <x v="3"/>
    <x v="2"/>
    <n v="96"/>
    <n v="7"/>
    <x v="100"/>
    <n v="225"/>
    <n v="233"/>
    <n v="174.23"/>
    <n v="0.31900000000000001"/>
    <x v="0"/>
    <n v="672"/>
    <n v="250"/>
    <x v="0"/>
    <n v="112726.81"/>
    <x v="0"/>
  </r>
  <r>
    <x v="1833"/>
    <x v="1833"/>
    <x v="3"/>
    <x v="0"/>
    <n v="124"/>
    <n v="11"/>
    <x v="458"/>
    <n v="172"/>
    <n v="358"/>
    <n v="683.43"/>
    <n v="1.2999999999999999E-2"/>
    <x v="1"/>
    <n v="1364"/>
    <n v="1098"/>
    <x v="0"/>
    <n v="299342.33999999997"/>
    <x v="3"/>
  </r>
  <r>
    <x v="1834"/>
    <x v="1834"/>
    <x v="4"/>
    <x v="0"/>
    <n v="79"/>
    <n v="13"/>
    <x v="4"/>
    <n v="243"/>
    <n v="353"/>
    <n v="774.86"/>
    <n v="0.22"/>
    <x v="2"/>
    <n v="1027"/>
    <n v="1049"/>
    <x v="1"/>
    <n v="171244.06"/>
    <x v="3"/>
  </r>
  <r>
    <x v="1835"/>
    <x v="1835"/>
    <x v="3"/>
    <x v="2"/>
    <n v="126"/>
    <n v="9"/>
    <x v="86"/>
    <n v="176"/>
    <n v="330"/>
    <n v="987.72"/>
    <n v="0.78800000000000003"/>
    <x v="2"/>
    <n v="1134"/>
    <n v="639"/>
    <x v="0"/>
    <n v="662760.12"/>
    <x v="1"/>
  </r>
  <r>
    <x v="1836"/>
    <x v="1836"/>
    <x v="4"/>
    <x v="2"/>
    <n v="193"/>
    <n v="4"/>
    <x v="629"/>
    <n v="157"/>
    <n v="371"/>
    <n v="379.36"/>
    <n v="0.23499999999999999"/>
    <x v="1"/>
    <n v="772"/>
    <n v="252"/>
    <x v="0"/>
    <n v="256826.72"/>
    <x v="3"/>
  </r>
  <r>
    <x v="1837"/>
    <x v="1837"/>
    <x v="0"/>
    <x v="1"/>
    <n v="155"/>
    <n v="3"/>
    <x v="114"/>
    <n v="37"/>
    <n v="207"/>
    <n v="1176.1500000000001"/>
    <n v="0.111"/>
    <x v="0"/>
    <n v="465"/>
    <n v="21"/>
    <x v="0"/>
    <n v="565728.15"/>
    <x v="3"/>
  </r>
  <r>
    <x v="1838"/>
    <x v="1838"/>
    <x v="2"/>
    <x v="0"/>
    <n v="169"/>
    <n v="4"/>
    <x v="643"/>
    <n v="268"/>
    <n v="308"/>
    <n v="899.75"/>
    <n v="0.94899999999999995"/>
    <x v="1"/>
    <n v="676"/>
    <n v="147"/>
    <x v="0"/>
    <n v="717100.75"/>
    <x v="2"/>
  </r>
  <r>
    <x v="1839"/>
    <x v="1839"/>
    <x v="4"/>
    <x v="1"/>
    <n v="45"/>
    <n v="10"/>
    <x v="4"/>
    <n v="95"/>
    <n v="206"/>
    <n v="1897.23"/>
    <n v="0.622"/>
    <x v="2"/>
    <n v="450"/>
    <n v="324"/>
    <x v="0"/>
    <n v="419287.83"/>
    <x v="1"/>
  </r>
  <r>
    <x v="1840"/>
    <x v="1840"/>
    <x v="0"/>
    <x v="1"/>
    <n v="56"/>
    <n v="7"/>
    <x v="101"/>
    <n v="117"/>
    <n v="143"/>
    <n v="1875.58"/>
    <n v="0.06"/>
    <x v="2"/>
    <n v="392"/>
    <n v="338"/>
    <x v="0"/>
    <n v="320724.18"/>
    <x v="3"/>
  </r>
  <r>
    <x v="1841"/>
    <x v="1841"/>
    <x v="4"/>
    <x v="2"/>
    <n v="86"/>
    <n v="11"/>
    <x v="655"/>
    <n v="126"/>
    <n v="316"/>
    <n v="1152.67"/>
    <n v="6.2E-2"/>
    <x v="0"/>
    <n v="946"/>
    <n v="831"/>
    <x v="1"/>
    <n v="277793.47000000003"/>
    <x v="3"/>
  </r>
  <r>
    <x v="1842"/>
    <x v="1842"/>
    <x v="4"/>
    <x v="0"/>
    <n v="181"/>
    <n v="13"/>
    <x v="712"/>
    <n v="24"/>
    <n v="70"/>
    <n v="1306.48"/>
    <n v="0.61199999999999999"/>
    <x v="0"/>
    <n v="2353"/>
    <n v="2279"/>
    <x v="0"/>
    <n v="128035.04000000001"/>
    <x v="1"/>
  </r>
  <r>
    <x v="1843"/>
    <x v="1843"/>
    <x v="2"/>
    <x v="0"/>
    <n v="159"/>
    <n v="5"/>
    <x v="713"/>
    <n v="220"/>
    <n v="176"/>
    <n v="318.7"/>
    <n v="0.54"/>
    <x v="1"/>
    <n v="795"/>
    <n v="796"/>
    <x v="1"/>
    <n v="69795.3"/>
    <x v="0"/>
  </r>
  <r>
    <x v="1844"/>
    <x v="1844"/>
    <x v="1"/>
    <x v="2"/>
    <n v="138"/>
    <n v="11"/>
    <x v="154"/>
    <n v="40"/>
    <n v="396"/>
    <n v="485.48"/>
    <n v="6.8000000000000005E-2"/>
    <x v="0"/>
    <n v="1518"/>
    <n v="777"/>
    <x v="0"/>
    <n v="379159.88"/>
    <x v="3"/>
  </r>
  <r>
    <x v="1845"/>
    <x v="1845"/>
    <x v="1"/>
    <x v="1"/>
    <n v="78"/>
    <n v="4"/>
    <x v="673"/>
    <n v="291"/>
    <n v="399"/>
    <n v="1806.4"/>
    <n v="0.224"/>
    <x v="1"/>
    <n v="312"/>
    <n v="485"/>
    <x v="1"/>
    <n v="213155.20000000001"/>
    <x v="3"/>
  </r>
  <r>
    <x v="1846"/>
    <x v="1846"/>
    <x v="4"/>
    <x v="2"/>
    <n v="70"/>
    <n v="14"/>
    <x v="714"/>
    <n v="194"/>
    <n v="161"/>
    <n v="1413.37"/>
    <n v="0.92900000000000005"/>
    <x v="1"/>
    <n v="980"/>
    <n v="942"/>
    <x v="0"/>
    <n v="327901.83999999997"/>
    <x v="2"/>
  </r>
  <r>
    <x v="1847"/>
    <x v="1847"/>
    <x v="3"/>
    <x v="0"/>
    <n v="28"/>
    <n v="3"/>
    <x v="496"/>
    <n v="75"/>
    <n v="283"/>
    <n v="419.39"/>
    <n v="0.57199999999999995"/>
    <x v="2"/>
    <n v="84"/>
    <n v="0"/>
    <x v="1"/>
    <n v="67941.179999999993"/>
    <x v="0"/>
  </r>
  <r>
    <x v="1848"/>
    <x v="1848"/>
    <x v="0"/>
    <x v="2"/>
    <n v="170"/>
    <n v="5"/>
    <x v="707"/>
    <n v="72"/>
    <n v="83"/>
    <n v="1161.9100000000001"/>
    <n v="0.44"/>
    <x v="1"/>
    <n v="850"/>
    <n v="201"/>
    <x v="0"/>
    <n v="837737.1100000001"/>
    <x v="0"/>
  </r>
  <r>
    <x v="1849"/>
    <x v="1849"/>
    <x v="3"/>
    <x v="0"/>
    <n v="32"/>
    <n v="10"/>
    <x v="377"/>
    <n v="237"/>
    <n v="129"/>
    <n v="1872.78"/>
    <n v="0.25"/>
    <x v="1"/>
    <n v="320"/>
    <n v="149"/>
    <x v="0"/>
    <n v="764094.24"/>
    <x v="3"/>
  </r>
  <r>
    <x v="1850"/>
    <x v="1850"/>
    <x v="3"/>
    <x v="1"/>
    <n v="160"/>
    <n v="5"/>
    <x v="131"/>
    <n v="110"/>
    <n v="132"/>
    <n v="723.08"/>
    <n v="0.13400000000000001"/>
    <x v="0"/>
    <n v="800"/>
    <n v="517"/>
    <x v="0"/>
    <n v="284170.44"/>
    <x v="3"/>
  </r>
  <r>
    <x v="1851"/>
    <x v="1851"/>
    <x v="4"/>
    <x v="0"/>
    <n v="121"/>
    <n v="14"/>
    <x v="85"/>
    <n v="148"/>
    <n v="78"/>
    <n v="412.35"/>
    <n v="0.40300000000000002"/>
    <x v="0"/>
    <n v="1694"/>
    <n v="1771"/>
    <x v="1"/>
    <n v="29276.850000000002"/>
    <x v="0"/>
  </r>
  <r>
    <x v="1852"/>
    <x v="1852"/>
    <x v="4"/>
    <x v="1"/>
    <n v="118"/>
    <n v="13"/>
    <x v="504"/>
    <n v="128"/>
    <n v="180"/>
    <n v="1886.95"/>
    <n v="0.92200000000000004"/>
    <x v="2"/>
    <n v="1534"/>
    <n v="1019"/>
    <x v="0"/>
    <n v="1213308.8500000001"/>
    <x v="2"/>
  </r>
  <r>
    <x v="1853"/>
    <x v="1853"/>
    <x v="4"/>
    <x v="1"/>
    <n v="198"/>
    <n v="6"/>
    <x v="600"/>
    <n v="66"/>
    <n v="60"/>
    <n v="949.47"/>
    <n v="4.9000000000000002E-2"/>
    <x v="2"/>
    <n v="1188"/>
    <n v="1100"/>
    <x v="0"/>
    <n v="146218.38"/>
    <x v="3"/>
  </r>
  <r>
    <x v="1854"/>
    <x v="1854"/>
    <x v="4"/>
    <x v="0"/>
    <n v="65"/>
    <n v="9"/>
    <x v="605"/>
    <n v="140"/>
    <n v="111"/>
    <n v="863.62"/>
    <n v="0.99099999999999999"/>
    <x v="2"/>
    <n v="585"/>
    <n v="295"/>
    <x v="0"/>
    <n v="371356.6"/>
    <x v="2"/>
  </r>
  <r>
    <x v="1855"/>
    <x v="1855"/>
    <x v="1"/>
    <x v="0"/>
    <n v="178"/>
    <n v="3"/>
    <x v="563"/>
    <n v="46"/>
    <n v="82"/>
    <n v="571.76"/>
    <n v="0.20799999999999999"/>
    <x v="1"/>
    <n v="534"/>
    <n v="91"/>
    <x v="0"/>
    <n v="279590.64"/>
    <x v="3"/>
  </r>
  <r>
    <x v="1856"/>
    <x v="1856"/>
    <x v="4"/>
    <x v="1"/>
    <n v="73"/>
    <n v="13"/>
    <x v="195"/>
    <n v="120"/>
    <n v="185"/>
    <n v="1788.59"/>
    <n v="0.40899999999999997"/>
    <x v="0"/>
    <n v="949"/>
    <n v="938"/>
    <x v="1"/>
    <n v="234305.28999999998"/>
    <x v="0"/>
  </r>
  <r>
    <x v="1857"/>
    <x v="1857"/>
    <x v="1"/>
    <x v="2"/>
    <n v="118"/>
    <n v="12"/>
    <x v="40"/>
    <n v="162"/>
    <n v="137"/>
    <n v="1698.95"/>
    <n v="4.4999999999999998E-2"/>
    <x v="1"/>
    <n v="1416"/>
    <n v="1034"/>
    <x v="0"/>
    <n v="924228.8"/>
    <x v="3"/>
  </r>
  <r>
    <x v="1858"/>
    <x v="1858"/>
    <x v="1"/>
    <x v="0"/>
    <n v="79"/>
    <n v="4"/>
    <x v="715"/>
    <n v="259"/>
    <n v="66"/>
    <n v="835.83"/>
    <n v="0.58499999999999996"/>
    <x v="2"/>
    <n v="316"/>
    <n v="0"/>
    <x v="0"/>
    <n v="638574.12"/>
    <x v="0"/>
  </r>
  <r>
    <x v="1859"/>
    <x v="1859"/>
    <x v="4"/>
    <x v="1"/>
    <n v="175"/>
    <n v="7"/>
    <x v="192"/>
    <n v="251"/>
    <n v="140"/>
    <n v="109.7"/>
    <n v="0.48399999999999999"/>
    <x v="0"/>
    <n v="1225"/>
    <n v="1413"/>
    <x v="1"/>
    <n v="6911.1"/>
    <x v="0"/>
  </r>
  <r>
    <x v="1860"/>
    <x v="1860"/>
    <x v="2"/>
    <x v="1"/>
    <n v="63"/>
    <n v="13"/>
    <x v="577"/>
    <n v="217"/>
    <n v="348"/>
    <n v="920.97"/>
    <n v="0.66700000000000004"/>
    <x v="1"/>
    <n v="819"/>
    <n v="620"/>
    <x v="0"/>
    <n v="383123.52"/>
    <x v="1"/>
  </r>
  <r>
    <x v="1861"/>
    <x v="1861"/>
    <x v="0"/>
    <x v="2"/>
    <n v="134"/>
    <n v="8"/>
    <x v="527"/>
    <n v="179"/>
    <n v="302"/>
    <n v="402.67"/>
    <n v="0.54300000000000004"/>
    <x v="0"/>
    <n v="1072"/>
    <n v="647"/>
    <x v="0"/>
    <n v="243212.68000000002"/>
    <x v="0"/>
  </r>
  <r>
    <x v="1862"/>
    <x v="1862"/>
    <x v="3"/>
    <x v="0"/>
    <n v="19"/>
    <n v="5"/>
    <x v="218"/>
    <n v="266"/>
    <n v="122"/>
    <n v="328.33"/>
    <n v="0.39800000000000002"/>
    <x v="1"/>
    <n v="95"/>
    <n v="81"/>
    <x v="0"/>
    <n v="91932.4"/>
    <x v="0"/>
  </r>
  <r>
    <x v="1863"/>
    <x v="1863"/>
    <x v="1"/>
    <x v="1"/>
    <n v="109"/>
    <n v="2"/>
    <x v="209"/>
    <n v="288"/>
    <n v="255"/>
    <n v="816.53"/>
    <n v="0.73799999999999999"/>
    <x v="2"/>
    <n v="218"/>
    <n v="0"/>
    <x v="0"/>
    <n v="622195.86"/>
    <x v="1"/>
  </r>
  <r>
    <x v="1864"/>
    <x v="1864"/>
    <x v="0"/>
    <x v="2"/>
    <n v="169"/>
    <n v="8"/>
    <x v="693"/>
    <n v="122"/>
    <n v="310"/>
    <n v="243.2"/>
    <n v="2.5000000000000001E-2"/>
    <x v="1"/>
    <n v="1352"/>
    <n v="910"/>
    <x v="0"/>
    <n v="137164.79999999999"/>
    <x v="3"/>
  </r>
  <r>
    <x v="1865"/>
    <x v="1865"/>
    <x v="2"/>
    <x v="1"/>
    <n v="152"/>
    <n v="13"/>
    <x v="187"/>
    <n v="184"/>
    <n v="227"/>
    <n v="1917.06"/>
    <n v="0.54100000000000004"/>
    <x v="1"/>
    <n v="1976"/>
    <n v="1753"/>
    <x v="0"/>
    <n v="780243.41999999993"/>
    <x v="0"/>
  </r>
  <r>
    <x v="1866"/>
    <x v="1866"/>
    <x v="3"/>
    <x v="0"/>
    <n v="102"/>
    <n v="10"/>
    <x v="575"/>
    <n v="98"/>
    <n v="361"/>
    <n v="142.69999999999999"/>
    <n v="0.114"/>
    <x v="2"/>
    <n v="1020"/>
    <n v="623"/>
    <x v="0"/>
    <n v="70636.5"/>
    <x v="3"/>
  </r>
  <r>
    <x v="1867"/>
    <x v="1867"/>
    <x v="3"/>
    <x v="2"/>
    <n v="39"/>
    <n v="2"/>
    <x v="548"/>
    <n v="144"/>
    <n v="362"/>
    <n v="832.67"/>
    <n v="0.436"/>
    <x v="2"/>
    <n v="78"/>
    <n v="0"/>
    <x v="0"/>
    <n v="357215.43"/>
    <x v="0"/>
  </r>
  <r>
    <x v="1868"/>
    <x v="1868"/>
    <x v="1"/>
    <x v="1"/>
    <n v="166"/>
    <n v="2"/>
    <x v="128"/>
    <n v="215"/>
    <n v="269"/>
    <n v="367.27"/>
    <n v="0.79100000000000004"/>
    <x v="1"/>
    <n v="332"/>
    <n v="0"/>
    <x v="0"/>
    <n v="219994.72999999998"/>
    <x v="1"/>
  </r>
  <r>
    <x v="1869"/>
    <x v="1869"/>
    <x v="4"/>
    <x v="2"/>
    <n v="35"/>
    <n v="2"/>
    <x v="475"/>
    <n v="82"/>
    <n v="222"/>
    <n v="1393.18"/>
    <n v="0.14199999999999999"/>
    <x v="1"/>
    <n v="70"/>
    <n v="117"/>
    <x v="1"/>
    <n v="48761.3"/>
    <x v="3"/>
  </r>
  <r>
    <x v="1870"/>
    <x v="1870"/>
    <x v="2"/>
    <x v="0"/>
    <n v="131"/>
    <n v="11"/>
    <x v="230"/>
    <n v="268"/>
    <n v="214"/>
    <n v="203.68"/>
    <n v="0.93600000000000005"/>
    <x v="1"/>
    <n v="1441"/>
    <n v="1028"/>
    <x v="0"/>
    <n v="138706.08000000002"/>
    <x v="2"/>
  </r>
  <r>
    <x v="1871"/>
    <x v="1871"/>
    <x v="1"/>
    <x v="2"/>
    <n v="23"/>
    <n v="8"/>
    <x v="159"/>
    <n v="157"/>
    <n v="377"/>
    <n v="1116.27"/>
    <n v="0.88900000000000001"/>
    <x v="2"/>
    <n v="184"/>
    <n v="220"/>
    <x v="1"/>
    <n v="135068.66999999998"/>
    <x v="2"/>
  </r>
  <r>
    <x v="1872"/>
    <x v="1872"/>
    <x v="2"/>
    <x v="0"/>
    <n v="28"/>
    <n v="12"/>
    <x v="546"/>
    <n v="234"/>
    <n v="384"/>
    <n v="1557.55"/>
    <n v="0.41499999999999998"/>
    <x v="2"/>
    <n v="336"/>
    <n v="365"/>
    <x v="1"/>
    <n v="319297.75"/>
    <x v="0"/>
  </r>
  <r>
    <x v="1873"/>
    <x v="1873"/>
    <x v="4"/>
    <x v="1"/>
    <n v="88"/>
    <n v="10"/>
    <x v="148"/>
    <n v="114"/>
    <n v="269"/>
    <n v="1902.62"/>
    <n v="6.0000000000000001E-3"/>
    <x v="2"/>
    <n v="880"/>
    <n v="950"/>
    <x v="1"/>
    <n v="83715.28"/>
    <x v="3"/>
  </r>
  <r>
    <x v="1874"/>
    <x v="1874"/>
    <x v="4"/>
    <x v="0"/>
    <n v="171"/>
    <n v="4"/>
    <x v="612"/>
    <n v="53"/>
    <n v="341"/>
    <n v="1412.13"/>
    <n v="0.79"/>
    <x v="0"/>
    <n v="684"/>
    <n v="646"/>
    <x v="1"/>
    <n v="128503.83000000002"/>
    <x v="1"/>
  </r>
  <r>
    <x v="1875"/>
    <x v="1875"/>
    <x v="1"/>
    <x v="1"/>
    <n v="96"/>
    <n v="9"/>
    <x v="636"/>
    <n v="35"/>
    <n v="210"/>
    <n v="244.01"/>
    <n v="0.88100000000000001"/>
    <x v="0"/>
    <n v="864"/>
    <n v="287"/>
    <x v="0"/>
    <n v="149334.12"/>
    <x v="2"/>
  </r>
  <r>
    <x v="1876"/>
    <x v="1876"/>
    <x v="4"/>
    <x v="1"/>
    <n v="186"/>
    <n v="10"/>
    <x v="532"/>
    <n v="270"/>
    <n v="297"/>
    <n v="222.62"/>
    <n v="0.17499999999999999"/>
    <x v="2"/>
    <n v="1860"/>
    <n v="1538"/>
    <x v="0"/>
    <n v="131791.04000000001"/>
    <x v="3"/>
  </r>
  <r>
    <x v="1877"/>
    <x v="1877"/>
    <x v="0"/>
    <x v="0"/>
    <n v="171"/>
    <n v="4"/>
    <x v="33"/>
    <n v="68"/>
    <n v="120"/>
    <n v="1476.62"/>
    <n v="0.91600000000000004"/>
    <x v="0"/>
    <n v="684"/>
    <n v="715"/>
    <x v="1"/>
    <n v="54634.939999999995"/>
    <x v="2"/>
  </r>
  <r>
    <x v="1878"/>
    <x v="1878"/>
    <x v="3"/>
    <x v="1"/>
    <n v="149"/>
    <n v="13"/>
    <x v="365"/>
    <n v="70"/>
    <n v="141"/>
    <n v="469.89"/>
    <n v="0.91400000000000003"/>
    <x v="0"/>
    <n v="1937"/>
    <n v="1234"/>
    <x v="0"/>
    <n v="363224.97"/>
    <x v="2"/>
  </r>
  <r>
    <x v="1879"/>
    <x v="1879"/>
    <x v="1"/>
    <x v="2"/>
    <n v="151"/>
    <n v="13"/>
    <x v="453"/>
    <n v="79"/>
    <n v="370"/>
    <n v="922.12"/>
    <n v="0.47099999999999997"/>
    <x v="1"/>
    <n v="1963"/>
    <n v="1453"/>
    <x v="0"/>
    <n v="543128.68000000005"/>
    <x v="0"/>
  </r>
  <r>
    <x v="1880"/>
    <x v="1880"/>
    <x v="2"/>
    <x v="1"/>
    <n v="122"/>
    <n v="4"/>
    <x v="301"/>
    <n v="280"/>
    <n v="294"/>
    <n v="1954.41"/>
    <n v="0.79800000000000004"/>
    <x v="1"/>
    <n v="488"/>
    <n v="417"/>
    <x v="0"/>
    <n v="685997.91"/>
    <x v="1"/>
  </r>
  <r>
    <x v="1881"/>
    <x v="1881"/>
    <x v="0"/>
    <x v="0"/>
    <n v="180"/>
    <n v="2"/>
    <x v="624"/>
    <n v="266"/>
    <n v="73"/>
    <n v="1648.82"/>
    <n v="0.44500000000000001"/>
    <x v="1"/>
    <n v="360"/>
    <n v="38"/>
    <x v="0"/>
    <n v="969506.15999999992"/>
    <x v="0"/>
  </r>
  <r>
    <x v="1882"/>
    <x v="1882"/>
    <x v="1"/>
    <x v="2"/>
    <n v="167"/>
    <n v="3"/>
    <x v="498"/>
    <n v="134"/>
    <n v="94"/>
    <n v="1700.86"/>
    <n v="0.56399999999999995"/>
    <x v="0"/>
    <n v="501"/>
    <n v="519"/>
    <x v="1"/>
    <n v="197299.75999999998"/>
    <x v="0"/>
  </r>
  <r>
    <x v="1883"/>
    <x v="1883"/>
    <x v="4"/>
    <x v="2"/>
    <n v="164"/>
    <n v="8"/>
    <x v="716"/>
    <n v="28"/>
    <n v="238"/>
    <n v="1728.5"/>
    <n v="0.32"/>
    <x v="0"/>
    <n v="1312"/>
    <n v="594"/>
    <x v="0"/>
    <n v="1289461"/>
    <x v="0"/>
  </r>
  <r>
    <x v="1884"/>
    <x v="1884"/>
    <x v="4"/>
    <x v="1"/>
    <n v="179"/>
    <n v="4"/>
    <x v="703"/>
    <n v="128"/>
    <n v="335"/>
    <n v="1258.1099999999999"/>
    <n v="0.159"/>
    <x v="1"/>
    <n v="716"/>
    <n v="813"/>
    <x v="1"/>
    <n v="39001.409999999996"/>
    <x v="3"/>
  </r>
  <r>
    <x v="1885"/>
    <x v="1885"/>
    <x v="4"/>
    <x v="1"/>
    <n v="51"/>
    <n v="8"/>
    <x v="582"/>
    <n v="75"/>
    <n v="370"/>
    <n v="1500.67"/>
    <n v="0.747"/>
    <x v="1"/>
    <n v="408"/>
    <n v="453"/>
    <x v="1"/>
    <n v="45020.100000000006"/>
    <x v="1"/>
  </r>
  <r>
    <x v="1886"/>
    <x v="1886"/>
    <x v="4"/>
    <x v="0"/>
    <n v="196"/>
    <n v="6"/>
    <x v="437"/>
    <n v="254"/>
    <n v="390"/>
    <n v="749.97"/>
    <n v="1E-3"/>
    <x v="2"/>
    <n v="1176"/>
    <n v="1248"/>
    <x v="1"/>
    <n v="136494.54"/>
    <x v="3"/>
  </r>
  <r>
    <x v="1887"/>
    <x v="1887"/>
    <x v="2"/>
    <x v="2"/>
    <n v="178"/>
    <n v="11"/>
    <x v="604"/>
    <n v="66"/>
    <n v="132"/>
    <n v="1996.97"/>
    <n v="0.57999999999999996"/>
    <x v="0"/>
    <n v="1958"/>
    <n v="1722"/>
    <x v="0"/>
    <n v="603084.94000000006"/>
    <x v="0"/>
  </r>
  <r>
    <x v="1888"/>
    <x v="1888"/>
    <x v="0"/>
    <x v="0"/>
    <n v="107"/>
    <n v="9"/>
    <x v="482"/>
    <n v="53"/>
    <n v="271"/>
    <n v="595.26"/>
    <n v="0.86499999999999999"/>
    <x v="1"/>
    <n v="963"/>
    <n v="268"/>
    <x v="0"/>
    <n v="445254.48"/>
    <x v="2"/>
  </r>
  <r>
    <x v="1889"/>
    <x v="1889"/>
    <x v="3"/>
    <x v="1"/>
    <n v="125"/>
    <n v="6"/>
    <x v="480"/>
    <n v="21"/>
    <n v="392"/>
    <n v="1200.51"/>
    <n v="0.221"/>
    <x v="1"/>
    <n v="750"/>
    <n v="511"/>
    <x v="1"/>
    <n v="312132.59999999998"/>
    <x v="3"/>
  </r>
  <r>
    <x v="1890"/>
    <x v="1890"/>
    <x v="2"/>
    <x v="2"/>
    <n v="167"/>
    <n v="4"/>
    <x v="717"/>
    <n v="245"/>
    <n v="268"/>
    <n v="600.02"/>
    <n v="0.33300000000000002"/>
    <x v="1"/>
    <n v="668"/>
    <n v="849"/>
    <x v="1"/>
    <n v="38401.279999999999"/>
    <x v="0"/>
  </r>
  <r>
    <x v="1891"/>
    <x v="1891"/>
    <x v="2"/>
    <x v="0"/>
    <n v="98"/>
    <n v="10"/>
    <x v="636"/>
    <n v="33"/>
    <n v="267"/>
    <n v="268.54000000000002"/>
    <n v="0.58699999999999997"/>
    <x v="0"/>
    <n v="980"/>
    <n v="401"/>
    <x v="0"/>
    <n v="164346.48000000001"/>
    <x v="0"/>
  </r>
  <r>
    <x v="1892"/>
    <x v="1892"/>
    <x v="3"/>
    <x v="0"/>
    <n v="149"/>
    <n v="8"/>
    <x v="595"/>
    <n v="266"/>
    <n v="239"/>
    <n v="1156.79"/>
    <n v="0.247"/>
    <x v="1"/>
    <n v="1192"/>
    <n v="1184"/>
    <x v="0"/>
    <n v="316960.45999999996"/>
    <x v="3"/>
  </r>
  <r>
    <x v="1893"/>
    <x v="1893"/>
    <x v="3"/>
    <x v="0"/>
    <n v="46"/>
    <n v="6"/>
    <x v="718"/>
    <n v="293"/>
    <n v="116"/>
    <n v="739.03"/>
    <n v="0.84699999999999998"/>
    <x v="1"/>
    <n v="276"/>
    <n v="483"/>
    <x v="1"/>
    <n v="63556.579999999994"/>
    <x v="2"/>
  </r>
  <r>
    <x v="1894"/>
    <x v="1894"/>
    <x v="4"/>
    <x v="0"/>
    <n v="115"/>
    <n v="8"/>
    <x v="351"/>
    <n v="260"/>
    <n v="80"/>
    <n v="1187.28"/>
    <n v="0.36699999999999999"/>
    <x v="1"/>
    <n v="920"/>
    <n v="547"/>
    <x v="0"/>
    <n v="751548.24"/>
    <x v="0"/>
  </r>
  <r>
    <x v="1895"/>
    <x v="1895"/>
    <x v="2"/>
    <x v="0"/>
    <n v="33"/>
    <n v="12"/>
    <x v="315"/>
    <n v="103"/>
    <n v="371"/>
    <n v="1139.42"/>
    <n v="0.58199999999999996"/>
    <x v="1"/>
    <n v="396"/>
    <n v="0"/>
    <x v="0"/>
    <n v="708719.24"/>
    <x v="0"/>
  </r>
  <r>
    <x v="1896"/>
    <x v="1896"/>
    <x v="1"/>
    <x v="2"/>
    <n v="128"/>
    <n v="11"/>
    <x v="8"/>
    <n v="31"/>
    <n v="299"/>
    <n v="1107.4000000000001"/>
    <n v="0.22600000000000001"/>
    <x v="1"/>
    <n v="1408"/>
    <n v="1378"/>
    <x v="1"/>
    <n v="67551.400000000009"/>
    <x v="3"/>
  </r>
  <r>
    <x v="1897"/>
    <x v="1897"/>
    <x v="3"/>
    <x v="0"/>
    <n v="21"/>
    <n v="10"/>
    <x v="174"/>
    <n v="166"/>
    <n v="103"/>
    <n v="290.44"/>
    <n v="4.1000000000000002E-2"/>
    <x v="2"/>
    <n v="210"/>
    <n v="0"/>
    <x v="0"/>
    <n v="117047.31999999999"/>
    <x v="3"/>
  </r>
  <r>
    <x v="1898"/>
    <x v="1898"/>
    <x v="3"/>
    <x v="2"/>
    <n v="18"/>
    <n v="6"/>
    <x v="511"/>
    <n v="98"/>
    <n v="59"/>
    <n v="908.35"/>
    <n v="0.17399999999999999"/>
    <x v="1"/>
    <n v="108"/>
    <n v="0"/>
    <x v="2"/>
    <n v="552276.80000000005"/>
    <x v="3"/>
  </r>
  <r>
    <x v="1899"/>
    <x v="1899"/>
    <x v="0"/>
    <x v="0"/>
    <n v="156"/>
    <n v="8"/>
    <x v="319"/>
    <n v="211"/>
    <n v="215"/>
    <n v="1633.41"/>
    <n v="4.5999999999999999E-2"/>
    <x v="2"/>
    <n v="1248"/>
    <n v="1206"/>
    <x v="0"/>
    <n v="413252.73000000004"/>
    <x v="3"/>
  </r>
  <r>
    <x v="1900"/>
    <x v="1900"/>
    <x v="1"/>
    <x v="1"/>
    <n v="189"/>
    <n v="12"/>
    <x v="719"/>
    <n v="206"/>
    <n v="388"/>
    <n v="664.53"/>
    <n v="0.46899999999999997"/>
    <x v="0"/>
    <n v="2268"/>
    <n v="1741"/>
    <x v="0"/>
    <n v="487100.49"/>
    <x v="0"/>
  </r>
  <r>
    <x v="1901"/>
    <x v="1901"/>
    <x v="1"/>
    <x v="1"/>
    <n v="54"/>
    <n v="10"/>
    <x v="200"/>
    <n v="54"/>
    <n v="334"/>
    <n v="915.47"/>
    <n v="0.58699999999999997"/>
    <x v="0"/>
    <n v="540"/>
    <n v="90"/>
    <x v="0"/>
    <n v="461396.88"/>
    <x v="0"/>
  </r>
  <r>
    <x v="1902"/>
    <x v="1902"/>
    <x v="3"/>
    <x v="0"/>
    <n v="61"/>
    <n v="2"/>
    <x v="402"/>
    <n v="88"/>
    <n v="202"/>
    <n v="1012.97"/>
    <n v="4.4999999999999998E-2"/>
    <x v="0"/>
    <n v="122"/>
    <n v="0"/>
    <x v="2"/>
    <n v="761753.44000000006"/>
    <x v="3"/>
  </r>
  <r>
    <x v="1903"/>
    <x v="1903"/>
    <x v="4"/>
    <x v="1"/>
    <n v="193"/>
    <n v="5"/>
    <x v="11"/>
    <n v="48"/>
    <n v="81"/>
    <n v="1732.33"/>
    <n v="0.09"/>
    <x v="0"/>
    <n v="965"/>
    <n v="220"/>
    <x v="0"/>
    <n v="1373737.69"/>
    <x v="3"/>
  </r>
  <r>
    <x v="1904"/>
    <x v="1904"/>
    <x v="0"/>
    <x v="2"/>
    <n v="108"/>
    <n v="2"/>
    <x v="445"/>
    <n v="293"/>
    <n v="66"/>
    <n v="1328.42"/>
    <n v="0.48599999999999999"/>
    <x v="0"/>
    <n v="216"/>
    <n v="451"/>
    <x v="1"/>
    <n v="77048.36"/>
    <x v="0"/>
  </r>
  <r>
    <x v="1905"/>
    <x v="1905"/>
    <x v="1"/>
    <x v="0"/>
    <n v="43"/>
    <n v="9"/>
    <x v="582"/>
    <n v="164"/>
    <n v="350"/>
    <n v="245.39"/>
    <n v="0.79900000000000004"/>
    <x v="1"/>
    <n v="387"/>
    <n v="521"/>
    <x v="1"/>
    <n v="7361.7"/>
    <x v="1"/>
  </r>
  <r>
    <x v="1906"/>
    <x v="1906"/>
    <x v="3"/>
    <x v="2"/>
    <n v="187"/>
    <n v="4"/>
    <x v="504"/>
    <n v="158"/>
    <n v="354"/>
    <n v="1737.08"/>
    <n v="0.628"/>
    <x v="1"/>
    <n v="748"/>
    <n v="263"/>
    <x v="0"/>
    <n v="1116942.44"/>
    <x v="1"/>
  </r>
  <r>
    <x v="1907"/>
    <x v="1907"/>
    <x v="1"/>
    <x v="0"/>
    <n v="100"/>
    <n v="3"/>
    <x v="246"/>
    <n v="61"/>
    <n v="392"/>
    <n v="1672.53"/>
    <n v="0.105"/>
    <x v="0"/>
    <n v="300"/>
    <n v="0"/>
    <x v="0"/>
    <n v="715842.84"/>
    <x v="3"/>
  </r>
  <r>
    <x v="1908"/>
    <x v="1908"/>
    <x v="0"/>
    <x v="1"/>
    <n v="40"/>
    <n v="5"/>
    <x v="136"/>
    <n v="260"/>
    <n v="195"/>
    <n v="1519.61"/>
    <n v="0.88800000000000001"/>
    <x v="1"/>
    <n v="200"/>
    <n v="333"/>
    <x v="1"/>
    <n v="192990.47"/>
    <x v="2"/>
  </r>
  <r>
    <x v="1909"/>
    <x v="1909"/>
    <x v="0"/>
    <x v="2"/>
    <n v="118"/>
    <n v="12"/>
    <x v="644"/>
    <n v="156"/>
    <n v="124"/>
    <n v="958.81"/>
    <n v="0.91700000000000004"/>
    <x v="2"/>
    <n v="1416"/>
    <n v="1459"/>
    <x v="1"/>
    <n v="108345.53"/>
    <x v="2"/>
  </r>
  <r>
    <x v="1910"/>
    <x v="1910"/>
    <x v="2"/>
    <x v="1"/>
    <n v="41"/>
    <n v="4"/>
    <x v="694"/>
    <n v="267"/>
    <n v="173"/>
    <n v="1527.21"/>
    <n v="0.32500000000000001"/>
    <x v="2"/>
    <n v="164"/>
    <n v="328"/>
    <x v="1"/>
    <n v="157302.63"/>
    <x v="0"/>
  </r>
  <r>
    <x v="1911"/>
    <x v="1911"/>
    <x v="3"/>
    <x v="1"/>
    <n v="18"/>
    <n v="12"/>
    <x v="481"/>
    <n v="282"/>
    <n v="101"/>
    <n v="983.55"/>
    <n v="0.61599999999999999"/>
    <x v="1"/>
    <n v="216"/>
    <n v="421"/>
    <x v="1"/>
    <n v="75733.349999999991"/>
    <x v="1"/>
  </r>
  <r>
    <x v="1912"/>
    <x v="1912"/>
    <x v="0"/>
    <x v="0"/>
    <n v="159"/>
    <n v="6"/>
    <x v="677"/>
    <n v="134"/>
    <n v="239"/>
    <n v="1486.42"/>
    <n v="0.49199999999999999"/>
    <x v="0"/>
    <n v="954"/>
    <n v="776"/>
    <x v="0"/>
    <n v="463763.04000000004"/>
    <x v="0"/>
  </r>
  <r>
    <x v="1913"/>
    <x v="1913"/>
    <x v="2"/>
    <x v="2"/>
    <n v="127"/>
    <n v="14"/>
    <x v="475"/>
    <n v="213"/>
    <n v="190"/>
    <n v="1766.21"/>
    <n v="0.94199999999999995"/>
    <x v="0"/>
    <n v="1778"/>
    <n v="1956"/>
    <x v="1"/>
    <n v="61817.35"/>
    <x v="2"/>
  </r>
  <r>
    <x v="1914"/>
    <x v="1914"/>
    <x v="2"/>
    <x v="1"/>
    <n v="87"/>
    <n v="9"/>
    <x v="720"/>
    <n v="265"/>
    <n v="137"/>
    <n v="1786.56"/>
    <n v="0.50900000000000001"/>
    <x v="2"/>
    <n v="783"/>
    <n v="552"/>
    <x v="0"/>
    <n v="886133.76000000001"/>
    <x v="0"/>
  </r>
  <r>
    <x v="1915"/>
    <x v="1915"/>
    <x v="1"/>
    <x v="0"/>
    <n v="163"/>
    <n v="11"/>
    <x v="454"/>
    <n v="140"/>
    <n v="133"/>
    <n v="936.43"/>
    <n v="0.96"/>
    <x v="1"/>
    <n v="1793"/>
    <n v="1309"/>
    <x v="0"/>
    <n v="584332.31999999995"/>
    <x v="2"/>
  </r>
  <r>
    <x v="1916"/>
    <x v="1916"/>
    <x v="1"/>
    <x v="0"/>
    <n v="77"/>
    <n v="9"/>
    <x v="630"/>
    <n v="30"/>
    <n v="292"/>
    <n v="1725.72"/>
    <n v="0.19900000000000001"/>
    <x v="2"/>
    <n v="693"/>
    <n v="539"/>
    <x v="1"/>
    <n v="317532.48"/>
    <x v="3"/>
  </r>
  <r>
    <x v="1917"/>
    <x v="1917"/>
    <x v="2"/>
    <x v="0"/>
    <n v="106"/>
    <n v="12"/>
    <x v="80"/>
    <n v="87"/>
    <n v="155"/>
    <n v="247.84"/>
    <n v="0.34599999999999997"/>
    <x v="1"/>
    <n v="1272"/>
    <n v="903"/>
    <x v="0"/>
    <n v="113015.04000000001"/>
    <x v="0"/>
  </r>
  <r>
    <x v="1918"/>
    <x v="1918"/>
    <x v="1"/>
    <x v="1"/>
    <n v="85"/>
    <n v="8"/>
    <x v="716"/>
    <n v="60"/>
    <n v="141"/>
    <n v="248.55"/>
    <n v="0.78100000000000003"/>
    <x v="0"/>
    <n v="680"/>
    <n v="0"/>
    <x v="0"/>
    <n v="185418.30000000002"/>
    <x v="1"/>
  </r>
  <r>
    <x v="1919"/>
    <x v="1919"/>
    <x v="0"/>
    <x v="0"/>
    <n v="87"/>
    <n v="9"/>
    <x v="156"/>
    <n v="275"/>
    <n v="70"/>
    <n v="1119.1199999999999"/>
    <n v="0.78400000000000003"/>
    <x v="2"/>
    <n v="783"/>
    <n v="383"/>
    <x v="0"/>
    <n v="755405.99999999988"/>
    <x v="1"/>
  </r>
  <r>
    <x v="1920"/>
    <x v="1920"/>
    <x v="4"/>
    <x v="2"/>
    <n v="48"/>
    <n v="14"/>
    <x v="721"/>
    <n v="125"/>
    <n v="55"/>
    <n v="1321.1"/>
    <n v="0.73199999999999998"/>
    <x v="1"/>
    <n v="672"/>
    <n v="375"/>
    <x v="0"/>
    <n v="557504.19999999995"/>
    <x v="1"/>
  </r>
  <r>
    <x v="1921"/>
    <x v="1921"/>
    <x v="0"/>
    <x v="2"/>
    <n v="72"/>
    <n v="14"/>
    <x v="682"/>
    <n v="64"/>
    <n v="270"/>
    <n v="348.34"/>
    <n v="0.86"/>
    <x v="0"/>
    <n v="1008"/>
    <n v="667"/>
    <x v="0"/>
    <n v="141077.69999999998"/>
    <x v="2"/>
  </r>
  <r>
    <x v="1922"/>
    <x v="1922"/>
    <x v="2"/>
    <x v="1"/>
    <n v="52"/>
    <n v="6"/>
    <x v="255"/>
    <n v="60"/>
    <n v="358"/>
    <n v="970.75"/>
    <n v="0.70299999999999996"/>
    <x v="1"/>
    <n v="312"/>
    <n v="215"/>
    <x v="1"/>
    <n v="152407.75"/>
    <x v="1"/>
  </r>
  <r>
    <x v="1923"/>
    <x v="1923"/>
    <x v="2"/>
    <x v="2"/>
    <n v="61"/>
    <n v="11"/>
    <x v="344"/>
    <n v="282"/>
    <n v="136"/>
    <n v="234.01"/>
    <n v="0.63600000000000001"/>
    <x v="0"/>
    <n v="671"/>
    <n v="218"/>
    <x v="0"/>
    <n v="171997.35"/>
    <x v="1"/>
  </r>
  <r>
    <x v="1924"/>
    <x v="1924"/>
    <x v="0"/>
    <x v="0"/>
    <n v="79"/>
    <n v="11"/>
    <x v="386"/>
    <n v="263"/>
    <n v="229"/>
    <n v="1224.0899999999999"/>
    <n v="0.45900000000000002"/>
    <x v="1"/>
    <n v="869"/>
    <n v="391"/>
    <x v="0"/>
    <n v="907050.69"/>
    <x v="0"/>
  </r>
  <r>
    <x v="1925"/>
    <x v="1925"/>
    <x v="1"/>
    <x v="1"/>
    <n v="26"/>
    <n v="12"/>
    <x v="87"/>
    <n v="70"/>
    <n v="391"/>
    <n v="1717.43"/>
    <n v="0.46700000000000003"/>
    <x v="2"/>
    <n v="312"/>
    <n v="0"/>
    <x v="0"/>
    <n v="944586.5"/>
    <x v="0"/>
  </r>
  <r>
    <x v="1926"/>
    <x v="1926"/>
    <x v="1"/>
    <x v="0"/>
    <n v="136"/>
    <n v="13"/>
    <x v="677"/>
    <n v="234"/>
    <n v="295"/>
    <n v="1488.4"/>
    <n v="0.40600000000000003"/>
    <x v="1"/>
    <n v="1768"/>
    <n v="1690"/>
    <x v="0"/>
    <n v="464380.80000000005"/>
    <x v="0"/>
  </r>
  <r>
    <x v="1927"/>
    <x v="1927"/>
    <x v="2"/>
    <x v="1"/>
    <n v="50"/>
    <n v="12"/>
    <x v="5"/>
    <n v="112"/>
    <n v="223"/>
    <n v="787.67"/>
    <n v="0.62"/>
    <x v="2"/>
    <n v="600"/>
    <n v="218"/>
    <x v="0"/>
    <n v="389108.98"/>
    <x v="1"/>
  </r>
  <r>
    <x v="1928"/>
    <x v="1928"/>
    <x v="3"/>
    <x v="1"/>
    <n v="191"/>
    <n v="14"/>
    <x v="114"/>
    <n v="57"/>
    <n v="162"/>
    <n v="1987.9"/>
    <n v="0.40699999999999997"/>
    <x v="2"/>
    <n v="2674"/>
    <n v="2250"/>
    <x v="0"/>
    <n v="956179.9"/>
    <x v="0"/>
  </r>
  <r>
    <x v="1929"/>
    <x v="1929"/>
    <x v="1"/>
    <x v="0"/>
    <n v="166"/>
    <n v="7"/>
    <x v="674"/>
    <n v="234"/>
    <n v="120"/>
    <n v="1342.72"/>
    <n v="0.14699999999999999"/>
    <x v="2"/>
    <n v="1162"/>
    <n v="1004"/>
    <x v="0"/>
    <n v="526346.23999999999"/>
    <x v="3"/>
  </r>
  <r>
    <x v="1930"/>
    <x v="1930"/>
    <x v="0"/>
    <x v="2"/>
    <n v="15"/>
    <n v="9"/>
    <x v="352"/>
    <n v="242"/>
    <n v="207"/>
    <n v="1639.73"/>
    <n v="0.107"/>
    <x v="0"/>
    <n v="135"/>
    <n v="196"/>
    <x v="1"/>
    <n v="296791.13"/>
    <x v="3"/>
  </r>
  <r>
    <x v="1931"/>
    <x v="1931"/>
    <x v="1"/>
    <x v="2"/>
    <n v="35"/>
    <n v="14"/>
    <x v="340"/>
    <n v="79"/>
    <n v="348"/>
    <n v="1355.91"/>
    <n v="0.92400000000000004"/>
    <x v="2"/>
    <n v="490"/>
    <n v="0"/>
    <x v="0"/>
    <n v="896256.51"/>
    <x v="2"/>
  </r>
  <r>
    <x v="1932"/>
    <x v="1932"/>
    <x v="0"/>
    <x v="1"/>
    <n v="143"/>
    <n v="2"/>
    <x v="192"/>
    <n v="56"/>
    <n v="286"/>
    <n v="1979.36"/>
    <n v="2.5000000000000001E-2"/>
    <x v="2"/>
    <n v="286"/>
    <n v="279"/>
    <x v="1"/>
    <n v="124699.68"/>
    <x v="3"/>
  </r>
  <r>
    <x v="1933"/>
    <x v="1933"/>
    <x v="2"/>
    <x v="0"/>
    <n v="124"/>
    <n v="7"/>
    <x v="683"/>
    <n v="237"/>
    <n v="236"/>
    <n v="1651.65"/>
    <n v="0.105"/>
    <x v="2"/>
    <n v="868"/>
    <n v="1003"/>
    <x v="1"/>
    <n v="168468.30000000002"/>
    <x v="3"/>
  </r>
  <r>
    <x v="1934"/>
    <x v="1934"/>
    <x v="1"/>
    <x v="0"/>
    <n v="60"/>
    <n v="7"/>
    <x v="526"/>
    <n v="19"/>
    <n v="292"/>
    <n v="1062.8800000000001"/>
    <n v="0.44500000000000001"/>
    <x v="0"/>
    <n v="420"/>
    <n v="0"/>
    <x v="0"/>
    <n v="696186.4"/>
    <x v="0"/>
  </r>
  <r>
    <x v="1935"/>
    <x v="1935"/>
    <x v="0"/>
    <x v="1"/>
    <n v="42"/>
    <n v="12"/>
    <x v="571"/>
    <n v="194"/>
    <n v="215"/>
    <n v="765.42"/>
    <n v="0.26300000000000001"/>
    <x v="1"/>
    <n v="504"/>
    <n v="140"/>
    <x v="0"/>
    <n v="427104.36"/>
    <x v="3"/>
  </r>
  <r>
    <x v="1936"/>
    <x v="1936"/>
    <x v="2"/>
    <x v="2"/>
    <n v="25"/>
    <n v="14"/>
    <x v="121"/>
    <n v="89"/>
    <n v="83"/>
    <n v="1380.2"/>
    <n v="0.40600000000000003"/>
    <x v="0"/>
    <n v="350"/>
    <n v="0"/>
    <x v="0"/>
    <n v="742547.6"/>
    <x v="0"/>
  </r>
  <r>
    <x v="1937"/>
    <x v="1937"/>
    <x v="3"/>
    <x v="0"/>
    <n v="114"/>
    <n v="6"/>
    <x v="605"/>
    <n v="22"/>
    <n v="304"/>
    <n v="1200.93"/>
    <n v="0.11700000000000001"/>
    <x v="0"/>
    <n v="684"/>
    <n v="276"/>
    <x v="0"/>
    <n v="516399.9"/>
    <x v="3"/>
  </r>
  <r>
    <x v="1938"/>
    <x v="1938"/>
    <x v="0"/>
    <x v="2"/>
    <n v="98"/>
    <n v="5"/>
    <x v="144"/>
    <n v="93"/>
    <n v="351"/>
    <n v="1277.23"/>
    <n v="0.13100000000000001"/>
    <x v="1"/>
    <n v="490"/>
    <n v="223"/>
    <x v="0"/>
    <n v="459802.8"/>
    <x v="3"/>
  </r>
  <r>
    <x v="1939"/>
    <x v="1939"/>
    <x v="3"/>
    <x v="2"/>
    <n v="142"/>
    <n v="2"/>
    <x v="331"/>
    <n v="95"/>
    <n v="269"/>
    <n v="718.87"/>
    <n v="0.80100000000000005"/>
    <x v="1"/>
    <n v="284"/>
    <n v="0"/>
    <x v="0"/>
    <n v="524775.1"/>
    <x v="2"/>
  </r>
  <r>
    <x v="1940"/>
    <x v="1940"/>
    <x v="3"/>
    <x v="1"/>
    <n v="158"/>
    <n v="12"/>
    <x v="504"/>
    <n v="166"/>
    <n v="81"/>
    <n v="886.02"/>
    <n v="0.75900000000000001"/>
    <x v="2"/>
    <n v="1896"/>
    <n v="1419"/>
    <x v="0"/>
    <n v="569710.86"/>
    <x v="1"/>
  </r>
  <r>
    <x v="1941"/>
    <x v="1941"/>
    <x v="4"/>
    <x v="1"/>
    <n v="140"/>
    <n v="11"/>
    <x v="79"/>
    <n v="153"/>
    <n v="306"/>
    <n v="1138.29"/>
    <n v="0.104"/>
    <x v="2"/>
    <n v="1540"/>
    <n v="1585"/>
    <x v="1"/>
    <n v="122935.31999999999"/>
    <x v="3"/>
  </r>
  <r>
    <x v="1942"/>
    <x v="1942"/>
    <x v="1"/>
    <x v="2"/>
    <n v="12"/>
    <n v="12"/>
    <x v="494"/>
    <n v="72"/>
    <n v="282"/>
    <n v="1686.6"/>
    <n v="0.66800000000000004"/>
    <x v="1"/>
    <n v="144"/>
    <n v="0"/>
    <x v="2"/>
    <n v="1111469.3999999999"/>
    <x v="1"/>
  </r>
  <r>
    <x v="1943"/>
    <x v="1943"/>
    <x v="0"/>
    <x v="0"/>
    <n v="192"/>
    <n v="9"/>
    <x v="90"/>
    <n v="52"/>
    <n v="264"/>
    <n v="1537.67"/>
    <n v="0.60899999999999999"/>
    <x v="1"/>
    <n v="1728"/>
    <n v="1531"/>
    <x v="1"/>
    <n v="382879.83"/>
    <x v="1"/>
  </r>
  <r>
    <x v="1944"/>
    <x v="1944"/>
    <x v="3"/>
    <x v="0"/>
    <n v="76"/>
    <n v="7"/>
    <x v="33"/>
    <n v="167"/>
    <n v="291"/>
    <n v="281.38"/>
    <n v="0.71299999999999997"/>
    <x v="0"/>
    <n v="532"/>
    <n v="662"/>
    <x v="1"/>
    <n v="10411.06"/>
    <x v="1"/>
  </r>
  <r>
    <x v="1945"/>
    <x v="1945"/>
    <x v="4"/>
    <x v="1"/>
    <n v="123"/>
    <n v="4"/>
    <x v="552"/>
    <n v="194"/>
    <n v="294"/>
    <n v="528.83000000000004"/>
    <n v="0.47399999999999998"/>
    <x v="0"/>
    <n v="492"/>
    <n v="0"/>
    <x v="0"/>
    <n v="365950.36000000004"/>
    <x v="0"/>
  </r>
  <r>
    <x v="1946"/>
    <x v="1946"/>
    <x v="2"/>
    <x v="2"/>
    <n v="38"/>
    <n v="13"/>
    <x v="37"/>
    <n v="295"/>
    <n v="69"/>
    <n v="101.98"/>
    <n v="0.27"/>
    <x v="0"/>
    <n v="494"/>
    <n v="489"/>
    <x v="0"/>
    <n v="30594"/>
    <x v="3"/>
  </r>
  <r>
    <x v="1947"/>
    <x v="1947"/>
    <x v="0"/>
    <x v="0"/>
    <n v="148"/>
    <n v="4"/>
    <x v="288"/>
    <n v="33"/>
    <n v="259"/>
    <n v="65.52"/>
    <n v="0.66400000000000003"/>
    <x v="1"/>
    <n v="592"/>
    <n v="184"/>
    <x v="0"/>
    <n v="28894.32"/>
    <x v="1"/>
  </r>
  <r>
    <x v="1948"/>
    <x v="1948"/>
    <x v="3"/>
    <x v="0"/>
    <n v="109"/>
    <n v="13"/>
    <x v="233"/>
    <n v="214"/>
    <n v="259"/>
    <n v="487.53"/>
    <n v="0.371"/>
    <x v="2"/>
    <n v="1417"/>
    <n v="934"/>
    <x v="0"/>
    <n v="339808.41"/>
    <x v="0"/>
  </r>
  <r>
    <x v="1949"/>
    <x v="1949"/>
    <x v="1"/>
    <x v="1"/>
    <n v="145"/>
    <n v="7"/>
    <x v="558"/>
    <n v="233"/>
    <n v="121"/>
    <n v="1608.68"/>
    <n v="0.219"/>
    <x v="0"/>
    <n v="1015"/>
    <n v="457"/>
    <x v="0"/>
    <n v="1272465.8800000001"/>
    <x v="3"/>
  </r>
  <r>
    <x v="1950"/>
    <x v="1950"/>
    <x v="4"/>
    <x v="2"/>
    <n v="91"/>
    <n v="13"/>
    <x v="707"/>
    <n v="110"/>
    <n v="211"/>
    <n v="1814.26"/>
    <n v="0.40899999999999997"/>
    <x v="0"/>
    <n v="1183"/>
    <n v="572"/>
    <x v="0"/>
    <n v="1308081.46"/>
    <x v="0"/>
  </r>
  <r>
    <x v="1951"/>
    <x v="1951"/>
    <x v="3"/>
    <x v="0"/>
    <n v="154"/>
    <n v="8"/>
    <x v="722"/>
    <n v="213"/>
    <n v="227"/>
    <n v="813.95"/>
    <n v="0.76300000000000001"/>
    <x v="1"/>
    <n v="1232"/>
    <n v="1088"/>
    <x v="0"/>
    <n v="290580.15000000002"/>
    <x v="1"/>
  </r>
  <r>
    <x v="1952"/>
    <x v="1952"/>
    <x v="1"/>
    <x v="1"/>
    <n v="159"/>
    <n v="9"/>
    <x v="203"/>
    <n v="17"/>
    <n v="60"/>
    <n v="1148.24"/>
    <n v="0.47599999999999998"/>
    <x v="0"/>
    <n v="1431"/>
    <n v="1163"/>
    <x v="0"/>
    <n v="327248.40000000002"/>
    <x v="0"/>
  </r>
  <r>
    <x v="1953"/>
    <x v="1953"/>
    <x v="3"/>
    <x v="0"/>
    <n v="68"/>
    <n v="6"/>
    <x v="291"/>
    <n v="181"/>
    <n v="348"/>
    <n v="1426.8"/>
    <n v="0.3"/>
    <x v="1"/>
    <n v="408"/>
    <n v="215"/>
    <x v="0"/>
    <n v="533623.19999999995"/>
    <x v="0"/>
  </r>
  <r>
    <x v="1954"/>
    <x v="1954"/>
    <x v="0"/>
    <x v="0"/>
    <n v="6"/>
    <n v="11"/>
    <x v="110"/>
    <n v="217"/>
    <n v="315"/>
    <n v="1908.23"/>
    <n v="0.83199999999999996"/>
    <x v="2"/>
    <n v="66"/>
    <n v="0"/>
    <x v="0"/>
    <n v="723219.17"/>
    <x v="2"/>
  </r>
  <r>
    <x v="1955"/>
    <x v="1955"/>
    <x v="0"/>
    <x v="0"/>
    <n v="113"/>
    <n v="7"/>
    <x v="628"/>
    <n v="105"/>
    <n v="57"/>
    <n v="1830.22"/>
    <n v="0.88200000000000001"/>
    <x v="0"/>
    <n v="791"/>
    <n v="660"/>
    <x v="0"/>
    <n v="431931.92"/>
    <x v="2"/>
  </r>
  <r>
    <x v="1956"/>
    <x v="1956"/>
    <x v="0"/>
    <x v="1"/>
    <n v="30"/>
    <n v="13"/>
    <x v="378"/>
    <n v="171"/>
    <n v="324"/>
    <n v="161.52000000000001"/>
    <n v="0.433"/>
    <x v="0"/>
    <n v="390"/>
    <n v="221"/>
    <x v="0"/>
    <n v="54916.800000000003"/>
    <x v="0"/>
  </r>
  <r>
    <x v="1957"/>
    <x v="1957"/>
    <x v="4"/>
    <x v="2"/>
    <n v="87"/>
    <n v="2"/>
    <x v="223"/>
    <n v="105"/>
    <n v="242"/>
    <n v="533.91999999999996"/>
    <n v="0.375"/>
    <x v="0"/>
    <n v="174"/>
    <n v="0"/>
    <x v="2"/>
    <n v="394032.95999999996"/>
    <x v="0"/>
  </r>
  <r>
    <x v="1958"/>
    <x v="1958"/>
    <x v="0"/>
    <x v="1"/>
    <n v="111"/>
    <n v="7"/>
    <x v="568"/>
    <n v="154"/>
    <n v="360"/>
    <n v="145.83000000000001"/>
    <n v="0.61299999999999999"/>
    <x v="1"/>
    <n v="777"/>
    <n v="247"/>
    <x v="0"/>
    <n v="99747.720000000016"/>
    <x v="1"/>
  </r>
  <r>
    <x v="1959"/>
    <x v="1959"/>
    <x v="1"/>
    <x v="2"/>
    <n v="73"/>
    <n v="10"/>
    <x v="10"/>
    <n v="267"/>
    <n v="308"/>
    <n v="1252.26"/>
    <n v="5.8000000000000003E-2"/>
    <x v="1"/>
    <n v="730"/>
    <n v="285"/>
    <x v="0"/>
    <n v="891609.12"/>
    <x v="3"/>
  </r>
  <r>
    <x v="1960"/>
    <x v="1960"/>
    <x v="3"/>
    <x v="0"/>
    <n v="101"/>
    <n v="11"/>
    <x v="508"/>
    <n v="111"/>
    <n v="102"/>
    <n v="1435.46"/>
    <n v="0.69099999999999995"/>
    <x v="2"/>
    <n v="1111"/>
    <n v="991"/>
    <x v="0"/>
    <n v="331591.26"/>
    <x v="1"/>
  </r>
  <r>
    <x v="1961"/>
    <x v="1961"/>
    <x v="2"/>
    <x v="2"/>
    <n v="34"/>
    <n v="5"/>
    <x v="410"/>
    <n v="186"/>
    <n v="349"/>
    <n v="651.15"/>
    <n v="0.78200000000000003"/>
    <x v="1"/>
    <n v="170"/>
    <n v="134"/>
    <x v="1"/>
    <n v="144555.29999999999"/>
    <x v="1"/>
  </r>
  <r>
    <x v="1962"/>
    <x v="1962"/>
    <x v="1"/>
    <x v="0"/>
    <n v="12"/>
    <n v="11"/>
    <x v="723"/>
    <n v="119"/>
    <n v="145"/>
    <n v="1715.01"/>
    <n v="0.39700000000000002"/>
    <x v="0"/>
    <n v="132"/>
    <n v="0"/>
    <x v="2"/>
    <n v="1262247.3600000001"/>
    <x v="0"/>
  </r>
  <r>
    <x v="1963"/>
    <x v="1963"/>
    <x v="1"/>
    <x v="0"/>
    <n v="42"/>
    <n v="14"/>
    <x v="283"/>
    <n v="207"/>
    <n v="353"/>
    <n v="932.98"/>
    <n v="0.17499999999999999"/>
    <x v="0"/>
    <n v="588"/>
    <n v="623"/>
    <x v="1"/>
    <n v="160472.56"/>
    <x v="3"/>
  </r>
  <r>
    <x v="1964"/>
    <x v="1964"/>
    <x v="0"/>
    <x v="1"/>
    <n v="193"/>
    <n v="2"/>
    <x v="69"/>
    <n v="138"/>
    <n v="359"/>
    <n v="1996.84"/>
    <n v="2.9000000000000001E-2"/>
    <x v="1"/>
    <n v="386"/>
    <n v="0"/>
    <x v="0"/>
    <n v="1399784.8399999999"/>
    <x v="3"/>
  </r>
  <r>
    <x v="1965"/>
    <x v="1965"/>
    <x v="4"/>
    <x v="0"/>
    <n v="85"/>
    <n v="12"/>
    <x v="416"/>
    <n v="146"/>
    <n v="141"/>
    <n v="50.78"/>
    <n v="0.63700000000000001"/>
    <x v="2"/>
    <n v="1020"/>
    <n v="718"/>
    <x v="0"/>
    <n v="22749.440000000002"/>
    <x v="1"/>
  </r>
  <r>
    <x v="1966"/>
    <x v="1966"/>
    <x v="3"/>
    <x v="1"/>
    <n v="112"/>
    <n v="10"/>
    <x v="257"/>
    <n v="36"/>
    <n v="193"/>
    <n v="263.5"/>
    <n v="0.26900000000000002"/>
    <x v="1"/>
    <n v="1120"/>
    <n v="384"/>
    <x v="0"/>
    <n v="203422"/>
    <x v="3"/>
  </r>
  <r>
    <x v="1967"/>
    <x v="1967"/>
    <x v="4"/>
    <x v="2"/>
    <n v="69"/>
    <n v="5"/>
    <x v="610"/>
    <n v="146"/>
    <n v="356"/>
    <n v="638.5"/>
    <n v="0.46400000000000002"/>
    <x v="1"/>
    <n v="345"/>
    <n v="185"/>
    <x v="1"/>
    <n v="195381"/>
    <x v="0"/>
  </r>
  <r>
    <x v="1968"/>
    <x v="1968"/>
    <x v="3"/>
    <x v="2"/>
    <n v="71"/>
    <n v="3"/>
    <x v="724"/>
    <n v="173"/>
    <n v="67"/>
    <n v="99.74"/>
    <n v="0.38600000000000001"/>
    <x v="0"/>
    <n v="213"/>
    <n v="0"/>
    <x v="2"/>
    <n v="77398.239999999991"/>
    <x v="0"/>
  </r>
  <r>
    <x v="1969"/>
    <x v="1969"/>
    <x v="3"/>
    <x v="0"/>
    <n v="178"/>
    <n v="2"/>
    <x v="378"/>
    <n v="140"/>
    <n v="175"/>
    <n v="1575.56"/>
    <n v="0.17499999999999999"/>
    <x v="0"/>
    <n v="356"/>
    <n v="156"/>
    <x v="0"/>
    <n v="535690.4"/>
    <x v="3"/>
  </r>
  <r>
    <x v="1970"/>
    <x v="1970"/>
    <x v="4"/>
    <x v="1"/>
    <n v="94"/>
    <n v="4"/>
    <x v="439"/>
    <n v="160"/>
    <n v="203"/>
    <n v="152.9"/>
    <n v="0.50800000000000001"/>
    <x v="0"/>
    <n v="376"/>
    <n v="81"/>
    <x v="0"/>
    <n v="69569.5"/>
    <x v="0"/>
  </r>
  <r>
    <x v="1971"/>
    <x v="1971"/>
    <x v="1"/>
    <x v="0"/>
    <n v="99"/>
    <n v="8"/>
    <x v="281"/>
    <n v="255"/>
    <n v="55"/>
    <n v="1510.51"/>
    <n v="0.46"/>
    <x v="1"/>
    <n v="792"/>
    <n v="436"/>
    <x v="0"/>
    <n v="922921.61"/>
    <x v="0"/>
  </r>
  <r>
    <x v="1972"/>
    <x v="1972"/>
    <x v="3"/>
    <x v="1"/>
    <n v="76"/>
    <n v="12"/>
    <x v="366"/>
    <n v="119"/>
    <n v="383"/>
    <n v="152.51"/>
    <n v="0.624"/>
    <x v="1"/>
    <n v="912"/>
    <n v="516"/>
    <x v="0"/>
    <n v="78542.649999999994"/>
    <x v="1"/>
  </r>
  <r>
    <x v="1973"/>
    <x v="1973"/>
    <x v="4"/>
    <x v="1"/>
    <n v="47"/>
    <n v="11"/>
    <x v="317"/>
    <n v="82"/>
    <n v="387"/>
    <n v="542.82000000000005"/>
    <n v="0.252"/>
    <x v="2"/>
    <n v="517"/>
    <n v="0"/>
    <x v="0"/>
    <n v="338176.86000000004"/>
    <x v="3"/>
  </r>
  <r>
    <x v="1974"/>
    <x v="1974"/>
    <x v="3"/>
    <x v="1"/>
    <n v="191"/>
    <n v="3"/>
    <x v="626"/>
    <n v="295"/>
    <n v="385"/>
    <n v="1690.49"/>
    <n v="0.215"/>
    <x v="0"/>
    <n v="573"/>
    <n v="700"/>
    <x v="1"/>
    <n v="284002.32"/>
    <x v="3"/>
  </r>
  <r>
    <x v="1975"/>
    <x v="1975"/>
    <x v="2"/>
    <x v="2"/>
    <n v="50"/>
    <n v="10"/>
    <x v="104"/>
    <n v="284"/>
    <n v="137"/>
    <n v="1904.64"/>
    <n v="0.81399999999999995"/>
    <x v="2"/>
    <n v="500"/>
    <n v="223"/>
    <x v="0"/>
    <n v="1068503.04"/>
    <x v="2"/>
  </r>
  <r>
    <x v="1976"/>
    <x v="1976"/>
    <x v="1"/>
    <x v="1"/>
    <n v="129"/>
    <n v="13"/>
    <x v="251"/>
    <n v="76"/>
    <n v="318"/>
    <n v="858.33"/>
    <n v="0.70199999999999996"/>
    <x v="0"/>
    <n v="1677"/>
    <n v="1099"/>
    <x v="0"/>
    <n v="561347.82000000007"/>
    <x v="1"/>
  </r>
  <r>
    <x v="1977"/>
    <x v="1977"/>
    <x v="0"/>
    <x v="2"/>
    <n v="167"/>
    <n v="14"/>
    <x v="576"/>
    <n v="59"/>
    <n v="114"/>
    <n v="1941.38"/>
    <n v="0.77200000000000002"/>
    <x v="2"/>
    <n v="2338"/>
    <n v="1896"/>
    <x v="0"/>
    <n v="972631.38"/>
    <x v="1"/>
  </r>
  <r>
    <x v="1978"/>
    <x v="1978"/>
    <x v="3"/>
    <x v="1"/>
    <n v="43"/>
    <n v="12"/>
    <x v="279"/>
    <n v="12"/>
    <n v="215"/>
    <n v="1272.42"/>
    <n v="0.123"/>
    <x v="0"/>
    <n v="516"/>
    <n v="183"/>
    <x v="0"/>
    <n v="438984.9"/>
    <x v="3"/>
  </r>
  <r>
    <x v="1979"/>
    <x v="1979"/>
    <x v="2"/>
    <x v="2"/>
    <n v="55"/>
    <n v="3"/>
    <x v="150"/>
    <n v="235"/>
    <n v="113"/>
    <n v="860.88"/>
    <n v="0.224"/>
    <x v="1"/>
    <n v="165"/>
    <n v="352"/>
    <x v="1"/>
    <n v="41322.239999999998"/>
    <x v="3"/>
  </r>
  <r>
    <x v="1980"/>
    <x v="1980"/>
    <x v="0"/>
    <x v="2"/>
    <n v="8"/>
    <n v="6"/>
    <x v="451"/>
    <n v="75"/>
    <n v="319"/>
    <n v="1615.46"/>
    <n v="0.57599999999999996"/>
    <x v="0"/>
    <n v="48"/>
    <n v="0"/>
    <x v="1"/>
    <n v="449097.88"/>
    <x v="0"/>
  </r>
  <r>
    <x v="1981"/>
    <x v="1981"/>
    <x v="0"/>
    <x v="2"/>
    <n v="125"/>
    <n v="9"/>
    <x v="21"/>
    <n v="164"/>
    <n v="194"/>
    <n v="625.89"/>
    <n v="0.85699999999999998"/>
    <x v="2"/>
    <n v="1125"/>
    <n v="572"/>
    <x v="0"/>
    <n v="448763.13"/>
    <x v="2"/>
  </r>
  <r>
    <x v="1982"/>
    <x v="1982"/>
    <x v="3"/>
    <x v="0"/>
    <n v="84"/>
    <n v="14"/>
    <x v="158"/>
    <n v="120"/>
    <n v="382"/>
    <n v="568.29999999999995"/>
    <n v="0.89200000000000002"/>
    <x v="2"/>
    <n v="1176"/>
    <n v="1202"/>
    <x v="1"/>
    <n v="53420.2"/>
    <x v="2"/>
  </r>
  <r>
    <x v="1983"/>
    <x v="1983"/>
    <x v="4"/>
    <x v="1"/>
    <n v="81"/>
    <n v="14"/>
    <x v="296"/>
    <n v="265"/>
    <n v="318"/>
    <n v="1330.27"/>
    <n v="0.83199999999999996"/>
    <x v="0"/>
    <n v="1134"/>
    <n v="823"/>
    <x v="0"/>
    <n v="766235.52"/>
    <x v="2"/>
  </r>
  <r>
    <x v="1984"/>
    <x v="1984"/>
    <x v="3"/>
    <x v="0"/>
    <n v="183"/>
    <n v="13"/>
    <x v="725"/>
    <n v="283"/>
    <n v="378"/>
    <n v="811.45"/>
    <n v="4.2999999999999997E-2"/>
    <x v="1"/>
    <n v="2379"/>
    <n v="2062"/>
    <x v="0"/>
    <n v="486870"/>
    <x v="3"/>
  </r>
  <r>
    <x v="1985"/>
    <x v="1985"/>
    <x v="2"/>
    <x v="1"/>
    <n v="137"/>
    <n v="11"/>
    <x v="685"/>
    <n v="164"/>
    <n v="55"/>
    <n v="315.04000000000002"/>
    <n v="0.82099999999999995"/>
    <x v="0"/>
    <n v="1507"/>
    <n v="1154"/>
    <x v="0"/>
    <n v="162875.68000000002"/>
    <x v="2"/>
  </r>
  <r>
    <x v="1986"/>
    <x v="1986"/>
    <x v="0"/>
    <x v="1"/>
    <n v="59"/>
    <n v="9"/>
    <x v="240"/>
    <n v="148"/>
    <n v="170"/>
    <n v="180.58"/>
    <n v="0.89900000000000002"/>
    <x v="1"/>
    <n v="531"/>
    <n v="244"/>
    <x v="0"/>
    <n v="78552.3"/>
    <x v="2"/>
  </r>
  <r>
    <x v="1987"/>
    <x v="1987"/>
    <x v="3"/>
    <x v="0"/>
    <n v="24"/>
    <n v="4"/>
    <x v="386"/>
    <n v="176"/>
    <n v="399"/>
    <n v="1586.29"/>
    <n v="5.7000000000000002E-2"/>
    <x v="0"/>
    <n v="96"/>
    <n v="0"/>
    <x v="2"/>
    <n v="1175440.8899999999"/>
    <x v="3"/>
  </r>
  <r>
    <x v="1988"/>
    <x v="1988"/>
    <x v="4"/>
    <x v="2"/>
    <n v="156"/>
    <n v="3"/>
    <x v="134"/>
    <n v="28"/>
    <n v="362"/>
    <n v="1368.03"/>
    <n v="0.41599999999999998"/>
    <x v="1"/>
    <n v="468"/>
    <n v="0"/>
    <x v="0"/>
    <n v="1053383.1000000001"/>
    <x v="0"/>
  </r>
  <r>
    <x v="1989"/>
    <x v="1989"/>
    <x v="3"/>
    <x v="1"/>
    <n v="168"/>
    <n v="10"/>
    <x v="501"/>
    <n v="232"/>
    <n v="358"/>
    <n v="853.01"/>
    <n v="0.53700000000000003"/>
    <x v="0"/>
    <n v="1680"/>
    <n v="1553"/>
    <x v="0"/>
    <n v="306230.59000000003"/>
    <x v="0"/>
  </r>
  <r>
    <x v="1990"/>
    <x v="1990"/>
    <x v="1"/>
    <x v="2"/>
    <n v="38"/>
    <n v="4"/>
    <x v="555"/>
    <n v="66"/>
    <n v="351"/>
    <n v="1797.64"/>
    <n v="0.23300000000000001"/>
    <x v="0"/>
    <n v="152"/>
    <n v="0"/>
    <x v="1"/>
    <n v="587828.28"/>
    <x v="3"/>
  </r>
  <r>
    <x v="1991"/>
    <x v="1991"/>
    <x v="4"/>
    <x v="0"/>
    <n v="126"/>
    <n v="9"/>
    <x v="364"/>
    <n v="142"/>
    <n v="383"/>
    <n v="851.17"/>
    <n v="0.51700000000000002"/>
    <x v="1"/>
    <n v="1134"/>
    <n v="553"/>
    <x v="0"/>
    <n v="615395.90999999992"/>
    <x v="0"/>
  </r>
  <r>
    <x v="1992"/>
    <x v="1992"/>
    <x v="2"/>
    <x v="2"/>
    <n v="113"/>
    <n v="3"/>
    <x v="485"/>
    <n v="214"/>
    <n v="181"/>
    <n v="1435.08"/>
    <n v="0.88600000000000001"/>
    <x v="1"/>
    <n v="339"/>
    <n v="0"/>
    <x v="0"/>
    <n v="909840.72"/>
    <x v="2"/>
  </r>
  <r>
    <x v="1993"/>
    <x v="1993"/>
    <x v="0"/>
    <x v="1"/>
    <n v="130"/>
    <n v="4"/>
    <x v="480"/>
    <n v="128"/>
    <n v="339"/>
    <n v="1822.77"/>
    <n v="0.86699999999999999"/>
    <x v="0"/>
    <n v="520"/>
    <n v="388"/>
    <x v="1"/>
    <n v="473920.2"/>
    <x v="2"/>
  </r>
  <r>
    <x v="1994"/>
    <x v="1994"/>
    <x v="3"/>
    <x v="1"/>
    <n v="58"/>
    <n v="2"/>
    <x v="690"/>
    <n v="262"/>
    <n v="238"/>
    <n v="1689.4"/>
    <n v="0.94"/>
    <x v="2"/>
    <n v="116"/>
    <n v="106"/>
    <x v="0"/>
    <n v="459516.80000000005"/>
    <x v="2"/>
  </r>
  <r>
    <x v="1995"/>
    <x v="1995"/>
    <x v="4"/>
    <x v="1"/>
    <n v="166"/>
    <n v="12"/>
    <x v="623"/>
    <n v="94"/>
    <n v="258"/>
    <n v="1046.6500000000001"/>
    <n v="0.48399999999999999"/>
    <x v="1"/>
    <n v="1992"/>
    <n v="1847"/>
    <x v="1"/>
    <n v="250149.35000000003"/>
    <x v="0"/>
  </r>
  <r>
    <x v="1996"/>
    <x v="1996"/>
    <x v="1"/>
    <x v="0"/>
    <n v="149"/>
    <n v="7"/>
    <x v="577"/>
    <n v="194"/>
    <n v="91"/>
    <n v="1377.24"/>
    <n v="0.41099999999999998"/>
    <x v="2"/>
    <n v="1043"/>
    <n v="821"/>
    <x v="0"/>
    <n v="572931.83999999997"/>
    <x v="0"/>
  </r>
  <r>
    <x v="1997"/>
    <x v="1997"/>
    <x v="4"/>
    <x v="1"/>
    <n v="137"/>
    <n v="14"/>
    <x v="545"/>
    <n v="234"/>
    <n v="127"/>
    <n v="856.65"/>
    <n v="0.66600000000000004"/>
    <x v="2"/>
    <n v="1918"/>
    <n v="1797"/>
    <x v="0"/>
    <n v="304110.75"/>
    <x v="1"/>
  </r>
  <r>
    <x v="1998"/>
    <x v="1998"/>
    <x v="1"/>
    <x v="0"/>
    <n v="93"/>
    <n v="8"/>
    <x v="482"/>
    <n v="157"/>
    <n v="369"/>
    <n v="1312.03"/>
    <n v="0.41699999999999998"/>
    <x v="2"/>
    <n v="744"/>
    <n v="153"/>
    <x v="0"/>
    <n v="981398.44"/>
    <x v="0"/>
  </r>
  <r>
    <x v="1999"/>
    <x v="1999"/>
    <x v="2"/>
    <x v="2"/>
    <n v="150"/>
    <n v="5"/>
    <x v="719"/>
    <n v="289"/>
    <n v="194"/>
    <n v="552.23"/>
    <n v="4.2000000000000003E-2"/>
    <x v="2"/>
    <n v="750"/>
    <n v="306"/>
    <x v="0"/>
    <n v="404784.59"/>
    <x v="3"/>
  </r>
  <r>
    <x v="2000"/>
    <x v="2000"/>
    <x v="0"/>
    <x v="1"/>
    <n v="187"/>
    <n v="2"/>
    <x v="150"/>
    <n v="236"/>
    <n v="335"/>
    <n v="897.75"/>
    <n v="0.72"/>
    <x v="0"/>
    <n v="374"/>
    <n v="562"/>
    <x v="1"/>
    <n v="43092"/>
    <x v="1"/>
  </r>
  <r>
    <x v="2001"/>
    <x v="2001"/>
    <x v="2"/>
    <x v="1"/>
    <n v="57"/>
    <n v="4"/>
    <x v="700"/>
    <n v="295"/>
    <n v="220"/>
    <n v="458.61"/>
    <n v="0.28100000000000003"/>
    <x v="1"/>
    <n v="228"/>
    <n v="10"/>
    <x v="0"/>
    <n v="235266.93"/>
    <x v="3"/>
  </r>
  <r>
    <x v="2002"/>
    <x v="2002"/>
    <x v="3"/>
    <x v="1"/>
    <n v="54"/>
    <n v="10"/>
    <x v="697"/>
    <n v="293"/>
    <n v="142"/>
    <n v="124.46"/>
    <n v="4.9000000000000002E-2"/>
    <x v="0"/>
    <n v="540"/>
    <n v="90"/>
    <x v="0"/>
    <n v="92473.78"/>
    <x v="3"/>
  </r>
  <r>
    <x v="2003"/>
    <x v="2003"/>
    <x v="4"/>
    <x v="2"/>
    <n v="76"/>
    <n v="6"/>
    <x v="603"/>
    <n v="190"/>
    <n v="312"/>
    <n v="1197.6500000000001"/>
    <n v="2.1000000000000001E-2"/>
    <x v="0"/>
    <n v="456"/>
    <n v="125"/>
    <x v="0"/>
    <n v="623975.65"/>
    <x v="3"/>
  </r>
  <r>
    <x v="2004"/>
    <x v="2004"/>
    <x v="1"/>
    <x v="1"/>
    <n v="177"/>
    <n v="7"/>
    <x v="298"/>
    <n v="118"/>
    <n v="72"/>
    <n v="1735.64"/>
    <n v="0.93100000000000005"/>
    <x v="0"/>
    <n v="1239"/>
    <n v="1184"/>
    <x v="0"/>
    <n v="300265.72000000003"/>
    <x v="2"/>
  </r>
  <r>
    <x v="2005"/>
    <x v="2005"/>
    <x v="1"/>
    <x v="0"/>
    <n v="145"/>
    <n v="5"/>
    <x v="115"/>
    <n v="144"/>
    <n v="341"/>
    <n v="99.88"/>
    <n v="0.252"/>
    <x v="0"/>
    <n v="725"/>
    <n v="619"/>
    <x v="1"/>
    <n v="24970"/>
    <x v="3"/>
  </r>
  <r>
    <x v="2006"/>
    <x v="2006"/>
    <x v="4"/>
    <x v="2"/>
    <n v="20"/>
    <n v="2"/>
    <x v="159"/>
    <n v="299"/>
    <n v="191"/>
    <n v="432.26"/>
    <n v="0.44800000000000001"/>
    <x v="0"/>
    <n v="40"/>
    <n v="218"/>
    <x v="1"/>
    <n v="52303.46"/>
    <x v="0"/>
  </r>
  <r>
    <x v="2007"/>
    <x v="2007"/>
    <x v="4"/>
    <x v="2"/>
    <n v="17"/>
    <n v="6"/>
    <x v="513"/>
    <n v="112"/>
    <n v="197"/>
    <n v="947.36"/>
    <n v="0.95099999999999996"/>
    <x v="1"/>
    <n v="102"/>
    <n v="18"/>
    <x v="1"/>
    <n v="185682.56"/>
    <x v="2"/>
  </r>
  <r>
    <x v="2008"/>
    <x v="2008"/>
    <x v="3"/>
    <x v="2"/>
    <n v="24"/>
    <n v="6"/>
    <x v="10"/>
    <n v="210"/>
    <n v="165"/>
    <n v="1348.5"/>
    <n v="0.46800000000000003"/>
    <x v="0"/>
    <n v="144"/>
    <n v="0"/>
    <x v="2"/>
    <n v="960132"/>
    <x v="0"/>
  </r>
  <r>
    <x v="2009"/>
    <x v="2009"/>
    <x v="2"/>
    <x v="2"/>
    <n v="70"/>
    <n v="6"/>
    <x v="418"/>
    <n v="126"/>
    <n v="130"/>
    <n v="383.9"/>
    <n v="7.9000000000000001E-2"/>
    <x v="0"/>
    <n v="420"/>
    <n v="295"/>
    <x v="0"/>
    <n v="96358.9"/>
    <x v="3"/>
  </r>
  <r>
    <x v="2010"/>
    <x v="2010"/>
    <x v="1"/>
    <x v="2"/>
    <n v="51"/>
    <n v="7"/>
    <x v="703"/>
    <n v="38"/>
    <n v="74"/>
    <n v="160.55000000000001"/>
    <n v="0.55200000000000005"/>
    <x v="0"/>
    <n v="357"/>
    <n v="364"/>
    <x v="1"/>
    <n v="4977.05"/>
    <x v="0"/>
  </r>
  <r>
    <x v="2011"/>
    <x v="2011"/>
    <x v="3"/>
    <x v="0"/>
    <n v="151"/>
    <n v="12"/>
    <x v="546"/>
    <n v="36"/>
    <n v="164"/>
    <n v="1062.1400000000001"/>
    <n v="8.7999999999999995E-2"/>
    <x v="2"/>
    <n v="1812"/>
    <n v="1643"/>
    <x v="0"/>
    <n v="217738.7"/>
    <x v="3"/>
  </r>
  <r>
    <x v="2012"/>
    <x v="2012"/>
    <x v="2"/>
    <x v="2"/>
    <n v="177"/>
    <n v="3"/>
    <x v="726"/>
    <n v="22"/>
    <n v="143"/>
    <n v="1646.48"/>
    <n v="9.5000000000000001E-2"/>
    <x v="0"/>
    <n v="531"/>
    <n v="0"/>
    <x v="0"/>
    <n v="1284254.3999999999"/>
    <x v="3"/>
  </r>
  <r>
    <x v="2013"/>
    <x v="2013"/>
    <x v="3"/>
    <x v="1"/>
    <n v="169"/>
    <n v="2"/>
    <x v="203"/>
    <n v="51"/>
    <n v="354"/>
    <n v="118.71"/>
    <n v="0.85099999999999998"/>
    <x v="1"/>
    <n v="338"/>
    <n v="104"/>
    <x v="1"/>
    <n v="33832.35"/>
    <x v="2"/>
  </r>
  <r>
    <x v="2014"/>
    <x v="2014"/>
    <x v="1"/>
    <x v="2"/>
    <n v="126"/>
    <n v="3"/>
    <x v="600"/>
    <n v="233"/>
    <n v="234"/>
    <n v="731.27"/>
    <n v="0.28899999999999998"/>
    <x v="1"/>
    <n v="378"/>
    <n v="457"/>
    <x v="1"/>
    <n v="112615.58"/>
    <x v="3"/>
  </r>
  <r>
    <x v="2015"/>
    <x v="2015"/>
    <x v="4"/>
    <x v="2"/>
    <n v="58"/>
    <n v="14"/>
    <x v="724"/>
    <n v="30"/>
    <n v="332"/>
    <n v="1343.85"/>
    <n v="0.67900000000000005"/>
    <x v="1"/>
    <n v="812"/>
    <n v="66"/>
    <x v="0"/>
    <n v="1042827.6"/>
    <x v="1"/>
  </r>
  <r>
    <x v="2016"/>
    <x v="2016"/>
    <x v="4"/>
    <x v="2"/>
    <n v="10"/>
    <n v="11"/>
    <x v="53"/>
    <n v="145"/>
    <n v="204"/>
    <n v="304.95"/>
    <n v="0.50900000000000001"/>
    <x v="2"/>
    <n v="110"/>
    <n v="205"/>
    <x v="1"/>
    <n v="15247.5"/>
    <x v="0"/>
  </r>
  <r>
    <x v="2017"/>
    <x v="2017"/>
    <x v="2"/>
    <x v="2"/>
    <n v="18"/>
    <n v="7"/>
    <x v="476"/>
    <n v="230"/>
    <n v="223"/>
    <n v="510.1"/>
    <n v="0.222"/>
    <x v="1"/>
    <n v="126"/>
    <n v="0"/>
    <x v="0"/>
    <n v="242297.5"/>
    <x v="3"/>
  </r>
  <r>
    <x v="2018"/>
    <x v="2018"/>
    <x v="0"/>
    <x v="2"/>
    <n v="136"/>
    <n v="6"/>
    <x v="451"/>
    <n v="154"/>
    <n v="222"/>
    <n v="1094.21"/>
    <n v="0.51800000000000002"/>
    <x v="2"/>
    <n v="816"/>
    <n v="692"/>
    <x v="0"/>
    <n v="304190.38"/>
    <x v="0"/>
  </r>
  <r>
    <x v="2019"/>
    <x v="2019"/>
    <x v="2"/>
    <x v="0"/>
    <n v="90"/>
    <n v="6"/>
    <x v="27"/>
    <n v="19"/>
    <n v="203"/>
    <n v="1908.8"/>
    <n v="6.9000000000000006E-2"/>
    <x v="1"/>
    <n v="540"/>
    <n v="436"/>
    <x v="1"/>
    <n v="234782.4"/>
    <x v="3"/>
  </r>
  <r>
    <x v="2020"/>
    <x v="2020"/>
    <x v="0"/>
    <x v="0"/>
    <n v="187"/>
    <n v="13"/>
    <x v="178"/>
    <n v="234"/>
    <n v="63"/>
    <n v="610.32000000000005"/>
    <n v="0.34699999999999998"/>
    <x v="2"/>
    <n v="2431"/>
    <n v="2215"/>
    <x v="0"/>
    <n v="274644"/>
    <x v="0"/>
  </r>
  <r>
    <x v="2021"/>
    <x v="2021"/>
    <x v="3"/>
    <x v="2"/>
    <n v="166"/>
    <n v="13"/>
    <x v="355"/>
    <n v="150"/>
    <n v="353"/>
    <n v="1000.68"/>
    <n v="0.52300000000000002"/>
    <x v="1"/>
    <n v="2158"/>
    <n v="1907"/>
    <x v="0"/>
    <n v="401272.68"/>
    <x v="0"/>
  </r>
  <r>
    <x v="2022"/>
    <x v="2022"/>
    <x v="3"/>
    <x v="0"/>
    <n v="31"/>
    <n v="7"/>
    <x v="529"/>
    <n v="115"/>
    <n v="177"/>
    <n v="829.87"/>
    <n v="0.22800000000000001"/>
    <x v="0"/>
    <n v="217"/>
    <n v="0"/>
    <x v="0"/>
    <n v="404976.56"/>
    <x v="3"/>
  </r>
  <r>
    <x v="2023"/>
    <x v="2023"/>
    <x v="1"/>
    <x v="1"/>
    <n v="11"/>
    <n v="11"/>
    <x v="234"/>
    <n v="277"/>
    <n v="390"/>
    <n v="1799.92"/>
    <n v="0.66"/>
    <x v="1"/>
    <n v="121"/>
    <n v="0"/>
    <x v="0"/>
    <n v="957557.44000000006"/>
    <x v="1"/>
  </r>
  <r>
    <x v="2024"/>
    <x v="2024"/>
    <x v="0"/>
    <x v="2"/>
    <n v="135"/>
    <n v="8"/>
    <x v="347"/>
    <n v="203"/>
    <n v="141"/>
    <n v="190.19"/>
    <n v="5.1999999999999998E-2"/>
    <x v="1"/>
    <n v="1080"/>
    <n v="1057"/>
    <x v="0"/>
    <n v="42982.94"/>
    <x v="3"/>
  </r>
  <r>
    <x v="2025"/>
    <x v="2025"/>
    <x v="1"/>
    <x v="1"/>
    <n v="179"/>
    <n v="10"/>
    <x v="549"/>
    <n v="137"/>
    <n v="320"/>
    <n v="1153.99"/>
    <n v="0.48499999999999999"/>
    <x v="1"/>
    <n v="1790"/>
    <n v="1261"/>
    <x v="0"/>
    <n v="768557.34"/>
    <x v="0"/>
  </r>
  <r>
    <x v="2026"/>
    <x v="2026"/>
    <x v="4"/>
    <x v="1"/>
    <n v="6"/>
    <n v="8"/>
    <x v="649"/>
    <n v="222"/>
    <n v="271"/>
    <n v="1699.93"/>
    <n v="0.71499999999999997"/>
    <x v="0"/>
    <n v="48"/>
    <n v="0"/>
    <x v="0"/>
    <n v="792167.38"/>
    <x v="1"/>
  </r>
  <r>
    <x v="2027"/>
    <x v="2027"/>
    <x v="0"/>
    <x v="2"/>
    <n v="84"/>
    <n v="3"/>
    <x v="79"/>
    <n v="160"/>
    <n v="356"/>
    <n v="1976.83"/>
    <n v="0.43"/>
    <x v="2"/>
    <n v="252"/>
    <n v="304"/>
    <x v="1"/>
    <n v="213497.63999999998"/>
    <x v="0"/>
  </r>
  <r>
    <x v="2028"/>
    <x v="2028"/>
    <x v="2"/>
    <x v="1"/>
    <n v="157"/>
    <n v="7"/>
    <x v="470"/>
    <n v="189"/>
    <n v="359"/>
    <n v="1412.51"/>
    <n v="0.875"/>
    <x v="2"/>
    <n v="1099"/>
    <n v="1074"/>
    <x v="1"/>
    <n v="302277.14"/>
    <x v="2"/>
  </r>
  <r>
    <x v="2029"/>
    <x v="2029"/>
    <x v="4"/>
    <x v="1"/>
    <n v="64"/>
    <n v="10"/>
    <x v="385"/>
    <n v="35"/>
    <n v="157"/>
    <n v="790.87"/>
    <n v="0.63200000000000001"/>
    <x v="0"/>
    <n v="640"/>
    <n v="242"/>
    <x v="0"/>
    <n v="342446.71"/>
    <x v="1"/>
  </r>
  <r>
    <x v="2030"/>
    <x v="2030"/>
    <x v="4"/>
    <x v="1"/>
    <n v="28"/>
    <n v="8"/>
    <x v="274"/>
    <n v="24"/>
    <n v="380"/>
    <n v="853.06"/>
    <n v="0.95799999999999996"/>
    <x v="0"/>
    <n v="224"/>
    <n v="107"/>
    <x v="1"/>
    <n v="120281.45999999999"/>
    <x v="2"/>
  </r>
  <r>
    <x v="2031"/>
    <x v="2031"/>
    <x v="2"/>
    <x v="2"/>
    <n v="19"/>
    <n v="3"/>
    <x v="114"/>
    <n v="31"/>
    <n v="77"/>
    <n v="735.78"/>
    <n v="0.28399999999999997"/>
    <x v="2"/>
    <n v="57"/>
    <n v="0"/>
    <x v="2"/>
    <n v="353910.18"/>
    <x v="3"/>
  </r>
  <r>
    <x v="2032"/>
    <x v="2032"/>
    <x v="4"/>
    <x v="2"/>
    <n v="99"/>
    <n v="4"/>
    <x v="103"/>
    <n v="74"/>
    <n v="246"/>
    <n v="1227.05"/>
    <n v="0.93899999999999995"/>
    <x v="2"/>
    <n v="396"/>
    <n v="335"/>
    <x v="1"/>
    <n v="165651.75"/>
    <x v="2"/>
  </r>
  <r>
    <x v="2033"/>
    <x v="2033"/>
    <x v="0"/>
    <x v="1"/>
    <n v="146"/>
    <n v="9"/>
    <x v="387"/>
    <n v="260"/>
    <n v="249"/>
    <n v="1491.84"/>
    <n v="0.60699999999999998"/>
    <x v="2"/>
    <n v="1314"/>
    <n v="1359"/>
    <x v="1"/>
    <n v="320745.59999999998"/>
    <x v="1"/>
  </r>
  <r>
    <x v="2034"/>
    <x v="2034"/>
    <x v="1"/>
    <x v="2"/>
    <n v="186"/>
    <n v="12"/>
    <x v="268"/>
    <n v="30"/>
    <n v="203"/>
    <n v="1647.96"/>
    <n v="0.745"/>
    <x v="2"/>
    <n v="2232"/>
    <n v="2207"/>
    <x v="1"/>
    <n v="90637.8"/>
    <x v="1"/>
  </r>
  <r>
    <x v="2035"/>
    <x v="2035"/>
    <x v="4"/>
    <x v="2"/>
    <n v="138"/>
    <n v="10"/>
    <x v="718"/>
    <n v="242"/>
    <n v="119"/>
    <n v="862.36"/>
    <n v="0.90200000000000002"/>
    <x v="2"/>
    <n v="1380"/>
    <n v="1536"/>
    <x v="1"/>
    <n v="74162.960000000006"/>
    <x v="2"/>
  </r>
  <r>
    <x v="2036"/>
    <x v="2036"/>
    <x v="0"/>
    <x v="1"/>
    <n v="85"/>
    <n v="5"/>
    <x v="536"/>
    <n v="25"/>
    <n v="209"/>
    <n v="1447.58"/>
    <n v="0.55100000000000005"/>
    <x v="0"/>
    <n v="425"/>
    <n v="0"/>
    <x v="0"/>
    <n v="961193.12"/>
    <x v="0"/>
  </r>
  <r>
    <x v="2037"/>
    <x v="2037"/>
    <x v="3"/>
    <x v="2"/>
    <n v="22"/>
    <n v="10"/>
    <x v="37"/>
    <n v="281"/>
    <n v="152"/>
    <n v="1836.63"/>
    <n v="0.86199999999999999"/>
    <x v="2"/>
    <n v="220"/>
    <n v="201"/>
    <x v="0"/>
    <n v="550989"/>
    <x v="2"/>
  </r>
  <r>
    <x v="2038"/>
    <x v="2038"/>
    <x v="0"/>
    <x v="0"/>
    <n v="24"/>
    <n v="3"/>
    <x v="165"/>
    <n v="214"/>
    <n v="285"/>
    <n v="1845.61"/>
    <n v="0.54200000000000004"/>
    <x v="2"/>
    <n v="72"/>
    <n v="0"/>
    <x v="0"/>
    <n v="919113.77999999991"/>
    <x v="0"/>
  </r>
  <r>
    <x v="2039"/>
    <x v="2039"/>
    <x v="1"/>
    <x v="2"/>
    <n v="119"/>
    <n v="14"/>
    <x v="582"/>
    <n v="169"/>
    <n v="238"/>
    <n v="1422.86"/>
    <n v="0.59899999999999998"/>
    <x v="1"/>
    <n v="1666"/>
    <n v="1805"/>
    <x v="1"/>
    <n v="42685.799999999996"/>
    <x v="0"/>
  </r>
  <r>
    <x v="2040"/>
    <x v="2040"/>
    <x v="0"/>
    <x v="0"/>
    <n v="194"/>
    <n v="12"/>
    <x v="592"/>
    <n v="50"/>
    <n v="392"/>
    <n v="1291.96"/>
    <n v="0.44500000000000001"/>
    <x v="0"/>
    <n v="2328"/>
    <n v="1629"/>
    <x v="0"/>
    <n v="967678.04"/>
    <x v="0"/>
  </r>
  <r>
    <x v="2041"/>
    <x v="2041"/>
    <x v="2"/>
    <x v="1"/>
    <n v="44"/>
    <n v="6"/>
    <x v="310"/>
    <n v="117"/>
    <n v="158"/>
    <n v="1086.48"/>
    <n v="0.14599999999999999"/>
    <x v="0"/>
    <n v="264"/>
    <n v="40"/>
    <x v="0"/>
    <n v="370489.68"/>
    <x v="3"/>
  </r>
  <r>
    <x v="2042"/>
    <x v="2042"/>
    <x v="1"/>
    <x v="2"/>
    <n v="43"/>
    <n v="12"/>
    <x v="449"/>
    <n v="134"/>
    <n v="386"/>
    <n v="407.24"/>
    <n v="0.55400000000000005"/>
    <x v="2"/>
    <n v="516"/>
    <n v="0"/>
    <x v="0"/>
    <n v="279773.88"/>
    <x v="0"/>
  </r>
  <r>
    <x v="2043"/>
    <x v="2043"/>
    <x v="3"/>
    <x v="1"/>
    <n v="184"/>
    <n v="3"/>
    <x v="220"/>
    <n v="161"/>
    <n v="350"/>
    <n v="291.08"/>
    <n v="0.97699999999999998"/>
    <x v="1"/>
    <n v="552"/>
    <n v="454"/>
    <x v="1"/>
    <n v="75389.72"/>
    <x v="2"/>
  </r>
  <r>
    <x v="2044"/>
    <x v="2044"/>
    <x v="2"/>
    <x v="1"/>
    <n v="36"/>
    <n v="12"/>
    <x v="26"/>
    <n v="22"/>
    <n v="304"/>
    <n v="997.14"/>
    <n v="0.78700000000000003"/>
    <x v="1"/>
    <n v="432"/>
    <n v="375"/>
    <x v="1"/>
    <n v="78774.06"/>
    <x v="1"/>
  </r>
  <r>
    <x v="2045"/>
    <x v="2045"/>
    <x v="0"/>
    <x v="1"/>
    <n v="128"/>
    <n v="2"/>
    <x v="615"/>
    <n v="212"/>
    <n v="365"/>
    <n v="360.92"/>
    <n v="0.747"/>
    <x v="2"/>
    <n v="256"/>
    <n v="0"/>
    <x v="0"/>
    <n v="241455.48"/>
    <x v="1"/>
  </r>
  <r>
    <x v="2046"/>
    <x v="2046"/>
    <x v="1"/>
    <x v="1"/>
    <n v="112"/>
    <n v="14"/>
    <x v="512"/>
    <n v="88"/>
    <n v="242"/>
    <n v="1175.1500000000001"/>
    <n v="0.64300000000000002"/>
    <x v="1"/>
    <n v="1568"/>
    <n v="1075"/>
    <x v="0"/>
    <n v="682762.15"/>
    <x v="1"/>
  </r>
  <r>
    <x v="2047"/>
    <x v="2047"/>
    <x v="3"/>
    <x v="1"/>
    <n v="31"/>
    <n v="6"/>
    <x v="76"/>
    <n v="51"/>
    <n v="120"/>
    <n v="1309.1199999999999"/>
    <n v="0.34799999999999998"/>
    <x v="2"/>
    <n v="186"/>
    <n v="0"/>
    <x v="2"/>
    <n v="913765.75999999989"/>
    <x v="0"/>
  </r>
  <r>
    <x v="2048"/>
    <x v="2048"/>
    <x v="2"/>
    <x v="2"/>
    <n v="114"/>
    <n v="3"/>
    <x v="630"/>
    <n v="178"/>
    <n v="318"/>
    <n v="1074.95"/>
    <n v="0.17"/>
    <x v="0"/>
    <n v="342"/>
    <n v="336"/>
    <x v="1"/>
    <n v="197790.80000000002"/>
    <x v="3"/>
  </r>
  <r>
    <x v="2049"/>
    <x v="2049"/>
    <x v="3"/>
    <x v="0"/>
    <n v="184"/>
    <n v="14"/>
    <x v="681"/>
    <n v="258"/>
    <n v="383"/>
    <n v="121.03"/>
    <n v="0.22500000000000001"/>
    <x v="1"/>
    <n v="2576"/>
    <n v="2626"/>
    <x v="1"/>
    <n v="25174.240000000002"/>
    <x v="3"/>
  </r>
  <r>
    <x v="2050"/>
    <x v="2050"/>
    <x v="0"/>
    <x v="2"/>
    <n v="101"/>
    <n v="8"/>
    <x v="443"/>
    <n v="130"/>
    <n v="258"/>
    <n v="162.57"/>
    <n v="6.0000000000000001E-3"/>
    <x v="2"/>
    <n v="808"/>
    <n v="432"/>
    <x v="0"/>
    <n v="82260.42"/>
    <x v="3"/>
  </r>
  <r>
    <x v="2051"/>
    <x v="2051"/>
    <x v="3"/>
    <x v="2"/>
    <n v="195"/>
    <n v="9"/>
    <x v="588"/>
    <n v="281"/>
    <n v="225"/>
    <n v="271.02"/>
    <n v="0.67300000000000004"/>
    <x v="2"/>
    <n v="1755"/>
    <n v="1925"/>
    <x v="1"/>
    <n v="30083.219999999998"/>
    <x v="1"/>
  </r>
  <r>
    <x v="2052"/>
    <x v="2052"/>
    <x v="4"/>
    <x v="2"/>
    <n v="78"/>
    <n v="3"/>
    <x v="12"/>
    <n v="218"/>
    <n v="288"/>
    <n v="349.61"/>
    <n v="0.81200000000000006"/>
    <x v="2"/>
    <n v="234"/>
    <n v="144"/>
    <x v="0"/>
    <n v="107679.88"/>
    <x v="2"/>
  </r>
  <r>
    <x v="2053"/>
    <x v="2053"/>
    <x v="2"/>
    <x v="2"/>
    <n v="195"/>
    <n v="8"/>
    <x v="25"/>
    <n v="167"/>
    <n v="147"/>
    <n v="1980.27"/>
    <n v="0.26900000000000002"/>
    <x v="0"/>
    <n v="1560"/>
    <n v="1199"/>
    <x v="0"/>
    <n v="1045582.5599999999"/>
    <x v="3"/>
  </r>
  <r>
    <x v="2054"/>
    <x v="2054"/>
    <x v="3"/>
    <x v="0"/>
    <n v="21"/>
    <n v="5"/>
    <x v="158"/>
    <n v="130"/>
    <n v="396"/>
    <n v="721.77"/>
    <n v="9.1999999999999998E-2"/>
    <x v="1"/>
    <n v="105"/>
    <n v="141"/>
    <x v="1"/>
    <n v="67846.38"/>
    <x v="3"/>
  </r>
  <r>
    <x v="2055"/>
    <x v="2055"/>
    <x v="0"/>
    <x v="2"/>
    <n v="53"/>
    <n v="2"/>
    <x v="296"/>
    <n v="236"/>
    <n v="138"/>
    <n v="619.35"/>
    <n v="0.33600000000000002"/>
    <x v="0"/>
    <n v="106"/>
    <n v="0"/>
    <x v="0"/>
    <n v="356745.60000000003"/>
    <x v="0"/>
  </r>
  <r>
    <x v="2056"/>
    <x v="2056"/>
    <x v="0"/>
    <x v="1"/>
    <n v="85"/>
    <n v="12"/>
    <x v="309"/>
    <n v="33"/>
    <n v="301"/>
    <n v="151.91999999999999"/>
    <n v="0.29199999999999998"/>
    <x v="0"/>
    <n v="1020"/>
    <n v="606"/>
    <x v="0"/>
    <n v="67908.239999999991"/>
    <x v="3"/>
  </r>
  <r>
    <x v="2057"/>
    <x v="2057"/>
    <x v="3"/>
    <x v="2"/>
    <n v="120"/>
    <n v="4"/>
    <x v="668"/>
    <n v="239"/>
    <n v="148"/>
    <n v="1288.8699999999999"/>
    <n v="0.45100000000000001"/>
    <x v="1"/>
    <n v="480"/>
    <n v="315"/>
    <x v="0"/>
    <n v="520703.48"/>
    <x v="0"/>
  </r>
  <r>
    <x v="2058"/>
    <x v="2058"/>
    <x v="0"/>
    <x v="2"/>
    <n v="27"/>
    <n v="12"/>
    <x v="727"/>
    <n v="35"/>
    <n v="378"/>
    <n v="1321.77"/>
    <n v="0.26400000000000001"/>
    <x v="0"/>
    <n v="324"/>
    <n v="287"/>
    <x v="1"/>
    <n v="95167.44"/>
    <x v="3"/>
  </r>
  <r>
    <x v="2059"/>
    <x v="2059"/>
    <x v="1"/>
    <x v="0"/>
    <n v="102"/>
    <n v="13"/>
    <x v="172"/>
    <n v="67"/>
    <n v="375"/>
    <n v="392.12"/>
    <n v="0.34"/>
    <x v="2"/>
    <n v="1326"/>
    <n v="1199"/>
    <x v="1"/>
    <n v="76071.28"/>
    <x v="0"/>
  </r>
  <r>
    <x v="2060"/>
    <x v="2060"/>
    <x v="1"/>
    <x v="0"/>
    <n v="76"/>
    <n v="2"/>
    <x v="552"/>
    <n v="274"/>
    <n v="203"/>
    <n v="1842.52"/>
    <n v="0.90800000000000003"/>
    <x v="1"/>
    <n v="152"/>
    <n v="0"/>
    <x v="0"/>
    <n v="1275023.8400000001"/>
    <x v="2"/>
  </r>
  <r>
    <x v="2061"/>
    <x v="2061"/>
    <x v="1"/>
    <x v="1"/>
    <n v="145"/>
    <n v="6"/>
    <x v="665"/>
    <n v="135"/>
    <n v="344"/>
    <n v="1610.96"/>
    <n v="0.33500000000000002"/>
    <x v="0"/>
    <n v="870"/>
    <n v="407"/>
    <x v="0"/>
    <n v="963354.08000000007"/>
    <x v="0"/>
  </r>
  <r>
    <x v="2062"/>
    <x v="2062"/>
    <x v="4"/>
    <x v="2"/>
    <n v="155"/>
    <n v="14"/>
    <x v="41"/>
    <n v="284"/>
    <n v="332"/>
    <n v="499.12"/>
    <n v="0.78600000000000003"/>
    <x v="1"/>
    <n v="2170"/>
    <n v="1961"/>
    <x v="0"/>
    <n v="246066.16"/>
    <x v="1"/>
  </r>
  <r>
    <x v="2063"/>
    <x v="2063"/>
    <x v="3"/>
    <x v="2"/>
    <n v="61"/>
    <n v="9"/>
    <x v="333"/>
    <n v="37"/>
    <n v="345"/>
    <n v="997.41"/>
    <n v="0.626"/>
    <x v="0"/>
    <n v="549"/>
    <n v="206"/>
    <x v="0"/>
    <n v="379015.8"/>
    <x v="1"/>
  </r>
  <r>
    <x v="2064"/>
    <x v="2064"/>
    <x v="4"/>
    <x v="2"/>
    <n v="194"/>
    <n v="2"/>
    <x v="153"/>
    <n v="137"/>
    <n v="80"/>
    <n v="943.86"/>
    <n v="0.33800000000000002"/>
    <x v="2"/>
    <n v="388"/>
    <n v="236"/>
    <x v="0"/>
    <n v="272775.53999999998"/>
    <x v="0"/>
  </r>
  <r>
    <x v="2065"/>
    <x v="2065"/>
    <x v="0"/>
    <x v="1"/>
    <n v="186"/>
    <n v="10"/>
    <x v="728"/>
    <n v="103"/>
    <n v="180"/>
    <n v="729.61"/>
    <n v="0.81799999999999995"/>
    <x v="0"/>
    <n v="1860"/>
    <n v="1537"/>
    <x v="0"/>
    <n v="310813.86"/>
    <x v="2"/>
  </r>
  <r>
    <x v="2066"/>
    <x v="2066"/>
    <x v="4"/>
    <x v="0"/>
    <n v="152"/>
    <n v="4"/>
    <x v="294"/>
    <n v="200"/>
    <n v="265"/>
    <n v="1644.39"/>
    <n v="0.59499999999999997"/>
    <x v="1"/>
    <n v="608"/>
    <n v="665"/>
    <x v="1"/>
    <n v="235147.77000000002"/>
    <x v="0"/>
  </r>
  <r>
    <x v="2067"/>
    <x v="2067"/>
    <x v="0"/>
    <x v="1"/>
    <n v="90"/>
    <n v="6"/>
    <x v="14"/>
    <n v="281"/>
    <n v="64"/>
    <n v="263.07"/>
    <n v="8.9999999999999993E-3"/>
    <x v="0"/>
    <n v="540"/>
    <n v="108"/>
    <x v="0"/>
    <n v="187568.91"/>
    <x v="3"/>
  </r>
  <r>
    <x v="2068"/>
    <x v="2068"/>
    <x v="0"/>
    <x v="2"/>
    <n v="184"/>
    <n v="10"/>
    <x v="306"/>
    <n v="14"/>
    <n v="375"/>
    <n v="859.86"/>
    <n v="6.9000000000000006E-2"/>
    <x v="2"/>
    <n v="1840"/>
    <n v="1459"/>
    <x v="0"/>
    <n v="339644.7"/>
    <x v="3"/>
  </r>
  <r>
    <x v="2069"/>
    <x v="2069"/>
    <x v="2"/>
    <x v="0"/>
    <n v="27"/>
    <n v="6"/>
    <x v="226"/>
    <n v="166"/>
    <n v="316"/>
    <n v="884.66"/>
    <n v="0.753"/>
    <x v="2"/>
    <n v="162"/>
    <n v="0"/>
    <x v="0"/>
    <n v="363595.26"/>
    <x v="1"/>
  </r>
  <r>
    <x v="2070"/>
    <x v="2070"/>
    <x v="1"/>
    <x v="0"/>
    <n v="109"/>
    <n v="10"/>
    <x v="304"/>
    <n v="61"/>
    <n v="335"/>
    <n v="964.01"/>
    <n v="0.44700000000000001"/>
    <x v="2"/>
    <n v="1090"/>
    <n v="950"/>
    <x v="1"/>
    <n v="193766.01"/>
    <x v="0"/>
  </r>
  <r>
    <x v="2071"/>
    <x v="2071"/>
    <x v="0"/>
    <x v="1"/>
    <n v="167"/>
    <n v="11"/>
    <x v="268"/>
    <n v="252"/>
    <n v="340"/>
    <n v="1729.63"/>
    <n v="0.40600000000000003"/>
    <x v="0"/>
    <n v="1837"/>
    <n v="2034"/>
    <x v="1"/>
    <n v="95129.650000000009"/>
    <x v="0"/>
  </r>
  <r>
    <x v="2072"/>
    <x v="2072"/>
    <x v="2"/>
    <x v="0"/>
    <n v="71"/>
    <n v="9"/>
    <x v="508"/>
    <n v="160"/>
    <n v="92"/>
    <n v="475.43"/>
    <n v="0.14599999999999999"/>
    <x v="1"/>
    <n v="639"/>
    <n v="568"/>
    <x v="0"/>
    <n v="109824.33"/>
    <x v="3"/>
  </r>
  <r>
    <x v="2073"/>
    <x v="2073"/>
    <x v="1"/>
    <x v="0"/>
    <n v="38"/>
    <n v="8"/>
    <x v="598"/>
    <n v="271"/>
    <n v="217"/>
    <n v="250.7"/>
    <n v="0.157"/>
    <x v="0"/>
    <n v="304"/>
    <n v="422"/>
    <x v="1"/>
    <n v="38357.1"/>
    <x v="3"/>
  </r>
  <r>
    <x v="2074"/>
    <x v="2074"/>
    <x v="0"/>
    <x v="2"/>
    <n v="37"/>
    <n v="12"/>
    <x v="422"/>
    <n v="89"/>
    <n v="398"/>
    <n v="1254.73"/>
    <n v="0.79800000000000004"/>
    <x v="0"/>
    <n v="444"/>
    <n v="0"/>
    <x v="0"/>
    <n v="889603.57000000007"/>
    <x v="1"/>
  </r>
  <r>
    <x v="2075"/>
    <x v="2075"/>
    <x v="0"/>
    <x v="2"/>
    <n v="50"/>
    <n v="2"/>
    <x v="233"/>
    <n v="192"/>
    <n v="304"/>
    <n v="388.98"/>
    <n v="0.82899999999999996"/>
    <x v="0"/>
    <n v="100"/>
    <n v="0"/>
    <x v="2"/>
    <n v="271119.06"/>
    <x v="2"/>
  </r>
  <r>
    <x v="2076"/>
    <x v="2076"/>
    <x v="4"/>
    <x v="0"/>
    <n v="85"/>
    <n v="5"/>
    <x v="502"/>
    <n v="116"/>
    <n v="219"/>
    <n v="196.12"/>
    <n v="0.56000000000000005"/>
    <x v="1"/>
    <n v="425"/>
    <n v="31"/>
    <x v="0"/>
    <n v="100021.2"/>
    <x v="0"/>
  </r>
  <r>
    <x v="2077"/>
    <x v="2077"/>
    <x v="4"/>
    <x v="0"/>
    <n v="177"/>
    <n v="10"/>
    <x v="191"/>
    <n v="163"/>
    <n v="308"/>
    <n v="881.97"/>
    <n v="0.29499999999999998"/>
    <x v="2"/>
    <n v="1770"/>
    <n v="1476"/>
    <x v="0"/>
    <n v="403060.29000000004"/>
    <x v="3"/>
  </r>
  <r>
    <x v="2078"/>
    <x v="2078"/>
    <x v="1"/>
    <x v="1"/>
    <n v="151"/>
    <n v="11"/>
    <x v="729"/>
    <n v="214"/>
    <n v="395"/>
    <n v="478.31"/>
    <n v="0.93300000000000005"/>
    <x v="2"/>
    <n v="1661"/>
    <n v="1810"/>
    <x v="1"/>
    <n v="31090.15"/>
    <x v="2"/>
  </r>
  <r>
    <x v="2079"/>
    <x v="2079"/>
    <x v="0"/>
    <x v="1"/>
    <n v="91"/>
    <n v="9"/>
    <x v="449"/>
    <n v="125"/>
    <n v="127"/>
    <n v="754.37"/>
    <n v="0.624"/>
    <x v="2"/>
    <n v="819"/>
    <n v="257"/>
    <x v="0"/>
    <n v="518252.19"/>
    <x v="1"/>
  </r>
  <r>
    <x v="2080"/>
    <x v="2080"/>
    <x v="3"/>
    <x v="0"/>
    <n v="19"/>
    <n v="5"/>
    <x v="523"/>
    <n v="26"/>
    <n v="388"/>
    <n v="556.44000000000005"/>
    <n v="0.79700000000000004"/>
    <x v="1"/>
    <n v="95"/>
    <n v="0"/>
    <x v="2"/>
    <n v="233704.80000000002"/>
    <x v="1"/>
  </r>
  <r>
    <x v="2081"/>
    <x v="2081"/>
    <x v="4"/>
    <x v="2"/>
    <n v="127"/>
    <n v="13"/>
    <x v="236"/>
    <n v="297"/>
    <n v="134"/>
    <n v="230.64"/>
    <n v="3.0000000000000001E-3"/>
    <x v="0"/>
    <n v="1651"/>
    <n v="1441"/>
    <x v="0"/>
    <n v="116934.48"/>
    <x v="3"/>
  </r>
  <r>
    <x v="2082"/>
    <x v="2082"/>
    <x v="1"/>
    <x v="0"/>
    <n v="125"/>
    <n v="2"/>
    <x v="368"/>
    <n v="165"/>
    <n v="198"/>
    <n v="1142.68"/>
    <n v="0.45"/>
    <x v="0"/>
    <n v="250"/>
    <n v="0"/>
    <x v="0"/>
    <n v="515348.68000000005"/>
    <x v="0"/>
  </r>
  <r>
    <x v="2083"/>
    <x v="2083"/>
    <x v="0"/>
    <x v="0"/>
    <n v="82"/>
    <n v="11"/>
    <x v="309"/>
    <n v="34"/>
    <n v="250"/>
    <n v="102.69"/>
    <n v="0.871"/>
    <x v="0"/>
    <n v="902"/>
    <n v="489"/>
    <x v="0"/>
    <n v="45902.43"/>
    <x v="2"/>
  </r>
  <r>
    <x v="2084"/>
    <x v="2084"/>
    <x v="0"/>
    <x v="2"/>
    <n v="70"/>
    <n v="5"/>
    <x v="538"/>
    <n v="287"/>
    <n v="126"/>
    <n v="1934.43"/>
    <n v="0.33800000000000002"/>
    <x v="1"/>
    <n v="350"/>
    <n v="0"/>
    <x v="0"/>
    <n v="1483707.81"/>
    <x v="0"/>
  </r>
  <r>
    <x v="2085"/>
    <x v="2085"/>
    <x v="3"/>
    <x v="2"/>
    <n v="43"/>
    <n v="4"/>
    <x v="107"/>
    <n v="135"/>
    <n v="299"/>
    <n v="715.59"/>
    <n v="0.72699999999999998"/>
    <x v="0"/>
    <n v="172"/>
    <n v="0"/>
    <x v="0"/>
    <n v="422913.69"/>
    <x v="1"/>
  </r>
  <r>
    <x v="2086"/>
    <x v="2086"/>
    <x v="1"/>
    <x v="1"/>
    <n v="22"/>
    <n v="7"/>
    <x v="730"/>
    <n v="285"/>
    <n v="102"/>
    <n v="1405.56"/>
    <n v="0.65800000000000003"/>
    <x v="1"/>
    <n v="154"/>
    <n v="0"/>
    <x v="0"/>
    <n v="753380.15999999992"/>
    <x v="1"/>
  </r>
  <r>
    <x v="2087"/>
    <x v="2087"/>
    <x v="0"/>
    <x v="1"/>
    <n v="191"/>
    <n v="12"/>
    <x v="114"/>
    <n v="187"/>
    <n v="349"/>
    <n v="1630.21"/>
    <n v="0.152"/>
    <x v="2"/>
    <n v="2292"/>
    <n v="1998"/>
    <x v="0"/>
    <n v="784131.01"/>
    <x v="3"/>
  </r>
  <r>
    <x v="2088"/>
    <x v="2088"/>
    <x v="4"/>
    <x v="1"/>
    <n v="164"/>
    <n v="6"/>
    <x v="566"/>
    <n v="56"/>
    <n v="351"/>
    <n v="594.25"/>
    <n v="0.77500000000000002"/>
    <x v="2"/>
    <n v="984"/>
    <n v="840"/>
    <x v="1"/>
    <n v="118850"/>
    <x v="1"/>
  </r>
  <r>
    <x v="2089"/>
    <x v="2089"/>
    <x v="3"/>
    <x v="1"/>
    <n v="25"/>
    <n v="6"/>
    <x v="484"/>
    <n v="209"/>
    <n v="342"/>
    <n v="1510.04"/>
    <n v="0.113"/>
    <x v="1"/>
    <n v="150"/>
    <n v="195"/>
    <x v="1"/>
    <n v="247646.56"/>
    <x v="3"/>
  </r>
  <r>
    <x v="2090"/>
    <x v="2090"/>
    <x v="1"/>
    <x v="2"/>
    <n v="172"/>
    <n v="3"/>
    <x v="672"/>
    <n v="60"/>
    <n v="343"/>
    <n v="1673.22"/>
    <n v="0.72799999999999998"/>
    <x v="2"/>
    <n v="516"/>
    <n v="292"/>
    <x v="1"/>
    <n v="475194.48"/>
    <x v="1"/>
  </r>
  <r>
    <x v="2091"/>
    <x v="2091"/>
    <x v="3"/>
    <x v="0"/>
    <n v="31"/>
    <n v="13"/>
    <x v="392"/>
    <n v="279"/>
    <n v="158"/>
    <n v="520.57000000000005"/>
    <n v="0.99099999999999999"/>
    <x v="1"/>
    <n v="403"/>
    <n v="0"/>
    <x v="0"/>
    <n v="392509.78"/>
    <x v="2"/>
  </r>
  <r>
    <x v="2092"/>
    <x v="2092"/>
    <x v="4"/>
    <x v="1"/>
    <n v="6"/>
    <n v="4"/>
    <x v="70"/>
    <n v="206"/>
    <n v="137"/>
    <n v="1985.36"/>
    <n v="0.95799999999999996"/>
    <x v="0"/>
    <n v="24"/>
    <n v="0"/>
    <x v="0"/>
    <n v="843778"/>
    <x v="2"/>
  </r>
  <r>
    <x v="2093"/>
    <x v="2093"/>
    <x v="1"/>
    <x v="1"/>
    <n v="101"/>
    <n v="12"/>
    <x v="731"/>
    <n v="30"/>
    <n v="215"/>
    <n v="90.34"/>
    <n v="0.8"/>
    <x v="2"/>
    <n v="1212"/>
    <n v="739"/>
    <x v="0"/>
    <n v="45441.020000000004"/>
    <x v="2"/>
  </r>
  <r>
    <x v="2094"/>
    <x v="2094"/>
    <x v="3"/>
    <x v="2"/>
    <n v="43"/>
    <n v="7"/>
    <x v="576"/>
    <n v="152"/>
    <n v="316"/>
    <n v="473.15"/>
    <n v="0.53500000000000003"/>
    <x v="2"/>
    <n v="301"/>
    <n v="0"/>
    <x v="0"/>
    <n v="237048.15"/>
    <x v="0"/>
  </r>
  <r>
    <x v="2095"/>
    <x v="2095"/>
    <x v="2"/>
    <x v="2"/>
    <n v="60"/>
    <n v="3"/>
    <x v="273"/>
    <n v="257"/>
    <n v="142"/>
    <n v="1571.04"/>
    <n v="0.67500000000000004"/>
    <x v="0"/>
    <n v="180"/>
    <n v="181"/>
    <x v="1"/>
    <n v="402186.23999999999"/>
    <x v="1"/>
  </r>
  <r>
    <x v="2096"/>
    <x v="2096"/>
    <x v="4"/>
    <x v="0"/>
    <n v="111"/>
    <n v="5"/>
    <x v="40"/>
    <n v="10"/>
    <n v="222"/>
    <n v="428.56"/>
    <n v="0.72799999999999998"/>
    <x v="0"/>
    <n v="555"/>
    <n v="21"/>
    <x v="0"/>
    <n v="233136.64000000001"/>
    <x v="1"/>
  </r>
  <r>
    <x v="2097"/>
    <x v="2097"/>
    <x v="4"/>
    <x v="0"/>
    <n v="131"/>
    <n v="3"/>
    <x v="430"/>
    <n v="283"/>
    <n v="113"/>
    <n v="1411.61"/>
    <n v="8.0000000000000002E-3"/>
    <x v="1"/>
    <n v="393"/>
    <n v="318"/>
    <x v="0"/>
    <n v="505356.37999999995"/>
    <x v="3"/>
  </r>
  <r>
    <x v="2098"/>
    <x v="2098"/>
    <x v="4"/>
    <x v="2"/>
    <n v="17"/>
    <n v="10"/>
    <x v="397"/>
    <n v="250"/>
    <n v="175"/>
    <n v="1718.28"/>
    <n v="0.10199999999999999"/>
    <x v="2"/>
    <n v="170"/>
    <n v="133"/>
    <x v="0"/>
    <n v="493146.36"/>
    <x v="3"/>
  </r>
  <r>
    <x v="2099"/>
    <x v="2099"/>
    <x v="2"/>
    <x v="1"/>
    <n v="130"/>
    <n v="4"/>
    <x v="203"/>
    <n v="67"/>
    <n v="279"/>
    <n v="1920.47"/>
    <n v="0.59699999999999998"/>
    <x v="0"/>
    <n v="520"/>
    <n v="302"/>
    <x v="0"/>
    <n v="547333.94999999995"/>
    <x v="0"/>
  </r>
  <r>
    <x v="2100"/>
    <x v="2100"/>
    <x v="2"/>
    <x v="1"/>
    <n v="188"/>
    <n v="11"/>
    <x v="657"/>
    <n v="135"/>
    <n v="154"/>
    <n v="974.78"/>
    <n v="7.0000000000000001E-3"/>
    <x v="2"/>
    <n v="2068"/>
    <n v="1656"/>
    <x v="0"/>
    <n v="533204.66"/>
    <x v="3"/>
  </r>
  <r>
    <x v="2101"/>
    <x v="2101"/>
    <x v="0"/>
    <x v="1"/>
    <n v="198"/>
    <n v="11"/>
    <x v="588"/>
    <n v="61"/>
    <n v="258"/>
    <n v="1943.66"/>
    <n v="0.90900000000000003"/>
    <x v="2"/>
    <n v="2178"/>
    <n v="2128"/>
    <x v="1"/>
    <n v="215746.26"/>
    <x v="2"/>
  </r>
  <r>
    <x v="2102"/>
    <x v="2102"/>
    <x v="3"/>
    <x v="0"/>
    <n v="60"/>
    <n v="7"/>
    <x v="574"/>
    <n v="232"/>
    <n v="111"/>
    <n v="852.66"/>
    <n v="0.49"/>
    <x v="2"/>
    <n v="420"/>
    <n v="385"/>
    <x v="0"/>
    <n v="227660.22"/>
    <x v="0"/>
  </r>
  <r>
    <x v="2103"/>
    <x v="2103"/>
    <x v="0"/>
    <x v="1"/>
    <n v="32"/>
    <n v="2"/>
    <x v="379"/>
    <n v="278"/>
    <n v="289"/>
    <n v="475.35"/>
    <n v="0.25800000000000001"/>
    <x v="2"/>
    <n v="64"/>
    <n v="304"/>
    <x v="1"/>
    <n v="18063.3"/>
    <x v="3"/>
  </r>
  <r>
    <x v="2104"/>
    <x v="2104"/>
    <x v="3"/>
    <x v="1"/>
    <n v="68"/>
    <n v="14"/>
    <x v="126"/>
    <n v="105"/>
    <n v="110"/>
    <n v="1052.1500000000001"/>
    <n v="0.39400000000000002"/>
    <x v="1"/>
    <n v="952"/>
    <n v="648"/>
    <x v="0"/>
    <n v="430329.35000000003"/>
    <x v="0"/>
  </r>
  <r>
    <x v="2105"/>
    <x v="2105"/>
    <x v="2"/>
    <x v="2"/>
    <n v="75"/>
    <n v="12"/>
    <x v="187"/>
    <n v="282"/>
    <n v="395"/>
    <n v="1317.16"/>
    <n v="0.85099999999999998"/>
    <x v="0"/>
    <n v="900"/>
    <n v="775"/>
    <x v="0"/>
    <n v="536084.12"/>
    <x v="2"/>
  </r>
  <r>
    <x v="2106"/>
    <x v="2106"/>
    <x v="2"/>
    <x v="1"/>
    <n v="196"/>
    <n v="11"/>
    <x v="485"/>
    <n v="70"/>
    <n v="61"/>
    <n v="943.03"/>
    <n v="0.92700000000000005"/>
    <x v="2"/>
    <n v="2156"/>
    <n v="1592"/>
    <x v="0"/>
    <n v="597881.02"/>
    <x v="2"/>
  </r>
  <r>
    <x v="2107"/>
    <x v="2107"/>
    <x v="0"/>
    <x v="2"/>
    <n v="188"/>
    <n v="4"/>
    <x v="732"/>
    <n v="190"/>
    <n v="186"/>
    <n v="1155.5999999999999"/>
    <n v="0.11600000000000001"/>
    <x v="0"/>
    <n v="752"/>
    <n v="828"/>
    <x v="1"/>
    <n v="131738.4"/>
    <x v="3"/>
  </r>
  <r>
    <x v="2108"/>
    <x v="2108"/>
    <x v="1"/>
    <x v="1"/>
    <n v="173"/>
    <n v="9"/>
    <x v="303"/>
    <n v="142"/>
    <n v="244"/>
    <n v="862"/>
    <n v="0.77800000000000002"/>
    <x v="0"/>
    <n v="1557"/>
    <n v="1250"/>
    <x v="0"/>
    <n v="387038"/>
    <x v="1"/>
  </r>
  <r>
    <x v="2109"/>
    <x v="2109"/>
    <x v="0"/>
    <x v="0"/>
    <n v="123"/>
    <n v="6"/>
    <x v="609"/>
    <n v="98"/>
    <n v="123"/>
    <n v="1073.29"/>
    <n v="0.57799999999999996"/>
    <x v="1"/>
    <n v="738"/>
    <n v="92"/>
    <x v="0"/>
    <n v="798527.76"/>
    <x v="0"/>
  </r>
  <r>
    <x v="2110"/>
    <x v="2110"/>
    <x v="3"/>
    <x v="1"/>
    <n v="104"/>
    <n v="9"/>
    <x v="733"/>
    <n v="182"/>
    <n v="185"/>
    <n v="1907.56"/>
    <n v="0.58599999999999997"/>
    <x v="1"/>
    <n v="936"/>
    <n v="1062"/>
    <x v="1"/>
    <n v="106823.36"/>
    <x v="0"/>
  </r>
  <r>
    <x v="2111"/>
    <x v="2111"/>
    <x v="0"/>
    <x v="1"/>
    <n v="45"/>
    <n v="3"/>
    <x v="398"/>
    <n v="14"/>
    <n v="92"/>
    <n v="1024.67"/>
    <n v="0.77900000000000003"/>
    <x v="2"/>
    <n v="135"/>
    <n v="0"/>
    <x v="2"/>
    <n v="422164.04000000004"/>
    <x v="1"/>
  </r>
  <r>
    <x v="2112"/>
    <x v="2112"/>
    <x v="4"/>
    <x v="2"/>
    <n v="8"/>
    <n v="8"/>
    <x v="532"/>
    <n v="213"/>
    <n v="88"/>
    <n v="543.70000000000005"/>
    <n v="0.223"/>
    <x v="2"/>
    <n v="64"/>
    <n v="0"/>
    <x v="2"/>
    <n v="321870.40000000002"/>
    <x v="3"/>
  </r>
  <r>
    <x v="2113"/>
    <x v="2113"/>
    <x v="3"/>
    <x v="2"/>
    <n v="189"/>
    <n v="10"/>
    <x v="517"/>
    <n v="171"/>
    <n v="80"/>
    <n v="1529.56"/>
    <n v="0.53100000000000003"/>
    <x v="1"/>
    <n v="1890"/>
    <n v="1751"/>
    <x v="0"/>
    <n v="474163.6"/>
    <x v="0"/>
  </r>
  <r>
    <x v="2114"/>
    <x v="2114"/>
    <x v="3"/>
    <x v="2"/>
    <n v="162"/>
    <n v="8"/>
    <x v="29"/>
    <n v="70"/>
    <n v="191"/>
    <n v="708.29"/>
    <n v="0.31900000000000001"/>
    <x v="0"/>
    <n v="1296"/>
    <n v="1044"/>
    <x v="0"/>
    <n v="228069.37999999998"/>
    <x v="0"/>
  </r>
  <r>
    <x v="2115"/>
    <x v="2115"/>
    <x v="1"/>
    <x v="1"/>
    <n v="92"/>
    <n v="4"/>
    <x v="358"/>
    <n v="199"/>
    <n v="369"/>
    <n v="1641.6"/>
    <n v="9.5000000000000001E-2"/>
    <x v="0"/>
    <n v="368"/>
    <n v="0"/>
    <x v="0"/>
    <n v="1272240"/>
    <x v="3"/>
  </r>
  <r>
    <x v="2116"/>
    <x v="2116"/>
    <x v="2"/>
    <x v="1"/>
    <n v="88"/>
    <n v="8"/>
    <x v="523"/>
    <n v="72"/>
    <n v="93"/>
    <n v="160.84"/>
    <n v="0.105"/>
    <x v="1"/>
    <n v="704"/>
    <n v="356"/>
    <x v="0"/>
    <n v="67552.800000000003"/>
    <x v="3"/>
  </r>
  <r>
    <x v="2117"/>
    <x v="2117"/>
    <x v="3"/>
    <x v="0"/>
    <n v="50"/>
    <n v="9"/>
    <x v="602"/>
    <n v="53"/>
    <n v="237"/>
    <n v="697.75"/>
    <n v="0.13600000000000001"/>
    <x v="2"/>
    <n v="450"/>
    <n v="140"/>
    <x v="0"/>
    <n v="253283.25"/>
    <x v="3"/>
  </r>
  <r>
    <x v="2118"/>
    <x v="2118"/>
    <x v="2"/>
    <x v="1"/>
    <n v="188"/>
    <n v="2"/>
    <x v="6"/>
    <n v="248"/>
    <n v="51"/>
    <n v="234"/>
    <n v="0.61499999999999999"/>
    <x v="2"/>
    <n v="376"/>
    <n v="87"/>
    <x v="0"/>
    <n v="125658"/>
    <x v="1"/>
  </r>
  <r>
    <x v="2119"/>
    <x v="2119"/>
    <x v="0"/>
    <x v="0"/>
    <n v="163"/>
    <n v="14"/>
    <x v="371"/>
    <n v="37"/>
    <n v="341"/>
    <n v="216.37"/>
    <n v="0.106"/>
    <x v="2"/>
    <n v="2282"/>
    <n v="1923"/>
    <x v="0"/>
    <n v="85682.52"/>
    <x v="3"/>
  </r>
  <r>
    <x v="2120"/>
    <x v="2120"/>
    <x v="4"/>
    <x v="2"/>
    <n v="92"/>
    <n v="14"/>
    <x v="630"/>
    <n v="207"/>
    <n v="360"/>
    <n v="1333.86"/>
    <n v="0.56999999999999995"/>
    <x v="1"/>
    <n v="1288"/>
    <n v="1311"/>
    <x v="1"/>
    <n v="245430.24"/>
    <x v="0"/>
  </r>
  <r>
    <x v="2121"/>
    <x v="2121"/>
    <x v="1"/>
    <x v="2"/>
    <n v="11"/>
    <n v="4"/>
    <x v="183"/>
    <n v="278"/>
    <n v="392"/>
    <n v="801.4"/>
    <n v="0.58799999999999997"/>
    <x v="1"/>
    <n v="44"/>
    <n v="290"/>
    <x v="1"/>
    <n v="25644.799999999999"/>
    <x v="0"/>
  </r>
  <r>
    <x v="2122"/>
    <x v="2122"/>
    <x v="2"/>
    <x v="2"/>
    <n v="81"/>
    <n v="6"/>
    <x v="148"/>
    <n v="180"/>
    <n v="374"/>
    <n v="1749.38"/>
    <n v="0.90400000000000003"/>
    <x v="0"/>
    <n v="486"/>
    <n v="622"/>
    <x v="1"/>
    <n v="76972.72"/>
    <x v="2"/>
  </r>
  <r>
    <x v="2123"/>
    <x v="2123"/>
    <x v="3"/>
    <x v="0"/>
    <n v="186"/>
    <n v="13"/>
    <x v="734"/>
    <n v="39"/>
    <n v="385"/>
    <n v="1056.99"/>
    <n v="0.626"/>
    <x v="1"/>
    <n v="2418"/>
    <n v="1702"/>
    <x v="0"/>
    <n v="798027.45"/>
    <x v="1"/>
  </r>
  <r>
    <x v="2124"/>
    <x v="2124"/>
    <x v="2"/>
    <x v="1"/>
    <n v="140"/>
    <n v="7"/>
    <x v="627"/>
    <n v="163"/>
    <n v="345"/>
    <n v="625.91999999999996"/>
    <n v="0.98599999999999999"/>
    <x v="2"/>
    <n v="980"/>
    <n v="1001"/>
    <x v="1"/>
    <n v="88880.639999999999"/>
    <x v="2"/>
  </r>
  <r>
    <x v="2125"/>
    <x v="2125"/>
    <x v="3"/>
    <x v="2"/>
    <n v="187"/>
    <n v="4"/>
    <x v="599"/>
    <n v="218"/>
    <n v="73"/>
    <n v="1455.73"/>
    <n v="3.1E-2"/>
    <x v="0"/>
    <n v="748"/>
    <n v="818"/>
    <x v="1"/>
    <n v="215448.04"/>
    <x v="3"/>
  </r>
  <r>
    <x v="2126"/>
    <x v="2126"/>
    <x v="2"/>
    <x v="1"/>
    <n v="176"/>
    <n v="5"/>
    <x v="146"/>
    <n v="72"/>
    <n v="153"/>
    <n v="1266.83"/>
    <n v="0.70399999999999996"/>
    <x v="2"/>
    <n v="880"/>
    <n v="299"/>
    <x v="0"/>
    <n v="827239.99"/>
    <x v="1"/>
  </r>
  <r>
    <x v="2127"/>
    <x v="2127"/>
    <x v="3"/>
    <x v="1"/>
    <n v="145"/>
    <n v="6"/>
    <x v="270"/>
    <n v="66"/>
    <n v="111"/>
    <n v="1609.21"/>
    <n v="2.5999999999999999E-2"/>
    <x v="2"/>
    <n v="870"/>
    <n v="370"/>
    <x v="0"/>
    <n v="910812.86"/>
    <x v="3"/>
  </r>
  <r>
    <x v="2128"/>
    <x v="2128"/>
    <x v="0"/>
    <x v="2"/>
    <n v="97"/>
    <n v="4"/>
    <x v="208"/>
    <n v="217"/>
    <n v="202"/>
    <n v="1305"/>
    <n v="0.72899999999999998"/>
    <x v="0"/>
    <n v="388"/>
    <n v="0"/>
    <x v="0"/>
    <n v="801270"/>
    <x v="1"/>
  </r>
  <r>
    <x v="2129"/>
    <x v="2129"/>
    <x v="3"/>
    <x v="0"/>
    <n v="24"/>
    <n v="5"/>
    <x v="680"/>
    <n v="72"/>
    <n v="312"/>
    <n v="375.68"/>
    <n v="0.38600000000000001"/>
    <x v="2"/>
    <n v="120"/>
    <n v="0"/>
    <x v="0"/>
    <n v="123223.04000000001"/>
    <x v="0"/>
  </r>
  <r>
    <x v="2130"/>
    <x v="2130"/>
    <x v="3"/>
    <x v="1"/>
    <n v="82"/>
    <n v="6"/>
    <x v="439"/>
    <n v="257"/>
    <n v="343"/>
    <n v="1357.1"/>
    <n v="0.61099999999999999"/>
    <x v="0"/>
    <n v="492"/>
    <n v="294"/>
    <x v="0"/>
    <n v="617480.5"/>
    <x v="1"/>
  </r>
  <r>
    <x v="2131"/>
    <x v="2131"/>
    <x v="4"/>
    <x v="2"/>
    <n v="164"/>
    <n v="3"/>
    <x v="304"/>
    <n v="150"/>
    <n v="292"/>
    <n v="813.52"/>
    <n v="0.31"/>
    <x v="2"/>
    <n v="492"/>
    <n v="441"/>
    <x v="1"/>
    <n v="163517.51999999999"/>
    <x v="0"/>
  </r>
  <r>
    <x v="2132"/>
    <x v="2132"/>
    <x v="3"/>
    <x v="1"/>
    <n v="192"/>
    <n v="11"/>
    <x v="438"/>
    <n v="102"/>
    <n v="391"/>
    <n v="953.13"/>
    <n v="0.159"/>
    <x v="2"/>
    <n v="2112"/>
    <n v="1607"/>
    <x v="0"/>
    <n v="578549.91"/>
    <x v="3"/>
  </r>
  <r>
    <x v="2133"/>
    <x v="2133"/>
    <x v="4"/>
    <x v="1"/>
    <n v="182"/>
    <n v="10"/>
    <x v="735"/>
    <n v="116"/>
    <n v="391"/>
    <n v="1847.05"/>
    <n v="0.72399999999999998"/>
    <x v="0"/>
    <n v="1820"/>
    <n v="1301"/>
    <x v="0"/>
    <n v="1172876.75"/>
    <x v="1"/>
  </r>
  <r>
    <x v="2134"/>
    <x v="2134"/>
    <x v="1"/>
    <x v="1"/>
    <n v="31"/>
    <n v="11"/>
    <x v="31"/>
    <n v="97"/>
    <n v="396"/>
    <n v="751.93"/>
    <n v="0.90500000000000003"/>
    <x v="2"/>
    <n v="341"/>
    <n v="0"/>
    <x v="0"/>
    <n v="573722.59"/>
    <x v="2"/>
  </r>
  <r>
    <x v="2135"/>
    <x v="2135"/>
    <x v="4"/>
    <x v="1"/>
    <n v="124"/>
    <n v="9"/>
    <x v="332"/>
    <n v="117"/>
    <n v="170"/>
    <n v="1243.32"/>
    <n v="0.184"/>
    <x v="2"/>
    <n v="1116"/>
    <n v="1171"/>
    <x v="1"/>
    <n v="77085.84"/>
    <x v="3"/>
  </r>
  <r>
    <x v="2136"/>
    <x v="2136"/>
    <x v="0"/>
    <x v="1"/>
    <n v="29"/>
    <n v="13"/>
    <x v="736"/>
    <n v="55"/>
    <n v="222"/>
    <n v="758.79"/>
    <n v="0.92100000000000004"/>
    <x v="0"/>
    <n v="377"/>
    <n v="9"/>
    <x v="0"/>
    <n v="320968.17"/>
    <x v="2"/>
  </r>
  <r>
    <x v="2137"/>
    <x v="2137"/>
    <x v="4"/>
    <x v="0"/>
    <n v="56"/>
    <n v="7"/>
    <x v="454"/>
    <n v="86"/>
    <n v="152"/>
    <n v="234.72"/>
    <n v="0.14000000000000001"/>
    <x v="0"/>
    <n v="392"/>
    <n v="0"/>
    <x v="0"/>
    <n v="146465.28"/>
    <x v="3"/>
  </r>
  <r>
    <x v="2138"/>
    <x v="2138"/>
    <x v="1"/>
    <x v="0"/>
    <n v="25"/>
    <n v="11"/>
    <x v="156"/>
    <n v="226"/>
    <n v="209"/>
    <n v="934.37"/>
    <n v="0.73599999999999999"/>
    <x v="0"/>
    <n v="275"/>
    <n v="0"/>
    <x v="0"/>
    <n v="630699.75"/>
    <x v="1"/>
  </r>
  <r>
    <x v="2139"/>
    <x v="2139"/>
    <x v="0"/>
    <x v="2"/>
    <n v="22"/>
    <n v="12"/>
    <x v="112"/>
    <n v="178"/>
    <n v="306"/>
    <n v="1214.27"/>
    <n v="0.95899999999999996"/>
    <x v="1"/>
    <n v="264"/>
    <n v="0"/>
    <x v="0"/>
    <n v="953201.95"/>
    <x v="2"/>
  </r>
  <r>
    <x v="2140"/>
    <x v="2140"/>
    <x v="2"/>
    <x v="0"/>
    <n v="43"/>
    <n v="4"/>
    <x v="614"/>
    <n v="138"/>
    <n v="251"/>
    <n v="844.63"/>
    <n v="0.14699999999999999"/>
    <x v="2"/>
    <n v="172"/>
    <n v="0"/>
    <x v="0"/>
    <n v="514379.67"/>
    <x v="3"/>
  </r>
  <r>
    <x v="2141"/>
    <x v="2141"/>
    <x v="2"/>
    <x v="0"/>
    <n v="19"/>
    <n v="12"/>
    <x v="654"/>
    <n v="210"/>
    <n v="94"/>
    <n v="811.8"/>
    <n v="0.435"/>
    <x v="0"/>
    <n v="228"/>
    <n v="156"/>
    <x v="0"/>
    <n v="228927.59999999998"/>
    <x v="0"/>
  </r>
  <r>
    <x v="2142"/>
    <x v="2142"/>
    <x v="4"/>
    <x v="0"/>
    <n v="57"/>
    <n v="3"/>
    <x v="436"/>
    <n v="205"/>
    <n v="113"/>
    <n v="1649.74"/>
    <n v="0.33700000000000002"/>
    <x v="2"/>
    <n v="171"/>
    <n v="287"/>
    <x v="1"/>
    <n v="146826.86000000002"/>
    <x v="0"/>
  </r>
  <r>
    <x v="2143"/>
    <x v="2143"/>
    <x v="4"/>
    <x v="1"/>
    <n v="42"/>
    <n v="8"/>
    <x v="17"/>
    <n v="277"/>
    <n v="245"/>
    <n v="107.89"/>
    <n v="0.38800000000000001"/>
    <x v="0"/>
    <n v="336"/>
    <n v="0"/>
    <x v="0"/>
    <n v="73365.2"/>
    <x v="0"/>
  </r>
  <r>
    <x v="2144"/>
    <x v="2144"/>
    <x v="1"/>
    <x v="1"/>
    <n v="180"/>
    <n v="9"/>
    <x v="524"/>
    <n v="97"/>
    <n v="119"/>
    <n v="626.39"/>
    <n v="0.753"/>
    <x v="2"/>
    <n v="1620"/>
    <n v="1406"/>
    <x v="0"/>
    <n v="194807.29"/>
    <x v="1"/>
  </r>
  <r>
    <x v="2145"/>
    <x v="2145"/>
    <x v="1"/>
    <x v="2"/>
    <n v="56"/>
    <n v="11"/>
    <x v="372"/>
    <n v="262"/>
    <n v="230"/>
    <n v="1632.93"/>
    <n v="0.66100000000000003"/>
    <x v="2"/>
    <n v="616"/>
    <n v="645"/>
    <x v="1"/>
    <n v="380472.69"/>
    <x v="1"/>
  </r>
  <r>
    <x v="2146"/>
    <x v="2146"/>
    <x v="3"/>
    <x v="2"/>
    <n v="76"/>
    <n v="2"/>
    <x v="594"/>
    <n v="247"/>
    <n v="380"/>
    <n v="1845.03"/>
    <n v="0.96899999999999997"/>
    <x v="0"/>
    <n v="152"/>
    <n v="233"/>
    <x v="1"/>
    <n v="306274.98"/>
    <x v="2"/>
  </r>
  <r>
    <x v="2147"/>
    <x v="2147"/>
    <x v="1"/>
    <x v="2"/>
    <n v="32"/>
    <n v="7"/>
    <x v="148"/>
    <n v="82"/>
    <n v="296"/>
    <n v="853.98"/>
    <n v="0.185"/>
    <x v="0"/>
    <n v="224"/>
    <n v="262"/>
    <x v="1"/>
    <n v="37575.120000000003"/>
    <x v="3"/>
  </r>
  <r>
    <x v="2148"/>
    <x v="2148"/>
    <x v="3"/>
    <x v="1"/>
    <n v="148"/>
    <n v="8"/>
    <x v="105"/>
    <n v="170"/>
    <n v="378"/>
    <n v="1783.15"/>
    <n v="0.54300000000000004"/>
    <x v="1"/>
    <n v="1184"/>
    <n v="1012"/>
    <x v="1"/>
    <n v="609837.30000000005"/>
    <x v="0"/>
  </r>
  <r>
    <x v="2149"/>
    <x v="2149"/>
    <x v="0"/>
    <x v="0"/>
    <n v="122"/>
    <n v="14"/>
    <x v="403"/>
    <n v="67"/>
    <n v="207"/>
    <n v="437.91"/>
    <n v="0.44900000000000001"/>
    <x v="0"/>
    <n v="1708"/>
    <n v="1647"/>
    <x v="1"/>
    <n v="56052.480000000003"/>
    <x v="0"/>
  </r>
  <r>
    <x v="2150"/>
    <x v="2150"/>
    <x v="4"/>
    <x v="0"/>
    <n v="148"/>
    <n v="10"/>
    <x v="10"/>
    <n v="75"/>
    <n v="235"/>
    <n v="481.78"/>
    <n v="0.91900000000000004"/>
    <x v="0"/>
    <n v="1480"/>
    <n v="843"/>
    <x v="0"/>
    <n v="343027.36"/>
    <x v="2"/>
  </r>
  <r>
    <x v="2151"/>
    <x v="2151"/>
    <x v="0"/>
    <x v="1"/>
    <n v="39"/>
    <n v="13"/>
    <x v="428"/>
    <n v="35"/>
    <n v="280"/>
    <n v="1700.07"/>
    <n v="1.0999999999999999E-2"/>
    <x v="0"/>
    <n v="507"/>
    <n v="272"/>
    <x v="1"/>
    <n v="459018.89999999997"/>
    <x v="3"/>
  </r>
  <r>
    <x v="2152"/>
    <x v="2152"/>
    <x v="1"/>
    <x v="2"/>
    <n v="149"/>
    <n v="4"/>
    <x v="576"/>
    <n v="86"/>
    <n v="122"/>
    <n v="1811.35"/>
    <n v="0.98899999999999999"/>
    <x v="1"/>
    <n v="596"/>
    <n v="181"/>
    <x v="0"/>
    <n v="907486.35"/>
    <x v="2"/>
  </r>
  <r>
    <x v="2153"/>
    <x v="2153"/>
    <x v="0"/>
    <x v="2"/>
    <n v="103"/>
    <n v="3"/>
    <x v="518"/>
    <n v="295"/>
    <n v="104"/>
    <n v="484.47"/>
    <n v="0.48"/>
    <x v="2"/>
    <n v="309"/>
    <n v="0"/>
    <x v="0"/>
    <n v="355600.98000000004"/>
    <x v="0"/>
  </r>
  <r>
    <x v="2154"/>
    <x v="2154"/>
    <x v="0"/>
    <x v="2"/>
    <n v="56"/>
    <n v="6"/>
    <x v="69"/>
    <n v="45"/>
    <n v="292"/>
    <n v="165.68"/>
    <n v="0.626"/>
    <x v="1"/>
    <n v="336"/>
    <n v="0"/>
    <x v="0"/>
    <n v="116141.68000000001"/>
    <x v="1"/>
  </r>
  <r>
    <x v="2155"/>
    <x v="2155"/>
    <x v="0"/>
    <x v="1"/>
    <n v="144"/>
    <n v="14"/>
    <x v="172"/>
    <n v="28"/>
    <n v="351"/>
    <n v="226.13"/>
    <n v="0.36"/>
    <x v="2"/>
    <n v="2016"/>
    <n v="1850"/>
    <x v="1"/>
    <n v="43869.22"/>
    <x v="0"/>
  </r>
  <r>
    <x v="2156"/>
    <x v="2156"/>
    <x v="1"/>
    <x v="2"/>
    <n v="87"/>
    <n v="11"/>
    <x v="489"/>
    <n v="287"/>
    <n v="264"/>
    <n v="559.69000000000005"/>
    <n v="0.85299999999999998"/>
    <x v="0"/>
    <n v="957"/>
    <n v="878"/>
    <x v="0"/>
    <n v="204846.54"/>
    <x v="2"/>
  </r>
  <r>
    <x v="2157"/>
    <x v="2157"/>
    <x v="0"/>
    <x v="2"/>
    <n v="52"/>
    <n v="2"/>
    <x v="243"/>
    <n v="276"/>
    <n v="64"/>
    <n v="1534.83"/>
    <n v="0.56200000000000006"/>
    <x v="0"/>
    <n v="104"/>
    <n v="191"/>
    <x v="1"/>
    <n v="290082.87"/>
    <x v="0"/>
  </r>
  <r>
    <x v="2158"/>
    <x v="2158"/>
    <x v="3"/>
    <x v="1"/>
    <n v="26"/>
    <n v="14"/>
    <x v="656"/>
    <n v="291"/>
    <n v="196"/>
    <n v="1044.48"/>
    <n v="0.66300000000000003"/>
    <x v="0"/>
    <n v="364"/>
    <n v="634"/>
    <x v="1"/>
    <n v="21934.080000000002"/>
    <x v="1"/>
  </r>
  <r>
    <x v="2159"/>
    <x v="2159"/>
    <x v="1"/>
    <x v="0"/>
    <n v="127"/>
    <n v="7"/>
    <x v="244"/>
    <n v="28"/>
    <n v="193"/>
    <n v="938.4"/>
    <n v="0.64900000000000002"/>
    <x v="1"/>
    <n v="889"/>
    <n v="252"/>
    <x v="0"/>
    <n v="624036"/>
    <x v="1"/>
  </r>
  <r>
    <x v="2160"/>
    <x v="2160"/>
    <x v="0"/>
    <x v="1"/>
    <n v="131"/>
    <n v="10"/>
    <x v="670"/>
    <n v="149"/>
    <n v="74"/>
    <n v="1189.07"/>
    <n v="0.36399999999999999"/>
    <x v="1"/>
    <n v="1310"/>
    <n v="801"/>
    <x v="0"/>
    <n v="782408.05999999994"/>
    <x v="0"/>
  </r>
  <r>
    <x v="2161"/>
    <x v="2161"/>
    <x v="1"/>
    <x v="1"/>
    <n v="181"/>
    <n v="11"/>
    <x v="120"/>
    <n v="76"/>
    <n v="148"/>
    <n v="1785.94"/>
    <n v="7.5999999999999998E-2"/>
    <x v="0"/>
    <n v="1991"/>
    <n v="1490"/>
    <x v="0"/>
    <n v="1030487.38"/>
    <x v="3"/>
  </r>
  <r>
    <x v="2162"/>
    <x v="2162"/>
    <x v="2"/>
    <x v="1"/>
    <n v="56"/>
    <n v="10"/>
    <x v="737"/>
    <n v="27"/>
    <n v="228"/>
    <n v="226.34"/>
    <n v="0.80800000000000005"/>
    <x v="1"/>
    <n v="560"/>
    <n v="0"/>
    <x v="0"/>
    <n v="164096.5"/>
    <x v="2"/>
  </r>
  <r>
    <x v="2163"/>
    <x v="2163"/>
    <x v="3"/>
    <x v="1"/>
    <n v="83"/>
    <n v="8"/>
    <x v="367"/>
    <n v="270"/>
    <n v="382"/>
    <n v="1404.71"/>
    <n v="0.28999999999999998"/>
    <x v="0"/>
    <n v="664"/>
    <n v="553"/>
    <x v="1"/>
    <n v="535194.51"/>
    <x v="3"/>
  </r>
  <r>
    <x v="2164"/>
    <x v="2164"/>
    <x v="0"/>
    <x v="0"/>
    <n v="133"/>
    <n v="12"/>
    <x v="659"/>
    <n v="121"/>
    <n v="223"/>
    <n v="1857.24"/>
    <n v="0.84899999999999998"/>
    <x v="1"/>
    <n v="1596"/>
    <n v="977"/>
    <x v="0"/>
    <n v="1374357.6"/>
    <x v="2"/>
  </r>
  <r>
    <x v="2165"/>
    <x v="2165"/>
    <x v="2"/>
    <x v="2"/>
    <n v="70"/>
    <n v="8"/>
    <x v="326"/>
    <n v="124"/>
    <n v="312"/>
    <n v="466.03"/>
    <n v="0.60899999999999999"/>
    <x v="0"/>
    <n v="560"/>
    <n v="369"/>
    <x v="0"/>
    <n v="146799.44999999998"/>
    <x v="1"/>
  </r>
  <r>
    <x v="2166"/>
    <x v="2166"/>
    <x v="2"/>
    <x v="1"/>
    <n v="68"/>
    <n v="9"/>
    <x v="453"/>
    <n v="175"/>
    <n v="339"/>
    <n v="1683.66"/>
    <n v="0.35399999999999998"/>
    <x v="1"/>
    <n v="612"/>
    <n v="198"/>
    <x v="0"/>
    <n v="991675.74"/>
    <x v="0"/>
  </r>
  <r>
    <x v="2167"/>
    <x v="2167"/>
    <x v="1"/>
    <x v="0"/>
    <n v="12"/>
    <n v="11"/>
    <x v="614"/>
    <n v="76"/>
    <n v="107"/>
    <n v="1411.15"/>
    <n v="0.59399999999999997"/>
    <x v="2"/>
    <n v="132"/>
    <n v="0"/>
    <x v="2"/>
    <n v="859390.35000000009"/>
    <x v="0"/>
  </r>
  <r>
    <x v="2168"/>
    <x v="2168"/>
    <x v="2"/>
    <x v="2"/>
    <n v="29"/>
    <n v="3"/>
    <x v="4"/>
    <n v="264"/>
    <n v="383"/>
    <n v="78.209999999999994"/>
    <n v="0.64500000000000002"/>
    <x v="0"/>
    <n v="87"/>
    <n v="130"/>
    <x v="1"/>
    <n v="17284.41"/>
    <x v="1"/>
  </r>
  <r>
    <x v="2169"/>
    <x v="2169"/>
    <x v="3"/>
    <x v="2"/>
    <n v="198"/>
    <n v="7"/>
    <x v="12"/>
    <n v="79"/>
    <n v="328"/>
    <n v="501.64"/>
    <n v="0.70699999999999996"/>
    <x v="1"/>
    <n v="1386"/>
    <n v="1157"/>
    <x v="1"/>
    <n v="154505.12"/>
    <x v="1"/>
  </r>
  <r>
    <x v="2170"/>
    <x v="2170"/>
    <x v="3"/>
    <x v="2"/>
    <n v="98"/>
    <n v="6"/>
    <x v="553"/>
    <n v="212"/>
    <n v="194"/>
    <n v="1231.4000000000001"/>
    <n v="0.82199999999999995"/>
    <x v="1"/>
    <n v="588"/>
    <n v="719"/>
    <x v="1"/>
    <n v="99743.400000000009"/>
    <x v="2"/>
  </r>
  <r>
    <x v="2171"/>
    <x v="2171"/>
    <x v="4"/>
    <x v="1"/>
    <n v="183"/>
    <n v="6"/>
    <x v="603"/>
    <n v="136"/>
    <n v="171"/>
    <n v="1029.68"/>
    <n v="0.16"/>
    <x v="0"/>
    <n v="1098"/>
    <n v="713"/>
    <x v="0"/>
    <n v="536463.28"/>
    <x v="3"/>
  </r>
  <r>
    <x v="2172"/>
    <x v="2172"/>
    <x v="3"/>
    <x v="1"/>
    <n v="185"/>
    <n v="14"/>
    <x v="189"/>
    <n v="89"/>
    <n v="76"/>
    <n v="1079.48"/>
    <n v="0.94399999999999995"/>
    <x v="1"/>
    <n v="2590"/>
    <n v="1880"/>
    <x v="0"/>
    <n v="862504.52"/>
    <x v="2"/>
  </r>
  <r>
    <x v="2173"/>
    <x v="2173"/>
    <x v="2"/>
    <x v="2"/>
    <n v="19"/>
    <n v="4"/>
    <x v="461"/>
    <n v="185"/>
    <n v="115"/>
    <n v="502.26"/>
    <n v="0.41099999999999998"/>
    <x v="2"/>
    <n v="76"/>
    <n v="116"/>
    <x v="1"/>
    <n v="72827.7"/>
    <x v="0"/>
  </r>
  <r>
    <x v="2174"/>
    <x v="2174"/>
    <x v="3"/>
    <x v="2"/>
    <n v="182"/>
    <n v="4"/>
    <x v="503"/>
    <n v="122"/>
    <n v="150"/>
    <n v="1366.26"/>
    <n v="0.86"/>
    <x v="2"/>
    <n v="728"/>
    <n v="782"/>
    <x v="1"/>
    <n v="92905.68"/>
    <x v="2"/>
  </r>
  <r>
    <x v="2175"/>
    <x v="2175"/>
    <x v="1"/>
    <x v="2"/>
    <n v="126"/>
    <n v="7"/>
    <x v="289"/>
    <n v="120"/>
    <n v="143"/>
    <n v="569.52"/>
    <n v="0.22"/>
    <x v="1"/>
    <n v="882"/>
    <n v="383"/>
    <x v="0"/>
    <n v="352532.88"/>
    <x v="3"/>
  </r>
  <r>
    <x v="2176"/>
    <x v="2176"/>
    <x v="4"/>
    <x v="2"/>
    <n v="79"/>
    <n v="13"/>
    <x v="705"/>
    <n v="146"/>
    <n v="116"/>
    <n v="809.4"/>
    <n v="2.9000000000000001E-2"/>
    <x v="0"/>
    <n v="1027"/>
    <n v="381"/>
    <x v="0"/>
    <n v="641044.79999999993"/>
    <x v="3"/>
  </r>
  <r>
    <x v="2177"/>
    <x v="2177"/>
    <x v="2"/>
    <x v="2"/>
    <n v="108"/>
    <n v="11"/>
    <x v="710"/>
    <n v="142"/>
    <n v="299"/>
    <n v="769.39"/>
    <n v="0.57299999999999995"/>
    <x v="1"/>
    <n v="1188"/>
    <n v="1132"/>
    <x v="1"/>
    <n v="152339.22"/>
    <x v="0"/>
  </r>
  <r>
    <x v="2178"/>
    <x v="2178"/>
    <x v="4"/>
    <x v="2"/>
    <n v="42"/>
    <n v="14"/>
    <x v="725"/>
    <n v="198"/>
    <n v="191"/>
    <n v="1360.45"/>
    <n v="0.32500000000000001"/>
    <x v="1"/>
    <n v="588"/>
    <n v="186"/>
    <x v="0"/>
    <n v="816270"/>
    <x v="0"/>
  </r>
  <r>
    <x v="2179"/>
    <x v="2179"/>
    <x v="2"/>
    <x v="0"/>
    <n v="172"/>
    <n v="11"/>
    <x v="68"/>
    <n v="286"/>
    <n v="316"/>
    <n v="225.99"/>
    <n v="0.98399999999999999"/>
    <x v="2"/>
    <n v="1892"/>
    <n v="1666"/>
    <x v="0"/>
    <n v="115706.88"/>
    <x v="2"/>
  </r>
  <r>
    <x v="2180"/>
    <x v="2180"/>
    <x v="1"/>
    <x v="2"/>
    <n v="198"/>
    <n v="8"/>
    <x v="130"/>
    <n v="234"/>
    <n v="89"/>
    <n v="450.81"/>
    <n v="0.104"/>
    <x v="1"/>
    <n v="1584"/>
    <n v="1366"/>
    <x v="0"/>
    <n v="203766.12"/>
    <x v="3"/>
  </r>
  <r>
    <x v="2181"/>
    <x v="2181"/>
    <x v="4"/>
    <x v="1"/>
    <n v="119"/>
    <n v="2"/>
    <x v="107"/>
    <n v="112"/>
    <n v="264"/>
    <n v="440.97"/>
    <n v="4.7E-2"/>
    <x v="0"/>
    <n v="238"/>
    <n v="0"/>
    <x v="0"/>
    <n v="260613.27000000002"/>
    <x v="3"/>
  </r>
  <r>
    <x v="2182"/>
    <x v="2182"/>
    <x v="0"/>
    <x v="1"/>
    <n v="43"/>
    <n v="4"/>
    <x v="54"/>
    <n v="116"/>
    <n v="180"/>
    <n v="261.43"/>
    <n v="4.4999999999999998E-2"/>
    <x v="2"/>
    <n v="172"/>
    <n v="0"/>
    <x v="0"/>
    <n v="83919.03"/>
    <x v="3"/>
  </r>
  <r>
    <x v="2183"/>
    <x v="2183"/>
    <x v="2"/>
    <x v="1"/>
    <n v="112"/>
    <n v="13"/>
    <x v="726"/>
    <n v="72"/>
    <n v="50"/>
    <n v="454.81"/>
    <n v="0.217"/>
    <x v="1"/>
    <n v="1456"/>
    <n v="748"/>
    <x v="0"/>
    <n v="354751.8"/>
    <x v="3"/>
  </r>
  <r>
    <x v="2184"/>
    <x v="2184"/>
    <x v="0"/>
    <x v="2"/>
    <n v="21"/>
    <n v="2"/>
    <x v="201"/>
    <n v="254"/>
    <n v="58"/>
    <n v="1233.77"/>
    <n v="0.57899999999999996"/>
    <x v="0"/>
    <n v="42"/>
    <n v="108"/>
    <x v="1"/>
    <n v="231948.76"/>
    <x v="0"/>
  </r>
  <r>
    <x v="2185"/>
    <x v="2185"/>
    <x v="4"/>
    <x v="1"/>
    <n v="139"/>
    <n v="11"/>
    <x v="738"/>
    <n v="182"/>
    <n v="378"/>
    <n v="1477.73"/>
    <n v="0.50600000000000001"/>
    <x v="2"/>
    <n v="1529"/>
    <n v="1423"/>
    <x v="1"/>
    <n v="425586.24"/>
    <x v="0"/>
  </r>
  <r>
    <x v="2186"/>
    <x v="2186"/>
    <x v="0"/>
    <x v="0"/>
    <n v="122"/>
    <n v="4"/>
    <x v="113"/>
    <n v="219"/>
    <n v="381"/>
    <n v="1337.59"/>
    <n v="0.35"/>
    <x v="0"/>
    <n v="488"/>
    <n v="324"/>
    <x v="0"/>
    <n v="512296.97"/>
    <x v="0"/>
  </r>
  <r>
    <x v="2187"/>
    <x v="2187"/>
    <x v="0"/>
    <x v="2"/>
    <n v="43"/>
    <n v="6"/>
    <x v="504"/>
    <n v="200"/>
    <n v="193"/>
    <n v="976.62"/>
    <n v="8.8999999999999996E-2"/>
    <x v="0"/>
    <n v="258"/>
    <n v="0"/>
    <x v="0"/>
    <n v="627966.66"/>
    <x v="3"/>
  </r>
  <r>
    <x v="2188"/>
    <x v="2188"/>
    <x v="4"/>
    <x v="1"/>
    <n v="39"/>
    <n v="10"/>
    <x v="95"/>
    <n v="167"/>
    <n v="399"/>
    <n v="152.25"/>
    <n v="0.23400000000000001"/>
    <x v="0"/>
    <n v="390"/>
    <n v="438"/>
    <x v="1"/>
    <n v="18117.75"/>
    <x v="3"/>
  </r>
  <r>
    <x v="2189"/>
    <x v="2189"/>
    <x v="1"/>
    <x v="0"/>
    <n v="55"/>
    <n v="4"/>
    <x v="739"/>
    <n v="234"/>
    <n v="377"/>
    <n v="1920.06"/>
    <n v="0.184"/>
    <x v="1"/>
    <n v="220"/>
    <n v="220"/>
    <x v="1"/>
    <n v="449294.04"/>
    <x v="3"/>
  </r>
  <r>
    <x v="2190"/>
    <x v="2190"/>
    <x v="0"/>
    <x v="0"/>
    <n v="51"/>
    <n v="11"/>
    <x v="658"/>
    <n v="181"/>
    <n v="351"/>
    <n v="377.75"/>
    <n v="0.746"/>
    <x v="2"/>
    <n v="561"/>
    <n v="98"/>
    <x v="0"/>
    <n v="243271"/>
    <x v="1"/>
  </r>
  <r>
    <x v="2191"/>
    <x v="2191"/>
    <x v="0"/>
    <x v="1"/>
    <n v="40"/>
    <n v="11"/>
    <x v="498"/>
    <n v="45"/>
    <n v="187"/>
    <n v="1353.42"/>
    <n v="0.78"/>
    <x v="1"/>
    <n v="440"/>
    <n v="369"/>
    <x v="1"/>
    <n v="156996.72"/>
    <x v="1"/>
  </r>
  <r>
    <x v="2192"/>
    <x v="2192"/>
    <x v="1"/>
    <x v="0"/>
    <n v="68"/>
    <n v="10"/>
    <x v="343"/>
    <n v="143"/>
    <n v="346"/>
    <n v="1830.14"/>
    <n v="0.77700000000000002"/>
    <x v="2"/>
    <n v="680"/>
    <n v="174"/>
    <x v="0"/>
    <n v="1187760.8600000001"/>
    <x v="1"/>
  </r>
  <r>
    <x v="2193"/>
    <x v="2193"/>
    <x v="0"/>
    <x v="1"/>
    <n v="99"/>
    <n v="2"/>
    <x v="47"/>
    <n v="46"/>
    <n v="228"/>
    <n v="1410.67"/>
    <n v="0.96899999999999997"/>
    <x v="0"/>
    <n v="198"/>
    <n v="0"/>
    <x v="2"/>
    <n v="799849.89"/>
    <x v="2"/>
  </r>
  <r>
    <x v="2194"/>
    <x v="2194"/>
    <x v="0"/>
    <x v="0"/>
    <n v="109"/>
    <n v="7"/>
    <x v="320"/>
    <n v="102"/>
    <n v="327"/>
    <n v="475.2"/>
    <n v="0.88400000000000001"/>
    <x v="0"/>
    <n v="763"/>
    <n v="509"/>
    <x v="0"/>
    <n v="169171.19999999998"/>
    <x v="2"/>
  </r>
  <r>
    <x v="2195"/>
    <x v="2195"/>
    <x v="0"/>
    <x v="2"/>
    <n v="17"/>
    <n v="10"/>
    <x v="483"/>
    <n v="84"/>
    <n v="193"/>
    <n v="665.8"/>
    <n v="0.498"/>
    <x v="1"/>
    <n v="170"/>
    <n v="0"/>
    <x v="0"/>
    <n v="251672.4"/>
    <x v="0"/>
  </r>
  <r>
    <x v="2196"/>
    <x v="2196"/>
    <x v="3"/>
    <x v="2"/>
    <n v="150"/>
    <n v="13"/>
    <x v="676"/>
    <n v="253"/>
    <n v="388"/>
    <n v="108.9"/>
    <n v="0.41499999999999998"/>
    <x v="0"/>
    <n v="1950"/>
    <n v="1894"/>
    <x v="1"/>
    <n v="33650.1"/>
    <x v="0"/>
  </r>
  <r>
    <x v="2197"/>
    <x v="2197"/>
    <x v="1"/>
    <x v="2"/>
    <n v="153"/>
    <n v="6"/>
    <x v="554"/>
    <n v="192"/>
    <n v="239"/>
    <n v="1244.8800000000001"/>
    <n v="0.91600000000000004"/>
    <x v="0"/>
    <n v="918"/>
    <n v="695"/>
    <x v="0"/>
    <n v="516625.20000000007"/>
    <x v="2"/>
  </r>
  <r>
    <x v="2198"/>
    <x v="2198"/>
    <x v="0"/>
    <x v="2"/>
    <n v="116"/>
    <n v="12"/>
    <x v="110"/>
    <n v="214"/>
    <n v="380"/>
    <n v="1245.3399999999999"/>
    <n v="0.61099999999999999"/>
    <x v="0"/>
    <n v="1392"/>
    <n v="1227"/>
    <x v="1"/>
    <n v="471983.86"/>
    <x v="1"/>
  </r>
  <r>
    <x v="2199"/>
    <x v="2199"/>
    <x v="1"/>
    <x v="2"/>
    <n v="69"/>
    <n v="11"/>
    <x v="489"/>
    <n v="196"/>
    <n v="319"/>
    <n v="1464.73"/>
    <n v="0.29399999999999998"/>
    <x v="2"/>
    <n v="759"/>
    <n v="589"/>
    <x v="0"/>
    <n v="536091.18000000005"/>
    <x v="3"/>
  </r>
  <r>
    <x v="2200"/>
    <x v="2200"/>
    <x v="2"/>
    <x v="1"/>
    <n v="12"/>
    <n v="3"/>
    <x v="294"/>
    <n v="175"/>
    <n v="236"/>
    <n v="71.44"/>
    <n v="0.56399999999999995"/>
    <x v="2"/>
    <n v="36"/>
    <n v="68"/>
    <x v="1"/>
    <n v="10215.92"/>
    <x v="0"/>
  </r>
  <r>
    <x v="2201"/>
    <x v="2201"/>
    <x v="2"/>
    <x v="2"/>
    <n v="52"/>
    <n v="6"/>
    <x v="302"/>
    <n v="124"/>
    <n v="203"/>
    <n v="1644.79"/>
    <n v="0.99199999999999999"/>
    <x v="1"/>
    <n v="312"/>
    <n v="0"/>
    <x v="0"/>
    <n v="939175.09"/>
    <x v="2"/>
  </r>
  <r>
    <x v="2202"/>
    <x v="2202"/>
    <x v="0"/>
    <x v="2"/>
    <n v="89"/>
    <n v="2"/>
    <x v="642"/>
    <n v="216"/>
    <n v="221"/>
    <n v="1490.49"/>
    <n v="0.84899999999999998"/>
    <x v="2"/>
    <n v="178"/>
    <n v="0"/>
    <x v="0"/>
    <n v="1001609.28"/>
    <x v="2"/>
  </r>
  <r>
    <x v="2203"/>
    <x v="2203"/>
    <x v="1"/>
    <x v="2"/>
    <n v="47"/>
    <n v="10"/>
    <x v="686"/>
    <n v="254"/>
    <n v="296"/>
    <n v="324.73"/>
    <n v="0.28100000000000003"/>
    <x v="0"/>
    <n v="470"/>
    <n v="167"/>
    <x v="0"/>
    <n v="180874.61000000002"/>
    <x v="3"/>
  </r>
  <r>
    <x v="2204"/>
    <x v="2204"/>
    <x v="1"/>
    <x v="2"/>
    <n v="185"/>
    <n v="11"/>
    <x v="238"/>
    <n v="170"/>
    <n v="60"/>
    <n v="727.87"/>
    <n v="0.95299999999999996"/>
    <x v="0"/>
    <n v="2035"/>
    <n v="1532"/>
    <x v="0"/>
    <n v="489856.51"/>
    <x v="2"/>
  </r>
  <r>
    <x v="2205"/>
    <x v="2205"/>
    <x v="1"/>
    <x v="0"/>
    <n v="89"/>
    <n v="14"/>
    <x v="288"/>
    <n v="22"/>
    <n v="96"/>
    <n v="1295.1199999999999"/>
    <n v="0.98099999999999998"/>
    <x v="0"/>
    <n v="1246"/>
    <n v="827"/>
    <x v="0"/>
    <n v="571147.91999999993"/>
    <x v="2"/>
  </r>
  <r>
    <x v="2206"/>
    <x v="2206"/>
    <x v="3"/>
    <x v="2"/>
    <n v="159"/>
    <n v="11"/>
    <x v="545"/>
    <n v="245"/>
    <n v="315"/>
    <n v="1016.8"/>
    <n v="0.23100000000000001"/>
    <x v="1"/>
    <n v="1749"/>
    <n v="1639"/>
    <x v="0"/>
    <n v="360964"/>
    <x v="3"/>
  </r>
  <r>
    <x v="2207"/>
    <x v="2207"/>
    <x v="2"/>
    <x v="2"/>
    <n v="23"/>
    <n v="10"/>
    <x v="300"/>
    <n v="282"/>
    <n v="366"/>
    <n v="274.43"/>
    <n v="0.89600000000000002"/>
    <x v="0"/>
    <n v="230"/>
    <n v="0"/>
    <x v="0"/>
    <n v="143252.46"/>
    <x v="2"/>
  </r>
  <r>
    <x v="2208"/>
    <x v="2208"/>
    <x v="1"/>
    <x v="1"/>
    <n v="27"/>
    <n v="7"/>
    <x v="59"/>
    <n v="123"/>
    <n v="160"/>
    <n v="220.32"/>
    <n v="0.88300000000000001"/>
    <x v="0"/>
    <n v="189"/>
    <n v="236"/>
    <x v="1"/>
    <n v="16744.32"/>
    <x v="2"/>
  </r>
  <r>
    <x v="2209"/>
    <x v="2209"/>
    <x v="1"/>
    <x v="0"/>
    <n v="119"/>
    <n v="12"/>
    <x v="230"/>
    <n v="161"/>
    <n v="350"/>
    <n v="1573.84"/>
    <n v="0.04"/>
    <x v="1"/>
    <n v="1428"/>
    <n v="908"/>
    <x v="0"/>
    <n v="1071785.04"/>
    <x v="3"/>
  </r>
  <r>
    <x v="2210"/>
    <x v="2210"/>
    <x v="3"/>
    <x v="1"/>
    <n v="54"/>
    <n v="10"/>
    <x v="723"/>
    <n v="35"/>
    <n v="352"/>
    <n v="354.14"/>
    <n v="0.67"/>
    <x v="2"/>
    <n v="540"/>
    <n v="0"/>
    <x v="0"/>
    <n v="260647.03999999998"/>
    <x v="1"/>
  </r>
  <r>
    <x v="2211"/>
    <x v="2211"/>
    <x v="3"/>
    <x v="2"/>
    <n v="183"/>
    <n v="4"/>
    <x v="324"/>
    <n v="177"/>
    <n v="328"/>
    <n v="385.58"/>
    <n v="0.30499999999999999"/>
    <x v="2"/>
    <n v="732"/>
    <n v="814"/>
    <x v="1"/>
    <n v="36630.1"/>
    <x v="0"/>
  </r>
  <r>
    <x v="2212"/>
    <x v="2212"/>
    <x v="1"/>
    <x v="1"/>
    <n v="47"/>
    <n v="5"/>
    <x v="421"/>
    <n v="41"/>
    <n v="341"/>
    <n v="1670.3"/>
    <n v="0.67500000000000004"/>
    <x v="2"/>
    <n v="235"/>
    <n v="0"/>
    <x v="0"/>
    <n v="810095.5"/>
    <x v="1"/>
  </r>
  <r>
    <x v="2213"/>
    <x v="2213"/>
    <x v="4"/>
    <x v="1"/>
    <n v="103"/>
    <n v="14"/>
    <x v="400"/>
    <n v="230"/>
    <n v="301"/>
    <n v="1243.67"/>
    <n v="0.91400000000000003"/>
    <x v="1"/>
    <n v="1442"/>
    <n v="1368"/>
    <x v="0"/>
    <n v="378075.68000000005"/>
    <x v="2"/>
  </r>
  <r>
    <x v="2214"/>
    <x v="2214"/>
    <x v="1"/>
    <x v="2"/>
    <n v="108"/>
    <n v="7"/>
    <x v="386"/>
    <n v="215"/>
    <n v="125"/>
    <n v="1229.2"/>
    <n v="0.499"/>
    <x v="1"/>
    <n v="756"/>
    <n v="230"/>
    <x v="0"/>
    <n v="910837.20000000007"/>
    <x v="0"/>
  </r>
  <r>
    <x v="2215"/>
    <x v="2215"/>
    <x v="1"/>
    <x v="0"/>
    <n v="120"/>
    <n v="5"/>
    <x v="682"/>
    <n v="107"/>
    <n v="224"/>
    <n v="984.72"/>
    <n v="0.41399999999999998"/>
    <x v="0"/>
    <n v="600"/>
    <n v="302"/>
    <x v="0"/>
    <n v="398811.60000000003"/>
    <x v="0"/>
  </r>
  <r>
    <x v="2216"/>
    <x v="2216"/>
    <x v="3"/>
    <x v="0"/>
    <n v="55"/>
    <n v="2"/>
    <x v="407"/>
    <n v="100"/>
    <n v="158"/>
    <n v="1159.54"/>
    <n v="0.92200000000000004"/>
    <x v="0"/>
    <n v="110"/>
    <n v="0"/>
    <x v="2"/>
    <n v="914877.05999999994"/>
    <x v="2"/>
  </r>
  <r>
    <x v="2217"/>
    <x v="2217"/>
    <x v="3"/>
    <x v="1"/>
    <n v="110"/>
    <n v="8"/>
    <x v="451"/>
    <n v="223"/>
    <n v="389"/>
    <n v="1223.45"/>
    <n v="0.97399999999999998"/>
    <x v="1"/>
    <n v="880"/>
    <n v="825"/>
    <x v="1"/>
    <n v="340119.10000000003"/>
    <x v="2"/>
  </r>
  <r>
    <x v="2218"/>
    <x v="2218"/>
    <x v="1"/>
    <x v="2"/>
    <n v="116"/>
    <n v="6"/>
    <x v="720"/>
    <n v="197"/>
    <n v="385"/>
    <n v="1937.26"/>
    <n v="6.2E-2"/>
    <x v="1"/>
    <n v="696"/>
    <n v="397"/>
    <x v="0"/>
    <n v="960880.96"/>
    <x v="3"/>
  </r>
  <r>
    <x v="2219"/>
    <x v="2219"/>
    <x v="1"/>
    <x v="1"/>
    <n v="173"/>
    <n v="9"/>
    <x v="15"/>
    <n v="66"/>
    <n v="63"/>
    <n v="484.8"/>
    <n v="0.92300000000000004"/>
    <x v="0"/>
    <n v="1557"/>
    <n v="908"/>
    <x v="0"/>
    <n v="346632"/>
    <x v="2"/>
  </r>
  <r>
    <x v="2220"/>
    <x v="2220"/>
    <x v="1"/>
    <x v="1"/>
    <n v="76"/>
    <n v="10"/>
    <x v="582"/>
    <n v="116"/>
    <n v="230"/>
    <n v="468.4"/>
    <n v="8.3000000000000004E-2"/>
    <x v="0"/>
    <n v="760"/>
    <n v="846"/>
    <x v="1"/>
    <n v="14052"/>
    <x v="3"/>
  </r>
  <r>
    <x v="2221"/>
    <x v="2221"/>
    <x v="3"/>
    <x v="1"/>
    <n v="143"/>
    <n v="6"/>
    <x v="541"/>
    <n v="204"/>
    <n v="371"/>
    <n v="161.58000000000001"/>
    <n v="0.33700000000000002"/>
    <x v="0"/>
    <n v="858"/>
    <n v="371"/>
    <x v="0"/>
    <n v="111651.78000000001"/>
    <x v="0"/>
  </r>
  <r>
    <x v="2222"/>
    <x v="2222"/>
    <x v="1"/>
    <x v="2"/>
    <n v="84"/>
    <n v="9"/>
    <x v="561"/>
    <n v="31"/>
    <n v="321"/>
    <n v="1333.49"/>
    <n v="0.76300000000000001"/>
    <x v="2"/>
    <n v="756"/>
    <n v="508"/>
    <x v="1"/>
    <n v="372043.71"/>
    <x v="1"/>
  </r>
  <r>
    <x v="2223"/>
    <x v="2223"/>
    <x v="1"/>
    <x v="2"/>
    <n v="184"/>
    <n v="14"/>
    <x v="398"/>
    <n v="195"/>
    <n v="92"/>
    <n v="1120.6300000000001"/>
    <n v="0.77700000000000002"/>
    <x v="2"/>
    <n v="2576"/>
    <n v="2359"/>
    <x v="0"/>
    <n v="461699.56000000006"/>
    <x v="1"/>
  </r>
  <r>
    <x v="2224"/>
    <x v="2224"/>
    <x v="0"/>
    <x v="0"/>
    <n v="155"/>
    <n v="2"/>
    <x v="289"/>
    <n v="94"/>
    <n v="151"/>
    <n v="266.92"/>
    <n v="0.72599999999999998"/>
    <x v="0"/>
    <n v="310"/>
    <n v="0"/>
    <x v="0"/>
    <n v="165223.48000000001"/>
    <x v="1"/>
  </r>
  <r>
    <x v="2225"/>
    <x v="2225"/>
    <x v="4"/>
    <x v="2"/>
    <n v="53"/>
    <n v="2"/>
    <x v="740"/>
    <n v="89"/>
    <n v="162"/>
    <n v="760.85"/>
    <n v="3.9E-2"/>
    <x v="1"/>
    <n v="106"/>
    <n v="0"/>
    <x v="0"/>
    <n v="295209.8"/>
    <x v="3"/>
  </r>
  <r>
    <x v="2226"/>
    <x v="2226"/>
    <x v="2"/>
    <x v="1"/>
    <n v="170"/>
    <n v="8"/>
    <x v="34"/>
    <n v="86"/>
    <n v="242"/>
    <n v="398.39"/>
    <n v="0.13300000000000001"/>
    <x v="2"/>
    <n v="1360"/>
    <n v="1243"/>
    <x v="1"/>
    <n v="80873.17"/>
    <x v="3"/>
  </r>
  <r>
    <x v="2227"/>
    <x v="2227"/>
    <x v="4"/>
    <x v="1"/>
    <n v="51"/>
    <n v="7"/>
    <x v="475"/>
    <n v="186"/>
    <n v="58"/>
    <n v="696.39"/>
    <n v="0.93600000000000005"/>
    <x v="0"/>
    <n v="357"/>
    <n v="508"/>
    <x v="1"/>
    <n v="24373.649999999998"/>
    <x v="2"/>
  </r>
  <r>
    <x v="2228"/>
    <x v="2228"/>
    <x v="0"/>
    <x v="0"/>
    <n v="76"/>
    <n v="6"/>
    <x v="358"/>
    <n v="183"/>
    <n v="198"/>
    <n v="1904.97"/>
    <n v="8.1000000000000003E-2"/>
    <x v="2"/>
    <n v="456"/>
    <n v="0"/>
    <x v="0"/>
    <n v="1476351.75"/>
    <x v="3"/>
  </r>
  <r>
    <x v="2229"/>
    <x v="2229"/>
    <x v="2"/>
    <x v="2"/>
    <n v="11"/>
    <n v="6"/>
    <x v="678"/>
    <n v="91"/>
    <n v="387"/>
    <n v="1382.47"/>
    <n v="7.9000000000000001E-2"/>
    <x v="1"/>
    <n v="66"/>
    <n v="0"/>
    <x v="2"/>
    <n v="725796.75"/>
    <x v="3"/>
  </r>
  <r>
    <x v="2230"/>
    <x v="2230"/>
    <x v="1"/>
    <x v="1"/>
    <n v="70"/>
    <n v="10"/>
    <x v="72"/>
    <n v="30"/>
    <n v="273"/>
    <n v="64.760000000000005"/>
    <n v="0.83599999999999997"/>
    <x v="1"/>
    <n v="700"/>
    <n v="625"/>
    <x v="1"/>
    <n v="6799.8"/>
    <x v="2"/>
  </r>
  <r>
    <x v="2231"/>
    <x v="2231"/>
    <x v="0"/>
    <x v="0"/>
    <n v="81"/>
    <n v="2"/>
    <x v="331"/>
    <n v="188"/>
    <n v="159"/>
    <n v="542.39"/>
    <n v="0.64100000000000001"/>
    <x v="1"/>
    <n v="162"/>
    <n v="0"/>
    <x v="2"/>
    <n v="395944.7"/>
    <x v="1"/>
  </r>
  <r>
    <x v="2232"/>
    <x v="2232"/>
    <x v="1"/>
    <x v="0"/>
    <n v="66"/>
    <n v="9"/>
    <x v="543"/>
    <n v="234"/>
    <n v="133"/>
    <n v="70.209999999999994"/>
    <n v="0.35199999999999998"/>
    <x v="0"/>
    <n v="594"/>
    <n v="799"/>
    <x v="1"/>
    <n v="2036.09"/>
    <x v="0"/>
  </r>
  <r>
    <x v="2233"/>
    <x v="2233"/>
    <x v="3"/>
    <x v="1"/>
    <n v="161"/>
    <n v="3"/>
    <x v="720"/>
    <n v="274"/>
    <n v="92"/>
    <n v="1443.99"/>
    <n v="0.16600000000000001"/>
    <x v="0"/>
    <n v="483"/>
    <n v="261"/>
    <x v="0"/>
    <n v="716219.04"/>
    <x v="3"/>
  </r>
  <r>
    <x v="2234"/>
    <x v="2234"/>
    <x v="0"/>
    <x v="1"/>
    <n v="42"/>
    <n v="8"/>
    <x v="741"/>
    <n v="278"/>
    <n v="115"/>
    <n v="965.37"/>
    <n v="0.88400000000000001"/>
    <x v="2"/>
    <n v="336"/>
    <n v="431"/>
    <x v="1"/>
    <n v="176662.71"/>
    <x v="2"/>
  </r>
  <r>
    <x v="2235"/>
    <x v="2235"/>
    <x v="3"/>
    <x v="2"/>
    <n v="129"/>
    <n v="7"/>
    <x v="67"/>
    <n v="260"/>
    <n v="158"/>
    <n v="1988.34"/>
    <n v="0.98899999999999999"/>
    <x v="0"/>
    <n v="903"/>
    <n v="1120"/>
    <x v="1"/>
    <n v="85498.62"/>
    <x v="2"/>
  </r>
  <r>
    <x v="2236"/>
    <x v="2236"/>
    <x v="0"/>
    <x v="0"/>
    <n v="88"/>
    <n v="11"/>
    <x v="357"/>
    <n v="282"/>
    <n v="151"/>
    <n v="1480.49"/>
    <n v="0.05"/>
    <x v="0"/>
    <n v="968"/>
    <n v="655"/>
    <x v="0"/>
    <n v="880891.55"/>
    <x v="3"/>
  </r>
  <r>
    <x v="2237"/>
    <x v="2237"/>
    <x v="0"/>
    <x v="1"/>
    <n v="165"/>
    <n v="3"/>
    <x v="550"/>
    <n v="281"/>
    <n v="184"/>
    <n v="1059.93"/>
    <n v="0.55400000000000005"/>
    <x v="0"/>
    <n v="495"/>
    <n v="445"/>
    <x v="0"/>
    <n v="350836.83"/>
    <x v="0"/>
  </r>
  <r>
    <x v="2238"/>
    <x v="2238"/>
    <x v="3"/>
    <x v="0"/>
    <n v="33"/>
    <n v="13"/>
    <x v="742"/>
    <n v="289"/>
    <n v="135"/>
    <n v="1619.18"/>
    <n v="0.26100000000000001"/>
    <x v="2"/>
    <n v="429"/>
    <n v="461"/>
    <x v="1"/>
    <n v="416129.26"/>
    <x v="3"/>
  </r>
  <r>
    <x v="2239"/>
    <x v="2239"/>
    <x v="2"/>
    <x v="2"/>
    <n v="118"/>
    <n v="14"/>
    <x v="114"/>
    <n v="232"/>
    <n v="133"/>
    <n v="1424.37"/>
    <n v="0.83199999999999996"/>
    <x v="0"/>
    <n v="1652"/>
    <n v="1403"/>
    <x v="0"/>
    <n v="685121.97"/>
    <x v="2"/>
  </r>
  <r>
    <x v="2240"/>
    <x v="2240"/>
    <x v="4"/>
    <x v="1"/>
    <n v="83"/>
    <n v="4"/>
    <x v="114"/>
    <n v="84"/>
    <n v="276"/>
    <n v="525.36"/>
    <n v="0.34599999999999997"/>
    <x v="1"/>
    <n v="332"/>
    <n v="0"/>
    <x v="0"/>
    <n v="252698.16"/>
    <x v="0"/>
  </r>
  <r>
    <x v="2241"/>
    <x v="2241"/>
    <x v="1"/>
    <x v="2"/>
    <n v="27"/>
    <n v="5"/>
    <x v="742"/>
    <n v="160"/>
    <n v="309"/>
    <n v="1084"/>
    <n v="0.71499999999999997"/>
    <x v="0"/>
    <n v="135"/>
    <n v="38"/>
    <x v="1"/>
    <n v="278588"/>
    <x v="1"/>
  </r>
  <r>
    <x v="2242"/>
    <x v="2242"/>
    <x v="0"/>
    <x v="0"/>
    <n v="110"/>
    <n v="8"/>
    <x v="539"/>
    <n v="114"/>
    <n v="69"/>
    <n v="1134.2"/>
    <n v="0.54"/>
    <x v="0"/>
    <n v="880"/>
    <n v="953"/>
    <x v="1"/>
    <n v="46502.200000000004"/>
    <x v="0"/>
  </r>
  <r>
    <x v="2243"/>
    <x v="2243"/>
    <x v="1"/>
    <x v="2"/>
    <n v="135"/>
    <n v="9"/>
    <x v="323"/>
    <n v="51"/>
    <n v="84"/>
    <n v="929.9"/>
    <n v="0.54200000000000004"/>
    <x v="1"/>
    <n v="1215"/>
    <n v="1067"/>
    <x v="0"/>
    <n v="185050.1"/>
    <x v="0"/>
  </r>
  <r>
    <x v="2244"/>
    <x v="2244"/>
    <x v="3"/>
    <x v="2"/>
    <n v="105"/>
    <n v="14"/>
    <x v="409"/>
    <n v="185"/>
    <n v="292"/>
    <n v="399.43"/>
    <n v="0.85799999999999998"/>
    <x v="2"/>
    <n v="1470"/>
    <n v="1077"/>
    <x v="0"/>
    <n v="230870.54"/>
    <x v="2"/>
  </r>
  <r>
    <x v="2245"/>
    <x v="2245"/>
    <x v="1"/>
    <x v="0"/>
    <n v="177"/>
    <n v="12"/>
    <x v="734"/>
    <n v="254"/>
    <n v="319"/>
    <n v="485.57"/>
    <n v="0.47"/>
    <x v="0"/>
    <n v="2124"/>
    <n v="1623"/>
    <x v="0"/>
    <n v="366605.35"/>
    <x v="0"/>
  </r>
  <r>
    <x v="2246"/>
    <x v="2246"/>
    <x v="3"/>
    <x v="2"/>
    <n v="12"/>
    <n v="3"/>
    <x v="592"/>
    <n v="262"/>
    <n v="272"/>
    <n v="598.04"/>
    <n v="0.84599999999999997"/>
    <x v="0"/>
    <n v="36"/>
    <n v="0"/>
    <x v="2"/>
    <n v="447931.95999999996"/>
    <x v="2"/>
  </r>
  <r>
    <x v="2247"/>
    <x v="2247"/>
    <x v="1"/>
    <x v="0"/>
    <n v="90"/>
    <n v="9"/>
    <x v="625"/>
    <n v="283"/>
    <n v="353"/>
    <n v="70"/>
    <n v="0.36299999999999999"/>
    <x v="0"/>
    <n v="810"/>
    <n v="575"/>
    <x v="0"/>
    <n v="36260"/>
    <x v="0"/>
  </r>
  <r>
    <x v="2248"/>
    <x v="2248"/>
    <x v="4"/>
    <x v="1"/>
    <n v="121"/>
    <n v="12"/>
    <x v="5"/>
    <n v="101"/>
    <n v="207"/>
    <n v="1838.04"/>
    <n v="0.17499999999999999"/>
    <x v="0"/>
    <n v="1452"/>
    <n v="1059"/>
    <x v="0"/>
    <n v="907991.76"/>
    <x v="3"/>
  </r>
  <r>
    <x v="2249"/>
    <x v="2249"/>
    <x v="4"/>
    <x v="0"/>
    <n v="33"/>
    <n v="10"/>
    <x v="583"/>
    <n v="20"/>
    <n v="334"/>
    <n v="1387.89"/>
    <n v="0.45500000000000002"/>
    <x v="1"/>
    <n v="330"/>
    <n v="0"/>
    <x v="2"/>
    <n v="1065899.52"/>
    <x v="0"/>
  </r>
  <r>
    <x v="2250"/>
    <x v="2250"/>
    <x v="4"/>
    <x v="0"/>
    <n v="6"/>
    <n v="8"/>
    <x v="344"/>
    <n v="161"/>
    <n v="85"/>
    <n v="1394.75"/>
    <n v="0.498"/>
    <x v="0"/>
    <n v="48"/>
    <n v="0"/>
    <x v="2"/>
    <n v="1025141.25"/>
    <x v="0"/>
  </r>
  <r>
    <x v="2251"/>
    <x v="2251"/>
    <x v="4"/>
    <x v="1"/>
    <n v="117"/>
    <n v="2"/>
    <x v="430"/>
    <n v="198"/>
    <n v="347"/>
    <n v="1166.04"/>
    <n v="0.47799999999999998"/>
    <x v="2"/>
    <n v="234"/>
    <n v="74"/>
    <x v="0"/>
    <n v="417442.32"/>
    <x v="0"/>
  </r>
  <r>
    <x v="2252"/>
    <x v="2252"/>
    <x v="4"/>
    <x v="0"/>
    <n v="182"/>
    <n v="7"/>
    <x v="87"/>
    <n v="173"/>
    <n v="78"/>
    <n v="1394.16"/>
    <n v="0.80800000000000005"/>
    <x v="1"/>
    <n v="1274"/>
    <n v="897"/>
    <x v="0"/>
    <n v="766788"/>
    <x v="2"/>
  </r>
  <r>
    <x v="2253"/>
    <x v="2253"/>
    <x v="4"/>
    <x v="1"/>
    <n v="69"/>
    <n v="9"/>
    <x v="299"/>
    <n v="135"/>
    <n v="304"/>
    <n v="1964.63"/>
    <n v="0.56499999999999995"/>
    <x v="1"/>
    <n v="621"/>
    <n v="45"/>
    <x v="0"/>
    <n v="1396851.9300000002"/>
    <x v="0"/>
  </r>
  <r>
    <x v="2254"/>
    <x v="2254"/>
    <x v="3"/>
    <x v="1"/>
    <n v="112"/>
    <n v="6"/>
    <x v="352"/>
    <n v="220"/>
    <n v="191"/>
    <n v="801.06"/>
    <n v="0.88800000000000001"/>
    <x v="2"/>
    <n v="672"/>
    <n v="711"/>
    <x v="1"/>
    <n v="144991.85999999999"/>
    <x v="2"/>
  </r>
  <r>
    <x v="2255"/>
    <x v="2255"/>
    <x v="0"/>
    <x v="0"/>
    <n v="24"/>
    <n v="13"/>
    <x v="239"/>
    <n v="106"/>
    <n v="183"/>
    <n v="1439.42"/>
    <n v="0.51400000000000001"/>
    <x v="0"/>
    <n v="312"/>
    <n v="338"/>
    <x v="1"/>
    <n v="115153.60000000001"/>
    <x v="0"/>
  </r>
  <r>
    <x v="2256"/>
    <x v="2256"/>
    <x v="1"/>
    <x v="2"/>
    <n v="184"/>
    <n v="3"/>
    <x v="459"/>
    <n v="56"/>
    <n v="193"/>
    <n v="751.08"/>
    <n v="0.22500000000000001"/>
    <x v="0"/>
    <n v="552"/>
    <n v="504"/>
    <x v="1"/>
    <n v="78112.320000000007"/>
    <x v="3"/>
  </r>
  <r>
    <x v="2257"/>
    <x v="2257"/>
    <x v="4"/>
    <x v="2"/>
    <n v="41"/>
    <n v="6"/>
    <x v="270"/>
    <n v="233"/>
    <n v="346"/>
    <n v="1715.86"/>
    <n v="0.129"/>
    <x v="0"/>
    <n v="246"/>
    <n v="0"/>
    <x v="0"/>
    <n v="971176.75999999989"/>
    <x v="3"/>
  </r>
  <r>
    <x v="2258"/>
    <x v="2258"/>
    <x v="3"/>
    <x v="1"/>
    <n v="76"/>
    <n v="9"/>
    <x v="282"/>
    <n v="66"/>
    <n v="390"/>
    <n v="1723.16"/>
    <n v="0.86799999999999999"/>
    <x v="2"/>
    <n v="684"/>
    <n v="241"/>
    <x v="0"/>
    <n v="877088.44000000006"/>
    <x v="2"/>
  </r>
  <r>
    <x v="2259"/>
    <x v="2259"/>
    <x v="3"/>
    <x v="2"/>
    <n v="31"/>
    <n v="3"/>
    <x v="61"/>
    <n v="84"/>
    <n v="294"/>
    <n v="1809.42"/>
    <n v="5.6000000000000001E-2"/>
    <x v="1"/>
    <n v="93"/>
    <n v="153"/>
    <x v="1"/>
    <n v="43426.080000000002"/>
    <x v="3"/>
  </r>
  <r>
    <x v="2260"/>
    <x v="2260"/>
    <x v="3"/>
    <x v="2"/>
    <n v="179"/>
    <n v="2"/>
    <x v="324"/>
    <n v="263"/>
    <n v="303"/>
    <n v="60.65"/>
    <n v="0.11799999999999999"/>
    <x v="0"/>
    <n v="358"/>
    <n v="526"/>
    <x v="1"/>
    <n v="5761.75"/>
    <x v="3"/>
  </r>
  <r>
    <x v="2261"/>
    <x v="2261"/>
    <x v="0"/>
    <x v="0"/>
    <n v="127"/>
    <n v="5"/>
    <x v="690"/>
    <n v="160"/>
    <n v="54"/>
    <n v="631.47"/>
    <n v="6.4000000000000001E-2"/>
    <x v="2"/>
    <n v="635"/>
    <n v="523"/>
    <x v="0"/>
    <n v="171759.84"/>
    <x v="3"/>
  </r>
  <r>
    <x v="2262"/>
    <x v="2262"/>
    <x v="1"/>
    <x v="1"/>
    <n v="138"/>
    <n v="5"/>
    <x v="662"/>
    <n v="68"/>
    <n v="315"/>
    <n v="311.14999999999998"/>
    <n v="0.42399999999999999"/>
    <x v="2"/>
    <n v="690"/>
    <n v="732"/>
    <x v="1"/>
    <n v="8089.9"/>
    <x v="0"/>
  </r>
  <r>
    <x v="2263"/>
    <x v="2263"/>
    <x v="0"/>
    <x v="1"/>
    <n v="192"/>
    <n v="10"/>
    <x v="573"/>
    <n v="95"/>
    <n v="288"/>
    <n v="935.27"/>
    <n v="0.53300000000000003"/>
    <x v="0"/>
    <n v="1920"/>
    <n v="1315"/>
    <x v="0"/>
    <n v="654689"/>
    <x v="0"/>
  </r>
  <r>
    <x v="2264"/>
    <x v="2264"/>
    <x v="2"/>
    <x v="0"/>
    <n v="49"/>
    <n v="4"/>
    <x v="340"/>
    <n v="179"/>
    <n v="299"/>
    <n v="1016.13"/>
    <n v="0.02"/>
    <x v="2"/>
    <n v="196"/>
    <n v="0"/>
    <x v="0"/>
    <n v="671661.93"/>
    <x v="3"/>
  </r>
  <r>
    <x v="2265"/>
    <x v="2265"/>
    <x v="3"/>
    <x v="2"/>
    <n v="176"/>
    <n v="5"/>
    <x v="305"/>
    <n v="155"/>
    <n v="340"/>
    <n v="549.01"/>
    <n v="0.51600000000000001"/>
    <x v="0"/>
    <n v="880"/>
    <n v="543"/>
    <x v="0"/>
    <n v="270112.92"/>
    <x v="0"/>
  </r>
  <r>
    <x v="2266"/>
    <x v="2266"/>
    <x v="2"/>
    <x v="1"/>
    <n v="87"/>
    <n v="4"/>
    <x v="255"/>
    <n v="42"/>
    <n v="80"/>
    <n v="1460.72"/>
    <n v="0.39400000000000002"/>
    <x v="0"/>
    <n v="348"/>
    <n v="233"/>
    <x v="0"/>
    <n v="229333.04"/>
    <x v="0"/>
  </r>
  <r>
    <x v="2267"/>
    <x v="2267"/>
    <x v="4"/>
    <x v="2"/>
    <n v="150"/>
    <n v="3"/>
    <x v="486"/>
    <n v="12"/>
    <n v="169"/>
    <n v="576.04999999999995"/>
    <n v="0.77400000000000002"/>
    <x v="0"/>
    <n v="450"/>
    <n v="85"/>
    <x v="0"/>
    <n v="217170.84999999998"/>
    <x v="1"/>
  </r>
  <r>
    <x v="2268"/>
    <x v="2268"/>
    <x v="4"/>
    <x v="1"/>
    <n v="124"/>
    <n v="5"/>
    <x v="315"/>
    <n v="293"/>
    <n v="128"/>
    <n v="1715.09"/>
    <n v="0.83"/>
    <x v="1"/>
    <n v="620"/>
    <n v="291"/>
    <x v="0"/>
    <n v="1066785.98"/>
    <x v="2"/>
  </r>
  <r>
    <x v="2269"/>
    <x v="2269"/>
    <x v="0"/>
    <x v="1"/>
    <n v="69"/>
    <n v="9"/>
    <x v="437"/>
    <n v="266"/>
    <n v="58"/>
    <n v="396.44"/>
    <n v="0.68500000000000005"/>
    <x v="2"/>
    <n v="621"/>
    <n v="705"/>
    <x v="1"/>
    <n v="72152.08"/>
    <x v="1"/>
  </r>
  <r>
    <x v="2270"/>
    <x v="2270"/>
    <x v="1"/>
    <x v="1"/>
    <n v="29"/>
    <n v="2"/>
    <x v="635"/>
    <n v="135"/>
    <n v="93"/>
    <n v="766.11"/>
    <n v="0.47299999999999998"/>
    <x v="1"/>
    <n v="58"/>
    <n v="0"/>
    <x v="0"/>
    <n v="258179.07"/>
    <x v="0"/>
  </r>
  <r>
    <x v="2271"/>
    <x v="2271"/>
    <x v="2"/>
    <x v="1"/>
    <n v="31"/>
    <n v="9"/>
    <x v="471"/>
    <n v="122"/>
    <n v="271"/>
    <n v="1263.3599999999999"/>
    <n v="0.216"/>
    <x v="0"/>
    <n v="279"/>
    <n v="0"/>
    <x v="0"/>
    <n v="602622.71999999997"/>
    <x v="3"/>
  </r>
  <r>
    <x v="2272"/>
    <x v="2272"/>
    <x v="1"/>
    <x v="2"/>
    <n v="139"/>
    <n v="9"/>
    <x v="690"/>
    <n v="57"/>
    <n v="193"/>
    <n v="1230.4000000000001"/>
    <n v="0.84699999999999998"/>
    <x v="2"/>
    <n v="1251"/>
    <n v="1036"/>
    <x v="0"/>
    <n v="334668.80000000005"/>
    <x v="2"/>
  </r>
  <r>
    <x v="2273"/>
    <x v="2273"/>
    <x v="0"/>
    <x v="2"/>
    <n v="176"/>
    <n v="4"/>
    <x v="467"/>
    <n v="284"/>
    <n v="169"/>
    <n v="202.16"/>
    <n v="0.34200000000000003"/>
    <x v="0"/>
    <n v="704"/>
    <n v="768"/>
    <x v="1"/>
    <n v="44475.199999999997"/>
    <x v="0"/>
  </r>
  <r>
    <x v="2274"/>
    <x v="2274"/>
    <x v="4"/>
    <x v="2"/>
    <n v="110"/>
    <n v="11"/>
    <x v="160"/>
    <n v="204"/>
    <n v="102"/>
    <n v="1700.2"/>
    <n v="0.35599999999999998"/>
    <x v="2"/>
    <n v="1210"/>
    <n v="863"/>
    <x v="0"/>
    <n v="936810.20000000007"/>
    <x v="0"/>
  </r>
  <r>
    <x v="2275"/>
    <x v="2275"/>
    <x v="1"/>
    <x v="2"/>
    <n v="161"/>
    <n v="11"/>
    <x v="455"/>
    <n v="234"/>
    <n v="114"/>
    <n v="1216.23"/>
    <n v="0.91600000000000004"/>
    <x v="0"/>
    <n v="1771"/>
    <n v="1245"/>
    <x v="0"/>
    <n v="924334.8"/>
    <x v="2"/>
  </r>
  <r>
    <x v="2276"/>
    <x v="2276"/>
    <x v="1"/>
    <x v="0"/>
    <n v="48"/>
    <n v="13"/>
    <x v="369"/>
    <n v="222"/>
    <n v="225"/>
    <n v="1746.23"/>
    <n v="0.97599999999999998"/>
    <x v="2"/>
    <n v="624"/>
    <n v="152"/>
    <x v="0"/>
    <n v="1211883.6200000001"/>
    <x v="2"/>
  </r>
  <r>
    <x v="2277"/>
    <x v="2277"/>
    <x v="4"/>
    <x v="1"/>
    <n v="111"/>
    <n v="13"/>
    <x v="630"/>
    <n v="291"/>
    <n v="119"/>
    <n v="1741.89"/>
    <n v="0.89800000000000002"/>
    <x v="0"/>
    <n v="1443"/>
    <n v="1550"/>
    <x v="1"/>
    <n v="320507.76"/>
    <x v="2"/>
  </r>
  <r>
    <x v="2278"/>
    <x v="2278"/>
    <x v="2"/>
    <x v="1"/>
    <n v="40"/>
    <n v="7"/>
    <x v="418"/>
    <n v="147"/>
    <n v="351"/>
    <n v="1114.54"/>
    <n v="0.998"/>
    <x v="0"/>
    <n v="280"/>
    <n v="176"/>
    <x v="1"/>
    <n v="279749.53999999998"/>
    <x v="2"/>
  </r>
  <r>
    <x v="2279"/>
    <x v="2279"/>
    <x v="4"/>
    <x v="1"/>
    <n v="151"/>
    <n v="14"/>
    <x v="145"/>
    <n v="79"/>
    <n v="170"/>
    <n v="1826.02"/>
    <n v="0.86899999999999999"/>
    <x v="1"/>
    <n v="2114"/>
    <n v="1846"/>
    <x v="0"/>
    <n v="633628.93999999994"/>
    <x v="2"/>
  </r>
  <r>
    <x v="2280"/>
    <x v="2280"/>
    <x v="1"/>
    <x v="0"/>
    <n v="10"/>
    <n v="14"/>
    <x v="742"/>
    <n v="79"/>
    <n v="252"/>
    <n v="1704.4"/>
    <n v="0.70399999999999996"/>
    <x v="1"/>
    <n v="140"/>
    <n v="0"/>
    <x v="0"/>
    <n v="438030.80000000005"/>
    <x v="1"/>
  </r>
  <r>
    <x v="2281"/>
    <x v="2281"/>
    <x v="2"/>
    <x v="2"/>
    <n v="157"/>
    <n v="5"/>
    <x v="81"/>
    <n v="217"/>
    <n v="338"/>
    <n v="1918.34"/>
    <n v="0.29399999999999998"/>
    <x v="2"/>
    <n v="785"/>
    <n v="863"/>
    <x v="1"/>
    <n v="266649.26"/>
    <x v="3"/>
  </r>
  <r>
    <x v="2282"/>
    <x v="2282"/>
    <x v="2"/>
    <x v="1"/>
    <n v="163"/>
    <n v="14"/>
    <x v="408"/>
    <n v="209"/>
    <n v="229"/>
    <n v="1708.47"/>
    <n v="0.95299999999999996"/>
    <x v="2"/>
    <n v="2282"/>
    <n v="1853"/>
    <x v="0"/>
    <n v="1090003.8600000001"/>
    <x v="2"/>
  </r>
  <r>
    <x v="2283"/>
    <x v="2283"/>
    <x v="4"/>
    <x v="2"/>
    <n v="13"/>
    <n v="2"/>
    <x v="182"/>
    <n v="68"/>
    <n v="130"/>
    <n v="1651.35"/>
    <n v="0.877"/>
    <x v="1"/>
    <n v="26"/>
    <n v="0"/>
    <x v="2"/>
    <n v="444213.14999999997"/>
    <x v="2"/>
  </r>
  <r>
    <x v="2284"/>
    <x v="2284"/>
    <x v="1"/>
    <x v="2"/>
    <n v="169"/>
    <n v="2"/>
    <x v="545"/>
    <n v="268"/>
    <n v="104"/>
    <n v="965.25"/>
    <n v="0.24099999999999999"/>
    <x v="0"/>
    <n v="338"/>
    <n v="251"/>
    <x v="0"/>
    <n v="342663.75"/>
    <x v="3"/>
  </r>
  <r>
    <x v="2285"/>
    <x v="2285"/>
    <x v="0"/>
    <x v="0"/>
    <n v="159"/>
    <n v="6"/>
    <x v="427"/>
    <n v="174"/>
    <n v="228"/>
    <n v="463.46"/>
    <n v="0.48899999999999999"/>
    <x v="0"/>
    <n v="954"/>
    <n v="825"/>
    <x v="0"/>
    <n v="140428.38"/>
    <x v="0"/>
  </r>
  <r>
    <x v="2286"/>
    <x v="2286"/>
    <x v="1"/>
    <x v="0"/>
    <n v="17"/>
    <n v="13"/>
    <x v="414"/>
    <n v="254"/>
    <n v="147"/>
    <n v="1825.88"/>
    <n v="7.0000000000000007E-2"/>
    <x v="2"/>
    <n v="221"/>
    <n v="258"/>
    <x v="1"/>
    <n v="396215.96"/>
    <x v="3"/>
  </r>
  <r>
    <x v="2287"/>
    <x v="2287"/>
    <x v="3"/>
    <x v="2"/>
    <n v="45"/>
    <n v="9"/>
    <x v="240"/>
    <n v="93"/>
    <n v="159"/>
    <n v="1458.97"/>
    <n v="0.95299999999999996"/>
    <x v="2"/>
    <n v="405"/>
    <n v="63"/>
    <x v="0"/>
    <n v="634651.95000000007"/>
    <x v="2"/>
  </r>
  <r>
    <x v="2288"/>
    <x v="2288"/>
    <x v="0"/>
    <x v="1"/>
    <n v="132"/>
    <n v="2"/>
    <x v="65"/>
    <n v="123"/>
    <n v="202"/>
    <n v="599.41"/>
    <n v="0.57299999999999995"/>
    <x v="0"/>
    <n v="264"/>
    <n v="0"/>
    <x v="0"/>
    <n v="450156.91"/>
    <x v="0"/>
  </r>
  <r>
    <x v="2289"/>
    <x v="2289"/>
    <x v="2"/>
    <x v="1"/>
    <n v="70"/>
    <n v="3"/>
    <x v="116"/>
    <n v="243"/>
    <n v="174"/>
    <n v="714.94"/>
    <n v="0.245"/>
    <x v="1"/>
    <n v="210"/>
    <n v="39"/>
    <x v="0"/>
    <n v="295985.16000000003"/>
    <x v="3"/>
  </r>
  <r>
    <x v="2290"/>
    <x v="2290"/>
    <x v="0"/>
    <x v="0"/>
    <n v="89"/>
    <n v="8"/>
    <x v="342"/>
    <n v="271"/>
    <n v="140"/>
    <n v="1387.85"/>
    <n v="0.29199999999999998"/>
    <x v="2"/>
    <n v="712"/>
    <n v="813"/>
    <x v="1"/>
    <n v="235934.49999999997"/>
    <x v="3"/>
  </r>
  <r>
    <x v="2291"/>
    <x v="2291"/>
    <x v="2"/>
    <x v="0"/>
    <n v="28"/>
    <n v="9"/>
    <x v="672"/>
    <n v="181"/>
    <n v="343"/>
    <n v="981.74"/>
    <n v="0.98099999999999998"/>
    <x v="0"/>
    <n v="252"/>
    <n v="149"/>
    <x v="1"/>
    <n v="278814.15999999997"/>
    <x v="2"/>
  </r>
  <r>
    <x v="2292"/>
    <x v="2292"/>
    <x v="2"/>
    <x v="0"/>
    <n v="48"/>
    <n v="13"/>
    <x v="623"/>
    <n v="27"/>
    <n v="86"/>
    <n v="208.89"/>
    <n v="0.61599999999999999"/>
    <x v="2"/>
    <n v="624"/>
    <n v="412"/>
    <x v="0"/>
    <n v="49924.71"/>
    <x v="1"/>
  </r>
  <r>
    <x v="2293"/>
    <x v="2293"/>
    <x v="0"/>
    <x v="0"/>
    <n v="110"/>
    <n v="4"/>
    <x v="525"/>
    <n v="244"/>
    <n v="54"/>
    <n v="325.82"/>
    <n v="0.42099999999999999"/>
    <x v="1"/>
    <n v="440"/>
    <n v="449"/>
    <x v="1"/>
    <n v="76567.7"/>
    <x v="0"/>
  </r>
  <r>
    <x v="2294"/>
    <x v="2294"/>
    <x v="2"/>
    <x v="0"/>
    <n v="102"/>
    <n v="12"/>
    <x v="412"/>
    <n v="166"/>
    <n v="387"/>
    <n v="1504.01"/>
    <n v="0.5"/>
    <x v="2"/>
    <n v="1224"/>
    <n v="1056"/>
    <x v="1"/>
    <n v="502339.34"/>
    <x v="0"/>
  </r>
  <r>
    <x v="2295"/>
    <x v="2295"/>
    <x v="2"/>
    <x v="0"/>
    <n v="64"/>
    <n v="13"/>
    <x v="449"/>
    <n v="220"/>
    <n v="199"/>
    <n v="690.71"/>
    <n v="9.9000000000000005E-2"/>
    <x v="0"/>
    <n v="832"/>
    <n v="365"/>
    <x v="0"/>
    <n v="474517.77"/>
    <x v="3"/>
  </r>
  <r>
    <x v="2296"/>
    <x v="2296"/>
    <x v="3"/>
    <x v="0"/>
    <n v="13"/>
    <n v="14"/>
    <x v="525"/>
    <n v="290"/>
    <n v="365"/>
    <n v="1039.92"/>
    <n v="7.4999999999999997E-2"/>
    <x v="1"/>
    <n v="182"/>
    <n v="237"/>
    <x v="1"/>
    <n v="244381.2"/>
    <x v="3"/>
  </r>
  <r>
    <x v="2297"/>
    <x v="2297"/>
    <x v="1"/>
    <x v="1"/>
    <n v="134"/>
    <n v="9"/>
    <x v="473"/>
    <n v="205"/>
    <n v="221"/>
    <n v="1544.91"/>
    <n v="0.59299999999999997"/>
    <x v="0"/>
    <n v="1206"/>
    <n v="1057"/>
    <x v="0"/>
    <n v="546898.14"/>
    <x v="0"/>
  </r>
  <r>
    <x v="2298"/>
    <x v="2298"/>
    <x v="1"/>
    <x v="0"/>
    <n v="60"/>
    <n v="2"/>
    <x v="483"/>
    <n v="124"/>
    <n v="311"/>
    <n v="1514.79"/>
    <n v="0.51200000000000001"/>
    <x v="1"/>
    <n v="120"/>
    <n v="0"/>
    <x v="0"/>
    <n v="572590.62"/>
    <x v="0"/>
  </r>
  <r>
    <x v="2299"/>
    <x v="2299"/>
    <x v="3"/>
    <x v="0"/>
    <n v="162"/>
    <n v="10"/>
    <x v="167"/>
    <n v="169"/>
    <n v="76"/>
    <n v="375.68"/>
    <n v="0.35899999999999999"/>
    <x v="0"/>
    <n v="1620"/>
    <n v="1144"/>
    <x v="0"/>
    <n v="242313.60000000001"/>
    <x v="0"/>
  </r>
  <r>
    <x v="2300"/>
    <x v="2300"/>
    <x v="0"/>
    <x v="1"/>
    <n v="26"/>
    <n v="13"/>
    <x v="743"/>
    <n v="164"/>
    <n v="104"/>
    <n v="241.87"/>
    <n v="0.56599999999999995"/>
    <x v="2"/>
    <n v="338"/>
    <n v="322"/>
    <x v="0"/>
    <n v="43536.6"/>
    <x v="0"/>
  </r>
  <r>
    <x v="2301"/>
    <x v="2301"/>
    <x v="4"/>
    <x v="1"/>
    <n v="85"/>
    <n v="3"/>
    <x v="353"/>
    <n v="60"/>
    <n v="369"/>
    <n v="1202.75"/>
    <n v="7.2999999999999995E-2"/>
    <x v="1"/>
    <n v="255"/>
    <n v="0"/>
    <x v="0"/>
    <n v="756529.75"/>
    <x v="3"/>
  </r>
  <r>
    <x v="2302"/>
    <x v="2302"/>
    <x v="4"/>
    <x v="2"/>
    <n v="104"/>
    <n v="14"/>
    <x v="464"/>
    <n v="293"/>
    <n v="298"/>
    <n v="1496.18"/>
    <n v="0.94399999999999995"/>
    <x v="1"/>
    <n v="1456"/>
    <n v="1219"/>
    <x v="0"/>
    <n v="792975.4"/>
    <x v="2"/>
  </r>
  <r>
    <x v="2303"/>
    <x v="2303"/>
    <x v="4"/>
    <x v="0"/>
    <n v="17"/>
    <n v="3"/>
    <x v="442"/>
    <n v="82"/>
    <n v="322"/>
    <n v="340.63"/>
    <n v="0.29399999999999998"/>
    <x v="1"/>
    <n v="51"/>
    <n v="0"/>
    <x v="1"/>
    <n v="59950.879999999997"/>
    <x v="3"/>
  </r>
  <r>
    <x v="2304"/>
    <x v="2304"/>
    <x v="3"/>
    <x v="0"/>
    <n v="75"/>
    <n v="5"/>
    <x v="352"/>
    <n v="119"/>
    <n v="308"/>
    <n v="775.31"/>
    <n v="7.1999999999999995E-2"/>
    <x v="2"/>
    <n v="375"/>
    <n v="313"/>
    <x v="1"/>
    <n v="140331.10999999999"/>
    <x v="3"/>
  </r>
  <r>
    <x v="2305"/>
    <x v="2305"/>
    <x v="3"/>
    <x v="0"/>
    <n v="20"/>
    <n v="13"/>
    <x v="8"/>
    <n v="295"/>
    <n v="315"/>
    <n v="1747.04"/>
    <n v="0.17"/>
    <x v="1"/>
    <n v="260"/>
    <n v="494"/>
    <x v="1"/>
    <n v="106569.44"/>
    <x v="3"/>
  </r>
  <r>
    <x v="2306"/>
    <x v="2306"/>
    <x v="2"/>
    <x v="0"/>
    <n v="49"/>
    <n v="11"/>
    <x v="323"/>
    <n v="230"/>
    <n v="240"/>
    <n v="1891.24"/>
    <n v="9.5000000000000001E-2"/>
    <x v="2"/>
    <n v="539"/>
    <n v="570"/>
    <x v="1"/>
    <n v="376356.76"/>
    <x v="3"/>
  </r>
  <r>
    <x v="2307"/>
    <x v="2307"/>
    <x v="4"/>
    <x v="2"/>
    <n v="69"/>
    <n v="4"/>
    <x v="29"/>
    <n v="18"/>
    <n v="112"/>
    <n v="935.44"/>
    <n v="0.17899999999999999"/>
    <x v="2"/>
    <n v="276"/>
    <n v="0"/>
    <x v="0"/>
    <n v="301211.68"/>
    <x v="3"/>
  </r>
  <r>
    <x v="2308"/>
    <x v="2308"/>
    <x v="0"/>
    <x v="1"/>
    <n v="143"/>
    <n v="5"/>
    <x v="102"/>
    <n v="91"/>
    <n v="394"/>
    <n v="205.06"/>
    <n v="0.41699999999999998"/>
    <x v="1"/>
    <n v="715"/>
    <n v="457"/>
    <x v="1"/>
    <n v="71565.94"/>
    <x v="0"/>
  </r>
  <r>
    <x v="2309"/>
    <x v="2309"/>
    <x v="0"/>
    <x v="1"/>
    <n v="74"/>
    <n v="7"/>
    <x v="106"/>
    <n v="31"/>
    <n v="390"/>
    <n v="552.51"/>
    <n v="0.73799999999999999"/>
    <x v="0"/>
    <n v="518"/>
    <n v="0"/>
    <x v="0"/>
    <n v="321560.82"/>
    <x v="1"/>
  </r>
  <r>
    <x v="2310"/>
    <x v="2310"/>
    <x v="4"/>
    <x v="0"/>
    <n v="152"/>
    <n v="8"/>
    <x v="399"/>
    <n v="108"/>
    <n v="153"/>
    <n v="504.29"/>
    <n v="0.27200000000000002"/>
    <x v="1"/>
    <n v="1216"/>
    <n v="541"/>
    <x v="0"/>
    <n v="394859.07"/>
    <x v="3"/>
  </r>
  <r>
    <x v="2311"/>
    <x v="2311"/>
    <x v="4"/>
    <x v="0"/>
    <n v="103"/>
    <n v="6"/>
    <x v="416"/>
    <n v="179"/>
    <n v="337"/>
    <n v="515.98"/>
    <n v="0.436"/>
    <x v="0"/>
    <n v="618"/>
    <n v="349"/>
    <x v="0"/>
    <n v="231159.04000000001"/>
    <x v="0"/>
  </r>
  <r>
    <x v="2312"/>
    <x v="2312"/>
    <x v="4"/>
    <x v="0"/>
    <n v="195"/>
    <n v="3"/>
    <x v="641"/>
    <n v="199"/>
    <n v="308"/>
    <n v="1013.07"/>
    <n v="0.92900000000000005"/>
    <x v="0"/>
    <n v="585"/>
    <n v="415"/>
    <x v="0"/>
    <n v="373822.83"/>
    <x v="2"/>
  </r>
  <r>
    <x v="2313"/>
    <x v="2313"/>
    <x v="3"/>
    <x v="2"/>
    <n v="105"/>
    <n v="4"/>
    <x v="81"/>
    <n v="115"/>
    <n v="210"/>
    <n v="1187.29"/>
    <n v="0.29599999999999999"/>
    <x v="1"/>
    <n v="420"/>
    <n v="396"/>
    <x v="1"/>
    <n v="165033.31"/>
    <x v="3"/>
  </r>
  <r>
    <x v="2314"/>
    <x v="2314"/>
    <x v="3"/>
    <x v="2"/>
    <n v="109"/>
    <n v="11"/>
    <x v="158"/>
    <n v="274"/>
    <n v="220"/>
    <n v="288.89"/>
    <n v="0.79500000000000004"/>
    <x v="1"/>
    <n v="1199"/>
    <n v="1379"/>
    <x v="1"/>
    <n v="27155.66"/>
    <x v="1"/>
  </r>
  <r>
    <x v="2315"/>
    <x v="2315"/>
    <x v="3"/>
    <x v="1"/>
    <n v="144"/>
    <n v="12"/>
    <x v="487"/>
    <n v="177"/>
    <n v="158"/>
    <n v="1784.24"/>
    <n v="0.158"/>
    <x v="0"/>
    <n v="1728"/>
    <n v="1212"/>
    <x v="0"/>
    <n v="1236478.32"/>
    <x v="3"/>
  </r>
  <r>
    <x v="2316"/>
    <x v="2316"/>
    <x v="1"/>
    <x v="0"/>
    <n v="194"/>
    <n v="4"/>
    <x v="17"/>
    <n v="122"/>
    <n v="189"/>
    <n v="1258.95"/>
    <n v="0.17799999999999999"/>
    <x v="1"/>
    <n v="776"/>
    <n v="218"/>
    <x v="0"/>
    <n v="856086"/>
    <x v="3"/>
  </r>
  <r>
    <x v="2317"/>
    <x v="2317"/>
    <x v="0"/>
    <x v="0"/>
    <n v="98"/>
    <n v="6"/>
    <x v="627"/>
    <n v="157"/>
    <n v="142"/>
    <n v="1214.6400000000001"/>
    <n v="0.45600000000000002"/>
    <x v="1"/>
    <n v="588"/>
    <n v="603"/>
    <x v="1"/>
    <n v="172478.88"/>
    <x v="0"/>
  </r>
  <r>
    <x v="2318"/>
    <x v="2318"/>
    <x v="0"/>
    <x v="0"/>
    <n v="46"/>
    <n v="13"/>
    <x v="642"/>
    <n v="229"/>
    <n v="152"/>
    <n v="1975.19"/>
    <n v="0.23400000000000001"/>
    <x v="2"/>
    <n v="598"/>
    <n v="155"/>
    <x v="0"/>
    <n v="1327327.68"/>
    <x v="3"/>
  </r>
  <r>
    <x v="2319"/>
    <x v="2319"/>
    <x v="2"/>
    <x v="0"/>
    <n v="87"/>
    <n v="12"/>
    <x v="304"/>
    <n v="42"/>
    <n v="275"/>
    <n v="1274.8800000000001"/>
    <n v="0.90300000000000002"/>
    <x v="0"/>
    <n v="1044"/>
    <n v="885"/>
    <x v="1"/>
    <n v="256250.88000000003"/>
    <x v="2"/>
  </r>
  <r>
    <x v="2320"/>
    <x v="2320"/>
    <x v="3"/>
    <x v="2"/>
    <n v="190"/>
    <n v="13"/>
    <x v="58"/>
    <n v="229"/>
    <n v="209"/>
    <n v="1861.47"/>
    <n v="5.0999999999999997E-2"/>
    <x v="2"/>
    <n v="2470"/>
    <n v="2423"/>
    <x v="0"/>
    <n v="513765.72000000003"/>
    <x v="3"/>
  </r>
  <r>
    <x v="2321"/>
    <x v="2321"/>
    <x v="1"/>
    <x v="1"/>
    <n v="137"/>
    <n v="6"/>
    <x v="724"/>
    <n v="194"/>
    <n v="244"/>
    <n v="608.20000000000005"/>
    <n v="0.59699999999999998"/>
    <x v="1"/>
    <n v="822"/>
    <n v="240"/>
    <x v="0"/>
    <n v="471963.2"/>
    <x v="0"/>
  </r>
  <r>
    <x v="2322"/>
    <x v="2322"/>
    <x v="1"/>
    <x v="1"/>
    <n v="109"/>
    <n v="5"/>
    <x v="22"/>
    <n v="202"/>
    <n v="373"/>
    <n v="518.25"/>
    <n v="0.60399999999999998"/>
    <x v="1"/>
    <n v="545"/>
    <n v="130"/>
    <x v="0"/>
    <n v="319760.25"/>
    <x v="1"/>
  </r>
  <r>
    <x v="2323"/>
    <x v="2323"/>
    <x v="0"/>
    <x v="2"/>
    <n v="159"/>
    <n v="9"/>
    <x v="359"/>
    <n v="189"/>
    <n v="194"/>
    <n v="1057.21"/>
    <n v="6.6000000000000003E-2"/>
    <x v="2"/>
    <n v="1431"/>
    <n v="1018"/>
    <x v="0"/>
    <n v="636440.42000000004"/>
    <x v="3"/>
  </r>
  <r>
    <x v="2324"/>
    <x v="2324"/>
    <x v="3"/>
    <x v="0"/>
    <n v="32"/>
    <n v="7"/>
    <x v="738"/>
    <n v="15"/>
    <n v="291"/>
    <n v="1041.79"/>
    <n v="0.73299999999999998"/>
    <x v="2"/>
    <n v="224"/>
    <n v="0"/>
    <x v="1"/>
    <n v="300035.52"/>
    <x v="1"/>
  </r>
  <r>
    <x v="2325"/>
    <x v="2325"/>
    <x v="2"/>
    <x v="1"/>
    <n v="30"/>
    <n v="7"/>
    <x v="68"/>
    <n v="18"/>
    <n v="181"/>
    <n v="491.64"/>
    <n v="0.46899999999999997"/>
    <x v="1"/>
    <n v="210"/>
    <n v="0"/>
    <x v="2"/>
    <n v="251719.67999999999"/>
    <x v="0"/>
  </r>
  <r>
    <x v="2326"/>
    <x v="2326"/>
    <x v="3"/>
    <x v="1"/>
    <n v="120"/>
    <n v="2"/>
    <x v="323"/>
    <n v="70"/>
    <n v="142"/>
    <n v="1414.33"/>
    <n v="0.72299999999999998"/>
    <x v="0"/>
    <n v="240"/>
    <n v="111"/>
    <x v="0"/>
    <n v="281451.67"/>
    <x v="1"/>
  </r>
  <r>
    <x v="2327"/>
    <x v="2327"/>
    <x v="4"/>
    <x v="2"/>
    <n v="53"/>
    <n v="7"/>
    <x v="626"/>
    <n v="172"/>
    <n v="322"/>
    <n v="107.79"/>
    <n v="0.82699999999999996"/>
    <x v="2"/>
    <n v="371"/>
    <n v="375"/>
    <x v="1"/>
    <n v="18108.72"/>
    <x v="2"/>
  </r>
  <r>
    <x v="2328"/>
    <x v="2328"/>
    <x v="3"/>
    <x v="0"/>
    <n v="153"/>
    <n v="4"/>
    <x v="6"/>
    <n v="108"/>
    <n v="241"/>
    <n v="1396.73"/>
    <n v="0.32300000000000001"/>
    <x v="0"/>
    <n v="612"/>
    <n v="183"/>
    <x v="0"/>
    <n v="750044.01"/>
    <x v="0"/>
  </r>
  <r>
    <x v="2329"/>
    <x v="2329"/>
    <x v="4"/>
    <x v="1"/>
    <n v="5"/>
    <n v="14"/>
    <x v="711"/>
    <n v="157"/>
    <n v="71"/>
    <n v="941.5"/>
    <n v="0.48399999999999999"/>
    <x v="1"/>
    <n v="70"/>
    <n v="60"/>
    <x v="0"/>
    <n v="157230.5"/>
    <x v="0"/>
  </r>
  <r>
    <x v="2330"/>
    <x v="2330"/>
    <x v="4"/>
    <x v="0"/>
    <n v="96"/>
    <n v="7"/>
    <x v="695"/>
    <n v="67"/>
    <n v="243"/>
    <n v="1393.56"/>
    <n v="0.26100000000000001"/>
    <x v="0"/>
    <n v="672"/>
    <n v="40"/>
    <x v="0"/>
    <n v="974098.44"/>
    <x v="3"/>
  </r>
  <r>
    <x v="2331"/>
    <x v="2331"/>
    <x v="2"/>
    <x v="1"/>
    <n v="62"/>
    <n v="11"/>
    <x v="60"/>
    <n v="224"/>
    <n v="219"/>
    <n v="980.31"/>
    <n v="0.20200000000000001"/>
    <x v="0"/>
    <n v="682"/>
    <n v="878"/>
    <x v="1"/>
    <n v="27448.68"/>
    <x v="3"/>
  </r>
  <r>
    <x v="2332"/>
    <x v="2332"/>
    <x v="0"/>
    <x v="2"/>
    <n v="83"/>
    <n v="14"/>
    <x v="633"/>
    <n v="191"/>
    <n v="60"/>
    <n v="1955.8"/>
    <n v="1E-3"/>
    <x v="1"/>
    <n v="1162"/>
    <n v="1156"/>
    <x v="0"/>
    <n v="385292.6"/>
    <x v="3"/>
  </r>
  <r>
    <x v="2333"/>
    <x v="2333"/>
    <x v="3"/>
    <x v="0"/>
    <n v="187"/>
    <n v="12"/>
    <x v="116"/>
    <n v="44"/>
    <n v="230"/>
    <n v="702.64"/>
    <n v="0.96399999999999997"/>
    <x v="1"/>
    <n v="2244"/>
    <n v="1874"/>
    <x v="0"/>
    <n v="290892.96000000002"/>
    <x v="2"/>
  </r>
  <r>
    <x v="2334"/>
    <x v="2334"/>
    <x v="4"/>
    <x v="2"/>
    <n v="85"/>
    <n v="14"/>
    <x v="100"/>
    <n v="55"/>
    <n v="281"/>
    <n v="1966.02"/>
    <n v="0.441"/>
    <x v="1"/>
    <n v="1190"/>
    <n v="598"/>
    <x v="0"/>
    <n v="1272014.94"/>
    <x v="0"/>
  </r>
  <r>
    <x v="2335"/>
    <x v="2335"/>
    <x v="3"/>
    <x v="1"/>
    <n v="30"/>
    <n v="7"/>
    <x v="648"/>
    <n v="96"/>
    <n v="78"/>
    <n v="176.7"/>
    <n v="1.2999999999999999E-2"/>
    <x v="0"/>
    <n v="210"/>
    <n v="0"/>
    <x v="2"/>
    <n v="110790.9"/>
    <x v="3"/>
  </r>
  <r>
    <x v="2336"/>
    <x v="2336"/>
    <x v="0"/>
    <x v="2"/>
    <n v="157"/>
    <n v="3"/>
    <x v="699"/>
    <n v="13"/>
    <n v="69"/>
    <n v="1383.33"/>
    <n v="8.9999999999999993E-3"/>
    <x v="2"/>
    <n v="471"/>
    <n v="134"/>
    <x v="0"/>
    <n v="484165.5"/>
    <x v="3"/>
  </r>
  <r>
    <x v="2337"/>
    <x v="2337"/>
    <x v="0"/>
    <x v="2"/>
    <n v="81"/>
    <n v="2"/>
    <x v="669"/>
    <n v="275"/>
    <n v="54"/>
    <n v="935.73"/>
    <n v="0.28799999999999998"/>
    <x v="1"/>
    <n v="162"/>
    <n v="362"/>
    <x v="1"/>
    <n v="70179.75"/>
    <x v="3"/>
  </r>
  <r>
    <x v="2338"/>
    <x v="2338"/>
    <x v="1"/>
    <x v="2"/>
    <n v="165"/>
    <n v="12"/>
    <x v="347"/>
    <n v="116"/>
    <n v="83"/>
    <n v="1653.17"/>
    <n v="1.4E-2"/>
    <x v="1"/>
    <n v="1980"/>
    <n v="1870"/>
    <x v="0"/>
    <n v="373616.42000000004"/>
    <x v="3"/>
  </r>
  <r>
    <x v="2339"/>
    <x v="2339"/>
    <x v="0"/>
    <x v="1"/>
    <n v="76"/>
    <n v="4"/>
    <x v="375"/>
    <n v="84"/>
    <n v="189"/>
    <n v="1589.75"/>
    <n v="0.375"/>
    <x v="2"/>
    <n v="304"/>
    <n v="264"/>
    <x v="1"/>
    <n v="197129"/>
    <x v="0"/>
  </r>
  <r>
    <x v="2340"/>
    <x v="2340"/>
    <x v="2"/>
    <x v="0"/>
    <n v="73"/>
    <n v="6"/>
    <x v="270"/>
    <n v="49"/>
    <n v="77"/>
    <n v="1610.41"/>
    <n v="6.3E-2"/>
    <x v="1"/>
    <n v="438"/>
    <n v="0"/>
    <x v="0"/>
    <n v="911492.06"/>
    <x v="3"/>
  </r>
  <r>
    <x v="2341"/>
    <x v="2341"/>
    <x v="4"/>
    <x v="2"/>
    <n v="10"/>
    <n v="5"/>
    <x v="659"/>
    <n v="136"/>
    <n v="147"/>
    <n v="234.74"/>
    <n v="3.9E-2"/>
    <x v="1"/>
    <n v="50"/>
    <n v="0"/>
    <x v="2"/>
    <n v="173707.6"/>
    <x v="3"/>
  </r>
  <r>
    <x v="2342"/>
    <x v="2342"/>
    <x v="1"/>
    <x v="0"/>
    <n v="27"/>
    <n v="8"/>
    <x v="291"/>
    <n v="192"/>
    <n v="311"/>
    <n v="1653.61"/>
    <n v="0.66900000000000004"/>
    <x v="2"/>
    <n v="216"/>
    <n v="34"/>
    <x v="0"/>
    <n v="618450.14"/>
    <x v="1"/>
  </r>
  <r>
    <x v="2343"/>
    <x v="2343"/>
    <x v="2"/>
    <x v="1"/>
    <n v="162"/>
    <n v="5"/>
    <x v="587"/>
    <n v="128"/>
    <n v="295"/>
    <n v="467.38"/>
    <n v="0.90700000000000003"/>
    <x v="0"/>
    <n v="810"/>
    <n v="260"/>
    <x v="0"/>
    <n v="316883.64"/>
    <x v="2"/>
  </r>
  <r>
    <x v="2344"/>
    <x v="2344"/>
    <x v="3"/>
    <x v="0"/>
    <n v="58"/>
    <n v="9"/>
    <x v="744"/>
    <n v="82"/>
    <n v="68"/>
    <n v="100.08"/>
    <n v="0.40899999999999997"/>
    <x v="0"/>
    <n v="522"/>
    <n v="96"/>
    <x v="0"/>
    <n v="50840.639999999999"/>
    <x v="0"/>
  </r>
  <r>
    <x v="2345"/>
    <x v="2345"/>
    <x v="4"/>
    <x v="2"/>
    <n v="91"/>
    <n v="8"/>
    <x v="636"/>
    <n v="49"/>
    <n v="61"/>
    <n v="474.59"/>
    <n v="0.83699999999999997"/>
    <x v="0"/>
    <n v="728"/>
    <n v="165"/>
    <x v="0"/>
    <n v="290449.07999999996"/>
    <x v="2"/>
  </r>
  <r>
    <x v="2346"/>
    <x v="2346"/>
    <x v="0"/>
    <x v="2"/>
    <n v="15"/>
    <n v="11"/>
    <x v="300"/>
    <n v="213"/>
    <n v="74"/>
    <n v="984.61"/>
    <n v="2.9000000000000001E-2"/>
    <x v="1"/>
    <n v="165"/>
    <n v="0"/>
    <x v="0"/>
    <n v="513966.42"/>
    <x v="3"/>
  </r>
  <r>
    <x v="2347"/>
    <x v="2347"/>
    <x v="4"/>
    <x v="2"/>
    <n v="163"/>
    <n v="10"/>
    <x v="745"/>
    <n v="105"/>
    <n v="62"/>
    <n v="1497.12"/>
    <n v="0.77800000000000002"/>
    <x v="2"/>
    <n v="1630"/>
    <n v="1666"/>
    <x v="1"/>
    <n v="103301.28"/>
    <x v="1"/>
  </r>
  <r>
    <x v="2348"/>
    <x v="2348"/>
    <x v="3"/>
    <x v="2"/>
    <n v="138"/>
    <n v="2"/>
    <x v="506"/>
    <n v="288"/>
    <n v="125"/>
    <n v="476.33"/>
    <n v="6.3E-2"/>
    <x v="0"/>
    <n v="276"/>
    <n v="458"/>
    <x v="1"/>
    <n v="50490.979999999996"/>
    <x v="3"/>
  </r>
  <r>
    <x v="2349"/>
    <x v="2349"/>
    <x v="1"/>
    <x v="2"/>
    <n v="15"/>
    <n v="6"/>
    <x v="746"/>
    <n v="152"/>
    <n v="308"/>
    <n v="270.36"/>
    <n v="0.83799999999999997"/>
    <x v="2"/>
    <n v="90"/>
    <n v="0"/>
    <x v="2"/>
    <n v="195199.92"/>
    <x v="2"/>
  </r>
  <r>
    <x v="2350"/>
    <x v="2350"/>
    <x v="1"/>
    <x v="2"/>
    <n v="81"/>
    <n v="14"/>
    <x v="29"/>
    <n v="124"/>
    <n v="73"/>
    <n v="1309.6400000000001"/>
    <n v="0.88200000000000001"/>
    <x v="0"/>
    <n v="1134"/>
    <n v="936"/>
    <x v="0"/>
    <n v="421704.08"/>
    <x v="2"/>
  </r>
  <r>
    <x v="2351"/>
    <x v="2351"/>
    <x v="1"/>
    <x v="1"/>
    <n v="16"/>
    <n v="5"/>
    <x v="45"/>
    <n v="142"/>
    <n v="57"/>
    <n v="1968.6"/>
    <n v="0.78600000000000003"/>
    <x v="0"/>
    <n v="80"/>
    <n v="202"/>
    <x v="1"/>
    <n v="39372"/>
    <x v="1"/>
  </r>
  <r>
    <x v="2352"/>
    <x v="2352"/>
    <x v="0"/>
    <x v="1"/>
    <n v="198"/>
    <n v="7"/>
    <x v="215"/>
    <n v="177"/>
    <n v="277"/>
    <n v="1221.7"/>
    <n v="0.82099999999999995"/>
    <x v="1"/>
    <n v="1386"/>
    <n v="1163"/>
    <x v="0"/>
    <n v="488680"/>
    <x v="2"/>
  </r>
  <r>
    <x v="2353"/>
    <x v="2353"/>
    <x v="2"/>
    <x v="1"/>
    <n v="57"/>
    <n v="2"/>
    <x v="615"/>
    <n v="254"/>
    <n v="172"/>
    <n v="1397.56"/>
    <n v="0.56100000000000005"/>
    <x v="0"/>
    <n v="114"/>
    <n v="0"/>
    <x v="0"/>
    <n v="934967.64"/>
    <x v="0"/>
  </r>
  <r>
    <x v="2354"/>
    <x v="2354"/>
    <x v="2"/>
    <x v="0"/>
    <n v="103"/>
    <n v="7"/>
    <x v="180"/>
    <n v="286"/>
    <n v="139"/>
    <n v="1144.28"/>
    <n v="0.26500000000000001"/>
    <x v="0"/>
    <n v="721"/>
    <n v="340"/>
    <x v="0"/>
    <n v="763234.76"/>
    <x v="3"/>
  </r>
  <r>
    <x v="2355"/>
    <x v="2355"/>
    <x v="4"/>
    <x v="0"/>
    <n v="40"/>
    <n v="2"/>
    <x v="367"/>
    <n v="268"/>
    <n v="350"/>
    <n v="1575.58"/>
    <n v="0.64300000000000002"/>
    <x v="2"/>
    <n v="80"/>
    <n v="0"/>
    <x v="0"/>
    <n v="600295.98"/>
    <x v="1"/>
  </r>
  <r>
    <x v="2356"/>
    <x v="2356"/>
    <x v="0"/>
    <x v="1"/>
    <n v="149"/>
    <n v="2"/>
    <x v="215"/>
    <n v="55"/>
    <n v="273"/>
    <n v="1952.82"/>
    <n v="0.44"/>
    <x v="1"/>
    <n v="298"/>
    <n v="0"/>
    <x v="0"/>
    <n v="781128"/>
    <x v="0"/>
  </r>
  <r>
    <x v="2357"/>
    <x v="2357"/>
    <x v="1"/>
    <x v="0"/>
    <n v="32"/>
    <n v="9"/>
    <x v="391"/>
    <n v="246"/>
    <n v="273"/>
    <n v="1111.05"/>
    <n v="5.0000000000000001E-3"/>
    <x v="1"/>
    <n v="288"/>
    <n v="0"/>
    <x v="0"/>
    <n v="761069.25"/>
    <x v="3"/>
  </r>
  <r>
    <x v="2358"/>
    <x v="2358"/>
    <x v="1"/>
    <x v="0"/>
    <n v="154"/>
    <n v="3"/>
    <x v="352"/>
    <n v="62"/>
    <n v="306"/>
    <n v="862.74"/>
    <n v="0.47699999999999998"/>
    <x v="0"/>
    <n v="462"/>
    <n v="343"/>
    <x v="1"/>
    <n v="156155.94"/>
    <x v="0"/>
  </r>
  <r>
    <x v="2359"/>
    <x v="2359"/>
    <x v="3"/>
    <x v="2"/>
    <n v="106"/>
    <n v="11"/>
    <x v="379"/>
    <n v="157"/>
    <n v="52"/>
    <n v="1727.67"/>
    <n v="0.65100000000000002"/>
    <x v="1"/>
    <n v="1166"/>
    <n v="1285"/>
    <x v="1"/>
    <n v="65651.460000000006"/>
    <x v="1"/>
  </r>
  <r>
    <x v="2360"/>
    <x v="2360"/>
    <x v="3"/>
    <x v="2"/>
    <n v="11"/>
    <n v="14"/>
    <x v="204"/>
    <n v="196"/>
    <n v="370"/>
    <n v="1940.97"/>
    <n v="1.4E-2"/>
    <x v="2"/>
    <n v="154"/>
    <n v="88"/>
    <x v="1"/>
    <n v="508534.14"/>
    <x v="3"/>
  </r>
  <r>
    <x v="2361"/>
    <x v="2361"/>
    <x v="1"/>
    <x v="0"/>
    <n v="19"/>
    <n v="7"/>
    <x v="599"/>
    <n v="30"/>
    <n v="320"/>
    <n v="301.89999999999998"/>
    <n v="0.621"/>
    <x v="1"/>
    <n v="133"/>
    <n v="15"/>
    <x v="1"/>
    <n v="44681.2"/>
    <x v="1"/>
  </r>
  <r>
    <x v="2362"/>
    <x v="2362"/>
    <x v="1"/>
    <x v="0"/>
    <n v="143"/>
    <n v="7"/>
    <x v="252"/>
    <n v="99"/>
    <n v="355"/>
    <n v="1177.43"/>
    <n v="0.65300000000000002"/>
    <x v="0"/>
    <n v="1001"/>
    <n v="905"/>
    <x v="1"/>
    <n v="229598.85"/>
    <x v="1"/>
  </r>
  <r>
    <x v="2363"/>
    <x v="2363"/>
    <x v="0"/>
    <x v="1"/>
    <n v="28"/>
    <n v="7"/>
    <x v="246"/>
    <n v="242"/>
    <n v="197"/>
    <n v="1595.3"/>
    <n v="0.158"/>
    <x v="1"/>
    <n v="196"/>
    <n v="10"/>
    <x v="0"/>
    <n v="682788.4"/>
    <x v="3"/>
  </r>
  <r>
    <x v="2364"/>
    <x v="2364"/>
    <x v="2"/>
    <x v="0"/>
    <n v="199"/>
    <n v="9"/>
    <x v="694"/>
    <n v="224"/>
    <n v="238"/>
    <n v="1090.01"/>
    <n v="0.43099999999999999"/>
    <x v="1"/>
    <n v="1791"/>
    <n v="1912"/>
    <x v="1"/>
    <n v="112271.03"/>
    <x v="0"/>
  </r>
  <r>
    <x v="2365"/>
    <x v="2365"/>
    <x v="3"/>
    <x v="2"/>
    <n v="34"/>
    <n v="5"/>
    <x v="306"/>
    <n v="60"/>
    <n v="236"/>
    <n v="847.93"/>
    <n v="0.96399999999999997"/>
    <x v="0"/>
    <n v="170"/>
    <n v="0"/>
    <x v="0"/>
    <n v="334932.34999999998"/>
    <x v="2"/>
  </r>
  <r>
    <x v="2366"/>
    <x v="2366"/>
    <x v="2"/>
    <x v="0"/>
    <n v="70"/>
    <n v="4"/>
    <x v="655"/>
    <n v="162"/>
    <n v="237"/>
    <n v="1327.7"/>
    <n v="0.88400000000000001"/>
    <x v="1"/>
    <n v="280"/>
    <n v="201"/>
    <x v="0"/>
    <n v="319975.7"/>
    <x v="2"/>
  </r>
  <r>
    <x v="2367"/>
    <x v="2367"/>
    <x v="0"/>
    <x v="1"/>
    <n v="65"/>
    <n v="7"/>
    <x v="747"/>
    <n v="125"/>
    <n v="173"/>
    <n v="576.75"/>
    <n v="0.41099999999999998"/>
    <x v="1"/>
    <n v="455"/>
    <n v="236"/>
    <x v="0"/>
    <n v="198402"/>
    <x v="0"/>
  </r>
  <r>
    <x v="2368"/>
    <x v="2368"/>
    <x v="1"/>
    <x v="2"/>
    <n v="82"/>
    <n v="5"/>
    <x v="129"/>
    <n v="223"/>
    <n v="86"/>
    <n v="730.81"/>
    <n v="0.35"/>
    <x v="0"/>
    <n v="410"/>
    <n v="163"/>
    <x v="0"/>
    <n v="343480.69999999995"/>
    <x v="0"/>
  </r>
  <r>
    <x v="2369"/>
    <x v="2369"/>
    <x v="2"/>
    <x v="2"/>
    <n v="45"/>
    <n v="3"/>
    <x v="240"/>
    <n v="146"/>
    <n v="198"/>
    <n v="1984.94"/>
    <n v="0.124"/>
    <x v="0"/>
    <n v="135"/>
    <n v="0"/>
    <x v="0"/>
    <n v="863448.9"/>
    <x v="3"/>
  </r>
  <r>
    <x v="2370"/>
    <x v="2370"/>
    <x v="1"/>
    <x v="2"/>
    <n v="86"/>
    <n v="7"/>
    <x v="35"/>
    <n v="294"/>
    <n v="155"/>
    <n v="1291.1099999999999"/>
    <n v="3.5000000000000003E-2"/>
    <x v="2"/>
    <n v="602"/>
    <n v="220"/>
    <x v="0"/>
    <n v="872790.36"/>
    <x v="3"/>
  </r>
  <r>
    <x v="2371"/>
    <x v="2371"/>
    <x v="1"/>
    <x v="2"/>
    <n v="55"/>
    <n v="11"/>
    <x v="440"/>
    <n v="80"/>
    <n v="152"/>
    <n v="1752.21"/>
    <n v="0.29699999999999999"/>
    <x v="0"/>
    <n v="605"/>
    <n v="221"/>
    <x v="0"/>
    <n v="813025.44000000006"/>
    <x v="3"/>
  </r>
  <r>
    <x v="2372"/>
    <x v="2372"/>
    <x v="4"/>
    <x v="0"/>
    <n v="176"/>
    <n v="6"/>
    <x v="225"/>
    <n v="254"/>
    <n v="281"/>
    <n v="1625.15"/>
    <n v="0.94"/>
    <x v="0"/>
    <n v="1056"/>
    <n v="673"/>
    <x v="0"/>
    <n v="1035220.55"/>
    <x v="2"/>
  </r>
  <r>
    <x v="2373"/>
    <x v="2373"/>
    <x v="2"/>
    <x v="1"/>
    <n v="99"/>
    <n v="12"/>
    <x v="747"/>
    <n v="47"/>
    <n v="195"/>
    <n v="1321.93"/>
    <n v="0.95899999999999996"/>
    <x v="1"/>
    <n v="1188"/>
    <n v="891"/>
    <x v="0"/>
    <n v="454743.92000000004"/>
    <x v="2"/>
  </r>
  <r>
    <x v="2374"/>
    <x v="2374"/>
    <x v="2"/>
    <x v="0"/>
    <n v="17"/>
    <n v="10"/>
    <x v="228"/>
    <n v="225"/>
    <n v="66"/>
    <n v="1689.42"/>
    <n v="0.81299999999999994"/>
    <x v="0"/>
    <n v="170"/>
    <n v="0"/>
    <x v="0"/>
    <n v="915665.64"/>
    <x v="2"/>
  </r>
  <r>
    <x v="2375"/>
    <x v="2375"/>
    <x v="1"/>
    <x v="0"/>
    <n v="94"/>
    <n v="12"/>
    <x v="394"/>
    <n v="136"/>
    <n v="208"/>
    <n v="609.96"/>
    <n v="0.35099999999999998"/>
    <x v="1"/>
    <n v="1128"/>
    <n v="1079"/>
    <x v="1"/>
    <n v="112842.6"/>
    <x v="0"/>
  </r>
  <r>
    <x v="2376"/>
    <x v="2376"/>
    <x v="0"/>
    <x v="2"/>
    <n v="144"/>
    <n v="7"/>
    <x v="572"/>
    <n v="81"/>
    <n v="353"/>
    <n v="1292.3800000000001"/>
    <n v="0.14399999999999999"/>
    <x v="0"/>
    <n v="1008"/>
    <n v="362"/>
    <x v="0"/>
    <n v="939560.26000000013"/>
    <x v="3"/>
  </r>
  <r>
    <x v="2377"/>
    <x v="2377"/>
    <x v="4"/>
    <x v="1"/>
    <n v="86"/>
    <n v="4"/>
    <x v="209"/>
    <n v="235"/>
    <n v="331"/>
    <n v="1201.68"/>
    <n v="0.59599999999999997"/>
    <x v="2"/>
    <n v="344"/>
    <n v="0"/>
    <x v="0"/>
    <n v="915680.16"/>
    <x v="0"/>
  </r>
  <r>
    <x v="2378"/>
    <x v="2378"/>
    <x v="1"/>
    <x v="2"/>
    <n v="13"/>
    <n v="12"/>
    <x v="587"/>
    <n v="293"/>
    <n v="327"/>
    <n v="1263.72"/>
    <n v="0.64700000000000002"/>
    <x v="2"/>
    <n v="156"/>
    <n v="0"/>
    <x v="0"/>
    <n v="856802.16"/>
    <x v="1"/>
  </r>
  <r>
    <x v="2379"/>
    <x v="2379"/>
    <x v="3"/>
    <x v="0"/>
    <n v="52"/>
    <n v="6"/>
    <x v="742"/>
    <n v="255"/>
    <n v="174"/>
    <n v="378.83"/>
    <n v="0.42499999999999999"/>
    <x v="1"/>
    <n v="312"/>
    <n v="310"/>
    <x v="0"/>
    <n v="97359.31"/>
    <x v="0"/>
  </r>
  <r>
    <x v="2380"/>
    <x v="2380"/>
    <x v="3"/>
    <x v="0"/>
    <n v="53"/>
    <n v="11"/>
    <x v="183"/>
    <n v="80"/>
    <n v="222"/>
    <n v="590.62"/>
    <n v="0.69199999999999995"/>
    <x v="1"/>
    <n v="583"/>
    <n v="631"/>
    <x v="1"/>
    <n v="18899.84"/>
    <x v="1"/>
  </r>
  <r>
    <x v="2381"/>
    <x v="2381"/>
    <x v="4"/>
    <x v="2"/>
    <n v="57"/>
    <n v="9"/>
    <x v="55"/>
    <n v="204"/>
    <n v="369"/>
    <n v="608.98"/>
    <n v="0.747"/>
    <x v="1"/>
    <n v="513"/>
    <n v="0"/>
    <x v="0"/>
    <n v="456735"/>
    <x v="1"/>
  </r>
  <r>
    <x v="2382"/>
    <x v="2382"/>
    <x v="0"/>
    <x v="0"/>
    <n v="188"/>
    <n v="10"/>
    <x v="58"/>
    <n v="47"/>
    <n v="212"/>
    <n v="1223.8"/>
    <n v="0.78300000000000003"/>
    <x v="2"/>
    <n v="1880"/>
    <n v="1651"/>
    <x v="0"/>
    <n v="337768.8"/>
    <x v="1"/>
  </r>
  <r>
    <x v="2383"/>
    <x v="2383"/>
    <x v="1"/>
    <x v="0"/>
    <n v="44"/>
    <n v="9"/>
    <x v="748"/>
    <n v="126"/>
    <n v="252"/>
    <n v="1946.47"/>
    <n v="0.502"/>
    <x v="2"/>
    <n v="396"/>
    <n v="0"/>
    <x v="0"/>
    <n v="1037468.51"/>
    <x v="0"/>
  </r>
  <r>
    <x v="2384"/>
    <x v="2384"/>
    <x v="2"/>
    <x v="2"/>
    <n v="111"/>
    <n v="4"/>
    <x v="51"/>
    <n v="247"/>
    <n v="387"/>
    <n v="1910.43"/>
    <n v="0.79200000000000004"/>
    <x v="0"/>
    <n v="444"/>
    <n v="462"/>
    <x v="1"/>
    <n v="437488.47000000003"/>
    <x v="1"/>
  </r>
  <r>
    <x v="2385"/>
    <x v="2385"/>
    <x v="4"/>
    <x v="0"/>
    <n v="28"/>
    <n v="10"/>
    <x v="731"/>
    <n v="213"/>
    <n v="204"/>
    <n v="493.02"/>
    <n v="2.5000000000000001E-2"/>
    <x v="0"/>
    <n v="280"/>
    <n v="0"/>
    <x v="0"/>
    <n v="247989.06"/>
    <x v="3"/>
  </r>
  <r>
    <x v="2386"/>
    <x v="2386"/>
    <x v="0"/>
    <x v="1"/>
    <n v="112"/>
    <n v="4"/>
    <x v="613"/>
    <n v="14"/>
    <n v="373"/>
    <n v="644.45000000000005"/>
    <n v="0.68"/>
    <x v="1"/>
    <n v="448"/>
    <n v="78"/>
    <x v="0"/>
    <n v="247468.80000000002"/>
    <x v="1"/>
  </r>
  <r>
    <x v="2387"/>
    <x v="2387"/>
    <x v="2"/>
    <x v="2"/>
    <n v="37"/>
    <n v="9"/>
    <x v="380"/>
    <n v="166"/>
    <n v="310"/>
    <n v="120.32"/>
    <n v="0.23599999999999999"/>
    <x v="2"/>
    <n v="333"/>
    <n v="255"/>
    <x v="1"/>
    <n v="29358.079999999998"/>
    <x v="3"/>
  </r>
  <r>
    <x v="2388"/>
    <x v="2388"/>
    <x v="3"/>
    <x v="1"/>
    <n v="27"/>
    <n v="11"/>
    <x v="637"/>
    <n v="116"/>
    <n v="235"/>
    <n v="827.69"/>
    <n v="0.27100000000000002"/>
    <x v="0"/>
    <n v="297"/>
    <n v="200"/>
    <x v="1"/>
    <n v="176297.97"/>
    <x v="3"/>
  </r>
  <r>
    <x v="2389"/>
    <x v="2389"/>
    <x v="3"/>
    <x v="0"/>
    <n v="81"/>
    <n v="10"/>
    <x v="387"/>
    <n v="237"/>
    <n v="106"/>
    <n v="1677.61"/>
    <n v="9.0999999999999998E-2"/>
    <x v="2"/>
    <n v="810"/>
    <n v="832"/>
    <x v="1"/>
    <n v="360686.14999999997"/>
    <x v="3"/>
  </r>
  <r>
    <x v="2390"/>
    <x v="2390"/>
    <x v="2"/>
    <x v="0"/>
    <n v="58"/>
    <n v="8"/>
    <x v="497"/>
    <n v="151"/>
    <n v="266"/>
    <n v="1835.72"/>
    <n v="0.192"/>
    <x v="2"/>
    <n v="464"/>
    <n v="196"/>
    <x v="0"/>
    <n v="769166.68"/>
    <x v="3"/>
  </r>
  <r>
    <x v="2391"/>
    <x v="2391"/>
    <x v="4"/>
    <x v="2"/>
    <n v="57"/>
    <n v="5"/>
    <x v="558"/>
    <n v="181"/>
    <n v="257"/>
    <n v="511.17"/>
    <n v="0.99199999999999999"/>
    <x v="1"/>
    <n v="285"/>
    <n v="0"/>
    <x v="0"/>
    <n v="404335.47000000003"/>
    <x v="2"/>
  </r>
  <r>
    <x v="2392"/>
    <x v="2392"/>
    <x v="3"/>
    <x v="0"/>
    <n v="53"/>
    <n v="11"/>
    <x v="59"/>
    <n v="155"/>
    <n v="251"/>
    <n v="568.29999999999995"/>
    <n v="0.41499999999999998"/>
    <x v="2"/>
    <n v="583"/>
    <n v="662"/>
    <x v="1"/>
    <n v="43190.799999999996"/>
    <x v="0"/>
  </r>
  <r>
    <x v="2393"/>
    <x v="2393"/>
    <x v="1"/>
    <x v="2"/>
    <n v="82"/>
    <n v="10"/>
    <x v="658"/>
    <n v="16"/>
    <n v="123"/>
    <n v="480.66"/>
    <n v="0.92800000000000005"/>
    <x v="1"/>
    <n v="820"/>
    <n v="192"/>
    <x v="0"/>
    <n v="309545.04000000004"/>
    <x v="2"/>
  </r>
  <r>
    <x v="2394"/>
    <x v="2394"/>
    <x v="2"/>
    <x v="2"/>
    <n v="84"/>
    <n v="4"/>
    <x v="714"/>
    <n v="25"/>
    <n v="134"/>
    <n v="732.7"/>
    <n v="0.16300000000000001"/>
    <x v="0"/>
    <n v="336"/>
    <n v="129"/>
    <x v="0"/>
    <n v="169986.40000000002"/>
    <x v="3"/>
  </r>
  <r>
    <x v="2395"/>
    <x v="2395"/>
    <x v="2"/>
    <x v="2"/>
    <n v="181"/>
    <n v="4"/>
    <x v="143"/>
    <n v="46"/>
    <n v="169"/>
    <n v="1619.28"/>
    <n v="0.20399999999999999"/>
    <x v="2"/>
    <n v="724"/>
    <n v="472"/>
    <x v="0"/>
    <n v="482545.44"/>
    <x v="3"/>
  </r>
  <r>
    <x v="2396"/>
    <x v="2396"/>
    <x v="3"/>
    <x v="2"/>
    <n v="106"/>
    <n v="3"/>
    <x v="358"/>
    <n v="162"/>
    <n v="63"/>
    <n v="1311.37"/>
    <n v="0.55800000000000005"/>
    <x v="1"/>
    <n v="318"/>
    <n v="0"/>
    <x v="0"/>
    <n v="1016311.7499999999"/>
    <x v="0"/>
  </r>
  <r>
    <x v="2397"/>
    <x v="2397"/>
    <x v="4"/>
    <x v="2"/>
    <n v="126"/>
    <n v="11"/>
    <x v="214"/>
    <n v="274"/>
    <n v="377"/>
    <n v="1582.58"/>
    <n v="0.35"/>
    <x v="2"/>
    <n v="1386"/>
    <n v="1261"/>
    <x v="0"/>
    <n v="631449.41999999993"/>
    <x v="0"/>
  </r>
  <r>
    <x v="2398"/>
    <x v="2398"/>
    <x v="1"/>
    <x v="1"/>
    <n v="192"/>
    <n v="4"/>
    <x v="424"/>
    <n v="192"/>
    <n v="178"/>
    <n v="1186.9100000000001"/>
    <n v="0.64400000000000002"/>
    <x v="2"/>
    <n v="768"/>
    <n v="824"/>
    <x v="1"/>
    <n v="161419.76"/>
    <x v="1"/>
  </r>
  <r>
    <x v="2399"/>
    <x v="2399"/>
    <x v="4"/>
    <x v="2"/>
    <n v="107"/>
    <n v="2"/>
    <x v="129"/>
    <n v="165"/>
    <n v="331"/>
    <n v="552.58000000000004"/>
    <n v="0.42199999999999999"/>
    <x v="0"/>
    <n v="214"/>
    <n v="0"/>
    <x v="0"/>
    <n v="259712.6"/>
    <x v="0"/>
  </r>
  <r>
    <x v="2400"/>
    <x v="2400"/>
    <x v="0"/>
    <x v="1"/>
    <n v="94"/>
    <n v="5"/>
    <x v="217"/>
    <n v="146"/>
    <n v="98"/>
    <n v="494.59"/>
    <n v="0.81200000000000006"/>
    <x v="1"/>
    <n v="470"/>
    <n v="0"/>
    <x v="0"/>
    <n v="305656.62"/>
    <x v="2"/>
  </r>
  <r>
    <x v="2401"/>
    <x v="2401"/>
    <x v="0"/>
    <x v="0"/>
    <n v="94"/>
    <n v="9"/>
    <x v="548"/>
    <n v="99"/>
    <n v="291"/>
    <n v="67.55"/>
    <n v="0.432"/>
    <x v="2"/>
    <n v="846"/>
    <n v="516"/>
    <x v="0"/>
    <n v="28978.949999999997"/>
    <x v="0"/>
  </r>
  <r>
    <x v="2402"/>
    <x v="2402"/>
    <x v="3"/>
    <x v="2"/>
    <n v="197"/>
    <n v="6"/>
    <x v="651"/>
    <n v="227"/>
    <n v="371"/>
    <n v="1572.92"/>
    <n v="0.57199999999999995"/>
    <x v="2"/>
    <n v="1182"/>
    <n v="1023"/>
    <x v="0"/>
    <n v="607147.12"/>
    <x v="0"/>
  </r>
  <r>
    <x v="2403"/>
    <x v="2403"/>
    <x v="3"/>
    <x v="0"/>
    <n v="164"/>
    <n v="3"/>
    <x v="652"/>
    <n v="195"/>
    <n v="102"/>
    <n v="1701.89"/>
    <n v="0.32100000000000001"/>
    <x v="0"/>
    <n v="492"/>
    <n v="0"/>
    <x v="0"/>
    <n v="1351300.6600000001"/>
    <x v="0"/>
  </r>
  <r>
    <x v="2404"/>
    <x v="2404"/>
    <x v="3"/>
    <x v="2"/>
    <n v="125"/>
    <n v="4"/>
    <x v="749"/>
    <n v="218"/>
    <n v="314"/>
    <n v="1548.15"/>
    <n v="0.70399999999999996"/>
    <x v="2"/>
    <n v="500"/>
    <n v="586"/>
    <x v="1"/>
    <n v="204355.80000000002"/>
    <x v="1"/>
  </r>
  <r>
    <x v="2405"/>
    <x v="2405"/>
    <x v="0"/>
    <x v="1"/>
    <n v="153"/>
    <n v="2"/>
    <x v="741"/>
    <n v="60"/>
    <n v="118"/>
    <n v="195.08"/>
    <n v="0.65500000000000003"/>
    <x v="1"/>
    <n v="306"/>
    <n v="183"/>
    <x v="0"/>
    <n v="35699.64"/>
    <x v="1"/>
  </r>
  <r>
    <x v="2406"/>
    <x v="2406"/>
    <x v="4"/>
    <x v="1"/>
    <n v="150"/>
    <n v="3"/>
    <x v="164"/>
    <n v="297"/>
    <n v="89"/>
    <n v="1536.33"/>
    <n v="0.39700000000000002"/>
    <x v="1"/>
    <n v="450"/>
    <n v="724"/>
    <x v="1"/>
    <n v="35335.589999999997"/>
    <x v="0"/>
  </r>
  <r>
    <x v="2407"/>
    <x v="2407"/>
    <x v="4"/>
    <x v="1"/>
    <n v="64"/>
    <n v="2"/>
    <x v="343"/>
    <n v="97"/>
    <n v="233"/>
    <n v="139.25"/>
    <n v="0.27600000000000002"/>
    <x v="1"/>
    <n v="128"/>
    <n v="0"/>
    <x v="2"/>
    <n v="90373.25"/>
    <x v="3"/>
  </r>
  <r>
    <x v="2408"/>
    <x v="2408"/>
    <x v="3"/>
    <x v="0"/>
    <n v="126"/>
    <n v="3"/>
    <x v="350"/>
    <n v="145"/>
    <n v="182"/>
    <n v="255.91"/>
    <n v="0.61399999999999999"/>
    <x v="2"/>
    <n v="378"/>
    <n v="481"/>
    <x v="1"/>
    <n v="10748.22"/>
    <x v="1"/>
  </r>
  <r>
    <x v="2409"/>
    <x v="2409"/>
    <x v="1"/>
    <x v="2"/>
    <n v="145"/>
    <n v="4"/>
    <x v="715"/>
    <n v="167"/>
    <n v="105"/>
    <n v="908.93"/>
    <n v="0.94299999999999995"/>
    <x v="2"/>
    <n v="580"/>
    <n v="0"/>
    <x v="0"/>
    <n v="694422.52"/>
    <x v="2"/>
  </r>
  <r>
    <x v="2410"/>
    <x v="2410"/>
    <x v="4"/>
    <x v="0"/>
    <n v="156"/>
    <n v="2"/>
    <x v="78"/>
    <n v="291"/>
    <n v="304"/>
    <n v="978.49"/>
    <n v="0.13300000000000001"/>
    <x v="1"/>
    <n v="312"/>
    <n v="0"/>
    <x v="0"/>
    <n v="607642.29"/>
    <x v="3"/>
  </r>
  <r>
    <x v="2411"/>
    <x v="2411"/>
    <x v="0"/>
    <x v="1"/>
    <n v="34"/>
    <n v="12"/>
    <x v="73"/>
    <n v="164"/>
    <n v="54"/>
    <n v="1641.43"/>
    <n v="0.79900000000000004"/>
    <x v="2"/>
    <n v="408"/>
    <n v="0"/>
    <x v="0"/>
    <n v="1290163.98"/>
    <x v="1"/>
  </r>
  <r>
    <x v="2412"/>
    <x v="2412"/>
    <x v="2"/>
    <x v="0"/>
    <n v="134"/>
    <n v="10"/>
    <x v="588"/>
    <n v="229"/>
    <n v="118"/>
    <n v="1375.08"/>
    <n v="0.54300000000000004"/>
    <x v="0"/>
    <n v="1340"/>
    <n v="1458"/>
    <x v="1"/>
    <n v="152633.88"/>
    <x v="0"/>
  </r>
  <r>
    <x v="2413"/>
    <x v="2413"/>
    <x v="2"/>
    <x v="1"/>
    <n v="87"/>
    <n v="11"/>
    <x v="529"/>
    <n v="176"/>
    <n v="101"/>
    <n v="348.97"/>
    <n v="0.52600000000000002"/>
    <x v="1"/>
    <n v="957"/>
    <n v="645"/>
    <x v="0"/>
    <n v="170297.36000000002"/>
    <x v="0"/>
  </r>
  <r>
    <x v="2414"/>
    <x v="2414"/>
    <x v="2"/>
    <x v="1"/>
    <n v="115"/>
    <n v="6"/>
    <x v="269"/>
    <n v="188"/>
    <n v="378"/>
    <n v="490.99"/>
    <n v="0.96199999999999997"/>
    <x v="0"/>
    <n v="690"/>
    <n v="704"/>
    <x v="1"/>
    <n v="85432.26"/>
    <x v="2"/>
  </r>
  <r>
    <x v="2415"/>
    <x v="2415"/>
    <x v="1"/>
    <x v="1"/>
    <n v="112"/>
    <n v="9"/>
    <x v="750"/>
    <n v="59"/>
    <n v="147"/>
    <n v="607.07000000000005"/>
    <n v="0.60599999999999998"/>
    <x v="0"/>
    <n v="1008"/>
    <n v="421"/>
    <x v="0"/>
    <n v="392167.22000000003"/>
    <x v="1"/>
  </r>
  <r>
    <x v="2416"/>
    <x v="2416"/>
    <x v="3"/>
    <x v="2"/>
    <n v="115"/>
    <n v="6"/>
    <x v="347"/>
    <n v="96"/>
    <n v="210"/>
    <n v="291.16000000000003"/>
    <n v="0.83099999999999996"/>
    <x v="2"/>
    <n v="690"/>
    <n v="560"/>
    <x v="0"/>
    <n v="65802.16"/>
    <x v="2"/>
  </r>
  <r>
    <x v="2417"/>
    <x v="2417"/>
    <x v="0"/>
    <x v="2"/>
    <n v="29"/>
    <n v="9"/>
    <x v="307"/>
    <n v="42"/>
    <n v="320"/>
    <n v="610.91"/>
    <n v="0.51400000000000001"/>
    <x v="2"/>
    <n v="261"/>
    <n v="203"/>
    <x v="1"/>
    <n v="61091"/>
    <x v="0"/>
  </r>
  <r>
    <x v="2418"/>
    <x v="2418"/>
    <x v="1"/>
    <x v="1"/>
    <n v="54"/>
    <n v="8"/>
    <x v="485"/>
    <n v="284"/>
    <n v="114"/>
    <n v="1470.77"/>
    <n v="0.25"/>
    <x v="1"/>
    <n v="432"/>
    <n v="82"/>
    <x v="0"/>
    <n v="932468.17999999993"/>
    <x v="3"/>
  </r>
  <r>
    <x v="2419"/>
    <x v="2419"/>
    <x v="0"/>
    <x v="0"/>
    <n v="18"/>
    <n v="13"/>
    <x v="493"/>
    <n v="150"/>
    <n v="376"/>
    <n v="520.73"/>
    <n v="0.69399999999999995"/>
    <x v="2"/>
    <n v="234"/>
    <n v="0"/>
    <x v="0"/>
    <n v="261406.46000000002"/>
    <x v="1"/>
  </r>
  <r>
    <x v="2420"/>
    <x v="2420"/>
    <x v="0"/>
    <x v="0"/>
    <n v="138"/>
    <n v="5"/>
    <x v="281"/>
    <n v="215"/>
    <n v="292"/>
    <n v="1678.95"/>
    <n v="0.92300000000000004"/>
    <x v="0"/>
    <n v="690"/>
    <n v="294"/>
    <x v="0"/>
    <n v="1025838.4500000001"/>
    <x v="2"/>
  </r>
  <r>
    <x v="2421"/>
    <x v="2421"/>
    <x v="3"/>
    <x v="2"/>
    <n v="80"/>
    <n v="8"/>
    <x v="728"/>
    <n v="233"/>
    <n v="311"/>
    <n v="965.56"/>
    <n v="0.84099999999999997"/>
    <x v="2"/>
    <n v="640"/>
    <n v="447"/>
    <x v="0"/>
    <n v="411328.56"/>
    <x v="2"/>
  </r>
  <r>
    <x v="2422"/>
    <x v="2422"/>
    <x v="2"/>
    <x v="1"/>
    <n v="88"/>
    <n v="7"/>
    <x v="71"/>
    <n v="122"/>
    <n v="261"/>
    <n v="679.72"/>
    <n v="0.19800000000000001"/>
    <x v="1"/>
    <n v="616"/>
    <n v="616"/>
    <x v="1"/>
    <n v="82925.84"/>
    <x v="3"/>
  </r>
  <r>
    <x v="2423"/>
    <x v="2423"/>
    <x v="3"/>
    <x v="0"/>
    <n v="91"/>
    <n v="4"/>
    <x v="220"/>
    <n v="287"/>
    <n v="203"/>
    <n v="854.22"/>
    <n v="0.317"/>
    <x v="2"/>
    <n v="364"/>
    <n v="392"/>
    <x v="1"/>
    <n v="221242.98"/>
    <x v="0"/>
  </r>
  <r>
    <x v="2424"/>
    <x v="2424"/>
    <x v="1"/>
    <x v="1"/>
    <n v="162"/>
    <n v="10"/>
    <x v="672"/>
    <n v="14"/>
    <n v="283"/>
    <n v="1433.52"/>
    <n v="0.51700000000000002"/>
    <x v="0"/>
    <n v="1620"/>
    <n v="1350"/>
    <x v="0"/>
    <n v="407119.68"/>
    <x v="0"/>
  </r>
  <r>
    <x v="2425"/>
    <x v="2425"/>
    <x v="1"/>
    <x v="0"/>
    <n v="34"/>
    <n v="13"/>
    <x v="751"/>
    <n v="221"/>
    <n v="189"/>
    <n v="1057.75"/>
    <n v="0.57199999999999995"/>
    <x v="0"/>
    <n v="442"/>
    <n v="611"/>
    <x v="1"/>
    <n v="55003"/>
    <x v="0"/>
  </r>
  <r>
    <x v="2426"/>
    <x v="2426"/>
    <x v="1"/>
    <x v="2"/>
    <n v="170"/>
    <n v="11"/>
    <x v="752"/>
    <n v="265"/>
    <n v="382"/>
    <n v="64.19"/>
    <n v="0.19400000000000001"/>
    <x v="1"/>
    <n v="1870"/>
    <n v="2081"/>
    <x v="1"/>
    <n v="3466.2599999999998"/>
    <x v="3"/>
  </r>
  <r>
    <x v="2427"/>
    <x v="2427"/>
    <x v="3"/>
    <x v="1"/>
    <n v="62"/>
    <n v="14"/>
    <x v="212"/>
    <n v="39"/>
    <n v="164"/>
    <n v="1848.53"/>
    <n v="0.23"/>
    <x v="1"/>
    <n v="868"/>
    <n v="639"/>
    <x v="0"/>
    <n v="495406.04"/>
    <x v="3"/>
  </r>
  <r>
    <x v="2428"/>
    <x v="2428"/>
    <x v="0"/>
    <x v="1"/>
    <n v="98"/>
    <n v="10"/>
    <x v="745"/>
    <n v="91"/>
    <n v="382"/>
    <n v="178.69"/>
    <n v="0.75900000000000001"/>
    <x v="2"/>
    <n v="980"/>
    <n v="1002"/>
    <x v="1"/>
    <n v="12329.61"/>
    <x v="1"/>
  </r>
  <r>
    <x v="2429"/>
    <x v="2429"/>
    <x v="0"/>
    <x v="0"/>
    <n v="45"/>
    <n v="6"/>
    <x v="287"/>
    <n v="245"/>
    <n v="179"/>
    <n v="1880.31"/>
    <n v="0.73"/>
    <x v="2"/>
    <n v="270"/>
    <n v="216"/>
    <x v="0"/>
    <n v="562212.68999999994"/>
    <x v="1"/>
  </r>
  <r>
    <x v="2430"/>
    <x v="2430"/>
    <x v="4"/>
    <x v="0"/>
    <n v="98"/>
    <n v="9"/>
    <x v="365"/>
    <n v="262"/>
    <n v="227"/>
    <n v="104.9"/>
    <n v="0.83899999999999997"/>
    <x v="1"/>
    <n v="882"/>
    <n v="371"/>
    <x v="0"/>
    <n v="81087.700000000012"/>
    <x v="2"/>
  </r>
  <r>
    <x v="2431"/>
    <x v="2431"/>
    <x v="1"/>
    <x v="0"/>
    <n v="61"/>
    <n v="8"/>
    <x v="101"/>
    <n v="127"/>
    <n v="144"/>
    <n v="1553.41"/>
    <n v="0.93300000000000005"/>
    <x v="0"/>
    <n v="488"/>
    <n v="444"/>
    <x v="0"/>
    <n v="265633.11"/>
    <x v="2"/>
  </r>
  <r>
    <x v="2432"/>
    <x v="2432"/>
    <x v="0"/>
    <x v="1"/>
    <n v="168"/>
    <n v="10"/>
    <x v="587"/>
    <n v="39"/>
    <n v="366"/>
    <n v="1092.6199999999999"/>
    <n v="0.308"/>
    <x v="2"/>
    <n v="1680"/>
    <n v="1041"/>
    <x v="0"/>
    <n v="740796.35999999987"/>
    <x v="0"/>
  </r>
  <r>
    <x v="2433"/>
    <x v="2433"/>
    <x v="4"/>
    <x v="2"/>
    <n v="68"/>
    <n v="8"/>
    <x v="254"/>
    <n v="120"/>
    <n v="150"/>
    <n v="1036.17"/>
    <n v="0.86"/>
    <x v="1"/>
    <n v="544"/>
    <n v="94"/>
    <x v="0"/>
    <n v="590616.9"/>
    <x v="2"/>
  </r>
  <r>
    <x v="2434"/>
    <x v="2434"/>
    <x v="0"/>
    <x v="2"/>
    <n v="102"/>
    <n v="5"/>
    <x v="267"/>
    <n v="263"/>
    <n v="245"/>
    <n v="191.92"/>
    <n v="0.66600000000000004"/>
    <x v="1"/>
    <n v="510"/>
    <n v="53"/>
    <x v="0"/>
    <n v="138182.39999999999"/>
    <x v="1"/>
  </r>
  <r>
    <x v="2435"/>
    <x v="2435"/>
    <x v="1"/>
    <x v="0"/>
    <n v="20"/>
    <n v="5"/>
    <x v="374"/>
    <n v="208"/>
    <n v="339"/>
    <n v="515.54999999999995"/>
    <n v="0.95799999999999996"/>
    <x v="0"/>
    <n v="100"/>
    <n v="0"/>
    <x v="0"/>
    <n v="286645.8"/>
    <x v="2"/>
  </r>
  <r>
    <x v="2436"/>
    <x v="2436"/>
    <x v="2"/>
    <x v="2"/>
    <n v="92"/>
    <n v="12"/>
    <x v="358"/>
    <n v="296"/>
    <n v="257"/>
    <n v="1566.22"/>
    <n v="0.27200000000000002"/>
    <x v="1"/>
    <n v="1104"/>
    <n v="625"/>
    <x v="0"/>
    <n v="1213820.5"/>
    <x v="3"/>
  </r>
  <r>
    <x v="2437"/>
    <x v="2437"/>
    <x v="1"/>
    <x v="0"/>
    <n v="82"/>
    <n v="9"/>
    <x v="392"/>
    <n v="253"/>
    <n v="144"/>
    <n v="1787.96"/>
    <n v="0.27"/>
    <x v="2"/>
    <n v="738"/>
    <n v="237"/>
    <x v="0"/>
    <n v="1348121.84"/>
    <x v="3"/>
  </r>
  <r>
    <x v="2438"/>
    <x v="2438"/>
    <x v="3"/>
    <x v="2"/>
    <n v="94"/>
    <n v="7"/>
    <x v="90"/>
    <n v="230"/>
    <n v="152"/>
    <n v="1081.78"/>
    <n v="0.70399999999999996"/>
    <x v="2"/>
    <n v="658"/>
    <n v="639"/>
    <x v="0"/>
    <n v="269363.21999999997"/>
    <x v="1"/>
  </r>
  <r>
    <x v="2439"/>
    <x v="2439"/>
    <x v="0"/>
    <x v="1"/>
    <n v="76"/>
    <n v="10"/>
    <x v="568"/>
    <n v="165"/>
    <n v="57"/>
    <n v="739.02"/>
    <n v="0.92800000000000005"/>
    <x v="1"/>
    <n v="760"/>
    <n v="241"/>
    <x v="0"/>
    <n v="505489.68"/>
    <x v="2"/>
  </r>
  <r>
    <x v="2440"/>
    <x v="2440"/>
    <x v="0"/>
    <x v="0"/>
    <n v="18"/>
    <n v="11"/>
    <x v="38"/>
    <n v="245"/>
    <n v="185"/>
    <n v="166.89"/>
    <n v="0.82499999999999996"/>
    <x v="1"/>
    <n v="198"/>
    <n v="136"/>
    <x v="0"/>
    <n v="51235.229999999996"/>
    <x v="2"/>
  </r>
  <r>
    <x v="2441"/>
    <x v="2441"/>
    <x v="3"/>
    <x v="2"/>
    <n v="35"/>
    <n v="8"/>
    <x v="116"/>
    <n v="28"/>
    <n v="147"/>
    <n v="1380.25"/>
    <n v="0.72699999999999998"/>
    <x v="0"/>
    <n v="280"/>
    <n v="0"/>
    <x v="0"/>
    <n v="571423.5"/>
    <x v="1"/>
  </r>
  <r>
    <x v="2442"/>
    <x v="2442"/>
    <x v="3"/>
    <x v="1"/>
    <n v="70"/>
    <n v="8"/>
    <x v="505"/>
    <n v="224"/>
    <n v="310"/>
    <n v="592.97"/>
    <n v="0.38700000000000001"/>
    <x v="0"/>
    <n v="560"/>
    <n v="312"/>
    <x v="0"/>
    <n v="279881.84000000003"/>
    <x v="0"/>
  </r>
  <r>
    <x v="2443"/>
    <x v="2443"/>
    <x v="2"/>
    <x v="2"/>
    <n v="116"/>
    <n v="5"/>
    <x v="491"/>
    <n v="123"/>
    <n v="196"/>
    <n v="157.28"/>
    <n v="0.71799999999999997"/>
    <x v="1"/>
    <n v="580"/>
    <n v="64"/>
    <x v="0"/>
    <n v="100501.92"/>
    <x v="1"/>
  </r>
  <r>
    <x v="2444"/>
    <x v="2444"/>
    <x v="0"/>
    <x v="1"/>
    <n v="72"/>
    <n v="4"/>
    <x v="751"/>
    <n v="209"/>
    <n v="234"/>
    <n v="1348.41"/>
    <n v="0.80100000000000005"/>
    <x v="2"/>
    <n v="288"/>
    <n v="445"/>
    <x v="1"/>
    <n v="70117.320000000007"/>
    <x v="2"/>
  </r>
  <r>
    <x v="2445"/>
    <x v="2445"/>
    <x v="0"/>
    <x v="1"/>
    <n v="197"/>
    <n v="9"/>
    <x v="638"/>
    <n v="34"/>
    <n v="281"/>
    <n v="997.15"/>
    <n v="0.753"/>
    <x v="0"/>
    <n v="1773"/>
    <n v="1425"/>
    <x v="0"/>
    <n v="380911.3"/>
    <x v="1"/>
  </r>
  <r>
    <x v="2446"/>
    <x v="2446"/>
    <x v="2"/>
    <x v="2"/>
    <n v="59"/>
    <n v="8"/>
    <x v="417"/>
    <n v="130"/>
    <n v="150"/>
    <n v="73.33"/>
    <n v="0.67700000000000005"/>
    <x v="1"/>
    <n v="472"/>
    <n v="472"/>
    <x v="1"/>
    <n v="9532.9"/>
    <x v="1"/>
  </r>
  <r>
    <x v="2447"/>
    <x v="2447"/>
    <x v="4"/>
    <x v="2"/>
    <n v="127"/>
    <n v="5"/>
    <x v="547"/>
    <n v="239"/>
    <n v="196"/>
    <n v="266.3"/>
    <n v="4.7E-2"/>
    <x v="0"/>
    <n v="635"/>
    <n v="734"/>
    <x v="1"/>
    <n v="37282"/>
    <x v="3"/>
  </r>
  <r>
    <x v="2448"/>
    <x v="2448"/>
    <x v="2"/>
    <x v="1"/>
    <n v="172"/>
    <n v="14"/>
    <x v="475"/>
    <n v="108"/>
    <n v="254"/>
    <n v="1413.44"/>
    <n v="0.66"/>
    <x v="0"/>
    <n v="2408"/>
    <n v="2481"/>
    <x v="1"/>
    <n v="49470.400000000001"/>
    <x v="1"/>
  </r>
  <r>
    <x v="2449"/>
    <x v="2449"/>
    <x v="1"/>
    <x v="1"/>
    <n v="157"/>
    <n v="5"/>
    <x v="479"/>
    <n v="12"/>
    <n v="95"/>
    <n v="174.16"/>
    <n v="0.47799999999999998"/>
    <x v="0"/>
    <n v="785"/>
    <n v="39"/>
    <x v="0"/>
    <n v="132013.28"/>
    <x v="0"/>
  </r>
  <r>
    <x v="2450"/>
    <x v="2450"/>
    <x v="0"/>
    <x v="1"/>
    <n v="29"/>
    <n v="2"/>
    <x v="228"/>
    <n v="270"/>
    <n v="153"/>
    <n v="1738.63"/>
    <n v="0.96199999999999997"/>
    <x v="0"/>
    <n v="58"/>
    <n v="0"/>
    <x v="0"/>
    <n v="942337.46000000008"/>
    <x v="2"/>
  </r>
  <r>
    <x v="2451"/>
    <x v="2451"/>
    <x v="3"/>
    <x v="0"/>
    <n v="135"/>
    <n v="12"/>
    <x v="518"/>
    <n v="263"/>
    <n v="385"/>
    <n v="657.09"/>
    <n v="0.60699999999999998"/>
    <x v="0"/>
    <n v="1620"/>
    <n v="1149"/>
    <x v="0"/>
    <n v="482304.06"/>
    <x v="1"/>
  </r>
  <r>
    <x v="2452"/>
    <x v="2452"/>
    <x v="1"/>
    <x v="1"/>
    <n v="73"/>
    <n v="8"/>
    <x v="719"/>
    <n v="29"/>
    <n v="271"/>
    <n v="222.9"/>
    <n v="0.60799999999999998"/>
    <x v="0"/>
    <n v="584"/>
    <n v="0"/>
    <x v="0"/>
    <n v="163385.70000000001"/>
    <x v="1"/>
  </r>
  <r>
    <x v="2453"/>
    <x v="2453"/>
    <x v="0"/>
    <x v="0"/>
    <n v="106"/>
    <n v="2"/>
    <x v="396"/>
    <n v="213"/>
    <n v="167"/>
    <n v="1531.53"/>
    <n v="0.99399999999999999"/>
    <x v="2"/>
    <n v="212"/>
    <n v="308"/>
    <x v="1"/>
    <n v="179189.01"/>
    <x v="2"/>
  </r>
  <r>
    <x v="2454"/>
    <x v="2454"/>
    <x v="2"/>
    <x v="1"/>
    <n v="122"/>
    <n v="11"/>
    <x v="103"/>
    <n v="137"/>
    <n v="54"/>
    <n v="1072.6300000000001"/>
    <n v="9.4E-2"/>
    <x v="0"/>
    <n v="1342"/>
    <n v="1344"/>
    <x v="1"/>
    <n v="144805.05000000002"/>
    <x v="3"/>
  </r>
  <r>
    <x v="2455"/>
    <x v="2455"/>
    <x v="1"/>
    <x v="0"/>
    <n v="30"/>
    <n v="11"/>
    <x v="684"/>
    <n v="183"/>
    <n v="260"/>
    <n v="647.95000000000005"/>
    <n v="0.27600000000000002"/>
    <x v="1"/>
    <n v="330"/>
    <n v="23"/>
    <x v="0"/>
    <n v="317495.5"/>
    <x v="3"/>
  </r>
  <r>
    <x v="2456"/>
    <x v="2456"/>
    <x v="0"/>
    <x v="1"/>
    <n v="44"/>
    <n v="5"/>
    <x v="313"/>
    <n v="230"/>
    <n v="104"/>
    <n v="841.89"/>
    <n v="0.65600000000000003"/>
    <x v="1"/>
    <n v="220"/>
    <n v="0"/>
    <x v="0"/>
    <n v="385585.62"/>
    <x v="1"/>
  </r>
  <r>
    <x v="2457"/>
    <x v="2457"/>
    <x v="4"/>
    <x v="1"/>
    <n v="42"/>
    <n v="12"/>
    <x v="37"/>
    <n v="46"/>
    <n v="68"/>
    <n v="91.75"/>
    <n v="0.315"/>
    <x v="0"/>
    <n v="504"/>
    <n v="250"/>
    <x v="0"/>
    <n v="27525"/>
    <x v="0"/>
  </r>
  <r>
    <x v="2458"/>
    <x v="2458"/>
    <x v="4"/>
    <x v="1"/>
    <n v="170"/>
    <n v="4"/>
    <x v="137"/>
    <n v="158"/>
    <n v="137"/>
    <n v="1342.26"/>
    <n v="0.34599999999999997"/>
    <x v="0"/>
    <n v="680"/>
    <n v="470"/>
    <x v="0"/>
    <n v="493951.68"/>
    <x v="0"/>
  </r>
  <r>
    <x v="2459"/>
    <x v="2459"/>
    <x v="3"/>
    <x v="2"/>
    <n v="11"/>
    <n v="12"/>
    <x v="418"/>
    <n v="101"/>
    <n v="296"/>
    <n v="763.26"/>
    <n v="0.89300000000000002"/>
    <x v="1"/>
    <n v="132"/>
    <n v="0"/>
    <x v="1"/>
    <n v="191578.26"/>
    <x v="2"/>
  </r>
  <r>
    <x v="2460"/>
    <x v="2460"/>
    <x v="0"/>
    <x v="2"/>
    <n v="162"/>
    <n v="4"/>
    <x v="417"/>
    <n v="79"/>
    <n v="166"/>
    <n v="1442.37"/>
    <n v="0.57899999999999996"/>
    <x v="0"/>
    <n v="648"/>
    <n v="597"/>
    <x v="1"/>
    <n v="187508.09999999998"/>
    <x v="0"/>
  </r>
  <r>
    <x v="2461"/>
    <x v="2461"/>
    <x v="4"/>
    <x v="1"/>
    <n v="124"/>
    <n v="13"/>
    <x v="389"/>
    <n v="93"/>
    <n v="219"/>
    <n v="1274.93"/>
    <n v="0.10299999999999999"/>
    <x v="1"/>
    <n v="1612"/>
    <n v="1334"/>
    <x v="0"/>
    <n v="472999.03"/>
    <x v="3"/>
  </r>
  <r>
    <x v="2462"/>
    <x v="2462"/>
    <x v="2"/>
    <x v="0"/>
    <n v="151"/>
    <n v="2"/>
    <x v="703"/>
    <n v="214"/>
    <n v="199"/>
    <n v="1319.95"/>
    <n v="0.311"/>
    <x v="1"/>
    <n v="302"/>
    <n v="485"/>
    <x v="1"/>
    <n v="40918.450000000004"/>
    <x v="0"/>
  </r>
  <r>
    <x v="2463"/>
    <x v="2463"/>
    <x v="0"/>
    <x v="0"/>
    <n v="39"/>
    <n v="5"/>
    <x v="236"/>
    <n v="276"/>
    <n v="344"/>
    <n v="1596.14"/>
    <n v="7.5999999999999998E-2"/>
    <x v="2"/>
    <n v="195"/>
    <n v="0"/>
    <x v="0"/>
    <n v="809242.9800000001"/>
    <x v="3"/>
  </r>
  <r>
    <x v="2464"/>
    <x v="2464"/>
    <x v="2"/>
    <x v="1"/>
    <n v="165"/>
    <n v="2"/>
    <x v="13"/>
    <n v="97"/>
    <n v="257"/>
    <n v="1280.76"/>
    <n v="0.55600000000000005"/>
    <x v="2"/>
    <n v="330"/>
    <n v="0"/>
    <x v="0"/>
    <n v="706979.52"/>
    <x v="0"/>
  </r>
  <r>
    <x v="2465"/>
    <x v="2465"/>
    <x v="2"/>
    <x v="2"/>
    <n v="165"/>
    <n v="14"/>
    <x v="670"/>
    <n v="261"/>
    <n v="332"/>
    <n v="866.52"/>
    <n v="0.17299999999999999"/>
    <x v="1"/>
    <n v="2310"/>
    <n v="1913"/>
    <x v="0"/>
    <n v="570170.16"/>
    <x v="3"/>
  </r>
  <r>
    <x v="2466"/>
    <x v="2466"/>
    <x v="4"/>
    <x v="0"/>
    <n v="82"/>
    <n v="14"/>
    <x v="400"/>
    <n v="220"/>
    <n v="381"/>
    <n v="810.36"/>
    <n v="0.85699999999999998"/>
    <x v="0"/>
    <n v="1148"/>
    <n v="1064"/>
    <x v="1"/>
    <n v="246349.44"/>
    <x v="2"/>
  </r>
  <r>
    <x v="2467"/>
    <x v="2467"/>
    <x v="0"/>
    <x v="2"/>
    <n v="42"/>
    <n v="9"/>
    <x v="432"/>
    <n v="40"/>
    <n v="223"/>
    <n v="283.19"/>
    <n v="0.57699999999999996"/>
    <x v="1"/>
    <n v="378"/>
    <n v="0"/>
    <x v="0"/>
    <n v="184639.88"/>
    <x v="0"/>
  </r>
  <r>
    <x v="2468"/>
    <x v="2468"/>
    <x v="1"/>
    <x v="0"/>
    <n v="142"/>
    <n v="2"/>
    <x v="526"/>
    <n v="70"/>
    <n v="176"/>
    <n v="1569.91"/>
    <n v="5.8999999999999997E-2"/>
    <x v="1"/>
    <n v="284"/>
    <n v="0"/>
    <x v="0"/>
    <n v="1028291.05"/>
    <x v="3"/>
  </r>
  <r>
    <x v="2469"/>
    <x v="2469"/>
    <x v="4"/>
    <x v="1"/>
    <n v="189"/>
    <n v="13"/>
    <x v="693"/>
    <n v="76"/>
    <n v="205"/>
    <n v="1534.16"/>
    <n v="0.30099999999999999"/>
    <x v="0"/>
    <n v="2457"/>
    <n v="1969"/>
    <x v="0"/>
    <n v="865266.24"/>
    <x v="0"/>
  </r>
  <r>
    <x v="2470"/>
    <x v="2470"/>
    <x v="4"/>
    <x v="2"/>
    <n v="32"/>
    <n v="7"/>
    <x v="226"/>
    <n v="235"/>
    <n v="229"/>
    <n v="530.28"/>
    <n v="0.61599999999999999"/>
    <x v="2"/>
    <n v="224"/>
    <n v="48"/>
    <x v="0"/>
    <n v="217945.08"/>
    <x v="1"/>
  </r>
  <r>
    <x v="2471"/>
    <x v="2471"/>
    <x v="0"/>
    <x v="0"/>
    <n v="104"/>
    <n v="8"/>
    <x v="243"/>
    <n v="76"/>
    <n v="136"/>
    <n v="1732.23"/>
    <n v="0.33500000000000002"/>
    <x v="1"/>
    <n v="832"/>
    <n v="719"/>
    <x v="0"/>
    <n v="327391.47000000003"/>
    <x v="0"/>
  </r>
  <r>
    <x v="2472"/>
    <x v="2472"/>
    <x v="0"/>
    <x v="1"/>
    <n v="42"/>
    <n v="11"/>
    <x v="32"/>
    <n v="137"/>
    <n v="373"/>
    <n v="1198.56"/>
    <n v="0.51300000000000001"/>
    <x v="2"/>
    <n v="462"/>
    <n v="503"/>
    <x v="1"/>
    <n v="115061.75999999999"/>
    <x v="0"/>
  </r>
  <r>
    <x v="2473"/>
    <x v="2473"/>
    <x v="2"/>
    <x v="1"/>
    <n v="148"/>
    <n v="13"/>
    <x v="249"/>
    <n v="120"/>
    <n v="316"/>
    <n v="983.44"/>
    <n v="0.90900000000000003"/>
    <x v="0"/>
    <n v="1924"/>
    <n v="1728"/>
    <x v="0"/>
    <n v="310767.04000000004"/>
    <x v="2"/>
  </r>
  <r>
    <x v="2474"/>
    <x v="2474"/>
    <x v="0"/>
    <x v="1"/>
    <n v="128"/>
    <n v="3"/>
    <x v="102"/>
    <n v="281"/>
    <n v="131"/>
    <n v="84.12"/>
    <n v="0.35"/>
    <x v="2"/>
    <n v="384"/>
    <n v="316"/>
    <x v="0"/>
    <n v="29357.88"/>
    <x v="0"/>
  </r>
  <r>
    <x v="2475"/>
    <x v="2475"/>
    <x v="2"/>
    <x v="2"/>
    <n v="153"/>
    <n v="5"/>
    <x v="253"/>
    <n v="43"/>
    <n v="113"/>
    <n v="796.35"/>
    <n v="0.33600000000000002"/>
    <x v="0"/>
    <n v="765"/>
    <n v="726"/>
    <x v="1"/>
    <n v="65300.700000000004"/>
    <x v="0"/>
  </r>
  <r>
    <x v="2476"/>
    <x v="2476"/>
    <x v="4"/>
    <x v="2"/>
    <n v="96"/>
    <n v="12"/>
    <x v="153"/>
    <n v="221"/>
    <n v="168"/>
    <n v="1299.31"/>
    <n v="0.82"/>
    <x v="0"/>
    <n v="1152"/>
    <n v="1084"/>
    <x v="0"/>
    <n v="375500.58999999997"/>
    <x v="2"/>
  </r>
  <r>
    <x v="2477"/>
    <x v="2477"/>
    <x v="3"/>
    <x v="1"/>
    <n v="101"/>
    <n v="4"/>
    <x v="525"/>
    <n v="134"/>
    <n v="390"/>
    <n v="225.01"/>
    <n v="0.31900000000000001"/>
    <x v="2"/>
    <n v="404"/>
    <n v="303"/>
    <x v="1"/>
    <n v="52877.35"/>
    <x v="0"/>
  </r>
  <r>
    <x v="2478"/>
    <x v="2478"/>
    <x v="1"/>
    <x v="2"/>
    <n v="10"/>
    <n v="14"/>
    <x v="579"/>
    <n v="112"/>
    <n v="362"/>
    <n v="946.16"/>
    <n v="7.8E-2"/>
    <x v="1"/>
    <n v="140"/>
    <n v="43"/>
    <x v="1"/>
    <n v="197747.44"/>
    <x v="3"/>
  </r>
  <r>
    <x v="2479"/>
    <x v="2479"/>
    <x v="4"/>
    <x v="0"/>
    <n v="173"/>
    <n v="14"/>
    <x v="158"/>
    <n v="215"/>
    <n v="212"/>
    <n v="1987.2"/>
    <n v="0.18099999999999999"/>
    <x v="1"/>
    <n v="2422"/>
    <n v="2543"/>
    <x v="1"/>
    <n v="186796.80000000002"/>
    <x v="3"/>
  </r>
  <r>
    <x v="2480"/>
    <x v="2480"/>
    <x v="0"/>
    <x v="1"/>
    <n v="131"/>
    <n v="10"/>
    <x v="162"/>
    <n v="129"/>
    <n v="342"/>
    <n v="1447.25"/>
    <n v="0.94899999999999995"/>
    <x v="0"/>
    <n v="1310"/>
    <n v="734"/>
    <x v="0"/>
    <n v="1020311.25"/>
    <x v="2"/>
  </r>
  <r>
    <x v="2481"/>
    <x v="2481"/>
    <x v="1"/>
    <x v="1"/>
    <n v="19"/>
    <n v="8"/>
    <x v="477"/>
    <n v="179"/>
    <n v="227"/>
    <n v="1116.4000000000001"/>
    <n v="0.93300000000000005"/>
    <x v="2"/>
    <n v="152"/>
    <n v="0"/>
    <x v="0"/>
    <n v="590575.60000000009"/>
    <x v="2"/>
  </r>
  <r>
    <x v="2482"/>
    <x v="2482"/>
    <x v="3"/>
    <x v="2"/>
    <n v="112"/>
    <n v="3"/>
    <x v="665"/>
    <n v="44"/>
    <n v="79"/>
    <n v="1089.4100000000001"/>
    <n v="0.22500000000000001"/>
    <x v="2"/>
    <n v="336"/>
    <n v="0"/>
    <x v="0"/>
    <n v="651467.18000000005"/>
    <x v="3"/>
  </r>
  <r>
    <x v="2483"/>
    <x v="2483"/>
    <x v="3"/>
    <x v="1"/>
    <n v="135"/>
    <n v="12"/>
    <x v="393"/>
    <n v="255"/>
    <n v="210"/>
    <n v="135.34"/>
    <n v="0.55400000000000005"/>
    <x v="2"/>
    <n v="1620"/>
    <n v="1763"/>
    <x v="1"/>
    <n v="15158.08"/>
    <x v="0"/>
  </r>
  <r>
    <x v="2484"/>
    <x v="2484"/>
    <x v="2"/>
    <x v="0"/>
    <n v="47"/>
    <n v="13"/>
    <x v="727"/>
    <n v="67"/>
    <n v="52"/>
    <n v="1916.76"/>
    <n v="0.13700000000000001"/>
    <x v="2"/>
    <n v="611"/>
    <n v="606"/>
    <x v="0"/>
    <n v="138006.72"/>
    <x v="3"/>
  </r>
  <r>
    <x v="2485"/>
    <x v="2485"/>
    <x v="1"/>
    <x v="2"/>
    <n v="51"/>
    <n v="7"/>
    <x v="366"/>
    <n v="150"/>
    <n v="73"/>
    <n v="1859.95"/>
    <n v="0.67500000000000004"/>
    <x v="0"/>
    <n v="357"/>
    <n v="0"/>
    <x v="0"/>
    <n v="957874.25"/>
    <x v="1"/>
  </r>
  <r>
    <x v="2486"/>
    <x v="2486"/>
    <x v="2"/>
    <x v="2"/>
    <n v="103"/>
    <n v="10"/>
    <x v="644"/>
    <n v="120"/>
    <n v="108"/>
    <n v="1380.69"/>
    <n v="0.185"/>
    <x v="2"/>
    <n v="1030"/>
    <n v="1037"/>
    <x v="1"/>
    <n v="156017.97"/>
    <x v="3"/>
  </r>
  <r>
    <x v="2487"/>
    <x v="2487"/>
    <x v="4"/>
    <x v="1"/>
    <n v="18"/>
    <n v="13"/>
    <x v="658"/>
    <n v="172"/>
    <n v="286"/>
    <n v="243.07"/>
    <n v="0.05"/>
    <x v="2"/>
    <n v="234"/>
    <n v="0"/>
    <x v="0"/>
    <n v="156537.07999999999"/>
    <x v="3"/>
  </r>
  <r>
    <x v="2488"/>
    <x v="2488"/>
    <x v="1"/>
    <x v="1"/>
    <n v="198"/>
    <n v="4"/>
    <x v="108"/>
    <n v="120"/>
    <n v="289"/>
    <n v="455.28"/>
    <n v="0.82499999999999996"/>
    <x v="1"/>
    <n v="792"/>
    <n v="664"/>
    <x v="1"/>
    <n v="112909.43999999999"/>
    <x v="2"/>
  </r>
  <r>
    <x v="2489"/>
    <x v="2489"/>
    <x v="4"/>
    <x v="1"/>
    <n v="161"/>
    <n v="12"/>
    <x v="182"/>
    <n v="161"/>
    <n v="360"/>
    <n v="408.62"/>
    <n v="0.32500000000000001"/>
    <x v="0"/>
    <n v="1932"/>
    <n v="1824"/>
    <x v="1"/>
    <n v="109918.78"/>
    <x v="0"/>
  </r>
  <r>
    <x v="2490"/>
    <x v="2490"/>
    <x v="2"/>
    <x v="2"/>
    <n v="136"/>
    <n v="7"/>
    <x v="557"/>
    <n v="74"/>
    <n v="370"/>
    <n v="1063.18"/>
    <n v="0.109"/>
    <x v="2"/>
    <n v="952"/>
    <n v="616"/>
    <x v="0"/>
    <n v="435903.80000000005"/>
    <x v="3"/>
  </r>
  <r>
    <x v="2491"/>
    <x v="2491"/>
    <x v="1"/>
    <x v="1"/>
    <n v="158"/>
    <n v="4"/>
    <x v="659"/>
    <n v="115"/>
    <n v="209"/>
    <n v="455.22"/>
    <n v="0.83399999999999996"/>
    <x v="2"/>
    <n v="632"/>
    <n v="7"/>
    <x v="0"/>
    <n v="336862.80000000005"/>
    <x v="2"/>
  </r>
  <r>
    <x v="2492"/>
    <x v="2492"/>
    <x v="2"/>
    <x v="0"/>
    <n v="119"/>
    <n v="4"/>
    <x v="304"/>
    <n v="225"/>
    <n v="109"/>
    <n v="1406.81"/>
    <n v="0.76200000000000001"/>
    <x v="0"/>
    <n v="476"/>
    <n v="500"/>
    <x v="1"/>
    <n v="282768.81"/>
    <x v="1"/>
  </r>
  <r>
    <x v="2493"/>
    <x v="2493"/>
    <x v="1"/>
    <x v="1"/>
    <n v="144"/>
    <n v="5"/>
    <x v="42"/>
    <n v="100"/>
    <n v="289"/>
    <n v="1113.2"/>
    <n v="0.68400000000000005"/>
    <x v="0"/>
    <n v="720"/>
    <n v="534"/>
    <x v="1"/>
    <n v="318375.2"/>
    <x v="1"/>
  </r>
  <r>
    <x v="2494"/>
    <x v="2494"/>
    <x v="2"/>
    <x v="1"/>
    <n v="6"/>
    <n v="10"/>
    <x v="37"/>
    <n v="35"/>
    <n v="371"/>
    <n v="84.43"/>
    <n v="0.91100000000000003"/>
    <x v="1"/>
    <n v="60"/>
    <n v="0"/>
    <x v="1"/>
    <n v="25329.000000000004"/>
    <x v="2"/>
  </r>
  <r>
    <x v="2495"/>
    <x v="2495"/>
    <x v="3"/>
    <x v="2"/>
    <n v="149"/>
    <n v="12"/>
    <x v="753"/>
    <n v="166"/>
    <n v="108"/>
    <n v="1500.91"/>
    <n v="0.48899999999999999"/>
    <x v="0"/>
    <n v="1788"/>
    <n v="1268"/>
    <x v="0"/>
    <n v="1029624.26"/>
    <x v="0"/>
  </r>
  <r>
    <x v="2496"/>
    <x v="2496"/>
    <x v="2"/>
    <x v="1"/>
    <n v="39"/>
    <n v="14"/>
    <x v="683"/>
    <n v="81"/>
    <n v="102"/>
    <n v="418.22"/>
    <n v="0.128"/>
    <x v="2"/>
    <n v="546"/>
    <n v="525"/>
    <x v="0"/>
    <n v="42658.44"/>
    <x v="3"/>
  </r>
  <r>
    <x v="2497"/>
    <x v="2497"/>
    <x v="3"/>
    <x v="2"/>
    <n v="14"/>
    <n v="9"/>
    <x v="546"/>
    <n v="53"/>
    <n v="113"/>
    <n v="1658.53"/>
    <n v="6.0999999999999999E-2"/>
    <x v="1"/>
    <n v="126"/>
    <n v="0"/>
    <x v="0"/>
    <n v="339998.65"/>
    <x v="3"/>
  </r>
  <r>
    <x v="2498"/>
    <x v="2498"/>
    <x v="2"/>
    <x v="1"/>
    <n v="116"/>
    <n v="2"/>
    <x v="28"/>
    <n v="99"/>
    <n v="170"/>
    <n v="742.34"/>
    <n v="0.318"/>
    <x v="2"/>
    <n v="232"/>
    <n v="0"/>
    <x v="2"/>
    <n v="497367.80000000005"/>
    <x v="0"/>
  </r>
  <r>
    <x v="2499"/>
    <x v="2499"/>
    <x v="1"/>
    <x v="0"/>
    <n v="175"/>
    <n v="14"/>
    <x v="20"/>
    <n v="142"/>
    <n v="168"/>
    <n v="710.31"/>
    <n v="8.6999999999999994E-2"/>
    <x v="0"/>
    <n v="2450"/>
    <n v="2006"/>
    <x v="0"/>
    <n v="416241.66"/>
    <x v="3"/>
  </r>
  <r>
    <x v="2500"/>
    <x v="2500"/>
    <x v="1"/>
    <x v="0"/>
    <n v="25"/>
    <n v="13"/>
    <x v="87"/>
    <n v="170"/>
    <n v="335"/>
    <n v="73.040000000000006"/>
    <n v="0.53600000000000003"/>
    <x v="0"/>
    <n v="325"/>
    <n v="0"/>
    <x v="0"/>
    <n v="40172"/>
    <x v="0"/>
  </r>
  <r>
    <x v="2501"/>
    <x v="2501"/>
    <x v="1"/>
    <x v="2"/>
    <n v="19"/>
    <n v="12"/>
    <x v="285"/>
    <n v="241"/>
    <n v="67"/>
    <n v="1976.07"/>
    <n v="1.4E-2"/>
    <x v="0"/>
    <n v="228"/>
    <n v="102"/>
    <x v="0"/>
    <n v="725217.69"/>
    <x v="3"/>
  </r>
  <r>
    <x v="2502"/>
    <x v="2502"/>
    <x v="0"/>
    <x v="2"/>
    <n v="167"/>
    <n v="2"/>
    <x v="286"/>
    <n v="270"/>
    <n v="54"/>
    <n v="1243.4100000000001"/>
    <n v="0.44400000000000001"/>
    <x v="1"/>
    <n v="334"/>
    <n v="162"/>
    <x v="0"/>
    <n v="549587.22000000009"/>
    <x v="0"/>
  </r>
  <r>
    <x v="2503"/>
    <x v="2503"/>
    <x v="4"/>
    <x v="1"/>
    <n v="116"/>
    <n v="8"/>
    <x v="256"/>
    <n v="120"/>
    <n v="374"/>
    <n v="874.32"/>
    <n v="0.17799999999999999"/>
    <x v="2"/>
    <n v="928"/>
    <n v="575"/>
    <x v="0"/>
    <n v="413553.36000000004"/>
    <x v="3"/>
  </r>
  <r>
    <x v="2504"/>
    <x v="2504"/>
    <x v="1"/>
    <x v="1"/>
    <n v="130"/>
    <n v="4"/>
    <x v="42"/>
    <n v="173"/>
    <n v="209"/>
    <n v="238.41"/>
    <n v="0.36799999999999999"/>
    <x v="2"/>
    <n v="520"/>
    <n v="407"/>
    <x v="0"/>
    <n v="68185.259999999995"/>
    <x v="0"/>
  </r>
  <r>
    <x v="2505"/>
    <x v="2505"/>
    <x v="3"/>
    <x v="0"/>
    <n v="89"/>
    <n v="12"/>
    <x v="415"/>
    <n v="86"/>
    <n v="191"/>
    <n v="1413.34"/>
    <n v="0.67500000000000004"/>
    <x v="1"/>
    <n v="1068"/>
    <n v="628"/>
    <x v="0"/>
    <n v="743416.84"/>
    <x v="1"/>
  </r>
  <r>
    <x v="2506"/>
    <x v="2506"/>
    <x v="1"/>
    <x v="1"/>
    <n v="89"/>
    <n v="8"/>
    <x v="754"/>
    <n v="218"/>
    <n v="67"/>
    <n v="601.32000000000005"/>
    <n v="0.35099999999999998"/>
    <x v="0"/>
    <n v="712"/>
    <n v="769"/>
    <x v="1"/>
    <n v="96812.52"/>
    <x v="0"/>
  </r>
  <r>
    <x v="2507"/>
    <x v="2507"/>
    <x v="0"/>
    <x v="0"/>
    <n v="192"/>
    <n v="10"/>
    <x v="448"/>
    <n v="22"/>
    <n v="117"/>
    <n v="1977.15"/>
    <n v="0.34100000000000003"/>
    <x v="2"/>
    <n v="1920"/>
    <n v="1607"/>
    <x v="0"/>
    <n v="662345.25"/>
    <x v="0"/>
  </r>
  <r>
    <x v="2508"/>
    <x v="2508"/>
    <x v="3"/>
    <x v="2"/>
    <n v="176"/>
    <n v="4"/>
    <x v="262"/>
    <n v="67"/>
    <n v="163"/>
    <n v="1903.57"/>
    <n v="0.99099999999999999"/>
    <x v="0"/>
    <n v="704"/>
    <n v="76"/>
    <x v="0"/>
    <n v="1322981.1499999999"/>
    <x v="2"/>
  </r>
  <r>
    <x v="2509"/>
    <x v="2509"/>
    <x v="0"/>
    <x v="1"/>
    <n v="9"/>
    <n v="4"/>
    <x v="399"/>
    <n v="45"/>
    <n v="71"/>
    <n v="1483.83"/>
    <n v="0.71899999999999997"/>
    <x v="0"/>
    <n v="36"/>
    <n v="0"/>
    <x v="2"/>
    <n v="1161838.8899999999"/>
    <x v="1"/>
  </r>
  <r>
    <x v="2510"/>
    <x v="2510"/>
    <x v="3"/>
    <x v="2"/>
    <n v="121"/>
    <n v="3"/>
    <x v="418"/>
    <n v="34"/>
    <n v="69"/>
    <n v="1943.59"/>
    <n v="0.51400000000000001"/>
    <x v="2"/>
    <n v="363"/>
    <n v="146"/>
    <x v="0"/>
    <n v="487841.08999999997"/>
    <x v="0"/>
  </r>
  <r>
    <x v="2511"/>
    <x v="2511"/>
    <x v="2"/>
    <x v="1"/>
    <n v="150"/>
    <n v="11"/>
    <x v="249"/>
    <n v="43"/>
    <n v="312"/>
    <n v="255.99"/>
    <n v="0.57899999999999996"/>
    <x v="0"/>
    <n v="1650"/>
    <n v="1377"/>
    <x v="0"/>
    <n v="80892.84"/>
    <x v="0"/>
  </r>
  <r>
    <x v="2512"/>
    <x v="2512"/>
    <x v="4"/>
    <x v="0"/>
    <n v="153"/>
    <n v="2"/>
    <x v="107"/>
    <n v="149"/>
    <n v="147"/>
    <n v="595.83000000000004"/>
    <n v="0.62"/>
    <x v="2"/>
    <n v="306"/>
    <n v="0"/>
    <x v="0"/>
    <n v="352135.53"/>
    <x v="1"/>
  </r>
  <r>
    <x v="2513"/>
    <x v="2513"/>
    <x v="4"/>
    <x v="2"/>
    <n v="76"/>
    <n v="10"/>
    <x v="539"/>
    <n v="284"/>
    <n v="154"/>
    <n v="543.82000000000005"/>
    <n v="2.5000000000000001E-2"/>
    <x v="2"/>
    <n v="760"/>
    <n v="1003"/>
    <x v="1"/>
    <n v="22296.620000000003"/>
    <x v="3"/>
  </r>
  <r>
    <x v="2514"/>
    <x v="2514"/>
    <x v="0"/>
    <x v="2"/>
    <n v="78"/>
    <n v="7"/>
    <x v="174"/>
    <n v="231"/>
    <n v="335"/>
    <n v="190.42"/>
    <n v="0.08"/>
    <x v="1"/>
    <n v="546"/>
    <n v="374"/>
    <x v="0"/>
    <n v="76739.259999999995"/>
    <x v="3"/>
  </r>
  <r>
    <x v="2515"/>
    <x v="2515"/>
    <x v="4"/>
    <x v="1"/>
    <n v="55"/>
    <n v="7"/>
    <x v="461"/>
    <n v="46"/>
    <n v="54"/>
    <n v="1945.84"/>
    <n v="0.64900000000000002"/>
    <x v="2"/>
    <n v="385"/>
    <n v="286"/>
    <x v="0"/>
    <n v="282146.8"/>
    <x v="1"/>
  </r>
  <r>
    <x v="2516"/>
    <x v="2516"/>
    <x v="0"/>
    <x v="2"/>
    <n v="173"/>
    <n v="9"/>
    <x v="71"/>
    <n v="138"/>
    <n v="178"/>
    <n v="166.95"/>
    <n v="0.36399999999999999"/>
    <x v="1"/>
    <n v="1557"/>
    <n v="1573"/>
    <x v="1"/>
    <n v="20367.899999999998"/>
    <x v="0"/>
  </r>
  <r>
    <x v="2517"/>
    <x v="2517"/>
    <x v="0"/>
    <x v="0"/>
    <n v="28"/>
    <n v="12"/>
    <x v="402"/>
    <n v="227"/>
    <n v="208"/>
    <n v="1720.54"/>
    <n v="5.5E-2"/>
    <x v="0"/>
    <n v="336"/>
    <n v="0"/>
    <x v="0"/>
    <n v="1293846.08"/>
    <x v="3"/>
  </r>
  <r>
    <x v="2518"/>
    <x v="2518"/>
    <x v="0"/>
    <x v="2"/>
    <n v="156"/>
    <n v="6"/>
    <x v="696"/>
    <n v="257"/>
    <n v="300"/>
    <n v="1547.91"/>
    <n v="0.29799999999999999"/>
    <x v="1"/>
    <n v="936"/>
    <n v="1064"/>
    <x v="1"/>
    <n v="199680.39"/>
    <x v="3"/>
  </r>
  <r>
    <x v="2519"/>
    <x v="2519"/>
    <x v="4"/>
    <x v="2"/>
    <n v="42"/>
    <n v="10"/>
    <x v="453"/>
    <n v="120"/>
    <n v="325"/>
    <n v="782.94"/>
    <n v="0.13"/>
    <x v="0"/>
    <n v="420"/>
    <n v="0"/>
    <x v="0"/>
    <n v="461151.66000000003"/>
    <x v="3"/>
  </r>
  <r>
    <x v="2520"/>
    <x v="2520"/>
    <x v="0"/>
    <x v="1"/>
    <n v="48"/>
    <n v="12"/>
    <x v="522"/>
    <n v="229"/>
    <n v="132"/>
    <n v="86.67"/>
    <n v="0.91600000000000004"/>
    <x v="1"/>
    <n v="576"/>
    <n v="314"/>
    <x v="0"/>
    <n v="42554.97"/>
    <x v="2"/>
  </r>
  <r>
    <x v="2521"/>
    <x v="2521"/>
    <x v="4"/>
    <x v="2"/>
    <n v="189"/>
    <n v="6"/>
    <x v="373"/>
    <n v="205"/>
    <n v="369"/>
    <n v="61.89"/>
    <n v="0.20300000000000001"/>
    <x v="0"/>
    <n v="1134"/>
    <n v="1255"/>
    <x v="1"/>
    <n v="5198.76"/>
    <x v="3"/>
  </r>
  <r>
    <x v="2522"/>
    <x v="2522"/>
    <x v="0"/>
    <x v="1"/>
    <n v="191"/>
    <n v="3"/>
    <x v="522"/>
    <n v="156"/>
    <n v="167"/>
    <n v="447.79"/>
    <n v="0.14399999999999999"/>
    <x v="2"/>
    <n v="573"/>
    <n v="238"/>
    <x v="0"/>
    <n v="219864.89"/>
    <x v="3"/>
  </r>
  <r>
    <x v="2523"/>
    <x v="2523"/>
    <x v="1"/>
    <x v="1"/>
    <n v="166"/>
    <n v="7"/>
    <x v="453"/>
    <n v="49"/>
    <n v="78"/>
    <n v="1013.06"/>
    <n v="0.626"/>
    <x v="1"/>
    <n v="1162"/>
    <n v="622"/>
    <x v="0"/>
    <n v="596692.34"/>
    <x v="1"/>
  </r>
  <r>
    <x v="2524"/>
    <x v="2524"/>
    <x v="0"/>
    <x v="2"/>
    <n v="79"/>
    <n v="10"/>
    <x v="205"/>
    <n v="143"/>
    <n v="187"/>
    <n v="942.92"/>
    <n v="0.52200000000000002"/>
    <x v="2"/>
    <n v="790"/>
    <n v="244"/>
    <x v="0"/>
    <n v="649671.88"/>
    <x v="0"/>
  </r>
  <r>
    <x v="2525"/>
    <x v="2525"/>
    <x v="3"/>
    <x v="0"/>
    <n v="99"/>
    <n v="4"/>
    <x v="324"/>
    <n v="200"/>
    <n v="206"/>
    <n v="1191.32"/>
    <n v="0.57599999999999996"/>
    <x v="2"/>
    <n v="396"/>
    <n v="501"/>
    <x v="1"/>
    <n v="113175.4"/>
    <x v="0"/>
  </r>
  <r>
    <x v="2526"/>
    <x v="2526"/>
    <x v="0"/>
    <x v="1"/>
    <n v="27"/>
    <n v="11"/>
    <x v="379"/>
    <n v="172"/>
    <n v="80"/>
    <n v="1555.32"/>
    <n v="0.436"/>
    <x v="0"/>
    <n v="297"/>
    <n v="431"/>
    <x v="1"/>
    <n v="59102.159999999996"/>
    <x v="0"/>
  </r>
  <r>
    <x v="2527"/>
    <x v="2527"/>
    <x v="2"/>
    <x v="2"/>
    <n v="128"/>
    <n v="5"/>
    <x v="174"/>
    <n v="70"/>
    <n v="380"/>
    <n v="785.84"/>
    <n v="0.46700000000000003"/>
    <x v="0"/>
    <n v="640"/>
    <n v="307"/>
    <x v="0"/>
    <n v="316693.52"/>
    <x v="0"/>
  </r>
  <r>
    <x v="2528"/>
    <x v="2528"/>
    <x v="0"/>
    <x v="1"/>
    <n v="90"/>
    <n v="11"/>
    <x v="579"/>
    <n v="14"/>
    <n v="335"/>
    <n v="362.71"/>
    <n v="0.77900000000000003"/>
    <x v="0"/>
    <n v="990"/>
    <n v="795"/>
    <x v="1"/>
    <n v="75806.39"/>
    <x v="1"/>
  </r>
  <r>
    <x v="2529"/>
    <x v="2529"/>
    <x v="3"/>
    <x v="0"/>
    <n v="47"/>
    <n v="12"/>
    <x v="154"/>
    <n v="46"/>
    <n v="202"/>
    <n v="1610.1"/>
    <n v="0.22"/>
    <x v="0"/>
    <n v="564"/>
    <n v="0"/>
    <x v="0"/>
    <n v="1257488.0999999999"/>
    <x v="3"/>
  </r>
  <r>
    <x v="2530"/>
    <x v="2530"/>
    <x v="3"/>
    <x v="0"/>
    <n v="44"/>
    <n v="9"/>
    <x v="110"/>
    <n v="226"/>
    <n v="385"/>
    <n v="698.75"/>
    <n v="0.39700000000000002"/>
    <x v="1"/>
    <n v="396"/>
    <n v="243"/>
    <x v="1"/>
    <n v="264826.25"/>
    <x v="0"/>
  </r>
  <r>
    <x v="2531"/>
    <x v="2531"/>
    <x v="4"/>
    <x v="1"/>
    <n v="51"/>
    <n v="7"/>
    <x v="361"/>
    <n v="234"/>
    <n v="107"/>
    <n v="609.41999999999996"/>
    <n v="0.95799999999999996"/>
    <x v="2"/>
    <n v="357"/>
    <n v="120"/>
    <x v="0"/>
    <n v="287036.82"/>
    <x v="2"/>
  </r>
  <r>
    <x v="2532"/>
    <x v="2532"/>
    <x v="1"/>
    <x v="0"/>
    <n v="173"/>
    <n v="14"/>
    <x v="712"/>
    <n v="225"/>
    <n v="362"/>
    <n v="1540.41"/>
    <n v="0.19"/>
    <x v="0"/>
    <n v="2422"/>
    <n v="2549"/>
    <x v="1"/>
    <n v="150960.18000000002"/>
    <x v="3"/>
  </r>
  <r>
    <x v="2533"/>
    <x v="2533"/>
    <x v="0"/>
    <x v="2"/>
    <n v="179"/>
    <n v="8"/>
    <x v="77"/>
    <n v="148"/>
    <n v="136"/>
    <n v="1871.57"/>
    <n v="0.29399999999999998"/>
    <x v="2"/>
    <n v="1432"/>
    <n v="965"/>
    <x v="0"/>
    <n v="1151015.55"/>
    <x v="3"/>
  </r>
  <r>
    <x v="2534"/>
    <x v="2534"/>
    <x v="4"/>
    <x v="2"/>
    <n v="24"/>
    <n v="8"/>
    <x v="755"/>
    <n v="115"/>
    <n v="172"/>
    <n v="1834.17"/>
    <n v="0.192"/>
    <x v="1"/>
    <n v="192"/>
    <n v="116"/>
    <x v="0"/>
    <n v="350326.47000000003"/>
    <x v="3"/>
  </r>
  <r>
    <x v="2535"/>
    <x v="2535"/>
    <x v="1"/>
    <x v="1"/>
    <n v="113"/>
    <n v="5"/>
    <x v="508"/>
    <n v="108"/>
    <n v="240"/>
    <n v="318.01"/>
    <n v="0.02"/>
    <x v="0"/>
    <n v="565"/>
    <n v="442"/>
    <x v="1"/>
    <n v="73460.31"/>
    <x v="3"/>
  </r>
  <r>
    <x v="2536"/>
    <x v="2536"/>
    <x v="0"/>
    <x v="0"/>
    <n v="197"/>
    <n v="13"/>
    <x v="440"/>
    <n v="177"/>
    <n v="342"/>
    <n v="1031.1600000000001"/>
    <n v="0.27"/>
    <x v="1"/>
    <n v="2561"/>
    <n v="2274"/>
    <x v="0"/>
    <n v="478458.24000000005"/>
    <x v="3"/>
  </r>
  <r>
    <x v="2537"/>
    <x v="2537"/>
    <x v="2"/>
    <x v="2"/>
    <n v="72"/>
    <n v="7"/>
    <x v="626"/>
    <n v="273"/>
    <n v="363"/>
    <n v="231.1"/>
    <n v="4.5999999999999999E-2"/>
    <x v="1"/>
    <n v="504"/>
    <n v="609"/>
    <x v="1"/>
    <n v="38824.799999999996"/>
    <x v="3"/>
  </r>
  <r>
    <x v="2538"/>
    <x v="2538"/>
    <x v="0"/>
    <x v="2"/>
    <n v="28"/>
    <n v="13"/>
    <x v="543"/>
    <n v="96"/>
    <n v="77"/>
    <n v="1923.9"/>
    <n v="0.155"/>
    <x v="2"/>
    <n v="364"/>
    <n v="431"/>
    <x v="1"/>
    <n v="55793.100000000006"/>
    <x v="3"/>
  </r>
  <r>
    <x v="2539"/>
    <x v="2539"/>
    <x v="3"/>
    <x v="2"/>
    <n v="40"/>
    <n v="10"/>
    <x v="104"/>
    <n v="93"/>
    <n v="204"/>
    <n v="469.69"/>
    <n v="0.36299999999999999"/>
    <x v="2"/>
    <n v="400"/>
    <n v="0"/>
    <x v="0"/>
    <n v="263496.09000000003"/>
    <x v="0"/>
  </r>
  <r>
    <x v="2540"/>
    <x v="2540"/>
    <x v="3"/>
    <x v="1"/>
    <n v="49"/>
    <n v="4"/>
    <x v="93"/>
    <n v="233"/>
    <n v="279"/>
    <n v="434.99"/>
    <n v="2.1000000000000001E-2"/>
    <x v="1"/>
    <n v="196"/>
    <n v="355"/>
    <x v="1"/>
    <n v="32189.260000000002"/>
    <x v="3"/>
  </r>
  <r>
    <x v="2541"/>
    <x v="2541"/>
    <x v="2"/>
    <x v="1"/>
    <n v="134"/>
    <n v="9"/>
    <x v="670"/>
    <n v="20"/>
    <n v="86"/>
    <n v="1783.33"/>
    <n v="0.753"/>
    <x v="1"/>
    <n v="1206"/>
    <n v="568"/>
    <x v="0"/>
    <n v="1173431.1399999999"/>
    <x v="1"/>
  </r>
  <r>
    <x v="2542"/>
    <x v="2542"/>
    <x v="4"/>
    <x v="2"/>
    <n v="32"/>
    <n v="8"/>
    <x v="323"/>
    <n v="195"/>
    <n v="55"/>
    <n v="1937.31"/>
    <n v="0.79600000000000004"/>
    <x v="0"/>
    <n v="256"/>
    <n v="252"/>
    <x v="0"/>
    <n v="385524.69"/>
    <x v="1"/>
  </r>
  <r>
    <x v="2543"/>
    <x v="2543"/>
    <x v="1"/>
    <x v="2"/>
    <n v="158"/>
    <n v="5"/>
    <x v="31"/>
    <n v="240"/>
    <n v="367"/>
    <n v="1410.38"/>
    <n v="0.41099999999999998"/>
    <x v="2"/>
    <n v="790"/>
    <n v="267"/>
    <x v="0"/>
    <n v="1076119.9400000002"/>
    <x v="0"/>
  </r>
  <r>
    <x v="2544"/>
    <x v="2544"/>
    <x v="0"/>
    <x v="0"/>
    <n v="27"/>
    <n v="11"/>
    <x v="215"/>
    <n v="150"/>
    <n v="274"/>
    <n v="285.95999999999998"/>
    <n v="0.98499999999999999"/>
    <x v="1"/>
    <n v="297"/>
    <n v="47"/>
    <x v="0"/>
    <n v="114383.99999999999"/>
    <x v="2"/>
  </r>
  <r>
    <x v="2545"/>
    <x v="2545"/>
    <x v="3"/>
    <x v="0"/>
    <n v="168"/>
    <n v="14"/>
    <x v="288"/>
    <n v="115"/>
    <n v="82"/>
    <n v="997.42"/>
    <n v="0.67900000000000005"/>
    <x v="1"/>
    <n v="2352"/>
    <n v="2026"/>
    <x v="0"/>
    <n v="439862.22"/>
    <x v="1"/>
  </r>
  <r>
    <x v="2546"/>
    <x v="2546"/>
    <x v="4"/>
    <x v="0"/>
    <n v="95"/>
    <n v="4"/>
    <x v="129"/>
    <n v="262"/>
    <n v="138"/>
    <n v="1642.38"/>
    <n v="0.74399999999999999"/>
    <x v="2"/>
    <n v="380"/>
    <n v="172"/>
    <x v="0"/>
    <n v="771918.60000000009"/>
    <x v="1"/>
  </r>
  <r>
    <x v="2547"/>
    <x v="2547"/>
    <x v="2"/>
    <x v="1"/>
    <n v="138"/>
    <n v="8"/>
    <x v="393"/>
    <n v="58"/>
    <n v="383"/>
    <n v="1166.33"/>
    <n v="0.192"/>
    <x v="1"/>
    <n v="1104"/>
    <n v="1050"/>
    <x v="1"/>
    <n v="130628.95999999999"/>
    <x v="3"/>
  </r>
  <r>
    <x v="2548"/>
    <x v="2548"/>
    <x v="3"/>
    <x v="2"/>
    <n v="167"/>
    <n v="11"/>
    <x v="370"/>
    <n v="272"/>
    <n v="89"/>
    <n v="308.56"/>
    <n v="0.83699999999999997"/>
    <x v="0"/>
    <n v="1837"/>
    <n v="1570"/>
    <x v="0"/>
    <n v="166313.84"/>
    <x v="2"/>
  </r>
  <r>
    <x v="2549"/>
    <x v="2549"/>
    <x v="2"/>
    <x v="1"/>
    <n v="107"/>
    <n v="10"/>
    <x v="756"/>
    <n v="214"/>
    <n v="218"/>
    <n v="385.18"/>
    <n v="0.94499999999999995"/>
    <x v="1"/>
    <n v="1070"/>
    <n v="852"/>
    <x v="0"/>
    <n v="166397.76000000001"/>
    <x v="2"/>
  </r>
  <r>
    <x v="2550"/>
    <x v="2550"/>
    <x v="0"/>
    <x v="2"/>
    <n v="42"/>
    <n v="13"/>
    <x v="531"/>
    <n v="60"/>
    <n v="347"/>
    <n v="1735.08"/>
    <n v="0.23599999999999999"/>
    <x v="1"/>
    <n v="546"/>
    <n v="0"/>
    <x v="0"/>
    <n v="1349892.24"/>
    <x v="3"/>
  </r>
  <r>
    <x v="2551"/>
    <x v="2551"/>
    <x v="1"/>
    <x v="0"/>
    <n v="167"/>
    <n v="11"/>
    <x v="341"/>
    <n v="184"/>
    <n v="67"/>
    <n v="1077.71"/>
    <n v="0.68600000000000005"/>
    <x v="2"/>
    <n v="1837"/>
    <n v="1608"/>
    <x v="0"/>
    <n v="445094.23000000004"/>
    <x v="1"/>
  </r>
  <r>
    <x v="2552"/>
    <x v="2552"/>
    <x v="3"/>
    <x v="0"/>
    <n v="98"/>
    <n v="4"/>
    <x v="699"/>
    <n v="234"/>
    <n v="64"/>
    <n v="1426.38"/>
    <n v="0.747"/>
    <x v="2"/>
    <n v="392"/>
    <n v="276"/>
    <x v="0"/>
    <n v="499233.00000000006"/>
    <x v="1"/>
  </r>
  <r>
    <x v="2553"/>
    <x v="2553"/>
    <x v="3"/>
    <x v="0"/>
    <n v="57"/>
    <n v="11"/>
    <x v="572"/>
    <n v="270"/>
    <n v="181"/>
    <n v="777.47"/>
    <n v="0.30499999999999999"/>
    <x v="0"/>
    <n v="627"/>
    <n v="170"/>
    <x v="0"/>
    <n v="565220.69000000006"/>
    <x v="0"/>
  </r>
  <r>
    <x v="2554"/>
    <x v="2554"/>
    <x v="0"/>
    <x v="0"/>
    <n v="42"/>
    <n v="10"/>
    <x v="130"/>
    <n v="231"/>
    <n v="339"/>
    <n v="1088.3499999999999"/>
    <n v="0.47499999999999998"/>
    <x v="1"/>
    <n v="420"/>
    <n v="199"/>
    <x v="0"/>
    <n v="491934.19999999995"/>
    <x v="0"/>
  </r>
  <r>
    <x v="2555"/>
    <x v="2555"/>
    <x v="4"/>
    <x v="2"/>
    <n v="191"/>
    <n v="14"/>
    <x v="437"/>
    <n v="232"/>
    <n v="367"/>
    <n v="1955.35"/>
    <n v="9.8000000000000004E-2"/>
    <x v="0"/>
    <n v="2674"/>
    <n v="2724"/>
    <x v="1"/>
    <n v="355873.7"/>
    <x v="3"/>
  </r>
  <r>
    <x v="2556"/>
    <x v="2556"/>
    <x v="1"/>
    <x v="0"/>
    <n v="47"/>
    <n v="9"/>
    <x v="589"/>
    <n v="278"/>
    <n v="343"/>
    <n v="692.92"/>
    <n v="0.17299999999999999"/>
    <x v="1"/>
    <n v="423"/>
    <n v="642"/>
    <x v="1"/>
    <n v="40882.28"/>
    <x v="3"/>
  </r>
  <r>
    <x v="2557"/>
    <x v="2557"/>
    <x v="3"/>
    <x v="2"/>
    <n v="107"/>
    <n v="13"/>
    <x v="112"/>
    <n v="83"/>
    <n v="258"/>
    <n v="1365.84"/>
    <n v="6.2E-2"/>
    <x v="1"/>
    <n v="1391"/>
    <n v="689"/>
    <x v="0"/>
    <n v="1072184.3999999999"/>
    <x v="3"/>
  </r>
  <r>
    <x v="2558"/>
    <x v="2558"/>
    <x v="1"/>
    <x v="2"/>
    <n v="118"/>
    <n v="4"/>
    <x v="459"/>
    <n v="123"/>
    <n v="376"/>
    <n v="386.39"/>
    <n v="0.56000000000000005"/>
    <x v="2"/>
    <n v="472"/>
    <n v="491"/>
    <x v="1"/>
    <n v="40184.559999999998"/>
    <x v="0"/>
  </r>
  <r>
    <x v="2559"/>
    <x v="2559"/>
    <x v="3"/>
    <x v="1"/>
    <n v="8"/>
    <n v="9"/>
    <x v="614"/>
    <n v="228"/>
    <n v="328"/>
    <n v="287.39"/>
    <n v="0.625"/>
    <x v="0"/>
    <n v="72"/>
    <n v="0"/>
    <x v="2"/>
    <n v="175020.50999999998"/>
    <x v="1"/>
  </r>
  <r>
    <x v="2560"/>
    <x v="2560"/>
    <x v="1"/>
    <x v="0"/>
    <n v="9"/>
    <n v="13"/>
    <x v="609"/>
    <n v="63"/>
    <n v="325"/>
    <n v="1578.1"/>
    <n v="0.91600000000000004"/>
    <x v="1"/>
    <n v="117"/>
    <n v="0"/>
    <x v="2"/>
    <n v="1174106.3999999999"/>
    <x v="2"/>
  </r>
  <r>
    <x v="2561"/>
    <x v="2561"/>
    <x v="2"/>
    <x v="0"/>
    <n v="72"/>
    <n v="5"/>
    <x v="73"/>
    <n v="209"/>
    <n v="358"/>
    <n v="1696.01"/>
    <n v="0.54200000000000004"/>
    <x v="1"/>
    <n v="360"/>
    <n v="0"/>
    <x v="0"/>
    <n v="1333063.8600000001"/>
    <x v="0"/>
  </r>
  <r>
    <x v="2562"/>
    <x v="2562"/>
    <x v="3"/>
    <x v="1"/>
    <n v="127"/>
    <n v="7"/>
    <x v="706"/>
    <n v="140"/>
    <n v="326"/>
    <n v="1353.21"/>
    <n v="0.26100000000000001"/>
    <x v="2"/>
    <n v="889"/>
    <n v="919"/>
    <x v="1"/>
    <n v="148853.1"/>
    <x v="3"/>
  </r>
  <r>
    <x v="2563"/>
    <x v="2563"/>
    <x v="1"/>
    <x v="2"/>
    <n v="177"/>
    <n v="13"/>
    <x v="731"/>
    <n v="201"/>
    <n v="125"/>
    <n v="358.48"/>
    <n v="5.8999999999999997E-2"/>
    <x v="2"/>
    <n v="2301"/>
    <n v="1999"/>
    <x v="0"/>
    <n v="180315.44"/>
    <x v="3"/>
  </r>
  <r>
    <x v="2564"/>
    <x v="2564"/>
    <x v="4"/>
    <x v="0"/>
    <n v="84"/>
    <n v="11"/>
    <x v="668"/>
    <n v="188"/>
    <n v="347"/>
    <n v="519.15"/>
    <n v="0.88500000000000001"/>
    <x v="2"/>
    <n v="924"/>
    <n v="708"/>
    <x v="0"/>
    <n v="209736.59999999998"/>
    <x v="2"/>
  </r>
  <r>
    <x v="2565"/>
    <x v="2565"/>
    <x v="2"/>
    <x v="2"/>
    <n v="157"/>
    <n v="3"/>
    <x v="181"/>
    <n v="296"/>
    <n v="362"/>
    <n v="1826.79"/>
    <n v="0.47899999999999998"/>
    <x v="0"/>
    <n v="471"/>
    <n v="555"/>
    <x v="1"/>
    <n v="387279.48"/>
    <x v="0"/>
  </r>
  <r>
    <x v="2566"/>
    <x v="2566"/>
    <x v="2"/>
    <x v="1"/>
    <n v="15"/>
    <n v="9"/>
    <x v="690"/>
    <n v="249"/>
    <n v="396"/>
    <n v="612.97"/>
    <n v="0.73699999999999999"/>
    <x v="0"/>
    <n v="135"/>
    <n v="112"/>
    <x v="1"/>
    <n v="166727.84"/>
    <x v="1"/>
  </r>
  <r>
    <x v="2567"/>
    <x v="2567"/>
    <x v="4"/>
    <x v="2"/>
    <n v="161"/>
    <n v="14"/>
    <x v="39"/>
    <n v="254"/>
    <n v="161"/>
    <n v="1646.78"/>
    <n v="1.4999999999999999E-2"/>
    <x v="1"/>
    <n v="2254"/>
    <n v="1834"/>
    <x v="0"/>
    <n v="1109929.72"/>
    <x v="3"/>
  </r>
  <r>
    <x v="2568"/>
    <x v="2568"/>
    <x v="1"/>
    <x v="0"/>
    <n v="166"/>
    <n v="10"/>
    <x v="16"/>
    <n v="126"/>
    <n v="315"/>
    <n v="607.58000000000004"/>
    <n v="0.48799999999999999"/>
    <x v="0"/>
    <n v="1660"/>
    <n v="1523"/>
    <x v="1"/>
    <n v="159793.54"/>
    <x v="0"/>
  </r>
  <r>
    <x v="2569"/>
    <x v="2569"/>
    <x v="0"/>
    <x v="2"/>
    <n v="146"/>
    <n v="8"/>
    <x v="697"/>
    <n v="217"/>
    <n v="121"/>
    <n v="1881.95"/>
    <n v="0.32600000000000001"/>
    <x v="2"/>
    <n v="1168"/>
    <n v="642"/>
    <x v="0"/>
    <n v="1398288.85"/>
    <x v="0"/>
  </r>
  <r>
    <x v="2570"/>
    <x v="2570"/>
    <x v="4"/>
    <x v="2"/>
    <n v="124"/>
    <n v="9"/>
    <x v="280"/>
    <n v="221"/>
    <n v="366"/>
    <n v="1833.18"/>
    <n v="0.03"/>
    <x v="2"/>
    <n v="1116"/>
    <n v="611"/>
    <x v="0"/>
    <n v="1330888.68"/>
    <x v="3"/>
  </r>
  <r>
    <x v="2571"/>
    <x v="2571"/>
    <x v="1"/>
    <x v="0"/>
    <n v="156"/>
    <n v="8"/>
    <x v="153"/>
    <n v="268"/>
    <n v="70"/>
    <n v="134.36000000000001"/>
    <n v="0.77600000000000002"/>
    <x v="0"/>
    <n v="1248"/>
    <n v="1227"/>
    <x v="0"/>
    <n v="38830.04"/>
    <x v="1"/>
  </r>
  <r>
    <x v="2572"/>
    <x v="2572"/>
    <x v="4"/>
    <x v="0"/>
    <n v="191"/>
    <n v="12"/>
    <x v="379"/>
    <n v="172"/>
    <n v="237"/>
    <n v="1552.31"/>
    <n v="0.51300000000000001"/>
    <x v="1"/>
    <n v="2292"/>
    <n v="2426"/>
    <x v="1"/>
    <n v="58987.78"/>
    <x v="0"/>
  </r>
  <r>
    <x v="2573"/>
    <x v="2573"/>
    <x v="4"/>
    <x v="2"/>
    <n v="171"/>
    <n v="11"/>
    <x v="589"/>
    <n v="235"/>
    <n v="170"/>
    <n v="380.45"/>
    <n v="0.33300000000000002"/>
    <x v="1"/>
    <n v="1881"/>
    <n v="2057"/>
    <x v="1"/>
    <n v="22446.55"/>
    <x v="0"/>
  </r>
  <r>
    <x v="2574"/>
    <x v="2574"/>
    <x v="3"/>
    <x v="2"/>
    <n v="30"/>
    <n v="5"/>
    <x v="353"/>
    <n v="73"/>
    <n v="391"/>
    <n v="469.78"/>
    <n v="0.80600000000000005"/>
    <x v="1"/>
    <n v="150"/>
    <n v="0"/>
    <x v="2"/>
    <n v="295491.62"/>
    <x v="2"/>
  </r>
  <r>
    <x v="2575"/>
    <x v="2575"/>
    <x v="1"/>
    <x v="1"/>
    <n v="175"/>
    <n v="2"/>
    <x v="757"/>
    <n v="255"/>
    <n v="190"/>
    <n v="946.7"/>
    <n v="0.44700000000000001"/>
    <x v="1"/>
    <n v="350"/>
    <n v="70"/>
    <x v="0"/>
    <n v="506484.5"/>
    <x v="0"/>
  </r>
  <r>
    <x v="2576"/>
    <x v="2576"/>
    <x v="0"/>
    <x v="0"/>
    <n v="40"/>
    <n v="4"/>
    <x v="751"/>
    <n v="27"/>
    <n v="353"/>
    <n v="1173.82"/>
    <n v="3.0000000000000001E-3"/>
    <x v="2"/>
    <n v="160"/>
    <n v="135"/>
    <x v="1"/>
    <n v="61038.64"/>
    <x v="3"/>
  </r>
  <r>
    <x v="2577"/>
    <x v="2577"/>
    <x v="3"/>
    <x v="2"/>
    <n v="171"/>
    <n v="8"/>
    <x v="74"/>
    <n v="43"/>
    <n v="253"/>
    <n v="685.31"/>
    <n v="0.94399999999999995"/>
    <x v="0"/>
    <n v="1368"/>
    <n v="715"/>
    <x v="0"/>
    <n v="476975.75999999995"/>
    <x v="2"/>
  </r>
  <r>
    <x v="2578"/>
    <x v="2578"/>
    <x v="4"/>
    <x v="0"/>
    <n v="193"/>
    <n v="12"/>
    <x v="492"/>
    <n v="190"/>
    <n v="258"/>
    <n v="1172"/>
    <n v="0.25600000000000001"/>
    <x v="2"/>
    <n v="2316"/>
    <n v="2037"/>
    <x v="0"/>
    <n v="549668"/>
    <x v="3"/>
  </r>
  <r>
    <x v="2579"/>
    <x v="2579"/>
    <x v="4"/>
    <x v="1"/>
    <n v="148"/>
    <n v="12"/>
    <x v="571"/>
    <n v="203"/>
    <n v="58"/>
    <n v="382.78"/>
    <n v="0.83099999999999996"/>
    <x v="1"/>
    <n v="1776"/>
    <n v="1421"/>
    <x v="0"/>
    <n v="213591.24"/>
    <x v="2"/>
  </r>
  <r>
    <x v="2580"/>
    <x v="2580"/>
    <x v="4"/>
    <x v="2"/>
    <n v="126"/>
    <n v="8"/>
    <x v="64"/>
    <n v="201"/>
    <n v="234"/>
    <n v="93.56"/>
    <n v="0.81599999999999995"/>
    <x v="1"/>
    <n v="1008"/>
    <n v="505"/>
    <x v="0"/>
    <n v="65866.240000000005"/>
    <x v="2"/>
  </r>
  <r>
    <x v="2581"/>
    <x v="2581"/>
    <x v="1"/>
    <x v="2"/>
    <n v="63"/>
    <n v="12"/>
    <x v="658"/>
    <n v="76"/>
    <n v="345"/>
    <n v="1163.8900000000001"/>
    <n v="0.16200000000000001"/>
    <x v="2"/>
    <n v="756"/>
    <n v="188"/>
    <x v="0"/>
    <n v="749545.16"/>
    <x v="3"/>
  </r>
  <r>
    <x v="2582"/>
    <x v="2582"/>
    <x v="1"/>
    <x v="2"/>
    <n v="100"/>
    <n v="14"/>
    <x v="147"/>
    <n v="218"/>
    <n v="381"/>
    <n v="1058.96"/>
    <n v="0.47399999999999998"/>
    <x v="1"/>
    <n v="1400"/>
    <n v="992"/>
    <x v="0"/>
    <n v="662908.96000000008"/>
    <x v="0"/>
  </r>
  <r>
    <x v="2583"/>
    <x v="2583"/>
    <x v="3"/>
    <x v="0"/>
    <n v="10"/>
    <n v="4"/>
    <x v="601"/>
    <n v="176"/>
    <n v="250"/>
    <n v="1394.83"/>
    <n v="0.04"/>
    <x v="2"/>
    <n v="40"/>
    <n v="0"/>
    <x v="0"/>
    <n v="471452.54"/>
    <x v="3"/>
  </r>
  <r>
    <x v="2584"/>
    <x v="2584"/>
    <x v="0"/>
    <x v="1"/>
    <n v="102"/>
    <n v="2"/>
    <x v="715"/>
    <n v="255"/>
    <n v="113"/>
    <n v="1317.15"/>
    <n v="0.35499999999999998"/>
    <x v="2"/>
    <n v="204"/>
    <n v="0"/>
    <x v="0"/>
    <n v="1006302.6000000001"/>
    <x v="0"/>
  </r>
  <r>
    <x v="2585"/>
    <x v="2585"/>
    <x v="3"/>
    <x v="0"/>
    <n v="60"/>
    <n v="11"/>
    <x v="244"/>
    <n v="254"/>
    <n v="399"/>
    <n v="1800.1"/>
    <n v="0.73099999999999998"/>
    <x v="2"/>
    <n v="660"/>
    <n v="249"/>
    <x v="0"/>
    <n v="1197066.5"/>
    <x v="1"/>
  </r>
  <r>
    <x v="2586"/>
    <x v="2586"/>
    <x v="2"/>
    <x v="2"/>
    <n v="140"/>
    <n v="10"/>
    <x v="294"/>
    <n v="175"/>
    <n v="375"/>
    <n v="945.96"/>
    <n v="0.23699999999999999"/>
    <x v="2"/>
    <n v="1400"/>
    <n v="1432"/>
    <x v="1"/>
    <n v="135272.28"/>
    <x v="3"/>
  </r>
  <r>
    <x v="2587"/>
    <x v="2587"/>
    <x v="4"/>
    <x v="1"/>
    <n v="98"/>
    <n v="13"/>
    <x v="75"/>
    <n v="220"/>
    <n v="369"/>
    <n v="66.319999999999993"/>
    <n v="0.11700000000000001"/>
    <x v="1"/>
    <n v="1274"/>
    <n v="1103"/>
    <x v="0"/>
    <n v="25931.119999999999"/>
    <x v="3"/>
  </r>
  <r>
    <x v="2588"/>
    <x v="2588"/>
    <x v="4"/>
    <x v="2"/>
    <n v="31"/>
    <n v="7"/>
    <x v="596"/>
    <n v="142"/>
    <n v="74"/>
    <n v="1279.77"/>
    <n v="0.50700000000000001"/>
    <x v="1"/>
    <n v="217"/>
    <n v="0"/>
    <x v="0"/>
    <n v="473514.89999999997"/>
    <x v="0"/>
  </r>
  <r>
    <x v="2589"/>
    <x v="2589"/>
    <x v="4"/>
    <x v="2"/>
    <n v="159"/>
    <n v="14"/>
    <x v="105"/>
    <n v="206"/>
    <n v="205"/>
    <n v="1366.51"/>
    <n v="0.53700000000000003"/>
    <x v="1"/>
    <n v="2226"/>
    <n v="2090"/>
    <x v="0"/>
    <n v="467346.42"/>
    <x v="0"/>
  </r>
  <r>
    <x v="2590"/>
    <x v="2590"/>
    <x v="3"/>
    <x v="0"/>
    <n v="124"/>
    <n v="14"/>
    <x v="236"/>
    <n v="58"/>
    <n v="270"/>
    <n v="1066.92"/>
    <n v="0.67600000000000005"/>
    <x v="0"/>
    <n v="1736"/>
    <n v="1287"/>
    <x v="0"/>
    <n v="540928.44000000006"/>
    <x v="1"/>
  </r>
  <r>
    <x v="2591"/>
    <x v="2591"/>
    <x v="3"/>
    <x v="2"/>
    <n v="178"/>
    <n v="13"/>
    <x v="129"/>
    <n v="73"/>
    <n v="341"/>
    <n v="1394.14"/>
    <n v="0.75900000000000001"/>
    <x v="2"/>
    <n v="2314"/>
    <n v="1917"/>
    <x v="0"/>
    <n v="655245.80000000005"/>
    <x v="1"/>
  </r>
  <r>
    <x v="2592"/>
    <x v="2592"/>
    <x v="4"/>
    <x v="1"/>
    <n v="173"/>
    <n v="8"/>
    <x v="617"/>
    <n v="121"/>
    <n v="188"/>
    <n v="680.99"/>
    <n v="0.69599999999999995"/>
    <x v="0"/>
    <n v="1384"/>
    <n v="1133"/>
    <x v="0"/>
    <n v="253328.28"/>
    <x v="1"/>
  </r>
  <r>
    <x v="2593"/>
    <x v="2593"/>
    <x v="3"/>
    <x v="2"/>
    <n v="29"/>
    <n v="2"/>
    <x v="103"/>
    <n v="194"/>
    <n v="70"/>
    <n v="340.18"/>
    <n v="0.84499999999999997"/>
    <x v="2"/>
    <n v="58"/>
    <n v="117"/>
    <x v="1"/>
    <n v="45924.3"/>
    <x v="2"/>
  </r>
  <r>
    <x v="2594"/>
    <x v="2594"/>
    <x v="1"/>
    <x v="2"/>
    <n v="90"/>
    <n v="2"/>
    <x v="183"/>
    <n v="113"/>
    <n v="203"/>
    <n v="1345.88"/>
    <n v="0.223"/>
    <x v="2"/>
    <n v="180"/>
    <n v="261"/>
    <x v="1"/>
    <n v="43068.160000000003"/>
    <x v="3"/>
  </r>
  <r>
    <x v="2595"/>
    <x v="2595"/>
    <x v="1"/>
    <x v="0"/>
    <n v="150"/>
    <n v="5"/>
    <x v="316"/>
    <n v="222"/>
    <n v="117"/>
    <n v="528.11"/>
    <n v="0.56999999999999995"/>
    <x v="1"/>
    <n v="750"/>
    <n v="633"/>
    <x v="0"/>
    <n v="179029.29"/>
    <x v="0"/>
  </r>
  <r>
    <x v="2596"/>
    <x v="2596"/>
    <x v="3"/>
    <x v="1"/>
    <n v="16"/>
    <n v="8"/>
    <x v="630"/>
    <n v="14"/>
    <n v="90"/>
    <n v="939.82"/>
    <n v="0.36"/>
    <x v="2"/>
    <n v="128"/>
    <n v="0"/>
    <x v="0"/>
    <n v="172926.88"/>
    <x v="0"/>
  </r>
  <r>
    <x v="2597"/>
    <x v="2597"/>
    <x v="4"/>
    <x v="0"/>
    <n v="91"/>
    <n v="12"/>
    <x v="692"/>
    <n v="128"/>
    <n v="64"/>
    <n v="1008.66"/>
    <n v="0.96199999999999997"/>
    <x v="0"/>
    <n v="1092"/>
    <n v="481"/>
    <x v="0"/>
    <n v="745399.74"/>
    <x v="2"/>
  </r>
  <r>
    <x v="2598"/>
    <x v="2598"/>
    <x v="3"/>
    <x v="2"/>
    <n v="183"/>
    <n v="12"/>
    <x v="459"/>
    <n v="258"/>
    <n v="328"/>
    <n v="980.54"/>
    <n v="0.44"/>
    <x v="1"/>
    <n v="2196"/>
    <n v="2350"/>
    <x v="1"/>
    <n v="101976.16"/>
    <x v="0"/>
  </r>
  <r>
    <x v="2599"/>
    <x v="2599"/>
    <x v="3"/>
    <x v="0"/>
    <n v="113"/>
    <n v="9"/>
    <x v="574"/>
    <n v="176"/>
    <n v="218"/>
    <n v="1216.98"/>
    <n v="0.96"/>
    <x v="1"/>
    <n v="1017"/>
    <n v="926"/>
    <x v="0"/>
    <n v="324933.66000000003"/>
    <x v="2"/>
  </r>
  <r>
    <x v="2600"/>
    <x v="2600"/>
    <x v="3"/>
    <x v="0"/>
    <n v="171"/>
    <n v="11"/>
    <x v="368"/>
    <n v="251"/>
    <n v="183"/>
    <n v="107.43"/>
    <n v="0.76900000000000002"/>
    <x v="2"/>
    <n v="1881"/>
    <n v="1681"/>
    <x v="0"/>
    <n v="48450.93"/>
    <x v="1"/>
  </r>
  <r>
    <x v="2601"/>
    <x v="2601"/>
    <x v="2"/>
    <x v="0"/>
    <n v="93"/>
    <n v="10"/>
    <x v="338"/>
    <n v="289"/>
    <n v="248"/>
    <n v="1979.88"/>
    <n v="0.71799999999999997"/>
    <x v="1"/>
    <n v="930"/>
    <n v="632"/>
    <x v="0"/>
    <n v="1162189.56"/>
    <x v="1"/>
  </r>
  <r>
    <x v="2602"/>
    <x v="2602"/>
    <x v="1"/>
    <x v="0"/>
    <n v="14"/>
    <n v="2"/>
    <x v="401"/>
    <n v="247"/>
    <n v="287"/>
    <n v="1446.81"/>
    <n v="0.49199999999999999"/>
    <x v="0"/>
    <n v="28"/>
    <n v="0"/>
    <x v="2"/>
    <n v="1017107.4299999999"/>
    <x v="0"/>
  </r>
  <r>
    <x v="2603"/>
    <x v="2603"/>
    <x v="0"/>
    <x v="2"/>
    <n v="78"/>
    <n v="5"/>
    <x v="642"/>
    <n v="214"/>
    <n v="161"/>
    <n v="879.51"/>
    <n v="0.443"/>
    <x v="2"/>
    <n v="390"/>
    <n v="0"/>
    <x v="0"/>
    <n v="591030.72"/>
    <x v="0"/>
  </r>
  <r>
    <x v="2604"/>
    <x v="2604"/>
    <x v="0"/>
    <x v="2"/>
    <n v="81"/>
    <n v="5"/>
    <x v="463"/>
    <n v="10"/>
    <n v="101"/>
    <n v="423.09"/>
    <n v="0.52700000000000002"/>
    <x v="0"/>
    <n v="405"/>
    <n v="0"/>
    <x v="0"/>
    <n v="280508.67"/>
    <x v="0"/>
  </r>
  <r>
    <x v="2605"/>
    <x v="2605"/>
    <x v="2"/>
    <x v="1"/>
    <n v="58"/>
    <n v="4"/>
    <x v="165"/>
    <n v="180"/>
    <n v="186"/>
    <n v="206.35"/>
    <n v="0.29399999999999998"/>
    <x v="1"/>
    <n v="232"/>
    <n v="0"/>
    <x v="0"/>
    <n v="102762.3"/>
    <x v="3"/>
  </r>
  <r>
    <x v="2606"/>
    <x v="2606"/>
    <x v="3"/>
    <x v="0"/>
    <n v="161"/>
    <n v="8"/>
    <x v="227"/>
    <n v="176"/>
    <n v="304"/>
    <n v="1360.77"/>
    <n v="0.90500000000000003"/>
    <x v="0"/>
    <n v="1288"/>
    <n v="732"/>
    <x v="0"/>
    <n v="996083.64"/>
    <x v="2"/>
  </r>
  <r>
    <x v="2607"/>
    <x v="2607"/>
    <x v="2"/>
    <x v="0"/>
    <n v="106"/>
    <n v="2"/>
    <x v="490"/>
    <n v="267"/>
    <n v="164"/>
    <n v="668.06"/>
    <n v="0.79400000000000004"/>
    <x v="0"/>
    <n v="212"/>
    <n v="92"/>
    <x v="0"/>
    <n v="258539.21999999997"/>
    <x v="1"/>
  </r>
  <r>
    <x v="2608"/>
    <x v="2608"/>
    <x v="2"/>
    <x v="1"/>
    <n v="173"/>
    <n v="10"/>
    <x v="44"/>
    <n v="72"/>
    <n v="207"/>
    <n v="497.48"/>
    <n v="0.80100000000000005"/>
    <x v="1"/>
    <n v="1730"/>
    <n v="1426"/>
    <x v="0"/>
    <n v="187052.48"/>
    <x v="2"/>
  </r>
  <r>
    <x v="2609"/>
    <x v="2609"/>
    <x v="4"/>
    <x v="0"/>
    <n v="141"/>
    <n v="14"/>
    <x v="758"/>
    <n v="281"/>
    <n v="349"/>
    <n v="790.91"/>
    <n v="0.433"/>
    <x v="2"/>
    <n v="1974"/>
    <n v="1828"/>
    <x v="0"/>
    <n v="337718.57"/>
    <x v="0"/>
  </r>
  <r>
    <x v="2610"/>
    <x v="2610"/>
    <x v="1"/>
    <x v="1"/>
    <n v="195"/>
    <n v="9"/>
    <x v="216"/>
    <n v="46"/>
    <n v="313"/>
    <n v="1206.2"/>
    <n v="7.0999999999999994E-2"/>
    <x v="2"/>
    <n v="1755"/>
    <n v="1437"/>
    <x v="0"/>
    <n v="439056.8"/>
    <x v="3"/>
  </r>
  <r>
    <x v="2611"/>
    <x v="2611"/>
    <x v="0"/>
    <x v="2"/>
    <n v="169"/>
    <n v="3"/>
    <x v="710"/>
    <n v="25"/>
    <n v="356"/>
    <n v="1359.83"/>
    <n v="0.68300000000000005"/>
    <x v="1"/>
    <n v="507"/>
    <n v="334"/>
    <x v="1"/>
    <n v="269246.33999999997"/>
    <x v="1"/>
  </r>
  <r>
    <x v="2612"/>
    <x v="2612"/>
    <x v="3"/>
    <x v="1"/>
    <n v="146"/>
    <n v="3"/>
    <x v="426"/>
    <n v="263"/>
    <n v="148"/>
    <n v="1308.08"/>
    <n v="0.374"/>
    <x v="2"/>
    <n v="438"/>
    <n v="257"/>
    <x v="0"/>
    <n v="580787.52"/>
    <x v="0"/>
  </r>
  <r>
    <x v="2613"/>
    <x v="2613"/>
    <x v="0"/>
    <x v="0"/>
    <n v="105"/>
    <n v="9"/>
    <x v="704"/>
    <n v="36"/>
    <n v="170"/>
    <n v="1733.37"/>
    <n v="0.87"/>
    <x v="0"/>
    <n v="945"/>
    <n v="421"/>
    <x v="0"/>
    <n v="970687.2"/>
    <x v="2"/>
  </r>
  <r>
    <x v="2614"/>
    <x v="2614"/>
    <x v="0"/>
    <x v="1"/>
    <n v="77"/>
    <n v="12"/>
    <x v="260"/>
    <n v="120"/>
    <n v="139"/>
    <n v="476.58"/>
    <n v="0.78"/>
    <x v="1"/>
    <n v="924"/>
    <n v="582"/>
    <x v="0"/>
    <n v="220179.96"/>
    <x v="1"/>
  </r>
  <r>
    <x v="2615"/>
    <x v="2615"/>
    <x v="1"/>
    <x v="2"/>
    <n v="76"/>
    <n v="2"/>
    <x v="219"/>
    <n v="242"/>
    <n v="79"/>
    <n v="1291.6600000000001"/>
    <n v="0.14499999999999999"/>
    <x v="1"/>
    <n v="152"/>
    <n v="69"/>
    <x v="0"/>
    <n v="419789.5"/>
    <x v="3"/>
  </r>
  <r>
    <x v="2616"/>
    <x v="2616"/>
    <x v="0"/>
    <x v="0"/>
    <n v="171"/>
    <n v="14"/>
    <x v="651"/>
    <n v="73"/>
    <n v="279"/>
    <n v="247.17"/>
    <n v="0.60199999999999998"/>
    <x v="2"/>
    <n v="2394"/>
    <n v="2081"/>
    <x v="0"/>
    <n v="95407.62"/>
    <x v="1"/>
  </r>
  <r>
    <x v="2617"/>
    <x v="2617"/>
    <x v="0"/>
    <x v="2"/>
    <n v="172"/>
    <n v="8"/>
    <x v="268"/>
    <n v="106"/>
    <n v="188"/>
    <n v="1118.47"/>
    <n v="0.69199999999999995"/>
    <x v="2"/>
    <n v="1376"/>
    <n v="1427"/>
    <x v="1"/>
    <n v="61515.85"/>
    <x v="1"/>
  </r>
  <r>
    <x v="2618"/>
    <x v="2618"/>
    <x v="2"/>
    <x v="2"/>
    <n v="58"/>
    <n v="10"/>
    <x v="177"/>
    <n v="276"/>
    <n v="303"/>
    <n v="1188.72"/>
    <n v="0.56799999999999995"/>
    <x v="1"/>
    <n v="580"/>
    <n v="374"/>
    <x v="0"/>
    <n v="572963.04"/>
    <x v="0"/>
  </r>
  <r>
    <x v="2619"/>
    <x v="2619"/>
    <x v="1"/>
    <x v="1"/>
    <n v="7"/>
    <n v="13"/>
    <x v="185"/>
    <n v="241"/>
    <n v="80"/>
    <n v="471.66"/>
    <n v="0.51400000000000001"/>
    <x v="1"/>
    <n v="91"/>
    <n v="0"/>
    <x v="0"/>
    <n v="301862.40000000002"/>
    <x v="0"/>
  </r>
  <r>
    <x v="2620"/>
    <x v="2620"/>
    <x v="4"/>
    <x v="2"/>
    <n v="187"/>
    <n v="4"/>
    <x v="434"/>
    <n v="57"/>
    <n v="211"/>
    <n v="813.8"/>
    <n v="0.22800000000000001"/>
    <x v="1"/>
    <n v="748"/>
    <n v="640"/>
    <x v="1"/>
    <n v="134277"/>
    <x v="3"/>
  </r>
  <r>
    <x v="2621"/>
    <x v="2621"/>
    <x v="3"/>
    <x v="0"/>
    <n v="115"/>
    <n v="8"/>
    <x v="434"/>
    <n v="219"/>
    <n v="205"/>
    <n v="1663.03"/>
    <n v="0.23599999999999999"/>
    <x v="1"/>
    <n v="920"/>
    <n v="974"/>
    <x v="1"/>
    <n v="274399.95"/>
    <x v="3"/>
  </r>
  <r>
    <x v="2622"/>
    <x v="2622"/>
    <x v="0"/>
    <x v="2"/>
    <n v="165"/>
    <n v="7"/>
    <x v="214"/>
    <n v="85"/>
    <n v="372"/>
    <n v="339.4"/>
    <n v="0.76800000000000002"/>
    <x v="0"/>
    <n v="1155"/>
    <n v="841"/>
    <x v="0"/>
    <n v="135420.59999999998"/>
    <x v="1"/>
  </r>
  <r>
    <x v="2623"/>
    <x v="2623"/>
    <x v="3"/>
    <x v="2"/>
    <n v="100"/>
    <n v="8"/>
    <x v="578"/>
    <n v="256"/>
    <n v="166"/>
    <n v="897.29"/>
    <n v="1.9E-2"/>
    <x v="0"/>
    <n v="800"/>
    <n v="869"/>
    <x v="1"/>
    <n v="167793.22999999998"/>
    <x v="3"/>
  </r>
  <r>
    <x v="2624"/>
    <x v="2624"/>
    <x v="4"/>
    <x v="1"/>
    <n v="75"/>
    <n v="8"/>
    <x v="423"/>
    <n v="77"/>
    <n v="240"/>
    <n v="1868.83"/>
    <n v="0.77900000000000003"/>
    <x v="1"/>
    <n v="600"/>
    <n v="0"/>
    <x v="0"/>
    <n v="1472638.04"/>
    <x v="1"/>
  </r>
  <r>
    <x v="2625"/>
    <x v="2625"/>
    <x v="3"/>
    <x v="2"/>
    <n v="23"/>
    <n v="11"/>
    <x v="708"/>
    <n v="73"/>
    <n v="225"/>
    <n v="1033.01"/>
    <n v="0.52700000000000002"/>
    <x v="1"/>
    <n v="253"/>
    <n v="32"/>
    <x v="0"/>
    <n v="303704.94"/>
    <x v="0"/>
  </r>
  <r>
    <x v="2626"/>
    <x v="2626"/>
    <x v="4"/>
    <x v="1"/>
    <n v="38"/>
    <n v="2"/>
    <x v="506"/>
    <n v="191"/>
    <n v="54"/>
    <n v="1464.01"/>
    <n v="0.93600000000000005"/>
    <x v="1"/>
    <n v="76"/>
    <n v="161"/>
    <x v="1"/>
    <n v="155185.06"/>
    <x v="2"/>
  </r>
  <r>
    <x v="2627"/>
    <x v="2627"/>
    <x v="2"/>
    <x v="1"/>
    <n v="54"/>
    <n v="4"/>
    <x v="298"/>
    <n v="89"/>
    <n v="382"/>
    <n v="1662.39"/>
    <n v="0.997"/>
    <x v="0"/>
    <n v="216"/>
    <n v="132"/>
    <x v="1"/>
    <n v="287593.47000000003"/>
    <x v="2"/>
  </r>
  <r>
    <x v="2628"/>
    <x v="2628"/>
    <x v="0"/>
    <x v="0"/>
    <n v="179"/>
    <n v="11"/>
    <x v="759"/>
    <n v="212"/>
    <n v="61"/>
    <n v="447.36"/>
    <n v="0.66300000000000003"/>
    <x v="2"/>
    <n v="1969"/>
    <n v="1665"/>
    <x v="0"/>
    <n v="230837.76000000001"/>
    <x v="1"/>
  </r>
  <r>
    <x v="2629"/>
    <x v="2629"/>
    <x v="4"/>
    <x v="0"/>
    <n v="50"/>
    <n v="2"/>
    <x v="412"/>
    <n v="191"/>
    <n v="108"/>
    <n v="475.52"/>
    <n v="0.41199999999999998"/>
    <x v="0"/>
    <n v="100"/>
    <n v="0"/>
    <x v="0"/>
    <n v="158823.67999999999"/>
    <x v="0"/>
  </r>
  <r>
    <x v="2630"/>
    <x v="2630"/>
    <x v="3"/>
    <x v="0"/>
    <n v="188"/>
    <n v="6"/>
    <x v="353"/>
    <n v="223"/>
    <n v="370"/>
    <n v="1529.25"/>
    <n v="0.47499999999999998"/>
    <x v="1"/>
    <n v="1128"/>
    <n v="722"/>
    <x v="0"/>
    <n v="961898.25"/>
    <x v="0"/>
  </r>
  <r>
    <x v="2631"/>
    <x v="2631"/>
    <x v="0"/>
    <x v="0"/>
    <n v="189"/>
    <n v="4"/>
    <x v="645"/>
    <n v="129"/>
    <n v="357"/>
    <n v="1518.95"/>
    <n v="0.20399999999999999"/>
    <x v="1"/>
    <n v="756"/>
    <n v="143"/>
    <x v="0"/>
    <n v="1127060.9000000001"/>
    <x v="3"/>
  </r>
  <r>
    <x v="2632"/>
    <x v="2632"/>
    <x v="2"/>
    <x v="1"/>
    <n v="87"/>
    <n v="2"/>
    <x v="383"/>
    <n v="250"/>
    <n v="348"/>
    <n v="167.36"/>
    <n v="9.9000000000000005E-2"/>
    <x v="1"/>
    <n v="174"/>
    <n v="0"/>
    <x v="0"/>
    <n v="96901.440000000002"/>
    <x v="3"/>
  </r>
  <r>
    <x v="2633"/>
    <x v="2633"/>
    <x v="0"/>
    <x v="2"/>
    <n v="55"/>
    <n v="3"/>
    <x v="360"/>
    <n v="211"/>
    <n v="299"/>
    <n v="678.87"/>
    <n v="0.57899999999999996"/>
    <x v="1"/>
    <n v="165"/>
    <n v="83"/>
    <x v="1"/>
    <n v="198908.91"/>
    <x v="0"/>
  </r>
  <r>
    <x v="2634"/>
    <x v="2634"/>
    <x v="4"/>
    <x v="0"/>
    <n v="58"/>
    <n v="11"/>
    <x v="737"/>
    <n v="63"/>
    <n v="388"/>
    <n v="827.14"/>
    <n v="0.80500000000000005"/>
    <x v="0"/>
    <n v="638"/>
    <n v="0"/>
    <x v="0"/>
    <n v="599676.5"/>
    <x v="2"/>
  </r>
  <r>
    <x v="2635"/>
    <x v="2635"/>
    <x v="2"/>
    <x v="0"/>
    <n v="94"/>
    <n v="6"/>
    <x v="399"/>
    <n v="154"/>
    <n v="142"/>
    <n v="1666.63"/>
    <n v="0.26200000000000001"/>
    <x v="2"/>
    <n v="564"/>
    <n v="0"/>
    <x v="0"/>
    <n v="1304971.29"/>
    <x v="3"/>
  </r>
  <r>
    <x v="2636"/>
    <x v="2636"/>
    <x v="3"/>
    <x v="0"/>
    <n v="85"/>
    <n v="12"/>
    <x v="551"/>
    <n v="95"/>
    <n v="368"/>
    <n v="872.63"/>
    <n v="0.42"/>
    <x v="1"/>
    <n v="1020"/>
    <n v="834"/>
    <x v="1"/>
    <n v="245209.03"/>
    <x v="0"/>
  </r>
  <r>
    <x v="2637"/>
    <x v="2637"/>
    <x v="2"/>
    <x v="2"/>
    <n v="122"/>
    <n v="4"/>
    <x v="443"/>
    <n v="31"/>
    <n v="160"/>
    <n v="1855.56"/>
    <n v="0.55500000000000005"/>
    <x v="1"/>
    <n v="488"/>
    <n v="13"/>
    <x v="0"/>
    <n v="938913.36"/>
    <x v="0"/>
  </r>
  <r>
    <x v="2638"/>
    <x v="2638"/>
    <x v="2"/>
    <x v="0"/>
    <n v="160"/>
    <n v="7"/>
    <x v="256"/>
    <n v="245"/>
    <n v="355"/>
    <n v="1993.39"/>
    <n v="0.90800000000000003"/>
    <x v="1"/>
    <n v="1120"/>
    <n v="892"/>
    <x v="0"/>
    <n v="942873.47000000009"/>
    <x v="2"/>
  </r>
  <r>
    <x v="2639"/>
    <x v="2639"/>
    <x v="1"/>
    <x v="2"/>
    <n v="23"/>
    <n v="10"/>
    <x v="260"/>
    <n v="38"/>
    <n v="344"/>
    <n v="1572.42"/>
    <n v="0.13900000000000001"/>
    <x v="2"/>
    <n v="230"/>
    <n v="0"/>
    <x v="0"/>
    <n v="726458.04"/>
    <x v="3"/>
  </r>
  <r>
    <x v="2640"/>
    <x v="2640"/>
    <x v="2"/>
    <x v="1"/>
    <n v="31"/>
    <n v="7"/>
    <x v="551"/>
    <n v="192"/>
    <n v="385"/>
    <n v="1349.45"/>
    <n v="0.23699999999999999"/>
    <x v="0"/>
    <n v="217"/>
    <n v="128"/>
    <x v="1"/>
    <n v="379195.45"/>
    <x v="3"/>
  </r>
  <r>
    <x v="2641"/>
    <x v="2641"/>
    <x v="2"/>
    <x v="1"/>
    <n v="180"/>
    <n v="3"/>
    <x v="9"/>
    <n v="169"/>
    <n v="66"/>
    <n v="814.2"/>
    <n v="0.91900000000000004"/>
    <x v="2"/>
    <n v="540"/>
    <n v="147"/>
    <x v="0"/>
    <n v="457580.4"/>
    <x v="2"/>
  </r>
  <r>
    <x v="2642"/>
    <x v="2642"/>
    <x v="0"/>
    <x v="1"/>
    <n v="151"/>
    <n v="3"/>
    <x v="375"/>
    <n v="27"/>
    <n v="269"/>
    <n v="180.73"/>
    <n v="0.04"/>
    <x v="0"/>
    <n v="453"/>
    <n v="356"/>
    <x v="1"/>
    <n v="22410.52"/>
    <x v="3"/>
  </r>
  <r>
    <x v="2643"/>
    <x v="2643"/>
    <x v="3"/>
    <x v="2"/>
    <n v="183"/>
    <n v="14"/>
    <x v="641"/>
    <n v="47"/>
    <n v="348"/>
    <n v="1167.6199999999999"/>
    <n v="0.65600000000000003"/>
    <x v="1"/>
    <n v="2562"/>
    <n v="2240"/>
    <x v="0"/>
    <n v="430851.77999999997"/>
    <x v="1"/>
  </r>
  <r>
    <x v="2644"/>
    <x v="2644"/>
    <x v="0"/>
    <x v="0"/>
    <n v="11"/>
    <n v="14"/>
    <x v="191"/>
    <n v="110"/>
    <n v="354"/>
    <n v="755.32"/>
    <n v="0.64"/>
    <x v="2"/>
    <n v="154"/>
    <n v="0"/>
    <x v="0"/>
    <n v="345181.24000000005"/>
    <x v="1"/>
  </r>
  <r>
    <x v="2645"/>
    <x v="2645"/>
    <x v="0"/>
    <x v="0"/>
    <n v="161"/>
    <n v="9"/>
    <x v="201"/>
    <n v="299"/>
    <n v="54"/>
    <n v="734.25"/>
    <n v="0.38300000000000001"/>
    <x v="2"/>
    <n v="1449"/>
    <n v="1560"/>
    <x v="1"/>
    <n v="138039"/>
    <x v="0"/>
  </r>
  <r>
    <x v="2646"/>
    <x v="2646"/>
    <x v="4"/>
    <x v="0"/>
    <n v="175"/>
    <n v="12"/>
    <x v="538"/>
    <n v="182"/>
    <n v="178"/>
    <n v="1391.03"/>
    <n v="0.46800000000000003"/>
    <x v="1"/>
    <n v="2100"/>
    <n v="1515"/>
    <x v="0"/>
    <n v="1066920.01"/>
    <x v="0"/>
  </r>
  <r>
    <x v="2647"/>
    <x v="2647"/>
    <x v="0"/>
    <x v="0"/>
    <n v="73"/>
    <n v="9"/>
    <x v="663"/>
    <n v="76"/>
    <n v="372"/>
    <n v="954.1"/>
    <n v="0.85499999999999998"/>
    <x v="2"/>
    <n v="657"/>
    <n v="371"/>
    <x v="1"/>
    <n v="345384.2"/>
    <x v="2"/>
  </r>
  <r>
    <x v="2648"/>
    <x v="2648"/>
    <x v="1"/>
    <x v="0"/>
    <n v="98"/>
    <n v="7"/>
    <x v="90"/>
    <n v="200"/>
    <n v="161"/>
    <n v="1516.58"/>
    <n v="0.16500000000000001"/>
    <x v="1"/>
    <n v="686"/>
    <n v="637"/>
    <x v="0"/>
    <n v="377628.42"/>
    <x v="3"/>
  </r>
  <r>
    <x v="2649"/>
    <x v="2649"/>
    <x v="1"/>
    <x v="2"/>
    <n v="117"/>
    <n v="11"/>
    <x v="350"/>
    <n v="52"/>
    <n v="73"/>
    <n v="826.44"/>
    <n v="0.23200000000000001"/>
    <x v="1"/>
    <n v="1287"/>
    <n v="1297"/>
    <x v="1"/>
    <n v="34710.480000000003"/>
    <x v="3"/>
  </r>
  <r>
    <x v="2650"/>
    <x v="2650"/>
    <x v="4"/>
    <x v="1"/>
    <n v="111"/>
    <n v="8"/>
    <x v="262"/>
    <n v="132"/>
    <n v="78"/>
    <n v="344.18"/>
    <n v="0.51200000000000001"/>
    <x v="0"/>
    <n v="888"/>
    <n v="325"/>
    <x v="0"/>
    <n v="239205.1"/>
    <x v="0"/>
  </r>
  <r>
    <x v="2651"/>
    <x v="2651"/>
    <x v="3"/>
    <x v="0"/>
    <n v="124"/>
    <n v="2"/>
    <x v="37"/>
    <n v="287"/>
    <n v="181"/>
    <n v="949.63"/>
    <n v="0.41"/>
    <x v="0"/>
    <n v="248"/>
    <n v="235"/>
    <x v="0"/>
    <n v="284889"/>
    <x v="0"/>
  </r>
  <r>
    <x v="2652"/>
    <x v="2652"/>
    <x v="3"/>
    <x v="1"/>
    <n v="190"/>
    <n v="13"/>
    <x v="121"/>
    <n v="205"/>
    <n v="93"/>
    <n v="1904.47"/>
    <n v="0.57399999999999995"/>
    <x v="1"/>
    <n v="2470"/>
    <n v="2137"/>
    <x v="0"/>
    <n v="1024604.86"/>
    <x v="0"/>
  </r>
  <r>
    <x v="2653"/>
    <x v="2653"/>
    <x v="0"/>
    <x v="2"/>
    <n v="140"/>
    <n v="10"/>
    <x v="386"/>
    <n v="134"/>
    <n v="370"/>
    <n v="1612.97"/>
    <n v="0.92100000000000004"/>
    <x v="1"/>
    <n v="1400"/>
    <n v="793"/>
    <x v="0"/>
    <n v="1195210.77"/>
    <x v="2"/>
  </r>
  <r>
    <x v="2654"/>
    <x v="2654"/>
    <x v="0"/>
    <x v="2"/>
    <n v="174"/>
    <n v="6"/>
    <x v="690"/>
    <n v="105"/>
    <n v="256"/>
    <n v="451.21"/>
    <n v="0.91700000000000004"/>
    <x v="2"/>
    <n v="1044"/>
    <n v="877"/>
    <x v="0"/>
    <n v="122729.12"/>
    <x v="2"/>
  </r>
  <r>
    <x v="2655"/>
    <x v="2655"/>
    <x v="0"/>
    <x v="0"/>
    <n v="46"/>
    <n v="10"/>
    <x v="736"/>
    <n v="166"/>
    <n v="265"/>
    <n v="813.04"/>
    <n v="0.23"/>
    <x v="1"/>
    <n v="460"/>
    <n v="203"/>
    <x v="0"/>
    <n v="343915.92"/>
    <x v="3"/>
  </r>
  <r>
    <x v="2656"/>
    <x v="2656"/>
    <x v="3"/>
    <x v="2"/>
    <n v="17"/>
    <n v="3"/>
    <x v="222"/>
    <n v="49"/>
    <n v="293"/>
    <n v="1859.19"/>
    <n v="0.30199999999999999"/>
    <x v="1"/>
    <n v="51"/>
    <n v="0"/>
    <x v="1"/>
    <n v="282596.88"/>
    <x v="0"/>
  </r>
  <r>
    <x v="2657"/>
    <x v="2657"/>
    <x v="2"/>
    <x v="1"/>
    <n v="158"/>
    <n v="9"/>
    <x v="360"/>
    <n v="182"/>
    <n v="80"/>
    <n v="291.20999999999998"/>
    <n v="0.16200000000000001"/>
    <x v="2"/>
    <n v="1422"/>
    <n v="1311"/>
    <x v="0"/>
    <n v="85324.53"/>
    <x v="3"/>
  </r>
  <r>
    <x v="2658"/>
    <x v="2658"/>
    <x v="1"/>
    <x v="0"/>
    <n v="22"/>
    <n v="8"/>
    <x v="225"/>
    <n v="182"/>
    <n v="315"/>
    <n v="545.20000000000005"/>
    <n v="0.92800000000000005"/>
    <x v="1"/>
    <n v="176"/>
    <n v="0"/>
    <x v="0"/>
    <n v="347292.4"/>
    <x v="2"/>
  </r>
  <r>
    <x v="2659"/>
    <x v="2659"/>
    <x v="2"/>
    <x v="0"/>
    <n v="46"/>
    <n v="12"/>
    <x v="418"/>
    <n v="129"/>
    <n v="60"/>
    <n v="561.33000000000004"/>
    <n v="0.39800000000000002"/>
    <x v="1"/>
    <n v="552"/>
    <n v="430"/>
    <x v="0"/>
    <n v="140893.83000000002"/>
    <x v="0"/>
  </r>
  <r>
    <x v="2660"/>
    <x v="2660"/>
    <x v="2"/>
    <x v="1"/>
    <n v="55"/>
    <n v="5"/>
    <x v="693"/>
    <n v="282"/>
    <n v="131"/>
    <n v="1163.32"/>
    <n v="0.45"/>
    <x v="0"/>
    <n v="275"/>
    <n v="0"/>
    <x v="0"/>
    <n v="656112.48"/>
    <x v="0"/>
  </r>
  <r>
    <x v="2661"/>
    <x v="2661"/>
    <x v="3"/>
    <x v="0"/>
    <n v="117"/>
    <n v="4"/>
    <x v="712"/>
    <n v="270"/>
    <n v="205"/>
    <n v="850.93"/>
    <n v="0.80300000000000005"/>
    <x v="1"/>
    <n v="468"/>
    <n v="640"/>
    <x v="1"/>
    <n v="83391.14"/>
    <x v="2"/>
  </r>
  <r>
    <x v="2662"/>
    <x v="2662"/>
    <x v="2"/>
    <x v="0"/>
    <n v="148"/>
    <n v="5"/>
    <x v="752"/>
    <n v="290"/>
    <n v="215"/>
    <n v="205.75"/>
    <n v="0.51300000000000001"/>
    <x v="1"/>
    <n v="740"/>
    <n v="976"/>
    <x v="1"/>
    <n v="11110.5"/>
    <x v="0"/>
  </r>
  <r>
    <x v="2663"/>
    <x v="2663"/>
    <x v="4"/>
    <x v="1"/>
    <n v="105"/>
    <n v="5"/>
    <x v="311"/>
    <n v="133"/>
    <n v="257"/>
    <n v="1276.9000000000001"/>
    <n v="0.12"/>
    <x v="2"/>
    <n v="525"/>
    <n v="144"/>
    <x v="0"/>
    <n v="656326.60000000009"/>
    <x v="3"/>
  </r>
  <r>
    <x v="2664"/>
    <x v="2664"/>
    <x v="0"/>
    <x v="0"/>
    <n v="7"/>
    <n v="11"/>
    <x v="696"/>
    <n v="287"/>
    <n v="73"/>
    <n v="243.2"/>
    <n v="0.438"/>
    <x v="0"/>
    <n v="77"/>
    <n v="235"/>
    <x v="1"/>
    <n v="31372.799999999999"/>
    <x v="0"/>
  </r>
  <r>
    <x v="2665"/>
    <x v="2665"/>
    <x v="4"/>
    <x v="0"/>
    <n v="83"/>
    <n v="11"/>
    <x v="378"/>
    <n v="102"/>
    <n v="344"/>
    <n v="1232.51"/>
    <n v="0.63100000000000001"/>
    <x v="0"/>
    <n v="913"/>
    <n v="675"/>
    <x v="1"/>
    <n v="419053.4"/>
    <x v="1"/>
  </r>
  <r>
    <x v="2666"/>
    <x v="2666"/>
    <x v="1"/>
    <x v="1"/>
    <n v="102"/>
    <n v="9"/>
    <x v="278"/>
    <n v="44"/>
    <n v="228"/>
    <n v="1038.67"/>
    <n v="0.71899999999999997"/>
    <x v="1"/>
    <n v="918"/>
    <n v="368"/>
    <x v="0"/>
    <n v="616969.9800000001"/>
    <x v="1"/>
  </r>
  <r>
    <x v="2667"/>
    <x v="2667"/>
    <x v="0"/>
    <x v="2"/>
    <n v="177"/>
    <n v="14"/>
    <x v="145"/>
    <n v="137"/>
    <n v="381"/>
    <n v="1012.65"/>
    <n v="0.64500000000000002"/>
    <x v="0"/>
    <n v="2478"/>
    <n v="2268"/>
    <x v="1"/>
    <n v="351389.55"/>
    <x v="1"/>
  </r>
  <r>
    <x v="2668"/>
    <x v="2668"/>
    <x v="2"/>
    <x v="1"/>
    <n v="154"/>
    <n v="14"/>
    <x v="422"/>
    <n v="29"/>
    <n v="99"/>
    <n v="181.62"/>
    <n v="0.11899999999999999"/>
    <x v="0"/>
    <n v="2156"/>
    <n v="1476"/>
    <x v="0"/>
    <n v="128768.58"/>
    <x v="3"/>
  </r>
  <r>
    <x v="2669"/>
    <x v="2669"/>
    <x v="1"/>
    <x v="0"/>
    <n v="27"/>
    <n v="5"/>
    <x v="174"/>
    <n v="270"/>
    <n v="56"/>
    <n v="1296.48"/>
    <n v="0.30399999999999999"/>
    <x v="0"/>
    <n v="135"/>
    <n v="2"/>
    <x v="0"/>
    <n v="522481.44"/>
    <x v="0"/>
  </r>
  <r>
    <x v="2670"/>
    <x v="2670"/>
    <x v="0"/>
    <x v="1"/>
    <n v="63"/>
    <n v="6"/>
    <x v="113"/>
    <n v="176"/>
    <n v="149"/>
    <n v="891.07"/>
    <n v="0.73399999999999999"/>
    <x v="2"/>
    <n v="378"/>
    <n v="171"/>
    <x v="0"/>
    <n v="341279.81"/>
    <x v="1"/>
  </r>
  <r>
    <x v="2671"/>
    <x v="2671"/>
    <x v="2"/>
    <x v="0"/>
    <n v="194"/>
    <n v="3"/>
    <x v="418"/>
    <n v="245"/>
    <n v="130"/>
    <n v="851.66"/>
    <n v="0.88"/>
    <x v="2"/>
    <n v="582"/>
    <n v="576"/>
    <x v="0"/>
    <n v="213766.66"/>
    <x v="2"/>
  </r>
  <r>
    <x v="2672"/>
    <x v="2672"/>
    <x v="4"/>
    <x v="0"/>
    <n v="117"/>
    <n v="14"/>
    <x v="735"/>
    <n v="41"/>
    <n v="290"/>
    <n v="1213.08"/>
    <n v="4.7E-2"/>
    <x v="0"/>
    <n v="1638"/>
    <n v="1044"/>
    <x v="0"/>
    <n v="770305.79999999993"/>
    <x v="3"/>
  </r>
  <r>
    <x v="2673"/>
    <x v="2673"/>
    <x v="0"/>
    <x v="1"/>
    <n v="72"/>
    <n v="5"/>
    <x v="385"/>
    <n v="240"/>
    <n v="373"/>
    <n v="1232.18"/>
    <n v="4.2000000000000003E-2"/>
    <x v="0"/>
    <n v="360"/>
    <n v="167"/>
    <x v="0"/>
    <n v="533533.94000000006"/>
    <x v="3"/>
  </r>
  <r>
    <x v="2674"/>
    <x v="2674"/>
    <x v="2"/>
    <x v="0"/>
    <n v="58"/>
    <n v="8"/>
    <x v="241"/>
    <n v="200"/>
    <n v="230"/>
    <n v="79.31"/>
    <n v="0.64300000000000002"/>
    <x v="1"/>
    <n v="464"/>
    <n v="351"/>
    <x v="0"/>
    <n v="24824.030000000002"/>
    <x v="1"/>
  </r>
  <r>
    <x v="2675"/>
    <x v="2675"/>
    <x v="4"/>
    <x v="2"/>
    <n v="61"/>
    <n v="4"/>
    <x v="270"/>
    <n v="154"/>
    <n v="342"/>
    <n v="294.19"/>
    <n v="0.54800000000000004"/>
    <x v="0"/>
    <n v="244"/>
    <n v="0"/>
    <x v="0"/>
    <n v="166511.54"/>
    <x v="0"/>
  </r>
  <r>
    <x v="2676"/>
    <x v="2676"/>
    <x v="1"/>
    <x v="0"/>
    <n v="155"/>
    <n v="2"/>
    <x v="737"/>
    <n v="110"/>
    <n v="132"/>
    <n v="511.21"/>
    <n v="0.155"/>
    <x v="2"/>
    <n v="310"/>
    <n v="0"/>
    <x v="0"/>
    <n v="370627.25"/>
    <x v="3"/>
  </r>
  <r>
    <x v="2677"/>
    <x v="2677"/>
    <x v="1"/>
    <x v="1"/>
    <n v="115"/>
    <n v="14"/>
    <x v="23"/>
    <n v="88"/>
    <n v="103"/>
    <n v="1372.06"/>
    <n v="0.54800000000000004"/>
    <x v="1"/>
    <n v="1610"/>
    <n v="1505"/>
    <x v="0"/>
    <n v="264807.58"/>
    <x v="0"/>
  </r>
  <r>
    <x v="2678"/>
    <x v="2678"/>
    <x v="1"/>
    <x v="2"/>
    <n v="64"/>
    <n v="9"/>
    <x v="226"/>
    <n v="169"/>
    <n v="139"/>
    <n v="1174.6500000000001"/>
    <n v="0.97399999999999998"/>
    <x v="2"/>
    <n v="576"/>
    <n v="334"/>
    <x v="0"/>
    <n v="482781.15"/>
    <x v="2"/>
  </r>
  <r>
    <x v="2679"/>
    <x v="2679"/>
    <x v="1"/>
    <x v="2"/>
    <n v="77"/>
    <n v="9"/>
    <x v="159"/>
    <n v="264"/>
    <n v="252"/>
    <n v="1527.38"/>
    <n v="0.63100000000000001"/>
    <x v="2"/>
    <n v="693"/>
    <n v="836"/>
    <x v="1"/>
    <n v="184812.98"/>
    <x v="1"/>
  </r>
  <r>
    <x v="2680"/>
    <x v="2680"/>
    <x v="3"/>
    <x v="0"/>
    <n v="59"/>
    <n v="7"/>
    <x v="677"/>
    <n v="288"/>
    <n v="80"/>
    <n v="1494.19"/>
    <n v="0.44900000000000001"/>
    <x v="2"/>
    <n v="413"/>
    <n v="389"/>
    <x v="0"/>
    <n v="466187.28"/>
    <x v="0"/>
  </r>
  <r>
    <x v="2681"/>
    <x v="2681"/>
    <x v="0"/>
    <x v="1"/>
    <n v="121"/>
    <n v="8"/>
    <x v="459"/>
    <n v="197"/>
    <n v="242"/>
    <n v="1713.71"/>
    <n v="0.82799999999999996"/>
    <x v="2"/>
    <n v="968"/>
    <n v="1061"/>
    <x v="1"/>
    <n v="178225.84"/>
    <x v="2"/>
  </r>
  <r>
    <x v="2682"/>
    <x v="2682"/>
    <x v="0"/>
    <x v="0"/>
    <n v="67"/>
    <n v="11"/>
    <x v="467"/>
    <n v="219"/>
    <n v="149"/>
    <n v="784.79"/>
    <n v="0.21299999999999999"/>
    <x v="2"/>
    <n v="737"/>
    <n v="736"/>
    <x v="0"/>
    <n v="172653.8"/>
    <x v="3"/>
  </r>
  <r>
    <x v="2683"/>
    <x v="2683"/>
    <x v="3"/>
    <x v="0"/>
    <n v="188"/>
    <n v="12"/>
    <x v="64"/>
    <n v="250"/>
    <n v="398"/>
    <n v="722.87"/>
    <n v="0.41399999999999998"/>
    <x v="1"/>
    <n v="2256"/>
    <n v="1802"/>
    <x v="0"/>
    <n v="508900.48"/>
    <x v="0"/>
  </r>
  <r>
    <x v="2684"/>
    <x v="2684"/>
    <x v="2"/>
    <x v="1"/>
    <n v="59"/>
    <n v="3"/>
    <x v="704"/>
    <n v="65"/>
    <n v="138"/>
    <n v="1670.48"/>
    <n v="0.52800000000000002"/>
    <x v="2"/>
    <n v="177"/>
    <n v="0"/>
    <x v="2"/>
    <n v="935468.8"/>
    <x v="0"/>
  </r>
  <r>
    <x v="2685"/>
    <x v="2685"/>
    <x v="2"/>
    <x v="1"/>
    <n v="29"/>
    <n v="6"/>
    <x v="249"/>
    <n v="146"/>
    <n v="172"/>
    <n v="513.32000000000005"/>
    <n v="0.505"/>
    <x v="0"/>
    <n v="174"/>
    <n v="4"/>
    <x v="0"/>
    <n v="162209.12000000002"/>
    <x v="0"/>
  </r>
  <r>
    <x v="2686"/>
    <x v="2686"/>
    <x v="1"/>
    <x v="0"/>
    <n v="30"/>
    <n v="13"/>
    <x v="669"/>
    <n v="115"/>
    <n v="96"/>
    <n v="949.29"/>
    <n v="0.92100000000000004"/>
    <x v="1"/>
    <n v="390"/>
    <n v="430"/>
    <x v="1"/>
    <n v="71196.75"/>
    <x v="2"/>
  </r>
  <r>
    <x v="2687"/>
    <x v="2687"/>
    <x v="4"/>
    <x v="2"/>
    <n v="181"/>
    <n v="8"/>
    <x v="522"/>
    <n v="78"/>
    <n v="195"/>
    <n v="428.94"/>
    <n v="0.29299999999999998"/>
    <x v="0"/>
    <n v="1448"/>
    <n v="1035"/>
    <x v="0"/>
    <n v="210609.54"/>
    <x v="3"/>
  </r>
  <r>
    <x v="2688"/>
    <x v="2688"/>
    <x v="2"/>
    <x v="0"/>
    <n v="67"/>
    <n v="10"/>
    <x v="475"/>
    <n v="199"/>
    <n v="52"/>
    <n v="1831.99"/>
    <n v="5.7000000000000002E-2"/>
    <x v="1"/>
    <n v="670"/>
    <n v="834"/>
    <x v="1"/>
    <n v="64119.65"/>
    <x v="3"/>
  </r>
  <r>
    <x v="2689"/>
    <x v="2689"/>
    <x v="4"/>
    <x v="2"/>
    <n v="177"/>
    <n v="2"/>
    <x v="86"/>
    <n v="201"/>
    <n v="67"/>
    <n v="845.22"/>
    <n v="0.91600000000000004"/>
    <x v="0"/>
    <n v="354"/>
    <n v="0"/>
    <x v="0"/>
    <n v="567142.62"/>
    <x v="2"/>
  </r>
  <r>
    <x v="2690"/>
    <x v="2690"/>
    <x v="0"/>
    <x v="0"/>
    <n v="77"/>
    <n v="4"/>
    <x v="590"/>
    <n v="287"/>
    <n v="363"/>
    <n v="464.35"/>
    <n v="0.217"/>
    <x v="2"/>
    <n v="308"/>
    <n v="510"/>
    <x v="1"/>
    <n v="39469.75"/>
    <x v="3"/>
  </r>
  <r>
    <x v="2691"/>
    <x v="2691"/>
    <x v="4"/>
    <x v="1"/>
    <n v="83"/>
    <n v="7"/>
    <x v="587"/>
    <n v="41"/>
    <n v="376"/>
    <n v="1399.43"/>
    <n v="0.379"/>
    <x v="0"/>
    <n v="581"/>
    <n v="0"/>
    <x v="0"/>
    <n v="948813.54"/>
    <x v="0"/>
  </r>
  <r>
    <x v="2692"/>
    <x v="2692"/>
    <x v="0"/>
    <x v="2"/>
    <n v="171"/>
    <n v="8"/>
    <x v="205"/>
    <n v="184"/>
    <n v="130"/>
    <n v="527.05999999999995"/>
    <n v="0.53100000000000003"/>
    <x v="2"/>
    <n v="1368"/>
    <n v="863"/>
    <x v="0"/>
    <n v="363144.33999999997"/>
    <x v="0"/>
  </r>
  <r>
    <x v="2693"/>
    <x v="2693"/>
    <x v="3"/>
    <x v="1"/>
    <n v="69"/>
    <n v="7"/>
    <x v="522"/>
    <n v="267"/>
    <n v="202"/>
    <n v="1889.83"/>
    <n v="0.97599999999999998"/>
    <x v="1"/>
    <n v="483"/>
    <n v="259"/>
    <x v="0"/>
    <n v="927906.52999999991"/>
    <x v="2"/>
  </r>
  <r>
    <x v="2694"/>
    <x v="2694"/>
    <x v="3"/>
    <x v="1"/>
    <n v="73"/>
    <n v="2"/>
    <x v="725"/>
    <n v="132"/>
    <n v="357"/>
    <n v="766.85"/>
    <n v="0.53500000000000003"/>
    <x v="2"/>
    <n v="146"/>
    <n v="0"/>
    <x v="2"/>
    <n v="460110"/>
    <x v="0"/>
  </r>
  <r>
    <x v="2695"/>
    <x v="2695"/>
    <x v="1"/>
    <x v="1"/>
    <n v="188"/>
    <n v="5"/>
    <x v="350"/>
    <n v="94"/>
    <n v="348"/>
    <n v="1346.05"/>
    <n v="0.44800000000000001"/>
    <x v="0"/>
    <n v="940"/>
    <n v="992"/>
    <x v="1"/>
    <n v="56534.1"/>
    <x v="0"/>
  </r>
  <r>
    <x v="2696"/>
    <x v="2696"/>
    <x v="2"/>
    <x v="1"/>
    <n v="13"/>
    <n v="7"/>
    <x v="707"/>
    <n v="225"/>
    <n v="116"/>
    <n v="723.23"/>
    <n v="0.58399999999999996"/>
    <x v="2"/>
    <n v="91"/>
    <n v="0"/>
    <x v="2"/>
    <n v="521448.83"/>
    <x v="0"/>
  </r>
  <r>
    <x v="2697"/>
    <x v="2697"/>
    <x v="1"/>
    <x v="1"/>
    <n v="160"/>
    <n v="9"/>
    <x v="213"/>
    <n v="225"/>
    <n v="138"/>
    <n v="1624.13"/>
    <n v="0.97099999999999997"/>
    <x v="2"/>
    <n v="1440"/>
    <n v="886"/>
    <x v="0"/>
    <n v="1265197.27"/>
    <x v="2"/>
  </r>
  <r>
    <x v="2698"/>
    <x v="2698"/>
    <x v="0"/>
    <x v="0"/>
    <n v="177"/>
    <n v="11"/>
    <x v="622"/>
    <n v="23"/>
    <n v="184"/>
    <n v="1799"/>
    <n v="0.81799999999999995"/>
    <x v="1"/>
    <n v="1947"/>
    <n v="1465"/>
    <x v="0"/>
    <n v="908495"/>
    <x v="2"/>
  </r>
  <r>
    <x v="2699"/>
    <x v="2699"/>
    <x v="1"/>
    <x v="2"/>
    <n v="30"/>
    <n v="5"/>
    <x v="198"/>
    <n v="46"/>
    <n v="251"/>
    <n v="1586.44"/>
    <n v="0.16900000000000001"/>
    <x v="2"/>
    <n v="150"/>
    <n v="0"/>
    <x v="2"/>
    <n v="688514.96000000008"/>
    <x v="3"/>
  </r>
  <r>
    <x v="2700"/>
    <x v="2700"/>
    <x v="4"/>
    <x v="0"/>
    <n v="32"/>
    <n v="8"/>
    <x v="35"/>
    <n v="36"/>
    <n v="228"/>
    <n v="1704.57"/>
    <n v="0.80300000000000005"/>
    <x v="1"/>
    <n v="256"/>
    <n v="0"/>
    <x v="2"/>
    <n v="1152289.32"/>
    <x v="2"/>
  </r>
  <r>
    <x v="2701"/>
    <x v="2701"/>
    <x v="0"/>
    <x v="0"/>
    <n v="44"/>
    <n v="12"/>
    <x v="457"/>
    <n v="161"/>
    <n v="388"/>
    <n v="248.67"/>
    <n v="0.84099999999999997"/>
    <x v="0"/>
    <n v="528"/>
    <n v="365"/>
    <x v="1"/>
    <n v="80569.08"/>
    <x v="2"/>
  </r>
  <r>
    <x v="2702"/>
    <x v="2702"/>
    <x v="3"/>
    <x v="0"/>
    <n v="147"/>
    <n v="4"/>
    <x v="513"/>
    <n v="73"/>
    <n v="128"/>
    <n v="1851.93"/>
    <n v="0.69099999999999995"/>
    <x v="1"/>
    <n v="588"/>
    <n v="465"/>
    <x v="0"/>
    <n v="362978.28"/>
    <x v="1"/>
  </r>
  <r>
    <x v="2703"/>
    <x v="2703"/>
    <x v="2"/>
    <x v="1"/>
    <n v="138"/>
    <n v="9"/>
    <x v="470"/>
    <n v="79"/>
    <n v="134"/>
    <n v="1267.3900000000001"/>
    <n v="0.65700000000000003"/>
    <x v="0"/>
    <n v="1242"/>
    <n v="1107"/>
    <x v="0"/>
    <n v="271221.46000000002"/>
    <x v="1"/>
  </r>
  <r>
    <x v="2704"/>
    <x v="2704"/>
    <x v="0"/>
    <x v="0"/>
    <n v="31"/>
    <n v="2"/>
    <x v="183"/>
    <n v="163"/>
    <n v="70"/>
    <n v="1744.97"/>
    <n v="0.441"/>
    <x v="0"/>
    <n v="62"/>
    <n v="193"/>
    <x v="1"/>
    <n v="55839.040000000001"/>
    <x v="0"/>
  </r>
  <r>
    <x v="2705"/>
    <x v="2705"/>
    <x v="0"/>
    <x v="2"/>
    <n v="42"/>
    <n v="5"/>
    <x v="394"/>
    <n v="262"/>
    <n v="214"/>
    <n v="1384.65"/>
    <n v="0.64200000000000002"/>
    <x v="2"/>
    <n v="210"/>
    <n v="287"/>
    <x v="1"/>
    <n v="256160.25000000003"/>
    <x v="1"/>
  </r>
  <r>
    <x v="2706"/>
    <x v="2706"/>
    <x v="4"/>
    <x v="0"/>
    <n v="89"/>
    <n v="9"/>
    <x v="52"/>
    <n v="280"/>
    <n v="77"/>
    <n v="443.6"/>
    <n v="0.73799999999999999"/>
    <x v="1"/>
    <n v="801"/>
    <n v="912"/>
    <x v="1"/>
    <n v="74968.400000000009"/>
    <x v="1"/>
  </r>
  <r>
    <x v="2707"/>
    <x v="2707"/>
    <x v="2"/>
    <x v="1"/>
    <n v="68"/>
    <n v="11"/>
    <x v="144"/>
    <n v="38"/>
    <n v="286"/>
    <n v="1238.6300000000001"/>
    <n v="0.123"/>
    <x v="0"/>
    <n v="748"/>
    <n v="426"/>
    <x v="0"/>
    <n v="445906.80000000005"/>
    <x v="3"/>
  </r>
  <r>
    <x v="2708"/>
    <x v="2708"/>
    <x v="3"/>
    <x v="2"/>
    <n v="34"/>
    <n v="5"/>
    <x v="296"/>
    <n v="83"/>
    <n v="337"/>
    <n v="227.35"/>
    <n v="0.25700000000000001"/>
    <x v="2"/>
    <n v="170"/>
    <n v="0"/>
    <x v="2"/>
    <n v="130953.59999999999"/>
    <x v="3"/>
  </r>
  <r>
    <x v="2709"/>
    <x v="2709"/>
    <x v="0"/>
    <x v="2"/>
    <n v="103"/>
    <n v="3"/>
    <x v="23"/>
    <n v="293"/>
    <n v="234"/>
    <n v="1406.66"/>
    <n v="0.19400000000000001"/>
    <x v="2"/>
    <n v="309"/>
    <n v="409"/>
    <x v="1"/>
    <n v="271485.38"/>
    <x v="3"/>
  </r>
  <r>
    <x v="2710"/>
    <x v="2710"/>
    <x v="0"/>
    <x v="2"/>
    <n v="135"/>
    <n v="3"/>
    <x v="168"/>
    <n v="68"/>
    <n v="359"/>
    <n v="847.55"/>
    <n v="0.84099999999999997"/>
    <x v="0"/>
    <n v="405"/>
    <n v="287"/>
    <x v="1"/>
    <n v="157644.29999999999"/>
    <x v="2"/>
  </r>
  <r>
    <x v="2711"/>
    <x v="2711"/>
    <x v="4"/>
    <x v="2"/>
    <n v="194"/>
    <n v="5"/>
    <x v="419"/>
    <n v="252"/>
    <n v="204"/>
    <n v="345.88"/>
    <n v="0.68"/>
    <x v="2"/>
    <n v="970"/>
    <n v="494"/>
    <x v="0"/>
    <n v="251800.63999999998"/>
    <x v="1"/>
  </r>
  <r>
    <x v="2712"/>
    <x v="2712"/>
    <x v="1"/>
    <x v="0"/>
    <n v="16"/>
    <n v="14"/>
    <x v="534"/>
    <n v="158"/>
    <n v="172"/>
    <n v="1959.5"/>
    <n v="0.45100000000000001"/>
    <x v="1"/>
    <n v="224"/>
    <n v="0"/>
    <x v="0"/>
    <n v="1444151.5"/>
    <x v="0"/>
  </r>
  <r>
    <x v="2713"/>
    <x v="2713"/>
    <x v="3"/>
    <x v="1"/>
    <n v="95"/>
    <n v="5"/>
    <x v="346"/>
    <n v="19"/>
    <n v="136"/>
    <n v="1807.11"/>
    <n v="0.82599999999999996"/>
    <x v="0"/>
    <n v="475"/>
    <n v="0"/>
    <x v="0"/>
    <n v="1107758.43"/>
    <x v="2"/>
  </r>
  <r>
    <x v="2714"/>
    <x v="2714"/>
    <x v="2"/>
    <x v="2"/>
    <n v="34"/>
    <n v="3"/>
    <x v="128"/>
    <n v="141"/>
    <n v="251"/>
    <n v="1792.41"/>
    <n v="0.71699999999999997"/>
    <x v="0"/>
    <n v="102"/>
    <n v="0"/>
    <x v="2"/>
    <n v="1073653.5900000001"/>
    <x v="1"/>
  </r>
  <r>
    <x v="2715"/>
    <x v="2715"/>
    <x v="0"/>
    <x v="2"/>
    <n v="42"/>
    <n v="8"/>
    <x v="498"/>
    <n v="71"/>
    <n v="89"/>
    <n v="1588.2"/>
    <n v="0.91400000000000003"/>
    <x v="2"/>
    <n v="336"/>
    <n v="291"/>
    <x v="0"/>
    <n v="184231.2"/>
    <x v="2"/>
  </r>
  <r>
    <x v="2716"/>
    <x v="2716"/>
    <x v="0"/>
    <x v="1"/>
    <n v="89"/>
    <n v="7"/>
    <x v="76"/>
    <n v="271"/>
    <n v="218"/>
    <n v="1399.36"/>
    <n v="7.6999999999999999E-2"/>
    <x v="0"/>
    <n v="623"/>
    <n v="196"/>
    <x v="0"/>
    <n v="976753.27999999991"/>
    <x v="3"/>
  </r>
  <r>
    <x v="2717"/>
    <x v="2717"/>
    <x v="3"/>
    <x v="0"/>
    <n v="64"/>
    <n v="12"/>
    <x v="736"/>
    <n v="227"/>
    <n v="119"/>
    <n v="1327.4"/>
    <n v="0.50900000000000001"/>
    <x v="0"/>
    <n v="768"/>
    <n v="572"/>
    <x v="0"/>
    <n v="561490.20000000007"/>
    <x v="0"/>
  </r>
  <r>
    <x v="2718"/>
    <x v="2718"/>
    <x v="1"/>
    <x v="2"/>
    <n v="42"/>
    <n v="4"/>
    <x v="32"/>
    <n v="241"/>
    <n v="329"/>
    <n v="256.88"/>
    <n v="0.70699999999999996"/>
    <x v="0"/>
    <n v="168"/>
    <n v="313"/>
    <x v="1"/>
    <n v="24660.48"/>
    <x v="1"/>
  </r>
  <r>
    <x v="2719"/>
    <x v="2719"/>
    <x v="0"/>
    <x v="0"/>
    <n v="108"/>
    <n v="9"/>
    <x v="273"/>
    <n v="81"/>
    <n v="379"/>
    <n v="1806.1"/>
    <n v="0.20699999999999999"/>
    <x v="1"/>
    <n v="972"/>
    <n v="797"/>
    <x v="1"/>
    <n v="462361.59999999998"/>
    <x v="3"/>
  </r>
  <r>
    <x v="2720"/>
    <x v="2720"/>
    <x v="3"/>
    <x v="0"/>
    <n v="147"/>
    <n v="9"/>
    <x v="572"/>
    <n v="25"/>
    <n v="377"/>
    <n v="1768.2"/>
    <n v="0.32700000000000001"/>
    <x v="1"/>
    <n v="1323"/>
    <n v="621"/>
    <x v="0"/>
    <n v="1285481.4000000001"/>
    <x v="0"/>
  </r>
  <r>
    <x v="2721"/>
    <x v="2721"/>
    <x v="4"/>
    <x v="0"/>
    <n v="150"/>
    <n v="2"/>
    <x v="517"/>
    <n v="47"/>
    <n v="76"/>
    <n v="1508.31"/>
    <n v="0.41899999999999998"/>
    <x v="1"/>
    <n v="300"/>
    <n v="37"/>
    <x v="0"/>
    <n v="467576.1"/>
    <x v="0"/>
  </r>
  <r>
    <x v="2722"/>
    <x v="2722"/>
    <x v="1"/>
    <x v="0"/>
    <n v="184"/>
    <n v="4"/>
    <x v="701"/>
    <n v="186"/>
    <n v="394"/>
    <n v="1858.26"/>
    <n v="0.79400000000000004"/>
    <x v="1"/>
    <n v="736"/>
    <n v="767"/>
    <x v="1"/>
    <n v="288030.3"/>
    <x v="1"/>
  </r>
  <r>
    <x v="2723"/>
    <x v="2723"/>
    <x v="2"/>
    <x v="2"/>
    <n v="33"/>
    <n v="6"/>
    <x v="651"/>
    <n v="92"/>
    <n v="180"/>
    <n v="1128.51"/>
    <n v="0.49399999999999999"/>
    <x v="2"/>
    <n v="198"/>
    <n v="0"/>
    <x v="0"/>
    <n v="435604.86"/>
    <x v="0"/>
  </r>
  <r>
    <x v="2724"/>
    <x v="2724"/>
    <x v="0"/>
    <x v="2"/>
    <n v="116"/>
    <n v="3"/>
    <x v="47"/>
    <n v="26"/>
    <n v="326"/>
    <n v="922.9"/>
    <n v="0.49299999999999999"/>
    <x v="0"/>
    <n v="348"/>
    <n v="0"/>
    <x v="0"/>
    <n v="523284.3"/>
    <x v="0"/>
  </r>
  <r>
    <x v="2725"/>
    <x v="2725"/>
    <x v="3"/>
    <x v="0"/>
    <n v="192"/>
    <n v="13"/>
    <x v="574"/>
    <n v="165"/>
    <n v="344"/>
    <n v="1937.5"/>
    <n v="0.43099999999999999"/>
    <x v="1"/>
    <n v="2496"/>
    <n v="2394"/>
    <x v="1"/>
    <n v="517312.5"/>
    <x v="0"/>
  </r>
  <r>
    <x v="2726"/>
    <x v="2726"/>
    <x v="4"/>
    <x v="0"/>
    <n v="25"/>
    <n v="13"/>
    <x v="112"/>
    <n v="181"/>
    <n v="337"/>
    <n v="955.06"/>
    <n v="0.22900000000000001"/>
    <x v="2"/>
    <n v="325"/>
    <n v="0"/>
    <x v="0"/>
    <n v="749722.1"/>
    <x v="3"/>
  </r>
  <r>
    <x v="2727"/>
    <x v="2727"/>
    <x v="2"/>
    <x v="1"/>
    <n v="149"/>
    <n v="6"/>
    <x v="372"/>
    <n v="79"/>
    <n v="303"/>
    <n v="1300.58"/>
    <n v="0.92300000000000004"/>
    <x v="1"/>
    <n v="894"/>
    <n v="740"/>
    <x v="1"/>
    <n v="303035.13999999996"/>
    <x v="2"/>
  </r>
  <r>
    <x v="2728"/>
    <x v="2728"/>
    <x v="3"/>
    <x v="1"/>
    <n v="150"/>
    <n v="12"/>
    <x v="399"/>
    <n v="80"/>
    <n v="134"/>
    <n v="777.47"/>
    <n v="0.318"/>
    <x v="2"/>
    <n v="1800"/>
    <n v="1097"/>
    <x v="0"/>
    <n v="608759.01"/>
    <x v="0"/>
  </r>
  <r>
    <x v="2729"/>
    <x v="2729"/>
    <x v="3"/>
    <x v="1"/>
    <n v="189"/>
    <n v="11"/>
    <x v="436"/>
    <n v="264"/>
    <n v="58"/>
    <n v="1290.8399999999999"/>
    <n v="0.56699999999999995"/>
    <x v="1"/>
    <n v="2079"/>
    <n v="2254"/>
    <x v="1"/>
    <n v="114884.76"/>
    <x v="0"/>
  </r>
  <r>
    <x v="2730"/>
    <x v="2730"/>
    <x v="2"/>
    <x v="2"/>
    <n v="123"/>
    <n v="4"/>
    <x v="330"/>
    <n v="140"/>
    <n v="99"/>
    <n v="1454.19"/>
    <n v="0.14899999999999999"/>
    <x v="1"/>
    <n v="492"/>
    <n v="0"/>
    <x v="0"/>
    <n v="1112455.3500000001"/>
    <x v="3"/>
  </r>
  <r>
    <x v="2731"/>
    <x v="2731"/>
    <x v="4"/>
    <x v="1"/>
    <n v="169"/>
    <n v="10"/>
    <x v="3"/>
    <n v="58"/>
    <n v="50"/>
    <n v="1268.08"/>
    <n v="0.434"/>
    <x v="0"/>
    <n v="1690"/>
    <n v="1400"/>
    <x v="0"/>
    <n v="441291.83999999997"/>
    <x v="0"/>
  </r>
  <r>
    <x v="2732"/>
    <x v="2732"/>
    <x v="4"/>
    <x v="2"/>
    <n v="64"/>
    <n v="12"/>
    <x v="475"/>
    <n v="30"/>
    <n v="53"/>
    <n v="1053.4000000000001"/>
    <n v="0.90400000000000003"/>
    <x v="1"/>
    <n v="768"/>
    <n v="763"/>
    <x v="1"/>
    <n v="36869"/>
    <x v="2"/>
  </r>
  <r>
    <x v="2733"/>
    <x v="2733"/>
    <x v="1"/>
    <x v="2"/>
    <n v="170"/>
    <n v="2"/>
    <x v="443"/>
    <n v="229"/>
    <n v="53"/>
    <n v="635.22"/>
    <n v="0.995"/>
    <x v="1"/>
    <n v="340"/>
    <n v="63"/>
    <x v="0"/>
    <n v="321421.32"/>
    <x v="2"/>
  </r>
  <r>
    <x v="2734"/>
    <x v="2734"/>
    <x v="0"/>
    <x v="2"/>
    <n v="144"/>
    <n v="5"/>
    <x v="23"/>
    <n v="196"/>
    <n v="139"/>
    <n v="1305.5"/>
    <n v="0.36199999999999999"/>
    <x v="2"/>
    <n v="720"/>
    <n v="723"/>
    <x v="1"/>
    <n v="251961.5"/>
    <x v="0"/>
  </r>
  <r>
    <x v="2735"/>
    <x v="2735"/>
    <x v="2"/>
    <x v="2"/>
    <n v="117"/>
    <n v="11"/>
    <x v="452"/>
    <n v="41"/>
    <n v="211"/>
    <n v="1821.44"/>
    <n v="0.154"/>
    <x v="0"/>
    <n v="1287"/>
    <n v="610"/>
    <x v="0"/>
    <n v="1307793.9199999999"/>
    <x v="3"/>
  </r>
  <r>
    <x v="2736"/>
    <x v="2736"/>
    <x v="2"/>
    <x v="1"/>
    <n v="133"/>
    <n v="7"/>
    <x v="242"/>
    <n v="212"/>
    <n v="204"/>
    <n v="63.48"/>
    <n v="0.314"/>
    <x v="0"/>
    <n v="931"/>
    <n v="387"/>
    <x v="0"/>
    <n v="47990.879999999997"/>
    <x v="0"/>
  </r>
  <r>
    <x v="2737"/>
    <x v="2737"/>
    <x v="2"/>
    <x v="0"/>
    <n v="62"/>
    <n v="10"/>
    <x v="360"/>
    <n v="285"/>
    <n v="64"/>
    <n v="311.16000000000003"/>
    <n v="0.32700000000000001"/>
    <x v="2"/>
    <n v="620"/>
    <n v="612"/>
    <x v="0"/>
    <n v="91169.88"/>
    <x v="0"/>
  </r>
  <r>
    <x v="2738"/>
    <x v="2738"/>
    <x v="4"/>
    <x v="0"/>
    <n v="7"/>
    <n v="4"/>
    <x v="0"/>
    <n v="251"/>
    <n v="81"/>
    <n v="283.56"/>
    <n v="0.64500000000000002"/>
    <x v="1"/>
    <n v="28"/>
    <n v="0"/>
    <x v="0"/>
    <n v="153973.07999999999"/>
    <x v="1"/>
  </r>
  <r>
    <x v="2739"/>
    <x v="2739"/>
    <x v="0"/>
    <x v="0"/>
    <n v="195"/>
    <n v="4"/>
    <x v="327"/>
    <n v="25"/>
    <n v="112"/>
    <n v="1850.25"/>
    <n v="0.496"/>
    <x v="2"/>
    <n v="780"/>
    <n v="567"/>
    <x v="0"/>
    <n v="440359.5"/>
    <x v="0"/>
  </r>
  <r>
    <x v="2740"/>
    <x v="2740"/>
    <x v="1"/>
    <x v="1"/>
    <n v="153"/>
    <n v="13"/>
    <x v="234"/>
    <n v="182"/>
    <n v="157"/>
    <n v="1342.36"/>
    <n v="0.76800000000000002"/>
    <x v="1"/>
    <n v="1989"/>
    <n v="1639"/>
    <x v="0"/>
    <n v="714135.5199999999"/>
    <x v="1"/>
  </r>
  <r>
    <x v="2741"/>
    <x v="2741"/>
    <x v="3"/>
    <x v="0"/>
    <n v="27"/>
    <n v="6"/>
    <x v="49"/>
    <n v="146"/>
    <n v="63"/>
    <n v="1905.99"/>
    <n v="0.70099999999999996"/>
    <x v="1"/>
    <n v="162"/>
    <n v="0"/>
    <x v="0"/>
    <n v="796703.82"/>
    <x v="1"/>
  </r>
  <r>
    <x v="2742"/>
    <x v="2742"/>
    <x v="3"/>
    <x v="1"/>
    <n v="141"/>
    <n v="8"/>
    <x v="417"/>
    <n v="188"/>
    <n v="72"/>
    <n v="1186.49"/>
    <n v="0.251"/>
    <x v="0"/>
    <n v="1128"/>
    <n v="1186"/>
    <x v="1"/>
    <n v="154243.70000000001"/>
    <x v="3"/>
  </r>
  <r>
    <x v="2743"/>
    <x v="2743"/>
    <x v="2"/>
    <x v="1"/>
    <n v="87"/>
    <n v="6"/>
    <x v="650"/>
    <n v="70"/>
    <n v="160"/>
    <n v="950.38"/>
    <n v="0.78400000000000003"/>
    <x v="1"/>
    <n v="522"/>
    <n v="109"/>
    <x v="0"/>
    <n v="459033.54"/>
    <x v="1"/>
  </r>
  <r>
    <x v="2744"/>
    <x v="2744"/>
    <x v="0"/>
    <x v="1"/>
    <n v="59"/>
    <n v="12"/>
    <x v="760"/>
    <n v="113"/>
    <n v="370"/>
    <n v="1595.07"/>
    <n v="0.84699999999999998"/>
    <x v="0"/>
    <n v="708"/>
    <n v="161"/>
    <x v="0"/>
    <n v="1052746.2"/>
    <x v="2"/>
  </r>
  <r>
    <x v="2745"/>
    <x v="2745"/>
    <x v="4"/>
    <x v="0"/>
    <n v="114"/>
    <n v="9"/>
    <x v="393"/>
    <n v="204"/>
    <n v="209"/>
    <n v="363.84"/>
    <n v="0.59799999999999998"/>
    <x v="0"/>
    <n v="1026"/>
    <n v="1118"/>
    <x v="1"/>
    <n v="40750.079999999994"/>
    <x v="0"/>
  </r>
  <r>
    <x v="2746"/>
    <x v="2746"/>
    <x v="0"/>
    <x v="0"/>
    <n v="120"/>
    <n v="6"/>
    <x v="129"/>
    <n v="265"/>
    <n v="90"/>
    <n v="793.61"/>
    <n v="0.92800000000000005"/>
    <x v="2"/>
    <n v="720"/>
    <n v="515"/>
    <x v="0"/>
    <n v="372996.7"/>
    <x v="2"/>
  </r>
  <r>
    <x v="2747"/>
    <x v="2747"/>
    <x v="0"/>
    <x v="0"/>
    <n v="151"/>
    <n v="8"/>
    <x v="554"/>
    <n v="85"/>
    <n v="331"/>
    <n v="959.23"/>
    <n v="0.78300000000000003"/>
    <x v="1"/>
    <n v="1208"/>
    <n v="878"/>
    <x v="0"/>
    <n v="398080.45"/>
    <x v="1"/>
  </r>
  <r>
    <x v="2748"/>
    <x v="2748"/>
    <x v="4"/>
    <x v="2"/>
    <n v="66"/>
    <n v="7"/>
    <x v="254"/>
    <n v="280"/>
    <n v="353"/>
    <n v="631.99"/>
    <n v="0.59499999999999997"/>
    <x v="2"/>
    <n v="462"/>
    <n v="172"/>
    <x v="0"/>
    <n v="360234.3"/>
    <x v="0"/>
  </r>
  <r>
    <x v="2749"/>
    <x v="2749"/>
    <x v="2"/>
    <x v="1"/>
    <n v="91"/>
    <n v="11"/>
    <x v="165"/>
    <n v="190"/>
    <n v="193"/>
    <n v="774.01"/>
    <n v="0.90600000000000003"/>
    <x v="2"/>
    <n v="1001"/>
    <n v="693"/>
    <x v="0"/>
    <n v="385456.98"/>
    <x v="2"/>
  </r>
  <r>
    <x v="2750"/>
    <x v="2750"/>
    <x v="0"/>
    <x v="2"/>
    <n v="171"/>
    <n v="14"/>
    <x v="448"/>
    <n v="141"/>
    <n v="337"/>
    <n v="202.31"/>
    <n v="0.6"/>
    <x v="2"/>
    <n v="2394"/>
    <n v="2200"/>
    <x v="1"/>
    <n v="67773.850000000006"/>
    <x v="1"/>
  </r>
  <r>
    <x v="2751"/>
    <x v="2751"/>
    <x v="3"/>
    <x v="1"/>
    <n v="104"/>
    <n v="3"/>
    <x v="30"/>
    <n v="160"/>
    <n v="202"/>
    <n v="436.07"/>
    <n v="0.52100000000000002"/>
    <x v="2"/>
    <n v="312"/>
    <n v="0"/>
    <x v="0"/>
    <n v="300888.3"/>
    <x v="0"/>
  </r>
  <r>
    <x v="2752"/>
    <x v="2752"/>
    <x v="4"/>
    <x v="0"/>
    <n v="31"/>
    <n v="4"/>
    <x v="21"/>
    <n v="164"/>
    <n v="131"/>
    <n v="704.22"/>
    <n v="0.35599999999999998"/>
    <x v="0"/>
    <n v="124"/>
    <n v="0"/>
    <x v="2"/>
    <n v="504925.74"/>
    <x v="0"/>
  </r>
  <r>
    <x v="2753"/>
    <x v="2753"/>
    <x v="1"/>
    <x v="1"/>
    <n v="178"/>
    <n v="12"/>
    <x v="617"/>
    <n v="244"/>
    <n v="275"/>
    <n v="1601.99"/>
    <n v="0.88300000000000001"/>
    <x v="0"/>
    <n v="2136"/>
    <n v="2008"/>
    <x v="0"/>
    <n v="595940.28"/>
    <x v="2"/>
  </r>
  <r>
    <x v="2754"/>
    <x v="2754"/>
    <x v="2"/>
    <x v="1"/>
    <n v="38"/>
    <n v="12"/>
    <x v="18"/>
    <n v="257"/>
    <n v="201"/>
    <n v="405.87"/>
    <n v="0.123"/>
    <x v="0"/>
    <n v="456"/>
    <n v="0"/>
    <x v="0"/>
    <n v="319419.69"/>
    <x v="3"/>
  </r>
  <r>
    <x v="2755"/>
    <x v="2755"/>
    <x v="4"/>
    <x v="2"/>
    <n v="37"/>
    <n v="5"/>
    <x v="533"/>
    <n v="174"/>
    <n v="308"/>
    <n v="725.95"/>
    <n v="0.47399999999999998"/>
    <x v="0"/>
    <n v="185"/>
    <n v="101"/>
    <x v="1"/>
    <n v="187295.1"/>
    <x v="0"/>
  </r>
  <r>
    <x v="2756"/>
    <x v="2756"/>
    <x v="1"/>
    <x v="1"/>
    <n v="96"/>
    <n v="6"/>
    <x v="27"/>
    <n v="214"/>
    <n v="367"/>
    <n v="176.59"/>
    <n v="0.53700000000000003"/>
    <x v="1"/>
    <n v="576"/>
    <n v="667"/>
    <x v="1"/>
    <n v="21720.57"/>
    <x v="0"/>
  </r>
  <r>
    <x v="2757"/>
    <x v="2757"/>
    <x v="1"/>
    <x v="0"/>
    <n v="100"/>
    <n v="10"/>
    <x v="150"/>
    <n v="174"/>
    <n v="128"/>
    <n v="1136.3499999999999"/>
    <n v="0.55500000000000005"/>
    <x v="0"/>
    <n v="1000"/>
    <n v="1126"/>
    <x v="1"/>
    <n v="54544.799999999996"/>
    <x v="0"/>
  </r>
  <r>
    <x v="2758"/>
    <x v="2758"/>
    <x v="0"/>
    <x v="1"/>
    <n v="182"/>
    <n v="7"/>
    <x v="79"/>
    <n v="222"/>
    <n v="244"/>
    <n v="1241.94"/>
    <n v="0.65200000000000002"/>
    <x v="1"/>
    <n v="1274"/>
    <n v="1388"/>
    <x v="1"/>
    <n v="134129.52000000002"/>
    <x v="1"/>
  </r>
  <r>
    <x v="2759"/>
    <x v="2759"/>
    <x v="0"/>
    <x v="1"/>
    <n v="152"/>
    <n v="2"/>
    <x v="277"/>
    <n v="263"/>
    <n v="272"/>
    <n v="1737.76"/>
    <n v="0.50600000000000001"/>
    <x v="2"/>
    <n v="304"/>
    <n v="173"/>
    <x v="0"/>
    <n v="684677.44"/>
    <x v="0"/>
  </r>
  <r>
    <x v="2760"/>
    <x v="2760"/>
    <x v="0"/>
    <x v="1"/>
    <n v="172"/>
    <n v="4"/>
    <x v="577"/>
    <n v="166"/>
    <n v="315"/>
    <n v="1647.28"/>
    <n v="0.25700000000000001"/>
    <x v="1"/>
    <n v="688"/>
    <n v="438"/>
    <x v="0"/>
    <n v="685268.47999999998"/>
    <x v="3"/>
  </r>
  <r>
    <x v="2761"/>
    <x v="2761"/>
    <x v="4"/>
    <x v="2"/>
    <n v="99"/>
    <n v="8"/>
    <x v="106"/>
    <n v="186"/>
    <n v="279"/>
    <n v="606.49"/>
    <n v="0.85699999999999998"/>
    <x v="0"/>
    <n v="792"/>
    <n v="396"/>
    <x v="0"/>
    <n v="352977.18"/>
    <x v="2"/>
  </r>
  <r>
    <x v="2762"/>
    <x v="2762"/>
    <x v="4"/>
    <x v="1"/>
    <n v="190"/>
    <n v="9"/>
    <x v="113"/>
    <n v="84"/>
    <n v="199"/>
    <n v="317.06"/>
    <n v="0.65800000000000003"/>
    <x v="0"/>
    <n v="1710"/>
    <n v="1411"/>
    <x v="0"/>
    <n v="121433.98"/>
    <x v="1"/>
  </r>
  <r>
    <x v="2763"/>
    <x v="2763"/>
    <x v="2"/>
    <x v="1"/>
    <n v="163"/>
    <n v="8"/>
    <x v="594"/>
    <n v="187"/>
    <n v="185"/>
    <n v="354.36"/>
    <n v="0.85799999999999998"/>
    <x v="0"/>
    <n v="1304"/>
    <n v="1325"/>
    <x v="1"/>
    <n v="58823.76"/>
    <x v="2"/>
  </r>
  <r>
    <x v="2764"/>
    <x v="2764"/>
    <x v="0"/>
    <x v="2"/>
    <n v="42"/>
    <n v="6"/>
    <x v="197"/>
    <n v="293"/>
    <n v="172"/>
    <n v="1939.48"/>
    <n v="0.27600000000000002"/>
    <x v="2"/>
    <n v="252"/>
    <n v="212"/>
    <x v="0"/>
    <n v="645846.84"/>
    <x v="3"/>
  </r>
  <r>
    <x v="2765"/>
    <x v="2765"/>
    <x v="1"/>
    <x v="2"/>
    <n v="177"/>
    <n v="11"/>
    <x v="47"/>
    <n v="142"/>
    <n v="159"/>
    <n v="1362.79"/>
    <n v="0.63700000000000001"/>
    <x v="2"/>
    <n v="1947"/>
    <n v="1522"/>
    <x v="0"/>
    <n v="772701.92999999993"/>
    <x v="1"/>
  </r>
  <r>
    <x v="2766"/>
    <x v="2766"/>
    <x v="3"/>
    <x v="2"/>
    <n v="45"/>
    <n v="9"/>
    <x v="361"/>
    <n v="134"/>
    <n v="192"/>
    <n v="133.01"/>
    <n v="0.71399999999999997"/>
    <x v="0"/>
    <n v="405"/>
    <n v="68"/>
    <x v="0"/>
    <n v="62647.71"/>
    <x v="1"/>
  </r>
  <r>
    <x v="2767"/>
    <x v="2767"/>
    <x v="2"/>
    <x v="2"/>
    <n v="141"/>
    <n v="10"/>
    <x v="678"/>
    <n v="136"/>
    <n v="119"/>
    <n v="316.72000000000003"/>
    <n v="0.38300000000000001"/>
    <x v="2"/>
    <n v="1410"/>
    <n v="1021"/>
    <x v="0"/>
    <n v="166278"/>
    <x v="0"/>
  </r>
  <r>
    <x v="2768"/>
    <x v="2768"/>
    <x v="4"/>
    <x v="0"/>
    <n v="141"/>
    <n v="8"/>
    <x v="622"/>
    <n v="234"/>
    <n v="103"/>
    <n v="997.31"/>
    <n v="0.81200000000000006"/>
    <x v="1"/>
    <n v="1128"/>
    <n v="857"/>
    <x v="0"/>
    <n v="503641.55"/>
    <x v="2"/>
  </r>
  <r>
    <x v="2769"/>
    <x v="2769"/>
    <x v="2"/>
    <x v="0"/>
    <n v="195"/>
    <n v="12"/>
    <x v="616"/>
    <n v="26"/>
    <n v="381"/>
    <n v="455.27"/>
    <n v="3.0000000000000001E-3"/>
    <x v="1"/>
    <n v="2340"/>
    <n v="2246"/>
    <x v="1"/>
    <n v="54632.399999999994"/>
    <x v="3"/>
  </r>
  <r>
    <x v="2770"/>
    <x v="2770"/>
    <x v="2"/>
    <x v="1"/>
    <n v="83"/>
    <n v="10"/>
    <x v="265"/>
    <n v="255"/>
    <n v="89"/>
    <n v="1617.14"/>
    <n v="0.59499999999999997"/>
    <x v="1"/>
    <n v="830"/>
    <n v="959"/>
    <x v="1"/>
    <n v="203759.64"/>
    <x v="0"/>
  </r>
  <r>
    <x v="2771"/>
    <x v="2771"/>
    <x v="2"/>
    <x v="0"/>
    <n v="132"/>
    <n v="2"/>
    <x v="517"/>
    <n v="146"/>
    <n v="246"/>
    <n v="1167.77"/>
    <n v="0.61399999999999999"/>
    <x v="1"/>
    <n v="264"/>
    <n v="100"/>
    <x v="0"/>
    <n v="362008.7"/>
    <x v="1"/>
  </r>
  <r>
    <x v="2772"/>
    <x v="2772"/>
    <x v="2"/>
    <x v="1"/>
    <n v="26"/>
    <n v="10"/>
    <x v="137"/>
    <n v="226"/>
    <n v="76"/>
    <n v="1244.6300000000001"/>
    <n v="0.53400000000000003"/>
    <x v="0"/>
    <n v="260"/>
    <n v="118"/>
    <x v="0"/>
    <n v="458023.84"/>
    <x v="0"/>
  </r>
  <r>
    <x v="2773"/>
    <x v="2773"/>
    <x v="3"/>
    <x v="0"/>
    <n v="20"/>
    <n v="4"/>
    <x v="456"/>
    <n v="205"/>
    <n v="379"/>
    <n v="952.51"/>
    <n v="0.63"/>
    <x v="0"/>
    <n v="80"/>
    <n v="0"/>
    <x v="2"/>
    <n v="605796.36"/>
    <x v="1"/>
  </r>
  <r>
    <x v="2774"/>
    <x v="2774"/>
    <x v="0"/>
    <x v="2"/>
    <n v="36"/>
    <n v="7"/>
    <x v="402"/>
    <n v="210"/>
    <n v="348"/>
    <n v="549.32000000000005"/>
    <n v="0.16700000000000001"/>
    <x v="1"/>
    <n v="252"/>
    <n v="0"/>
    <x v="0"/>
    <n v="413088.64"/>
    <x v="3"/>
  </r>
  <r>
    <x v="2775"/>
    <x v="2775"/>
    <x v="1"/>
    <x v="2"/>
    <n v="198"/>
    <n v="9"/>
    <x v="438"/>
    <n v="216"/>
    <n v="229"/>
    <n v="1199.3399999999999"/>
    <n v="0.68500000000000005"/>
    <x v="1"/>
    <n v="1782"/>
    <n v="1391"/>
    <x v="0"/>
    <n v="727999.38"/>
    <x v="1"/>
  </r>
  <r>
    <x v="2776"/>
    <x v="2776"/>
    <x v="2"/>
    <x v="0"/>
    <n v="146"/>
    <n v="4"/>
    <x v="175"/>
    <n v="25"/>
    <n v="95"/>
    <n v="1448.09"/>
    <n v="0.33600000000000002"/>
    <x v="0"/>
    <n v="584"/>
    <n v="363"/>
    <x v="0"/>
    <n v="356230.13999999996"/>
    <x v="0"/>
  </r>
  <r>
    <x v="2777"/>
    <x v="2777"/>
    <x v="2"/>
    <x v="0"/>
    <n v="42"/>
    <n v="5"/>
    <x v="77"/>
    <n v="22"/>
    <n v="191"/>
    <n v="773.35"/>
    <n v="0.45200000000000001"/>
    <x v="2"/>
    <n v="210"/>
    <n v="0"/>
    <x v="2"/>
    <n v="475610.25"/>
    <x v="0"/>
  </r>
  <r>
    <x v="2778"/>
    <x v="2778"/>
    <x v="2"/>
    <x v="1"/>
    <n v="102"/>
    <n v="8"/>
    <x v="438"/>
    <n v="87"/>
    <n v="369"/>
    <n v="1034.6400000000001"/>
    <n v="0.33300000000000002"/>
    <x v="1"/>
    <n v="816"/>
    <n v="296"/>
    <x v="0"/>
    <n v="628026.4800000001"/>
    <x v="0"/>
  </r>
  <r>
    <x v="2779"/>
    <x v="2779"/>
    <x v="0"/>
    <x v="1"/>
    <n v="140"/>
    <n v="13"/>
    <x v="726"/>
    <n v="223"/>
    <n v="147"/>
    <n v="1687.38"/>
    <n v="0.47399999999999998"/>
    <x v="2"/>
    <n v="1820"/>
    <n v="1263"/>
    <x v="0"/>
    <n v="1316156.4000000001"/>
    <x v="0"/>
  </r>
  <r>
    <x v="2780"/>
    <x v="2780"/>
    <x v="4"/>
    <x v="1"/>
    <n v="25"/>
    <n v="8"/>
    <x v="73"/>
    <n v="128"/>
    <n v="175"/>
    <n v="339.93"/>
    <n v="0.622"/>
    <x v="0"/>
    <n v="200"/>
    <n v="0"/>
    <x v="2"/>
    <n v="267184.98"/>
    <x v="1"/>
  </r>
  <r>
    <x v="2781"/>
    <x v="2781"/>
    <x v="4"/>
    <x v="2"/>
    <n v="60"/>
    <n v="5"/>
    <x v="745"/>
    <n v="190"/>
    <n v="107"/>
    <n v="1113.19"/>
    <n v="0.83799999999999997"/>
    <x v="1"/>
    <n v="300"/>
    <n v="421"/>
    <x v="1"/>
    <n v="76810.11"/>
    <x v="2"/>
  </r>
  <r>
    <x v="2782"/>
    <x v="2782"/>
    <x v="3"/>
    <x v="2"/>
    <n v="50"/>
    <n v="10"/>
    <x v="386"/>
    <n v="146"/>
    <n v="226"/>
    <n v="729.4"/>
    <n v="0.48299999999999998"/>
    <x v="1"/>
    <n v="500"/>
    <n v="0"/>
    <x v="0"/>
    <n v="540485.4"/>
    <x v="0"/>
  </r>
  <r>
    <x v="2783"/>
    <x v="2783"/>
    <x v="4"/>
    <x v="2"/>
    <n v="47"/>
    <n v="14"/>
    <x v="478"/>
    <n v="188"/>
    <n v="256"/>
    <n v="1420.45"/>
    <n v="0.32300000000000001"/>
    <x v="2"/>
    <n v="658"/>
    <n v="669"/>
    <x v="1"/>
    <n v="251419.65"/>
    <x v="0"/>
  </r>
  <r>
    <x v="2784"/>
    <x v="2784"/>
    <x v="2"/>
    <x v="2"/>
    <n v="124"/>
    <n v="4"/>
    <x v="145"/>
    <n v="217"/>
    <n v="334"/>
    <n v="86.68"/>
    <n v="0.48799999999999999"/>
    <x v="2"/>
    <n v="496"/>
    <n v="366"/>
    <x v="0"/>
    <n v="30077.960000000003"/>
    <x v="0"/>
  </r>
  <r>
    <x v="2785"/>
    <x v="2785"/>
    <x v="2"/>
    <x v="1"/>
    <n v="50"/>
    <n v="13"/>
    <x v="715"/>
    <n v="63"/>
    <n v="203"/>
    <n v="1357.42"/>
    <n v="0.68899999999999995"/>
    <x v="2"/>
    <n v="650"/>
    <n v="0"/>
    <x v="0"/>
    <n v="1037068.88"/>
    <x v="1"/>
  </r>
  <r>
    <x v="2786"/>
    <x v="2786"/>
    <x v="2"/>
    <x v="2"/>
    <n v="52"/>
    <n v="9"/>
    <x v="32"/>
    <n v="88"/>
    <n v="76"/>
    <n v="250.65"/>
    <n v="0.34699999999999998"/>
    <x v="2"/>
    <n v="468"/>
    <n v="460"/>
    <x v="0"/>
    <n v="24062.400000000001"/>
    <x v="0"/>
  </r>
  <r>
    <x v="2787"/>
    <x v="2787"/>
    <x v="3"/>
    <x v="2"/>
    <n v="88"/>
    <n v="9"/>
    <x v="392"/>
    <n v="280"/>
    <n v="372"/>
    <n v="176.3"/>
    <n v="0.41399999999999998"/>
    <x v="1"/>
    <n v="792"/>
    <n v="318"/>
    <x v="0"/>
    <n v="132930.20000000001"/>
    <x v="0"/>
  </r>
  <r>
    <x v="2788"/>
    <x v="2788"/>
    <x v="2"/>
    <x v="2"/>
    <n v="35"/>
    <n v="14"/>
    <x v="432"/>
    <n v="127"/>
    <n v="212"/>
    <n v="1463.02"/>
    <n v="0.56299999999999994"/>
    <x v="0"/>
    <n v="490"/>
    <n v="0"/>
    <x v="0"/>
    <n v="953889.04"/>
    <x v="0"/>
  </r>
  <r>
    <x v="2789"/>
    <x v="2789"/>
    <x v="4"/>
    <x v="2"/>
    <n v="165"/>
    <n v="5"/>
    <x v="256"/>
    <n v="115"/>
    <n v="299"/>
    <n v="1298.67"/>
    <n v="0.29399999999999998"/>
    <x v="2"/>
    <n v="825"/>
    <n v="467"/>
    <x v="0"/>
    <n v="614270.91"/>
    <x v="3"/>
  </r>
  <r>
    <x v="2790"/>
    <x v="2790"/>
    <x v="0"/>
    <x v="0"/>
    <n v="176"/>
    <n v="8"/>
    <x v="314"/>
    <n v="114"/>
    <n v="237"/>
    <n v="1795.13"/>
    <n v="0.20899999999999999"/>
    <x v="2"/>
    <n v="1408"/>
    <n v="1193"/>
    <x v="0"/>
    <n v="590597.77"/>
    <x v="3"/>
  </r>
  <r>
    <x v="2791"/>
    <x v="2791"/>
    <x v="0"/>
    <x v="1"/>
    <n v="75"/>
    <n v="5"/>
    <x v="206"/>
    <n v="127"/>
    <n v="383"/>
    <n v="1063.33"/>
    <n v="0.14000000000000001"/>
    <x v="0"/>
    <n v="375"/>
    <n v="156"/>
    <x v="1"/>
    <n v="367912.18"/>
    <x v="3"/>
  </r>
  <r>
    <x v="2792"/>
    <x v="2792"/>
    <x v="1"/>
    <x v="1"/>
    <n v="12"/>
    <n v="14"/>
    <x v="229"/>
    <n v="238"/>
    <n v="139"/>
    <n v="1083.55"/>
    <n v="0.35299999999999998"/>
    <x v="1"/>
    <n v="168"/>
    <n v="0"/>
    <x v="0"/>
    <n v="571030.85"/>
    <x v="0"/>
  </r>
  <r>
    <x v="2793"/>
    <x v="2793"/>
    <x v="4"/>
    <x v="2"/>
    <n v="134"/>
    <n v="13"/>
    <x v="265"/>
    <n v="157"/>
    <n v="180"/>
    <n v="1428.68"/>
    <n v="4.8000000000000001E-2"/>
    <x v="0"/>
    <n v="1742"/>
    <n v="1773"/>
    <x v="1"/>
    <n v="180013.68000000002"/>
    <x v="3"/>
  </r>
  <r>
    <x v="2794"/>
    <x v="2794"/>
    <x v="2"/>
    <x v="0"/>
    <n v="149"/>
    <n v="2"/>
    <x v="480"/>
    <n v="159"/>
    <n v="347"/>
    <n v="680.63"/>
    <n v="0.58299999999999996"/>
    <x v="0"/>
    <n v="298"/>
    <n v="197"/>
    <x v="1"/>
    <n v="176963.8"/>
    <x v="0"/>
  </r>
  <r>
    <x v="2795"/>
    <x v="2795"/>
    <x v="0"/>
    <x v="1"/>
    <n v="56"/>
    <n v="2"/>
    <x v="132"/>
    <n v="265"/>
    <n v="62"/>
    <n v="121.98"/>
    <n v="0.17599999999999999"/>
    <x v="2"/>
    <n v="112"/>
    <n v="0"/>
    <x v="0"/>
    <n v="55378.92"/>
    <x v="3"/>
  </r>
  <r>
    <x v="2796"/>
    <x v="2796"/>
    <x v="4"/>
    <x v="1"/>
    <n v="49"/>
    <n v="2"/>
    <x v="111"/>
    <n v="91"/>
    <n v="78"/>
    <n v="498.59"/>
    <n v="0.377"/>
    <x v="0"/>
    <n v="98"/>
    <n v="142"/>
    <x v="1"/>
    <n v="23433.73"/>
    <x v="0"/>
  </r>
  <r>
    <x v="2797"/>
    <x v="2797"/>
    <x v="0"/>
    <x v="2"/>
    <n v="41"/>
    <n v="3"/>
    <x v="364"/>
    <n v="25"/>
    <n v="314"/>
    <n v="514.13"/>
    <n v="0.26900000000000002"/>
    <x v="0"/>
    <n v="123"/>
    <n v="0"/>
    <x v="2"/>
    <n v="371715.99"/>
    <x v="3"/>
  </r>
  <r>
    <x v="2798"/>
    <x v="2798"/>
    <x v="2"/>
    <x v="2"/>
    <n v="174"/>
    <n v="7"/>
    <x v="212"/>
    <n v="202"/>
    <n v="81"/>
    <n v="704.53"/>
    <n v="0.63"/>
    <x v="1"/>
    <n v="1218"/>
    <n v="1152"/>
    <x v="0"/>
    <n v="188814.03999999998"/>
    <x v="1"/>
  </r>
  <r>
    <x v="2799"/>
    <x v="2799"/>
    <x v="0"/>
    <x v="1"/>
    <n v="48"/>
    <n v="13"/>
    <x v="113"/>
    <n v="220"/>
    <n v="199"/>
    <n v="1889.75"/>
    <n v="0.85"/>
    <x v="2"/>
    <n v="624"/>
    <n v="461"/>
    <x v="0"/>
    <n v="723774.25"/>
    <x v="2"/>
  </r>
  <r>
    <x v="2800"/>
    <x v="2800"/>
    <x v="1"/>
    <x v="1"/>
    <n v="121"/>
    <n v="11"/>
    <x v="609"/>
    <n v="83"/>
    <n v="135"/>
    <n v="1619.44"/>
    <n v="0.63300000000000001"/>
    <x v="2"/>
    <n v="1331"/>
    <n v="670"/>
    <x v="0"/>
    <n v="1204863.3600000001"/>
    <x v="1"/>
  </r>
  <r>
    <x v="2801"/>
    <x v="2801"/>
    <x v="1"/>
    <x v="0"/>
    <n v="42"/>
    <n v="12"/>
    <x v="13"/>
    <n v="286"/>
    <n v="107"/>
    <n v="1875.11"/>
    <n v="0.54300000000000004"/>
    <x v="2"/>
    <n v="504"/>
    <n v="238"/>
    <x v="0"/>
    <n v="1035060.72"/>
    <x v="0"/>
  </r>
  <r>
    <x v="2802"/>
    <x v="2802"/>
    <x v="0"/>
    <x v="1"/>
    <n v="103"/>
    <n v="6"/>
    <x v="522"/>
    <n v="70"/>
    <n v="106"/>
    <n v="1997.29"/>
    <n v="0.66900000000000004"/>
    <x v="1"/>
    <n v="618"/>
    <n v="197"/>
    <x v="0"/>
    <n v="980669.39"/>
    <x v="1"/>
  </r>
  <r>
    <x v="2803"/>
    <x v="2803"/>
    <x v="4"/>
    <x v="1"/>
    <n v="128"/>
    <n v="12"/>
    <x v="753"/>
    <n v="33"/>
    <n v="74"/>
    <n v="895.87"/>
    <n v="0.03"/>
    <x v="1"/>
    <n v="1536"/>
    <n v="883"/>
    <x v="0"/>
    <n v="614566.81999999995"/>
    <x v="3"/>
  </r>
  <r>
    <x v="2804"/>
    <x v="2804"/>
    <x v="4"/>
    <x v="2"/>
    <n v="10"/>
    <n v="3"/>
    <x v="571"/>
    <n v="32"/>
    <n v="239"/>
    <n v="492.79"/>
    <n v="0.123"/>
    <x v="1"/>
    <n v="30"/>
    <n v="0"/>
    <x v="2"/>
    <n v="274976.82"/>
    <x v="3"/>
  </r>
  <r>
    <x v="2805"/>
    <x v="2805"/>
    <x v="4"/>
    <x v="1"/>
    <n v="72"/>
    <n v="9"/>
    <x v="511"/>
    <n v="267"/>
    <n v="125"/>
    <n v="1142.01"/>
    <n v="9.5000000000000001E-2"/>
    <x v="1"/>
    <n v="648"/>
    <n v="307"/>
    <x v="0"/>
    <n v="694342.08"/>
    <x v="3"/>
  </r>
  <r>
    <x v="2806"/>
    <x v="2806"/>
    <x v="0"/>
    <x v="2"/>
    <n v="183"/>
    <n v="10"/>
    <x v="756"/>
    <n v="207"/>
    <n v="388"/>
    <n v="1768.21"/>
    <n v="9.8000000000000004E-2"/>
    <x v="2"/>
    <n v="1830"/>
    <n v="1605"/>
    <x v="0"/>
    <n v="763866.72"/>
    <x v="3"/>
  </r>
  <r>
    <x v="2807"/>
    <x v="2807"/>
    <x v="4"/>
    <x v="1"/>
    <n v="105"/>
    <n v="8"/>
    <x v="624"/>
    <n v="62"/>
    <n v="274"/>
    <n v="958.18"/>
    <n v="0.26"/>
    <x v="2"/>
    <n v="840"/>
    <n v="314"/>
    <x v="0"/>
    <n v="563409.84"/>
    <x v="3"/>
  </r>
  <r>
    <x v="2808"/>
    <x v="2808"/>
    <x v="2"/>
    <x v="1"/>
    <n v="167"/>
    <n v="13"/>
    <x v="519"/>
    <n v="148"/>
    <n v="232"/>
    <n v="1035.53"/>
    <n v="0.53200000000000003"/>
    <x v="0"/>
    <n v="2171"/>
    <n v="1669"/>
    <x v="0"/>
    <n v="673094.5"/>
    <x v="0"/>
  </r>
  <r>
    <x v="2809"/>
    <x v="2809"/>
    <x v="1"/>
    <x v="1"/>
    <n v="190"/>
    <n v="13"/>
    <x v="630"/>
    <n v="280"/>
    <n v="203"/>
    <n v="312.16000000000003"/>
    <n v="0.115"/>
    <x v="1"/>
    <n v="2470"/>
    <n v="2566"/>
    <x v="1"/>
    <n v="57437.440000000002"/>
    <x v="3"/>
  </r>
  <r>
    <x v="2810"/>
    <x v="2810"/>
    <x v="2"/>
    <x v="0"/>
    <n v="189"/>
    <n v="10"/>
    <x v="357"/>
    <n v="210"/>
    <n v="318"/>
    <n v="869.89"/>
    <n v="0.93500000000000005"/>
    <x v="0"/>
    <n v="1890"/>
    <n v="1505"/>
    <x v="0"/>
    <n v="517584.55"/>
    <x v="2"/>
  </r>
  <r>
    <x v="2811"/>
    <x v="2811"/>
    <x v="4"/>
    <x v="2"/>
    <n v="138"/>
    <n v="5"/>
    <x v="140"/>
    <n v="173"/>
    <n v="327"/>
    <n v="804.64"/>
    <n v="0.85399999999999998"/>
    <x v="1"/>
    <n v="690"/>
    <n v="796"/>
    <x v="1"/>
    <n v="53910.879999999997"/>
    <x v="2"/>
  </r>
  <r>
    <x v="2812"/>
    <x v="2812"/>
    <x v="2"/>
    <x v="0"/>
    <n v="17"/>
    <n v="14"/>
    <x v="230"/>
    <n v="101"/>
    <n v="389"/>
    <n v="735.79"/>
    <n v="0.97199999999999998"/>
    <x v="0"/>
    <n v="238"/>
    <n v="0"/>
    <x v="2"/>
    <n v="501072.99"/>
    <x v="2"/>
  </r>
  <r>
    <x v="2813"/>
    <x v="2813"/>
    <x v="4"/>
    <x v="1"/>
    <n v="191"/>
    <n v="8"/>
    <x v="731"/>
    <n v="32"/>
    <n v="72"/>
    <n v="1780.23"/>
    <n v="4.2999999999999997E-2"/>
    <x v="2"/>
    <n v="1528"/>
    <n v="1057"/>
    <x v="0"/>
    <n v="895455.69000000006"/>
    <x v="3"/>
  </r>
  <r>
    <x v="2814"/>
    <x v="2814"/>
    <x v="0"/>
    <x v="0"/>
    <n v="34"/>
    <n v="6"/>
    <x v="478"/>
    <n v="97"/>
    <n v="63"/>
    <n v="165.64"/>
    <n v="0.85099999999999998"/>
    <x v="2"/>
    <n v="204"/>
    <n v="124"/>
    <x v="0"/>
    <n v="29318.28"/>
    <x v="2"/>
  </r>
  <r>
    <x v="2815"/>
    <x v="2815"/>
    <x v="2"/>
    <x v="2"/>
    <n v="104"/>
    <n v="6"/>
    <x v="449"/>
    <n v="191"/>
    <n v="143"/>
    <n v="1945.69"/>
    <n v="0.80400000000000005"/>
    <x v="1"/>
    <n v="624"/>
    <n v="128"/>
    <x v="0"/>
    <n v="1336689.03"/>
    <x v="2"/>
  </r>
  <r>
    <x v="2816"/>
    <x v="2816"/>
    <x v="0"/>
    <x v="1"/>
    <n v="6"/>
    <n v="4"/>
    <x v="342"/>
    <n v="292"/>
    <n v="392"/>
    <n v="66.08"/>
    <n v="0.90200000000000002"/>
    <x v="2"/>
    <n v="24"/>
    <n v="146"/>
    <x v="1"/>
    <n v="11233.6"/>
    <x v="2"/>
  </r>
  <r>
    <x v="2817"/>
    <x v="2817"/>
    <x v="0"/>
    <x v="0"/>
    <n v="62"/>
    <n v="10"/>
    <x v="380"/>
    <n v="30"/>
    <n v="101"/>
    <n v="1893.91"/>
    <n v="0.52800000000000002"/>
    <x v="1"/>
    <n v="620"/>
    <n v="406"/>
    <x v="0"/>
    <n v="462114.04000000004"/>
    <x v="0"/>
  </r>
  <r>
    <x v="2818"/>
    <x v="2818"/>
    <x v="3"/>
    <x v="0"/>
    <n v="40"/>
    <n v="14"/>
    <x v="561"/>
    <n v="58"/>
    <n v="388"/>
    <n v="1118.69"/>
    <n v="0.78800000000000003"/>
    <x v="0"/>
    <n v="560"/>
    <n v="339"/>
    <x v="1"/>
    <n v="312114.51"/>
    <x v="1"/>
  </r>
  <r>
    <x v="2819"/>
    <x v="2819"/>
    <x v="4"/>
    <x v="2"/>
    <n v="76"/>
    <n v="11"/>
    <x v="607"/>
    <n v="199"/>
    <n v="90"/>
    <n v="1419.77"/>
    <n v="5.0999999999999997E-2"/>
    <x v="1"/>
    <n v="836"/>
    <n v="629"/>
    <x v="0"/>
    <n v="576426.62"/>
    <x v="3"/>
  </r>
  <r>
    <x v="2820"/>
    <x v="2820"/>
    <x v="1"/>
    <x v="0"/>
    <n v="177"/>
    <n v="6"/>
    <x v="444"/>
    <n v="214"/>
    <n v="213"/>
    <n v="414.91"/>
    <n v="7.5999999999999998E-2"/>
    <x v="0"/>
    <n v="1062"/>
    <n v="1001"/>
    <x v="0"/>
    <n v="114100.25"/>
    <x v="3"/>
  </r>
  <r>
    <x v="2821"/>
    <x v="2821"/>
    <x v="4"/>
    <x v="2"/>
    <n v="141"/>
    <n v="7"/>
    <x v="239"/>
    <n v="53"/>
    <n v="55"/>
    <n v="1325.71"/>
    <n v="0.11899999999999999"/>
    <x v="0"/>
    <n v="987"/>
    <n v="960"/>
    <x v="0"/>
    <n v="106056.8"/>
    <x v="3"/>
  </r>
  <r>
    <x v="2822"/>
    <x v="2822"/>
    <x v="1"/>
    <x v="1"/>
    <n v="130"/>
    <n v="4"/>
    <x v="558"/>
    <n v="137"/>
    <n v="187"/>
    <n v="1769.82"/>
    <n v="0.91500000000000004"/>
    <x v="1"/>
    <n v="520"/>
    <n v="0"/>
    <x v="0"/>
    <n v="1399927.6199999999"/>
    <x v="2"/>
  </r>
  <r>
    <x v="2823"/>
    <x v="2823"/>
    <x v="4"/>
    <x v="1"/>
    <n v="197"/>
    <n v="11"/>
    <x v="554"/>
    <n v="198"/>
    <n v="148"/>
    <n v="321.99"/>
    <n v="6.0999999999999999E-2"/>
    <x v="2"/>
    <n v="2167"/>
    <n v="1950"/>
    <x v="0"/>
    <n v="133625.85"/>
    <x v="3"/>
  </r>
  <r>
    <x v="2824"/>
    <x v="2824"/>
    <x v="0"/>
    <x v="0"/>
    <n v="81"/>
    <n v="8"/>
    <x v="577"/>
    <n v="179"/>
    <n v="390"/>
    <n v="297.81"/>
    <n v="0.1"/>
    <x v="0"/>
    <n v="648"/>
    <n v="411"/>
    <x v="0"/>
    <n v="123888.96000000001"/>
    <x v="3"/>
  </r>
  <r>
    <x v="2825"/>
    <x v="2825"/>
    <x v="2"/>
    <x v="1"/>
    <n v="54"/>
    <n v="10"/>
    <x v="352"/>
    <n v="288"/>
    <n v="273"/>
    <n v="642.76"/>
    <n v="0.93"/>
    <x v="2"/>
    <n v="540"/>
    <n v="647"/>
    <x v="1"/>
    <n v="116339.56"/>
    <x v="2"/>
  </r>
  <r>
    <x v="2826"/>
    <x v="2826"/>
    <x v="2"/>
    <x v="1"/>
    <n v="36"/>
    <n v="10"/>
    <x v="214"/>
    <n v="210"/>
    <n v="365"/>
    <n v="365.37"/>
    <n v="0.107"/>
    <x v="0"/>
    <n v="360"/>
    <n v="171"/>
    <x v="0"/>
    <n v="145782.63"/>
    <x v="3"/>
  </r>
  <r>
    <x v="2827"/>
    <x v="2827"/>
    <x v="3"/>
    <x v="0"/>
    <n v="102"/>
    <n v="14"/>
    <x v="260"/>
    <n v="134"/>
    <n v="79"/>
    <n v="265.76"/>
    <n v="0.87"/>
    <x v="0"/>
    <n v="1428"/>
    <n v="1100"/>
    <x v="0"/>
    <n v="122781.12"/>
    <x v="2"/>
  </r>
  <r>
    <x v="2828"/>
    <x v="2828"/>
    <x v="1"/>
    <x v="1"/>
    <n v="47"/>
    <n v="11"/>
    <x v="137"/>
    <n v="25"/>
    <n v="274"/>
    <n v="1372.72"/>
    <n v="0.78900000000000003"/>
    <x v="0"/>
    <n v="517"/>
    <n v="174"/>
    <x v="0"/>
    <n v="505160.96000000002"/>
    <x v="1"/>
  </r>
  <r>
    <x v="2829"/>
    <x v="2829"/>
    <x v="1"/>
    <x v="0"/>
    <n v="129"/>
    <n v="11"/>
    <x v="53"/>
    <n v="283"/>
    <n v="375"/>
    <n v="466.96"/>
    <n v="0.04"/>
    <x v="0"/>
    <n v="1419"/>
    <n v="1652"/>
    <x v="1"/>
    <n v="23348"/>
    <x v="3"/>
  </r>
  <r>
    <x v="2830"/>
    <x v="2830"/>
    <x v="1"/>
    <x v="2"/>
    <n v="99"/>
    <n v="6"/>
    <x v="188"/>
    <n v="29"/>
    <n v="310"/>
    <n v="1350.68"/>
    <n v="2.1999999999999999E-2"/>
    <x v="1"/>
    <n v="594"/>
    <n v="533"/>
    <x v="1"/>
    <n v="121561.20000000001"/>
    <x v="3"/>
  </r>
  <r>
    <x v="2831"/>
    <x v="2831"/>
    <x v="0"/>
    <x v="2"/>
    <n v="82"/>
    <n v="8"/>
    <x v="577"/>
    <n v="28"/>
    <n v="296"/>
    <n v="1730.76"/>
    <n v="0.53400000000000003"/>
    <x v="0"/>
    <n v="656"/>
    <n v="268"/>
    <x v="0"/>
    <n v="719996.16"/>
    <x v="0"/>
  </r>
  <r>
    <x v="2832"/>
    <x v="2832"/>
    <x v="1"/>
    <x v="2"/>
    <n v="58"/>
    <n v="14"/>
    <x v="191"/>
    <n v="22"/>
    <n v="128"/>
    <n v="1321.45"/>
    <n v="0.997"/>
    <x v="2"/>
    <n v="812"/>
    <n v="377"/>
    <x v="0"/>
    <n v="603902.65"/>
    <x v="2"/>
  </r>
  <r>
    <x v="2833"/>
    <x v="2833"/>
    <x v="2"/>
    <x v="0"/>
    <n v="51"/>
    <n v="13"/>
    <x v="656"/>
    <n v="26"/>
    <n v="234"/>
    <n v="282.77"/>
    <n v="0.879"/>
    <x v="2"/>
    <n v="663"/>
    <n v="668"/>
    <x v="1"/>
    <n v="5938.17"/>
    <x v="2"/>
  </r>
  <r>
    <x v="2834"/>
    <x v="2834"/>
    <x v="0"/>
    <x v="0"/>
    <n v="18"/>
    <n v="13"/>
    <x v="512"/>
    <n v="215"/>
    <n v="348"/>
    <n v="1168.48"/>
    <n v="0.31"/>
    <x v="1"/>
    <n v="234"/>
    <n v="0"/>
    <x v="0"/>
    <n v="678886.88"/>
    <x v="0"/>
  </r>
  <r>
    <x v="2835"/>
    <x v="2835"/>
    <x v="4"/>
    <x v="1"/>
    <n v="180"/>
    <n v="14"/>
    <x v="600"/>
    <n v="39"/>
    <n v="229"/>
    <n v="817.58"/>
    <n v="0.38600000000000001"/>
    <x v="0"/>
    <n v="2520"/>
    <n v="2405"/>
    <x v="1"/>
    <n v="125907.32"/>
    <x v="0"/>
  </r>
  <r>
    <x v="2836"/>
    <x v="2836"/>
    <x v="1"/>
    <x v="1"/>
    <n v="59"/>
    <n v="4"/>
    <x v="434"/>
    <n v="52"/>
    <n v="126"/>
    <n v="719.57"/>
    <n v="0.38800000000000001"/>
    <x v="1"/>
    <n v="236"/>
    <n v="123"/>
    <x v="0"/>
    <n v="118729.05"/>
    <x v="0"/>
  </r>
  <r>
    <x v="2837"/>
    <x v="2837"/>
    <x v="1"/>
    <x v="1"/>
    <n v="161"/>
    <n v="7"/>
    <x v="710"/>
    <n v="102"/>
    <n v="311"/>
    <n v="671.14"/>
    <n v="0.73399999999999999"/>
    <x v="2"/>
    <n v="1127"/>
    <n v="1031"/>
    <x v="1"/>
    <n v="132885.72"/>
    <x v="1"/>
  </r>
  <r>
    <x v="2838"/>
    <x v="2838"/>
    <x v="4"/>
    <x v="1"/>
    <n v="179"/>
    <n v="13"/>
    <x v="761"/>
    <n v="75"/>
    <n v="278"/>
    <n v="1862.39"/>
    <n v="0.34100000000000003"/>
    <x v="0"/>
    <n v="2327"/>
    <n v="2119"/>
    <x v="0"/>
    <n v="527056.37"/>
    <x v="0"/>
  </r>
  <r>
    <x v="2839"/>
    <x v="2839"/>
    <x v="1"/>
    <x v="1"/>
    <n v="67"/>
    <n v="9"/>
    <x v="667"/>
    <n v="128"/>
    <n v="51"/>
    <n v="1497.89"/>
    <n v="0.14799999999999999"/>
    <x v="2"/>
    <n v="603"/>
    <n v="401"/>
    <x v="0"/>
    <n v="494303.7"/>
    <x v="3"/>
  </r>
  <r>
    <x v="2840"/>
    <x v="2840"/>
    <x v="4"/>
    <x v="0"/>
    <n v="23"/>
    <n v="14"/>
    <x v="348"/>
    <n v="81"/>
    <n v="66"/>
    <n v="311.01"/>
    <n v="0.747"/>
    <x v="1"/>
    <n v="322"/>
    <n v="180"/>
    <x v="0"/>
    <n v="69355.23"/>
    <x v="1"/>
  </r>
  <r>
    <x v="2841"/>
    <x v="2841"/>
    <x v="0"/>
    <x v="0"/>
    <n v="95"/>
    <n v="9"/>
    <x v="452"/>
    <n v="171"/>
    <n v="393"/>
    <n v="978.21"/>
    <n v="0.45800000000000002"/>
    <x v="1"/>
    <n v="855"/>
    <n v="308"/>
    <x v="0"/>
    <n v="702354.78"/>
    <x v="0"/>
  </r>
  <r>
    <x v="2842"/>
    <x v="2842"/>
    <x v="2"/>
    <x v="2"/>
    <n v="141"/>
    <n v="3"/>
    <x v="537"/>
    <n v="278"/>
    <n v="61"/>
    <n v="670.53"/>
    <n v="7.6999999999999999E-2"/>
    <x v="2"/>
    <n v="423"/>
    <n v="652"/>
    <x v="1"/>
    <n v="32855.97"/>
    <x v="3"/>
  </r>
  <r>
    <x v="2843"/>
    <x v="2843"/>
    <x v="4"/>
    <x v="2"/>
    <n v="105"/>
    <n v="7"/>
    <x v="580"/>
    <n v="227"/>
    <n v="231"/>
    <n v="1956.98"/>
    <n v="0.79"/>
    <x v="0"/>
    <n v="735"/>
    <n v="884"/>
    <x v="1"/>
    <n v="152644.44"/>
    <x v="1"/>
  </r>
  <r>
    <x v="2844"/>
    <x v="2844"/>
    <x v="3"/>
    <x v="2"/>
    <n v="41"/>
    <n v="8"/>
    <x v="60"/>
    <n v="263"/>
    <n v="383"/>
    <n v="1957.16"/>
    <n v="0.58499999999999996"/>
    <x v="0"/>
    <n v="328"/>
    <n v="563"/>
    <x v="1"/>
    <n v="54800.480000000003"/>
    <x v="0"/>
  </r>
  <r>
    <x v="2845"/>
    <x v="2845"/>
    <x v="4"/>
    <x v="2"/>
    <n v="111"/>
    <n v="13"/>
    <x v="356"/>
    <n v="68"/>
    <n v="56"/>
    <n v="673.09"/>
    <n v="0.48899999999999999"/>
    <x v="2"/>
    <n v="1443"/>
    <n v="1168"/>
    <x v="0"/>
    <n v="230869.87000000002"/>
    <x v="0"/>
  </r>
  <r>
    <x v="2846"/>
    <x v="2846"/>
    <x v="1"/>
    <x v="0"/>
    <n v="96"/>
    <n v="8"/>
    <x v="168"/>
    <n v="41"/>
    <n v="295"/>
    <n v="736.62"/>
    <n v="0.67300000000000004"/>
    <x v="2"/>
    <n v="768"/>
    <n v="623"/>
    <x v="1"/>
    <n v="137011.32"/>
    <x v="1"/>
  </r>
  <r>
    <x v="2847"/>
    <x v="2847"/>
    <x v="0"/>
    <x v="0"/>
    <n v="56"/>
    <n v="4"/>
    <x v="320"/>
    <n v="129"/>
    <n v="206"/>
    <n v="1218.8599999999999"/>
    <n v="0.505"/>
    <x v="0"/>
    <n v="224"/>
    <n v="0"/>
    <x v="0"/>
    <n v="433914.16"/>
    <x v="0"/>
  </r>
  <r>
    <x v="2848"/>
    <x v="2848"/>
    <x v="0"/>
    <x v="0"/>
    <n v="189"/>
    <n v="10"/>
    <x v="196"/>
    <n v="11"/>
    <n v="223"/>
    <n v="984.65"/>
    <n v="0.64800000000000002"/>
    <x v="2"/>
    <n v="1890"/>
    <n v="1503"/>
    <x v="0"/>
    <n v="391890.7"/>
    <x v="1"/>
  </r>
  <r>
    <x v="2849"/>
    <x v="2849"/>
    <x v="4"/>
    <x v="1"/>
    <n v="32"/>
    <n v="3"/>
    <x v="746"/>
    <n v="127"/>
    <n v="378"/>
    <n v="465.55"/>
    <n v="0.86699999999999999"/>
    <x v="1"/>
    <n v="96"/>
    <n v="0"/>
    <x v="2"/>
    <n v="336127.10000000003"/>
    <x v="2"/>
  </r>
  <r>
    <x v="2850"/>
    <x v="2850"/>
    <x v="2"/>
    <x v="1"/>
    <n v="40"/>
    <n v="12"/>
    <x v="235"/>
    <n v="46"/>
    <n v="383"/>
    <n v="1337.8"/>
    <n v="0.61399999999999999"/>
    <x v="0"/>
    <n v="480"/>
    <n v="265"/>
    <x v="1"/>
    <n v="349165.8"/>
    <x v="1"/>
  </r>
  <r>
    <x v="2851"/>
    <x v="2851"/>
    <x v="3"/>
    <x v="2"/>
    <n v="120"/>
    <n v="4"/>
    <x v="391"/>
    <n v="106"/>
    <n v="230"/>
    <n v="701.55"/>
    <n v="0.66"/>
    <x v="0"/>
    <n v="480"/>
    <n v="0"/>
    <x v="0"/>
    <n v="480561.74999999994"/>
    <x v="1"/>
  </r>
  <r>
    <x v="2852"/>
    <x v="2852"/>
    <x v="0"/>
    <x v="1"/>
    <n v="68"/>
    <n v="12"/>
    <x v="48"/>
    <n v="266"/>
    <n v="330"/>
    <n v="1324.75"/>
    <n v="0.61399999999999999"/>
    <x v="1"/>
    <n v="816"/>
    <n v="903"/>
    <x v="1"/>
    <n v="237130.25"/>
    <x v="1"/>
  </r>
  <r>
    <x v="2853"/>
    <x v="2853"/>
    <x v="1"/>
    <x v="0"/>
    <n v="22"/>
    <n v="3"/>
    <x v="63"/>
    <n v="137"/>
    <n v="358"/>
    <n v="798.18"/>
    <n v="0.53100000000000003"/>
    <x v="2"/>
    <n v="66"/>
    <n v="0"/>
    <x v="2"/>
    <n v="635351.27999999991"/>
    <x v="0"/>
  </r>
  <r>
    <x v="2854"/>
    <x v="2854"/>
    <x v="1"/>
    <x v="2"/>
    <n v="93"/>
    <n v="12"/>
    <x v="509"/>
    <n v="165"/>
    <n v="286"/>
    <n v="1415.41"/>
    <n v="0.17199999999999999"/>
    <x v="0"/>
    <n v="1116"/>
    <n v="1027"/>
    <x v="1"/>
    <n v="359514.14"/>
    <x v="3"/>
  </r>
  <r>
    <x v="2855"/>
    <x v="2855"/>
    <x v="2"/>
    <x v="2"/>
    <n v="167"/>
    <n v="10"/>
    <x v="505"/>
    <n v="154"/>
    <n v="206"/>
    <n v="1352.21"/>
    <n v="0.33600000000000002"/>
    <x v="0"/>
    <n v="1670"/>
    <n v="1352"/>
    <x v="0"/>
    <n v="638243.12"/>
    <x v="0"/>
  </r>
  <r>
    <x v="2856"/>
    <x v="2856"/>
    <x v="0"/>
    <x v="1"/>
    <n v="82"/>
    <n v="5"/>
    <x v="122"/>
    <n v="66"/>
    <n v="300"/>
    <n v="1042.18"/>
    <n v="0.69299999999999995"/>
    <x v="0"/>
    <n v="410"/>
    <n v="258"/>
    <x v="1"/>
    <n v="227195.24000000002"/>
    <x v="1"/>
  </r>
  <r>
    <x v="2857"/>
    <x v="2857"/>
    <x v="4"/>
    <x v="2"/>
    <n v="171"/>
    <n v="3"/>
    <x v="720"/>
    <n v="79"/>
    <n v="270"/>
    <n v="1424.24"/>
    <n v="0.42499999999999999"/>
    <x v="2"/>
    <n v="513"/>
    <n v="96"/>
    <x v="0"/>
    <n v="706423.04"/>
    <x v="0"/>
  </r>
  <r>
    <x v="2858"/>
    <x v="2858"/>
    <x v="1"/>
    <x v="1"/>
    <n v="94"/>
    <n v="4"/>
    <x v="751"/>
    <n v="53"/>
    <n v="387"/>
    <n v="948.88"/>
    <n v="0.40600000000000003"/>
    <x v="0"/>
    <n v="376"/>
    <n v="377"/>
    <x v="1"/>
    <n v="49341.760000000002"/>
    <x v="0"/>
  </r>
  <r>
    <x v="2859"/>
    <x v="2859"/>
    <x v="2"/>
    <x v="1"/>
    <n v="12"/>
    <n v="14"/>
    <x v="758"/>
    <n v="221"/>
    <n v="272"/>
    <n v="276.47000000000003"/>
    <n v="0.75900000000000001"/>
    <x v="2"/>
    <n v="168"/>
    <n v="0"/>
    <x v="0"/>
    <n v="118052.69000000002"/>
    <x v="1"/>
  </r>
  <r>
    <x v="2860"/>
    <x v="2860"/>
    <x v="0"/>
    <x v="2"/>
    <n v="19"/>
    <n v="5"/>
    <x v="79"/>
    <n v="184"/>
    <n v="260"/>
    <n v="405.11"/>
    <n v="6.0000000000000001E-3"/>
    <x v="1"/>
    <n v="95"/>
    <n v="171"/>
    <x v="1"/>
    <n v="43751.880000000005"/>
    <x v="3"/>
  </r>
  <r>
    <x v="2861"/>
    <x v="2861"/>
    <x v="0"/>
    <x v="1"/>
    <n v="11"/>
    <n v="11"/>
    <x v="147"/>
    <n v="150"/>
    <n v="386"/>
    <n v="529.69000000000005"/>
    <n v="0.67900000000000005"/>
    <x v="2"/>
    <n v="121"/>
    <n v="0"/>
    <x v="2"/>
    <n v="331585.94000000006"/>
    <x v="1"/>
  </r>
  <r>
    <x v="2862"/>
    <x v="2862"/>
    <x v="0"/>
    <x v="1"/>
    <n v="21"/>
    <n v="14"/>
    <x v="675"/>
    <n v="85"/>
    <n v="183"/>
    <n v="173.3"/>
    <n v="0.48899999999999999"/>
    <x v="2"/>
    <n v="294"/>
    <n v="139"/>
    <x v="0"/>
    <n v="41592"/>
    <x v="0"/>
  </r>
  <r>
    <x v="2863"/>
    <x v="2863"/>
    <x v="0"/>
    <x v="1"/>
    <n v="90"/>
    <n v="7"/>
    <x v="96"/>
    <n v="167"/>
    <n v="381"/>
    <n v="1437.19"/>
    <n v="0.377"/>
    <x v="1"/>
    <n v="630"/>
    <n v="709"/>
    <x v="1"/>
    <n v="126472.72"/>
    <x v="0"/>
  </r>
  <r>
    <x v="2864"/>
    <x v="2864"/>
    <x v="0"/>
    <x v="1"/>
    <n v="122"/>
    <n v="6"/>
    <x v="241"/>
    <n v="94"/>
    <n v="308"/>
    <n v="766.41"/>
    <n v="0.34100000000000003"/>
    <x v="2"/>
    <n v="732"/>
    <n v="513"/>
    <x v="0"/>
    <n v="239886.33"/>
    <x v="0"/>
  </r>
  <r>
    <x v="2865"/>
    <x v="2865"/>
    <x v="1"/>
    <x v="2"/>
    <n v="68"/>
    <n v="4"/>
    <x v="273"/>
    <n v="27"/>
    <n v="84"/>
    <n v="232.37"/>
    <n v="0.17299999999999999"/>
    <x v="1"/>
    <n v="272"/>
    <n v="43"/>
    <x v="0"/>
    <n v="59486.720000000001"/>
    <x v="3"/>
  </r>
  <r>
    <x v="2866"/>
    <x v="2866"/>
    <x v="2"/>
    <x v="0"/>
    <n v="16"/>
    <n v="11"/>
    <x v="48"/>
    <n v="293"/>
    <n v="232"/>
    <n v="1648.92"/>
    <n v="0.33400000000000002"/>
    <x v="0"/>
    <n v="176"/>
    <n v="290"/>
    <x v="1"/>
    <n v="295156.68"/>
    <x v="0"/>
  </r>
  <r>
    <x v="2867"/>
    <x v="2867"/>
    <x v="0"/>
    <x v="0"/>
    <n v="60"/>
    <n v="9"/>
    <x v="676"/>
    <n v="51"/>
    <n v="352"/>
    <n v="1383.13"/>
    <n v="0.39100000000000001"/>
    <x v="1"/>
    <n v="540"/>
    <n v="282"/>
    <x v="1"/>
    <n v="427387.17000000004"/>
    <x v="0"/>
  </r>
  <r>
    <x v="2868"/>
    <x v="2868"/>
    <x v="3"/>
    <x v="1"/>
    <n v="178"/>
    <n v="9"/>
    <x v="211"/>
    <n v="143"/>
    <n v="210"/>
    <n v="931.84"/>
    <n v="0.437"/>
    <x v="1"/>
    <n v="1602"/>
    <n v="1172"/>
    <x v="0"/>
    <n v="533944.32000000007"/>
    <x v="0"/>
  </r>
  <r>
    <x v="2869"/>
    <x v="2869"/>
    <x v="3"/>
    <x v="1"/>
    <n v="179"/>
    <n v="8"/>
    <x v="329"/>
    <n v="111"/>
    <n v="142"/>
    <n v="532.48"/>
    <n v="0.67200000000000004"/>
    <x v="0"/>
    <n v="1432"/>
    <n v="946"/>
    <x v="0"/>
    <n v="317890.56"/>
    <x v="1"/>
  </r>
  <r>
    <x v="2870"/>
    <x v="2870"/>
    <x v="2"/>
    <x v="1"/>
    <n v="105"/>
    <n v="4"/>
    <x v="13"/>
    <n v="146"/>
    <n v="246"/>
    <n v="345.9"/>
    <n v="0.45400000000000001"/>
    <x v="0"/>
    <n v="420"/>
    <n v="14"/>
    <x v="0"/>
    <n v="190936.8"/>
    <x v="0"/>
  </r>
  <r>
    <x v="2871"/>
    <x v="2871"/>
    <x v="4"/>
    <x v="0"/>
    <n v="20"/>
    <n v="2"/>
    <x v="473"/>
    <n v="231"/>
    <n v="364"/>
    <n v="943.83"/>
    <n v="0.79600000000000004"/>
    <x v="2"/>
    <n v="40"/>
    <n v="0"/>
    <x v="1"/>
    <n v="334115.82"/>
    <x v="1"/>
  </r>
  <r>
    <x v="2872"/>
    <x v="2872"/>
    <x v="4"/>
    <x v="1"/>
    <n v="6"/>
    <n v="6"/>
    <x v="292"/>
    <n v="238"/>
    <n v="255"/>
    <n v="1776.23"/>
    <n v="0.64"/>
    <x v="2"/>
    <n v="36"/>
    <n v="0"/>
    <x v="2"/>
    <n v="1067514.23"/>
    <x v="1"/>
  </r>
  <r>
    <x v="2873"/>
    <x v="2873"/>
    <x v="4"/>
    <x v="2"/>
    <n v="132"/>
    <n v="2"/>
    <x v="705"/>
    <n v="128"/>
    <n v="67"/>
    <n v="417.37"/>
    <n v="0.19"/>
    <x v="2"/>
    <n v="264"/>
    <n v="0"/>
    <x v="2"/>
    <n v="330557.03999999998"/>
    <x v="3"/>
  </r>
  <r>
    <x v="2874"/>
    <x v="2874"/>
    <x v="3"/>
    <x v="2"/>
    <n v="96"/>
    <n v="7"/>
    <x v="603"/>
    <n v="108"/>
    <n v="283"/>
    <n v="1158.8900000000001"/>
    <n v="0.27700000000000002"/>
    <x v="0"/>
    <n v="672"/>
    <n v="259"/>
    <x v="0"/>
    <n v="603781.69000000006"/>
    <x v="3"/>
  </r>
  <r>
    <x v="2875"/>
    <x v="2875"/>
    <x v="4"/>
    <x v="2"/>
    <n v="109"/>
    <n v="12"/>
    <x v="202"/>
    <n v="168"/>
    <n v="382"/>
    <n v="1925.29"/>
    <n v="7.9000000000000001E-2"/>
    <x v="0"/>
    <n v="1308"/>
    <n v="1211"/>
    <x v="1"/>
    <n v="510201.85"/>
    <x v="3"/>
  </r>
  <r>
    <x v="2876"/>
    <x v="2876"/>
    <x v="1"/>
    <x v="0"/>
    <n v="186"/>
    <n v="8"/>
    <x v="105"/>
    <n v="248"/>
    <n v="115"/>
    <n v="1292.3800000000001"/>
    <n v="0.94599999999999995"/>
    <x v="0"/>
    <n v="1488"/>
    <n v="1394"/>
    <x v="0"/>
    <n v="441993.96"/>
    <x v="2"/>
  </r>
  <r>
    <x v="2877"/>
    <x v="2877"/>
    <x v="0"/>
    <x v="1"/>
    <n v="159"/>
    <n v="13"/>
    <x v="345"/>
    <n v="198"/>
    <n v="293"/>
    <n v="907.93"/>
    <n v="0.88700000000000001"/>
    <x v="2"/>
    <n v="2067"/>
    <n v="1499"/>
    <x v="0"/>
    <n v="695474.38"/>
    <x v="2"/>
  </r>
  <r>
    <x v="2878"/>
    <x v="2878"/>
    <x v="3"/>
    <x v="1"/>
    <n v="35"/>
    <n v="6"/>
    <x v="272"/>
    <n v="258"/>
    <n v="325"/>
    <n v="1446.93"/>
    <n v="8.5000000000000006E-2"/>
    <x v="0"/>
    <n v="210"/>
    <n v="0"/>
    <x v="0"/>
    <n v="911565.9"/>
    <x v="3"/>
  </r>
  <r>
    <x v="2879"/>
    <x v="2879"/>
    <x v="2"/>
    <x v="1"/>
    <n v="173"/>
    <n v="5"/>
    <x v="3"/>
    <n v="35"/>
    <n v="248"/>
    <n v="1657.93"/>
    <n v="0.57399999999999995"/>
    <x v="0"/>
    <n v="865"/>
    <n v="552"/>
    <x v="0"/>
    <n v="576959.64"/>
    <x v="0"/>
  </r>
  <r>
    <x v="2880"/>
    <x v="2880"/>
    <x v="2"/>
    <x v="0"/>
    <n v="168"/>
    <n v="3"/>
    <x v="270"/>
    <n v="198"/>
    <n v="67"/>
    <n v="1201.51"/>
    <n v="0.96"/>
    <x v="1"/>
    <n v="504"/>
    <n v="136"/>
    <x v="0"/>
    <n v="680054.66"/>
    <x v="2"/>
  </r>
  <r>
    <x v="2881"/>
    <x v="2881"/>
    <x v="0"/>
    <x v="0"/>
    <n v="51"/>
    <n v="6"/>
    <x v="430"/>
    <n v="149"/>
    <n v="121"/>
    <n v="1750.07"/>
    <n v="0.747"/>
    <x v="1"/>
    <n v="306"/>
    <n v="97"/>
    <x v="0"/>
    <n v="626525.05999999994"/>
    <x v="1"/>
  </r>
  <r>
    <x v="2882"/>
    <x v="2882"/>
    <x v="3"/>
    <x v="0"/>
    <n v="47"/>
    <n v="10"/>
    <x v="335"/>
    <n v="190"/>
    <n v="204"/>
    <n v="1053.45"/>
    <n v="0.49199999999999999"/>
    <x v="0"/>
    <n v="470"/>
    <n v="470"/>
    <x v="1"/>
    <n v="200155.5"/>
    <x v="0"/>
  </r>
  <r>
    <x v="2883"/>
    <x v="2883"/>
    <x v="4"/>
    <x v="0"/>
    <n v="69"/>
    <n v="5"/>
    <x v="696"/>
    <n v="30"/>
    <n v="219"/>
    <n v="1668.56"/>
    <n v="0.24099999999999999"/>
    <x v="2"/>
    <n v="345"/>
    <n v="246"/>
    <x v="1"/>
    <n v="215244.24"/>
    <x v="3"/>
  </r>
  <r>
    <x v="2884"/>
    <x v="2884"/>
    <x v="4"/>
    <x v="2"/>
    <n v="54"/>
    <n v="3"/>
    <x v="543"/>
    <n v="172"/>
    <n v="371"/>
    <n v="1906.44"/>
    <n v="0.27900000000000003"/>
    <x v="1"/>
    <n v="162"/>
    <n v="305"/>
    <x v="1"/>
    <n v="55286.76"/>
    <x v="3"/>
  </r>
  <r>
    <x v="2885"/>
    <x v="2885"/>
    <x v="1"/>
    <x v="0"/>
    <n v="5"/>
    <n v="14"/>
    <x v="4"/>
    <n v="80"/>
    <n v="331"/>
    <n v="1027.42"/>
    <n v="0.73599999999999999"/>
    <x v="0"/>
    <n v="70"/>
    <n v="0"/>
    <x v="1"/>
    <n v="227059.82"/>
    <x v="1"/>
  </r>
  <r>
    <x v="2886"/>
    <x v="2886"/>
    <x v="1"/>
    <x v="0"/>
    <n v="189"/>
    <n v="7"/>
    <x v="58"/>
    <n v="91"/>
    <n v="200"/>
    <n v="1229.75"/>
    <n v="0.78100000000000003"/>
    <x v="1"/>
    <n v="1323"/>
    <n v="1138"/>
    <x v="0"/>
    <n v="339411"/>
    <x v="1"/>
  </r>
  <r>
    <x v="2887"/>
    <x v="2887"/>
    <x v="4"/>
    <x v="0"/>
    <n v="148"/>
    <n v="9"/>
    <x v="551"/>
    <n v="164"/>
    <n v="310"/>
    <n v="1238.46"/>
    <n v="0.52900000000000003"/>
    <x v="1"/>
    <n v="1332"/>
    <n v="1215"/>
    <x v="1"/>
    <n v="348007.26"/>
    <x v="0"/>
  </r>
  <r>
    <x v="2888"/>
    <x v="2888"/>
    <x v="2"/>
    <x v="1"/>
    <n v="126"/>
    <n v="3"/>
    <x v="10"/>
    <n v="56"/>
    <n v="129"/>
    <n v="1573.8"/>
    <n v="0.121"/>
    <x v="2"/>
    <n v="378"/>
    <n v="0"/>
    <x v="0"/>
    <n v="1120545.5999999999"/>
    <x v="3"/>
  </r>
  <r>
    <x v="2889"/>
    <x v="2889"/>
    <x v="2"/>
    <x v="1"/>
    <n v="32"/>
    <n v="10"/>
    <x v="303"/>
    <n v="203"/>
    <n v="155"/>
    <n v="1654.78"/>
    <n v="0.93400000000000005"/>
    <x v="0"/>
    <n v="320"/>
    <n v="74"/>
    <x v="0"/>
    <n v="742996.22"/>
    <x v="2"/>
  </r>
  <r>
    <x v="2890"/>
    <x v="2890"/>
    <x v="1"/>
    <x v="1"/>
    <n v="90"/>
    <n v="8"/>
    <x v="415"/>
    <n v="233"/>
    <n v="60"/>
    <n v="103.1"/>
    <n v="0.84499999999999997"/>
    <x v="0"/>
    <n v="720"/>
    <n v="427"/>
    <x v="0"/>
    <n v="54230.6"/>
    <x v="2"/>
  </r>
  <r>
    <x v="2891"/>
    <x v="2891"/>
    <x v="0"/>
    <x v="2"/>
    <n v="86"/>
    <n v="14"/>
    <x v="590"/>
    <n v="246"/>
    <n v="257"/>
    <n v="1480.05"/>
    <n v="0.14099999999999999"/>
    <x v="2"/>
    <n v="1204"/>
    <n v="1365"/>
    <x v="1"/>
    <n v="125804.25"/>
    <x v="3"/>
  </r>
  <r>
    <x v="2892"/>
    <x v="2892"/>
    <x v="4"/>
    <x v="2"/>
    <n v="26"/>
    <n v="3"/>
    <x v="552"/>
    <n v="289"/>
    <n v="179"/>
    <n v="1578.44"/>
    <n v="5.7000000000000002E-2"/>
    <x v="2"/>
    <n v="78"/>
    <n v="0"/>
    <x v="0"/>
    <n v="1092280.48"/>
    <x v="3"/>
  </r>
  <r>
    <x v="2893"/>
    <x v="2893"/>
    <x v="1"/>
    <x v="0"/>
    <n v="45"/>
    <n v="12"/>
    <x v="665"/>
    <n v="19"/>
    <n v="220"/>
    <n v="1415.84"/>
    <n v="0.53600000000000003"/>
    <x v="2"/>
    <n v="540"/>
    <n v="0"/>
    <x v="0"/>
    <n v="846672.32"/>
    <x v="0"/>
  </r>
  <r>
    <x v="2894"/>
    <x v="2894"/>
    <x v="1"/>
    <x v="1"/>
    <n v="80"/>
    <n v="6"/>
    <x v="19"/>
    <n v="161"/>
    <n v="82"/>
    <n v="1441.71"/>
    <n v="0.28399999999999997"/>
    <x v="0"/>
    <n v="480"/>
    <n v="10"/>
    <x v="0"/>
    <n v="909719.01"/>
    <x v="3"/>
  </r>
  <r>
    <x v="2895"/>
    <x v="2895"/>
    <x v="4"/>
    <x v="2"/>
    <n v="151"/>
    <n v="6"/>
    <x v="511"/>
    <n v="113"/>
    <n v="73"/>
    <n v="130.74"/>
    <n v="0.28299999999999997"/>
    <x v="1"/>
    <n v="906"/>
    <n v="411"/>
    <x v="0"/>
    <n v="79489.920000000013"/>
    <x v="3"/>
  </r>
  <r>
    <x v="2896"/>
    <x v="2896"/>
    <x v="4"/>
    <x v="1"/>
    <n v="93"/>
    <n v="8"/>
    <x v="752"/>
    <n v="133"/>
    <n v="246"/>
    <n v="911.98"/>
    <n v="8.6999999999999994E-2"/>
    <x v="0"/>
    <n v="744"/>
    <n v="823"/>
    <x v="1"/>
    <n v="49246.92"/>
    <x v="3"/>
  </r>
  <r>
    <x v="2897"/>
    <x v="2897"/>
    <x v="2"/>
    <x v="2"/>
    <n v="182"/>
    <n v="14"/>
    <x v="296"/>
    <n v="194"/>
    <n v="95"/>
    <n v="1645.45"/>
    <n v="0.95299999999999996"/>
    <x v="0"/>
    <n v="2548"/>
    <n v="2166"/>
    <x v="0"/>
    <n v="947779.20000000007"/>
    <x v="2"/>
  </r>
  <r>
    <x v="2898"/>
    <x v="2898"/>
    <x v="0"/>
    <x v="2"/>
    <n v="63"/>
    <n v="6"/>
    <x v="230"/>
    <n v="299"/>
    <n v="323"/>
    <n v="1871.31"/>
    <n v="0.83"/>
    <x v="2"/>
    <n v="378"/>
    <n v="0"/>
    <x v="0"/>
    <n v="1274362.1099999999"/>
    <x v="2"/>
  </r>
  <r>
    <x v="2899"/>
    <x v="2899"/>
    <x v="0"/>
    <x v="0"/>
    <n v="73"/>
    <n v="12"/>
    <x v="502"/>
    <n v="50"/>
    <n v="280"/>
    <n v="497.46"/>
    <n v="0.114"/>
    <x v="2"/>
    <n v="876"/>
    <n v="416"/>
    <x v="0"/>
    <n v="253704.59999999998"/>
    <x v="3"/>
  </r>
  <r>
    <x v="2900"/>
    <x v="2900"/>
    <x v="4"/>
    <x v="0"/>
    <n v="166"/>
    <n v="7"/>
    <x v="128"/>
    <n v="20"/>
    <n v="182"/>
    <n v="1179.43"/>
    <n v="0.877"/>
    <x v="2"/>
    <n v="1162"/>
    <n v="583"/>
    <x v="0"/>
    <n v="706478.57000000007"/>
    <x v="2"/>
  </r>
  <r>
    <x v="2901"/>
    <x v="2901"/>
    <x v="3"/>
    <x v="2"/>
    <n v="171"/>
    <n v="10"/>
    <x v="559"/>
    <n v="227"/>
    <n v="313"/>
    <n v="1618.44"/>
    <n v="0.68300000000000005"/>
    <x v="0"/>
    <n v="1710"/>
    <n v="1664"/>
    <x v="1"/>
    <n v="441834.12"/>
    <x v="1"/>
  </r>
  <r>
    <x v="2902"/>
    <x v="2902"/>
    <x v="1"/>
    <x v="0"/>
    <n v="127"/>
    <n v="4"/>
    <x v="284"/>
    <n v="10"/>
    <n v="134"/>
    <n v="1517.19"/>
    <n v="0.32500000000000001"/>
    <x v="2"/>
    <n v="508"/>
    <n v="482"/>
    <x v="1"/>
    <n v="54618.840000000004"/>
    <x v="0"/>
  </r>
  <r>
    <x v="2903"/>
    <x v="2903"/>
    <x v="1"/>
    <x v="2"/>
    <n v="78"/>
    <n v="4"/>
    <x v="218"/>
    <n v="180"/>
    <n v="362"/>
    <n v="1256.8399999999999"/>
    <n v="0.871"/>
    <x v="2"/>
    <n v="312"/>
    <n v="212"/>
    <x v="1"/>
    <n v="351915.19999999995"/>
    <x v="2"/>
  </r>
  <r>
    <x v="2904"/>
    <x v="2904"/>
    <x v="4"/>
    <x v="2"/>
    <n v="11"/>
    <n v="9"/>
    <x v="609"/>
    <n v="291"/>
    <n v="54"/>
    <n v="86.45"/>
    <n v="0.59799999999999998"/>
    <x v="1"/>
    <n v="99"/>
    <n v="0"/>
    <x v="0"/>
    <n v="64318.8"/>
    <x v="0"/>
  </r>
  <r>
    <x v="2905"/>
    <x v="2905"/>
    <x v="3"/>
    <x v="1"/>
    <n v="105"/>
    <n v="11"/>
    <x v="444"/>
    <n v="62"/>
    <n v="318"/>
    <n v="1461.58"/>
    <n v="0.84899999999999998"/>
    <x v="1"/>
    <n v="1155"/>
    <n v="942"/>
    <x v="1"/>
    <n v="401934.5"/>
    <x v="2"/>
  </r>
  <r>
    <x v="2906"/>
    <x v="2906"/>
    <x v="2"/>
    <x v="0"/>
    <n v="115"/>
    <n v="13"/>
    <x v="460"/>
    <n v="134"/>
    <n v="388"/>
    <n v="1557.82"/>
    <n v="0.46899999999999997"/>
    <x v="2"/>
    <n v="1495"/>
    <n v="882"/>
    <x v="0"/>
    <n v="1163691.54"/>
    <x v="0"/>
  </r>
  <r>
    <x v="2907"/>
    <x v="2907"/>
    <x v="4"/>
    <x v="0"/>
    <n v="184"/>
    <n v="7"/>
    <x v="762"/>
    <n v="184"/>
    <n v="270"/>
    <n v="1459.56"/>
    <n v="0.501"/>
    <x v="1"/>
    <n v="1288"/>
    <n v="1029"/>
    <x v="0"/>
    <n v="646585.07999999996"/>
    <x v="0"/>
  </r>
  <r>
    <x v="2908"/>
    <x v="2908"/>
    <x v="4"/>
    <x v="0"/>
    <n v="192"/>
    <n v="13"/>
    <x v="318"/>
    <n v="274"/>
    <n v="243"/>
    <n v="1543.33"/>
    <n v="0.29099999999999998"/>
    <x v="0"/>
    <n v="2496"/>
    <n v="2250"/>
    <x v="0"/>
    <n v="802531.6"/>
    <x v="3"/>
  </r>
  <r>
    <x v="2909"/>
    <x v="2909"/>
    <x v="1"/>
    <x v="1"/>
    <n v="56"/>
    <n v="11"/>
    <x v="763"/>
    <n v="274"/>
    <n v="395"/>
    <n v="890.28"/>
    <n v="0.38800000000000001"/>
    <x v="1"/>
    <n v="616"/>
    <n v="585"/>
    <x v="1"/>
    <n v="271535.39999999997"/>
    <x v="0"/>
  </r>
  <r>
    <x v="2910"/>
    <x v="2910"/>
    <x v="4"/>
    <x v="1"/>
    <n v="28"/>
    <n v="4"/>
    <x v="662"/>
    <n v="208"/>
    <n v="118"/>
    <n v="1987.82"/>
    <n v="0.56799999999999995"/>
    <x v="2"/>
    <n v="112"/>
    <n v="294"/>
    <x v="1"/>
    <n v="51683.32"/>
    <x v="0"/>
  </r>
  <r>
    <x v="2911"/>
    <x v="2911"/>
    <x v="4"/>
    <x v="1"/>
    <n v="30"/>
    <n v="3"/>
    <x v="759"/>
    <n v="265"/>
    <n v="337"/>
    <n v="1553.03"/>
    <n v="0.94699999999999995"/>
    <x v="0"/>
    <n v="90"/>
    <n v="0"/>
    <x v="0"/>
    <n v="801363.48"/>
    <x v="2"/>
  </r>
  <r>
    <x v="2912"/>
    <x v="2912"/>
    <x v="4"/>
    <x v="0"/>
    <n v="129"/>
    <n v="14"/>
    <x v="122"/>
    <n v="181"/>
    <n v="225"/>
    <n v="1178.43"/>
    <n v="0.6"/>
    <x v="0"/>
    <n v="1806"/>
    <n v="1769"/>
    <x v="1"/>
    <n v="256897.74000000002"/>
    <x v="1"/>
  </r>
  <r>
    <x v="2913"/>
    <x v="2913"/>
    <x v="1"/>
    <x v="0"/>
    <n v="94"/>
    <n v="3"/>
    <x v="315"/>
    <n v="68"/>
    <n v="374"/>
    <n v="1871.67"/>
    <n v="0.14699999999999999"/>
    <x v="1"/>
    <n v="282"/>
    <n v="0"/>
    <x v="0"/>
    <n v="1164178.74"/>
    <x v="3"/>
  </r>
  <r>
    <x v="2914"/>
    <x v="2914"/>
    <x v="2"/>
    <x v="0"/>
    <n v="126"/>
    <n v="3"/>
    <x v="587"/>
    <n v="115"/>
    <n v="288"/>
    <n v="1820.99"/>
    <n v="7.0000000000000001E-3"/>
    <x v="2"/>
    <n v="378"/>
    <n v="0"/>
    <x v="0"/>
    <n v="1234631.22"/>
    <x v="3"/>
  </r>
  <r>
    <x v="2915"/>
    <x v="2915"/>
    <x v="2"/>
    <x v="1"/>
    <n v="14"/>
    <n v="6"/>
    <x v="530"/>
    <n v="134"/>
    <n v="228"/>
    <n v="1638.41"/>
    <n v="0.85099999999999998"/>
    <x v="2"/>
    <n v="84"/>
    <n v="0"/>
    <x v="2"/>
    <n v="715985.17"/>
    <x v="2"/>
  </r>
  <r>
    <x v="2916"/>
    <x v="2916"/>
    <x v="4"/>
    <x v="1"/>
    <n v="21"/>
    <n v="13"/>
    <x v="230"/>
    <n v="25"/>
    <n v="305"/>
    <n v="1149.21"/>
    <n v="0.36399999999999999"/>
    <x v="1"/>
    <n v="273"/>
    <n v="0"/>
    <x v="2"/>
    <n v="782612.01"/>
    <x v="0"/>
  </r>
  <r>
    <x v="2917"/>
    <x v="2917"/>
    <x v="1"/>
    <x v="2"/>
    <n v="6"/>
    <n v="6"/>
    <x v="85"/>
    <n v="47"/>
    <n v="260"/>
    <n v="1077.8499999999999"/>
    <n v="0.315"/>
    <x v="1"/>
    <n v="36"/>
    <n v="12"/>
    <x v="1"/>
    <n v="76527.349999999991"/>
    <x v="0"/>
  </r>
  <r>
    <x v="2918"/>
    <x v="2918"/>
    <x v="2"/>
    <x v="1"/>
    <n v="116"/>
    <n v="2"/>
    <x v="204"/>
    <n v="252"/>
    <n v="276"/>
    <n v="690.98"/>
    <n v="0.80100000000000005"/>
    <x v="1"/>
    <n v="232"/>
    <n v="222"/>
    <x v="1"/>
    <n v="181036.76"/>
    <x v="2"/>
  </r>
  <r>
    <x v="2919"/>
    <x v="2919"/>
    <x v="2"/>
    <x v="2"/>
    <n v="31"/>
    <n v="3"/>
    <x v="327"/>
    <n v="219"/>
    <n v="121"/>
    <n v="539.21"/>
    <n v="0.94499999999999995"/>
    <x v="2"/>
    <n v="93"/>
    <n v="74"/>
    <x v="0"/>
    <n v="128331.98000000001"/>
    <x v="2"/>
  </r>
  <r>
    <x v="2920"/>
    <x v="2920"/>
    <x v="2"/>
    <x v="0"/>
    <n v="75"/>
    <n v="3"/>
    <x v="6"/>
    <n v="294"/>
    <n v="114"/>
    <n v="1049.0999999999999"/>
    <n v="0.748"/>
    <x v="1"/>
    <n v="225"/>
    <n v="0"/>
    <x v="0"/>
    <n v="563366.69999999995"/>
    <x v="1"/>
  </r>
  <r>
    <x v="2921"/>
    <x v="2921"/>
    <x v="1"/>
    <x v="1"/>
    <n v="180"/>
    <n v="5"/>
    <x v="403"/>
    <n v="177"/>
    <n v="215"/>
    <n v="1176.67"/>
    <n v="0.17399999999999999"/>
    <x v="1"/>
    <n v="900"/>
    <n v="949"/>
    <x v="1"/>
    <n v="150613.76000000001"/>
    <x v="3"/>
  </r>
  <r>
    <x v="2922"/>
    <x v="2922"/>
    <x v="1"/>
    <x v="0"/>
    <n v="122"/>
    <n v="8"/>
    <x v="596"/>
    <n v="273"/>
    <n v="263"/>
    <n v="526.83000000000004"/>
    <n v="0.39100000000000001"/>
    <x v="1"/>
    <n v="976"/>
    <n v="879"/>
    <x v="0"/>
    <n v="194927.1"/>
    <x v="0"/>
  </r>
  <r>
    <x v="2923"/>
    <x v="2923"/>
    <x v="4"/>
    <x v="0"/>
    <n v="13"/>
    <n v="4"/>
    <x v="590"/>
    <n v="107"/>
    <n v="66"/>
    <n v="1849.07"/>
    <n v="0.75900000000000001"/>
    <x v="2"/>
    <n v="52"/>
    <n v="74"/>
    <x v="1"/>
    <n v="157170.94999999998"/>
    <x v="1"/>
  </r>
  <r>
    <x v="2924"/>
    <x v="2924"/>
    <x v="0"/>
    <x v="0"/>
    <n v="90"/>
    <n v="6"/>
    <x v="543"/>
    <n v="143"/>
    <n v="385"/>
    <n v="1136.68"/>
    <n v="0.90700000000000003"/>
    <x v="0"/>
    <n v="540"/>
    <n v="654"/>
    <x v="1"/>
    <n v="32963.72"/>
    <x v="2"/>
  </r>
  <r>
    <x v="2925"/>
    <x v="2925"/>
    <x v="2"/>
    <x v="0"/>
    <n v="27"/>
    <n v="12"/>
    <x v="4"/>
    <n v="190"/>
    <n v="222"/>
    <n v="1076.69"/>
    <n v="0.999"/>
    <x v="2"/>
    <n v="324"/>
    <n v="293"/>
    <x v="1"/>
    <n v="237948.49000000002"/>
    <x v="2"/>
  </r>
  <r>
    <x v="2926"/>
    <x v="2926"/>
    <x v="0"/>
    <x v="1"/>
    <n v="77"/>
    <n v="10"/>
    <x v="372"/>
    <n v="231"/>
    <n v="178"/>
    <n v="899.49"/>
    <n v="0.51200000000000001"/>
    <x v="2"/>
    <n v="770"/>
    <n v="768"/>
    <x v="0"/>
    <n v="209581.17"/>
    <x v="0"/>
  </r>
  <r>
    <x v="2927"/>
    <x v="2927"/>
    <x v="1"/>
    <x v="0"/>
    <n v="31"/>
    <n v="6"/>
    <x v="2"/>
    <n v="158"/>
    <n v="52"/>
    <n v="163.24"/>
    <n v="0.82299999999999995"/>
    <x v="0"/>
    <n v="186"/>
    <n v="257"/>
    <x v="1"/>
    <n v="14201.880000000001"/>
    <x v="2"/>
  </r>
  <r>
    <x v="2928"/>
    <x v="2928"/>
    <x v="1"/>
    <x v="2"/>
    <n v="97"/>
    <n v="10"/>
    <x v="531"/>
    <n v="253"/>
    <n v="297"/>
    <n v="1770.68"/>
    <n v="4.7E-2"/>
    <x v="2"/>
    <n v="970"/>
    <n v="445"/>
    <x v="0"/>
    <n v="1377589.04"/>
    <x v="3"/>
  </r>
  <r>
    <x v="2929"/>
    <x v="2929"/>
    <x v="1"/>
    <x v="1"/>
    <n v="85"/>
    <n v="2"/>
    <x v="206"/>
    <n v="85"/>
    <n v="119"/>
    <n v="668.14"/>
    <n v="0.28599999999999998"/>
    <x v="0"/>
    <n v="170"/>
    <n v="0"/>
    <x v="0"/>
    <n v="231176.44"/>
    <x v="3"/>
  </r>
  <r>
    <x v="2930"/>
    <x v="2930"/>
    <x v="0"/>
    <x v="0"/>
    <n v="88"/>
    <n v="10"/>
    <x v="745"/>
    <n v="271"/>
    <n v="101"/>
    <n v="1302.8"/>
    <n v="0.372"/>
    <x v="0"/>
    <n v="880"/>
    <n v="1082"/>
    <x v="1"/>
    <n v="89893.2"/>
    <x v="0"/>
  </r>
  <r>
    <x v="2931"/>
    <x v="2931"/>
    <x v="1"/>
    <x v="1"/>
    <n v="47"/>
    <n v="6"/>
    <x v="284"/>
    <n v="240"/>
    <n v="308"/>
    <n v="1234.5"/>
    <n v="0.97599999999999998"/>
    <x v="0"/>
    <n v="282"/>
    <n v="486"/>
    <x v="1"/>
    <n v="44442"/>
    <x v="2"/>
  </r>
  <r>
    <x v="2932"/>
    <x v="2932"/>
    <x v="4"/>
    <x v="2"/>
    <n v="11"/>
    <n v="9"/>
    <x v="228"/>
    <n v="200"/>
    <n v="288"/>
    <n v="1189.75"/>
    <n v="3.0000000000000001E-3"/>
    <x v="0"/>
    <n v="99"/>
    <n v="0"/>
    <x v="0"/>
    <n v="644844.5"/>
    <x v="3"/>
  </r>
  <r>
    <x v="2933"/>
    <x v="2933"/>
    <x v="1"/>
    <x v="0"/>
    <n v="96"/>
    <n v="6"/>
    <x v="219"/>
    <n v="143"/>
    <n v="143"/>
    <n v="1075.1400000000001"/>
    <n v="0.308"/>
    <x v="2"/>
    <n v="576"/>
    <n v="394"/>
    <x v="0"/>
    <n v="349420.50000000006"/>
    <x v="0"/>
  </r>
  <r>
    <x v="2934"/>
    <x v="2934"/>
    <x v="3"/>
    <x v="2"/>
    <n v="87"/>
    <n v="13"/>
    <x v="226"/>
    <n v="261"/>
    <n v="96"/>
    <n v="403.81"/>
    <n v="0.93"/>
    <x v="0"/>
    <n v="1131"/>
    <n v="981"/>
    <x v="0"/>
    <n v="165965.91"/>
    <x v="2"/>
  </r>
  <r>
    <x v="2935"/>
    <x v="2935"/>
    <x v="0"/>
    <x v="0"/>
    <n v="195"/>
    <n v="7"/>
    <x v="294"/>
    <n v="254"/>
    <n v="124"/>
    <n v="597.17999999999995"/>
    <n v="0.307"/>
    <x v="1"/>
    <n v="1365"/>
    <n v="1476"/>
    <x v="1"/>
    <n v="85396.739999999991"/>
    <x v="0"/>
  </r>
  <r>
    <x v="2936"/>
    <x v="2936"/>
    <x v="3"/>
    <x v="2"/>
    <n v="88"/>
    <n v="9"/>
    <x v="653"/>
    <n v="274"/>
    <n v="140"/>
    <n v="1072.17"/>
    <n v="0.22500000000000001"/>
    <x v="0"/>
    <n v="792"/>
    <n v="543"/>
    <x v="0"/>
    <n v="560744.91"/>
    <x v="3"/>
  </r>
  <r>
    <x v="2937"/>
    <x v="2937"/>
    <x v="1"/>
    <x v="0"/>
    <n v="48"/>
    <n v="3"/>
    <x v="380"/>
    <n v="13"/>
    <n v="135"/>
    <n v="1589.22"/>
    <n v="0.73"/>
    <x v="0"/>
    <n v="144"/>
    <n v="0"/>
    <x v="0"/>
    <n v="387769.68"/>
    <x v="1"/>
  </r>
  <r>
    <x v="2938"/>
    <x v="2938"/>
    <x v="4"/>
    <x v="1"/>
    <n v="171"/>
    <n v="4"/>
    <x v="358"/>
    <n v="46"/>
    <n v="55"/>
    <n v="892.38"/>
    <n v="0.745"/>
    <x v="2"/>
    <n v="684"/>
    <n v="0"/>
    <x v="0"/>
    <n v="691594.5"/>
    <x v="1"/>
  </r>
  <r>
    <x v="2939"/>
    <x v="2939"/>
    <x v="2"/>
    <x v="0"/>
    <n v="44"/>
    <n v="12"/>
    <x v="635"/>
    <n v="80"/>
    <n v="279"/>
    <n v="447.65"/>
    <n v="0.47199999999999998"/>
    <x v="1"/>
    <n v="528"/>
    <n v="271"/>
    <x v="0"/>
    <n v="150858.04999999999"/>
    <x v="0"/>
  </r>
  <r>
    <x v="2940"/>
    <x v="2940"/>
    <x v="1"/>
    <x v="1"/>
    <n v="139"/>
    <n v="10"/>
    <x v="305"/>
    <n v="271"/>
    <n v="366"/>
    <n v="221.49"/>
    <n v="0.94699999999999995"/>
    <x v="0"/>
    <n v="1390"/>
    <n v="1169"/>
    <x v="0"/>
    <n v="108973.08"/>
    <x v="2"/>
  </r>
  <r>
    <x v="2941"/>
    <x v="2941"/>
    <x v="4"/>
    <x v="0"/>
    <n v="29"/>
    <n v="6"/>
    <x v="704"/>
    <n v="246"/>
    <n v="92"/>
    <n v="1342.87"/>
    <n v="0.20300000000000001"/>
    <x v="1"/>
    <n v="174"/>
    <n v="0"/>
    <x v="0"/>
    <n v="752007.2"/>
    <x v="3"/>
  </r>
  <r>
    <x v="2942"/>
    <x v="2942"/>
    <x v="0"/>
    <x v="0"/>
    <n v="63"/>
    <n v="6"/>
    <x v="486"/>
    <n v="187"/>
    <n v="361"/>
    <n v="875.51"/>
    <n v="0.91300000000000003"/>
    <x v="0"/>
    <n v="378"/>
    <n v="188"/>
    <x v="0"/>
    <n v="330067.27"/>
    <x v="2"/>
  </r>
  <r>
    <x v="2943"/>
    <x v="2943"/>
    <x v="3"/>
    <x v="2"/>
    <n v="145"/>
    <n v="10"/>
    <x v="493"/>
    <n v="105"/>
    <n v="247"/>
    <n v="294.47000000000003"/>
    <n v="0.75600000000000001"/>
    <x v="2"/>
    <n v="1450"/>
    <n v="1053"/>
    <x v="0"/>
    <n v="147823.94"/>
    <x v="1"/>
  </r>
  <r>
    <x v="2944"/>
    <x v="2944"/>
    <x v="3"/>
    <x v="2"/>
    <n v="107"/>
    <n v="11"/>
    <x v="416"/>
    <n v="236"/>
    <n v="352"/>
    <n v="1365.21"/>
    <n v="0.36799999999999999"/>
    <x v="1"/>
    <n v="1177"/>
    <n v="965"/>
    <x v="0"/>
    <n v="611614.08000000007"/>
    <x v="0"/>
  </r>
  <r>
    <x v="2945"/>
    <x v="2945"/>
    <x v="3"/>
    <x v="2"/>
    <n v="90"/>
    <n v="4"/>
    <x v="759"/>
    <n v="20"/>
    <n v="231"/>
    <n v="454.78"/>
    <n v="0.80700000000000005"/>
    <x v="1"/>
    <n v="360"/>
    <n v="0"/>
    <x v="0"/>
    <n v="234666.47999999998"/>
    <x v="2"/>
  </r>
  <r>
    <x v="2946"/>
    <x v="2946"/>
    <x v="0"/>
    <x v="0"/>
    <n v="116"/>
    <n v="5"/>
    <x v="522"/>
    <n v="275"/>
    <n v="218"/>
    <n v="1042.58"/>
    <n v="0.13300000000000001"/>
    <x v="2"/>
    <n v="580"/>
    <n v="364"/>
    <x v="0"/>
    <n v="511906.77999999997"/>
    <x v="3"/>
  </r>
  <r>
    <x v="2947"/>
    <x v="2947"/>
    <x v="4"/>
    <x v="0"/>
    <n v="90"/>
    <n v="8"/>
    <x v="190"/>
    <n v="198"/>
    <n v="252"/>
    <n v="647.07000000000005"/>
    <n v="0.13100000000000001"/>
    <x v="2"/>
    <n v="720"/>
    <n v="328"/>
    <x v="0"/>
    <n v="381771.30000000005"/>
    <x v="3"/>
  </r>
  <r>
    <x v="2948"/>
    <x v="2948"/>
    <x v="0"/>
    <x v="0"/>
    <n v="102"/>
    <n v="3"/>
    <x v="39"/>
    <n v="218"/>
    <n v="243"/>
    <n v="1866.8"/>
    <n v="0.93"/>
    <x v="2"/>
    <n v="306"/>
    <n v="0"/>
    <x v="0"/>
    <n v="1258223.2"/>
    <x v="2"/>
  </r>
  <r>
    <x v="2949"/>
    <x v="2949"/>
    <x v="3"/>
    <x v="1"/>
    <n v="66"/>
    <n v="9"/>
    <x v="169"/>
    <n v="22"/>
    <n v="80"/>
    <n v="495.16"/>
    <n v="9.5000000000000001E-2"/>
    <x v="2"/>
    <n v="594"/>
    <n v="297"/>
    <x v="0"/>
    <n v="157956.04"/>
    <x v="3"/>
  </r>
  <r>
    <x v="2950"/>
    <x v="2950"/>
    <x v="1"/>
    <x v="1"/>
    <n v="12"/>
    <n v="6"/>
    <x v="247"/>
    <n v="171"/>
    <n v="151"/>
    <n v="868.84"/>
    <n v="4.0000000000000001E-3"/>
    <x v="1"/>
    <n v="72"/>
    <n v="0"/>
    <x v="2"/>
    <n v="657711.88"/>
    <x v="3"/>
  </r>
  <r>
    <x v="2951"/>
    <x v="2951"/>
    <x v="2"/>
    <x v="0"/>
    <n v="117"/>
    <n v="2"/>
    <x v="262"/>
    <n v="69"/>
    <n v="113"/>
    <n v="1921.01"/>
    <n v="0.38900000000000001"/>
    <x v="2"/>
    <n v="234"/>
    <n v="0"/>
    <x v="2"/>
    <n v="1335101.95"/>
    <x v="0"/>
  </r>
  <r>
    <x v="2952"/>
    <x v="2952"/>
    <x v="0"/>
    <x v="2"/>
    <n v="177"/>
    <n v="4"/>
    <x v="694"/>
    <n v="14"/>
    <n v="395"/>
    <n v="671.51"/>
    <n v="0.104"/>
    <x v="1"/>
    <n v="708"/>
    <n v="619"/>
    <x v="1"/>
    <n v="69165.53"/>
    <x v="3"/>
  </r>
  <r>
    <x v="2953"/>
    <x v="2953"/>
    <x v="0"/>
    <x v="2"/>
    <n v="150"/>
    <n v="10"/>
    <x v="371"/>
    <n v="211"/>
    <n v="140"/>
    <n v="1306.96"/>
    <n v="0.86299999999999999"/>
    <x v="0"/>
    <n v="1500"/>
    <n v="1315"/>
    <x v="0"/>
    <n v="517556.16000000003"/>
    <x v="2"/>
  </r>
  <r>
    <x v="2954"/>
    <x v="2954"/>
    <x v="4"/>
    <x v="2"/>
    <n v="64"/>
    <n v="6"/>
    <x v="151"/>
    <n v="21"/>
    <n v="299"/>
    <n v="667.62"/>
    <n v="0.92300000000000004"/>
    <x v="0"/>
    <n v="384"/>
    <n v="73"/>
    <x v="0"/>
    <n v="221649.84"/>
    <x v="2"/>
  </r>
  <r>
    <x v="2955"/>
    <x v="2955"/>
    <x v="4"/>
    <x v="0"/>
    <n v="64"/>
    <n v="9"/>
    <x v="161"/>
    <n v="249"/>
    <n v="232"/>
    <n v="265.82"/>
    <n v="0.48199999999999998"/>
    <x v="2"/>
    <n v="576"/>
    <n v="177"/>
    <x v="0"/>
    <n v="172251.36"/>
    <x v="0"/>
  </r>
  <r>
    <x v="2956"/>
    <x v="2956"/>
    <x v="0"/>
    <x v="2"/>
    <n v="110"/>
    <n v="2"/>
    <x v="316"/>
    <n v="234"/>
    <n v="351"/>
    <n v="1273.72"/>
    <n v="0.42499999999999999"/>
    <x v="2"/>
    <n v="220"/>
    <n v="115"/>
    <x v="1"/>
    <n v="431791.08"/>
    <x v="0"/>
  </r>
  <r>
    <x v="2957"/>
    <x v="2957"/>
    <x v="3"/>
    <x v="0"/>
    <n v="6"/>
    <n v="8"/>
    <x v="348"/>
    <n v="191"/>
    <n v="329"/>
    <n v="1836.26"/>
    <n v="0.53900000000000003"/>
    <x v="1"/>
    <n v="48"/>
    <n v="16"/>
    <x v="1"/>
    <n v="409485.98"/>
    <x v="0"/>
  </r>
  <r>
    <x v="2958"/>
    <x v="2958"/>
    <x v="2"/>
    <x v="1"/>
    <n v="198"/>
    <n v="8"/>
    <x v="291"/>
    <n v="187"/>
    <n v="254"/>
    <n v="932.5"/>
    <n v="0.22600000000000001"/>
    <x v="1"/>
    <n v="1584"/>
    <n v="1397"/>
    <x v="0"/>
    <n v="348755"/>
    <x v="3"/>
  </r>
  <r>
    <x v="2959"/>
    <x v="2959"/>
    <x v="4"/>
    <x v="2"/>
    <n v="95"/>
    <n v="9"/>
    <x v="241"/>
    <n v="127"/>
    <n v="138"/>
    <n v="1271.04"/>
    <n v="0.29799999999999999"/>
    <x v="0"/>
    <n v="855"/>
    <n v="669"/>
    <x v="0"/>
    <n v="397835.51999999996"/>
    <x v="3"/>
  </r>
  <r>
    <x v="2960"/>
    <x v="2960"/>
    <x v="3"/>
    <x v="1"/>
    <n v="18"/>
    <n v="4"/>
    <x v="653"/>
    <n v="85"/>
    <n v="342"/>
    <n v="1237.3499999999999"/>
    <n v="0.10100000000000001"/>
    <x v="1"/>
    <n v="72"/>
    <n v="0"/>
    <x v="2"/>
    <n v="647134.04999999993"/>
    <x v="3"/>
  </r>
  <r>
    <x v="2961"/>
    <x v="2961"/>
    <x v="1"/>
    <x v="2"/>
    <n v="52"/>
    <n v="2"/>
    <x v="484"/>
    <n v="55"/>
    <n v="334"/>
    <n v="859.42"/>
    <n v="0.44600000000000001"/>
    <x v="2"/>
    <n v="104"/>
    <n v="0"/>
    <x v="1"/>
    <n v="140944.88"/>
    <x v="0"/>
  </r>
  <r>
    <x v="2962"/>
    <x v="2962"/>
    <x v="4"/>
    <x v="0"/>
    <n v="107"/>
    <n v="12"/>
    <x v="571"/>
    <n v="236"/>
    <n v="208"/>
    <n v="1249.05"/>
    <n v="0.61199999999999999"/>
    <x v="0"/>
    <n v="1284"/>
    <n v="962"/>
    <x v="0"/>
    <n v="696969.9"/>
    <x v="1"/>
  </r>
  <r>
    <x v="2963"/>
    <x v="2963"/>
    <x v="3"/>
    <x v="0"/>
    <n v="60"/>
    <n v="10"/>
    <x v="284"/>
    <n v="249"/>
    <n v="179"/>
    <n v="555.66999999999996"/>
    <n v="0.93"/>
    <x v="0"/>
    <n v="600"/>
    <n v="813"/>
    <x v="1"/>
    <n v="20004.12"/>
    <x v="2"/>
  </r>
  <r>
    <x v="2964"/>
    <x v="2964"/>
    <x v="3"/>
    <x v="0"/>
    <n v="16"/>
    <n v="2"/>
    <x v="278"/>
    <n v="150"/>
    <n v="297"/>
    <n v="787.17"/>
    <n v="0.73899999999999999"/>
    <x v="2"/>
    <n v="32"/>
    <n v="0"/>
    <x v="2"/>
    <n v="467578.98"/>
    <x v="1"/>
  </r>
  <r>
    <x v="2965"/>
    <x v="2965"/>
    <x v="2"/>
    <x v="0"/>
    <n v="59"/>
    <n v="12"/>
    <x v="764"/>
    <n v="213"/>
    <n v="189"/>
    <n v="912.52"/>
    <n v="0.72299999999999998"/>
    <x v="1"/>
    <n v="708"/>
    <n v="123"/>
    <x v="0"/>
    <n v="728190.96"/>
    <x v="1"/>
  </r>
  <r>
    <x v="2966"/>
    <x v="2966"/>
    <x v="2"/>
    <x v="2"/>
    <n v="160"/>
    <n v="7"/>
    <x v="357"/>
    <n v="159"/>
    <n v="238"/>
    <n v="1734.82"/>
    <n v="0.308"/>
    <x v="2"/>
    <n v="1120"/>
    <n v="684"/>
    <x v="0"/>
    <n v="1032217.8999999999"/>
    <x v="0"/>
  </r>
  <r>
    <x v="2967"/>
    <x v="2967"/>
    <x v="1"/>
    <x v="1"/>
    <n v="114"/>
    <n v="10"/>
    <x v="445"/>
    <n v="139"/>
    <n v="140"/>
    <n v="729.25"/>
    <n v="0.88800000000000001"/>
    <x v="1"/>
    <n v="1140"/>
    <n v="1221"/>
    <x v="1"/>
    <n v="42296.5"/>
    <x v="2"/>
  </r>
  <r>
    <x v="2968"/>
    <x v="2968"/>
    <x v="3"/>
    <x v="0"/>
    <n v="8"/>
    <n v="3"/>
    <x v="92"/>
    <n v="278"/>
    <n v="105"/>
    <n v="1288.52"/>
    <n v="0.94699999999999995"/>
    <x v="0"/>
    <n v="24"/>
    <n v="153"/>
    <x v="1"/>
    <n v="191989.48"/>
    <x v="2"/>
  </r>
  <r>
    <x v="2969"/>
    <x v="2969"/>
    <x v="3"/>
    <x v="2"/>
    <n v="40"/>
    <n v="5"/>
    <x v="388"/>
    <n v="146"/>
    <n v="275"/>
    <n v="466.14"/>
    <n v="0.93200000000000005"/>
    <x v="2"/>
    <n v="200"/>
    <n v="212"/>
    <x v="1"/>
    <n v="62462.759999999995"/>
    <x v="2"/>
  </r>
  <r>
    <x v="2970"/>
    <x v="2970"/>
    <x v="2"/>
    <x v="1"/>
    <n v="182"/>
    <n v="3"/>
    <x v="492"/>
    <n v="125"/>
    <n v="383"/>
    <n v="542.51"/>
    <n v="3.9E-2"/>
    <x v="0"/>
    <n v="546"/>
    <n v="202"/>
    <x v="0"/>
    <n v="254437.19"/>
    <x v="3"/>
  </r>
  <r>
    <x v="2971"/>
    <x v="2971"/>
    <x v="4"/>
    <x v="0"/>
    <n v="135"/>
    <n v="5"/>
    <x v="717"/>
    <n v="170"/>
    <n v="376"/>
    <n v="1314.44"/>
    <n v="0.60399999999999998"/>
    <x v="0"/>
    <n v="675"/>
    <n v="781"/>
    <x v="1"/>
    <n v="84124.160000000003"/>
    <x v="1"/>
  </r>
  <r>
    <x v="2972"/>
    <x v="2972"/>
    <x v="4"/>
    <x v="1"/>
    <n v="5"/>
    <n v="3"/>
    <x v="525"/>
    <n v="164"/>
    <n v="214"/>
    <n v="1536.5"/>
    <n v="0.64300000000000002"/>
    <x v="2"/>
    <n v="15"/>
    <n v="0"/>
    <x v="0"/>
    <n v="361077.5"/>
    <x v="1"/>
  </r>
  <r>
    <x v="2973"/>
    <x v="2973"/>
    <x v="0"/>
    <x v="0"/>
    <n v="21"/>
    <n v="13"/>
    <x v="289"/>
    <n v="182"/>
    <n v="85"/>
    <n v="951.13"/>
    <n v="0.29499999999999998"/>
    <x v="0"/>
    <n v="273"/>
    <n v="0"/>
    <x v="0"/>
    <n v="588749.47"/>
    <x v="3"/>
  </r>
  <r>
    <x v="2974"/>
    <x v="2974"/>
    <x v="2"/>
    <x v="1"/>
    <n v="66"/>
    <n v="2"/>
    <x v="198"/>
    <n v="139"/>
    <n v="379"/>
    <n v="703.44"/>
    <n v="0.99199999999999999"/>
    <x v="1"/>
    <n v="132"/>
    <n v="0"/>
    <x v="0"/>
    <n v="305292.96000000002"/>
    <x v="2"/>
  </r>
  <r>
    <x v="2975"/>
    <x v="2975"/>
    <x v="0"/>
    <x v="1"/>
    <n v="52"/>
    <n v="12"/>
    <x v="608"/>
    <n v="88"/>
    <n v="78"/>
    <n v="1825.03"/>
    <n v="0.29099999999999998"/>
    <x v="2"/>
    <n v="624"/>
    <n v="4"/>
    <x v="0"/>
    <n v="1292121.24"/>
    <x v="3"/>
  </r>
  <r>
    <x v="2976"/>
    <x v="2976"/>
    <x v="2"/>
    <x v="0"/>
    <n v="66"/>
    <n v="4"/>
    <x v="672"/>
    <n v="66"/>
    <n v="129"/>
    <n v="314.83"/>
    <n v="0.217"/>
    <x v="1"/>
    <n v="264"/>
    <n v="46"/>
    <x v="0"/>
    <n v="89411.72"/>
    <x v="3"/>
  </r>
  <r>
    <x v="2977"/>
    <x v="2977"/>
    <x v="1"/>
    <x v="2"/>
    <n v="73"/>
    <n v="9"/>
    <x v="431"/>
    <n v="66"/>
    <n v="218"/>
    <n v="1455.39"/>
    <n v="0.48399999999999999"/>
    <x v="1"/>
    <n v="657"/>
    <n v="264"/>
    <x v="0"/>
    <n v="668024.01"/>
    <x v="0"/>
  </r>
  <r>
    <x v="2978"/>
    <x v="2978"/>
    <x v="3"/>
    <x v="1"/>
    <n v="151"/>
    <n v="6"/>
    <x v="456"/>
    <n v="143"/>
    <n v="82"/>
    <n v="1395.83"/>
    <n v="0.32300000000000001"/>
    <x v="1"/>
    <n v="906"/>
    <n v="413"/>
    <x v="0"/>
    <n v="887747.88"/>
    <x v="0"/>
  </r>
  <r>
    <x v="2979"/>
    <x v="2979"/>
    <x v="1"/>
    <x v="0"/>
    <n v="107"/>
    <n v="5"/>
    <x v="215"/>
    <n v="23"/>
    <n v="142"/>
    <n v="1395.98"/>
    <n v="0.92400000000000004"/>
    <x v="2"/>
    <n v="535"/>
    <n v="158"/>
    <x v="0"/>
    <n v="558392"/>
    <x v="2"/>
  </r>
  <r>
    <x v="2980"/>
    <x v="2980"/>
    <x v="2"/>
    <x v="1"/>
    <n v="114"/>
    <n v="6"/>
    <x v="514"/>
    <n v="292"/>
    <n v="161"/>
    <n v="1874.07"/>
    <n v="0.44"/>
    <x v="1"/>
    <n v="684"/>
    <n v="656"/>
    <x v="0"/>
    <n v="599702.4"/>
    <x v="0"/>
  </r>
  <r>
    <x v="2981"/>
    <x v="2981"/>
    <x v="3"/>
    <x v="1"/>
    <n v="166"/>
    <n v="7"/>
    <x v="335"/>
    <n v="156"/>
    <n v="258"/>
    <n v="1469.97"/>
    <n v="0.41"/>
    <x v="2"/>
    <n v="1162"/>
    <n v="1128"/>
    <x v="1"/>
    <n v="279294.3"/>
    <x v="0"/>
  </r>
  <r>
    <x v="2982"/>
    <x v="2982"/>
    <x v="4"/>
    <x v="2"/>
    <n v="181"/>
    <n v="7"/>
    <x v="491"/>
    <n v="136"/>
    <n v="243"/>
    <n v="638.04999999999995"/>
    <n v="0.626"/>
    <x v="1"/>
    <n v="1267"/>
    <n v="764"/>
    <x v="0"/>
    <n v="407713.94999999995"/>
    <x v="1"/>
  </r>
  <r>
    <x v="2983"/>
    <x v="2983"/>
    <x v="4"/>
    <x v="1"/>
    <n v="179"/>
    <n v="6"/>
    <x v="70"/>
    <n v="269"/>
    <n v="313"/>
    <n v="739.15"/>
    <n v="8.1000000000000003E-2"/>
    <x v="2"/>
    <n v="1074"/>
    <n v="918"/>
    <x v="0"/>
    <n v="314138.75"/>
    <x v="3"/>
  </r>
  <r>
    <x v="2984"/>
    <x v="2984"/>
    <x v="0"/>
    <x v="1"/>
    <n v="95"/>
    <n v="13"/>
    <x v="291"/>
    <n v="227"/>
    <n v="296"/>
    <n v="812.67"/>
    <n v="0.75700000000000001"/>
    <x v="1"/>
    <n v="1235"/>
    <n v="1088"/>
    <x v="0"/>
    <n v="303938.57999999996"/>
    <x v="1"/>
  </r>
  <r>
    <x v="2985"/>
    <x v="2985"/>
    <x v="2"/>
    <x v="0"/>
    <n v="118"/>
    <n v="12"/>
    <x v="743"/>
    <n v="242"/>
    <n v="167"/>
    <n v="110.08"/>
    <n v="0.76800000000000002"/>
    <x v="0"/>
    <n v="1416"/>
    <n v="1478"/>
    <x v="1"/>
    <n v="19814.400000000001"/>
    <x v="1"/>
  </r>
  <r>
    <x v="2986"/>
    <x v="2986"/>
    <x v="2"/>
    <x v="0"/>
    <n v="182"/>
    <n v="13"/>
    <x v="302"/>
    <n v="177"/>
    <n v="277"/>
    <n v="1831.35"/>
    <n v="0.47399999999999998"/>
    <x v="1"/>
    <n v="2366"/>
    <n v="1972"/>
    <x v="0"/>
    <n v="1045700.85"/>
    <x v="0"/>
  </r>
  <r>
    <x v="2987"/>
    <x v="2987"/>
    <x v="4"/>
    <x v="2"/>
    <n v="93"/>
    <n v="7"/>
    <x v="139"/>
    <n v="152"/>
    <n v="58"/>
    <n v="193.43"/>
    <n v="0.95599999999999996"/>
    <x v="0"/>
    <n v="651"/>
    <n v="758"/>
    <x v="1"/>
    <n v="8704.35"/>
    <x v="2"/>
  </r>
  <r>
    <x v="2988"/>
    <x v="2988"/>
    <x v="1"/>
    <x v="1"/>
    <n v="158"/>
    <n v="10"/>
    <x v="683"/>
    <n v="269"/>
    <n v="248"/>
    <n v="1414.6"/>
    <n v="0.57899999999999996"/>
    <x v="0"/>
    <n v="1580"/>
    <n v="1747"/>
    <x v="1"/>
    <n v="144289.19999999998"/>
    <x v="0"/>
  </r>
  <r>
    <x v="2989"/>
    <x v="2989"/>
    <x v="3"/>
    <x v="1"/>
    <n v="60"/>
    <n v="6"/>
    <x v="163"/>
    <n v="227"/>
    <n v="326"/>
    <n v="1473.81"/>
    <n v="0.69499999999999995"/>
    <x v="1"/>
    <n v="360"/>
    <n v="395"/>
    <x v="1"/>
    <n v="282971.52000000002"/>
    <x v="1"/>
  </r>
  <r>
    <x v="2990"/>
    <x v="2990"/>
    <x v="1"/>
    <x v="1"/>
    <n v="82"/>
    <n v="14"/>
    <x v="64"/>
    <n v="155"/>
    <n v="178"/>
    <n v="1695.24"/>
    <n v="0.92400000000000004"/>
    <x v="1"/>
    <n v="1148"/>
    <n v="599"/>
    <x v="0"/>
    <n v="1193448.96"/>
    <x v="2"/>
  </r>
  <r>
    <x v="2991"/>
    <x v="2991"/>
    <x v="1"/>
    <x v="2"/>
    <n v="18"/>
    <n v="7"/>
    <x v="436"/>
    <n v="108"/>
    <n v="351"/>
    <n v="1129.06"/>
    <n v="0.66600000000000004"/>
    <x v="0"/>
    <n v="126"/>
    <n v="145"/>
    <x v="1"/>
    <n v="100486.34"/>
    <x v="1"/>
  </r>
  <r>
    <x v="2992"/>
    <x v="2992"/>
    <x v="4"/>
    <x v="1"/>
    <n v="29"/>
    <n v="5"/>
    <x v="618"/>
    <n v="191"/>
    <n v="111"/>
    <n v="1464.27"/>
    <n v="0.432"/>
    <x v="2"/>
    <n v="145"/>
    <n v="311"/>
    <x v="1"/>
    <n v="36606.75"/>
    <x v="0"/>
  </r>
  <r>
    <x v="2993"/>
    <x v="2993"/>
    <x v="4"/>
    <x v="0"/>
    <n v="136"/>
    <n v="14"/>
    <x v="470"/>
    <n v="178"/>
    <n v="51"/>
    <n v="640.30999999999995"/>
    <n v="2.5000000000000001E-2"/>
    <x v="1"/>
    <n v="1904"/>
    <n v="1868"/>
    <x v="0"/>
    <n v="137026.34"/>
    <x v="3"/>
  </r>
  <r>
    <x v="2994"/>
    <x v="2994"/>
    <x v="4"/>
    <x v="2"/>
    <n v="36"/>
    <n v="4"/>
    <x v="40"/>
    <n v="242"/>
    <n v="380"/>
    <n v="1503.89"/>
    <n v="0.72799999999999998"/>
    <x v="0"/>
    <n v="144"/>
    <n v="0"/>
    <x v="0"/>
    <n v="818116.16"/>
    <x v="1"/>
  </r>
  <r>
    <x v="2995"/>
    <x v="2995"/>
    <x v="0"/>
    <x v="0"/>
    <n v="86"/>
    <n v="14"/>
    <x v="253"/>
    <n v="102"/>
    <n v="221"/>
    <n v="719.66"/>
    <n v="0.96499999999999997"/>
    <x v="2"/>
    <n v="1204"/>
    <n v="1224"/>
    <x v="1"/>
    <n v="59012.119999999995"/>
    <x v="2"/>
  </r>
  <r>
    <x v="2996"/>
    <x v="2996"/>
    <x v="1"/>
    <x v="0"/>
    <n v="82"/>
    <n v="13"/>
    <x v="183"/>
    <n v="126"/>
    <n v="294"/>
    <n v="1810.54"/>
    <n v="0.47"/>
    <x v="1"/>
    <n v="1066"/>
    <n v="1160"/>
    <x v="1"/>
    <n v="57937.279999999999"/>
    <x v="0"/>
  </r>
  <r>
    <x v="2997"/>
    <x v="2997"/>
    <x v="2"/>
    <x v="2"/>
    <n v="197"/>
    <n v="7"/>
    <x v="726"/>
    <n v="13"/>
    <n v="137"/>
    <n v="368.59"/>
    <n v="0.34"/>
    <x v="2"/>
    <n v="1379"/>
    <n v="612"/>
    <x v="0"/>
    <n v="287500.19999999995"/>
    <x v="0"/>
  </r>
  <r>
    <x v="2998"/>
    <x v="2998"/>
    <x v="3"/>
    <x v="0"/>
    <n v="110"/>
    <n v="12"/>
    <x v="66"/>
    <n v="94"/>
    <n v="132"/>
    <n v="665.73"/>
    <n v="0.51900000000000002"/>
    <x v="0"/>
    <n v="1320"/>
    <n v="1190"/>
    <x v="0"/>
    <n v="149123.52000000002"/>
    <x v="0"/>
  </r>
  <r>
    <x v="2999"/>
    <x v="2999"/>
    <x v="0"/>
    <x v="1"/>
    <n v="193"/>
    <n v="12"/>
    <x v="56"/>
    <n v="176"/>
    <n v="54"/>
    <n v="1022.6"/>
    <n v="0.72799999999999998"/>
    <x v="1"/>
    <n v="2316"/>
    <n v="1708"/>
    <x v="0"/>
    <n v="801718.4"/>
    <x v="1"/>
  </r>
  <r>
    <x v="3000"/>
    <x v="3000"/>
    <x v="2"/>
    <x v="2"/>
    <n v="24"/>
    <n v="6"/>
    <x v="589"/>
    <n v="16"/>
    <n v="398"/>
    <n v="1562.91"/>
    <n v="1E-3"/>
    <x v="2"/>
    <n v="144"/>
    <n v="101"/>
    <x v="1"/>
    <n v="92211.69"/>
    <x v="3"/>
  </r>
  <r>
    <x v="3001"/>
    <x v="3001"/>
    <x v="1"/>
    <x v="0"/>
    <n v="78"/>
    <n v="5"/>
    <x v="630"/>
    <n v="241"/>
    <n v="88"/>
    <n v="1510.16"/>
    <n v="0.88700000000000001"/>
    <x v="1"/>
    <n v="390"/>
    <n v="447"/>
    <x v="1"/>
    <n v="277869.44"/>
    <x v="2"/>
  </r>
  <r>
    <x v="3002"/>
    <x v="3002"/>
    <x v="4"/>
    <x v="1"/>
    <n v="14"/>
    <n v="6"/>
    <x v="53"/>
    <n v="260"/>
    <n v="371"/>
    <n v="460.9"/>
    <n v="0.88600000000000001"/>
    <x v="2"/>
    <n v="84"/>
    <n v="294"/>
    <x v="1"/>
    <n v="23045"/>
    <x v="2"/>
  </r>
  <r>
    <x v="3003"/>
    <x v="3003"/>
    <x v="1"/>
    <x v="1"/>
    <n v="127"/>
    <n v="8"/>
    <x v="98"/>
    <n v="94"/>
    <n v="350"/>
    <n v="331.26"/>
    <n v="0.54100000000000004"/>
    <x v="2"/>
    <n v="1016"/>
    <n v="562"/>
    <x v="0"/>
    <n v="181530.47999999998"/>
    <x v="0"/>
  </r>
  <r>
    <x v="3004"/>
    <x v="3004"/>
    <x v="3"/>
    <x v="0"/>
    <n v="38"/>
    <n v="2"/>
    <x v="411"/>
    <n v="202"/>
    <n v="124"/>
    <n v="642.74"/>
    <n v="0.122"/>
    <x v="1"/>
    <n v="76"/>
    <n v="0"/>
    <x v="2"/>
    <n v="429350.32"/>
    <x v="3"/>
  </r>
  <r>
    <x v="3005"/>
    <x v="3005"/>
    <x v="0"/>
    <x v="1"/>
    <n v="193"/>
    <n v="2"/>
    <x v="74"/>
    <n v="132"/>
    <n v="150"/>
    <n v="993.32"/>
    <n v="0.67200000000000004"/>
    <x v="1"/>
    <n v="386"/>
    <n v="0"/>
    <x v="0"/>
    <n v="691350.72000000009"/>
    <x v="1"/>
  </r>
  <r>
    <x v="3006"/>
    <x v="3006"/>
    <x v="0"/>
    <x v="2"/>
    <n v="159"/>
    <n v="12"/>
    <x v="679"/>
    <n v="98"/>
    <n v="190"/>
    <n v="1101.06"/>
    <n v="0.13800000000000001"/>
    <x v="1"/>
    <n v="1908"/>
    <n v="1589"/>
    <x v="0"/>
    <n v="459142.01999999996"/>
    <x v="3"/>
  </r>
  <r>
    <x v="3007"/>
    <x v="3007"/>
    <x v="3"/>
    <x v="0"/>
    <n v="44"/>
    <n v="14"/>
    <x v="1"/>
    <n v="104"/>
    <n v="142"/>
    <n v="886.82"/>
    <n v="0.50800000000000001"/>
    <x v="0"/>
    <n v="616"/>
    <n v="242"/>
    <x v="0"/>
    <n v="423899.96"/>
    <x v="0"/>
  </r>
  <r>
    <x v="3008"/>
    <x v="3008"/>
    <x v="2"/>
    <x v="1"/>
    <n v="197"/>
    <n v="2"/>
    <x v="157"/>
    <n v="54"/>
    <n v="168"/>
    <n v="1343.03"/>
    <n v="9.4E-2"/>
    <x v="1"/>
    <n v="394"/>
    <n v="206"/>
    <x v="0"/>
    <n v="325013.26"/>
    <x v="3"/>
  </r>
  <r>
    <x v="3009"/>
    <x v="3009"/>
    <x v="2"/>
    <x v="1"/>
    <n v="131"/>
    <n v="3"/>
    <x v="146"/>
    <n v="262"/>
    <n v="337"/>
    <n v="883.74"/>
    <n v="0.58899999999999997"/>
    <x v="2"/>
    <n v="393"/>
    <n v="2"/>
    <x v="0"/>
    <n v="577082.22"/>
    <x v="0"/>
  </r>
  <r>
    <x v="3010"/>
    <x v="3010"/>
    <x v="0"/>
    <x v="0"/>
    <n v="37"/>
    <n v="10"/>
    <x v="542"/>
    <n v="60"/>
    <n v="158"/>
    <n v="1895.34"/>
    <n v="0.318"/>
    <x v="1"/>
    <n v="370"/>
    <n v="333"/>
    <x v="1"/>
    <n v="183847.97999999998"/>
    <x v="0"/>
  </r>
  <r>
    <x v="3011"/>
    <x v="3011"/>
    <x v="0"/>
    <x v="0"/>
    <n v="75"/>
    <n v="14"/>
    <x v="289"/>
    <n v="74"/>
    <n v="92"/>
    <n v="558.89"/>
    <n v="0.83099999999999996"/>
    <x v="0"/>
    <n v="1050"/>
    <n v="505"/>
    <x v="0"/>
    <n v="345952.91"/>
    <x v="2"/>
  </r>
  <r>
    <x v="3012"/>
    <x v="3012"/>
    <x v="4"/>
    <x v="0"/>
    <n v="141"/>
    <n v="6"/>
    <x v="658"/>
    <n v="63"/>
    <n v="185"/>
    <n v="1273.3800000000001"/>
    <n v="0.8"/>
    <x v="0"/>
    <n v="846"/>
    <n v="265"/>
    <x v="0"/>
    <n v="820056.72000000009"/>
    <x v="2"/>
  </r>
  <r>
    <x v="3013"/>
    <x v="3013"/>
    <x v="2"/>
    <x v="0"/>
    <n v="148"/>
    <n v="10"/>
    <x v="19"/>
    <n v="231"/>
    <n v="379"/>
    <n v="1242.19"/>
    <n v="0.998"/>
    <x v="1"/>
    <n v="1480"/>
    <n v="1080"/>
    <x v="0"/>
    <n v="783821.89"/>
    <x v="2"/>
  </r>
  <r>
    <x v="3014"/>
    <x v="3014"/>
    <x v="3"/>
    <x v="2"/>
    <n v="137"/>
    <n v="14"/>
    <x v="309"/>
    <n v="81"/>
    <n v="266"/>
    <n v="599.07000000000005"/>
    <n v="0.25800000000000001"/>
    <x v="2"/>
    <n v="1918"/>
    <n v="1552"/>
    <x v="0"/>
    <n v="267784.29000000004"/>
    <x v="3"/>
  </r>
  <r>
    <x v="3015"/>
    <x v="3015"/>
    <x v="2"/>
    <x v="0"/>
    <n v="102"/>
    <n v="6"/>
    <x v="426"/>
    <n v="177"/>
    <n v="205"/>
    <n v="852.79"/>
    <n v="6.2E-2"/>
    <x v="0"/>
    <n v="612"/>
    <n v="345"/>
    <x v="0"/>
    <n v="378638.76"/>
    <x v="3"/>
  </r>
  <r>
    <x v="3016"/>
    <x v="3016"/>
    <x v="4"/>
    <x v="2"/>
    <n v="128"/>
    <n v="8"/>
    <x v="607"/>
    <n v="195"/>
    <n v="88"/>
    <n v="762.67"/>
    <n v="0.443"/>
    <x v="2"/>
    <n v="1024"/>
    <n v="813"/>
    <x v="0"/>
    <n v="309644.01999999996"/>
    <x v="0"/>
  </r>
  <r>
    <x v="3017"/>
    <x v="3017"/>
    <x v="0"/>
    <x v="2"/>
    <n v="155"/>
    <n v="7"/>
    <x v="533"/>
    <n v="152"/>
    <n v="331"/>
    <n v="386.37"/>
    <n v="8.3000000000000004E-2"/>
    <x v="0"/>
    <n v="1085"/>
    <n v="979"/>
    <x v="1"/>
    <n v="99683.46"/>
    <x v="3"/>
  </r>
  <r>
    <x v="3018"/>
    <x v="3018"/>
    <x v="0"/>
    <x v="0"/>
    <n v="47"/>
    <n v="3"/>
    <x v="765"/>
    <n v="28"/>
    <n v="377"/>
    <n v="980.73"/>
    <n v="0.17799999999999999"/>
    <x v="0"/>
    <n v="141"/>
    <n v="0"/>
    <x v="2"/>
    <n v="629628.66"/>
    <x v="3"/>
  </r>
  <r>
    <x v="3019"/>
    <x v="3019"/>
    <x v="4"/>
    <x v="2"/>
    <n v="118"/>
    <n v="4"/>
    <x v="691"/>
    <n v="19"/>
    <n v="75"/>
    <n v="803.99"/>
    <n v="0.59699999999999998"/>
    <x v="2"/>
    <n v="472"/>
    <n v="382"/>
    <x v="0"/>
    <n v="87634.91"/>
    <x v="0"/>
  </r>
  <r>
    <x v="3020"/>
    <x v="3020"/>
    <x v="3"/>
    <x v="0"/>
    <n v="93"/>
    <n v="6"/>
    <x v="668"/>
    <n v="281"/>
    <n v="81"/>
    <n v="397.72"/>
    <n v="0.59199999999999997"/>
    <x v="2"/>
    <n v="558"/>
    <n v="435"/>
    <x v="0"/>
    <n v="160678.88"/>
    <x v="0"/>
  </r>
  <r>
    <x v="3021"/>
    <x v="3021"/>
    <x v="0"/>
    <x v="0"/>
    <n v="189"/>
    <n v="5"/>
    <x v="516"/>
    <n v="180"/>
    <n v="95"/>
    <n v="927.27"/>
    <n v="4.2999999999999997E-2"/>
    <x v="0"/>
    <n v="945"/>
    <n v="967"/>
    <x v="1"/>
    <n v="146508.66"/>
    <x v="3"/>
  </r>
  <r>
    <x v="3022"/>
    <x v="3022"/>
    <x v="1"/>
    <x v="1"/>
    <n v="183"/>
    <n v="12"/>
    <x v="549"/>
    <n v="25"/>
    <n v="205"/>
    <n v="872.6"/>
    <n v="0.443"/>
    <x v="2"/>
    <n v="2196"/>
    <n v="1555"/>
    <x v="0"/>
    <n v="581151.6"/>
    <x v="0"/>
  </r>
  <r>
    <x v="3023"/>
    <x v="3023"/>
    <x v="0"/>
    <x v="0"/>
    <n v="17"/>
    <n v="7"/>
    <x v="0"/>
    <n v="89"/>
    <n v="293"/>
    <n v="306.16000000000003"/>
    <n v="0.53"/>
    <x v="1"/>
    <n v="119"/>
    <n v="0"/>
    <x v="2"/>
    <n v="166244.88"/>
    <x v="0"/>
  </r>
  <r>
    <x v="3024"/>
    <x v="3024"/>
    <x v="1"/>
    <x v="1"/>
    <n v="132"/>
    <n v="9"/>
    <x v="16"/>
    <n v="293"/>
    <n v="84"/>
    <n v="305.82"/>
    <n v="0.26800000000000002"/>
    <x v="1"/>
    <n v="1188"/>
    <n v="1218"/>
    <x v="1"/>
    <n v="80430.66"/>
    <x v="3"/>
  </r>
  <r>
    <x v="3025"/>
    <x v="3025"/>
    <x v="4"/>
    <x v="2"/>
    <n v="156"/>
    <n v="9"/>
    <x v="766"/>
    <n v="199"/>
    <n v="327"/>
    <n v="1312.64"/>
    <n v="0.872"/>
    <x v="0"/>
    <n v="1404"/>
    <n v="1079"/>
    <x v="0"/>
    <n v="687823.3600000001"/>
    <x v="2"/>
  </r>
  <r>
    <x v="3026"/>
    <x v="3026"/>
    <x v="4"/>
    <x v="1"/>
    <n v="143"/>
    <n v="4"/>
    <x v="288"/>
    <n v="157"/>
    <n v="291"/>
    <n v="1427.83"/>
    <n v="0.161"/>
    <x v="1"/>
    <n v="572"/>
    <n v="288"/>
    <x v="0"/>
    <n v="629673.02999999991"/>
    <x v="3"/>
  </r>
  <r>
    <x v="3027"/>
    <x v="3027"/>
    <x v="0"/>
    <x v="2"/>
    <n v="56"/>
    <n v="5"/>
    <x v="304"/>
    <n v="172"/>
    <n v="308"/>
    <n v="1885.3"/>
    <n v="0.254"/>
    <x v="0"/>
    <n v="280"/>
    <n v="251"/>
    <x v="1"/>
    <n v="378945.3"/>
    <x v="3"/>
  </r>
  <r>
    <x v="3028"/>
    <x v="3028"/>
    <x v="2"/>
    <x v="0"/>
    <n v="21"/>
    <n v="2"/>
    <x v="470"/>
    <n v="274"/>
    <n v="95"/>
    <n v="219.66"/>
    <n v="0.157"/>
    <x v="2"/>
    <n v="42"/>
    <n v="102"/>
    <x v="1"/>
    <n v="47007.24"/>
    <x v="3"/>
  </r>
  <r>
    <x v="3029"/>
    <x v="3029"/>
    <x v="1"/>
    <x v="2"/>
    <n v="169"/>
    <n v="3"/>
    <x v="146"/>
    <n v="147"/>
    <n v="286"/>
    <n v="279.83"/>
    <n v="0.11700000000000001"/>
    <x v="2"/>
    <n v="507"/>
    <n v="1"/>
    <x v="0"/>
    <n v="182728.99"/>
    <x v="3"/>
  </r>
  <r>
    <x v="3030"/>
    <x v="3030"/>
    <x v="3"/>
    <x v="2"/>
    <n v="17"/>
    <n v="14"/>
    <x v="727"/>
    <n v="39"/>
    <n v="57"/>
    <n v="151.05000000000001"/>
    <n v="0.879"/>
    <x v="1"/>
    <n v="238"/>
    <n v="205"/>
    <x v="0"/>
    <n v="10875.6"/>
    <x v="2"/>
  </r>
  <r>
    <x v="3031"/>
    <x v="3031"/>
    <x v="0"/>
    <x v="0"/>
    <n v="194"/>
    <n v="10"/>
    <x v="64"/>
    <n v="177"/>
    <n v="309"/>
    <n v="1087.8499999999999"/>
    <n v="0.27800000000000002"/>
    <x v="2"/>
    <n v="1940"/>
    <n v="1413"/>
    <x v="0"/>
    <n v="765846.39999999991"/>
    <x v="3"/>
  </r>
  <r>
    <x v="3032"/>
    <x v="3032"/>
    <x v="3"/>
    <x v="2"/>
    <n v="88"/>
    <n v="13"/>
    <x v="710"/>
    <n v="100"/>
    <n v="320"/>
    <n v="1264.3599999999999"/>
    <n v="0.72299999999999998"/>
    <x v="1"/>
    <n v="1144"/>
    <n v="1046"/>
    <x v="1"/>
    <n v="250343.27999999997"/>
    <x v="1"/>
  </r>
  <r>
    <x v="3033"/>
    <x v="3033"/>
    <x v="0"/>
    <x v="0"/>
    <n v="101"/>
    <n v="11"/>
    <x v="677"/>
    <n v="100"/>
    <n v="93"/>
    <n v="836.87"/>
    <n v="0.42799999999999999"/>
    <x v="0"/>
    <n v="1111"/>
    <n v="899"/>
    <x v="0"/>
    <n v="261103.44"/>
    <x v="0"/>
  </r>
  <r>
    <x v="3034"/>
    <x v="3034"/>
    <x v="2"/>
    <x v="1"/>
    <n v="110"/>
    <n v="11"/>
    <x v="277"/>
    <n v="220"/>
    <n v="287"/>
    <n v="1605.91"/>
    <n v="0.63600000000000001"/>
    <x v="1"/>
    <n v="1210"/>
    <n v="1036"/>
    <x v="0"/>
    <n v="632728.54"/>
    <x v="1"/>
  </r>
  <r>
    <x v="3035"/>
    <x v="3035"/>
    <x v="2"/>
    <x v="0"/>
    <n v="100"/>
    <n v="3"/>
    <x v="580"/>
    <n v="183"/>
    <n v="216"/>
    <n v="1389.06"/>
    <n v="0.92800000000000005"/>
    <x v="1"/>
    <n v="300"/>
    <n v="405"/>
    <x v="1"/>
    <n v="108346.68"/>
    <x v="2"/>
  </r>
  <r>
    <x v="3036"/>
    <x v="3036"/>
    <x v="2"/>
    <x v="0"/>
    <n v="12"/>
    <n v="13"/>
    <x v="312"/>
    <n v="143"/>
    <n v="125"/>
    <n v="1972.39"/>
    <n v="0.84499999999999997"/>
    <x v="2"/>
    <n v="156"/>
    <n v="226"/>
    <x v="1"/>
    <n v="143984.47"/>
    <x v="2"/>
  </r>
  <r>
    <x v="3037"/>
    <x v="3037"/>
    <x v="2"/>
    <x v="2"/>
    <n v="60"/>
    <n v="7"/>
    <x v="423"/>
    <n v="33"/>
    <n v="206"/>
    <n v="318.89999999999998"/>
    <n v="6.9000000000000006E-2"/>
    <x v="2"/>
    <n v="420"/>
    <n v="0"/>
    <x v="0"/>
    <n v="251293.19999999998"/>
    <x v="3"/>
  </r>
  <r>
    <x v="3038"/>
    <x v="3038"/>
    <x v="4"/>
    <x v="1"/>
    <n v="108"/>
    <n v="8"/>
    <x v="606"/>
    <n v="210"/>
    <n v="250"/>
    <n v="163.72"/>
    <n v="0.84499999999999997"/>
    <x v="2"/>
    <n v="864"/>
    <n v="810"/>
    <x v="0"/>
    <n v="43222.080000000002"/>
    <x v="2"/>
  </r>
  <r>
    <x v="3039"/>
    <x v="3039"/>
    <x v="4"/>
    <x v="0"/>
    <n v="87"/>
    <n v="7"/>
    <x v="626"/>
    <n v="228"/>
    <n v="283"/>
    <n v="585.87"/>
    <n v="0.45200000000000001"/>
    <x v="1"/>
    <n v="609"/>
    <n v="669"/>
    <x v="1"/>
    <n v="98426.16"/>
    <x v="0"/>
  </r>
  <r>
    <x v="3040"/>
    <x v="3040"/>
    <x v="1"/>
    <x v="1"/>
    <n v="48"/>
    <n v="9"/>
    <x v="490"/>
    <n v="16"/>
    <n v="281"/>
    <n v="87.15"/>
    <n v="0.35"/>
    <x v="2"/>
    <n v="432"/>
    <n v="61"/>
    <x v="0"/>
    <n v="33727.050000000003"/>
    <x v="0"/>
  </r>
  <r>
    <x v="3041"/>
    <x v="3041"/>
    <x v="3"/>
    <x v="1"/>
    <n v="192"/>
    <n v="10"/>
    <x v="475"/>
    <n v="15"/>
    <n v="261"/>
    <n v="1868.59"/>
    <n v="0.67200000000000004"/>
    <x v="0"/>
    <n v="1920"/>
    <n v="1900"/>
    <x v="1"/>
    <n v="65400.649999999994"/>
    <x v="1"/>
  </r>
  <r>
    <x v="3042"/>
    <x v="3042"/>
    <x v="0"/>
    <x v="2"/>
    <n v="107"/>
    <n v="9"/>
    <x v="252"/>
    <n v="127"/>
    <n v="203"/>
    <n v="642.71"/>
    <n v="0.95"/>
    <x v="1"/>
    <n v="963"/>
    <n v="895"/>
    <x v="1"/>
    <n v="125328.45000000001"/>
    <x v="2"/>
  </r>
  <r>
    <x v="3043"/>
    <x v="3043"/>
    <x v="0"/>
    <x v="0"/>
    <n v="116"/>
    <n v="6"/>
    <x v="472"/>
    <n v="170"/>
    <n v="262"/>
    <n v="1127.24"/>
    <n v="9.4E-2"/>
    <x v="1"/>
    <n v="696"/>
    <n v="307"/>
    <x v="0"/>
    <n v="630127.16"/>
    <x v="3"/>
  </r>
  <r>
    <x v="3044"/>
    <x v="3044"/>
    <x v="4"/>
    <x v="2"/>
    <n v="173"/>
    <n v="9"/>
    <x v="70"/>
    <n v="94"/>
    <n v="136"/>
    <n v="670.24"/>
    <n v="0.76800000000000002"/>
    <x v="1"/>
    <n v="1557"/>
    <n v="1226"/>
    <x v="0"/>
    <n v="284852"/>
    <x v="1"/>
  </r>
  <r>
    <x v="3045"/>
    <x v="3045"/>
    <x v="0"/>
    <x v="0"/>
    <n v="153"/>
    <n v="11"/>
    <x v="308"/>
    <n v="257"/>
    <n v="67"/>
    <n v="529.33000000000004"/>
    <n v="0.20399999999999999"/>
    <x v="0"/>
    <n v="1683"/>
    <n v="1454"/>
    <x v="0"/>
    <n v="257254.38000000003"/>
    <x v="3"/>
  </r>
  <r>
    <x v="3046"/>
    <x v="3046"/>
    <x v="4"/>
    <x v="1"/>
    <n v="46"/>
    <n v="11"/>
    <x v="599"/>
    <n v="175"/>
    <n v="240"/>
    <n v="347.11"/>
    <n v="0.38"/>
    <x v="0"/>
    <n v="506"/>
    <n v="533"/>
    <x v="1"/>
    <n v="51372.28"/>
    <x v="0"/>
  </r>
  <r>
    <x v="3047"/>
    <x v="3047"/>
    <x v="1"/>
    <x v="0"/>
    <n v="161"/>
    <n v="10"/>
    <x v="157"/>
    <n v="154"/>
    <n v="357"/>
    <n v="674.71"/>
    <n v="0.874"/>
    <x v="2"/>
    <n v="1610"/>
    <n v="1522"/>
    <x v="1"/>
    <n v="163279.82"/>
    <x v="2"/>
  </r>
  <r>
    <x v="3048"/>
    <x v="3048"/>
    <x v="3"/>
    <x v="0"/>
    <n v="197"/>
    <n v="9"/>
    <x v="16"/>
    <n v="40"/>
    <n v="103"/>
    <n v="1250.07"/>
    <n v="0.54600000000000004"/>
    <x v="2"/>
    <n v="1773"/>
    <n v="1550"/>
    <x v="0"/>
    <n v="328768.40999999997"/>
    <x v="0"/>
  </r>
  <r>
    <x v="3049"/>
    <x v="3049"/>
    <x v="1"/>
    <x v="1"/>
    <n v="149"/>
    <n v="3"/>
    <x v="149"/>
    <n v="229"/>
    <n v="265"/>
    <n v="1944.66"/>
    <n v="6.7000000000000004E-2"/>
    <x v="1"/>
    <n v="447"/>
    <n v="231"/>
    <x v="0"/>
    <n v="865373.70000000007"/>
    <x v="3"/>
  </r>
  <r>
    <x v="3050"/>
    <x v="3050"/>
    <x v="2"/>
    <x v="1"/>
    <n v="34"/>
    <n v="3"/>
    <x v="99"/>
    <n v="142"/>
    <n v="91"/>
    <n v="1138.28"/>
    <n v="0.50800000000000001"/>
    <x v="2"/>
    <n v="102"/>
    <n v="0"/>
    <x v="0"/>
    <n v="424578.44"/>
    <x v="0"/>
  </r>
  <r>
    <x v="3051"/>
    <x v="3051"/>
    <x v="2"/>
    <x v="0"/>
    <n v="30"/>
    <n v="13"/>
    <x v="337"/>
    <n v="73"/>
    <n v="398"/>
    <n v="1088.78"/>
    <n v="0.79"/>
    <x v="0"/>
    <n v="390"/>
    <n v="0"/>
    <x v="0"/>
    <n v="837271.82"/>
    <x v="1"/>
  </r>
  <r>
    <x v="3052"/>
    <x v="3052"/>
    <x v="2"/>
    <x v="2"/>
    <n v="185"/>
    <n v="4"/>
    <x v="31"/>
    <n v="85"/>
    <n v="279"/>
    <n v="118.76"/>
    <n v="0.52900000000000003"/>
    <x v="2"/>
    <n v="740"/>
    <n v="62"/>
    <x v="0"/>
    <n v="90613.88"/>
    <x v="0"/>
  </r>
  <r>
    <x v="3053"/>
    <x v="3053"/>
    <x v="1"/>
    <x v="0"/>
    <n v="129"/>
    <n v="8"/>
    <x v="279"/>
    <n v="140"/>
    <n v="279"/>
    <n v="1688.19"/>
    <n v="0.16700000000000001"/>
    <x v="2"/>
    <n v="1032"/>
    <n v="827"/>
    <x v="0"/>
    <n v="582425.55000000005"/>
    <x v="3"/>
  </r>
  <r>
    <x v="3054"/>
    <x v="3054"/>
    <x v="0"/>
    <x v="1"/>
    <n v="23"/>
    <n v="10"/>
    <x v="317"/>
    <n v="47"/>
    <n v="231"/>
    <n v="137.44"/>
    <n v="0.44500000000000001"/>
    <x v="1"/>
    <n v="230"/>
    <n v="0"/>
    <x v="2"/>
    <n v="85625.12"/>
    <x v="0"/>
  </r>
  <r>
    <x v="3055"/>
    <x v="3055"/>
    <x v="3"/>
    <x v="2"/>
    <n v="57"/>
    <n v="9"/>
    <x v="521"/>
    <n v="63"/>
    <n v="190"/>
    <n v="1817.15"/>
    <n v="0.92400000000000004"/>
    <x v="0"/>
    <n v="513"/>
    <n v="554"/>
    <x v="1"/>
    <n v="39977.300000000003"/>
    <x v="2"/>
  </r>
  <r>
    <x v="3056"/>
    <x v="3056"/>
    <x v="2"/>
    <x v="1"/>
    <n v="89"/>
    <n v="10"/>
    <x v="165"/>
    <n v="139"/>
    <n v="337"/>
    <n v="1100.4100000000001"/>
    <n v="0.65800000000000003"/>
    <x v="0"/>
    <n v="890"/>
    <n v="531"/>
    <x v="0"/>
    <n v="548004.18000000005"/>
    <x v="1"/>
  </r>
  <r>
    <x v="3057"/>
    <x v="3057"/>
    <x v="2"/>
    <x v="1"/>
    <n v="21"/>
    <n v="7"/>
    <x v="307"/>
    <n v="227"/>
    <n v="388"/>
    <n v="378.51"/>
    <n v="0.73"/>
    <x v="0"/>
    <n v="147"/>
    <n v="274"/>
    <x v="1"/>
    <n v="37851"/>
    <x v="1"/>
  </r>
  <r>
    <x v="3058"/>
    <x v="3058"/>
    <x v="2"/>
    <x v="2"/>
    <n v="178"/>
    <n v="2"/>
    <x v="192"/>
    <n v="11"/>
    <n v="386"/>
    <n v="930.83"/>
    <n v="0.78600000000000003"/>
    <x v="2"/>
    <n v="356"/>
    <n v="304"/>
    <x v="1"/>
    <n v="58642.29"/>
    <x v="1"/>
  </r>
  <r>
    <x v="3059"/>
    <x v="3059"/>
    <x v="3"/>
    <x v="1"/>
    <n v="108"/>
    <n v="13"/>
    <x v="269"/>
    <n v="255"/>
    <n v="371"/>
    <n v="1990.22"/>
    <n v="9.0999999999999998E-2"/>
    <x v="0"/>
    <n v="1404"/>
    <n v="1485"/>
    <x v="1"/>
    <n v="346298.28"/>
    <x v="3"/>
  </r>
  <r>
    <x v="3060"/>
    <x v="3060"/>
    <x v="2"/>
    <x v="1"/>
    <n v="185"/>
    <n v="5"/>
    <x v="767"/>
    <n v="149"/>
    <n v="131"/>
    <n v="644.91"/>
    <n v="0.58199999999999996"/>
    <x v="2"/>
    <n v="925"/>
    <n v="519"/>
    <x v="0"/>
    <n v="357925.05"/>
    <x v="0"/>
  </r>
  <r>
    <x v="3061"/>
    <x v="3061"/>
    <x v="3"/>
    <x v="1"/>
    <n v="109"/>
    <n v="14"/>
    <x v="673"/>
    <n v="267"/>
    <n v="216"/>
    <n v="575.45000000000005"/>
    <n v="0.376"/>
    <x v="1"/>
    <n v="1526"/>
    <n v="1675"/>
    <x v="1"/>
    <n v="67903.100000000006"/>
    <x v="0"/>
  </r>
  <r>
    <x v="3062"/>
    <x v="3062"/>
    <x v="2"/>
    <x v="1"/>
    <n v="108"/>
    <n v="7"/>
    <x v="577"/>
    <n v="114"/>
    <n v="383"/>
    <n v="280.11"/>
    <n v="0.13900000000000001"/>
    <x v="0"/>
    <n v="756"/>
    <n v="454"/>
    <x v="0"/>
    <n v="116525.76000000001"/>
    <x v="3"/>
  </r>
  <r>
    <x v="3063"/>
    <x v="3063"/>
    <x v="1"/>
    <x v="1"/>
    <n v="196"/>
    <n v="13"/>
    <x v="335"/>
    <n v="194"/>
    <n v="103"/>
    <n v="1214.43"/>
    <n v="0.20300000000000001"/>
    <x v="1"/>
    <n v="2548"/>
    <n v="2552"/>
    <x v="1"/>
    <n v="230741.7"/>
    <x v="3"/>
  </r>
  <r>
    <x v="3064"/>
    <x v="3064"/>
    <x v="1"/>
    <x v="1"/>
    <n v="177"/>
    <n v="7"/>
    <x v="711"/>
    <n v="253"/>
    <n v="122"/>
    <n v="223.99"/>
    <n v="0.78100000000000003"/>
    <x v="2"/>
    <n v="1239"/>
    <n v="1325"/>
    <x v="1"/>
    <n v="37406.33"/>
    <x v="1"/>
  </r>
  <r>
    <x v="3065"/>
    <x v="3065"/>
    <x v="3"/>
    <x v="1"/>
    <n v="181"/>
    <n v="9"/>
    <x v="627"/>
    <n v="173"/>
    <n v="262"/>
    <n v="1543.72"/>
    <n v="0.161"/>
    <x v="0"/>
    <n v="1629"/>
    <n v="1660"/>
    <x v="1"/>
    <n v="219208.24"/>
    <x v="3"/>
  </r>
  <r>
    <x v="3066"/>
    <x v="3066"/>
    <x v="1"/>
    <x v="1"/>
    <n v="151"/>
    <n v="2"/>
    <x v="195"/>
    <n v="141"/>
    <n v="220"/>
    <n v="1842.49"/>
    <n v="0.312"/>
    <x v="2"/>
    <n v="302"/>
    <n v="312"/>
    <x v="1"/>
    <n v="241366.19"/>
    <x v="0"/>
  </r>
  <r>
    <x v="3067"/>
    <x v="3067"/>
    <x v="3"/>
    <x v="1"/>
    <n v="128"/>
    <n v="14"/>
    <x v="92"/>
    <n v="212"/>
    <n v="319"/>
    <n v="1867.15"/>
    <n v="0.28499999999999998"/>
    <x v="0"/>
    <n v="1792"/>
    <n v="1855"/>
    <x v="1"/>
    <n v="278205.35000000003"/>
    <x v="3"/>
  </r>
  <r>
    <x v="3068"/>
    <x v="3068"/>
    <x v="1"/>
    <x v="0"/>
    <n v="85"/>
    <n v="12"/>
    <x v="2"/>
    <n v="219"/>
    <n v="268"/>
    <n v="260.44"/>
    <n v="4.9000000000000002E-2"/>
    <x v="2"/>
    <n v="1020"/>
    <n v="1152"/>
    <x v="1"/>
    <n v="22658.28"/>
    <x v="3"/>
  </r>
  <r>
    <x v="3069"/>
    <x v="3069"/>
    <x v="1"/>
    <x v="0"/>
    <n v="197"/>
    <n v="3"/>
    <x v="482"/>
    <n v="110"/>
    <n v="185"/>
    <n v="1138.6099999999999"/>
    <n v="0.46200000000000002"/>
    <x v="2"/>
    <n v="591"/>
    <n v="0"/>
    <x v="0"/>
    <n v="851680.27999999991"/>
    <x v="0"/>
  </r>
  <r>
    <x v="3070"/>
    <x v="3070"/>
    <x v="3"/>
    <x v="1"/>
    <n v="41"/>
    <n v="3"/>
    <x v="648"/>
    <n v="280"/>
    <n v="84"/>
    <n v="239.36"/>
    <n v="0.76600000000000001"/>
    <x v="2"/>
    <n v="123"/>
    <n v="0"/>
    <x v="0"/>
    <n v="150078.72"/>
    <x v="1"/>
  </r>
  <r>
    <x v="3071"/>
    <x v="3071"/>
    <x v="0"/>
    <x v="0"/>
    <n v="125"/>
    <n v="14"/>
    <x v="35"/>
    <n v="58"/>
    <n v="195"/>
    <n v="1165.43"/>
    <n v="2.1999999999999999E-2"/>
    <x v="1"/>
    <n v="1750"/>
    <n v="1132"/>
    <x v="0"/>
    <n v="787830.68"/>
    <x v="3"/>
  </r>
  <r>
    <x v="3072"/>
    <x v="3072"/>
    <x v="1"/>
    <x v="2"/>
    <n v="74"/>
    <n v="7"/>
    <x v="693"/>
    <n v="248"/>
    <n v="232"/>
    <n v="1639.21"/>
    <n v="0.113"/>
    <x v="0"/>
    <n v="518"/>
    <n v="202"/>
    <x v="0"/>
    <n v="924514.44000000006"/>
    <x v="3"/>
  </r>
  <r>
    <x v="3073"/>
    <x v="3073"/>
    <x v="2"/>
    <x v="0"/>
    <n v="158"/>
    <n v="12"/>
    <x v="763"/>
    <n v="224"/>
    <n v="127"/>
    <n v="1098.69"/>
    <n v="0.72"/>
    <x v="2"/>
    <n v="1896"/>
    <n v="1815"/>
    <x v="0"/>
    <n v="335100.45"/>
    <x v="1"/>
  </r>
  <r>
    <x v="3074"/>
    <x v="3074"/>
    <x v="0"/>
    <x v="1"/>
    <n v="134"/>
    <n v="8"/>
    <x v="61"/>
    <n v="289"/>
    <n v="357"/>
    <n v="1750.5"/>
    <n v="0.59399999999999997"/>
    <x v="0"/>
    <n v="1072"/>
    <n v="1337"/>
    <x v="1"/>
    <n v="42012"/>
    <x v="0"/>
  </r>
  <r>
    <x v="3075"/>
    <x v="3075"/>
    <x v="3"/>
    <x v="1"/>
    <n v="63"/>
    <n v="3"/>
    <x v="170"/>
    <n v="86"/>
    <n v="302"/>
    <n v="1613.26"/>
    <n v="0.71499999999999997"/>
    <x v="2"/>
    <n v="189"/>
    <n v="138"/>
    <x v="1"/>
    <n v="221016.62"/>
    <x v="1"/>
  </r>
  <r>
    <x v="3076"/>
    <x v="3076"/>
    <x v="0"/>
    <x v="0"/>
    <n v="122"/>
    <n v="6"/>
    <x v="86"/>
    <n v="160"/>
    <n v="377"/>
    <n v="589.27"/>
    <n v="0.23"/>
    <x v="0"/>
    <n v="732"/>
    <n v="221"/>
    <x v="0"/>
    <n v="395400.17"/>
    <x v="3"/>
  </r>
  <r>
    <x v="3077"/>
    <x v="3077"/>
    <x v="4"/>
    <x v="1"/>
    <n v="137"/>
    <n v="7"/>
    <x v="90"/>
    <n v="166"/>
    <n v="285"/>
    <n v="1278.7"/>
    <n v="0.80400000000000005"/>
    <x v="2"/>
    <n v="959"/>
    <n v="876"/>
    <x v="1"/>
    <n v="318396.3"/>
    <x v="2"/>
  </r>
  <r>
    <x v="3078"/>
    <x v="3078"/>
    <x v="4"/>
    <x v="2"/>
    <n v="41"/>
    <n v="5"/>
    <x v="48"/>
    <n v="207"/>
    <n v="371"/>
    <n v="64.45"/>
    <n v="0.48"/>
    <x v="2"/>
    <n v="205"/>
    <n v="233"/>
    <x v="1"/>
    <n v="11536.550000000001"/>
    <x v="0"/>
  </r>
  <r>
    <x v="3079"/>
    <x v="3079"/>
    <x v="1"/>
    <x v="2"/>
    <n v="35"/>
    <n v="2"/>
    <x v="241"/>
    <n v="296"/>
    <n v="386"/>
    <n v="822.28"/>
    <n v="0.61"/>
    <x v="1"/>
    <n v="70"/>
    <n v="53"/>
    <x v="1"/>
    <n v="257373.63999999998"/>
    <x v="1"/>
  </r>
  <r>
    <x v="3080"/>
    <x v="3080"/>
    <x v="1"/>
    <x v="1"/>
    <n v="103"/>
    <n v="4"/>
    <x v="726"/>
    <n v="33"/>
    <n v="126"/>
    <n v="514.02"/>
    <n v="9.1999999999999998E-2"/>
    <x v="0"/>
    <n v="412"/>
    <n v="0"/>
    <x v="0"/>
    <n v="400935.6"/>
    <x v="3"/>
  </r>
  <r>
    <x v="3081"/>
    <x v="3081"/>
    <x v="2"/>
    <x v="2"/>
    <n v="98"/>
    <n v="11"/>
    <x v="546"/>
    <n v="18"/>
    <n v="122"/>
    <n v="1877.38"/>
    <n v="0.20499999999999999"/>
    <x v="1"/>
    <n v="1078"/>
    <n v="891"/>
    <x v="0"/>
    <n v="384862.9"/>
    <x v="3"/>
  </r>
  <r>
    <x v="3082"/>
    <x v="3082"/>
    <x v="0"/>
    <x v="2"/>
    <n v="180"/>
    <n v="10"/>
    <x v="302"/>
    <n v="141"/>
    <n v="76"/>
    <n v="840.51"/>
    <n v="0.77300000000000002"/>
    <x v="2"/>
    <n v="1800"/>
    <n v="1370"/>
    <x v="0"/>
    <n v="479931.21"/>
    <x v="1"/>
  </r>
  <r>
    <x v="3083"/>
    <x v="3083"/>
    <x v="4"/>
    <x v="0"/>
    <n v="10"/>
    <n v="14"/>
    <x v="647"/>
    <n v="86"/>
    <n v="87"/>
    <n v="1325.43"/>
    <n v="0.224"/>
    <x v="1"/>
    <n v="140"/>
    <n v="0"/>
    <x v="0"/>
    <n v="322079.49"/>
    <x v="3"/>
  </r>
  <r>
    <x v="3084"/>
    <x v="3084"/>
    <x v="1"/>
    <x v="2"/>
    <n v="19"/>
    <n v="7"/>
    <x v="101"/>
    <n v="235"/>
    <n v="303"/>
    <n v="1477.36"/>
    <n v="9.2999999999999999E-2"/>
    <x v="1"/>
    <n v="133"/>
    <n v="197"/>
    <x v="1"/>
    <n v="252628.55999999997"/>
    <x v="3"/>
  </r>
  <r>
    <x v="3085"/>
    <x v="3085"/>
    <x v="0"/>
    <x v="0"/>
    <n v="147"/>
    <n v="3"/>
    <x v="500"/>
    <n v="140"/>
    <n v="135"/>
    <n v="1557.76"/>
    <n v="0.59699999999999998"/>
    <x v="1"/>
    <n v="441"/>
    <n v="422"/>
    <x v="0"/>
    <n v="247683.84"/>
    <x v="0"/>
  </r>
  <r>
    <x v="3086"/>
    <x v="3086"/>
    <x v="1"/>
    <x v="1"/>
    <n v="193"/>
    <n v="10"/>
    <x v="651"/>
    <n v="99"/>
    <n v="80"/>
    <n v="1484.76"/>
    <n v="0.54800000000000004"/>
    <x v="1"/>
    <n v="1930"/>
    <n v="1643"/>
    <x v="0"/>
    <n v="573117.36"/>
    <x v="0"/>
  </r>
  <r>
    <x v="3087"/>
    <x v="3087"/>
    <x v="1"/>
    <x v="0"/>
    <n v="20"/>
    <n v="5"/>
    <x v="661"/>
    <n v="126"/>
    <n v="254"/>
    <n v="613.87"/>
    <n v="0.60799999999999998"/>
    <x v="0"/>
    <n v="100"/>
    <n v="79"/>
    <x v="1"/>
    <n v="90238.89"/>
    <x v="1"/>
  </r>
  <r>
    <x v="3088"/>
    <x v="3088"/>
    <x v="4"/>
    <x v="1"/>
    <n v="24"/>
    <n v="12"/>
    <x v="596"/>
    <n v="119"/>
    <n v="242"/>
    <n v="1387.83"/>
    <n v="0.61799999999999999"/>
    <x v="1"/>
    <n v="288"/>
    <n v="37"/>
    <x v="0"/>
    <n v="513497.1"/>
    <x v="1"/>
  </r>
  <r>
    <x v="3089"/>
    <x v="3089"/>
    <x v="4"/>
    <x v="1"/>
    <n v="81"/>
    <n v="14"/>
    <x v="594"/>
    <n v="280"/>
    <n v="279"/>
    <n v="1120.57"/>
    <n v="0.5"/>
    <x v="2"/>
    <n v="1134"/>
    <n v="1248"/>
    <x v="1"/>
    <n v="186014.62"/>
    <x v="0"/>
  </r>
  <r>
    <x v="3090"/>
    <x v="3090"/>
    <x v="1"/>
    <x v="1"/>
    <n v="48"/>
    <n v="9"/>
    <x v="400"/>
    <n v="236"/>
    <n v="230"/>
    <n v="1214.8800000000001"/>
    <n v="0.49399999999999999"/>
    <x v="2"/>
    <n v="432"/>
    <n v="364"/>
    <x v="0"/>
    <n v="369323.52000000002"/>
    <x v="0"/>
  </r>
  <r>
    <x v="3091"/>
    <x v="3091"/>
    <x v="3"/>
    <x v="1"/>
    <n v="174"/>
    <n v="11"/>
    <x v="529"/>
    <n v="253"/>
    <n v="294"/>
    <n v="51.59"/>
    <n v="0.92400000000000004"/>
    <x v="1"/>
    <n v="1914"/>
    <n v="1679"/>
    <x v="0"/>
    <n v="25175.920000000002"/>
    <x v="2"/>
  </r>
  <r>
    <x v="3092"/>
    <x v="3092"/>
    <x v="1"/>
    <x v="1"/>
    <n v="50"/>
    <n v="8"/>
    <x v="135"/>
    <n v="64"/>
    <n v="89"/>
    <n v="553.6"/>
    <n v="0.53400000000000003"/>
    <x v="1"/>
    <n v="400"/>
    <n v="227"/>
    <x v="0"/>
    <n v="131203.20000000001"/>
    <x v="0"/>
  </r>
  <r>
    <x v="3093"/>
    <x v="3093"/>
    <x v="1"/>
    <x v="0"/>
    <n v="99"/>
    <n v="13"/>
    <x v="439"/>
    <n v="46"/>
    <n v="378"/>
    <n v="1864.83"/>
    <n v="0.61699999999999999"/>
    <x v="1"/>
    <n v="1287"/>
    <n v="878"/>
    <x v="0"/>
    <n v="848497.65"/>
    <x v="1"/>
  </r>
  <r>
    <x v="3094"/>
    <x v="3094"/>
    <x v="2"/>
    <x v="1"/>
    <n v="166"/>
    <n v="12"/>
    <x v="65"/>
    <n v="64"/>
    <n v="206"/>
    <n v="615.65"/>
    <n v="0.26700000000000002"/>
    <x v="2"/>
    <n v="1992"/>
    <n v="1305"/>
    <x v="0"/>
    <n v="462353.14999999997"/>
    <x v="3"/>
  </r>
  <r>
    <x v="3095"/>
    <x v="3095"/>
    <x v="2"/>
    <x v="2"/>
    <n v="68"/>
    <n v="4"/>
    <x v="484"/>
    <n v="21"/>
    <n v="217"/>
    <n v="904.13"/>
    <n v="0.871"/>
    <x v="1"/>
    <n v="272"/>
    <n v="129"/>
    <x v="1"/>
    <n v="148277.32"/>
    <x v="2"/>
  </r>
  <r>
    <x v="3096"/>
    <x v="3096"/>
    <x v="2"/>
    <x v="2"/>
    <n v="161"/>
    <n v="9"/>
    <x v="328"/>
    <n v="194"/>
    <n v="207"/>
    <n v="414.01"/>
    <n v="2.4E-2"/>
    <x v="0"/>
    <n v="1449"/>
    <n v="1347"/>
    <x v="0"/>
    <n v="122546.95999999999"/>
    <x v="3"/>
  </r>
  <r>
    <x v="3097"/>
    <x v="3097"/>
    <x v="3"/>
    <x v="1"/>
    <n v="135"/>
    <n v="5"/>
    <x v="365"/>
    <n v="246"/>
    <n v="179"/>
    <n v="320.27"/>
    <n v="0.55700000000000005"/>
    <x v="1"/>
    <n v="675"/>
    <n v="148"/>
    <x v="0"/>
    <n v="247568.71"/>
    <x v="0"/>
  </r>
  <r>
    <x v="3098"/>
    <x v="3098"/>
    <x v="3"/>
    <x v="2"/>
    <n v="13"/>
    <n v="3"/>
    <x v="26"/>
    <n v="213"/>
    <n v="131"/>
    <n v="456.9"/>
    <n v="0.38400000000000001"/>
    <x v="0"/>
    <n v="39"/>
    <n v="173"/>
    <x v="1"/>
    <n v="36095.1"/>
    <x v="0"/>
  </r>
  <r>
    <x v="3099"/>
    <x v="3099"/>
    <x v="1"/>
    <x v="0"/>
    <n v="157"/>
    <n v="12"/>
    <x v="353"/>
    <n v="220"/>
    <n v="205"/>
    <n v="1129.6099999999999"/>
    <n v="0.60399999999999998"/>
    <x v="1"/>
    <n v="1884"/>
    <n v="1475"/>
    <x v="0"/>
    <n v="710524.69"/>
    <x v="1"/>
  </r>
  <r>
    <x v="3100"/>
    <x v="3100"/>
    <x v="2"/>
    <x v="0"/>
    <n v="46"/>
    <n v="6"/>
    <x v="277"/>
    <n v="235"/>
    <n v="224"/>
    <n v="1842.11"/>
    <n v="0.36"/>
    <x v="2"/>
    <n v="276"/>
    <n v="117"/>
    <x v="0"/>
    <n v="725791.34"/>
    <x v="0"/>
  </r>
  <r>
    <x v="3101"/>
    <x v="3101"/>
    <x v="3"/>
    <x v="1"/>
    <n v="178"/>
    <n v="2"/>
    <x v="736"/>
    <n v="16"/>
    <n v="337"/>
    <n v="686.09"/>
    <n v="0.71799999999999997"/>
    <x v="2"/>
    <n v="356"/>
    <n v="0"/>
    <x v="0"/>
    <n v="290216.07"/>
    <x v="1"/>
  </r>
  <r>
    <x v="3102"/>
    <x v="3102"/>
    <x v="4"/>
    <x v="1"/>
    <n v="77"/>
    <n v="14"/>
    <x v="10"/>
    <n v="229"/>
    <n v="137"/>
    <n v="680.65"/>
    <n v="0.02"/>
    <x v="1"/>
    <n v="1078"/>
    <n v="595"/>
    <x v="0"/>
    <n v="484622.8"/>
    <x v="3"/>
  </r>
  <r>
    <x v="3103"/>
    <x v="3103"/>
    <x v="1"/>
    <x v="1"/>
    <n v="88"/>
    <n v="9"/>
    <x v="62"/>
    <n v="37"/>
    <n v="151"/>
    <n v="1150.07"/>
    <n v="0.40600000000000003"/>
    <x v="0"/>
    <n v="792"/>
    <n v="696"/>
    <x v="1"/>
    <n v="152959.31"/>
    <x v="0"/>
  </r>
  <r>
    <x v="3104"/>
    <x v="3104"/>
    <x v="0"/>
    <x v="2"/>
    <n v="63"/>
    <n v="9"/>
    <x v="311"/>
    <n v="221"/>
    <n v="297"/>
    <n v="745.65"/>
    <n v="0.83099999999999996"/>
    <x v="2"/>
    <n v="567"/>
    <n v="274"/>
    <x v="0"/>
    <n v="383264.1"/>
    <x v="2"/>
  </r>
  <r>
    <x v="3105"/>
    <x v="3105"/>
    <x v="1"/>
    <x v="2"/>
    <n v="25"/>
    <n v="4"/>
    <x v="485"/>
    <n v="198"/>
    <n v="255"/>
    <n v="1825.31"/>
    <n v="0.25"/>
    <x v="2"/>
    <n v="100"/>
    <n v="0"/>
    <x v="2"/>
    <n v="1157246.54"/>
    <x v="3"/>
  </r>
  <r>
    <x v="3106"/>
    <x v="3106"/>
    <x v="0"/>
    <x v="0"/>
    <n v="154"/>
    <n v="2"/>
    <x v="545"/>
    <n v="84"/>
    <n v="138"/>
    <n v="786.8"/>
    <n v="5.2999999999999999E-2"/>
    <x v="2"/>
    <n v="308"/>
    <n v="37"/>
    <x v="0"/>
    <n v="279314"/>
    <x v="3"/>
  </r>
  <r>
    <x v="3107"/>
    <x v="3107"/>
    <x v="2"/>
    <x v="2"/>
    <n v="161"/>
    <n v="5"/>
    <x v="624"/>
    <n v="251"/>
    <n v="394"/>
    <n v="1006.36"/>
    <n v="0.497"/>
    <x v="1"/>
    <n v="805"/>
    <n v="468"/>
    <x v="0"/>
    <n v="591739.68000000005"/>
    <x v="0"/>
  </r>
  <r>
    <x v="3108"/>
    <x v="3108"/>
    <x v="0"/>
    <x v="0"/>
    <n v="67"/>
    <n v="10"/>
    <x v="400"/>
    <n v="123"/>
    <n v="337"/>
    <n v="1090.1099999999999"/>
    <n v="0.97699999999999998"/>
    <x v="1"/>
    <n v="670"/>
    <n v="489"/>
    <x v="1"/>
    <n v="331393.43999999994"/>
    <x v="2"/>
  </r>
  <r>
    <x v="3109"/>
    <x v="3109"/>
    <x v="2"/>
    <x v="2"/>
    <n v="77"/>
    <n v="10"/>
    <x v="599"/>
    <n v="176"/>
    <n v="359"/>
    <n v="1575.03"/>
    <n v="6.4000000000000001E-2"/>
    <x v="1"/>
    <n v="770"/>
    <n v="798"/>
    <x v="1"/>
    <n v="233104.44"/>
    <x v="3"/>
  </r>
  <r>
    <x v="3110"/>
    <x v="3110"/>
    <x v="4"/>
    <x v="0"/>
    <n v="65"/>
    <n v="2"/>
    <x v="412"/>
    <n v="115"/>
    <n v="145"/>
    <n v="1149.6199999999999"/>
    <n v="7.0000000000000007E-2"/>
    <x v="0"/>
    <n v="130"/>
    <n v="0"/>
    <x v="0"/>
    <n v="383973.07999999996"/>
    <x v="3"/>
  </r>
  <r>
    <x v="3111"/>
    <x v="3111"/>
    <x v="0"/>
    <x v="1"/>
    <n v="68"/>
    <n v="12"/>
    <x v="22"/>
    <n v="160"/>
    <n v="208"/>
    <n v="516.35"/>
    <n v="0.59499999999999997"/>
    <x v="1"/>
    <n v="816"/>
    <n v="359"/>
    <x v="0"/>
    <n v="318587.95"/>
    <x v="0"/>
  </r>
  <r>
    <x v="3112"/>
    <x v="3112"/>
    <x v="1"/>
    <x v="2"/>
    <n v="73"/>
    <n v="8"/>
    <x v="117"/>
    <n v="93"/>
    <n v="163"/>
    <n v="291.77999999999997"/>
    <n v="0.25"/>
    <x v="0"/>
    <n v="584"/>
    <n v="0"/>
    <x v="0"/>
    <n v="213291.18"/>
    <x v="3"/>
  </r>
  <r>
    <x v="3113"/>
    <x v="3113"/>
    <x v="2"/>
    <x v="0"/>
    <n v="172"/>
    <n v="7"/>
    <x v="188"/>
    <n v="221"/>
    <n v="73"/>
    <n v="1878.66"/>
    <n v="0.41"/>
    <x v="1"/>
    <n v="1204"/>
    <n v="1335"/>
    <x v="1"/>
    <n v="169079.4"/>
    <x v="0"/>
  </r>
  <r>
    <x v="3114"/>
    <x v="3114"/>
    <x v="1"/>
    <x v="2"/>
    <n v="133"/>
    <n v="8"/>
    <x v="216"/>
    <n v="276"/>
    <n v="212"/>
    <n v="1613.05"/>
    <n v="0.83099999999999996"/>
    <x v="0"/>
    <n v="1064"/>
    <n v="976"/>
    <x v="0"/>
    <n v="587150.19999999995"/>
    <x v="2"/>
  </r>
  <r>
    <x v="3115"/>
    <x v="3115"/>
    <x v="3"/>
    <x v="1"/>
    <n v="110"/>
    <n v="8"/>
    <x v="396"/>
    <n v="278"/>
    <n v="335"/>
    <n v="94.78"/>
    <n v="0.19900000000000001"/>
    <x v="0"/>
    <n v="880"/>
    <n v="1041"/>
    <x v="1"/>
    <n v="11089.26"/>
    <x v="3"/>
  </r>
  <r>
    <x v="3116"/>
    <x v="3116"/>
    <x v="2"/>
    <x v="0"/>
    <n v="69"/>
    <n v="9"/>
    <x v="169"/>
    <n v="186"/>
    <n v="104"/>
    <n v="1651.98"/>
    <n v="0.71899999999999997"/>
    <x v="1"/>
    <n v="621"/>
    <n v="488"/>
    <x v="0"/>
    <n v="526981.62"/>
    <x v="1"/>
  </r>
  <r>
    <x v="3117"/>
    <x v="3117"/>
    <x v="0"/>
    <x v="2"/>
    <n v="126"/>
    <n v="9"/>
    <x v="252"/>
    <n v="280"/>
    <n v="113"/>
    <n v="1201.67"/>
    <n v="0.504"/>
    <x v="0"/>
    <n v="1134"/>
    <n v="1219"/>
    <x v="1"/>
    <n v="234325.65000000002"/>
    <x v="0"/>
  </r>
  <r>
    <x v="3118"/>
    <x v="3118"/>
    <x v="2"/>
    <x v="2"/>
    <n v="66"/>
    <n v="11"/>
    <x v="715"/>
    <n v="191"/>
    <n v="82"/>
    <n v="1061.8399999999999"/>
    <n v="0.90500000000000003"/>
    <x v="2"/>
    <n v="726"/>
    <n v="153"/>
    <x v="0"/>
    <n v="811245.75999999989"/>
    <x v="2"/>
  </r>
  <r>
    <x v="3119"/>
    <x v="3119"/>
    <x v="1"/>
    <x v="1"/>
    <n v="186"/>
    <n v="12"/>
    <x v="158"/>
    <n v="168"/>
    <n v="95"/>
    <n v="73.849999999999994"/>
    <n v="0.97299999999999998"/>
    <x v="2"/>
    <n v="2232"/>
    <n v="2306"/>
    <x v="1"/>
    <n v="6941.9"/>
    <x v="2"/>
  </r>
  <r>
    <x v="3120"/>
    <x v="3120"/>
    <x v="4"/>
    <x v="1"/>
    <n v="107"/>
    <n v="3"/>
    <x v="496"/>
    <n v="198"/>
    <n v="268"/>
    <n v="1572.68"/>
    <n v="0.48499999999999999"/>
    <x v="1"/>
    <n v="321"/>
    <n v="357"/>
    <x v="1"/>
    <n v="254774.16"/>
    <x v="0"/>
  </r>
  <r>
    <x v="3121"/>
    <x v="3121"/>
    <x v="2"/>
    <x v="0"/>
    <n v="64"/>
    <n v="13"/>
    <x v="350"/>
    <n v="195"/>
    <n v="338"/>
    <n v="436.23"/>
    <n v="0.58499999999999996"/>
    <x v="2"/>
    <n v="832"/>
    <n v="985"/>
    <x v="1"/>
    <n v="18321.66"/>
    <x v="0"/>
  </r>
  <r>
    <x v="3122"/>
    <x v="3122"/>
    <x v="0"/>
    <x v="2"/>
    <n v="50"/>
    <n v="13"/>
    <x v="566"/>
    <n v="255"/>
    <n v="245"/>
    <n v="1469.56"/>
    <n v="0.746"/>
    <x v="1"/>
    <n v="650"/>
    <n v="705"/>
    <x v="1"/>
    <n v="293912"/>
    <x v="1"/>
  </r>
  <r>
    <x v="3123"/>
    <x v="3123"/>
    <x v="3"/>
    <x v="2"/>
    <n v="9"/>
    <n v="13"/>
    <x v="717"/>
    <n v="51"/>
    <n v="302"/>
    <n v="80.94"/>
    <n v="0.31900000000000001"/>
    <x v="0"/>
    <n v="117"/>
    <n v="104"/>
    <x v="1"/>
    <n v="5180.16"/>
    <x v="0"/>
  </r>
  <r>
    <x v="3124"/>
    <x v="3124"/>
    <x v="4"/>
    <x v="1"/>
    <n v="117"/>
    <n v="5"/>
    <x v="529"/>
    <n v="294"/>
    <n v="335"/>
    <n v="1602.89"/>
    <n v="0.22700000000000001"/>
    <x v="2"/>
    <n v="585"/>
    <n v="391"/>
    <x v="0"/>
    <n v="782210.32000000007"/>
    <x v="3"/>
  </r>
  <r>
    <x v="3125"/>
    <x v="3125"/>
    <x v="3"/>
    <x v="1"/>
    <n v="154"/>
    <n v="5"/>
    <x v="588"/>
    <n v="190"/>
    <n v="285"/>
    <n v="94.93"/>
    <n v="0.96499999999999997"/>
    <x v="0"/>
    <n v="770"/>
    <n v="849"/>
    <x v="1"/>
    <n v="10537.230000000001"/>
    <x v="2"/>
  </r>
  <r>
    <x v="3126"/>
    <x v="3126"/>
    <x v="2"/>
    <x v="0"/>
    <n v="185"/>
    <n v="14"/>
    <x v="738"/>
    <n v="191"/>
    <n v="128"/>
    <n v="509.99"/>
    <n v="0.433"/>
    <x v="1"/>
    <n v="2590"/>
    <n v="2493"/>
    <x v="0"/>
    <n v="146877.12"/>
    <x v="0"/>
  </r>
  <r>
    <x v="3127"/>
    <x v="3127"/>
    <x v="1"/>
    <x v="2"/>
    <n v="74"/>
    <n v="12"/>
    <x v="339"/>
    <n v="227"/>
    <n v="141"/>
    <n v="573.14"/>
    <n v="2E-3"/>
    <x v="1"/>
    <n v="888"/>
    <n v="1062"/>
    <x v="1"/>
    <n v="30376.42"/>
    <x v="3"/>
  </r>
  <r>
    <x v="3128"/>
    <x v="3128"/>
    <x v="1"/>
    <x v="2"/>
    <n v="164"/>
    <n v="11"/>
    <x v="233"/>
    <n v="172"/>
    <n v="145"/>
    <n v="357.14"/>
    <n v="0.83799999999999997"/>
    <x v="0"/>
    <n v="1804"/>
    <n v="1279"/>
    <x v="0"/>
    <n v="248926.58"/>
    <x v="2"/>
  </r>
  <r>
    <x v="3129"/>
    <x v="3129"/>
    <x v="0"/>
    <x v="0"/>
    <n v="15"/>
    <n v="13"/>
    <x v="292"/>
    <n v="55"/>
    <n v="277"/>
    <n v="988.06"/>
    <n v="0.6"/>
    <x v="1"/>
    <n v="195"/>
    <n v="0"/>
    <x v="2"/>
    <n v="593824.05999999994"/>
    <x v="1"/>
  </r>
  <r>
    <x v="3130"/>
    <x v="3130"/>
    <x v="1"/>
    <x v="0"/>
    <n v="142"/>
    <n v="14"/>
    <x v="113"/>
    <n v="101"/>
    <n v="335"/>
    <n v="603.19000000000005"/>
    <n v="0.16900000000000001"/>
    <x v="2"/>
    <n v="1988"/>
    <n v="1706"/>
    <x v="0"/>
    <n v="231021.77000000002"/>
    <x v="3"/>
  </r>
  <r>
    <x v="3131"/>
    <x v="3131"/>
    <x v="4"/>
    <x v="1"/>
    <n v="171"/>
    <n v="9"/>
    <x v="572"/>
    <n v="114"/>
    <n v="284"/>
    <n v="1986.91"/>
    <n v="0.03"/>
    <x v="1"/>
    <n v="1539"/>
    <n v="926"/>
    <x v="0"/>
    <n v="1444483.57"/>
    <x v="3"/>
  </r>
  <r>
    <x v="3132"/>
    <x v="3132"/>
    <x v="1"/>
    <x v="1"/>
    <n v="102"/>
    <n v="14"/>
    <x v="222"/>
    <n v="216"/>
    <n v="151"/>
    <n v="1180.94"/>
    <n v="0.29099999999999998"/>
    <x v="2"/>
    <n v="1428"/>
    <n v="1492"/>
    <x v="1"/>
    <n v="179502.88"/>
    <x v="3"/>
  </r>
  <r>
    <x v="3133"/>
    <x v="3133"/>
    <x v="0"/>
    <x v="0"/>
    <n v="35"/>
    <n v="14"/>
    <x v="531"/>
    <n v="148"/>
    <n v="301"/>
    <n v="1154.6300000000001"/>
    <n v="0.92800000000000005"/>
    <x v="1"/>
    <n v="490"/>
    <n v="0"/>
    <x v="0"/>
    <n v="898302.14000000013"/>
    <x v="2"/>
  </r>
  <r>
    <x v="3134"/>
    <x v="3134"/>
    <x v="2"/>
    <x v="0"/>
    <n v="16"/>
    <n v="4"/>
    <x v="355"/>
    <n v="38"/>
    <n v="189"/>
    <n v="480.7"/>
    <n v="0.93300000000000005"/>
    <x v="2"/>
    <n v="64"/>
    <n v="0"/>
    <x v="2"/>
    <n v="192760.69999999998"/>
    <x v="2"/>
  </r>
  <r>
    <x v="3135"/>
    <x v="3135"/>
    <x v="2"/>
    <x v="2"/>
    <n v="112"/>
    <n v="13"/>
    <x v="695"/>
    <n v="260"/>
    <n v="372"/>
    <n v="846.94"/>
    <n v="0.311"/>
    <x v="1"/>
    <n v="1456"/>
    <n v="1017"/>
    <x v="0"/>
    <n v="592011.06000000006"/>
    <x v="0"/>
  </r>
  <r>
    <x v="3136"/>
    <x v="3136"/>
    <x v="1"/>
    <x v="0"/>
    <n v="84"/>
    <n v="14"/>
    <x v="328"/>
    <n v="200"/>
    <n v="192"/>
    <n v="291.76"/>
    <n v="0.83599999999999997"/>
    <x v="1"/>
    <n v="1176"/>
    <n v="1080"/>
    <x v="0"/>
    <n v="86360.959999999992"/>
    <x v="2"/>
  </r>
  <r>
    <x v="3137"/>
    <x v="3137"/>
    <x v="3"/>
    <x v="0"/>
    <n v="170"/>
    <n v="14"/>
    <x v="82"/>
    <n v="56"/>
    <n v="289"/>
    <n v="1536.93"/>
    <n v="0.442"/>
    <x v="0"/>
    <n v="2380"/>
    <n v="2261"/>
    <x v="1"/>
    <n v="268962.75"/>
    <x v="0"/>
  </r>
  <r>
    <x v="3138"/>
    <x v="3138"/>
    <x v="2"/>
    <x v="2"/>
    <n v="71"/>
    <n v="13"/>
    <x v="607"/>
    <n v="260"/>
    <n v="315"/>
    <n v="695.76"/>
    <n v="0.65400000000000003"/>
    <x v="0"/>
    <n v="923"/>
    <n v="777"/>
    <x v="0"/>
    <n v="282478.56"/>
    <x v="1"/>
  </r>
  <r>
    <x v="3139"/>
    <x v="3139"/>
    <x v="1"/>
    <x v="0"/>
    <n v="198"/>
    <n v="4"/>
    <x v="276"/>
    <n v="272"/>
    <n v="391"/>
    <n v="1516.33"/>
    <n v="0.33400000000000002"/>
    <x v="2"/>
    <n v="792"/>
    <n v="510"/>
    <x v="0"/>
    <n v="840046.82"/>
    <x v="0"/>
  </r>
  <r>
    <x v="3140"/>
    <x v="3140"/>
    <x v="0"/>
    <x v="1"/>
    <n v="56"/>
    <n v="14"/>
    <x v="713"/>
    <n v="73"/>
    <n v="110"/>
    <n v="774.81"/>
    <n v="0.51600000000000001"/>
    <x v="0"/>
    <n v="784"/>
    <n v="638"/>
    <x v="0"/>
    <n v="169683.38999999998"/>
    <x v="0"/>
  </r>
  <r>
    <x v="3141"/>
    <x v="3141"/>
    <x v="1"/>
    <x v="1"/>
    <n v="137"/>
    <n v="3"/>
    <x v="708"/>
    <n v="277"/>
    <n v="72"/>
    <n v="1978.08"/>
    <n v="0.29399999999999998"/>
    <x v="0"/>
    <n v="411"/>
    <n v="394"/>
    <x v="0"/>
    <n v="581555.52"/>
    <x v="3"/>
  </r>
  <r>
    <x v="3142"/>
    <x v="3142"/>
    <x v="2"/>
    <x v="2"/>
    <n v="143"/>
    <n v="2"/>
    <x v="318"/>
    <n v="21"/>
    <n v="60"/>
    <n v="383.69"/>
    <n v="6.0999999999999999E-2"/>
    <x v="2"/>
    <n v="286"/>
    <n v="0"/>
    <x v="0"/>
    <n v="199518.8"/>
    <x v="3"/>
  </r>
  <r>
    <x v="3143"/>
    <x v="3143"/>
    <x v="0"/>
    <x v="0"/>
    <n v="29"/>
    <n v="9"/>
    <x v="1"/>
    <n v="38"/>
    <n v="65"/>
    <n v="52.97"/>
    <n v="0.13900000000000001"/>
    <x v="0"/>
    <n v="261"/>
    <n v="0"/>
    <x v="0"/>
    <n v="25319.66"/>
    <x v="3"/>
  </r>
  <r>
    <x v="3144"/>
    <x v="3144"/>
    <x v="1"/>
    <x v="1"/>
    <n v="39"/>
    <n v="10"/>
    <x v="745"/>
    <n v="148"/>
    <n v="98"/>
    <n v="1209.9100000000001"/>
    <n v="0.29099999999999998"/>
    <x v="2"/>
    <n v="390"/>
    <n v="469"/>
    <x v="1"/>
    <n v="83483.790000000008"/>
    <x v="3"/>
  </r>
  <r>
    <x v="3145"/>
    <x v="3145"/>
    <x v="4"/>
    <x v="1"/>
    <n v="167"/>
    <n v="10"/>
    <x v="21"/>
    <n v="94"/>
    <n v="385"/>
    <n v="1908.26"/>
    <n v="0.97599999999999998"/>
    <x v="2"/>
    <n v="1670"/>
    <n v="1047"/>
    <x v="0"/>
    <n v="1368222.42"/>
    <x v="2"/>
  </r>
  <r>
    <x v="3146"/>
    <x v="3146"/>
    <x v="0"/>
    <x v="1"/>
    <n v="26"/>
    <n v="12"/>
    <x v="160"/>
    <n v="83"/>
    <n v="219"/>
    <n v="1311.76"/>
    <n v="0.96599999999999997"/>
    <x v="2"/>
    <n v="312"/>
    <n v="0"/>
    <x v="0"/>
    <n v="722779.76"/>
    <x v="2"/>
  </r>
  <r>
    <x v="3147"/>
    <x v="3147"/>
    <x v="4"/>
    <x v="1"/>
    <n v="169"/>
    <n v="9"/>
    <x v="100"/>
    <n v="260"/>
    <n v="168"/>
    <n v="217.16"/>
    <n v="0.82799999999999996"/>
    <x v="2"/>
    <n v="1521"/>
    <n v="1134"/>
    <x v="0"/>
    <n v="140502.51999999999"/>
    <x v="2"/>
  </r>
  <r>
    <x v="3148"/>
    <x v="3148"/>
    <x v="3"/>
    <x v="0"/>
    <n v="187"/>
    <n v="6"/>
    <x v="588"/>
    <n v="233"/>
    <n v="91"/>
    <n v="1103.94"/>
    <n v="0.23300000000000001"/>
    <x v="1"/>
    <n v="1122"/>
    <n v="1244"/>
    <x v="1"/>
    <n v="122537.34000000001"/>
    <x v="3"/>
  </r>
  <r>
    <x v="3149"/>
    <x v="3149"/>
    <x v="0"/>
    <x v="0"/>
    <n v="100"/>
    <n v="2"/>
    <x v="476"/>
    <n v="56"/>
    <n v="59"/>
    <n v="1823.5"/>
    <n v="0.442"/>
    <x v="1"/>
    <n v="200"/>
    <n v="0"/>
    <x v="0"/>
    <n v="866162.5"/>
    <x v="0"/>
  </r>
  <r>
    <x v="3150"/>
    <x v="3150"/>
    <x v="4"/>
    <x v="0"/>
    <n v="121"/>
    <n v="10"/>
    <x v="430"/>
    <n v="90"/>
    <n v="98"/>
    <n v="62.69"/>
    <n v="0.44"/>
    <x v="2"/>
    <n v="1210"/>
    <n v="942"/>
    <x v="0"/>
    <n v="22443.02"/>
    <x v="0"/>
  </r>
  <r>
    <x v="3151"/>
    <x v="3151"/>
    <x v="2"/>
    <x v="0"/>
    <n v="196"/>
    <n v="7"/>
    <x v="727"/>
    <n v="130"/>
    <n v="314"/>
    <n v="375.48"/>
    <n v="0.38700000000000001"/>
    <x v="0"/>
    <n v="1372"/>
    <n v="1430"/>
    <x v="1"/>
    <n v="27034.560000000001"/>
    <x v="0"/>
  </r>
  <r>
    <x v="3152"/>
    <x v="3152"/>
    <x v="2"/>
    <x v="1"/>
    <n v="24"/>
    <n v="13"/>
    <x v="366"/>
    <n v="52"/>
    <n v="256"/>
    <n v="1638.4"/>
    <n v="4.4999999999999998E-2"/>
    <x v="2"/>
    <n v="312"/>
    <n v="0"/>
    <x v="0"/>
    <n v="843776"/>
    <x v="3"/>
  </r>
  <r>
    <x v="3153"/>
    <x v="3153"/>
    <x v="3"/>
    <x v="2"/>
    <n v="110"/>
    <n v="8"/>
    <x v="251"/>
    <n v="155"/>
    <n v="216"/>
    <n v="1793.12"/>
    <n v="0.53500000000000003"/>
    <x v="2"/>
    <n v="880"/>
    <n v="381"/>
    <x v="0"/>
    <n v="1172700.48"/>
    <x v="0"/>
  </r>
  <r>
    <x v="3154"/>
    <x v="3154"/>
    <x v="0"/>
    <x v="2"/>
    <n v="8"/>
    <n v="9"/>
    <x v="63"/>
    <n v="83"/>
    <n v="51"/>
    <n v="1428.96"/>
    <n v="7.2999999999999995E-2"/>
    <x v="0"/>
    <n v="72"/>
    <n v="0"/>
    <x v="2"/>
    <n v="1137452.1599999999"/>
    <x v="3"/>
  </r>
  <r>
    <x v="3155"/>
    <x v="3155"/>
    <x v="0"/>
    <x v="1"/>
    <n v="22"/>
    <n v="14"/>
    <x v="164"/>
    <n v="62"/>
    <n v="117"/>
    <n v="1983.54"/>
    <n v="0.80200000000000005"/>
    <x v="2"/>
    <n v="308"/>
    <n v="347"/>
    <x v="1"/>
    <n v="45621.42"/>
    <x v="2"/>
  </r>
  <r>
    <x v="3156"/>
    <x v="3156"/>
    <x v="0"/>
    <x v="1"/>
    <n v="55"/>
    <n v="6"/>
    <x v="573"/>
    <n v="242"/>
    <n v="357"/>
    <n v="225.92"/>
    <n v="0.69099999999999995"/>
    <x v="1"/>
    <n v="330"/>
    <n v="0"/>
    <x v="0"/>
    <n v="158144"/>
    <x v="1"/>
  </r>
  <r>
    <x v="3157"/>
    <x v="3157"/>
    <x v="3"/>
    <x v="2"/>
    <n v="24"/>
    <n v="7"/>
    <x v="37"/>
    <n v="209"/>
    <n v="259"/>
    <n v="1114.07"/>
    <n v="0.35299999999999998"/>
    <x v="2"/>
    <n v="168"/>
    <n v="77"/>
    <x v="0"/>
    <n v="334221"/>
    <x v="0"/>
  </r>
  <r>
    <x v="3158"/>
    <x v="3158"/>
    <x v="0"/>
    <x v="2"/>
    <n v="126"/>
    <n v="13"/>
    <x v="676"/>
    <n v="171"/>
    <n v="188"/>
    <n v="1385.74"/>
    <n v="0.64700000000000002"/>
    <x v="1"/>
    <n v="1638"/>
    <n v="1500"/>
    <x v="0"/>
    <n v="428193.66"/>
    <x v="1"/>
  </r>
  <r>
    <x v="3159"/>
    <x v="3159"/>
    <x v="2"/>
    <x v="1"/>
    <n v="141"/>
    <n v="14"/>
    <x v="593"/>
    <n v="46"/>
    <n v="86"/>
    <n v="1420.16"/>
    <n v="0.23300000000000001"/>
    <x v="0"/>
    <n v="1974"/>
    <n v="1928"/>
    <x v="0"/>
    <n v="130654.72"/>
    <x v="3"/>
  </r>
  <r>
    <x v="3160"/>
    <x v="3160"/>
    <x v="4"/>
    <x v="1"/>
    <n v="84"/>
    <n v="8"/>
    <x v="469"/>
    <n v="106"/>
    <n v="267"/>
    <n v="1597.29"/>
    <n v="0.26500000000000001"/>
    <x v="0"/>
    <n v="672"/>
    <n v="622"/>
    <x v="1"/>
    <n v="249177.24"/>
    <x v="3"/>
  </r>
  <r>
    <x v="3161"/>
    <x v="3161"/>
    <x v="2"/>
    <x v="0"/>
    <n v="158"/>
    <n v="8"/>
    <x v="18"/>
    <n v="58"/>
    <n v="327"/>
    <n v="1839.37"/>
    <n v="0.314"/>
    <x v="0"/>
    <n v="1264"/>
    <n v="535"/>
    <x v="0"/>
    <n v="1447584.19"/>
    <x v="0"/>
  </r>
  <r>
    <x v="3162"/>
    <x v="3162"/>
    <x v="2"/>
    <x v="0"/>
    <n v="106"/>
    <n v="3"/>
    <x v="642"/>
    <n v="19"/>
    <n v="229"/>
    <n v="755.2"/>
    <n v="0.79700000000000004"/>
    <x v="1"/>
    <n v="318"/>
    <n v="0"/>
    <x v="0"/>
    <n v="507494.40000000002"/>
    <x v="1"/>
  </r>
  <r>
    <x v="3163"/>
    <x v="3163"/>
    <x v="4"/>
    <x v="2"/>
    <n v="29"/>
    <n v="12"/>
    <x v="398"/>
    <n v="49"/>
    <n v="54"/>
    <n v="133.78"/>
    <n v="0.21099999999999999"/>
    <x v="2"/>
    <n v="348"/>
    <n v="0"/>
    <x v="0"/>
    <n v="55117.36"/>
    <x v="3"/>
  </r>
  <r>
    <x v="3164"/>
    <x v="3164"/>
    <x v="2"/>
    <x v="1"/>
    <n v="173"/>
    <n v="13"/>
    <x v="709"/>
    <n v="162"/>
    <n v="179"/>
    <n v="756.76"/>
    <n v="0.56299999999999994"/>
    <x v="0"/>
    <n v="2249"/>
    <n v="2184"/>
    <x v="0"/>
    <n v="171784.52"/>
    <x v="0"/>
  </r>
  <r>
    <x v="3165"/>
    <x v="3165"/>
    <x v="3"/>
    <x v="2"/>
    <n v="63"/>
    <n v="2"/>
    <x v="561"/>
    <n v="115"/>
    <n v="182"/>
    <n v="1359.65"/>
    <n v="0.2"/>
    <x v="0"/>
    <n v="126"/>
    <n v="0"/>
    <x v="0"/>
    <n v="379342.35000000003"/>
    <x v="3"/>
  </r>
  <r>
    <x v="3166"/>
    <x v="3166"/>
    <x v="4"/>
    <x v="0"/>
    <n v="49"/>
    <n v="9"/>
    <x v="654"/>
    <n v="50"/>
    <n v="148"/>
    <n v="466.24"/>
    <n v="0.28499999999999998"/>
    <x v="0"/>
    <n v="441"/>
    <n v="209"/>
    <x v="0"/>
    <n v="131479.67999999999"/>
    <x v="3"/>
  </r>
  <r>
    <x v="3167"/>
    <x v="3167"/>
    <x v="2"/>
    <x v="0"/>
    <n v="45"/>
    <n v="6"/>
    <x v="766"/>
    <n v="173"/>
    <n v="209"/>
    <n v="1629.45"/>
    <n v="0.23499999999999999"/>
    <x v="2"/>
    <n v="270"/>
    <n v="0"/>
    <x v="0"/>
    <n v="853831.8"/>
    <x v="3"/>
  </r>
  <r>
    <x v="3168"/>
    <x v="3168"/>
    <x v="1"/>
    <x v="2"/>
    <n v="42"/>
    <n v="11"/>
    <x v="36"/>
    <n v="267"/>
    <n v="285"/>
    <n v="478.54"/>
    <n v="0.64500000000000002"/>
    <x v="2"/>
    <n v="462"/>
    <n v="160"/>
    <x v="0"/>
    <n v="272289.26"/>
    <x v="1"/>
  </r>
  <r>
    <x v="3169"/>
    <x v="3169"/>
    <x v="2"/>
    <x v="0"/>
    <n v="121"/>
    <n v="3"/>
    <x v="410"/>
    <n v="220"/>
    <n v="196"/>
    <n v="69.62"/>
    <n v="0.52700000000000002"/>
    <x v="1"/>
    <n v="363"/>
    <n v="361"/>
    <x v="0"/>
    <n v="15455.640000000001"/>
    <x v="0"/>
  </r>
  <r>
    <x v="3170"/>
    <x v="3170"/>
    <x v="3"/>
    <x v="1"/>
    <n v="23"/>
    <n v="4"/>
    <x v="734"/>
    <n v="211"/>
    <n v="164"/>
    <n v="1040.76"/>
    <n v="0.72099999999999997"/>
    <x v="1"/>
    <n v="92"/>
    <n v="0"/>
    <x v="2"/>
    <n v="785773.8"/>
    <x v="1"/>
  </r>
  <r>
    <x v="3171"/>
    <x v="3171"/>
    <x v="0"/>
    <x v="2"/>
    <n v="18"/>
    <n v="7"/>
    <x v="489"/>
    <n v="204"/>
    <n v="53"/>
    <n v="1466.6"/>
    <n v="0.22"/>
    <x v="2"/>
    <n v="126"/>
    <n v="0"/>
    <x v="0"/>
    <n v="536775.6"/>
    <x v="3"/>
  </r>
  <r>
    <x v="3172"/>
    <x v="3172"/>
    <x v="2"/>
    <x v="1"/>
    <n v="131"/>
    <n v="11"/>
    <x v="85"/>
    <n v="62"/>
    <n v="136"/>
    <n v="731.83"/>
    <n v="8.9999999999999993E-3"/>
    <x v="2"/>
    <n v="1441"/>
    <n v="1432"/>
    <x v="1"/>
    <n v="51959.93"/>
    <x v="3"/>
  </r>
  <r>
    <x v="3173"/>
    <x v="3173"/>
    <x v="0"/>
    <x v="1"/>
    <n v="153"/>
    <n v="7"/>
    <x v="636"/>
    <n v="156"/>
    <n v="95"/>
    <n v="1510.35"/>
    <n v="0.68100000000000005"/>
    <x v="0"/>
    <n v="1071"/>
    <n v="615"/>
    <x v="0"/>
    <n v="924334.2"/>
    <x v="1"/>
  </r>
  <r>
    <x v="3174"/>
    <x v="3174"/>
    <x v="1"/>
    <x v="0"/>
    <n v="147"/>
    <n v="9"/>
    <x v="634"/>
    <n v="291"/>
    <n v="132"/>
    <n v="904.89"/>
    <n v="0.115"/>
    <x v="0"/>
    <n v="1323"/>
    <n v="1239"/>
    <x v="0"/>
    <n v="339333.75"/>
    <x v="3"/>
  </r>
  <r>
    <x v="3175"/>
    <x v="3175"/>
    <x v="2"/>
    <x v="1"/>
    <n v="7"/>
    <n v="6"/>
    <x v="645"/>
    <n v="252"/>
    <n v="203"/>
    <n v="384.84"/>
    <n v="0.246"/>
    <x v="1"/>
    <n v="42"/>
    <n v="0"/>
    <x v="2"/>
    <n v="285551.27999999997"/>
    <x v="3"/>
  </r>
  <r>
    <x v="3176"/>
    <x v="3176"/>
    <x v="4"/>
    <x v="2"/>
    <n v="41"/>
    <n v="6"/>
    <x v="121"/>
    <n v="60"/>
    <n v="355"/>
    <n v="226.59"/>
    <n v="0.30599999999999999"/>
    <x v="0"/>
    <n v="246"/>
    <n v="0"/>
    <x v="0"/>
    <n v="121905.42"/>
    <x v="0"/>
  </r>
  <r>
    <x v="3177"/>
    <x v="3177"/>
    <x v="0"/>
    <x v="1"/>
    <n v="121"/>
    <n v="8"/>
    <x v="638"/>
    <n v="123"/>
    <n v="331"/>
    <n v="1435.64"/>
    <n v="0.747"/>
    <x v="2"/>
    <n v="968"/>
    <n v="709"/>
    <x v="0"/>
    <n v="548414.48"/>
    <x v="1"/>
  </r>
  <r>
    <x v="3178"/>
    <x v="3178"/>
    <x v="1"/>
    <x v="1"/>
    <n v="178"/>
    <n v="11"/>
    <x v="717"/>
    <n v="282"/>
    <n v="376"/>
    <n v="802.14"/>
    <n v="0.626"/>
    <x v="2"/>
    <n v="1958"/>
    <n v="2176"/>
    <x v="1"/>
    <n v="51336.959999999999"/>
    <x v="1"/>
  </r>
  <r>
    <x v="3179"/>
    <x v="3179"/>
    <x v="4"/>
    <x v="1"/>
    <n v="20"/>
    <n v="14"/>
    <x v="293"/>
    <n v="129"/>
    <n v="337"/>
    <n v="1829.91"/>
    <n v="0.184"/>
    <x v="1"/>
    <n v="280"/>
    <n v="12"/>
    <x v="0"/>
    <n v="726474.27"/>
    <x v="3"/>
  </r>
  <r>
    <x v="3180"/>
    <x v="3180"/>
    <x v="4"/>
    <x v="1"/>
    <n v="146"/>
    <n v="6"/>
    <x v="768"/>
    <n v="198"/>
    <n v="160"/>
    <n v="1103.5"/>
    <n v="0.59799999999999998"/>
    <x v="2"/>
    <n v="876"/>
    <n v="643"/>
    <x v="0"/>
    <n v="475608.5"/>
    <x v="0"/>
  </r>
  <r>
    <x v="3181"/>
    <x v="3181"/>
    <x v="4"/>
    <x v="1"/>
    <n v="13"/>
    <n v="10"/>
    <x v="109"/>
    <n v="55"/>
    <n v="166"/>
    <n v="729.44"/>
    <n v="0.70799999999999996"/>
    <x v="1"/>
    <n v="130"/>
    <n v="0"/>
    <x v="2"/>
    <n v="576257.60000000009"/>
    <x v="1"/>
  </r>
  <r>
    <x v="3182"/>
    <x v="3182"/>
    <x v="4"/>
    <x v="0"/>
    <n v="11"/>
    <n v="7"/>
    <x v="754"/>
    <n v="252"/>
    <n v="146"/>
    <n v="730.53"/>
    <n v="0.38900000000000001"/>
    <x v="0"/>
    <n v="77"/>
    <n v="168"/>
    <x v="1"/>
    <n v="117615.33"/>
    <x v="0"/>
  </r>
  <r>
    <x v="3183"/>
    <x v="3183"/>
    <x v="2"/>
    <x v="2"/>
    <n v="146"/>
    <n v="8"/>
    <x v="620"/>
    <n v="59"/>
    <n v="331"/>
    <n v="306.3"/>
    <n v="0.246"/>
    <x v="1"/>
    <n v="1168"/>
    <n v="950"/>
    <x v="1"/>
    <n v="84845.1"/>
    <x v="3"/>
  </r>
  <r>
    <x v="3184"/>
    <x v="3184"/>
    <x v="2"/>
    <x v="0"/>
    <n v="138"/>
    <n v="13"/>
    <x v="733"/>
    <n v="20"/>
    <n v="238"/>
    <n v="1207.8900000000001"/>
    <n v="0.67900000000000005"/>
    <x v="2"/>
    <n v="1794"/>
    <n v="1758"/>
    <x v="1"/>
    <n v="67641.840000000011"/>
    <x v="1"/>
  </r>
  <r>
    <x v="3185"/>
    <x v="3185"/>
    <x v="2"/>
    <x v="2"/>
    <n v="19"/>
    <n v="9"/>
    <x v="717"/>
    <n v="57"/>
    <n v="137"/>
    <n v="1185.23"/>
    <n v="0.61099999999999999"/>
    <x v="0"/>
    <n v="171"/>
    <n v="164"/>
    <x v="1"/>
    <n v="75854.720000000001"/>
    <x v="1"/>
  </r>
  <r>
    <x v="3186"/>
    <x v="3186"/>
    <x v="1"/>
    <x v="2"/>
    <n v="184"/>
    <n v="14"/>
    <x v="591"/>
    <n v="65"/>
    <n v="356"/>
    <n v="1609.99"/>
    <n v="7.8E-2"/>
    <x v="2"/>
    <n v="2576"/>
    <n v="1990"/>
    <x v="0"/>
    <n v="1048103.49"/>
    <x v="3"/>
  </r>
  <r>
    <x v="3187"/>
    <x v="3187"/>
    <x v="1"/>
    <x v="2"/>
    <n v="76"/>
    <n v="6"/>
    <x v="729"/>
    <n v="17"/>
    <n v="136"/>
    <n v="442.33"/>
    <n v="0.66700000000000004"/>
    <x v="2"/>
    <n v="456"/>
    <n v="408"/>
    <x v="1"/>
    <n v="28751.45"/>
    <x v="1"/>
  </r>
  <r>
    <x v="3188"/>
    <x v="3188"/>
    <x v="1"/>
    <x v="2"/>
    <n v="166"/>
    <n v="12"/>
    <x v="86"/>
    <n v="23"/>
    <n v="75"/>
    <n v="617.04"/>
    <n v="0.48899999999999999"/>
    <x v="0"/>
    <n v="1992"/>
    <n v="1344"/>
    <x v="0"/>
    <n v="414033.83999999997"/>
    <x v="0"/>
  </r>
  <r>
    <x v="3189"/>
    <x v="3189"/>
    <x v="3"/>
    <x v="2"/>
    <n v="108"/>
    <n v="5"/>
    <x v="510"/>
    <n v="224"/>
    <n v="80"/>
    <n v="239.61"/>
    <n v="0.753"/>
    <x v="2"/>
    <n v="540"/>
    <n v="180"/>
    <x v="0"/>
    <n v="139932.24000000002"/>
    <x v="1"/>
  </r>
  <r>
    <x v="3190"/>
    <x v="3190"/>
    <x v="1"/>
    <x v="1"/>
    <n v="133"/>
    <n v="13"/>
    <x v="514"/>
    <n v="254"/>
    <n v="175"/>
    <n v="625.91999999999996"/>
    <n v="0.191"/>
    <x v="2"/>
    <n v="1729"/>
    <n v="1663"/>
    <x v="0"/>
    <n v="200294.39999999999"/>
    <x v="3"/>
  </r>
  <r>
    <x v="3191"/>
    <x v="3191"/>
    <x v="2"/>
    <x v="0"/>
    <n v="100"/>
    <n v="9"/>
    <x v="38"/>
    <n v="63"/>
    <n v="247"/>
    <n v="884.8"/>
    <n v="0.25800000000000001"/>
    <x v="0"/>
    <n v="900"/>
    <n v="656"/>
    <x v="0"/>
    <n v="271633.59999999998"/>
    <x v="3"/>
  </r>
  <r>
    <x v="3192"/>
    <x v="3192"/>
    <x v="2"/>
    <x v="0"/>
    <n v="126"/>
    <n v="13"/>
    <x v="738"/>
    <n v="282"/>
    <n v="350"/>
    <n v="1929.86"/>
    <n v="0.54300000000000004"/>
    <x v="2"/>
    <n v="1638"/>
    <n v="1632"/>
    <x v="1"/>
    <n v="555799.67999999993"/>
    <x v="0"/>
  </r>
  <r>
    <x v="3193"/>
    <x v="3193"/>
    <x v="3"/>
    <x v="1"/>
    <n v="119"/>
    <n v="11"/>
    <x v="553"/>
    <n v="140"/>
    <n v="80"/>
    <n v="1323.48"/>
    <n v="0.48199999999999998"/>
    <x v="1"/>
    <n v="1309"/>
    <n v="1368"/>
    <x v="1"/>
    <n v="107201.88"/>
    <x v="0"/>
  </r>
  <r>
    <x v="3194"/>
    <x v="3194"/>
    <x v="3"/>
    <x v="2"/>
    <n v="152"/>
    <n v="10"/>
    <x v="381"/>
    <n v="18"/>
    <n v="366"/>
    <n v="1576.6"/>
    <n v="0.38600000000000001"/>
    <x v="2"/>
    <n v="1520"/>
    <n v="953"/>
    <x v="0"/>
    <n v="922311"/>
    <x v="0"/>
  </r>
  <r>
    <x v="3195"/>
    <x v="3195"/>
    <x v="1"/>
    <x v="0"/>
    <n v="84"/>
    <n v="2"/>
    <x v="725"/>
    <n v="221"/>
    <n v="281"/>
    <n v="684.74"/>
    <n v="0.746"/>
    <x v="2"/>
    <n v="168"/>
    <n v="0"/>
    <x v="0"/>
    <n v="410844"/>
    <x v="1"/>
  </r>
  <r>
    <x v="3196"/>
    <x v="3196"/>
    <x v="0"/>
    <x v="1"/>
    <n v="11"/>
    <n v="4"/>
    <x v="235"/>
    <n v="131"/>
    <n v="94"/>
    <n v="331.8"/>
    <n v="0.56499999999999995"/>
    <x v="0"/>
    <n v="44"/>
    <n v="0"/>
    <x v="0"/>
    <n v="86599.8"/>
    <x v="0"/>
  </r>
  <r>
    <x v="3197"/>
    <x v="3197"/>
    <x v="3"/>
    <x v="1"/>
    <n v="139"/>
    <n v="13"/>
    <x v="399"/>
    <n v="123"/>
    <n v="365"/>
    <n v="550.6"/>
    <n v="0.71"/>
    <x v="1"/>
    <n v="1807"/>
    <n v="1147"/>
    <x v="0"/>
    <n v="431119.80000000005"/>
    <x v="1"/>
  </r>
  <r>
    <x v="3198"/>
    <x v="3198"/>
    <x v="4"/>
    <x v="0"/>
    <n v="54"/>
    <n v="5"/>
    <x v="99"/>
    <n v="29"/>
    <n v="238"/>
    <n v="550.11"/>
    <n v="0.153"/>
    <x v="2"/>
    <n v="270"/>
    <n v="0"/>
    <x v="0"/>
    <n v="205191.03"/>
    <x v="3"/>
  </r>
  <r>
    <x v="3199"/>
    <x v="3199"/>
    <x v="2"/>
    <x v="0"/>
    <n v="134"/>
    <n v="14"/>
    <x v="188"/>
    <n v="30"/>
    <n v="101"/>
    <n v="1187.07"/>
    <n v="0.72899999999999998"/>
    <x v="0"/>
    <n v="1876"/>
    <n v="1816"/>
    <x v="1"/>
    <n v="106836.29999999999"/>
    <x v="1"/>
  </r>
  <r>
    <x v="3200"/>
    <x v="3200"/>
    <x v="4"/>
    <x v="2"/>
    <n v="51"/>
    <n v="8"/>
    <x v="756"/>
    <n v="217"/>
    <n v="101"/>
    <n v="715.87"/>
    <n v="0.46200000000000002"/>
    <x v="2"/>
    <n v="408"/>
    <n v="193"/>
    <x v="0"/>
    <n v="309255.84000000003"/>
    <x v="0"/>
  </r>
  <r>
    <x v="3201"/>
    <x v="3201"/>
    <x v="2"/>
    <x v="2"/>
    <n v="18"/>
    <n v="7"/>
    <x v="19"/>
    <n v="42"/>
    <n v="381"/>
    <n v="1721.93"/>
    <n v="3.4000000000000002E-2"/>
    <x v="2"/>
    <n v="126"/>
    <n v="0"/>
    <x v="2"/>
    <n v="1086537.83"/>
    <x v="3"/>
  </r>
  <r>
    <x v="3202"/>
    <x v="3202"/>
    <x v="2"/>
    <x v="0"/>
    <n v="35"/>
    <n v="11"/>
    <x v="239"/>
    <n v="142"/>
    <n v="367"/>
    <n v="1977.66"/>
    <n v="0.23400000000000001"/>
    <x v="2"/>
    <n v="385"/>
    <n v="447"/>
    <x v="1"/>
    <n v="158212.80000000002"/>
    <x v="3"/>
  </r>
  <r>
    <x v="3203"/>
    <x v="3203"/>
    <x v="3"/>
    <x v="2"/>
    <n v="54"/>
    <n v="11"/>
    <x v="485"/>
    <n v="200"/>
    <n v="372"/>
    <n v="719.43"/>
    <n v="2.5999999999999999E-2"/>
    <x v="1"/>
    <n v="594"/>
    <n v="160"/>
    <x v="0"/>
    <n v="456118.62"/>
    <x v="3"/>
  </r>
  <r>
    <x v="3204"/>
    <x v="3204"/>
    <x v="3"/>
    <x v="1"/>
    <n v="193"/>
    <n v="12"/>
    <x v="361"/>
    <n v="35"/>
    <n v="128"/>
    <n v="1424.87"/>
    <n v="0.45700000000000002"/>
    <x v="0"/>
    <n v="2316"/>
    <n v="1880"/>
    <x v="0"/>
    <n v="671113.7699999999"/>
    <x v="0"/>
  </r>
  <r>
    <x v="3205"/>
    <x v="3205"/>
    <x v="4"/>
    <x v="2"/>
    <n v="45"/>
    <n v="2"/>
    <x v="398"/>
    <n v="98"/>
    <n v="98"/>
    <n v="1332.1"/>
    <n v="0.32600000000000001"/>
    <x v="1"/>
    <n v="90"/>
    <n v="0"/>
    <x v="2"/>
    <n v="548825.19999999995"/>
    <x v="0"/>
  </r>
  <r>
    <x v="3206"/>
    <x v="3206"/>
    <x v="2"/>
    <x v="2"/>
    <n v="18"/>
    <n v="5"/>
    <x v="519"/>
    <n v="101"/>
    <n v="279"/>
    <n v="429.2"/>
    <n v="0.98699999999999999"/>
    <x v="2"/>
    <n v="90"/>
    <n v="0"/>
    <x v="2"/>
    <n v="278980"/>
    <x v="2"/>
  </r>
  <r>
    <x v="3207"/>
    <x v="3207"/>
    <x v="4"/>
    <x v="1"/>
    <n v="137"/>
    <n v="7"/>
    <x v="98"/>
    <n v="42"/>
    <n v="393"/>
    <n v="1840.12"/>
    <n v="0.86899999999999999"/>
    <x v="1"/>
    <n v="959"/>
    <n v="453"/>
    <x v="0"/>
    <n v="1008385.7599999999"/>
    <x v="2"/>
  </r>
  <r>
    <x v="3208"/>
    <x v="3208"/>
    <x v="0"/>
    <x v="2"/>
    <n v="9"/>
    <n v="4"/>
    <x v="457"/>
    <n v="247"/>
    <n v="93"/>
    <n v="438.91"/>
    <n v="0.82599999999999996"/>
    <x v="2"/>
    <n v="36"/>
    <n v="0"/>
    <x v="0"/>
    <n v="142206.84"/>
    <x v="2"/>
  </r>
  <r>
    <x v="3209"/>
    <x v="3209"/>
    <x v="4"/>
    <x v="1"/>
    <n v="196"/>
    <n v="3"/>
    <x v="499"/>
    <n v="27"/>
    <n v="341"/>
    <n v="1487.07"/>
    <n v="0.501"/>
    <x v="1"/>
    <n v="588"/>
    <n v="405"/>
    <x v="1"/>
    <n v="312284.7"/>
    <x v="0"/>
  </r>
  <r>
    <x v="3210"/>
    <x v="3210"/>
    <x v="1"/>
    <x v="2"/>
    <n v="161"/>
    <n v="3"/>
    <x v="697"/>
    <n v="283"/>
    <n v="296"/>
    <n v="727.84"/>
    <n v="0.80700000000000005"/>
    <x v="0"/>
    <n v="483"/>
    <n v="23"/>
    <x v="0"/>
    <n v="540785.12"/>
    <x v="2"/>
  </r>
  <r>
    <x v="3211"/>
    <x v="3211"/>
    <x v="4"/>
    <x v="0"/>
    <n v="9"/>
    <n v="11"/>
    <x v="542"/>
    <n v="298"/>
    <n v="268"/>
    <n v="765.81"/>
    <n v="0.26700000000000002"/>
    <x v="1"/>
    <n v="99"/>
    <n v="300"/>
    <x v="1"/>
    <n v="74283.569999999992"/>
    <x v="3"/>
  </r>
  <r>
    <x v="3212"/>
    <x v="3212"/>
    <x v="1"/>
    <x v="2"/>
    <n v="117"/>
    <n v="13"/>
    <x v="120"/>
    <n v="36"/>
    <n v="71"/>
    <n v="938.13"/>
    <n v="0.56100000000000005"/>
    <x v="0"/>
    <n v="1521"/>
    <n v="980"/>
    <x v="0"/>
    <n v="541301.01"/>
    <x v="0"/>
  </r>
  <r>
    <x v="3213"/>
    <x v="3213"/>
    <x v="1"/>
    <x v="0"/>
    <n v="122"/>
    <n v="13"/>
    <x v="454"/>
    <n v="117"/>
    <n v="179"/>
    <n v="1735.79"/>
    <n v="0.39300000000000002"/>
    <x v="2"/>
    <n v="1586"/>
    <n v="1079"/>
    <x v="0"/>
    <n v="1083132.96"/>
    <x v="0"/>
  </r>
  <r>
    <x v="3214"/>
    <x v="3214"/>
    <x v="1"/>
    <x v="0"/>
    <n v="100"/>
    <n v="5"/>
    <x v="40"/>
    <n v="235"/>
    <n v="56"/>
    <n v="323.49"/>
    <n v="0.17100000000000001"/>
    <x v="0"/>
    <n v="500"/>
    <n v="191"/>
    <x v="0"/>
    <n v="175978.56"/>
    <x v="3"/>
  </r>
  <r>
    <x v="3215"/>
    <x v="3215"/>
    <x v="0"/>
    <x v="0"/>
    <n v="40"/>
    <n v="14"/>
    <x v="199"/>
    <n v="28"/>
    <n v="321"/>
    <n v="156.41"/>
    <n v="7.2999999999999995E-2"/>
    <x v="2"/>
    <n v="560"/>
    <n v="0"/>
    <x v="0"/>
    <n v="118715.19"/>
    <x v="3"/>
  </r>
  <r>
    <x v="3216"/>
    <x v="3216"/>
    <x v="4"/>
    <x v="0"/>
    <n v="83"/>
    <n v="2"/>
    <x v="514"/>
    <n v="232"/>
    <n v="399"/>
    <n v="833.98"/>
    <n v="0.55800000000000005"/>
    <x v="1"/>
    <n v="166"/>
    <n v="78"/>
    <x v="1"/>
    <n v="266873.59999999998"/>
    <x v="0"/>
  </r>
  <r>
    <x v="3217"/>
    <x v="3217"/>
    <x v="4"/>
    <x v="0"/>
    <n v="23"/>
    <n v="11"/>
    <x v="284"/>
    <n v="290"/>
    <n v="93"/>
    <n v="158.38999999999999"/>
    <n v="9.8000000000000004E-2"/>
    <x v="1"/>
    <n v="253"/>
    <n v="507"/>
    <x v="1"/>
    <n v="5702.0399999999991"/>
    <x v="3"/>
  </r>
  <r>
    <x v="3218"/>
    <x v="3218"/>
    <x v="0"/>
    <x v="1"/>
    <n v="196"/>
    <n v="3"/>
    <x v="465"/>
    <n v="113"/>
    <n v="289"/>
    <n v="1390.82"/>
    <n v="0.71799999999999997"/>
    <x v="0"/>
    <n v="588"/>
    <n v="108"/>
    <x v="0"/>
    <n v="824756.26"/>
    <x v="1"/>
  </r>
  <r>
    <x v="3219"/>
    <x v="3219"/>
    <x v="2"/>
    <x v="1"/>
    <n v="26"/>
    <n v="14"/>
    <x v="425"/>
    <n v="298"/>
    <n v="114"/>
    <n v="1532.63"/>
    <n v="0.92100000000000004"/>
    <x v="1"/>
    <n v="364"/>
    <n v="209"/>
    <x v="0"/>
    <n v="694281.39"/>
    <x v="2"/>
  </r>
  <r>
    <x v="3220"/>
    <x v="3220"/>
    <x v="3"/>
    <x v="1"/>
    <n v="166"/>
    <n v="11"/>
    <x v="332"/>
    <n v="46"/>
    <n v="295"/>
    <n v="1716.69"/>
    <n v="0.16200000000000001"/>
    <x v="1"/>
    <n v="1826"/>
    <n v="1810"/>
    <x v="1"/>
    <n v="106434.78"/>
    <x v="3"/>
  </r>
  <r>
    <x v="3221"/>
    <x v="3221"/>
    <x v="4"/>
    <x v="0"/>
    <n v="60"/>
    <n v="3"/>
    <x v="2"/>
    <n v="253"/>
    <n v="122"/>
    <n v="1500.49"/>
    <n v="0.47099999999999997"/>
    <x v="2"/>
    <n v="180"/>
    <n v="346"/>
    <x v="1"/>
    <n v="130542.63"/>
    <x v="0"/>
  </r>
  <r>
    <x v="3222"/>
    <x v="3222"/>
    <x v="3"/>
    <x v="2"/>
    <n v="21"/>
    <n v="5"/>
    <x v="214"/>
    <n v="52"/>
    <n v="120"/>
    <n v="1836.89"/>
    <n v="0.73899999999999999"/>
    <x v="1"/>
    <n v="105"/>
    <n v="0"/>
    <x v="2"/>
    <n v="732919.11"/>
    <x v="1"/>
  </r>
  <r>
    <x v="3223"/>
    <x v="3223"/>
    <x v="0"/>
    <x v="1"/>
    <n v="188"/>
    <n v="5"/>
    <x v="508"/>
    <n v="135"/>
    <n v="246"/>
    <n v="1509.19"/>
    <n v="0.28699999999999998"/>
    <x v="2"/>
    <n v="940"/>
    <n v="844"/>
    <x v="1"/>
    <n v="348622.89"/>
    <x v="3"/>
  </r>
  <r>
    <x v="3224"/>
    <x v="3224"/>
    <x v="2"/>
    <x v="2"/>
    <n v="21"/>
    <n v="2"/>
    <x v="410"/>
    <n v="18"/>
    <n v="238"/>
    <n v="1875.35"/>
    <n v="0.92100000000000004"/>
    <x v="0"/>
    <n v="42"/>
    <n v="0"/>
    <x v="1"/>
    <n v="416327.69999999995"/>
    <x v="2"/>
  </r>
  <r>
    <x v="3225"/>
    <x v="3225"/>
    <x v="2"/>
    <x v="2"/>
    <n v="150"/>
    <n v="8"/>
    <x v="640"/>
    <n v="23"/>
    <n v="207"/>
    <n v="426.57"/>
    <n v="0.88800000000000001"/>
    <x v="1"/>
    <n v="1200"/>
    <n v="478"/>
    <x v="0"/>
    <n v="317794.65000000002"/>
    <x v="2"/>
  </r>
  <r>
    <x v="3226"/>
    <x v="3226"/>
    <x v="2"/>
    <x v="0"/>
    <n v="177"/>
    <n v="8"/>
    <x v="403"/>
    <n v="140"/>
    <n v="379"/>
    <n v="1024.73"/>
    <n v="0.104"/>
    <x v="0"/>
    <n v="1416"/>
    <n v="1428"/>
    <x v="1"/>
    <n v="131165.44"/>
    <x v="3"/>
  </r>
  <r>
    <x v="3227"/>
    <x v="3227"/>
    <x v="0"/>
    <x v="0"/>
    <n v="82"/>
    <n v="11"/>
    <x v="427"/>
    <n v="193"/>
    <n v="74"/>
    <n v="1988.16"/>
    <n v="2.7E-2"/>
    <x v="1"/>
    <n v="902"/>
    <n v="792"/>
    <x v="0"/>
    <n v="602412.48"/>
    <x v="3"/>
  </r>
  <r>
    <x v="3228"/>
    <x v="3228"/>
    <x v="1"/>
    <x v="0"/>
    <n v="60"/>
    <n v="12"/>
    <x v="123"/>
    <n v="291"/>
    <n v="387"/>
    <n v="1379.08"/>
    <n v="0.97599999999999998"/>
    <x v="0"/>
    <n v="720"/>
    <n v="386"/>
    <x v="0"/>
    <n v="861925"/>
    <x v="2"/>
  </r>
  <r>
    <x v="3229"/>
    <x v="3229"/>
    <x v="1"/>
    <x v="1"/>
    <n v="84"/>
    <n v="11"/>
    <x v="380"/>
    <n v="62"/>
    <n v="120"/>
    <n v="1763.35"/>
    <n v="0.95599999999999996"/>
    <x v="0"/>
    <n v="924"/>
    <n v="742"/>
    <x v="0"/>
    <n v="430257.39999999997"/>
    <x v="2"/>
  </r>
  <r>
    <x v="3230"/>
    <x v="3230"/>
    <x v="3"/>
    <x v="0"/>
    <n v="54"/>
    <n v="11"/>
    <x v="242"/>
    <n v="50"/>
    <n v="362"/>
    <n v="109.27"/>
    <n v="0.42199999999999999"/>
    <x v="2"/>
    <n v="594"/>
    <n v="0"/>
    <x v="0"/>
    <n v="82608.12"/>
    <x v="0"/>
  </r>
  <r>
    <x v="3231"/>
    <x v="3231"/>
    <x v="1"/>
    <x v="1"/>
    <n v="62"/>
    <n v="2"/>
    <x v="134"/>
    <n v="30"/>
    <n v="272"/>
    <n v="1749.93"/>
    <n v="5.0999999999999997E-2"/>
    <x v="1"/>
    <n v="124"/>
    <n v="0"/>
    <x v="2"/>
    <n v="1347446.1"/>
    <x v="3"/>
  </r>
  <r>
    <x v="3232"/>
    <x v="3232"/>
    <x v="1"/>
    <x v="1"/>
    <n v="22"/>
    <n v="12"/>
    <x v="170"/>
    <n v="217"/>
    <n v="209"/>
    <n v="1410.54"/>
    <n v="0.61899999999999999"/>
    <x v="0"/>
    <n v="264"/>
    <n v="344"/>
    <x v="1"/>
    <n v="193243.97999999998"/>
    <x v="1"/>
  </r>
  <r>
    <x v="3233"/>
    <x v="3233"/>
    <x v="2"/>
    <x v="1"/>
    <n v="139"/>
    <n v="9"/>
    <x v="315"/>
    <n v="160"/>
    <n v="355"/>
    <n v="382.97"/>
    <n v="0.29299999999999998"/>
    <x v="2"/>
    <n v="1251"/>
    <n v="789"/>
    <x v="0"/>
    <n v="238207.34000000003"/>
    <x v="3"/>
  </r>
  <r>
    <x v="3234"/>
    <x v="3234"/>
    <x v="2"/>
    <x v="1"/>
    <n v="80"/>
    <n v="11"/>
    <x v="501"/>
    <n v="78"/>
    <n v="124"/>
    <n v="100.08"/>
    <n v="0.93700000000000006"/>
    <x v="0"/>
    <n v="880"/>
    <n v="599"/>
    <x v="0"/>
    <n v="35928.720000000001"/>
    <x v="2"/>
  </r>
  <r>
    <x v="3235"/>
    <x v="3235"/>
    <x v="3"/>
    <x v="0"/>
    <n v="14"/>
    <n v="8"/>
    <x v="37"/>
    <n v="36"/>
    <n v="187"/>
    <n v="556.86"/>
    <n v="0.79500000000000004"/>
    <x v="0"/>
    <n v="112"/>
    <n v="0"/>
    <x v="2"/>
    <n v="167058"/>
    <x v="1"/>
  </r>
  <r>
    <x v="3236"/>
    <x v="3236"/>
    <x v="4"/>
    <x v="1"/>
    <n v="73"/>
    <n v="8"/>
    <x v="502"/>
    <n v="125"/>
    <n v="90"/>
    <n v="1835.76"/>
    <n v="0.65"/>
    <x v="0"/>
    <n v="584"/>
    <n v="199"/>
    <x v="0"/>
    <n v="936237.6"/>
    <x v="1"/>
  </r>
  <r>
    <x v="3237"/>
    <x v="3237"/>
    <x v="3"/>
    <x v="0"/>
    <n v="89"/>
    <n v="12"/>
    <x v="379"/>
    <n v="151"/>
    <n v="352"/>
    <n v="1352.86"/>
    <n v="0.28499999999999998"/>
    <x v="1"/>
    <n v="1068"/>
    <n v="1181"/>
    <x v="1"/>
    <n v="51408.679999999993"/>
    <x v="3"/>
  </r>
  <r>
    <x v="3238"/>
    <x v="3238"/>
    <x v="3"/>
    <x v="0"/>
    <n v="135"/>
    <n v="7"/>
    <x v="172"/>
    <n v="50"/>
    <n v="383"/>
    <n v="1842.96"/>
    <n v="0.70099999999999996"/>
    <x v="1"/>
    <n v="945"/>
    <n v="801"/>
    <x v="1"/>
    <n v="357534.24"/>
    <x v="1"/>
  </r>
  <r>
    <x v="3239"/>
    <x v="3239"/>
    <x v="0"/>
    <x v="1"/>
    <n v="87"/>
    <n v="13"/>
    <x v="529"/>
    <n v="115"/>
    <n v="358"/>
    <n v="919.99"/>
    <n v="0.28899999999999998"/>
    <x v="0"/>
    <n v="1131"/>
    <n v="758"/>
    <x v="0"/>
    <n v="448955.12"/>
    <x v="3"/>
  </r>
  <r>
    <x v="3240"/>
    <x v="3240"/>
    <x v="0"/>
    <x v="0"/>
    <n v="113"/>
    <n v="5"/>
    <x v="225"/>
    <n v="83"/>
    <n v="65"/>
    <n v="1876.42"/>
    <n v="3.7999999999999999E-2"/>
    <x v="0"/>
    <n v="565"/>
    <n v="11"/>
    <x v="0"/>
    <n v="1195279.54"/>
    <x v="3"/>
  </r>
  <r>
    <x v="3241"/>
    <x v="3241"/>
    <x v="3"/>
    <x v="2"/>
    <n v="48"/>
    <n v="12"/>
    <x v="213"/>
    <n v="69"/>
    <n v="238"/>
    <n v="952.77"/>
    <n v="0.50800000000000001"/>
    <x v="0"/>
    <n v="576"/>
    <n v="0"/>
    <x v="0"/>
    <n v="742207.83"/>
    <x v="0"/>
  </r>
  <r>
    <x v="3242"/>
    <x v="3242"/>
    <x v="3"/>
    <x v="0"/>
    <n v="146"/>
    <n v="9"/>
    <x v="754"/>
    <n v="131"/>
    <n v="77"/>
    <n v="448.3"/>
    <n v="0.48899999999999999"/>
    <x v="1"/>
    <n v="1314"/>
    <n v="1284"/>
    <x v="0"/>
    <n v="72176.3"/>
    <x v="0"/>
  </r>
  <r>
    <x v="3243"/>
    <x v="3243"/>
    <x v="3"/>
    <x v="0"/>
    <n v="136"/>
    <n v="3"/>
    <x v="177"/>
    <n v="212"/>
    <n v="212"/>
    <n v="345.22"/>
    <n v="0.76300000000000001"/>
    <x v="0"/>
    <n v="408"/>
    <n v="138"/>
    <x v="0"/>
    <n v="166396.04"/>
    <x v="1"/>
  </r>
  <r>
    <x v="3244"/>
    <x v="3244"/>
    <x v="1"/>
    <x v="1"/>
    <n v="22"/>
    <n v="8"/>
    <x v="405"/>
    <n v="20"/>
    <n v="366"/>
    <n v="1987.93"/>
    <n v="0.86599999999999999"/>
    <x v="0"/>
    <n v="176"/>
    <n v="0"/>
    <x v="1"/>
    <n v="630173.81000000006"/>
    <x v="2"/>
  </r>
  <r>
    <x v="3245"/>
    <x v="3245"/>
    <x v="0"/>
    <x v="1"/>
    <n v="97"/>
    <n v="4"/>
    <x v="563"/>
    <n v="156"/>
    <n v="104"/>
    <n v="701.03"/>
    <n v="0.35399999999999998"/>
    <x v="0"/>
    <n v="388"/>
    <n v="55"/>
    <x v="0"/>
    <n v="342803.67"/>
    <x v="0"/>
  </r>
  <r>
    <x v="3246"/>
    <x v="3246"/>
    <x v="3"/>
    <x v="0"/>
    <n v="184"/>
    <n v="4"/>
    <x v="584"/>
    <n v="225"/>
    <n v="323"/>
    <n v="362.1"/>
    <n v="0.44900000000000001"/>
    <x v="0"/>
    <n v="736"/>
    <n v="237"/>
    <x v="0"/>
    <n v="262160.40000000002"/>
    <x v="0"/>
  </r>
  <r>
    <x v="3247"/>
    <x v="3247"/>
    <x v="2"/>
    <x v="1"/>
    <n v="42"/>
    <n v="8"/>
    <x v="674"/>
    <n v="23"/>
    <n v="354"/>
    <n v="66.400000000000006"/>
    <n v="0.47"/>
    <x v="1"/>
    <n v="336"/>
    <n v="0"/>
    <x v="0"/>
    <n v="26028.800000000003"/>
    <x v="0"/>
  </r>
  <r>
    <x v="3248"/>
    <x v="3248"/>
    <x v="2"/>
    <x v="2"/>
    <n v="152"/>
    <n v="13"/>
    <x v="544"/>
    <n v="76"/>
    <n v="151"/>
    <n v="606.86"/>
    <n v="0.32400000000000001"/>
    <x v="2"/>
    <n v="1976"/>
    <n v="1565"/>
    <x v="0"/>
    <n v="295540.82"/>
    <x v="0"/>
  </r>
  <r>
    <x v="3249"/>
    <x v="3249"/>
    <x v="1"/>
    <x v="2"/>
    <n v="176"/>
    <n v="4"/>
    <x v="191"/>
    <n v="189"/>
    <n v="91"/>
    <n v="1783.78"/>
    <n v="0.74299999999999999"/>
    <x v="2"/>
    <n v="704"/>
    <n v="436"/>
    <x v="0"/>
    <n v="815187.46"/>
    <x v="1"/>
  </r>
  <r>
    <x v="3250"/>
    <x v="3250"/>
    <x v="1"/>
    <x v="1"/>
    <n v="55"/>
    <n v="6"/>
    <x v="692"/>
    <n v="251"/>
    <n v="312"/>
    <n v="1091.32"/>
    <n v="0.52200000000000002"/>
    <x v="0"/>
    <n v="330"/>
    <n v="0"/>
    <x v="0"/>
    <n v="806485.48"/>
    <x v="0"/>
  </r>
  <r>
    <x v="3251"/>
    <x v="3251"/>
    <x v="4"/>
    <x v="0"/>
    <n v="23"/>
    <n v="9"/>
    <x v="260"/>
    <n v="169"/>
    <n v="220"/>
    <n v="1283.25"/>
    <n v="0.91400000000000003"/>
    <x v="2"/>
    <n v="207"/>
    <n v="0"/>
    <x v="0"/>
    <n v="592861.5"/>
    <x v="2"/>
  </r>
  <r>
    <x v="3252"/>
    <x v="3252"/>
    <x v="4"/>
    <x v="2"/>
    <n v="124"/>
    <n v="14"/>
    <x v="476"/>
    <n v="19"/>
    <n v="257"/>
    <n v="1848.66"/>
    <n v="0.65"/>
    <x v="2"/>
    <n v="1736"/>
    <n v="1280"/>
    <x v="0"/>
    <n v="878113.5"/>
    <x v="1"/>
  </r>
  <r>
    <x v="3253"/>
    <x v="3253"/>
    <x v="4"/>
    <x v="2"/>
    <n v="72"/>
    <n v="5"/>
    <x v="574"/>
    <n v="133"/>
    <n v="364"/>
    <n v="1050.04"/>
    <n v="0.21199999999999999"/>
    <x v="1"/>
    <n v="360"/>
    <n v="226"/>
    <x v="1"/>
    <n v="280360.68"/>
    <x v="3"/>
  </r>
  <r>
    <x v="3254"/>
    <x v="3254"/>
    <x v="1"/>
    <x v="0"/>
    <n v="70"/>
    <n v="8"/>
    <x v="754"/>
    <n v="282"/>
    <n v="98"/>
    <n v="1684.65"/>
    <n v="0.16500000000000001"/>
    <x v="0"/>
    <n v="560"/>
    <n v="681"/>
    <x v="1"/>
    <n v="271228.65000000002"/>
    <x v="3"/>
  </r>
  <r>
    <x v="3255"/>
    <x v="3255"/>
    <x v="1"/>
    <x v="1"/>
    <n v="145"/>
    <n v="8"/>
    <x v="688"/>
    <n v="250"/>
    <n v="109"/>
    <n v="681.47"/>
    <n v="0.372"/>
    <x v="1"/>
    <n v="1160"/>
    <n v="989"/>
    <x v="0"/>
    <n v="286898.87"/>
    <x v="0"/>
  </r>
  <r>
    <x v="3256"/>
    <x v="3256"/>
    <x v="1"/>
    <x v="2"/>
    <n v="194"/>
    <n v="3"/>
    <x v="655"/>
    <n v="152"/>
    <n v="55"/>
    <n v="1955.35"/>
    <n v="0.34699999999999998"/>
    <x v="2"/>
    <n v="582"/>
    <n v="493"/>
    <x v="0"/>
    <n v="471239.35"/>
    <x v="0"/>
  </r>
  <r>
    <x v="3257"/>
    <x v="3257"/>
    <x v="2"/>
    <x v="0"/>
    <n v="193"/>
    <n v="9"/>
    <x v="242"/>
    <n v="176"/>
    <n v="197"/>
    <n v="203.69"/>
    <n v="0.40699999999999997"/>
    <x v="2"/>
    <n v="1737"/>
    <n v="1157"/>
    <x v="0"/>
    <n v="153989.63999999998"/>
    <x v="0"/>
  </r>
  <r>
    <x v="3258"/>
    <x v="3258"/>
    <x v="1"/>
    <x v="0"/>
    <n v="162"/>
    <n v="11"/>
    <x v="34"/>
    <n v="66"/>
    <n v="336"/>
    <n v="1463.42"/>
    <n v="0.184"/>
    <x v="0"/>
    <n v="1782"/>
    <n v="1645"/>
    <x v="1"/>
    <n v="297074.26"/>
    <x v="3"/>
  </r>
  <r>
    <x v="3259"/>
    <x v="3259"/>
    <x v="2"/>
    <x v="2"/>
    <n v="102"/>
    <n v="13"/>
    <x v="113"/>
    <n v="147"/>
    <n v="260"/>
    <n v="1338.1"/>
    <n v="0.97799999999999998"/>
    <x v="0"/>
    <n v="1326"/>
    <n v="1090"/>
    <x v="0"/>
    <n v="512492.3"/>
    <x v="2"/>
  </r>
  <r>
    <x v="3260"/>
    <x v="3260"/>
    <x v="4"/>
    <x v="1"/>
    <n v="162"/>
    <n v="11"/>
    <x v="84"/>
    <n v="26"/>
    <n v="199"/>
    <n v="423.76"/>
    <n v="0.14599999999999999"/>
    <x v="1"/>
    <n v="1782"/>
    <n v="1601"/>
    <x v="0"/>
    <n v="87718.319999999992"/>
    <x v="3"/>
  </r>
  <r>
    <x v="3261"/>
    <x v="3261"/>
    <x v="4"/>
    <x v="2"/>
    <n v="183"/>
    <n v="10"/>
    <x v="749"/>
    <n v="282"/>
    <n v="134"/>
    <n v="808.25"/>
    <n v="0.65300000000000002"/>
    <x v="0"/>
    <n v="1830"/>
    <n v="1980"/>
    <x v="1"/>
    <n v="106689"/>
    <x v="1"/>
  </r>
  <r>
    <x v="3262"/>
    <x v="3262"/>
    <x v="4"/>
    <x v="0"/>
    <n v="92"/>
    <n v="7"/>
    <x v="566"/>
    <n v="12"/>
    <n v="209"/>
    <n v="660.02"/>
    <n v="1.2999999999999999E-2"/>
    <x v="2"/>
    <n v="644"/>
    <n v="456"/>
    <x v="1"/>
    <n v="132004"/>
    <x v="3"/>
  </r>
  <r>
    <x v="3263"/>
    <x v="3263"/>
    <x v="3"/>
    <x v="2"/>
    <n v="180"/>
    <n v="6"/>
    <x v="122"/>
    <n v="252"/>
    <n v="96"/>
    <n v="234.26"/>
    <n v="0.40699999999999997"/>
    <x v="1"/>
    <n v="1080"/>
    <n v="1114"/>
    <x v="1"/>
    <n v="51068.68"/>
    <x v="0"/>
  </r>
  <r>
    <x v="3264"/>
    <x v="3264"/>
    <x v="3"/>
    <x v="1"/>
    <n v="37"/>
    <n v="2"/>
    <x v="436"/>
    <n v="117"/>
    <n v="211"/>
    <n v="1190.3399999999999"/>
    <n v="0.309"/>
    <x v="1"/>
    <n v="74"/>
    <n v="102"/>
    <x v="1"/>
    <n v="105940.26"/>
    <x v="0"/>
  </r>
  <r>
    <x v="3265"/>
    <x v="3265"/>
    <x v="0"/>
    <x v="0"/>
    <n v="109"/>
    <n v="2"/>
    <x v="22"/>
    <n v="60"/>
    <n v="204"/>
    <n v="1987.66"/>
    <n v="0.38200000000000001"/>
    <x v="0"/>
    <n v="218"/>
    <n v="0"/>
    <x v="2"/>
    <n v="1226386.22"/>
    <x v="0"/>
  </r>
  <r>
    <x v="3266"/>
    <x v="3266"/>
    <x v="0"/>
    <x v="1"/>
    <n v="78"/>
    <n v="10"/>
    <x v="200"/>
    <n v="183"/>
    <n v="279"/>
    <n v="1141.2"/>
    <n v="0.498"/>
    <x v="0"/>
    <n v="780"/>
    <n v="459"/>
    <x v="0"/>
    <n v="575164.80000000005"/>
    <x v="0"/>
  </r>
  <r>
    <x v="3267"/>
    <x v="3267"/>
    <x v="0"/>
    <x v="2"/>
    <n v="86"/>
    <n v="5"/>
    <x v="49"/>
    <n v="125"/>
    <n v="349"/>
    <n v="1113.26"/>
    <n v="0.6"/>
    <x v="2"/>
    <n v="430"/>
    <n v="137"/>
    <x v="0"/>
    <n v="465342.68"/>
    <x v="1"/>
  </r>
  <r>
    <x v="3268"/>
    <x v="3268"/>
    <x v="3"/>
    <x v="2"/>
    <n v="23"/>
    <n v="2"/>
    <x v="254"/>
    <n v="192"/>
    <n v="207"/>
    <n v="128.61000000000001"/>
    <n v="0.58399999999999996"/>
    <x v="1"/>
    <n v="46"/>
    <n v="0"/>
    <x v="2"/>
    <n v="73307.700000000012"/>
    <x v="0"/>
  </r>
  <r>
    <x v="3269"/>
    <x v="3269"/>
    <x v="3"/>
    <x v="1"/>
    <n v="75"/>
    <n v="12"/>
    <x v="433"/>
    <n v="163"/>
    <n v="210"/>
    <n v="321.48"/>
    <n v="0.63100000000000001"/>
    <x v="1"/>
    <n v="900"/>
    <n v="401"/>
    <x v="0"/>
    <n v="212819.76"/>
    <x v="1"/>
  </r>
  <r>
    <x v="3270"/>
    <x v="3270"/>
    <x v="0"/>
    <x v="2"/>
    <n v="61"/>
    <n v="11"/>
    <x v="543"/>
    <n v="256"/>
    <n v="296"/>
    <n v="1050.78"/>
    <n v="0.84499999999999997"/>
    <x v="1"/>
    <n v="671"/>
    <n v="898"/>
    <x v="1"/>
    <n v="30472.62"/>
    <x v="2"/>
  </r>
  <r>
    <x v="3271"/>
    <x v="3271"/>
    <x v="0"/>
    <x v="1"/>
    <n v="151"/>
    <n v="13"/>
    <x v="521"/>
    <n v="85"/>
    <n v="105"/>
    <n v="1971.1"/>
    <n v="0.88700000000000001"/>
    <x v="1"/>
    <n v="1963"/>
    <n v="2026"/>
    <x v="1"/>
    <n v="43364.2"/>
    <x v="2"/>
  </r>
  <r>
    <x v="3272"/>
    <x v="3272"/>
    <x v="1"/>
    <x v="2"/>
    <n v="83"/>
    <n v="4"/>
    <x v="769"/>
    <n v="253"/>
    <n v="200"/>
    <n v="1759.39"/>
    <n v="0.73699999999999999"/>
    <x v="2"/>
    <n v="332"/>
    <n v="88"/>
    <x v="0"/>
    <n v="874416.83000000007"/>
    <x v="1"/>
  </r>
  <r>
    <x v="3273"/>
    <x v="3273"/>
    <x v="0"/>
    <x v="1"/>
    <n v="173"/>
    <n v="7"/>
    <x v="230"/>
    <n v="90"/>
    <n v="348"/>
    <n v="713.41"/>
    <n v="7.9000000000000001E-2"/>
    <x v="2"/>
    <n v="1211"/>
    <n v="620"/>
    <x v="0"/>
    <n v="485832.20999999996"/>
    <x v="3"/>
  </r>
  <r>
    <x v="3274"/>
    <x v="3274"/>
    <x v="1"/>
    <x v="1"/>
    <n v="46"/>
    <n v="12"/>
    <x v="718"/>
    <n v="238"/>
    <n v="103"/>
    <n v="1108.8599999999999"/>
    <n v="0.96099999999999997"/>
    <x v="2"/>
    <n v="552"/>
    <n v="704"/>
    <x v="1"/>
    <n v="95361.959999999992"/>
    <x v="2"/>
  </r>
  <r>
    <x v="3275"/>
    <x v="3275"/>
    <x v="2"/>
    <x v="0"/>
    <n v="184"/>
    <n v="14"/>
    <x v="584"/>
    <n v="81"/>
    <n v="272"/>
    <n v="1127.77"/>
    <n v="0.94699999999999995"/>
    <x v="0"/>
    <n v="2576"/>
    <n v="1933"/>
    <x v="0"/>
    <n v="816505.48"/>
    <x v="2"/>
  </r>
  <r>
    <x v="3276"/>
    <x v="3276"/>
    <x v="3"/>
    <x v="0"/>
    <n v="120"/>
    <n v="14"/>
    <x v="498"/>
    <n v="227"/>
    <n v="303"/>
    <n v="1386.45"/>
    <n v="0.71199999999999997"/>
    <x v="2"/>
    <n v="1680"/>
    <n v="1791"/>
    <x v="1"/>
    <n v="160828.20000000001"/>
    <x v="1"/>
  </r>
  <r>
    <x v="3277"/>
    <x v="3277"/>
    <x v="0"/>
    <x v="1"/>
    <n v="8"/>
    <n v="12"/>
    <x v="87"/>
    <n v="252"/>
    <n v="117"/>
    <n v="1391.17"/>
    <n v="0.51700000000000002"/>
    <x v="2"/>
    <n v="96"/>
    <n v="0"/>
    <x v="0"/>
    <n v="765143.5"/>
    <x v="0"/>
  </r>
  <r>
    <x v="3278"/>
    <x v="3278"/>
    <x v="3"/>
    <x v="2"/>
    <n v="8"/>
    <n v="9"/>
    <x v="635"/>
    <n v="87"/>
    <n v="102"/>
    <n v="1590.1"/>
    <n v="0.251"/>
    <x v="2"/>
    <n v="72"/>
    <n v="0"/>
    <x v="2"/>
    <n v="535863.69999999995"/>
    <x v="3"/>
  </r>
  <r>
    <x v="3279"/>
    <x v="3279"/>
    <x v="3"/>
    <x v="2"/>
    <n v="9"/>
    <n v="14"/>
    <x v="396"/>
    <n v="167"/>
    <n v="294"/>
    <n v="98.69"/>
    <n v="0.75600000000000001"/>
    <x v="2"/>
    <n v="126"/>
    <n v="176"/>
    <x v="1"/>
    <n v="11546.73"/>
    <x v="1"/>
  </r>
  <r>
    <x v="3280"/>
    <x v="3280"/>
    <x v="3"/>
    <x v="2"/>
    <n v="45"/>
    <n v="11"/>
    <x v="59"/>
    <n v="57"/>
    <n v="89"/>
    <n v="1890.18"/>
    <n v="0.878"/>
    <x v="0"/>
    <n v="495"/>
    <n v="476"/>
    <x v="1"/>
    <n v="143653.68"/>
    <x v="2"/>
  </r>
  <r>
    <x v="3281"/>
    <x v="3281"/>
    <x v="2"/>
    <x v="1"/>
    <n v="112"/>
    <n v="3"/>
    <x v="265"/>
    <n v="33"/>
    <n v="391"/>
    <n v="186.62"/>
    <n v="0.66500000000000004"/>
    <x v="1"/>
    <n v="336"/>
    <n v="243"/>
    <x v="1"/>
    <n v="23514.12"/>
    <x v="1"/>
  </r>
  <r>
    <x v="3282"/>
    <x v="3282"/>
    <x v="4"/>
    <x v="1"/>
    <n v="91"/>
    <n v="9"/>
    <x v="125"/>
    <n v="119"/>
    <n v="187"/>
    <n v="978.51"/>
    <n v="0.629"/>
    <x v="1"/>
    <n v="819"/>
    <n v="831"/>
    <x v="1"/>
    <n v="104700.56999999999"/>
    <x v="1"/>
  </r>
  <r>
    <x v="3283"/>
    <x v="3283"/>
    <x v="0"/>
    <x v="1"/>
    <n v="108"/>
    <n v="14"/>
    <x v="642"/>
    <n v="61"/>
    <n v="315"/>
    <n v="1843.18"/>
    <n v="0.193"/>
    <x v="0"/>
    <n v="1512"/>
    <n v="901"/>
    <x v="0"/>
    <n v="1238616.96"/>
    <x v="3"/>
  </r>
  <r>
    <x v="3284"/>
    <x v="3284"/>
    <x v="4"/>
    <x v="1"/>
    <n v="121"/>
    <n v="2"/>
    <x v="156"/>
    <n v="299"/>
    <n v="187"/>
    <n v="1000.95"/>
    <n v="0.35799999999999998"/>
    <x v="2"/>
    <n v="242"/>
    <n v="0"/>
    <x v="0"/>
    <n v="675641.25"/>
    <x v="0"/>
  </r>
  <r>
    <x v="3285"/>
    <x v="3285"/>
    <x v="4"/>
    <x v="0"/>
    <n v="105"/>
    <n v="12"/>
    <x v="194"/>
    <n v="268"/>
    <n v="341"/>
    <n v="174.09"/>
    <n v="0.72299999999999998"/>
    <x v="1"/>
    <n v="1260"/>
    <n v="1138"/>
    <x v="0"/>
    <n v="67895.100000000006"/>
    <x v="1"/>
  </r>
  <r>
    <x v="3286"/>
    <x v="3286"/>
    <x v="4"/>
    <x v="1"/>
    <n v="193"/>
    <n v="3"/>
    <x v="277"/>
    <n v="148"/>
    <n v="259"/>
    <n v="497.02"/>
    <n v="1.7000000000000001E-2"/>
    <x v="1"/>
    <n v="579"/>
    <n v="333"/>
    <x v="0"/>
    <n v="195825.88"/>
    <x v="3"/>
  </r>
  <r>
    <x v="3287"/>
    <x v="3287"/>
    <x v="3"/>
    <x v="2"/>
    <n v="79"/>
    <n v="9"/>
    <x v="85"/>
    <n v="284"/>
    <n v="221"/>
    <n v="1178.4000000000001"/>
    <n v="0.64100000000000001"/>
    <x v="1"/>
    <n v="711"/>
    <n v="924"/>
    <x v="1"/>
    <n v="83666.400000000009"/>
    <x v="1"/>
  </r>
  <r>
    <x v="3288"/>
    <x v="3288"/>
    <x v="1"/>
    <x v="0"/>
    <n v="187"/>
    <n v="8"/>
    <x v="697"/>
    <n v="53"/>
    <n v="234"/>
    <n v="221.33"/>
    <n v="0.76700000000000002"/>
    <x v="1"/>
    <n v="1496"/>
    <n v="806"/>
    <x v="0"/>
    <n v="164448.19"/>
    <x v="1"/>
  </r>
  <r>
    <x v="3289"/>
    <x v="3289"/>
    <x v="3"/>
    <x v="2"/>
    <n v="79"/>
    <n v="6"/>
    <x v="245"/>
    <n v="268"/>
    <n v="348"/>
    <n v="876.17"/>
    <n v="0.33500000000000002"/>
    <x v="2"/>
    <n v="474"/>
    <n v="682"/>
    <x v="1"/>
    <n v="52570.2"/>
    <x v="0"/>
  </r>
  <r>
    <x v="3290"/>
    <x v="3290"/>
    <x v="3"/>
    <x v="1"/>
    <n v="17"/>
    <n v="14"/>
    <x v="706"/>
    <n v="122"/>
    <n v="289"/>
    <n v="691.73"/>
    <n v="7.5999999999999998E-2"/>
    <x v="1"/>
    <n v="238"/>
    <n v="250"/>
    <x v="1"/>
    <n v="76090.3"/>
    <x v="3"/>
  </r>
  <r>
    <x v="3291"/>
    <x v="3291"/>
    <x v="4"/>
    <x v="0"/>
    <n v="146"/>
    <n v="11"/>
    <x v="445"/>
    <n v="236"/>
    <n v="260"/>
    <n v="1639.65"/>
    <n v="0.81899999999999995"/>
    <x v="0"/>
    <n v="1606"/>
    <n v="1784"/>
    <x v="1"/>
    <n v="95099.700000000012"/>
    <x v="2"/>
  </r>
  <r>
    <x v="3292"/>
    <x v="3292"/>
    <x v="3"/>
    <x v="1"/>
    <n v="192"/>
    <n v="3"/>
    <x v="183"/>
    <n v="74"/>
    <n v="200"/>
    <n v="264.76"/>
    <n v="0.14199999999999999"/>
    <x v="0"/>
    <n v="576"/>
    <n v="618"/>
    <x v="1"/>
    <n v="8472.32"/>
    <x v="3"/>
  </r>
  <r>
    <x v="3293"/>
    <x v="3293"/>
    <x v="4"/>
    <x v="0"/>
    <n v="29"/>
    <n v="10"/>
    <x v="648"/>
    <n v="172"/>
    <n v="173"/>
    <n v="1381.46"/>
    <n v="0.371"/>
    <x v="1"/>
    <n v="290"/>
    <n v="0"/>
    <x v="0"/>
    <n v="866175.42"/>
    <x v="0"/>
  </r>
  <r>
    <x v="3294"/>
    <x v="3294"/>
    <x v="1"/>
    <x v="2"/>
    <n v="119"/>
    <n v="6"/>
    <x v="185"/>
    <n v="173"/>
    <n v="98"/>
    <n v="842.85"/>
    <n v="0.70699999999999996"/>
    <x v="2"/>
    <n v="714"/>
    <n v="247"/>
    <x v="0"/>
    <n v="539424"/>
    <x v="1"/>
  </r>
  <r>
    <x v="3295"/>
    <x v="3295"/>
    <x v="0"/>
    <x v="1"/>
    <n v="176"/>
    <n v="9"/>
    <x v="27"/>
    <n v="175"/>
    <n v="173"/>
    <n v="1196.1099999999999"/>
    <n v="0.81699999999999995"/>
    <x v="1"/>
    <n v="1584"/>
    <n v="1636"/>
    <x v="1"/>
    <n v="147121.53"/>
    <x v="2"/>
  </r>
  <r>
    <x v="3296"/>
    <x v="3296"/>
    <x v="4"/>
    <x v="1"/>
    <n v="86"/>
    <n v="14"/>
    <x v="209"/>
    <n v="48"/>
    <n v="117"/>
    <n v="450.79"/>
    <n v="0.86199999999999999"/>
    <x v="1"/>
    <n v="1204"/>
    <n v="490"/>
    <x v="0"/>
    <n v="343501.98000000004"/>
    <x v="2"/>
  </r>
  <r>
    <x v="3297"/>
    <x v="3297"/>
    <x v="1"/>
    <x v="0"/>
    <n v="14"/>
    <n v="5"/>
    <x v="332"/>
    <n v="162"/>
    <n v="280"/>
    <n v="1238.92"/>
    <n v="0.53"/>
    <x v="1"/>
    <n v="70"/>
    <n v="170"/>
    <x v="1"/>
    <n v="76813.040000000008"/>
    <x v="0"/>
  </r>
  <r>
    <x v="3298"/>
    <x v="3298"/>
    <x v="0"/>
    <x v="0"/>
    <n v="54"/>
    <n v="10"/>
    <x v="446"/>
    <n v="278"/>
    <n v="395"/>
    <n v="1364.26"/>
    <n v="0.47599999999999998"/>
    <x v="0"/>
    <n v="540"/>
    <n v="590"/>
    <x v="1"/>
    <n v="311051.27999999997"/>
    <x v="0"/>
  </r>
  <r>
    <x v="3299"/>
    <x v="3299"/>
    <x v="2"/>
    <x v="1"/>
    <n v="176"/>
    <n v="11"/>
    <x v="289"/>
    <n v="84"/>
    <n v="58"/>
    <n v="186.95"/>
    <n v="0.84799999999999998"/>
    <x v="0"/>
    <n v="1936"/>
    <n v="1401"/>
    <x v="0"/>
    <n v="115722.04999999999"/>
    <x v="2"/>
  </r>
  <r>
    <x v="3300"/>
    <x v="3300"/>
    <x v="4"/>
    <x v="0"/>
    <n v="146"/>
    <n v="8"/>
    <x v="454"/>
    <n v="266"/>
    <n v="315"/>
    <n v="1657.47"/>
    <n v="0.56299999999999994"/>
    <x v="2"/>
    <n v="1168"/>
    <n v="810"/>
    <x v="0"/>
    <n v="1034261.28"/>
    <x v="0"/>
  </r>
  <r>
    <x v="3301"/>
    <x v="3301"/>
    <x v="4"/>
    <x v="1"/>
    <n v="19"/>
    <n v="3"/>
    <x v="162"/>
    <n v="209"/>
    <n v="174"/>
    <n v="1729.45"/>
    <n v="0.57899999999999996"/>
    <x v="1"/>
    <n v="57"/>
    <n v="0"/>
    <x v="2"/>
    <n v="1219262.25"/>
    <x v="0"/>
  </r>
  <r>
    <x v="3302"/>
    <x v="3302"/>
    <x v="2"/>
    <x v="0"/>
    <n v="20"/>
    <n v="4"/>
    <x v="575"/>
    <n v="107"/>
    <n v="370"/>
    <n v="173.93"/>
    <n v="0.434"/>
    <x v="1"/>
    <n v="80"/>
    <n v="0"/>
    <x v="2"/>
    <n v="86095.35"/>
    <x v="0"/>
  </r>
  <r>
    <x v="3303"/>
    <x v="3303"/>
    <x v="2"/>
    <x v="2"/>
    <n v="6"/>
    <n v="3"/>
    <x v="429"/>
    <n v="113"/>
    <n v="161"/>
    <n v="1226.22"/>
    <n v="0.373"/>
    <x v="1"/>
    <n v="18"/>
    <n v="0"/>
    <x v="2"/>
    <n v="805626.54"/>
    <x v="0"/>
  </r>
  <r>
    <x v="3304"/>
    <x v="3304"/>
    <x v="4"/>
    <x v="0"/>
    <n v="162"/>
    <n v="6"/>
    <x v="403"/>
    <n v="173"/>
    <n v="377"/>
    <n v="1208.32"/>
    <n v="0.48099999999999998"/>
    <x v="1"/>
    <n v="972"/>
    <n v="1017"/>
    <x v="1"/>
    <n v="154664.95999999999"/>
    <x v="0"/>
  </r>
  <r>
    <x v="3305"/>
    <x v="3305"/>
    <x v="2"/>
    <x v="2"/>
    <n v="34"/>
    <n v="3"/>
    <x v="409"/>
    <n v="122"/>
    <n v="379"/>
    <n v="74.290000000000006"/>
    <n v="0.36499999999999999"/>
    <x v="0"/>
    <n v="102"/>
    <n v="0"/>
    <x v="2"/>
    <n v="42939.62"/>
    <x v="0"/>
  </r>
  <r>
    <x v="3306"/>
    <x v="3306"/>
    <x v="3"/>
    <x v="0"/>
    <n v="86"/>
    <n v="6"/>
    <x v="372"/>
    <n v="112"/>
    <n v="103"/>
    <n v="717.58"/>
    <n v="0.34399999999999997"/>
    <x v="2"/>
    <n v="516"/>
    <n v="395"/>
    <x v="0"/>
    <n v="167196.14000000001"/>
    <x v="0"/>
  </r>
  <r>
    <x v="3307"/>
    <x v="3307"/>
    <x v="0"/>
    <x v="0"/>
    <n v="35"/>
    <n v="14"/>
    <x v="317"/>
    <n v="46"/>
    <n v="138"/>
    <n v="1939.41"/>
    <n v="0.99399999999999999"/>
    <x v="0"/>
    <n v="490"/>
    <n v="0"/>
    <x v="0"/>
    <n v="1208252.43"/>
    <x v="2"/>
  </r>
  <r>
    <x v="3308"/>
    <x v="3308"/>
    <x v="0"/>
    <x v="1"/>
    <n v="81"/>
    <n v="10"/>
    <x v="10"/>
    <n v="115"/>
    <n v="144"/>
    <n v="1133.1300000000001"/>
    <n v="0.33600000000000002"/>
    <x v="1"/>
    <n v="810"/>
    <n v="213"/>
    <x v="0"/>
    <n v="806788.56"/>
    <x v="0"/>
  </r>
  <r>
    <x v="3309"/>
    <x v="3309"/>
    <x v="0"/>
    <x v="0"/>
    <n v="152"/>
    <n v="3"/>
    <x v="246"/>
    <n v="196"/>
    <n v="299"/>
    <n v="1869.76"/>
    <n v="0.25600000000000001"/>
    <x v="0"/>
    <n v="456"/>
    <n v="224"/>
    <x v="0"/>
    <n v="800257.28"/>
    <x v="3"/>
  </r>
  <r>
    <x v="3310"/>
    <x v="3310"/>
    <x v="3"/>
    <x v="0"/>
    <n v="181"/>
    <n v="10"/>
    <x v="466"/>
    <n v="30"/>
    <n v="366"/>
    <n v="1367.51"/>
    <n v="0.35399999999999998"/>
    <x v="2"/>
    <n v="1810"/>
    <n v="1268"/>
    <x v="0"/>
    <n v="782215.72"/>
    <x v="0"/>
  </r>
  <r>
    <x v="3311"/>
    <x v="3311"/>
    <x v="2"/>
    <x v="2"/>
    <n v="118"/>
    <n v="8"/>
    <x v="109"/>
    <n v="157"/>
    <n v="215"/>
    <n v="105.36"/>
    <n v="0.59099999999999997"/>
    <x v="1"/>
    <n v="944"/>
    <n v="311"/>
    <x v="0"/>
    <n v="83234.399999999994"/>
    <x v="0"/>
  </r>
  <r>
    <x v="3312"/>
    <x v="3312"/>
    <x v="1"/>
    <x v="0"/>
    <n v="39"/>
    <n v="8"/>
    <x v="432"/>
    <n v="138"/>
    <n v="276"/>
    <n v="201.54"/>
    <n v="0.91100000000000003"/>
    <x v="1"/>
    <n v="312"/>
    <n v="0"/>
    <x v="0"/>
    <n v="131404.07999999999"/>
    <x v="2"/>
  </r>
  <r>
    <x v="3313"/>
    <x v="3313"/>
    <x v="2"/>
    <x v="1"/>
    <n v="27"/>
    <n v="6"/>
    <x v="32"/>
    <n v="196"/>
    <n v="185"/>
    <n v="1458.25"/>
    <n v="0.78800000000000003"/>
    <x v="0"/>
    <n v="162"/>
    <n v="262"/>
    <x v="1"/>
    <n v="139992"/>
    <x v="1"/>
  </r>
  <r>
    <x v="3314"/>
    <x v="3314"/>
    <x v="4"/>
    <x v="2"/>
    <n v="110"/>
    <n v="9"/>
    <x v="732"/>
    <n v="293"/>
    <n v="114"/>
    <n v="1131.4100000000001"/>
    <n v="0.84199999999999997"/>
    <x v="0"/>
    <n v="990"/>
    <n v="1169"/>
    <x v="1"/>
    <n v="128980.74"/>
    <x v="2"/>
  </r>
  <r>
    <x v="3315"/>
    <x v="3315"/>
    <x v="0"/>
    <x v="1"/>
    <n v="101"/>
    <n v="8"/>
    <x v="738"/>
    <n v="208"/>
    <n v="54"/>
    <n v="297.95"/>
    <n v="0.85899999999999999"/>
    <x v="0"/>
    <n v="808"/>
    <n v="728"/>
    <x v="0"/>
    <n v="85809.599999999991"/>
    <x v="2"/>
  </r>
  <r>
    <x v="3316"/>
    <x v="3316"/>
    <x v="2"/>
    <x v="1"/>
    <n v="119"/>
    <n v="7"/>
    <x v="333"/>
    <n v="244"/>
    <n v="169"/>
    <n v="1247.42"/>
    <n v="0.92100000000000004"/>
    <x v="2"/>
    <n v="833"/>
    <n v="697"/>
    <x v="0"/>
    <n v="474019.60000000003"/>
    <x v="2"/>
  </r>
  <r>
    <x v="3317"/>
    <x v="3317"/>
    <x v="1"/>
    <x v="1"/>
    <n v="104"/>
    <n v="3"/>
    <x v="207"/>
    <n v="117"/>
    <n v="268"/>
    <n v="1630.06"/>
    <n v="0.23499999999999999"/>
    <x v="2"/>
    <n v="312"/>
    <n v="0"/>
    <x v="0"/>
    <n v="894902.94"/>
    <x v="3"/>
  </r>
  <r>
    <x v="3318"/>
    <x v="3318"/>
    <x v="4"/>
    <x v="1"/>
    <n v="193"/>
    <n v="7"/>
    <x v="57"/>
    <n v="18"/>
    <n v="92"/>
    <n v="1518.32"/>
    <n v="0.45800000000000002"/>
    <x v="2"/>
    <n v="1351"/>
    <n v="667"/>
    <x v="0"/>
    <n v="1065860.6399999999"/>
    <x v="0"/>
  </r>
  <r>
    <x v="3319"/>
    <x v="3319"/>
    <x v="3"/>
    <x v="2"/>
    <n v="59"/>
    <n v="3"/>
    <x v="352"/>
    <n v="235"/>
    <n v="237"/>
    <n v="530.02"/>
    <n v="0.38500000000000001"/>
    <x v="1"/>
    <n v="177"/>
    <n v="231"/>
    <x v="1"/>
    <n v="95933.62"/>
    <x v="0"/>
  </r>
  <r>
    <x v="3320"/>
    <x v="3320"/>
    <x v="3"/>
    <x v="0"/>
    <n v="199"/>
    <n v="2"/>
    <x v="290"/>
    <n v="218"/>
    <n v="75"/>
    <n v="553.48"/>
    <n v="0.38200000000000001"/>
    <x v="1"/>
    <n v="398"/>
    <n v="132"/>
    <x v="0"/>
    <n v="267884.32"/>
    <x v="0"/>
  </r>
  <r>
    <x v="3321"/>
    <x v="3321"/>
    <x v="1"/>
    <x v="1"/>
    <n v="12"/>
    <n v="10"/>
    <x v="671"/>
    <n v="254"/>
    <n v="316"/>
    <n v="1937.28"/>
    <n v="0.65200000000000002"/>
    <x v="0"/>
    <n v="120"/>
    <n v="0"/>
    <x v="0"/>
    <n v="1129434.24"/>
    <x v="1"/>
  </r>
  <r>
    <x v="3322"/>
    <x v="3322"/>
    <x v="4"/>
    <x v="2"/>
    <n v="172"/>
    <n v="14"/>
    <x v="47"/>
    <n v="297"/>
    <n v="211"/>
    <n v="1780.44"/>
    <n v="0.40200000000000002"/>
    <x v="1"/>
    <n v="2408"/>
    <n v="2138"/>
    <x v="0"/>
    <n v="1009509.48"/>
    <x v="0"/>
  </r>
  <r>
    <x v="3323"/>
    <x v="3323"/>
    <x v="0"/>
    <x v="1"/>
    <n v="63"/>
    <n v="6"/>
    <x v="133"/>
    <n v="75"/>
    <n v="282"/>
    <n v="670.76"/>
    <n v="0.61599999999999999"/>
    <x v="2"/>
    <n v="378"/>
    <n v="247"/>
    <x v="1"/>
    <n v="138176.56"/>
    <x v="1"/>
  </r>
  <r>
    <x v="3324"/>
    <x v="3324"/>
    <x v="2"/>
    <x v="0"/>
    <n v="132"/>
    <n v="11"/>
    <x v="213"/>
    <n v="162"/>
    <n v="179"/>
    <n v="1656.91"/>
    <n v="0.38200000000000001"/>
    <x v="1"/>
    <n v="1452"/>
    <n v="835"/>
    <x v="0"/>
    <n v="1290732.8900000001"/>
    <x v="0"/>
  </r>
  <r>
    <x v="3325"/>
    <x v="3325"/>
    <x v="4"/>
    <x v="2"/>
    <n v="36"/>
    <n v="11"/>
    <x v="85"/>
    <n v="200"/>
    <n v="70"/>
    <n v="365.39"/>
    <n v="0.311"/>
    <x v="0"/>
    <n v="396"/>
    <n v="525"/>
    <x v="1"/>
    <n v="25942.69"/>
    <x v="0"/>
  </r>
  <r>
    <x v="3326"/>
    <x v="3326"/>
    <x v="3"/>
    <x v="2"/>
    <n v="97"/>
    <n v="5"/>
    <x v="236"/>
    <n v="227"/>
    <n v="177"/>
    <n v="433.84"/>
    <n v="0.35299999999999998"/>
    <x v="0"/>
    <n v="485"/>
    <n v="205"/>
    <x v="0"/>
    <n v="219956.87999999998"/>
    <x v="0"/>
  </r>
  <r>
    <x v="3327"/>
    <x v="3327"/>
    <x v="1"/>
    <x v="0"/>
    <n v="11"/>
    <n v="13"/>
    <x v="87"/>
    <n v="163"/>
    <n v="125"/>
    <n v="403.33"/>
    <n v="0.80400000000000005"/>
    <x v="0"/>
    <n v="143"/>
    <n v="0"/>
    <x v="0"/>
    <n v="221831.5"/>
    <x v="2"/>
  </r>
  <r>
    <x v="3328"/>
    <x v="3328"/>
    <x v="1"/>
    <x v="2"/>
    <n v="6"/>
    <n v="12"/>
    <x v="554"/>
    <n v="286"/>
    <n v="122"/>
    <n v="221.06"/>
    <n v="0.60099999999999998"/>
    <x v="0"/>
    <n v="72"/>
    <n v="0"/>
    <x v="0"/>
    <n v="91739.9"/>
    <x v="1"/>
  </r>
  <r>
    <x v="3329"/>
    <x v="3329"/>
    <x v="2"/>
    <x v="0"/>
    <n v="89"/>
    <n v="9"/>
    <x v="588"/>
    <n v="91"/>
    <n v="282"/>
    <n v="1716.62"/>
    <n v="0.97399999999999998"/>
    <x v="1"/>
    <n v="801"/>
    <n v="781"/>
    <x v="1"/>
    <n v="190544.81999999998"/>
    <x v="2"/>
  </r>
  <r>
    <x v="3330"/>
    <x v="3330"/>
    <x v="1"/>
    <x v="2"/>
    <n v="138"/>
    <n v="6"/>
    <x v="28"/>
    <n v="230"/>
    <n v="392"/>
    <n v="1178.67"/>
    <n v="0.83299999999999996"/>
    <x v="0"/>
    <n v="828"/>
    <n v="388"/>
    <x v="0"/>
    <n v="789708.9"/>
    <x v="2"/>
  </r>
  <r>
    <x v="3331"/>
    <x v="3331"/>
    <x v="1"/>
    <x v="2"/>
    <n v="110"/>
    <n v="8"/>
    <x v="44"/>
    <n v="289"/>
    <n v="155"/>
    <n v="554.96"/>
    <n v="0.48599999999999999"/>
    <x v="1"/>
    <n v="880"/>
    <n v="793"/>
    <x v="0"/>
    <n v="208664.96000000002"/>
    <x v="0"/>
  </r>
  <r>
    <x v="3332"/>
    <x v="3332"/>
    <x v="4"/>
    <x v="0"/>
    <n v="40"/>
    <n v="4"/>
    <x v="65"/>
    <n v="120"/>
    <n v="58"/>
    <n v="1704.88"/>
    <n v="0.24199999999999999"/>
    <x v="0"/>
    <n v="160"/>
    <n v="0"/>
    <x v="2"/>
    <n v="1280364.8800000001"/>
    <x v="3"/>
  </r>
  <r>
    <x v="3333"/>
    <x v="3333"/>
    <x v="0"/>
    <x v="0"/>
    <n v="164"/>
    <n v="9"/>
    <x v="272"/>
    <n v="101"/>
    <n v="168"/>
    <n v="1615.16"/>
    <n v="0.67400000000000004"/>
    <x v="0"/>
    <n v="1476"/>
    <n v="947"/>
    <x v="0"/>
    <n v="1017550.8"/>
    <x v="1"/>
  </r>
  <r>
    <x v="3334"/>
    <x v="3334"/>
    <x v="2"/>
    <x v="2"/>
    <n v="49"/>
    <n v="9"/>
    <x v="538"/>
    <n v="21"/>
    <n v="99"/>
    <n v="246.86"/>
    <n v="0.72699999999999998"/>
    <x v="1"/>
    <n v="441"/>
    <n v="0"/>
    <x v="0"/>
    <n v="189341.62000000002"/>
    <x v="1"/>
  </r>
  <r>
    <x v="3335"/>
    <x v="3335"/>
    <x v="4"/>
    <x v="2"/>
    <n v="46"/>
    <n v="4"/>
    <x v="223"/>
    <n v="148"/>
    <n v="59"/>
    <n v="1306.07"/>
    <n v="0.46400000000000002"/>
    <x v="2"/>
    <n v="184"/>
    <n v="0"/>
    <x v="2"/>
    <n v="963879.65999999992"/>
    <x v="0"/>
  </r>
  <r>
    <x v="3336"/>
    <x v="3336"/>
    <x v="0"/>
    <x v="0"/>
    <n v="57"/>
    <n v="10"/>
    <x v="354"/>
    <n v="164"/>
    <n v="162"/>
    <n v="1457.58"/>
    <n v="0.23"/>
    <x v="2"/>
    <n v="570"/>
    <n v="571"/>
    <x v="1"/>
    <n v="237585.53999999998"/>
    <x v="3"/>
  </r>
  <r>
    <x v="3337"/>
    <x v="3337"/>
    <x v="4"/>
    <x v="0"/>
    <n v="114"/>
    <n v="9"/>
    <x v="122"/>
    <n v="32"/>
    <n v="315"/>
    <n v="1445.86"/>
    <n v="0.55700000000000005"/>
    <x v="2"/>
    <n v="1026"/>
    <n v="840"/>
    <x v="1"/>
    <n v="315197.48"/>
    <x v="0"/>
  </r>
  <r>
    <x v="3338"/>
    <x v="3338"/>
    <x v="4"/>
    <x v="2"/>
    <n v="13"/>
    <n v="2"/>
    <x v="105"/>
    <n v="229"/>
    <n v="127"/>
    <n v="1460.13"/>
    <n v="0.254"/>
    <x v="2"/>
    <n v="26"/>
    <n v="0"/>
    <x v="0"/>
    <n v="499364.46"/>
    <x v="3"/>
  </r>
  <r>
    <x v="3339"/>
    <x v="3339"/>
    <x v="1"/>
    <x v="2"/>
    <n v="91"/>
    <n v="9"/>
    <x v="301"/>
    <n v="246"/>
    <n v="85"/>
    <n v="380.44"/>
    <n v="0.94"/>
    <x v="0"/>
    <n v="819"/>
    <n v="714"/>
    <x v="0"/>
    <n v="133534.44"/>
    <x v="2"/>
  </r>
  <r>
    <x v="3340"/>
    <x v="3340"/>
    <x v="0"/>
    <x v="2"/>
    <n v="118"/>
    <n v="13"/>
    <x v="761"/>
    <n v="262"/>
    <n v="251"/>
    <n v="664.42"/>
    <n v="0.629"/>
    <x v="1"/>
    <n v="1534"/>
    <n v="1513"/>
    <x v="0"/>
    <n v="188030.86"/>
    <x v="1"/>
  </r>
  <r>
    <x v="3341"/>
    <x v="3341"/>
    <x v="2"/>
    <x v="0"/>
    <n v="79"/>
    <n v="12"/>
    <x v="628"/>
    <n v="192"/>
    <n v="361"/>
    <n v="1696.15"/>
    <n v="0.29199999999999998"/>
    <x v="2"/>
    <n v="948"/>
    <n v="904"/>
    <x v="1"/>
    <n v="400291.4"/>
    <x v="3"/>
  </r>
  <r>
    <x v="3342"/>
    <x v="3342"/>
    <x v="2"/>
    <x v="2"/>
    <n v="181"/>
    <n v="5"/>
    <x v="267"/>
    <n v="207"/>
    <n v="167"/>
    <n v="1801.86"/>
    <n v="0.216"/>
    <x v="0"/>
    <n v="905"/>
    <n v="392"/>
    <x v="0"/>
    <n v="1297339.2"/>
    <x v="3"/>
  </r>
  <r>
    <x v="3343"/>
    <x v="3343"/>
    <x v="0"/>
    <x v="1"/>
    <n v="134"/>
    <n v="7"/>
    <x v="322"/>
    <n v="179"/>
    <n v="239"/>
    <n v="594.41999999999996"/>
    <n v="0.71699999999999997"/>
    <x v="1"/>
    <n v="938"/>
    <n v="542"/>
    <x v="0"/>
    <n v="341791.5"/>
    <x v="1"/>
  </r>
  <r>
    <x v="3344"/>
    <x v="3344"/>
    <x v="1"/>
    <x v="0"/>
    <n v="199"/>
    <n v="14"/>
    <x v="425"/>
    <n v="132"/>
    <n v="291"/>
    <n v="94.89"/>
    <n v="0.70799999999999996"/>
    <x v="0"/>
    <n v="2786"/>
    <n v="2465"/>
    <x v="0"/>
    <n v="42985.17"/>
    <x v="1"/>
  </r>
  <r>
    <x v="3345"/>
    <x v="3345"/>
    <x v="3"/>
    <x v="2"/>
    <n v="15"/>
    <n v="11"/>
    <x v="382"/>
    <n v="43"/>
    <n v="342"/>
    <n v="1726.55"/>
    <n v="0.59699999999999998"/>
    <x v="2"/>
    <n v="165"/>
    <n v="0"/>
    <x v="2"/>
    <n v="827017.45"/>
    <x v="0"/>
  </r>
  <r>
    <x v="3346"/>
    <x v="3346"/>
    <x v="4"/>
    <x v="0"/>
    <n v="54"/>
    <n v="10"/>
    <x v="267"/>
    <n v="12"/>
    <n v="218"/>
    <n v="785.33"/>
    <n v="0.61399999999999999"/>
    <x v="1"/>
    <n v="540"/>
    <n v="0"/>
    <x v="0"/>
    <n v="565437.6"/>
    <x v="1"/>
  </r>
  <r>
    <x v="3347"/>
    <x v="3347"/>
    <x v="1"/>
    <x v="1"/>
    <n v="167"/>
    <n v="6"/>
    <x v="300"/>
    <n v="15"/>
    <n v="279"/>
    <n v="692.45"/>
    <n v="0.60399999999999998"/>
    <x v="1"/>
    <n v="1002"/>
    <n v="495"/>
    <x v="0"/>
    <n v="361458.9"/>
    <x v="1"/>
  </r>
  <r>
    <x v="3348"/>
    <x v="3348"/>
    <x v="0"/>
    <x v="0"/>
    <n v="126"/>
    <n v="8"/>
    <x v="529"/>
    <n v="111"/>
    <n v="97"/>
    <n v="726.65"/>
    <n v="0.36"/>
    <x v="0"/>
    <n v="1008"/>
    <n v="631"/>
    <x v="0"/>
    <n v="354605.2"/>
    <x v="0"/>
  </r>
  <r>
    <x v="3349"/>
    <x v="3349"/>
    <x v="4"/>
    <x v="2"/>
    <n v="147"/>
    <n v="14"/>
    <x v="737"/>
    <n v="201"/>
    <n v="199"/>
    <n v="860.61"/>
    <n v="0.93700000000000006"/>
    <x v="0"/>
    <n v="2058"/>
    <n v="1534"/>
    <x v="0"/>
    <n v="623942.25"/>
    <x v="2"/>
  </r>
  <r>
    <x v="3350"/>
    <x v="3350"/>
    <x v="2"/>
    <x v="1"/>
    <n v="79"/>
    <n v="2"/>
    <x v="528"/>
    <n v="22"/>
    <n v="392"/>
    <n v="787.62"/>
    <n v="0.47899999999999998"/>
    <x v="1"/>
    <n v="158"/>
    <n v="0"/>
    <x v="1"/>
    <n v="303233.7"/>
    <x v="0"/>
  </r>
  <r>
    <x v="3351"/>
    <x v="3351"/>
    <x v="3"/>
    <x v="1"/>
    <n v="35"/>
    <n v="10"/>
    <x v="558"/>
    <n v="45"/>
    <n v="257"/>
    <n v="1154.54"/>
    <n v="0.02"/>
    <x v="2"/>
    <n v="350"/>
    <n v="0"/>
    <x v="2"/>
    <n v="913241.14"/>
    <x v="3"/>
  </r>
  <r>
    <x v="3352"/>
    <x v="3352"/>
    <x v="2"/>
    <x v="2"/>
    <n v="96"/>
    <n v="7"/>
    <x v="533"/>
    <n v="79"/>
    <n v="110"/>
    <n v="203.93"/>
    <n v="0.34799999999999998"/>
    <x v="2"/>
    <n v="672"/>
    <n v="493"/>
    <x v="0"/>
    <n v="52613.94"/>
    <x v="0"/>
  </r>
  <r>
    <x v="3353"/>
    <x v="3353"/>
    <x v="0"/>
    <x v="2"/>
    <n v="194"/>
    <n v="12"/>
    <x v="504"/>
    <n v="298"/>
    <n v="380"/>
    <n v="1944.5"/>
    <n v="0.13"/>
    <x v="1"/>
    <n v="2328"/>
    <n v="1983"/>
    <x v="0"/>
    <n v="1250313.5"/>
    <x v="3"/>
  </r>
  <r>
    <x v="3354"/>
    <x v="3354"/>
    <x v="4"/>
    <x v="2"/>
    <n v="160"/>
    <n v="5"/>
    <x v="725"/>
    <n v="114"/>
    <n v="166"/>
    <n v="1876.08"/>
    <n v="0.36299999999999999"/>
    <x v="1"/>
    <n v="800"/>
    <n v="314"/>
    <x v="0"/>
    <n v="1125648"/>
    <x v="0"/>
  </r>
  <r>
    <x v="3355"/>
    <x v="3355"/>
    <x v="0"/>
    <x v="0"/>
    <n v="157"/>
    <n v="7"/>
    <x v="488"/>
    <n v="213"/>
    <n v="288"/>
    <n v="1872.09"/>
    <n v="0.60799999999999998"/>
    <x v="2"/>
    <n v="1099"/>
    <n v="732"/>
    <x v="0"/>
    <n v="1085812.2"/>
    <x v="1"/>
  </r>
  <r>
    <x v="3356"/>
    <x v="3356"/>
    <x v="4"/>
    <x v="0"/>
    <n v="96"/>
    <n v="6"/>
    <x v="390"/>
    <n v="64"/>
    <n v="97"/>
    <n v="1764.59"/>
    <n v="2.3E-2"/>
    <x v="2"/>
    <n v="576"/>
    <n v="0"/>
    <x v="0"/>
    <n v="1203450.3799999999"/>
    <x v="3"/>
  </r>
  <r>
    <x v="3357"/>
    <x v="3357"/>
    <x v="1"/>
    <x v="0"/>
    <n v="157"/>
    <n v="4"/>
    <x v="134"/>
    <n v="116"/>
    <n v="294"/>
    <n v="1337.64"/>
    <n v="0.87"/>
    <x v="0"/>
    <n v="628"/>
    <n v="0"/>
    <x v="0"/>
    <n v="1029982.8"/>
    <x v="2"/>
  </r>
  <r>
    <x v="3358"/>
    <x v="3358"/>
    <x v="3"/>
    <x v="2"/>
    <n v="79"/>
    <n v="8"/>
    <x v="554"/>
    <n v="150"/>
    <n v="342"/>
    <n v="481.16"/>
    <n v="0.61"/>
    <x v="0"/>
    <n v="632"/>
    <n v="367"/>
    <x v="0"/>
    <n v="199681.40000000002"/>
    <x v="1"/>
  </r>
  <r>
    <x v="3359"/>
    <x v="3359"/>
    <x v="1"/>
    <x v="2"/>
    <n v="96"/>
    <n v="4"/>
    <x v="116"/>
    <n v="234"/>
    <n v="54"/>
    <n v="146.49"/>
    <n v="0.29499999999999998"/>
    <x v="2"/>
    <n v="384"/>
    <n v="204"/>
    <x v="0"/>
    <n v="60646.86"/>
    <x v="3"/>
  </r>
  <r>
    <x v="3360"/>
    <x v="3360"/>
    <x v="1"/>
    <x v="0"/>
    <n v="133"/>
    <n v="14"/>
    <x v="750"/>
    <n v="45"/>
    <n v="149"/>
    <n v="243.68"/>
    <n v="0.311"/>
    <x v="1"/>
    <n v="1862"/>
    <n v="1261"/>
    <x v="0"/>
    <n v="157417.28"/>
    <x v="0"/>
  </r>
  <r>
    <x v="3361"/>
    <x v="3361"/>
    <x v="0"/>
    <x v="1"/>
    <n v="191"/>
    <n v="14"/>
    <x v="158"/>
    <n v="142"/>
    <n v="254"/>
    <n v="681.79"/>
    <n v="0.46600000000000003"/>
    <x v="1"/>
    <n v="2674"/>
    <n v="2722"/>
    <x v="1"/>
    <n v="64088.259999999995"/>
    <x v="0"/>
  </r>
  <r>
    <x v="3362"/>
    <x v="3362"/>
    <x v="3"/>
    <x v="0"/>
    <n v="46"/>
    <n v="3"/>
    <x v="396"/>
    <n v="34"/>
    <n v="229"/>
    <n v="1032.57"/>
    <n v="0.248"/>
    <x v="0"/>
    <n v="138"/>
    <n v="55"/>
    <x v="1"/>
    <n v="120810.68999999999"/>
    <x v="3"/>
  </r>
  <r>
    <x v="3363"/>
    <x v="3363"/>
    <x v="4"/>
    <x v="1"/>
    <n v="114"/>
    <n v="5"/>
    <x v="119"/>
    <n v="46"/>
    <n v="66"/>
    <n v="1986.84"/>
    <n v="4.0000000000000001E-3"/>
    <x v="1"/>
    <n v="570"/>
    <n v="214"/>
    <x v="0"/>
    <n v="798709.67999999993"/>
    <x v="3"/>
  </r>
  <r>
    <x v="3364"/>
    <x v="3364"/>
    <x v="4"/>
    <x v="2"/>
    <n v="166"/>
    <n v="8"/>
    <x v="765"/>
    <n v="28"/>
    <n v="139"/>
    <n v="899.11"/>
    <n v="2.7E-2"/>
    <x v="1"/>
    <n v="1328"/>
    <n v="714"/>
    <x v="0"/>
    <n v="577228.62"/>
    <x v="3"/>
  </r>
  <r>
    <x v="3365"/>
    <x v="3365"/>
    <x v="2"/>
    <x v="2"/>
    <n v="198"/>
    <n v="6"/>
    <x v="141"/>
    <n v="44"/>
    <n v="157"/>
    <n v="1073.06"/>
    <n v="0.35799999999999998"/>
    <x v="1"/>
    <n v="1188"/>
    <n v="843"/>
    <x v="0"/>
    <n v="417420.33999999997"/>
    <x v="0"/>
  </r>
  <r>
    <x v="3366"/>
    <x v="3366"/>
    <x v="4"/>
    <x v="0"/>
    <n v="22"/>
    <n v="10"/>
    <x v="400"/>
    <n v="15"/>
    <n v="239"/>
    <n v="1405.56"/>
    <n v="0.124"/>
    <x v="1"/>
    <n v="220"/>
    <n v="0"/>
    <x v="0"/>
    <n v="427290.24"/>
    <x v="3"/>
  </r>
  <r>
    <x v="3367"/>
    <x v="3367"/>
    <x v="0"/>
    <x v="0"/>
    <n v="81"/>
    <n v="11"/>
    <x v="444"/>
    <n v="208"/>
    <n v="229"/>
    <n v="402.43"/>
    <n v="2.1999999999999999E-2"/>
    <x v="0"/>
    <n v="891"/>
    <n v="824"/>
    <x v="0"/>
    <n v="110668.25"/>
    <x v="3"/>
  </r>
  <r>
    <x v="3368"/>
    <x v="3368"/>
    <x v="1"/>
    <x v="2"/>
    <n v="137"/>
    <n v="8"/>
    <x v="680"/>
    <n v="43"/>
    <n v="298"/>
    <n v="1869.01"/>
    <n v="0.85899999999999999"/>
    <x v="1"/>
    <n v="1096"/>
    <n v="811"/>
    <x v="0"/>
    <n v="613035.28"/>
    <x v="2"/>
  </r>
  <r>
    <x v="3369"/>
    <x v="3369"/>
    <x v="1"/>
    <x v="0"/>
    <n v="24"/>
    <n v="13"/>
    <x v="161"/>
    <n v="65"/>
    <n v="300"/>
    <n v="1081.6199999999999"/>
    <n v="0.27400000000000002"/>
    <x v="2"/>
    <n v="312"/>
    <n v="0"/>
    <x v="0"/>
    <n v="700889.75999999989"/>
    <x v="3"/>
  </r>
  <r>
    <x v="3370"/>
    <x v="3370"/>
    <x v="1"/>
    <x v="2"/>
    <n v="198"/>
    <n v="10"/>
    <x v="252"/>
    <n v="265"/>
    <n v="69"/>
    <n v="588.70000000000005"/>
    <n v="0.503"/>
    <x v="0"/>
    <n v="1980"/>
    <n v="2050"/>
    <x v="1"/>
    <n v="114796.50000000001"/>
    <x v="0"/>
  </r>
  <r>
    <x v="3371"/>
    <x v="3371"/>
    <x v="3"/>
    <x v="2"/>
    <n v="131"/>
    <n v="10"/>
    <x v="334"/>
    <n v="220"/>
    <n v="146"/>
    <n v="1873.46"/>
    <n v="0.17899999999999999"/>
    <x v="1"/>
    <n v="1310"/>
    <n v="1283"/>
    <x v="0"/>
    <n v="462744.62"/>
    <x v="3"/>
  </r>
  <r>
    <x v="3372"/>
    <x v="3372"/>
    <x v="4"/>
    <x v="1"/>
    <n v="79"/>
    <n v="13"/>
    <x v="489"/>
    <n v="106"/>
    <n v="271"/>
    <n v="1269.6300000000001"/>
    <n v="4.7E-2"/>
    <x v="1"/>
    <n v="1027"/>
    <n v="767"/>
    <x v="0"/>
    <n v="464684.58"/>
    <x v="3"/>
  </r>
  <r>
    <x v="3373"/>
    <x v="3373"/>
    <x v="0"/>
    <x v="0"/>
    <n v="66"/>
    <n v="3"/>
    <x v="225"/>
    <n v="291"/>
    <n v="193"/>
    <n v="993.19"/>
    <n v="0.745"/>
    <x v="1"/>
    <n v="198"/>
    <n v="0"/>
    <x v="0"/>
    <n v="632662.03"/>
    <x v="1"/>
  </r>
  <r>
    <x v="3374"/>
    <x v="3374"/>
    <x v="3"/>
    <x v="2"/>
    <n v="36"/>
    <n v="2"/>
    <x v="210"/>
    <n v="250"/>
    <n v="56"/>
    <n v="1181.3"/>
    <n v="0.125"/>
    <x v="0"/>
    <n v="72"/>
    <n v="0"/>
    <x v="0"/>
    <n v="426449.3"/>
    <x v="3"/>
  </r>
  <r>
    <x v="3375"/>
    <x v="3375"/>
    <x v="2"/>
    <x v="0"/>
    <n v="190"/>
    <n v="12"/>
    <x v="533"/>
    <n v="179"/>
    <n v="399"/>
    <n v="1509.19"/>
    <n v="2.5999999999999999E-2"/>
    <x v="1"/>
    <n v="2280"/>
    <n v="2201"/>
    <x v="1"/>
    <n v="389371.02"/>
    <x v="3"/>
  </r>
  <r>
    <x v="3376"/>
    <x v="3376"/>
    <x v="0"/>
    <x v="1"/>
    <n v="182"/>
    <n v="5"/>
    <x v="19"/>
    <n v="236"/>
    <n v="371"/>
    <n v="351.35"/>
    <n v="0.58699999999999997"/>
    <x v="0"/>
    <n v="910"/>
    <n v="515"/>
    <x v="0"/>
    <n v="221701.85"/>
    <x v="0"/>
  </r>
  <r>
    <x v="3377"/>
    <x v="3377"/>
    <x v="0"/>
    <x v="1"/>
    <n v="170"/>
    <n v="5"/>
    <x v="687"/>
    <n v="136"/>
    <n v="317"/>
    <n v="1736.42"/>
    <n v="1.2999999999999999E-2"/>
    <x v="2"/>
    <n v="850"/>
    <n v="279"/>
    <x v="0"/>
    <n v="1227648.94"/>
    <x v="3"/>
  </r>
  <r>
    <x v="3378"/>
    <x v="3378"/>
    <x v="0"/>
    <x v="0"/>
    <n v="187"/>
    <n v="14"/>
    <x v="641"/>
    <n v="289"/>
    <n v="345"/>
    <n v="1921.04"/>
    <n v="0.436"/>
    <x v="1"/>
    <n v="2618"/>
    <n v="2538"/>
    <x v="0"/>
    <n v="708863.76"/>
    <x v="0"/>
  </r>
  <r>
    <x v="3379"/>
    <x v="3379"/>
    <x v="1"/>
    <x v="0"/>
    <n v="32"/>
    <n v="3"/>
    <x v="250"/>
    <n v="30"/>
    <n v="50"/>
    <n v="1155.6500000000001"/>
    <n v="0.28899999999999998"/>
    <x v="0"/>
    <n v="96"/>
    <n v="0"/>
    <x v="2"/>
    <n v="547778.10000000009"/>
    <x v="3"/>
  </r>
  <r>
    <x v="3380"/>
    <x v="3380"/>
    <x v="0"/>
    <x v="2"/>
    <n v="78"/>
    <n v="4"/>
    <x v="221"/>
    <n v="255"/>
    <n v="107"/>
    <n v="1380.43"/>
    <n v="0.31900000000000001"/>
    <x v="2"/>
    <n v="312"/>
    <n v="107"/>
    <x v="0"/>
    <n v="634997.80000000005"/>
    <x v="0"/>
  </r>
  <r>
    <x v="3381"/>
    <x v="3381"/>
    <x v="4"/>
    <x v="1"/>
    <n v="85"/>
    <n v="4"/>
    <x v="726"/>
    <n v="99"/>
    <n v="313"/>
    <n v="1726.68"/>
    <n v="4.0000000000000001E-3"/>
    <x v="0"/>
    <n v="340"/>
    <n v="0"/>
    <x v="0"/>
    <n v="1346810.4000000001"/>
    <x v="3"/>
  </r>
  <r>
    <x v="3382"/>
    <x v="3382"/>
    <x v="0"/>
    <x v="1"/>
    <n v="26"/>
    <n v="6"/>
    <x v="438"/>
    <n v="15"/>
    <n v="139"/>
    <n v="780.88"/>
    <n v="0.96399999999999997"/>
    <x v="1"/>
    <n v="156"/>
    <n v="0"/>
    <x v="2"/>
    <n v="473994.16"/>
    <x v="2"/>
  </r>
  <r>
    <x v="3383"/>
    <x v="3383"/>
    <x v="1"/>
    <x v="1"/>
    <n v="175"/>
    <n v="2"/>
    <x v="237"/>
    <n v="275"/>
    <n v="124"/>
    <n v="1986.02"/>
    <n v="0.51700000000000002"/>
    <x v="0"/>
    <n v="350"/>
    <n v="91"/>
    <x v="0"/>
    <n v="1060534.68"/>
    <x v="0"/>
  </r>
  <r>
    <x v="3384"/>
    <x v="3384"/>
    <x v="0"/>
    <x v="0"/>
    <n v="168"/>
    <n v="10"/>
    <x v="307"/>
    <n v="106"/>
    <n v="390"/>
    <n v="1376.98"/>
    <n v="0.57299999999999995"/>
    <x v="1"/>
    <n v="1680"/>
    <n v="1686"/>
    <x v="1"/>
    <n v="137698"/>
    <x v="0"/>
  </r>
  <r>
    <x v="3385"/>
    <x v="3385"/>
    <x v="2"/>
    <x v="2"/>
    <n v="100"/>
    <n v="9"/>
    <x v="333"/>
    <n v="159"/>
    <n v="310"/>
    <n v="876.8"/>
    <n v="0.66600000000000004"/>
    <x v="0"/>
    <n v="900"/>
    <n v="679"/>
    <x v="0"/>
    <n v="333184"/>
    <x v="1"/>
  </r>
  <r>
    <x v="3386"/>
    <x v="3386"/>
    <x v="2"/>
    <x v="0"/>
    <n v="126"/>
    <n v="9"/>
    <x v="38"/>
    <n v="89"/>
    <n v="331"/>
    <n v="1370.81"/>
    <n v="0.79800000000000004"/>
    <x v="2"/>
    <n v="1134"/>
    <n v="916"/>
    <x v="1"/>
    <n v="420838.67"/>
    <x v="1"/>
  </r>
  <r>
    <x v="3387"/>
    <x v="3387"/>
    <x v="1"/>
    <x v="0"/>
    <n v="127"/>
    <n v="4"/>
    <x v="666"/>
    <n v="26"/>
    <n v="390"/>
    <n v="1067.28"/>
    <n v="0.60799999999999998"/>
    <x v="1"/>
    <n v="508"/>
    <n v="507"/>
    <x v="1"/>
    <n v="28816.559999999998"/>
    <x v="1"/>
  </r>
  <r>
    <x v="3388"/>
    <x v="3388"/>
    <x v="4"/>
    <x v="0"/>
    <n v="56"/>
    <n v="3"/>
    <x v="506"/>
    <n v="147"/>
    <n v="378"/>
    <n v="267.7"/>
    <n v="0.76200000000000001"/>
    <x v="2"/>
    <n v="168"/>
    <n v="209"/>
    <x v="1"/>
    <n v="28376.199999999997"/>
    <x v="1"/>
  </r>
  <r>
    <x v="3389"/>
    <x v="3389"/>
    <x v="4"/>
    <x v="2"/>
    <n v="168"/>
    <n v="2"/>
    <x v="763"/>
    <n v="149"/>
    <n v="292"/>
    <n v="1601.94"/>
    <n v="0.44900000000000001"/>
    <x v="1"/>
    <n v="336"/>
    <n v="180"/>
    <x v="0"/>
    <n v="488591.7"/>
    <x v="0"/>
  </r>
  <r>
    <x v="3390"/>
    <x v="3390"/>
    <x v="3"/>
    <x v="0"/>
    <n v="160"/>
    <n v="13"/>
    <x v="49"/>
    <n v="49"/>
    <n v="371"/>
    <n v="1150.53"/>
    <n v="0.371"/>
    <x v="0"/>
    <n v="2080"/>
    <n v="1711"/>
    <x v="0"/>
    <n v="480921.54"/>
    <x v="0"/>
  </r>
  <r>
    <x v="3391"/>
    <x v="3391"/>
    <x v="1"/>
    <x v="1"/>
    <n v="82"/>
    <n v="7"/>
    <x v="441"/>
    <n v="177"/>
    <n v="168"/>
    <n v="1601.9"/>
    <n v="0.82299999999999995"/>
    <x v="2"/>
    <n v="574"/>
    <n v="658"/>
    <x v="1"/>
    <n v="148976.70000000001"/>
    <x v="2"/>
  </r>
  <r>
    <x v="3392"/>
    <x v="3392"/>
    <x v="0"/>
    <x v="1"/>
    <n v="190"/>
    <n v="14"/>
    <x v="313"/>
    <n v="83"/>
    <n v="96"/>
    <n v="352.08"/>
    <n v="0.86499999999999999"/>
    <x v="1"/>
    <n v="2660"/>
    <n v="2285"/>
    <x v="0"/>
    <n v="161252.63999999998"/>
    <x v="2"/>
  </r>
  <r>
    <x v="3393"/>
    <x v="3393"/>
    <x v="1"/>
    <x v="1"/>
    <n v="168"/>
    <n v="11"/>
    <x v="627"/>
    <n v="83"/>
    <n v="217"/>
    <n v="1099.8"/>
    <n v="0.13800000000000001"/>
    <x v="2"/>
    <n v="1848"/>
    <n v="1789"/>
    <x v="1"/>
    <n v="156171.6"/>
    <x v="3"/>
  </r>
  <r>
    <x v="3394"/>
    <x v="3394"/>
    <x v="3"/>
    <x v="2"/>
    <n v="74"/>
    <n v="2"/>
    <x v="371"/>
    <n v="59"/>
    <n v="397"/>
    <n v="1544.92"/>
    <n v="0.54300000000000004"/>
    <x v="2"/>
    <n v="148"/>
    <n v="0"/>
    <x v="1"/>
    <n v="611788.32000000007"/>
    <x v="0"/>
  </r>
  <r>
    <x v="3395"/>
    <x v="3395"/>
    <x v="1"/>
    <x v="0"/>
    <n v="141"/>
    <n v="12"/>
    <x v="496"/>
    <n v="19"/>
    <n v="76"/>
    <n v="1977.19"/>
    <n v="0.68400000000000005"/>
    <x v="1"/>
    <n v="1692"/>
    <n v="1549"/>
    <x v="0"/>
    <n v="320304.78000000003"/>
    <x v="1"/>
  </r>
  <r>
    <x v="3396"/>
    <x v="3396"/>
    <x v="1"/>
    <x v="2"/>
    <n v="25"/>
    <n v="6"/>
    <x v="478"/>
    <n v="112"/>
    <n v="345"/>
    <n v="1774.57"/>
    <n v="8.4000000000000005E-2"/>
    <x v="0"/>
    <n v="150"/>
    <n v="85"/>
    <x v="1"/>
    <n v="314098.89"/>
    <x v="3"/>
  </r>
  <r>
    <x v="3397"/>
    <x v="3397"/>
    <x v="3"/>
    <x v="0"/>
    <n v="68"/>
    <n v="10"/>
    <x v="303"/>
    <n v="113"/>
    <n v="50"/>
    <n v="1735.48"/>
    <n v="0.93"/>
    <x v="2"/>
    <n v="680"/>
    <n v="344"/>
    <x v="0"/>
    <n v="779230.52"/>
    <x v="2"/>
  </r>
  <r>
    <x v="3398"/>
    <x v="3398"/>
    <x v="4"/>
    <x v="1"/>
    <n v="80"/>
    <n v="12"/>
    <x v="585"/>
    <n v="299"/>
    <n v="223"/>
    <n v="532.54999999999995"/>
    <n v="0.52"/>
    <x v="1"/>
    <n v="960"/>
    <n v="792"/>
    <x v="0"/>
    <n v="248700.84999999998"/>
    <x v="0"/>
  </r>
  <r>
    <x v="3399"/>
    <x v="3399"/>
    <x v="0"/>
    <x v="0"/>
    <n v="65"/>
    <n v="10"/>
    <x v="548"/>
    <n v="289"/>
    <n v="216"/>
    <n v="1684.07"/>
    <n v="0.64500000000000002"/>
    <x v="2"/>
    <n v="650"/>
    <n v="510"/>
    <x v="0"/>
    <n v="722466.03"/>
    <x v="1"/>
  </r>
  <r>
    <x v="3400"/>
    <x v="3400"/>
    <x v="3"/>
    <x v="0"/>
    <n v="99"/>
    <n v="14"/>
    <x v="194"/>
    <n v="151"/>
    <n v="67"/>
    <n v="380.1"/>
    <n v="0.17799999999999999"/>
    <x v="2"/>
    <n v="1386"/>
    <n v="1147"/>
    <x v="0"/>
    <n v="148239"/>
    <x v="3"/>
  </r>
  <r>
    <x v="3401"/>
    <x v="3401"/>
    <x v="2"/>
    <x v="0"/>
    <n v="44"/>
    <n v="13"/>
    <x v="403"/>
    <n v="179"/>
    <n v="140"/>
    <n v="436.31"/>
    <n v="0.26400000000000001"/>
    <x v="0"/>
    <n v="572"/>
    <n v="623"/>
    <x v="1"/>
    <n v="55847.68"/>
    <x v="3"/>
  </r>
  <r>
    <x v="3402"/>
    <x v="3402"/>
    <x v="4"/>
    <x v="2"/>
    <n v="188"/>
    <n v="5"/>
    <x v="280"/>
    <n v="22"/>
    <n v="352"/>
    <n v="264.73"/>
    <n v="0.121"/>
    <x v="1"/>
    <n v="940"/>
    <n v="236"/>
    <x v="0"/>
    <n v="192193.98"/>
    <x v="3"/>
  </r>
  <r>
    <x v="3403"/>
    <x v="3403"/>
    <x v="2"/>
    <x v="0"/>
    <n v="8"/>
    <n v="8"/>
    <x v="268"/>
    <n v="166"/>
    <n v="251"/>
    <n v="1722.31"/>
    <n v="0.26400000000000001"/>
    <x v="1"/>
    <n v="64"/>
    <n v="175"/>
    <x v="1"/>
    <n v="94727.05"/>
    <x v="3"/>
  </r>
  <r>
    <x v="3404"/>
    <x v="3404"/>
    <x v="4"/>
    <x v="0"/>
    <n v="35"/>
    <n v="12"/>
    <x v="691"/>
    <n v="183"/>
    <n v="70"/>
    <n v="261.10000000000002"/>
    <n v="0.49199999999999999"/>
    <x v="2"/>
    <n v="420"/>
    <n v="494"/>
    <x v="1"/>
    <n v="28459.9"/>
    <x v="0"/>
  </r>
  <r>
    <x v="3405"/>
    <x v="3405"/>
    <x v="0"/>
    <x v="0"/>
    <n v="159"/>
    <n v="8"/>
    <x v="198"/>
    <n v="171"/>
    <n v="205"/>
    <n v="319.32"/>
    <n v="0.83399999999999996"/>
    <x v="0"/>
    <n v="1272"/>
    <n v="1009"/>
    <x v="0"/>
    <n v="138584.88"/>
    <x v="2"/>
  </r>
  <r>
    <x v="3406"/>
    <x v="3406"/>
    <x v="0"/>
    <x v="2"/>
    <n v="190"/>
    <n v="5"/>
    <x v="326"/>
    <n v="141"/>
    <n v="63"/>
    <n v="529.48"/>
    <n v="0.53400000000000003"/>
    <x v="0"/>
    <n v="950"/>
    <n v="776"/>
    <x v="0"/>
    <n v="166786.20000000001"/>
    <x v="0"/>
  </r>
  <r>
    <x v="3407"/>
    <x v="3407"/>
    <x v="1"/>
    <x v="2"/>
    <n v="157"/>
    <n v="6"/>
    <x v="227"/>
    <n v="37"/>
    <n v="69"/>
    <n v="1166.69"/>
    <n v="0.24399999999999999"/>
    <x v="0"/>
    <n v="942"/>
    <n v="247"/>
    <x v="0"/>
    <n v="854017.08000000007"/>
    <x v="3"/>
  </r>
  <r>
    <x v="3408"/>
    <x v="3408"/>
    <x v="2"/>
    <x v="2"/>
    <n v="73"/>
    <n v="12"/>
    <x v="729"/>
    <n v="92"/>
    <n v="293"/>
    <n v="1766.35"/>
    <n v="4.4999999999999998E-2"/>
    <x v="1"/>
    <n v="876"/>
    <n v="903"/>
    <x v="1"/>
    <n v="114812.75"/>
    <x v="3"/>
  </r>
  <r>
    <x v="3409"/>
    <x v="3409"/>
    <x v="4"/>
    <x v="0"/>
    <n v="74"/>
    <n v="10"/>
    <x v="236"/>
    <n v="278"/>
    <n v="222"/>
    <n v="865.54"/>
    <n v="0.622"/>
    <x v="1"/>
    <n v="740"/>
    <n v="511"/>
    <x v="0"/>
    <n v="438828.77999999997"/>
    <x v="1"/>
  </r>
  <r>
    <x v="3410"/>
    <x v="3410"/>
    <x v="0"/>
    <x v="1"/>
    <n v="9"/>
    <n v="8"/>
    <x v="408"/>
    <n v="260"/>
    <n v="171"/>
    <n v="1115.26"/>
    <n v="0.42"/>
    <x v="2"/>
    <n v="72"/>
    <n v="0"/>
    <x v="0"/>
    <n v="711535.88"/>
    <x v="0"/>
  </r>
  <r>
    <x v="3411"/>
    <x v="3411"/>
    <x v="3"/>
    <x v="1"/>
    <n v="119"/>
    <n v="8"/>
    <x v="243"/>
    <n v="115"/>
    <n v="233"/>
    <n v="374.65"/>
    <n v="0.98399999999999999"/>
    <x v="0"/>
    <n v="952"/>
    <n v="878"/>
    <x v="1"/>
    <n v="70808.849999999991"/>
    <x v="2"/>
  </r>
  <r>
    <x v="3412"/>
    <x v="3412"/>
    <x v="0"/>
    <x v="1"/>
    <n v="95"/>
    <n v="11"/>
    <x v="434"/>
    <n v="270"/>
    <n v="357"/>
    <n v="568.59"/>
    <n v="0.78"/>
    <x v="0"/>
    <n v="1045"/>
    <n v="1150"/>
    <x v="1"/>
    <n v="93817.35"/>
    <x v="1"/>
  </r>
  <r>
    <x v="3413"/>
    <x v="3413"/>
    <x v="3"/>
    <x v="0"/>
    <n v="12"/>
    <n v="8"/>
    <x v="271"/>
    <n v="23"/>
    <n v="117"/>
    <n v="311.16000000000003"/>
    <n v="0.80800000000000005"/>
    <x v="1"/>
    <n v="96"/>
    <n v="0"/>
    <x v="2"/>
    <n v="136599.24000000002"/>
    <x v="2"/>
  </r>
  <r>
    <x v="3414"/>
    <x v="3414"/>
    <x v="4"/>
    <x v="1"/>
    <n v="13"/>
    <n v="10"/>
    <x v="422"/>
    <n v="89"/>
    <n v="342"/>
    <n v="849.34"/>
    <n v="1.2E-2"/>
    <x v="2"/>
    <n v="130"/>
    <n v="0"/>
    <x v="2"/>
    <n v="602182.06000000006"/>
    <x v="3"/>
  </r>
  <r>
    <x v="3415"/>
    <x v="3415"/>
    <x v="0"/>
    <x v="1"/>
    <n v="19"/>
    <n v="6"/>
    <x v="532"/>
    <n v="169"/>
    <n v="387"/>
    <n v="1201.1500000000001"/>
    <n v="0.77800000000000002"/>
    <x v="1"/>
    <n v="114"/>
    <n v="0"/>
    <x v="2"/>
    <n v="711080.8"/>
    <x v="1"/>
  </r>
  <r>
    <x v="3416"/>
    <x v="3416"/>
    <x v="0"/>
    <x v="1"/>
    <n v="109"/>
    <n v="7"/>
    <x v="521"/>
    <n v="187"/>
    <n v="208"/>
    <n v="603.84"/>
    <n v="0.19500000000000001"/>
    <x v="1"/>
    <n v="763"/>
    <n v="928"/>
    <x v="1"/>
    <n v="13284.480000000001"/>
    <x v="3"/>
  </r>
  <r>
    <x v="3417"/>
    <x v="3417"/>
    <x v="4"/>
    <x v="0"/>
    <n v="11"/>
    <n v="4"/>
    <x v="346"/>
    <n v="164"/>
    <n v="98"/>
    <n v="1699.69"/>
    <n v="0.58599999999999997"/>
    <x v="2"/>
    <n v="44"/>
    <n v="0"/>
    <x v="2"/>
    <n v="1041909.9700000001"/>
    <x v="0"/>
  </r>
  <r>
    <x v="3418"/>
    <x v="3418"/>
    <x v="0"/>
    <x v="1"/>
    <n v="76"/>
    <n v="2"/>
    <x v="654"/>
    <n v="44"/>
    <n v="230"/>
    <n v="1963.41"/>
    <n v="0.44700000000000001"/>
    <x v="0"/>
    <n v="152"/>
    <n v="0"/>
    <x v="0"/>
    <n v="553681.62"/>
    <x v="0"/>
  </r>
  <r>
    <x v="3419"/>
    <x v="3419"/>
    <x v="3"/>
    <x v="1"/>
    <n v="119"/>
    <n v="12"/>
    <x v="378"/>
    <n v="268"/>
    <n v="344"/>
    <n v="284.3"/>
    <n v="0.57199999999999995"/>
    <x v="0"/>
    <n v="1428"/>
    <n v="1356"/>
    <x v="1"/>
    <n v="96662"/>
    <x v="0"/>
  </r>
  <r>
    <x v="3420"/>
    <x v="3420"/>
    <x v="0"/>
    <x v="0"/>
    <n v="19"/>
    <n v="13"/>
    <x v="147"/>
    <n v="269"/>
    <n v="397"/>
    <n v="84.83"/>
    <n v="0.13300000000000001"/>
    <x v="2"/>
    <n v="247"/>
    <n v="0"/>
    <x v="0"/>
    <n v="53103.58"/>
    <x v="3"/>
  </r>
  <r>
    <x v="3421"/>
    <x v="3421"/>
    <x v="2"/>
    <x v="2"/>
    <n v="169"/>
    <n v="3"/>
    <x v="357"/>
    <n v="144"/>
    <n v="190"/>
    <n v="1590.06"/>
    <n v="0.45700000000000002"/>
    <x v="0"/>
    <n v="507"/>
    <n v="56"/>
    <x v="0"/>
    <n v="946085.7"/>
    <x v="0"/>
  </r>
  <r>
    <x v="3422"/>
    <x v="3422"/>
    <x v="1"/>
    <x v="1"/>
    <n v="87"/>
    <n v="9"/>
    <x v="202"/>
    <n v="140"/>
    <n v="67"/>
    <n v="421.75"/>
    <n v="3.6999999999999998E-2"/>
    <x v="2"/>
    <n v="783"/>
    <n v="658"/>
    <x v="0"/>
    <n v="111763.75"/>
    <x v="3"/>
  </r>
  <r>
    <x v="3423"/>
    <x v="3423"/>
    <x v="3"/>
    <x v="2"/>
    <n v="43"/>
    <n v="14"/>
    <x v="511"/>
    <n v="90"/>
    <n v="189"/>
    <n v="738.64"/>
    <n v="4.1000000000000002E-2"/>
    <x v="2"/>
    <n v="602"/>
    <n v="84"/>
    <x v="0"/>
    <n v="449093.12"/>
    <x v="3"/>
  </r>
  <r>
    <x v="3424"/>
    <x v="3424"/>
    <x v="2"/>
    <x v="1"/>
    <n v="138"/>
    <n v="2"/>
    <x v="720"/>
    <n v="68"/>
    <n v="121"/>
    <n v="818.75"/>
    <n v="0.65800000000000003"/>
    <x v="1"/>
    <n v="276"/>
    <n v="0"/>
    <x v="0"/>
    <n v="406100"/>
    <x v="1"/>
  </r>
  <r>
    <x v="3425"/>
    <x v="3425"/>
    <x v="4"/>
    <x v="0"/>
    <n v="61"/>
    <n v="11"/>
    <x v="451"/>
    <n v="83"/>
    <n v="291"/>
    <n v="1837.37"/>
    <n v="0.95199999999999996"/>
    <x v="0"/>
    <n v="671"/>
    <n v="476"/>
    <x v="1"/>
    <n v="510788.86"/>
    <x v="2"/>
  </r>
  <r>
    <x v="3426"/>
    <x v="3426"/>
    <x v="3"/>
    <x v="2"/>
    <n v="96"/>
    <n v="8"/>
    <x v="393"/>
    <n v="248"/>
    <n v="310"/>
    <n v="1334.73"/>
    <n v="0.77700000000000002"/>
    <x v="0"/>
    <n v="768"/>
    <n v="904"/>
    <x v="1"/>
    <n v="149489.76"/>
    <x v="1"/>
  </r>
  <r>
    <x v="3427"/>
    <x v="3427"/>
    <x v="1"/>
    <x v="2"/>
    <n v="85"/>
    <n v="6"/>
    <x v="13"/>
    <n v="138"/>
    <n v="312"/>
    <n v="129.19"/>
    <n v="0.46899999999999997"/>
    <x v="2"/>
    <n v="510"/>
    <n v="96"/>
    <x v="0"/>
    <n v="71312.88"/>
    <x v="0"/>
  </r>
  <r>
    <x v="3428"/>
    <x v="3428"/>
    <x v="1"/>
    <x v="2"/>
    <n v="151"/>
    <n v="14"/>
    <x v="465"/>
    <n v="147"/>
    <n v="192"/>
    <n v="78.88"/>
    <n v="5.6000000000000001E-2"/>
    <x v="1"/>
    <n v="2114"/>
    <n v="1668"/>
    <x v="0"/>
    <n v="46775.839999999997"/>
    <x v="3"/>
  </r>
  <r>
    <x v="3429"/>
    <x v="3429"/>
    <x v="4"/>
    <x v="2"/>
    <n v="131"/>
    <n v="7"/>
    <x v="430"/>
    <n v="112"/>
    <n v="244"/>
    <n v="439.16"/>
    <n v="4.4999999999999998E-2"/>
    <x v="1"/>
    <n v="917"/>
    <n v="671"/>
    <x v="0"/>
    <n v="157219.28"/>
    <x v="3"/>
  </r>
  <r>
    <x v="3430"/>
    <x v="3430"/>
    <x v="4"/>
    <x v="1"/>
    <n v="195"/>
    <n v="9"/>
    <x v="561"/>
    <n v="18"/>
    <n v="195"/>
    <n v="670.44"/>
    <n v="0.158"/>
    <x v="0"/>
    <n v="1755"/>
    <n v="1494"/>
    <x v="0"/>
    <n v="187052.76"/>
    <x v="3"/>
  </r>
  <r>
    <x v="3431"/>
    <x v="3431"/>
    <x v="3"/>
    <x v="1"/>
    <n v="163"/>
    <n v="5"/>
    <x v="273"/>
    <n v="241"/>
    <n v="343"/>
    <n v="994.82"/>
    <n v="0.97599999999999998"/>
    <x v="2"/>
    <n v="815"/>
    <n v="800"/>
    <x v="1"/>
    <n v="254673.92000000001"/>
    <x v="2"/>
  </r>
  <r>
    <x v="3432"/>
    <x v="3432"/>
    <x v="0"/>
    <x v="2"/>
    <n v="79"/>
    <n v="7"/>
    <x v="632"/>
    <n v="108"/>
    <n v="75"/>
    <n v="1683.79"/>
    <n v="0.39900000000000002"/>
    <x v="0"/>
    <n v="553"/>
    <n v="501"/>
    <x v="0"/>
    <n v="269406.40000000002"/>
    <x v="0"/>
  </r>
  <r>
    <x v="3433"/>
    <x v="3433"/>
    <x v="4"/>
    <x v="1"/>
    <n v="83"/>
    <n v="12"/>
    <x v="76"/>
    <n v="227"/>
    <n v="108"/>
    <n v="663.89"/>
    <n v="0.84299999999999997"/>
    <x v="0"/>
    <n v="996"/>
    <n v="525"/>
    <x v="0"/>
    <n v="463395.22"/>
    <x v="2"/>
  </r>
  <r>
    <x v="3434"/>
    <x v="3434"/>
    <x v="0"/>
    <x v="2"/>
    <n v="14"/>
    <n v="4"/>
    <x v="88"/>
    <n v="246"/>
    <n v="101"/>
    <n v="784.25"/>
    <n v="0.70499999999999996"/>
    <x v="1"/>
    <n v="56"/>
    <n v="0"/>
    <x v="0"/>
    <n v="391340.75"/>
    <x v="1"/>
  </r>
  <r>
    <x v="3435"/>
    <x v="3435"/>
    <x v="2"/>
    <x v="2"/>
    <n v="111"/>
    <n v="8"/>
    <x v="665"/>
    <n v="231"/>
    <n v="198"/>
    <n v="692.21"/>
    <n v="0.60499999999999998"/>
    <x v="1"/>
    <n v="888"/>
    <n v="521"/>
    <x v="0"/>
    <n v="413941.58"/>
    <x v="1"/>
  </r>
  <r>
    <x v="3436"/>
    <x v="3436"/>
    <x v="1"/>
    <x v="0"/>
    <n v="91"/>
    <n v="3"/>
    <x v="641"/>
    <n v="177"/>
    <n v="156"/>
    <n v="67.48"/>
    <n v="0.94799999999999995"/>
    <x v="1"/>
    <n v="273"/>
    <n v="81"/>
    <x v="0"/>
    <n v="24900.120000000003"/>
    <x v="2"/>
  </r>
  <r>
    <x v="3437"/>
    <x v="3437"/>
    <x v="0"/>
    <x v="2"/>
    <n v="71"/>
    <n v="13"/>
    <x v="453"/>
    <n v="71"/>
    <n v="367"/>
    <n v="1912.64"/>
    <n v="0.23"/>
    <x v="1"/>
    <n v="923"/>
    <n v="405"/>
    <x v="0"/>
    <n v="1126544.96"/>
    <x v="3"/>
  </r>
  <r>
    <x v="3438"/>
    <x v="3438"/>
    <x v="1"/>
    <x v="1"/>
    <n v="66"/>
    <n v="9"/>
    <x v="697"/>
    <n v="19"/>
    <n v="108"/>
    <n v="321.04000000000002"/>
    <n v="0.45500000000000002"/>
    <x v="2"/>
    <n v="594"/>
    <n v="0"/>
    <x v="0"/>
    <n v="238532.72"/>
    <x v="0"/>
  </r>
  <r>
    <x v="3439"/>
    <x v="3439"/>
    <x v="0"/>
    <x v="2"/>
    <n v="135"/>
    <n v="14"/>
    <x v="92"/>
    <n v="243"/>
    <n v="307"/>
    <n v="610.95000000000005"/>
    <n v="0.86499999999999999"/>
    <x v="0"/>
    <n v="1890"/>
    <n v="1984"/>
    <x v="1"/>
    <n v="91031.55"/>
    <x v="2"/>
  </r>
  <r>
    <x v="3440"/>
    <x v="3440"/>
    <x v="2"/>
    <x v="0"/>
    <n v="150"/>
    <n v="8"/>
    <x v="374"/>
    <n v="96"/>
    <n v="330"/>
    <n v="302.14"/>
    <n v="0.55200000000000005"/>
    <x v="1"/>
    <n v="1200"/>
    <n v="740"/>
    <x v="0"/>
    <n v="167989.84"/>
    <x v="0"/>
  </r>
  <r>
    <x v="3441"/>
    <x v="3441"/>
    <x v="4"/>
    <x v="1"/>
    <n v="157"/>
    <n v="13"/>
    <x v="582"/>
    <n v="276"/>
    <n v="68"/>
    <n v="1006.56"/>
    <n v="0.246"/>
    <x v="0"/>
    <n v="2041"/>
    <n v="2287"/>
    <x v="1"/>
    <n v="30196.799999999999"/>
    <x v="3"/>
  </r>
  <r>
    <x v="3442"/>
    <x v="3442"/>
    <x v="2"/>
    <x v="0"/>
    <n v="111"/>
    <n v="13"/>
    <x v="58"/>
    <n v="213"/>
    <n v="215"/>
    <n v="1867.72"/>
    <n v="0.20899999999999999"/>
    <x v="2"/>
    <n v="1443"/>
    <n v="1380"/>
    <x v="0"/>
    <n v="515490.72000000003"/>
    <x v="3"/>
  </r>
  <r>
    <x v="3443"/>
    <x v="3443"/>
    <x v="4"/>
    <x v="0"/>
    <n v="152"/>
    <n v="9"/>
    <x v="740"/>
    <n v="250"/>
    <n v="74"/>
    <n v="246.37"/>
    <n v="0.753"/>
    <x v="1"/>
    <n v="1368"/>
    <n v="1230"/>
    <x v="0"/>
    <n v="95591.56"/>
    <x v="1"/>
  </r>
  <r>
    <x v="3444"/>
    <x v="3444"/>
    <x v="4"/>
    <x v="2"/>
    <n v="190"/>
    <n v="3"/>
    <x v="341"/>
    <n v="65"/>
    <n v="53"/>
    <n v="909.75"/>
    <n v="1.2999999999999999E-2"/>
    <x v="2"/>
    <n v="570"/>
    <n v="222"/>
    <x v="0"/>
    <n v="375726.75"/>
    <x v="3"/>
  </r>
  <r>
    <x v="3445"/>
    <x v="3445"/>
    <x v="1"/>
    <x v="0"/>
    <n v="97"/>
    <n v="4"/>
    <x v="636"/>
    <n v="119"/>
    <n v="52"/>
    <n v="93.63"/>
    <n v="0.91400000000000003"/>
    <x v="1"/>
    <n v="388"/>
    <n v="0"/>
    <x v="0"/>
    <n v="57301.56"/>
    <x v="2"/>
  </r>
  <r>
    <x v="3446"/>
    <x v="3446"/>
    <x v="2"/>
    <x v="0"/>
    <n v="90"/>
    <n v="13"/>
    <x v="458"/>
    <n v="58"/>
    <n v="76"/>
    <n v="1553.25"/>
    <n v="1.7999999999999999E-2"/>
    <x v="0"/>
    <n v="1170"/>
    <n v="790"/>
    <x v="0"/>
    <n v="680323.5"/>
    <x v="3"/>
  </r>
  <r>
    <x v="3447"/>
    <x v="3447"/>
    <x v="0"/>
    <x v="1"/>
    <n v="182"/>
    <n v="5"/>
    <x v="379"/>
    <n v="252"/>
    <n v="395"/>
    <n v="1300.3900000000001"/>
    <n v="0.63100000000000001"/>
    <x v="2"/>
    <n v="910"/>
    <n v="1124"/>
    <x v="1"/>
    <n v="49414.820000000007"/>
    <x v="1"/>
  </r>
  <r>
    <x v="3448"/>
    <x v="3448"/>
    <x v="2"/>
    <x v="0"/>
    <n v="125"/>
    <n v="13"/>
    <x v="696"/>
    <n v="25"/>
    <n v="268"/>
    <n v="1414.41"/>
    <n v="0.60499999999999998"/>
    <x v="1"/>
    <n v="1625"/>
    <n v="1521"/>
    <x v="1"/>
    <n v="182458.89"/>
    <x v="1"/>
  </r>
  <r>
    <x v="3449"/>
    <x v="3449"/>
    <x v="1"/>
    <x v="2"/>
    <n v="83"/>
    <n v="10"/>
    <x v="80"/>
    <n v="82"/>
    <n v="93"/>
    <n v="971.06"/>
    <n v="0.57799999999999996"/>
    <x v="0"/>
    <n v="830"/>
    <n v="456"/>
    <x v="0"/>
    <n v="442803.36"/>
    <x v="0"/>
  </r>
  <r>
    <x v="3450"/>
    <x v="3450"/>
    <x v="4"/>
    <x v="2"/>
    <n v="14"/>
    <n v="13"/>
    <x v="766"/>
    <n v="211"/>
    <n v="261"/>
    <n v="1819.88"/>
    <n v="0.47399999999999998"/>
    <x v="0"/>
    <n v="182"/>
    <n v="0"/>
    <x v="0"/>
    <n v="953617.12000000011"/>
    <x v="0"/>
  </r>
  <r>
    <x v="3451"/>
    <x v="3451"/>
    <x v="1"/>
    <x v="2"/>
    <n v="153"/>
    <n v="13"/>
    <x v="339"/>
    <n v="102"/>
    <n v="101"/>
    <n v="848.64"/>
    <n v="0.85199999999999998"/>
    <x v="0"/>
    <n v="1989"/>
    <n v="2038"/>
    <x v="1"/>
    <n v="44977.919999999998"/>
    <x v="2"/>
  </r>
  <r>
    <x v="3452"/>
    <x v="3452"/>
    <x v="3"/>
    <x v="0"/>
    <n v="33"/>
    <n v="6"/>
    <x v="38"/>
    <n v="146"/>
    <n v="202"/>
    <n v="1052.47"/>
    <n v="0.65900000000000003"/>
    <x v="1"/>
    <n v="198"/>
    <n v="37"/>
    <x v="0"/>
    <n v="323108.29000000004"/>
    <x v="1"/>
  </r>
  <r>
    <x v="3453"/>
    <x v="3453"/>
    <x v="3"/>
    <x v="1"/>
    <n v="100"/>
    <n v="7"/>
    <x v="595"/>
    <n v="42"/>
    <n v="251"/>
    <n v="1405.81"/>
    <n v="0.78200000000000003"/>
    <x v="0"/>
    <n v="700"/>
    <n v="468"/>
    <x v="0"/>
    <n v="385191.94"/>
    <x v="1"/>
  </r>
  <r>
    <x v="3454"/>
    <x v="3454"/>
    <x v="0"/>
    <x v="2"/>
    <n v="14"/>
    <n v="2"/>
    <x v="429"/>
    <n v="97"/>
    <n v="370"/>
    <n v="1065.0899999999999"/>
    <n v="0.11600000000000001"/>
    <x v="0"/>
    <n v="28"/>
    <n v="0"/>
    <x v="2"/>
    <n v="699764.12999999989"/>
    <x v="3"/>
  </r>
  <r>
    <x v="3455"/>
    <x v="3455"/>
    <x v="1"/>
    <x v="0"/>
    <n v="17"/>
    <n v="5"/>
    <x v="659"/>
    <n v="212"/>
    <n v="60"/>
    <n v="419.2"/>
    <n v="0.05"/>
    <x v="1"/>
    <n v="85"/>
    <n v="0"/>
    <x v="2"/>
    <n v="310208"/>
    <x v="3"/>
  </r>
  <r>
    <x v="3456"/>
    <x v="3456"/>
    <x v="0"/>
    <x v="2"/>
    <n v="51"/>
    <n v="5"/>
    <x v="598"/>
    <n v="48"/>
    <n v="117"/>
    <n v="668.29"/>
    <n v="2.9000000000000001E-2"/>
    <x v="2"/>
    <n v="255"/>
    <n v="150"/>
    <x v="0"/>
    <n v="102248.37"/>
    <x v="3"/>
  </r>
  <r>
    <x v="3457"/>
    <x v="3457"/>
    <x v="0"/>
    <x v="2"/>
    <n v="155"/>
    <n v="11"/>
    <x v="625"/>
    <n v="123"/>
    <n v="276"/>
    <n v="229.97"/>
    <n v="0.14699999999999999"/>
    <x v="0"/>
    <n v="1705"/>
    <n v="1310"/>
    <x v="0"/>
    <n v="119124.46"/>
    <x v="3"/>
  </r>
  <r>
    <x v="3458"/>
    <x v="3458"/>
    <x v="3"/>
    <x v="1"/>
    <n v="54"/>
    <n v="9"/>
    <x v="577"/>
    <n v="256"/>
    <n v="170"/>
    <n v="893.6"/>
    <n v="0.66700000000000004"/>
    <x v="1"/>
    <n v="486"/>
    <n v="326"/>
    <x v="0"/>
    <n v="371737.60000000003"/>
    <x v="1"/>
  </r>
  <r>
    <x v="3459"/>
    <x v="3459"/>
    <x v="0"/>
    <x v="2"/>
    <n v="136"/>
    <n v="9"/>
    <x v="443"/>
    <n v="217"/>
    <n v="382"/>
    <n v="1238.31"/>
    <n v="0.49399999999999999"/>
    <x v="2"/>
    <n v="1224"/>
    <n v="935"/>
    <x v="0"/>
    <n v="626584.86"/>
    <x v="0"/>
  </r>
  <r>
    <x v="3460"/>
    <x v="3460"/>
    <x v="3"/>
    <x v="1"/>
    <n v="120"/>
    <n v="11"/>
    <x v="22"/>
    <n v="220"/>
    <n v="64"/>
    <n v="281.13"/>
    <n v="0.752"/>
    <x v="0"/>
    <n v="1320"/>
    <n v="923"/>
    <x v="0"/>
    <n v="173457.21"/>
    <x v="1"/>
  </r>
  <r>
    <x v="3461"/>
    <x v="3461"/>
    <x v="4"/>
    <x v="0"/>
    <n v="117"/>
    <n v="7"/>
    <x v="89"/>
    <n v="68"/>
    <n v="106"/>
    <n v="1279.6400000000001"/>
    <n v="0.192"/>
    <x v="1"/>
    <n v="819"/>
    <n v="281"/>
    <x v="0"/>
    <n v="775461.84000000008"/>
    <x v="3"/>
  </r>
  <r>
    <x v="3462"/>
    <x v="3462"/>
    <x v="1"/>
    <x v="2"/>
    <n v="199"/>
    <n v="9"/>
    <x v="549"/>
    <n v="165"/>
    <n v="379"/>
    <n v="1791.1"/>
    <n v="0.36699999999999999"/>
    <x v="1"/>
    <n v="1791"/>
    <n v="1290"/>
    <x v="0"/>
    <n v="1192872.5999999999"/>
    <x v="0"/>
  </r>
  <r>
    <x v="3463"/>
    <x v="3463"/>
    <x v="0"/>
    <x v="0"/>
    <n v="89"/>
    <n v="10"/>
    <x v="64"/>
    <n v="131"/>
    <n v="113"/>
    <n v="708.56"/>
    <n v="0.88800000000000001"/>
    <x v="0"/>
    <n v="890"/>
    <n v="317"/>
    <x v="0"/>
    <n v="498826.23999999999"/>
    <x v="2"/>
  </r>
  <r>
    <x v="3464"/>
    <x v="3464"/>
    <x v="3"/>
    <x v="0"/>
    <n v="57"/>
    <n v="6"/>
    <x v="714"/>
    <n v="129"/>
    <n v="279"/>
    <n v="482.96"/>
    <n v="0.93600000000000005"/>
    <x v="2"/>
    <n v="342"/>
    <n v="239"/>
    <x v="1"/>
    <n v="112046.72"/>
    <x v="2"/>
  </r>
  <r>
    <x v="3465"/>
    <x v="3465"/>
    <x v="2"/>
    <x v="0"/>
    <n v="134"/>
    <n v="2"/>
    <x v="641"/>
    <n v="71"/>
    <n v="60"/>
    <n v="1791.36"/>
    <n v="0.92200000000000004"/>
    <x v="2"/>
    <n v="268"/>
    <n v="0"/>
    <x v="0"/>
    <n v="661011.84"/>
    <x v="2"/>
  </r>
  <r>
    <x v="3466"/>
    <x v="3466"/>
    <x v="0"/>
    <x v="2"/>
    <n v="72"/>
    <n v="2"/>
    <x v="379"/>
    <n v="167"/>
    <n v="170"/>
    <n v="1399.29"/>
    <n v="0.81799999999999995"/>
    <x v="2"/>
    <n v="144"/>
    <n v="273"/>
    <x v="1"/>
    <n v="53173.02"/>
    <x v="2"/>
  </r>
  <r>
    <x v="3467"/>
    <x v="3467"/>
    <x v="4"/>
    <x v="1"/>
    <n v="197"/>
    <n v="3"/>
    <x v="562"/>
    <n v="49"/>
    <n v="273"/>
    <n v="255.52"/>
    <n v="0.68799999999999994"/>
    <x v="0"/>
    <n v="591"/>
    <n v="502"/>
    <x v="1"/>
    <n v="35261.760000000002"/>
    <x v="1"/>
  </r>
  <r>
    <x v="3468"/>
    <x v="3468"/>
    <x v="4"/>
    <x v="2"/>
    <n v="83"/>
    <n v="3"/>
    <x v="54"/>
    <n v="251"/>
    <n v="274"/>
    <n v="845.82"/>
    <n v="0.91400000000000003"/>
    <x v="0"/>
    <n v="249"/>
    <n v="179"/>
    <x v="0"/>
    <n v="271508.22000000003"/>
    <x v="2"/>
  </r>
  <r>
    <x v="3469"/>
    <x v="3469"/>
    <x v="2"/>
    <x v="0"/>
    <n v="61"/>
    <n v="6"/>
    <x v="400"/>
    <n v="49"/>
    <n v="174"/>
    <n v="1364.47"/>
    <n v="0.71399999999999997"/>
    <x v="2"/>
    <n v="366"/>
    <n v="111"/>
    <x v="0"/>
    <n v="414798.88"/>
    <x v="1"/>
  </r>
  <r>
    <x v="3470"/>
    <x v="3470"/>
    <x v="3"/>
    <x v="1"/>
    <n v="101"/>
    <n v="8"/>
    <x v="175"/>
    <n v="199"/>
    <n v="197"/>
    <n v="1170.05"/>
    <n v="0.95399999999999996"/>
    <x v="2"/>
    <n v="808"/>
    <n v="761"/>
    <x v="0"/>
    <n v="287832.3"/>
    <x v="2"/>
  </r>
  <r>
    <x v="3471"/>
    <x v="3471"/>
    <x v="0"/>
    <x v="0"/>
    <n v="139"/>
    <n v="8"/>
    <x v="415"/>
    <n v="243"/>
    <n v="277"/>
    <n v="1256.17"/>
    <n v="2.5000000000000001E-2"/>
    <x v="2"/>
    <n v="1112"/>
    <n v="829"/>
    <x v="0"/>
    <n v="660745.42000000004"/>
    <x v="3"/>
  </r>
  <r>
    <x v="3472"/>
    <x v="3472"/>
    <x v="3"/>
    <x v="1"/>
    <n v="151"/>
    <n v="5"/>
    <x v="318"/>
    <n v="24"/>
    <n v="79"/>
    <n v="1155.9100000000001"/>
    <n v="0.92200000000000004"/>
    <x v="2"/>
    <n v="755"/>
    <n v="259"/>
    <x v="0"/>
    <n v="601073.20000000007"/>
    <x v="2"/>
  </r>
  <r>
    <x v="3473"/>
    <x v="3473"/>
    <x v="4"/>
    <x v="2"/>
    <n v="176"/>
    <n v="14"/>
    <x v="508"/>
    <n v="133"/>
    <n v="59"/>
    <n v="1606.22"/>
    <n v="0.55600000000000005"/>
    <x v="1"/>
    <n v="2464"/>
    <n v="2366"/>
    <x v="0"/>
    <n v="371036.82"/>
    <x v="0"/>
  </r>
  <r>
    <x v="3474"/>
    <x v="3474"/>
    <x v="3"/>
    <x v="1"/>
    <n v="67"/>
    <n v="5"/>
    <x v="634"/>
    <n v="237"/>
    <n v="103"/>
    <n v="674.83"/>
    <n v="0.112"/>
    <x v="0"/>
    <n v="335"/>
    <n v="197"/>
    <x v="0"/>
    <n v="253061.25000000003"/>
    <x v="3"/>
  </r>
  <r>
    <x v="3475"/>
    <x v="3475"/>
    <x v="4"/>
    <x v="2"/>
    <n v="69"/>
    <n v="12"/>
    <x v="267"/>
    <n v="289"/>
    <n v="235"/>
    <n v="1431.5"/>
    <n v="0.215"/>
    <x v="2"/>
    <n v="828"/>
    <n v="397"/>
    <x v="0"/>
    <n v="1030680"/>
    <x v="3"/>
  </r>
  <r>
    <x v="3476"/>
    <x v="3476"/>
    <x v="3"/>
    <x v="0"/>
    <n v="43"/>
    <n v="11"/>
    <x v="443"/>
    <n v="57"/>
    <n v="256"/>
    <n v="1982.6"/>
    <n v="0.85199999999999998"/>
    <x v="1"/>
    <n v="473"/>
    <n v="24"/>
    <x v="0"/>
    <n v="1003195.6"/>
    <x v="2"/>
  </r>
  <r>
    <x v="3477"/>
    <x v="3477"/>
    <x v="2"/>
    <x v="1"/>
    <n v="113"/>
    <n v="4"/>
    <x v="378"/>
    <n v="198"/>
    <n v="304"/>
    <n v="810.42"/>
    <n v="0.50600000000000001"/>
    <x v="2"/>
    <n v="452"/>
    <n v="310"/>
    <x v="0"/>
    <n v="275542.8"/>
    <x v="0"/>
  </r>
  <r>
    <x v="3478"/>
    <x v="3478"/>
    <x v="1"/>
    <x v="0"/>
    <n v="30"/>
    <n v="12"/>
    <x v="390"/>
    <n v="56"/>
    <n v="206"/>
    <n v="1592.54"/>
    <n v="0.98299999999999998"/>
    <x v="2"/>
    <n v="360"/>
    <n v="0"/>
    <x v="0"/>
    <n v="1086112.28"/>
    <x v="2"/>
  </r>
  <r>
    <x v="3479"/>
    <x v="3479"/>
    <x v="2"/>
    <x v="1"/>
    <n v="176"/>
    <n v="3"/>
    <x v="157"/>
    <n v="193"/>
    <n v="178"/>
    <n v="529.91"/>
    <n v="0.11799999999999999"/>
    <x v="1"/>
    <n v="528"/>
    <n v="479"/>
    <x v="0"/>
    <n v="128238.21999999999"/>
    <x v="3"/>
  </r>
  <r>
    <x v="3480"/>
    <x v="3480"/>
    <x v="2"/>
    <x v="2"/>
    <n v="16"/>
    <n v="4"/>
    <x v="494"/>
    <n v="114"/>
    <n v="107"/>
    <n v="599.70000000000005"/>
    <n v="0.41299999999999998"/>
    <x v="2"/>
    <n v="64"/>
    <n v="0"/>
    <x v="2"/>
    <n v="395202.30000000005"/>
    <x v="0"/>
  </r>
  <r>
    <x v="3481"/>
    <x v="3481"/>
    <x v="1"/>
    <x v="1"/>
    <n v="154"/>
    <n v="9"/>
    <x v="213"/>
    <n v="256"/>
    <n v="244"/>
    <n v="1872.98"/>
    <n v="0.33200000000000002"/>
    <x v="2"/>
    <n v="1386"/>
    <n v="863"/>
    <x v="0"/>
    <n v="1459051.42"/>
    <x v="0"/>
  </r>
  <r>
    <x v="3482"/>
    <x v="3482"/>
    <x v="1"/>
    <x v="1"/>
    <n v="81"/>
    <n v="2"/>
    <x v="106"/>
    <n v="273"/>
    <n v="125"/>
    <n v="100.58"/>
    <n v="0.51600000000000001"/>
    <x v="1"/>
    <n v="162"/>
    <n v="0"/>
    <x v="0"/>
    <n v="58537.56"/>
    <x v="0"/>
  </r>
  <r>
    <x v="3483"/>
    <x v="3483"/>
    <x v="0"/>
    <x v="2"/>
    <n v="146"/>
    <n v="5"/>
    <x v="499"/>
    <n v="215"/>
    <n v="138"/>
    <n v="473.98"/>
    <n v="0.63300000000000001"/>
    <x v="1"/>
    <n v="730"/>
    <n v="735"/>
    <x v="1"/>
    <n v="99535.8"/>
    <x v="1"/>
  </r>
  <r>
    <x v="3484"/>
    <x v="3484"/>
    <x v="0"/>
    <x v="2"/>
    <n v="90"/>
    <n v="8"/>
    <x v="564"/>
    <n v="27"/>
    <n v="130"/>
    <n v="991.7"/>
    <n v="0.66200000000000003"/>
    <x v="1"/>
    <n v="720"/>
    <n v="228"/>
    <x v="0"/>
    <n v="514692.30000000005"/>
    <x v="1"/>
  </r>
  <r>
    <x v="3485"/>
    <x v="3485"/>
    <x v="2"/>
    <x v="2"/>
    <n v="34"/>
    <n v="6"/>
    <x v="311"/>
    <n v="260"/>
    <n v="235"/>
    <n v="833.6"/>
    <n v="1E-3"/>
    <x v="1"/>
    <n v="204"/>
    <n v="0"/>
    <x v="0"/>
    <n v="428470.4"/>
    <x v="3"/>
  </r>
  <r>
    <x v="3486"/>
    <x v="3486"/>
    <x v="2"/>
    <x v="1"/>
    <n v="176"/>
    <n v="3"/>
    <x v="273"/>
    <n v="247"/>
    <n v="375"/>
    <n v="1276.8800000000001"/>
    <n v="8.8999999999999996E-2"/>
    <x v="1"/>
    <n v="528"/>
    <n v="519"/>
    <x v="1"/>
    <n v="326881.28000000003"/>
    <x v="3"/>
  </r>
  <r>
    <x v="3487"/>
    <x v="3487"/>
    <x v="4"/>
    <x v="0"/>
    <n v="170"/>
    <n v="2"/>
    <x v="539"/>
    <n v="75"/>
    <n v="317"/>
    <n v="425.81"/>
    <n v="3.5000000000000003E-2"/>
    <x v="2"/>
    <n v="340"/>
    <n v="374"/>
    <x v="1"/>
    <n v="17458.21"/>
    <x v="3"/>
  </r>
  <r>
    <x v="3488"/>
    <x v="3488"/>
    <x v="4"/>
    <x v="1"/>
    <n v="191"/>
    <n v="7"/>
    <x v="248"/>
    <n v="159"/>
    <n v="128"/>
    <n v="187.57"/>
    <n v="0.86499999999999999"/>
    <x v="0"/>
    <n v="1337"/>
    <n v="855"/>
    <x v="0"/>
    <n v="120232.37"/>
    <x v="2"/>
  </r>
  <r>
    <x v="3489"/>
    <x v="3489"/>
    <x v="0"/>
    <x v="1"/>
    <n v="174"/>
    <n v="14"/>
    <x v="206"/>
    <n v="202"/>
    <n v="194"/>
    <n v="770.2"/>
    <n v="0.313"/>
    <x v="1"/>
    <n v="2436"/>
    <n v="2292"/>
    <x v="0"/>
    <n v="266489.2"/>
    <x v="0"/>
  </r>
  <r>
    <x v="3490"/>
    <x v="3490"/>
    <x v="0"/>
    <x v="0"/>
    <n v="56"/>
    <n v="14"/>
    <x v="693"/>
    <n v="156"/>
    <n v="178"/>
    <n v="1072.49"/>
    <n v="0.36699999999999999"/>
    <x v="0"/>
    <n v="784"/>
    <n v="376"/>
    <x v="0"/>
    <n v="604884.36"/>
    <x v="0"/>
  </r>
  <r>
    <x v="3491"/>
    <x v="3491"/>
    <x v="4"/>
    <x v="2"/>
    <n v="67"/>
    <n v="6"/>
    <x v="50"/>
    <n v="192"/>
    <n v="63"/>
    <n v="1145.9000000000001"/>
    <n v="0.45"/>
    <x v="2"/>
    <n v="402"/>
    <n v="448"/>
    <x v="1"/>
    <n v="167301.40000000002"/>
    <x v="0"/>
  </r>
  <r>
    <x v="3492"/>
    <x v="3492"/>
    <x v="4"/>
    <x v="1"/>
    <n v="193"/>
    <n v="4"/>
    <x v="613"/>
    <n v="115"/>
    <n v="168"/>
    <n v="1222.9100000000001"/>
    <n v="0.84899999999999998"/>
    <x v="1"/>
    <n v="772"/>
    <n v="503"/>
    <x v="0"/>
    <n v="469597.44000000006"/>
    <x v="2"/>
  </r>
  <r>
    <x v="3493"/>
    <x v="3493"/>
    <x v="3"/>
    <x v="0"/>
    <n v="124"/>
    <n v="12"/>
    <x v="192"/>
    <n v="245"/>
    <n v="51"/>
    <n v="1119.8900000000001"/>
    <n v="1.4E-2"/>
    <x v="0"/>
    <n v="1488"/>
    <n v="1670"/>
    <x v="1"/>
    <n v="70553.070000000007"/>
    <x v="3"/>
  </r>
  <r>
    <x v="3494"/>
    <x v="3494"/>
    <x v="3"/>
    <x v="2"/>
    <n v="109"/>
    <n v="12"/>
    <x v="121"/>
    <n v="135"/>
    <n v="53"/>
    <n v="529.22"/>
    <n v="0.11899999999999999"/>
    <x v="0"/>
    <n v="1308"/>
    <n v="905"/>
    <x v="0"/>
    <n v="284720.36"/>
    <x v="3"/>
  </r>
  <r>
    <x v="3495"/>
    <x v="3495"/>
    <x v="4"/>
    <x v="2"/>
    <n v="166"/>
    <n v="12"/>
    <x v="661"/>
    <n v="188"/>
    <n v="293"/>
    <n v="1540.87"/>
    <n v="0.68500000000000005"/>
    <x v="0"/>
    <n v="1992"/>
    <n v="2033"/>
    <x v="1"/>
    <n v="226507.88999999998"/>
    <x v="1"/>
  </r>
  <r>
    <x v="3496"/>
    <x v="3496"/>
    <x v="3"/>
    <x v="1"/>
    <n v="43"/>
    <n v="10"/>
    <x v="315"/>
    <n v="22"/>
    <n v="115"/>
    <n v="221.17"/>
    <n v="0.96399999999999997"/>
    <x v="0"/>
    <n v="430"/>
    <n v="0"/>
    <x v="0"/>
    <n v="137567.74"/>
    <x v="2"/>
  </r>
  <r>
    <x v="3497"/>
    <x v="3497"/>
    <x v="1"/>
    <x v="2"/>
    <n v="45"/>
    <n v="4"/>
    <x v="92"/>
    <n v="240"/>
    <n v="295"/>
    <n v="436.79"/>
    <n v="0.64300000000000002"/>
    <x v="0"/>
    <n v="180"/>
    <n v="271"/>
    <x v="1"/>
    <n v="65081.710000000006"/>
    <x v="1"/>
  </r>
  <r>
    <x v="3498"/>
    <x v="3498"/>
    <x v="0"/>
    <x v="2"/>
    <n v="125"/>
    <n v="3"/>
    <x v="98"/>
    <n v="37"/>
    <n v="139"/>
    <n v="1491.79"/>
    <n v="0.26100000000000001"/>
    <x v="1"/>
    <n v="375"/>
    <n v="0"/>
    <x v="0"/>
    <n v="817500.91999999993"/>
    <x v="3"/>
  </r>
  <r>
    <x v="3499"/>
    <x v="3499"/>
    <x v="0"/>
    <x v="0"/>
    <n v="112"/>
    <n v="6"/>
    <x v="378"/>
    <n v="270"/>
    <n v="227"/>
    <n v="595.47"/>
    <n v="0.52"/>
    <x v="1"/>
    <n v="672"/>
    <n v="602"/>
    <x v="0"/>
    <n v="202459.80000000002"/>
    <x v="0"/>
  </r>
  <r>
    <x v="3500"/>
    <x v="3500"/>
    <x v="4"/>
    <x v="0"/>
    <n v="169"/>
    <n v="10"/>
    <x v="546"/>
    <n v="109"/>
    <n v="109"/>
    <n v="1012.27"/>
    <n v="0.97499999999999998"/>
    <x v="1"/>
    <n v="1690"/>
    <n v="1594"/>
    <x v="0"/>
    <n v="207515.35"/>
    <x v="2"/>
  </r>
  <r>
    <x v="3501"/>
    <x v="3501"/>
    <x v="2"/>
    <x v="2"/>
    <n v="69"/>
    <n v="9"/>
    <x v="248"/>
    <n v="197"/>
    <n v="281"/>
    <n v="688.04"/>
    <n v="0.52800000000000002"/>
    <x v="0"/>
    <n v="621"/>
    <n v="177"/>
    <x v="0"/>
    <n v="441033.63999999996"/>
    <x v="0"/>
  </r>
  <r>
    <x v="3502"/>
    <x v="3502"/>
    <x v="4"/>
    <x v="0"/>
    <n v="122"/>
    <n v="7"/>
    <x v="285"/>
    <n v="128"/>
    <n v="225"/>
    <n v="1038.6099999999999"/>
    <n v="0.374"/>
    <x v="0"/>
    <n v="854"/>
    <n v="615"/>
    <x v="0"/>
    <n v="381169.86999999994"/>
    <x v="0"/>
  </r>
  <r>
    <x v="3503"/>
    <x v="3503"/>
    <x v="3"/>
    <x v="2"/>
    <n v="83"/>
    <n v="4"/>
    <x v="91"/>
    <n v="55"/>
    <n v="216"/>
    <n v="725.98"/>
    <n v="0.38300000000000001"/>
    <x v="2"/>
    <n v="332"/>
    <n v="0"/>
    <x v="0"/>
    <n v="362990"/>
    <x v="0"/>
  </r>
  <r>
    <x v="3504"/>
    <x v="3504"/>
    <x v="2"/>
    <x v="1"/>
    <n v="164"/>
    <n v="7"/>
    <x v="369"/>
    <n v="77"/>
    <n v="247"/>
    <n v="1988.71"/>
    <n v="0.96699999999999997"/>
    <x v="0"/>
    <n v="1148"/>
    <n v="531"/>
    <x v="0"/>
    <n v="1380164.74"/>
    <x v="2"/>
  </r>
  <r>
    <x v="3505"/>
    <x v="3505"/>
    <x v="3"/>
    <x v="0"/>
    <n v="12"/>
    <n v="6"/>
    <x v="89"/>
    <n v="180"/>
    <n v="109"/>
    <n v="747.08"/>
    <n v="0.71899999999999997"/>
    <x v="2"/>
    <n v="72"/>
    <n v="0"/>
    <x v="2"/>
    <n v="452730.48000000004"/>
    <x v="1"/>
  </r>
  <r>
    <x v="3506"/>
    <x v="3506"/>
    <x v="1"/>
    <x v="2"/>
    <n v="101"/>
    <n v="2"/>
    <x v="331"/>
    <n v="205"/>
    <n v="132"/>
    <n v="1272.75"/>
    <n v="0.68700000000000006"/>
    <x v="2"/>
    <n v="202"/>
    <n v="0"/>
    <x v="0"/>
    <n v="929107.5"/>
    <x v="1"/>
  </r>
  <r>
    <x v="3507"/>
    <x v="3507"/>
    <x v="3"/>
    <x v="2"/>
    <n v="22"/>
    <n v="6"/>
    <x v="333"/>
    <n v="29"/>
    <n v="123"/>
    <n v="1782.27"/>
    <n v="0.23200000000000001"/>
    <x v="1"/>
    <n v="132"/>
    <n v="0"/>
    <x v="2"/>
    <n v="677262.6"/>
    <x v="3"/>
  </r>
  <r>
    <x v="3508"/>
    <x v="3508"/>
    <x v="1"/>
    <x v="0"/>
    <n v="177"/>
    <n v="8"/>
    <x v="610"/>
    <n v="120"/>
    <n v="360"/>
    <n v="1293.97"/>
    <n v="0.55900000000000005"/>
    <x v="0"/>
    <n v="1416"/>
    <n v="1230"/>
    <x v="1"/>
    <n v="395954.82"/>
    <x v="0"/>
  </r>
  <r>
    <x v="3509"/>
    <x v="3509"/>
    <x v="1"/>
    <x v="0"/>
    <n v="100"/>
    <n v="10"/>
    <x v="304"/>
    <n v="155"/>
    <n v="75"/>
    <n v="1153.42"/>
    <n v="0.35699999999999998"/>
    <x v="0"/>
    <n v="1000"/>
    <n v="954"/>
    <x v="0"/>
    <n v="231837.42"/>
    <x v="0"/>
  </r>
  <r>
    <x v="3510"/>
    <x v="3510"/>
    <x v="3"/>
    <x v="1"/>
    <n v="37"/>
    <n v="13"/>
    <x v="129"/>
    <n v="201"/>
    <n v="292"/>
    <n v="1160"/>
    <n v="0.24"/>
    <x v="2"/>
    <n v="481"/>
    <n v="212"/>
    <x v="0"/>
    <n v="545200"/>
    <x v="3"/>
  </r>
  <r>
    <x v="3511"/>
    <x v="3511"/>
    <x v="3"/>
    <x v="2"/>
    <n v="9"/>
    <n v="2"/>
    <x v="498"/>
    <n v="238"/>
    <n v="372"/>
    <n v="1018.1"/>
    <n v="0.89600000000000002"/>
    <x v="2"/>
    <n v="18"/>
    <n v="140"/>
    <x v="1"/>
    <n v="118099.6"/>
    <x v="2"/>
  </r>
  <r>
    <x v="3512"/>
    <x v="3512"/>
    <x v="1"/>
    <x v="1"/>
    <n v="131"/>
    <n v="4"/>
    <x v="106"/>
    <n v="21"/>
    <n v="165"/>
    <n v="1624.78"/>
    <n v="0.38300000000000001"/>
    <x v="0"/>
    <n v="524"/>
    <n v="0"/>
    <x v="0"/>
    <n v="945621.96"/>
    <x v="0"/>
  </r>
  <r>
    <x v="3513"/>
    <x v="3513"/>
    <x v="2"/>
    <x v="1"/>
    <n v="78"/>
    <n v="9"/>
    <x v="197"/>
    <n v="226"/>
    <n v="372"/>
    <n v="148.33000000000001"/>
    <n v="0.28299999999999997"/>
    <x v="2"/>
    <n v="702"/>
    <n v="595"/>
    <x v="1"/>
    <n v="49393.890000000007"/>
    <x v="3"/>
  </r>
  <r>
    <x v="3514"/>
    <x v="3514"/>
    <x v="1"/>
    <x v="1"/>
    <n v="130"/>
    <n v="7"/>
    <x v="384"/>
    <n v="88"/>
    <n v="229"/>
    <n v="1776"/>
    <n v="0.93200000000000005"/>
    <x v="0"/>
    <n v="910"/>
    <n v="433"/>
    <x v="0"/>
    <n v="1003440"/>
    <x v="2"/>
  </r>
  <r>
    <x v="3515"/>
    <x v="3515"/>
    <x v="0"/>
    <x v="0"/>
    <n v="168"/>
    <n v="14"/>
    <x v="515"/>
    <n v="45"/>
    <n v="311"/>
    <n v="1193.27"/>
    <n v="0.19700000000000001"/>
    <x v="0"/>
    <n v="2352"/>
    <n v="2357"/>
    <x v="1"/>
    <n v="47730.8"/>
    <x v="3"/>
  </r>
  <r>
    <x v="3516"/>
    <x v="3516"/>
    <x v="1"/>
    <x v="1"/>
    <n v="155"/>
    <n v="6"/>
    <x v="15"/>
    <n v="273"/>
    <n v="163"/>
    <n v="1705.3"/>
    <n v="0.746"/>
    <x v="2"/>
    <n v="930"/>
    <n v="488"/>
    <x v="0"/>
    <n v="1219289.5"/>
    <x v="1"/>
  </r>
  <r>
    <x v="3517"/>
    <x v="3517"/>
    <x v="2"/>
    <x v="0"/>
    <n v="172"/>
    <n v="14"/>
    <x v="357"/>
    <n v="37"/>
    <n v="315"/>
    <n v="70.27"/>
    <n v="0.65300000000000002"/>
    <x v="1"/>
    <n v="2408"/>
    <n v="1850"/>
    <x v="0"/>
    <n v="41810.649999999994"/>
    <x v="1"/>
  </r>
  <r>
    <x v="3518"/>
    <x v="3518"/>
    <x v="0"/>
    <x v="0"/>
    <n v="9"/>
    <n v="11"/>
    <x v="759"/>
    <n v="95"/>
    <n v="87"/>
    <n v="1745.09"/>
    <n v="0.92"/>
    <x v="0"/>
    <n v="99"/>
    <n v="0"/>
    <x v="2"/>
    <n v="900466.44"/>
    <x v="2"/>
  </r>
  <r>
    <x v="3519"/>
    <x v="3519"/>
    <x v="4"/>
    <x v="1"/>
    <n v="38"/>
    <n v="3"/>
    <x v="721"/>
    <n v="197"/>
    <n v="126"/>
    <n v="284.27"/>
    <n v="0.83199999999999996"/>
    <x v="2"/>
    <n v="114"/>
    <n v="0"/>
    <x v="0"/>
    <n v="119961.93999999999"/>
    <x v="2"/>
  </r>
  <r>
    <x v="3520"/>
    <x v="3520"/>
    <x v="4"/>
    <x v="1"/>
    <n v="28"/>
    <n v="4"/>
    <x v="294"/>
    <n v="263"/>
    <n v="151"/>
    <n v="1456.38"/>
    <n v="0.70499999999999996"/>
    <x v="2"/>
    <n v="112"/>
    <n v="232"/>
    <x v="1"/>
    <n v="208262.34000000003"/>
    <x v="1"/>
  </r>
  <r>
    <x v="3521"/>
    <x v="3521"/>
    <x v="2"/>
    <x v="2"/>
    <n v="149"/>
    <n v="13"/>
    <x v="325"/>
    <n v="89"/>
    <n v="61"/>
    <n v="862.22"/>
    <n v="0.315"/>
    <x v="2"/>
    <n v="1937"/>
    <n v="1394"/>
    <x v="0"/>
    <n v="544923.04"/>
    <x v="0"/>
  </r>
  <r>
    <x v="3522"/>
    <x v="3522"/>
    <x v="1"/>
    <x v="1"/>
    <n v="99"/>
    <n v="3"/>
    <x v="562"/>
    <n v="195"/>
    <n v="351"/>
    <n v="1378.09"/>
    <n v="0.496"/>
    <x v="0"/>
    <n v="297"/>
    <n v="354"/>
    <x v="1"/>
    <n v="190176.41999999998"/>
    <x v="0"/>
  </r>
  <r>
    <x v="3523"/>
    <x v="3523"/>
    <x v="3"/>
    <x v="2"/>
    <n v="75"/>
    <n v="2"/>
    <x v="614"/>
    <n v="14"/>
    <n v="98"/>
    <n v="1274.97"/>
    <n v="0.94399999999999995"/>
    <x v="0"/>
    <n v="150"/>
    <n v="0"/>
    <x v="2"/>
    <n v="776456.73"/>
    <x v="2"/>
  </r>
  <r>
    <x v="3524"/>
    <x v="3524"/>
    <x v="2"/>
    <x v="1"/>
    <n v="96"/>
    <n v="8"/>
    <x v="10"/>
    <n v="55"/>
    <n v="303"/>
    <n v="368.62"/>
    <n v="2.3E-2"/>
    <x v="0"/>
    <n v="768"/>
    <n v="111"/>
    <x v="0"/>
    <n v="262457.44"/>
    <x v="3"/>
  </r>
  <r>
    <x v="3525"/>
    <x v="3525"/>
    <x v="0"/>
    <x v="1"/>
    <n v="129"/>
    <n v="4"/>
    <x v="331"/>
    <n v="111"/>
    <n v="396"/>
    <n v="1053.5"/>
    <n v="0.79400000000000004"/>
    <x v="2"/>
    <n v="516"/>
    <n v="0"/>
    <x v="0"/>
    <n v="769055"/>
    <x v="1"/>
  </r>
  <r>
    <x v="3526"/>
    <x v="3526"/>
    <x v="0"/>
    <x v="1"/>
    <n v="26"/>
    <n v="8"/>
    <x v="720"/>
    <n v="11"/>
    <n v="298"/>
    <n v="590.6"/>
    <n v="0.252"/>
    <x v="1"/>
    <n v="208"/>
    <n v="0"/>
    <x v="2"/>
    <n v="292937.60000000003"/>
    <x v="3"/>
  </r>
  <r>
    <x v="3527"/>
    <x v="3527"/>
    <x v="4"/>
    <x v="1"/>
    <n v="19"/>
    <n v="13"/>
    <x v="707"/>
    <n v="226"/>
    <n v="121"/>
    <n v="1142.8499999999999"/>
    <n v="0.185"/>
    <x v="1"/>
    <n v="247"/>
    <n v="0"/>
    <x v="0"/>
    <n v="823994.85"/>
    <x v="3"/>
  </r>
  <r>
    <x v="3528"/>
    <x v="3528"/>
    <x v="0"/>
    <x v="2"/>
    <n v="105"/>
    <n v="8"/>
    <x v="71"/>
    <n v="34"/>
    <n v="246"/>
    <n v="1489.11"/>
    <n v="0.23200000000000001"/>
    <x v="0"/>
    <n v="840"/>
    <n v="752"/>
    <x v="1"/>
    <n v="181671.41999999998"/>
    <x v="3"/>
  </r>
  <r>
    <x v="3529"/>
    <x v="3529"/>
    <x v="2"/>
    <x v="2"/>
    <n v="19"/>
    <n v="9"/>
    <x v="619"/>
    <n v="266"/>
    <n v="302"/>
    <n v="208.45"/>
    <n v="0.06"/>
    <x v="0"/>
    <n v="171"/>
    <n v="85"/>
    <x v="0"/>
    <n v="73374.399999999994"/>
    <x v="3"/>
  </r>
  <r>
    <x v="3530"/>
    <x v="3530"/>
    <x v="0"/>
    <x v="1"/>
    <n v="157"/>
    <n v="2"/>
    <x v="1"/>
    <n v="232"/>
    <n v="348"/>
    <n v="1055.74"/>
    <n v="0.99199999999999999"/>
    <x v="0"/>
    <n v="314"/>
    <n v="68"/>
    <x v="0"/>
    <n v="504643.72000000003"/>
    <x v="2"/>
  </r>
  <r>
    <x v="3531"/>
    <x v="3531"/>
    <x v="2"/>
    <x v="1"/>
    <n v="57"/>
    <n v="6"/>
    <x v="92"/>
    <n v="78"/>
    <n v="271"/>
    <n v="1254.3800000000001"/>
    <n v="0.87"/>
    <x v="1"/>
    <n v="342"/>
    <n v="271"/>
    <x v="1"/>
    <n v="186902.62000000002"/>
    <x v="2"/>
  </r>
  <r>
    <x v="3532"/>
    <x v="3532"/>
    <x v="3"/>
    <x v="2"/>
    <n v="153"/>
    <n v="11"/>
    <x v="257"/>
    <n v="206"/>
    <n v="109"/>
    <n v="625.97"/>
    <n v="0.52100000000000002"/>
    <x v="1"/>
    <n v="1683"/>
    <n v="1117"/>
    <x v="0"/>
    <n v="483248.84"/>
    <x v="0"/>
  </r>
  <r>
    <x v="3533"/>
    <x v="3533"/>
    <x v="4"/>
    <x v="0"/>
    <n v="106"/>
    <n v="10"/>
    <x v="598"/>
    <n v="281"/>
    <n v="206"/>
    <n v="1908.36"/>
    <n v="0.71499999999999997"/>
    <x v="0"/>
    <n v="1060"/>
    <n v="1188"/>
    <x v="1"/>
    <n v="291979.07999999996"/>
    <x v="1"/>
  </r>
  <r>
    <x v="3534"/>
    <x v="3534"/>
    <x v="0"/>
    <x v="0"/>
    <n v="198"/>
    <n v="13"/>
    <x v="442"/>
    <n v="191"/>
    <n v="391"/>
    <n v="1064.5899999999999"/>
    <n v="0.55700000000000005"/>
    <x v="2"/>
    <n v="2574"/>
    <n v="2589"/>
    <x v="1"/>
    <n v="187367.84"/>
    <x v="0"/>
  </r>
  <r>
    <x v="3535"/>
    <x v="3535"/>
    <x v="2"/>
    <x v="0"/>
    <n v="117"/>
    <n v="12"/>
    <x v="426"/>
    <n v="27"/>
    <n v="251"/>
    <n v="405.91"/>
    <n v="0.81200000000000006"/>
    <x v="1"/>
    <n v="1404"/>
    <n v="987"/>
    <x v="0"/>
    <n v="180224.04"/>
    <x v="2"/>
  </r>
  <r>
    <x v="3536"/>
    <x v="3536"/>
    <x v="1"/>
    <x v="2"/>
    <n v="36"/>
    <n v="8"/>
    <x v="132"/>
    <n v="116"/>
    <n v="316"/>
    <n v="260.19"/>
    <n v="0.84499999999999997"/>
    <x v="0"/>
    <n v="288"/>
    <n v="0"/>
    <x v="0"/>
    <n v="118126.26"/>
    <x v="2"/>
  </r>
  <r>
    <x v="3537"/>
    <x v="3537"/>
    <x v="4"/>
    <x v="2"/>
    <n v="25"/>
    <n v="2"/>
    <x v="377"/>
    <n v="26"/>
    <n v="84"/>
    <n v="1106.24"/>
    <n v="0.23300000000000001"/>
    <x v="1"/>
    <n v="50"/>
    <n v="0"/>
    <x v="2"/>
    <n v="451345.91999999998"/>
    <x v="3"/>
  </r>
  <r>
    <x v="3538"/>
    <x v="3538"/>
    <x v="3"/>
    <x v="0"/>
    <n v="176"/>
    <n v="9"/>
    <x v="635"/>
    <n v="134"/>
    <n v="304"/>
    <n v="781.71"/>
    <n v="0.46"/>
    <x v="2"/>
    <n v="1584"/>
    <n v="1381"/>
    <x v="0"/>
    <n v="263436.27"/>
    <x v="0"/>
  </r>
  <r>
    <x v="3539"/>
    <x v="3539"/>
    <x v="2"/>
    <x v="0"/>
    <n v="87"/>
    <n v="4"/>
    <x v="205"/>
    <n v="91"/>
    <n v="72"/>
    <n v="425.47"/>
    <n v="0.63500000000000001"/>
    <x v="2"/>
    <n v="348"/>
    <n v="0"/>
    <x v="0"/>
    <n v="293148.83"/>
    <x v="1"/>
  </r>
  <r>
    <x v="3540"/>
    <x v="3540"/>
    <x v="3"/>
    <x v="1"/>
    <n v="198"/>
    <n v="14"/>
    <x v="766"/>
    <n v="13"/>
    <n v="214"/>
    <n v="109.86"/>
    <n v="0.97799999999999998"/>
    <x v="1"/>
    <n v="2772"/>
    <n v="2261"/>
    <x v="0"/>
    <n v="57566.64"/>
    <x v="2"/>
  </r>
  <r>
    <x v="3541"/>
    <x v="3541"/>
    <x v="3"/>
    <x v="2"/>
    <n v="18"/>
    <n v="5"/>
    <x v="579"/>
    <n v="124"/>
    <n v="77"/>
    <n v="1154.8699999999999"/>
    <n v="0.68300000000000005"/>
    <x v="0"/>
    <n v="90"/>
    <n v="5"/>
    <x v="0"/>
    <n v="241367.83"/>
    <x v="1"/>
  </r>
  <r>
    <x v="3542"/>
    <x v="3542"/>
    <x v="0"/>
    <x v="2"/>
    <n v="19"/>
    <n v="5"/>
    <x v="19"/>
    <n v="146"/>
    <n v="363"/>
    <n v="1217.27"/>
    <n v="0.89800000000000002"/>
    <x v="1"/>
    <n v="95"/>
    <n v="0"/>
    <x v="2"/>
    <n v="768097.37"/>
    <x v="2"/>
  </r>
  <r>
    <x v="3543"/>
    <x v="3543"/>
    <x v="0"/>
    <x v="0"/>
    <n v="152"/>
    <n v="11"/>
    <x v="605"/>
    <n v="296"/>
    <n v="102"/>
    <n v="326.52"/>
    <n v="0.84599999999999997"/>
    <x v="0"/>
    <n v="1672"/>
    <n v="1538"/>
    <x v="0"/>
    <n v="140403.6"/>
    <x v="2"/>
  </r>
  <r>
    <x v="3544"/>
    <x v="3544"/>
    <x v="2"/>
    <x v="0"/>
    <n v="38"/>
    <n v="13"/>
    <x v="85"/>
    <n v="237"/>
    <n v="333"/>
    <n v="1223.3900000000001"/>
    <n v="0.58199999999999996"/>
    <x v="1"/>
    <n v="494"/>
    <n v="660"/>
    <x v="1"/>
    <n v="86860.69"/>
    <x v="0"/>
  </r>
  <r>
    <x v="3545"/>
    <x v="3545"/>
    <x v="1"/>
    <x v="2"/>
    <n v="168"/>
    <n v="9"/>
    <x v="488"/>
    <n v="25"/>
    <n v="347"/>
    <n v="1906.35"/>
    <n v="0.89400000000000002"/>
    <x v="2"/>
    <n v="1512"/>
    <n v="957"/>
    <x v="0"/>
    <n v="1105683"/>
    <x v="2"/>
  </r>
  <r>
    <x v="3546"/>
    <x v="3546"/>
    <x v="2"/>
    <x v="1"/>
    <n v="87"/>
    <n v="2"/>
    <x v="395"/>
    <n v="221"/>
    <n v="134"/>
    <n v="1957.68"/>
    <n v="0.377"/>
    <x v="1"/>
    <n v="174"/>
    <n v="0"/>
    <x v="0"/>
    <n v="910321.20000000007"/>
    <x v="0"/>
  </r>
  <r>
    <x v="3547"/>
    <x v="3547"/>
    <x v="1"/>
    <x v="0"/>
    <n v="13"/>
    <n v="9"/>
    <x v="19"/>
    <n v="255"/>
    <n v="398"/>
    <n v="1782.56"/>
    <n v="0.379"/>
    <x v="0"/>
    <n v="117"/>
    <n v="0"/>
    <x v="0"/>
    <n v="1124795.3599999999"/>
    <x v="0"/>
  </r>
  <r>
    <x v="3548"/>
    <x v="3548"/>
    <x v="3"/>
    <x v="2"/>
    <n v="162"/>
    <n v="10"/>
    <x v="266"/>
    <n v="295"/>
    <n v="173"/>
    <n v="1623.8"/>
    <n v="0.78100000000000003"/>
    <x v="0"/>
    <n v="1620"/>
    <n v="1452"/>
    <x v="0"/>
    <n v="751819.4"/>
    <x v="1"/>
  </r>
  <r>
    <x v="3549"/>
    <x v="3549"/>
    <x v="4"/>
    <x v="2"/>
    <n v="81"/>
    <n v="10"/>
    <x v="355"/>
    <n v="291"/>
    <n v="256"/>
    <n v="458.27"/>
    <n v="0.13500000000000001"/>
    <x v="2"/>
    <n v="810"/>
    <n v="700"/>
    <x v="0"/>
    <n v="183766.27"/>
    <x v="3"/>
  </r>
  <r>
    <x v="3550"/>
    <x v="3550"/>
    <x v="2"/>
    <x v="1"/>
    <n v="195"/>
    <n v="6"/>
    <x v="698"/>
    <n v="186"/>
    <n v="214"/>
    <n v="355.05"/>
    <n v="0.30599999999999999"/>
    <x v="0"/>
    <n v="1170"/>
    <n v="574"/>
    <x v="0"/>
    <n v="277649.10000000003"/>
    <x v="0"/>
  </r>
  <r>
    <x v="3551"/>
    <x v="3551"/>
    <x v="2"/>
    <x v="1"/>
    <n v="167"/>
    <n v="5"/>
    <x v="131"/>
    <n v="40"/>
    <n v="96"/>
    <n v="917.65"/>
    <n v="0.60899999999999999"/>
    <x v="0"/>
    <n v="835"/>
    <n v="482"/>
    <x v="0"/>
    <n v="360636.45"/>
    <x v="1"/>
  </r>
  <r>
    <x v="3552"/>
    <x v="3552"/>
    <x v="1"/>
    <x v="0"/>
    <n v="145"/>
    <n v="5"/>
    <x v="381"/>
    <n v="59"/>
    <n v="205"/>
    <n v="1258.28"/>
    <n v="0.42"/>
    <x v="2"/>
    <n v="725"/>
    <n v="199"/>
    <x v="0"/>
    <n v="736093.79999999993"/>
    <x v="0"/>
  </r>
  <r>
    <x v="3553"/>
    <x v="3553"/>
    <x v="3"/>
    <x v="0"/>
    <n v="178"/>
    <n v="10"/>
    <x v="277"/>
    <n v="152"/>
    <n v="315"/>
    <n v="1708.82"/>
    <n v="0.94099999999999995"/>
    <x v="0"/>
    <n v="1780"/>
    <n v="1538"/>
    <x v="0"/>
    <n v="673275.08"/>
    <x v="2"/>
  </r>
  <r>
    <x v="3554"/>
    <x v="3554"/>
    <x v="3"/>
    <x v="0"/>
    <n v="188"/>
    <n v="9"/>
    <x v="377"/>
    <n v="61"/>
    <n v="328"/>
    <n v="502.33"/>
    <n v="0.95899999999999996"/>
    <x v="0"/>
    <n v="1692"/>
    <n v="1345"/>
    <x v="0"/>
    <n v="204950.63999999998"/>
    <x v="2"/>
  </r>
  <r>
    <x v="3555"/>
    <x v="3555"/>
    <x v="1"/>
    <x v="2"/>
    <n v="13"/>
    <n v="11"/>
    <x v="411"/>
    <n v="242"/>
    <n v="54"/>
    <n v="985.31"/>
    <n v="0.503"/>
    <x v="1"/>
    <n v="143"/>
    <n v="0"/>
    <x v="0"/>
    <n v="658187.07999999996"/>
    <x v="0"/>
  </r>
  <r>
    <x v="3556"/>
    <x v="3556"/>
    <x v="3"/>
    <x v="0"/>
    <n v="40"/>
    <n v="11"/>
    <x v="487"/>
    <n v="175"/>
    <n v="131"/>
    <n v="1312.51"/>
    <n v="0.53900000000000003"/>
    <x v="1"/>
    <n v="440"/>
    <n v="0"/>
    <x v="0"/>
    <n v="909569.43"/>
    <x v="0"/>
  </r>
  <r>
    <x v="3557"/>
    <x v="3557"/>
    <x v="0"/>
    <x v="2"/>
    <n v="121"/>
    <n v="13"/>
    <x v="165"/>
    <n v="47"/>
    <n v="168"/>
    <n v="918.91"/>
    <n v="0.72499999999999998"/>
    <x v="1"/>
    <n v="1573"/>
    <n v="1122"/>
    <x v="0"/>
    <n v="457617.18"/>
    <x v="1"/>
  </r>
  <r>
    <x v="3558"/>
    <x v="3558"/>
    <x v="4"/>
    <x v="0"/>
    <n v="7"/>
    <n v="8"/>
    <x v="736"/>
    <n v="29"/>
    <n v="311"/>
    <n v="935.68"/>
    <n v="0.45700000000000002"/>
    <x v="1"/>
    <n v="56"/>
    <n v="0"/>
    <x v="2"/>
    <n v="395792.63999999996"/>
    <x v="0"/>
  </r>
  <r>
    <x v="3559"/>
    <x v="3559"/>
    <x v="2"/>
    <x v="1"/>
    <n v="23"/>
    <n v="13"/>
    <x v="636"/>
    <n v="108"/>
    <n v="174"/>
    <n v="488.98"/>
    <n v="0.19"/>
    <x v="1"/>
    <n v="299"/>
    <n v="0"/>
    <x v="0"/>
    <n v="299255.76"/>
    <x v="3"/>
  </r>
  <r>
    <x v="3560"/>
    <x v="3560"/>
    <x v="4"/>
    <x v="1"/>
    <n v="160"/>
    <n v="4"/>
    <x v="544"/>
    <n v="224"/>
    <n v="352"/>
    <n v="1973.99"/>
    <n v="0.747"/>
    <x v="1"/>
    <n v="640"/>
    <n v="377"/>
    <x v="0"/>
    <n v="961333.13"/>
    <x v="1"/>
  </r>
  <r>
    <x v="3561"/>
    <x v="3561"/>
    <x v="2"/>
    <x v="2"/>
    <n v="27"/>
    <n v="5"/>
    <x v="65"/>
    <n v="53"/>
    <n v="264"/>
    <n v="976.63"/>
    <n v="0.73799999999999999"/>
    <x v="1"/>
    <n v="135"/>
    <n v="0"/>
    <x v="2"/>
    <n v="733449.13"/>
    <x v="1"/>
  </r>
  <r>
    <x v="3562"/>
    <x v="3562"/>
    <x v="0"/>
    <x v="1"/>
    <n v="108"/>
    <n v="10"/>
    <x v="184"/>
    <n v="120"/>
    <n v="77"/>
    <n v="1088.8499999999999"/>
    <n v="0.245"/>
    <x v="2"/>
    <n v="1080"/>
    <n v="584"/>
    <x v="0"/>
    <n v="670731.6"/>
    <x v="3"/>
  </r>
  <r>
    <x v="3563"/>
    <x v="3563"/>
    <x v="3"/>
    <x v="2"/>
    <n v="139"/>
    <n v="14"/>
    <x v="766"/>
    <n v="98"/>
    <n v="318"/>
    <n v="476.19"/>
    <n v="0.83299999999999996"/>
    <x v="1"/>
    <n v="1946"/>
    <n v="1520"/>
    <x v="0"/>
    <n v="249523.56"/>
    <x v="2"/>
  </r>
  <r>
    <x v="3564"/>
    <x v="3564"/>
    <x v="1"/>
    <x v="2"/>
    <n v="109"/>
    <n v="9"/>
    <x v="683"/>
    <n v="127"/>
    <n v="74"/>
    <n v="1052.57"/>
    <n v="0.61399999999999999"/>
    <x v="0"/>
    <n v="981"/>
    <n v="1006"/>
    <x v="1"/>
    <n v="107362.14"/>
    <x v="1"/>
  </r>
  <r>
    <x v="3565"/>
    <x v="3565"/>
    <x v="0"/>
    <x v="1"/>
    <n v="146"/>
    <n v="13"/>
    <x v="601"/>
    <n v="248"/>
    <n v="56"/>
    <n v="547.92999999999995"/>
    <n v="0.23599999999999999"/>
    <x v="2"/>
    <n v="1898"/>
    <n v="1808"/>
    <x v="0"/>
    <n v="185200.34"/>
    <x v="3"/>
  </r>
  <r>
    <x v="3566"/>
    <x v="3566"/>
    <x v="4"/>
    <x v="2"/>
    <n v="50"/>
    <n v="13"/>
    <x v="718"/>
    <n v="81"/>
    <n v="243"/>
    <n v="444.56"/>
    <n v="0.65200000000000002"/>
    <x v="1"/>
    <n v="650"/>
    <n v="645"/>
    <x v="1"/>
    <n v="38232.160000000003"/>
    <x v="1"/>
  </r>
  <r>
    <x v="3567"/>
    <x v="3567"/>
    <x v="1"/>
    <x v="1"/>
    <n v="147"/>
    <n v="2"/>
    <x v="385"/>
    <n v="172"/>
    <n v="129"/>
    <n v="587.66"/>
    <n v="0.23400000000000001"/>
    <x v="1"/>
    <n v="294"/>
    <n v="33"/>
    <x v="0"/>
    <n v="254456.78"/>
    <x v="3"/>
  </r>
  <r>
    <x v="3568"/>
    <x v="3568"/>
    <x v="3"/>
    <x v="0"/>
    <n v="199"/>
    <n v="4"/>
    <x v="505"/>
    <n v="260"/>
    <n v="371"/>
    <n v="55.38"/>
    <n v="0.26500000000000001"/>
    <x v="0"/>
    <n v="796"/>
    <n v="584"/>
    <x v="0"/>
    <n v="26139.360000000001"/>
    <x v="3"/>
  </r>
  <r>
    <x v="3569"/>
    <x v="3569"/>
    <x v="0"/>
    <x v="0"/>
    <n v="19"/>
    <n v="13"/>
    <x v="330"/>
    <n v="204"/>
    <n v="85"/>
    <n v="1161.79"/>
    <n v="0.84799999999999998"/>
    <x v="2"/>
    <n v="247"/>
    <n v="0"/>
    <x v="0"/>
    <n v="888769.35"/>
    <x v="2"/>
  </r>
  <r>
    <x v="3570"/>
    <x v="3570"/>
    <x v="1"/>
    <x v="1"/>
    <n v="55"/>
    <n v="11"/>
    <x v="414"/>
    <n v="69"/>
    <n v="307"/>
    <n v="805.59"/>
    <n v="0.92900000000000005"/>
    <x v="0"/>
    <n v="605"/>
    <n v="457"/>
    <x v="1"/>
    <n v="174813.03"/>
    <x v="2"/>
  </r>
  <r>
    <x v="3571"/>
    <x v="3571"/>
    <x v="0"/>
    <x v="1"/>
    <n v="114"/>
    <n v="3"/>
    <x v="451"/>
    <n v="107"/>
    <n v="162"/>
    <n v="1802.44"/>
    <n v="0.25700000000000001"/>
    <x v="0"/>
    <n v="342"/>
    <n v="171"/>
    <x v="0"/>
    <n v="501078.32"/>
    <x v="3"/>
  </r>
  <r>
    <x v="3572"/>
    <x v="3572"/>
    <x v="0"/>
    <x v="1"/>
    <n v="12"/>
    <n v="3"/>
    <x v="608"/>
    <n v="82"/>
    <n v="343"/>
    <n v="129.38"/>
    <n v="0.92800000000000005"/>
    <x v="2"/>
    <n v="36"/>
    <n v="0"/>
    <x v="2"/>
    <n v="91601.04"/>
    <x v="2"/>
  </r>
  <r>
    <x v="3573"/>
    <x v="3573"/>
    <x v="3"/>
    <x v="1"/>
    <n v="73"/>
    <n v="14"/>
    <x v="405"/>
    <n v="231"/>
    <n v="251"/>
    <n v="134.24"/>
    <n v="0.23899999999999999"/>
    <x v="0"/>
    <n v="1022"/>
    <n v="936"/>
    <x v="0"/>
    <n v="42554.080000000002"/>
    <x v="3"/>
  </r>
  <r>
    <x v="3574"/>
    <x v="3574"/>
    <x v="2"/>
    <x v="0"/>
    <n v="194"/>
    <n v="14"/>
    <x v="287"/>
    <n v="128"/>
    <n v="63"/>
    <n v="1777.45"/>
    <n v="0.11700000000000001"/>
    <x v="2"/>
    <n v="2716"/>
    <n v="2545"/>
    <x v="0"/>
    <n v="531457.55000000005"/>
    <x v="3"/>
  </r>
  <r>
    <x v="3575"/>
    <x v="3575"/>
    <x v="1"/>
    <x v="2"/>
    <n v="183"/>
    <n v="9"/>
    <x v="169"/>
    <n v="191"/>
    <n v="204"/>
    <n v="296.95999999999998"/>
    <n v="5.8000000000000003E-2"/>
    <x v="0"/>
    <n v="1647"/>
    <n v="1519"/>
    <x v="0"/>
    <n v="94730.239999999991"/>
    <x v="3"/>
  </r>
  <r>
    <x v="3576"/>
    <x v="3576"/>
    <x v="3"/>
    <x v="2"/>
    <n v="67"/>
    <n v="7"/>
    <x v="599"/>
    <n v="227"/>
    <n v="134"/>
    <n v="54.21"/>
    <n v="0.24199999999999999"/>
    <x v="2"/>
    <n v="469"/>
    <n v="548"/>
    <x v="1"/>
    <n v="8023.08"/>
    <x v="3"/>
  </r>
  <r>
    <x v="3577"/>
    <x v="3577"/>
    <x v="0"/>
    <x v="0"/>
    <n v="72"/>
    <n v="13"/>
    <x v="685"/>
    <n v="265"/>
    <n v="189"/>
    <n v="398.88"/>
    <n v="0.38500000000000001"/>
    <x v="1"/>
    <n v="936"/>
    <n v="684"/>
    <x v="0"/>
    <n v="206220.96"/>
    <x v="0"/>
  </r>
  <r>
    <x v="3578"/>
    <x v="3578"/>
    <x v="3"/>
    <x v="2"/>
    <n v="148"/>
    <n v="13"/>
    <x v="191"/>
    <n v="97"/>
    <n v="146"/>
    <n v="1656.56"/>
    <n v="0.92800000000000005"/>
    <x v="2"/>
    <n v="1924"/>
    <n v="1564"/>
    <x v="0"/>
    <n v="757047.91999999993"/>
    <x v="2"/>
  </r>
  <r>
    <x v="3579"/>
    <x v="3579"/>
    <x v="2"/>
    <x v="0"/>
    <n v="156"/>
    <n v="13"/>
    <x v="299"/>
    <n v="284"/>
    <n v="234"/>
    <n v="1615.29"/>
    <n v="0.24199999999999999"/>
    <x v="0"/>
    <n v="2028"/>
    <n v="1601"/>
    <x v="0"/>
    <n v="1148471.19"/>
    <x v="3"/>
  </r>
  <r>
    <x v="3580"/>
    <x v="3580"/>
    <x v="1"/>
    <x v="2"/>
    <n v="10"/>
    <n v="14"/>
    <x v="524"/>
    <n v="35"/>
    <n v="391"/>
    <n v="713.26"/>
    <n v="0.36499999999999999"/>
    <x v="0"/>
    <n v="140"/>
    <n v="0"/>
    <x v="1"/>
    <n v="221823.86"/>
    <x v="0"/>
  </r>
  <r>
    <x v="3581"/>
    <x v="3581"/>
    <x v="2"/>
    <x v="1"/>
    <n v="123"/>
    <n v="7"/>
    <x v="347"/>
    <n v="130"/>
    <n v="238"/>
    <n v="1352.66"/>
    <n v="0.73399999999999999"/>
    <x v="1"/>
    <n v="861"/>
    <n v="765"/>
    <x v="1"/>
    <n v="305701.16000000003"/>
    <x v="1"/>
  </r>
  <r>
    <x v="3582"/>
    <x v="3582"/>
    <x v="4"/>
    <x v="1"/>
    <n v="61"/>
    <n v="5"/>
    <x v="241"/>
    <n v="298"/>
    <n v="131"/>
    <n v="1039.1400000000001"/>
    <n v="0.30199999999999999"/>
    <x v="1"/>
    <n v="305"/>
    <n v="290"/>
    <x v="0"/>
    <n v="325250.82"/>
    <x v="0"/>
  </r>
  <r>
    <x v="3583"/>
    <x v="3583"/>
    <x v="1"/>
    <x v="1"/>
    <n v="35"/>
    <n v="2"/>
    <x v="570"/>
    <n v="39"/>
    <n v="349"/>
    <n v="1814.23"/>
    <n v="0.68400000000000005"/>
    <x v="1"/>
    <n v="70"/>
    <n v="0"/>
    <x v="2"/>
    <n v="1280846.3800000001"/>
    <x v="1"/>
  </r>
  <r>
    <x v="3584"/>
    <x v="3584"/>
    <x v="2"/>
    <x v="0"/>
    <n v="10"/>
    <n v="12"/>
    <x v="150"/>
    <n v="211"/>
    <n v="229"/>
    <n v="160.03"/>
    <n v="0.432"/>
    <x v="2"/>
    <n v="120"/>
    <n v="283"/>
    <x v="1"/>
    <n v="7681.4400000000005"/>
    <x v="0"/>
  </r>
  <r>
    <x v="3585"/>
    <x v="3585"/>
    <x v="0"/>
    <x v="0"/>
    <n v="161"/>
    <n v="8"/>
    <x v="710"/>
    <n v="45"/>
    <n v="398"/>
    <n v="1635.7"/>
    <n v="0.19600000000000001"/>
    <x v="2"/>
    <n v="1288"/>
    <n v="1135"/>
    <x v="1"/>
    <n v="323868.60000000003"/>
    <x v="3"/>
  </r>
  <r>
    <x v="3586"/>
    <x v="3586"/>
    <x v="1"/>
    <x v="2"/>
    <n v="71"/>
    <n v="9"/>
    <x v="245"/>
    <n v="134"/>
    <n v="154"/>
    <n v="382.67"/>
    <n v="0.73399999999999999"/>
    <x v="2"/>
    <n v="639"/>
    <n v="713"/>
    <x v="1"/>
    <n v="22960.2"/>
    <x v="1"/>
  </r>
  <r>
    <x v="3587"/>
    <x v="3587"/>
    <x v="1"/>
    <x v="2"/>
    <n v="135"/>
    <n v="3"/>
    <x v="563"/>
    <n v="232"/>
    <n v="259"/>
    <n v="813.66"/>
    <n v="2.7E-2"/>
    <x v="2"/>
    <n v="405"/>
    <n v="148"/>
    <x v="0"/>
    <n v="397879.74"/>
    <x v="3"/>
  </r>
  <r>
    <x v="3588"/>
    <x v="3588"/>
    <x v="3"/>
    <x v="2"/>
    <n v="160"/>
    <n v="3"/>
    <x v="646"/>
    <n v="244"/>
    <n v="378"/>
    <n v="424.32"/>
    <n v="0.29199999999999998"/>
    <x v="2"/>
    <n v="480"/>
    <n v="513"/>
    <x v="1"/>
    <n v="89531.520000000004"/>
    <x v="3"/>
  </r>
  <r>
    <x v="3589"/>
    <x v="3589"/>
    <x v="0"/>
    <x v="0"/>
    <n v="78"/>
    <n v="2"/>
    <x v="602"/>
    <n v="133"/>
    <n v="298"/>
    <n v="1420.1"/>
    <n v="0.35599999999999998"/>
    <x v="0"/>
    <n v="156"/>
    <n v="0"/>
    <x v="0"/>
    <n v="515496.3"/>
    <x v="0"/>
  </r>
  <r>
    <x v="3590"/>
    <x v="3590"/>
    <x v="4"/>
    <x v="2"/>
    <n v="118"/>
    <n v="5"/>
    <x v="583"/>
    <n v="180"/>
    <n v="121"/>
    <n v="1372.74"/>
    <n v="0.45800000000000002"/>
    <x v="0"/>
    <n v="590"/>
    <n v="2"/>
    <x v="0"/>
    <n v="1054264.3200000001"/>
    <x v="0"/>
  </r>
  <r>
    <x v="3591"/>
    <x v="3591"/>
    <x v="2"/>
    <x v="1"/>
    <n v="101"/>
    <n v="7"/>
    <x v="242"/>
    <n v="190"/>
    <n v="210"/>
    <n v="1118.4000000000001"/>
    <n v="0.68"/>
    <x v="0"/>
    <n v="707"/>
    <n v="141"/>
    <x v="0"/>
    <n v="845510.4"/>
    <x v="1"/>
  </r>
  <r>
    <x v="3592"/>
    <x v="3592"/>
    <x v="3"/>
    <x v="2"/>
    <n v="180"/>
    <n v="6"/>
    <x v="167"/>
    <n v="224"/>
    <n v="182"/>
    <n v="1411.42"/>
    <n v="0.45900000000000002"/>
    <x v="2"/>
    <n v="1080"/>
    <n v="659"/>
    <x v="0"/>
    <n v="910365.9"/>
    <x v="0"/>
  </r>
  <r>
    <x v="3593"/>
    <x v="3593"/>
    <x v="2"/>
    <x v="1"/>
    <n v="84"/>
    <n v="5"/>
    <x v="660"/>
    <n v="127"/>
    <n v="289"/>
    <n v="1297.1500000000001"/>
    <n v="0.59399999999999997"/>
    <x v="1"/>
    <n v="420"/>
    <n v="250"/>
    <x v="0"/>
    <n v="385253.55000000005"/>
    <x v="0"/>
  </r>
  <r>
    <x v="3594"/>
    <x v="3594"/>
    <x v="4"/>
    <x v="0"/>
    <n v="127"/>
    <n v="5"/>
    <x v="291"/>
    <n v="236"/>
    <n v="127"/>
    <n v="1564.06"/>
    <n v="0.59599999999999997"/>
    <x v="0"/>
    <n v="635"/>
    <n v="497"/>
    <x v="0"/>
    <n v="584958.43999999994"/>
    <x v="0"/>
  </r>
  <r>
    <x v="3595"/>
    <x v="3595"/>
    <x v="4"/>
    <x v="1"/>
    <n v="142"/>
    <n v="11"/>
    <x v="98"/>
    <n v="46"/>
    <n v="107"/>
    <n v="516.84"/>
    <n v="0.373"/>
    <x v="0"/>
    <n v="1562"/>
    <n v="1060"/>
    <x v="0"/>
    <n v="283228.32"/>
    <x v="0"/>
  </r>
  <r>
    <x v="3596"/>
    <x v="3596"/>
    <x v="1"/>
    <x v="1"/>
    <n v="37"/>
    <n v="8"/>
    <x v="72"/>
    <n v="105"/>
    <n v="174"/>
    <n v="886.38"/>
    <n v="0.93400000000000005"/>
    <x v="2"/>
    <n v="296"/>
    <n v="296"/>
    <x v="1"/>
    <n v="93069.9"/>
    <x v="2"/>
  </r>
  <r>
    <x v="3597"/>
    <x v="3597"/>
    <x v="4"/>
    <x v="1"/>
    <n v="199"/>
    <n v="8"/>
    <x v="363"/>
    <n v="129"/>
    <n v="60"/>
    <n v="345.67"/>
    <n v="0.95599999999999996"/>
    <x v="2"/>
    <n v="1592"/>
    <n v="1385"/>
    <x v="0"/>
    <n v="116145.12000000001"/>
    <x v="2"/>
  </r>
  <r>
    <x v="3598"/>
    <x v="3598"/>
    <x v="2"/>
    <x v="0"/>
    <n v="144"/>
    <n v="3"/>
    <x v="10"/>
    <n v="21"/>
    <n v="76"/>
    <n v="887.71"/>
    <n v="0.58199999999999996"/>
    <x v="2"/>
    <n v="432"/>
    <n v="0"/>
    <x v="0"/>
    <n v="632049.52"/>
    <x v="0"/>
  </r>
  <r>
    <x v="3599"/>
    <x v="3599"/>
    <x v="0"/>
    <x v="0"/>
    <n v="189"/>
    <n v="14"/>
    <x v="320"/>
    <n v="131"/>
    <n v="256"/>
    <n v="1418.3"/>
    <n v="7.1999999999999995E-2"/>
    <x v="0"/>
    <n v="2646"/>
    <n v="2421"/>
    <x v="0"/>
    <n v="504914.8"/>
    <x v="3"/>
  </r>
  <r>
    <x v="3600"/>
    <x v="3600"/>
    <x v="0"/>
    <x v="0"/>
    <n v="48"/>
    <n v="8"/>
    <x v="484"/>
    <n v="44"/>
    <n v="271"/>
    <n v="1398.21"/>
    <n v="0.49099999999999999"/>
    <x v="1"/>
    <n v="384"/>
    <n v="264"/>
    <x v="1"/>
    <n v="229306.44"/>
    <x v="0"/>
  </r>
  <r>
    <x v="3601"/>
    <x v="3601"/>
    <x v="1"/>
    <x v="0"/>
    <n v="17"/>
    <n v="3"/>
    <x v="412"/>
    <n v="260"/>
    <n v="361"/>
    <n v="1433.38"/>
    <n v="0.184"/>
    <x v="2"/>
    <n v="51"/>
    <n v="0"/>
    <x v="1"/>
    <n v="478748.92000000004"/>
    <x v="3"/>
  </r>
  <r>
    <x v="3602"/>
    <x v="3602"/>
    <x v="2"/>
    <x v="2"/>
    <n v="156"/>
    <n v="5"/>
    <x v="380"/>
    <n v="76"/>
    <n v="299"/>
    <n v="652.1"/>
    <n v="0.48299999999999998"/>
    <x v="2"/>
    <n v="780"/>
    <n v="612"/>
    <x v="1"/>
    <n v="159112.4"/>
    <x v="0"/>
  </r>
  <r>
    <x v="3603"/>
    <x v="3603"/>
    <x v="2"/>
    <x v="0"/>
    <n v="176"/>
    <n v="2"/>
    <x v="286"/>
    <n v="47"/>
    <n v="364"/>
    <n v="1341.32"/>
    <n v="0.188"/>
    <x v="1"/>
    <n v="352"/>
    <n v="0"/>
    <x v="0"/>
    <n v="592863.43999999994"/>
    <x v="3"/>
  </r>
  <r>
    <x v="3604"/>
    <x v="3604"/>
    <x v="4"/>
    <x v="1"/>
    <n v="61"/>
    <n v="6"/>
    <x v="312"/>
    <n v="289"/>
    <n v="257"/>
    <n v="766.56"/>
    <n v="0.70399999999999996"/>
    <x v="1"/>
    <n v="366"/>
    <n v="582"/>
    <x v="1"/>
    <n v="55958.879999999997"/>
    <x v="1"/>
  </r>
  <r>
    <x v="3605"/>
    <x v="3605"/>
    <x v="2"/>
    <x v="0"/>
    <n v="100"/>
    <n v="2"/>
    <x v="2"/>
    <n v="239"/>
    <n v="158"/>
    <n v="1891.76"/>
    <n v="0.08"/>
    <x v="1"/>
    <n v="200"/>
    <n v="352"/>
    <x v="1"/>
    <n v="164583.12"/>
    <x v="3"/>
  </r>
  <r>
    <x v="3606"/>
    <x v="3606"/>
    <x v="3"/>
    <x v="2"/>
    <n v="148"/>
    <n v="5"/>
    <x v="408"/>
    <n v="177"/>
    <n v="345"/>
    <n v="719.56"/>
    <n v="0.95299999999999996"/>
    <x v="2"/>
    <n v="740"/>
    <n v="279"/>
    <x v="0"/>
    <n v="459079.27999999997"/>
    <x v="2"/>
  </r>
  <r>
    <x v="3607"/>
    <x v="3607"/>
    <x v="4"/>
    <x v="2"/>
    <n v="113"/>
    <n v="14"/>
    <x v="556"/>
    <n v="255"/>
    <n v="110"/>
    <n v="1225.8900000000001"/>
    <n v="0.19500000000000001"/>
    <x v="2"/>
    <n v="1582"/>
    <n v="1484"/>
    <x v="0"/>
    <n v="432739.17000000004"/>
    <x v="3"/>
  </r>
  <r>
    <x v="3608"/>
    <x v="3608"/>
    <x v="3"/>
    <x v="2"/>
    <n v="124"/>
    <n v="10"/>
    <x v="32"/>
    <n v="88"/>
    <n v="171"/>
    <n v="1512.78"/>
    <n v="0.66100000000000003"/>
    <x v="0"/>
    <n v="1240"/>
    <n v="1232"/>
    <x v="1"/>
    <n v="145226.88"/>
    <x v="1"/>
  </r>
  <r>
    <x v="3609"/>
    <x v="3609"/>
    <x v="1"/>
    <x v="1"/>
    <n v="104"/>
    <n v="14"/>
    <x v="571"/>
    <n v="123"/>
    <n v="288"/>
    <n v="1817.49"/>
    <n v="0.91700000000000004"/>
    <x v="0"/>
    <n v="1456"/>
    <n v="1021"/>
    <x v="0"/>
    <n v="1014159.42"/>
    <x v="2"/>
  </r>
  <r>
    <x v="3610"/>
    <x v="3610"/>
    <x v="0"/>
    <x v="0"/>
    <n v="153"/>
    <n v="13"/>
    <x v="269"/>
    <n v="226"/>
    <n v="155"/>
    <n v="903.96"/>
    <n v="0.248"/>
    <x v="0"/>
    <n v="1989"/>
    <n v="2041"/>
    <x v="1"/>
    <n v="157289.04"/>
    <x v="3"/>
  </r>
  <r>
    <x v="3611"/>
    <x v="3611"/>
    <x v="1"/>
    <x v="0"/>
    <n v="115"/>
    <n v="9"/>
    <x v="612"/>
    <n v="209"/>
    <n v="328"/>
    <n v="752.95"/>
    <n v="0.93400000000000005"/>
    <x v="0"/>
    <n v="1035"/>
    <n v="1153"/>
    <x v="1"/>
    <n v="68518.45"/>
    <x v="2"/>
  </r>
  <r>
    <x v="3612"/>
    <x v="3612"/>
    <x v="0"/>
    <x v="0"/>
    <n v="55"/>
    <n v="7"/>
    <x v="318"/>
    <n v="251"/>
    <n v="85"/>
    <n v="888.55"/>
    <n v="0.38900000000000001"/>
    <x v="0"/>
    <n v="385"/>
    <n v="116"/>
    <x v="0"/>
    <n v="462046"/>
    <x v="0"/>
  </r>
  <r>
    <x v="3613"/>
    <x v="3613"/>
    <x v="1"/>
    <x v="1"/>
    <n v="25"/>
    <n v="9"/>
    <x v="649"/>
    <n v="22"/>
    <n v="87"/>
    <n v="681.21"/>
    <n v="0.96099999999999997"/>
    <x v="0"/>
    <n v="225"/>
    <n v="0"/>
    <x v="0"/>
    <n v="317443.86000000004"/>
    <x v="2"/>
  </r>
  <r>
    <x v="3614"/>
    <x v="3614"/>
    <x v="2"/>
    <x v="1"/>
    <n v="64"/>
    <n v="6"/>
    <x v="299"/>
    <n v="216"/>
    <n v="121"/>
    <n v="1325.15"/>
    <n v="0.97099999999999997"/>
    <x v="2"/>
    <n v="384"/>
    <n v="0"/>
    <x v="0"/>
    <n v="942181.65"/>
    <x v="2"/>
  </r>
  <r>
    <x v="3615"/>
    <x v="3615"/>
    <x v="3"/>
    <x v="2"/>
    <n v="183"/>
    <n v="8"/>
    <x v="409"/>
    <n v="271"/>
    <n v="105"/>
    <n v="1868.8"/>
    <n v="0.188"/>
    <x v="0"/>
    <n v="1464"/>
    <n v="1157"/>
    <x v="0"/>
    <n v="1080166.3999999999"/>
    <x v="3"/>
  </r>
  <r>
    <x v="3616"/>
    <x v="3616"/>
    <x v="0"/>
    <x v="2"/>
    <n v="25"/>
    <n v="9"/>
    <x v="365"/>
    <n v="106"/>
    <n v="216"/>
    <n v="295.83999999999997"/>
    <n v="0.83099999999999996"/>
    <x v="2"/>
    <n v="225"/>
    <n v="0"/>
    <x v="2"/>
    <n v="228684.31999999998"/>
    <x v="2"/>
  </r>
  <r>
    <x v="3617"/>
    <x v="3617"/>
    <x v="4"/>
    <x v="0"/>
    <n v="111"/>
    <n v="8"/>
    <x v="483"/>
    <n v="80"/>
    <n v="270"/>
    <n v="1143.8"/>
    <n v="0.193"/>
    <x v="2"/>
    <n v="888"/>
    <n v="590"/>
    <x v="0"/>
    <n v="432356.39999999997"/>
    <x v="3"/>
  </r>
  <r>
    <x v="3618"/>
    <x v="3618"/>
    <x v="3"/>
    <x v="1"/>
    <n v="130"/>
    <n v="5"/>
    <x v="328"/>
    <n v="239"/>
    <n v="125"/>
    <n v="1800.42"/>
    <n v="0.22600000000000001"/>
    <x v="1"/>
    <n v="650"/>
    <n v="593"/>
    <x v="0"/>
    <n v="532924.32000000007"/>
    <x v="3"/>
  </r>
  <r>
    <x v="3619"/>
    <x v="3619"/>
    <x v="4"/>
    <x v="1"/>
    <n v="138"/>
    <n v="6"/>
    <x v="151"/>
    <n v="41"/>
    <n v="259"/>
    <n v="245.22"/>
    <n v="8.4000000000000005E-2"/>
    <x v="2"/>
    <n v="828"/>
    <n v="537"/>
    <x v="0"/>
    <n v="81413.039999999994"/>
    <x v="3"/>
  </r>
  <r>
    <x v="3620"/>
    <x v="3620"/>
    <x v="3"/>
    <x v="0"/>
    <n v="77"/>
    <n v="14"/>
    <x v="375"/>
    <n v="259"/>
    <n v="260"/>
    <n v="1013.04"/>
    <n v="0.157"/>
    <x v="2"/>
    <n v="1078"/>
    <n v="1213"/>
    <x v="1"/>
    <n v="125616.95999999999"/>
    <x v="3"/>
  </r>
  <r>
    <x v="3621"/>
    <x v="3621"/>
    <x v="3"/>
    <x v="0"/>
    <n v="197"/>
    <n v="11"/>
    <x v="732"/>
    <n v="263"/>
    <n v="277"/>
    <n v="1737.2"/>
    <n v="0.63200000000000001"/>
    <x v="2"/>
    <n v="2167"/>
    <n v="2316"/>
    <x v="1"/>
    <n v="198040.80000000002"/>
    <x v="1"/>
  </r>
  <r>
    <x v="3622"/>
    <x v="3622"/>
    <x v="1"/>
    <x v="2"/>
    <n v="80"/>
    <n v="7"/>
    <x v="327"/>
    <n v="268"/>
    <n v="274"/>
    <n v="1805.88"/>
    <n v="0.44900000000000001"/>
    <x v="1"/>
    <n v="560"/>
    <n v="590"/>
    <x v="1"/>
    <n v="429799.44"/>
    <x v="0"/>
  </r>
  <r>
    <x v="3623"/>
    <x v="3623"/>
    <x v="0"/>
    <x v="2"/>
    <n v="190"/>
    <n v="13"/>
    <x v="69"/>
    <n v="191"/>
    <n v="303"/>
    <n v="1052.99"/>
    <n v="0.79100000000000004"/>
    <x v="2"/>
    <n v="2470"/>
    <n v="1960"/>
    <x v="0"/>
    <n v="738145.99"/>
    <x v="1"/>
  </r>
  <r>
    <x v="3624"/>
    <x v="3624"/>
    <x v="0"/>
    <x v="2"/>
    <n v="82"/>
    <n v="12"/>
    <x v="661"/>
    <n v="175"/>
    <n v="205"/>
    <n v="98.66"/>
    <n v="0.33200000000000002"/>
    <x v="1"/>
    <n v="984"/>
    <n v="1012"/>
    <x v="1"/>
    <n v="14503.019999999999"/>
    <x v="0"/>
  </r>
  <r>
    <x v="3625"/>
    <x v="3625"/>
    <x v="3"/>
    <x v="0"/>
    <n v="138"/>
    <n v="7"/>
    <x v="713"/>
    <n v="13"/>
    <n v="198"/>
    <n v="256"/>
    <n v="0.96899999999999997"/>
    <x v="0"/>
    <n v="966"/>
    <n v="760"/>
    <x v="0"/>
    <n v="56064"/>
    <x v="2"/>
  </r>
  <r>
    <x v="3626"/>
    <x v="3626"/>
    <x v="2"/>
    <x v="0"/>
    <n v="69"/>
    <n v="14"/>
    <x v="301"/>
    <n v="154"/>
    <n v="367"/>
    <n v="1194.0999999999999"/>
    <n v="0.05"/>
    <x v="2"/>
    <n v="966"/>
    <n v="769"/>
    <x v="1"/>
    <n v="419129.1"/>
    <x v="3"/>
  </r>
  <r>
    <x v="3627"/>
    <x v="3627"/>
    <x v="2"/>
    <x v="2"/>
    <n v="90"/>
    <n v="10"/>
    <x v="270"/>
    <n v="174"/>
    <n v="328"/>
    <n v="291.52"/>
    <n v="6.3E-2"/>
    <x v="0"/>
    <n v="900"/>
    <n v="508"/>
    <x v="0"/>
    <n v="165000.31999999998"/>
    <x v="3"/>
  </r>
  <r>
    <x v="3628"/>
    <x v="3628"/>
    <x v="4"/>
    <x v="2"/>
    <n v="38"/>
    <n v="11"/>
    <x v="156"/>
    <n v="114"/>
    <n v="280"/>
    <n v="341.36"/>
    <n v="0.70099999999999996"/>
    <x v="2"/>
    <n v="418"/>
    <n v="0"/>
    <x v="0"/>
    <n v="230418"/>
    <x v="1"/>
  </r>
  <r>
    <x v="3629"/>
    <x v="3629"/>
    <x v="4"/>
    <x v="1"/>
    <n v="60"/>
    <n v="3"/>
    <x v="524"/>
    <n v="45"/>
    <n v="239"/>
    <n v="1555.63"/>
    <n v="0.88800000000000001"/>
    <x v="1"/>
    <n v="180"/>
    <n v="0"/>
    <x v="0"/>
    <n v="483800.93000000005"/>
    <x v="2"/>
  </r>
  <r>
    <x v="3630"/>
    <x v="3630"/>
    <x v="1"/>
    <x v="1"/>
    <n v="79"/>
    <n v="7"/>
    <x v="590"/>
    <n v="178"/>
    <n v="274"/>
    <n v="1513.85"/>
    <n v="0.79600000000000004"/>
    <x v="0"/>
    <n v="553"/>
    <n v="646"/>
    <x v="1"/>
    <n v="128677.24999999999"/>
    <x v="1"/>
  </r>
  <r>
    <x v="3631"/>
    <x v="3631"/>
    <x v="3"/>
    <x v="2"/>
    <n v="7"/>
    <n v="14"/>
    <x v="55"/>
    <n v="17"/>
    <n v="114"/>
    <n v="1693.41"/>
    <n v="0.49"/>
    <x v="2"/>
    <n v="98"/>
    <n v="0"/>
    <x v="2"/>
    <n v="1270057.5"/>
    <x v="0"/>
  </r>
  <r>
    <x v="3632"/>
    <x v="3632"/>
    <x v="4"/>
    <x v="2"/>
    <n v="174"/>
    <n v="4"/>
    <x v="338"/>
    <n v="95"/>
    <n v="157"/>
    <n v="256.18"/>
    <n v="0.27"/>
    <x v="2"/>
    <n v="696"/>
    <n v="204"/>
    <x v="0"/>
    <n v="150377.66"/>
    <x v="3"/>
  </r>
  <r>
    <x v="3633"/>
    <x v="3633"/>
    <x v="4"/>
    <x v="1"/>
    <n v="194"/>
    <n v="3"/>
    <x v="35"/>
    <n v="106"/>
    <n v="129"/>
    <n v="436.38"/>
    <n v="1.2999999999999999E-2"/>
    <x v="1"/>
    <n v="582"/>
    <n v="12"/>
    <x v="0"/>
    <n v="294992.88"/>
    <x v="3"/>
  </r>
  <r>
    <x v="3634"/>
    <x v="3634"/>
    <x v="3"/>
    <x v="2"/>
    <n v="10"/>
    <n v="7"/>
    <x v="736"/>
    <n v="39"/>
    <n v="182"/>
    <n v="1674.27"/>
    <n v="0.50900000000000001"/>
    <x v="2"/>
    <n v="70"/>
    <n v="0"/>
    <x v="2"/>
    <n v="708216.21"/>
    <x v="0"/>
  </r>
  <r>
    <x v="3635"/>
    <x v="3635"/>
    <x v="1"/>
    <x v="1"/>
    <n v="10"/>
    <n v="5"/>
    <x v="609"/>
    <n v="110"/>
    <n v="223"/>
    <n v="1456.12"/>
    <n v="0.47599999999999998"/>
    <x v="0"/>
    <n v="50"/>
    <n v="0"/>
    <x v="2"/>
    <n v="1083353.28"/>
    <x v="0"/>
  </r>
  <r>
    <x v="3636"/>
    <x v="3636"/>
    <x v="4"/>
    <x v="1"/>
    <n v="195"/>
    <n v="6"/>
    <x v="123"/>
    <n v="76"/>
    <n v="113"/>
    <n v="1621.61"/>
    <n v="0.34399999999999997"/>
    <x v="1"/>
    <n v="1170"/>
    <n v="621"/>
    <x v="0"/>
    <n v="1013506.2499999999"/>
    <x v="0"/>
  </r>
  <r>
    <x v="3637"/>
    <x v="3637"/>
    <x v="1"/>
    <x v="1"/>
    <n v="152"/>
    <n v="6"/>
    <x v="225"/>
    <n v="72"/>
    <n v="259"/>
    <n v="1980"/>
    <n v="0.57799999999999996"/>
    <x v="0"/>
    <n v="912"/>
    <n v="347"/>
    <x v="0"/>
    <n v="1261260"/>
    <x v="0"/>
  </r>
  <r>
    <x v="3638"/>
    <x v="3638"/>
    <x v="0"/>
    <x v="0"/>
    <n v="153"/>
    <n v="4"/>
    <x v="77"/>
    <n v="41"/>
    <n v="346"/>
    <n v="1735.64"/>
    <n v="0.72899999999999998"/>
    <x v="0"/>
    <n v="612"/>
    <n v="38"/>
    <x v="0"/>
    <n v="1067418.6000000001"/>
    <x v="1"/>
  </r>
  <r>
    <x v="3639"/>
    <x v="3639"/>
    <x v="1"/>
    <x v="0"/>
    <n v="6"/>
    <n v="13"/>
    <x v="180"/>
    <n v="96"/>
    <n v="147"/>
    <n v="1064.9000000000001"/>
    <n v="0.70099999999999996"/>
    <x v="2"/>
    <n v="78"/>
    <n v="0"/>
    <x v="2"/>
    <n v="710288.3"/>
    <x v="1"/>
  </r>
  <r>
    <x v="3640"/>
    <x v="3640"/>
    <x v="2"/>
    <x v="2"/>
    <n v="94"/>
    <n v="5"/>
    <x v="434"/>
    <n v="220"/>
    <n v="221"/>
    <n v="656"/>
    <n v="0.26300000000000001"/>
    <x v="2"/>
    <n v="470"/>
    <n v="525"/>
    <x v="1"/>
    <n v="108240"/>
    <x v="3"/>
  </r>
  <r>
    <x v="3641"/>
    <x v="3641"/>
    <x v="2"/>
    <x v="1"/>
    <n v="60"/>
    <n v="4"/>
    <x v="726"/>
    <n v="60"/>
    <n v="138"/>
    <n v="1160.8699999999999"/>
    <n v="0.58499999999999996"/>
    <x v="1"/>
    <n v="240"/>
    <n v="0"/>
    <x v="2"/>
    <n v="905478.59999999986"/>
    <x v="0"/>
  </r>
  <r>
    <x v="3642"/>
    <x v="3642"/>
    <x v="1"/>
    <x v="0"/>
    <n v="100"/>
    <n v="8"/>
    <x v="207"/>
    <n v="72"/>
    <n v="275"/>
    <n v="1295.24"/>
    <n v="0.14899999999999999"/>
    <x v="1"/>
    <n v="800"/>
    <n v="323"/>
    <x v="0"/>
    <n v="711086.76"/>
    <x v="3"/>
  </r>
  <r>
    <x v="3643"/>
    <x v="3643"/>
    <x v="2"/>
    <x v="2"/>
    <n v="14"/>
    <n v="2"/>
    <x v="688"/>
    <n v="89"/>
    <n v="192"/>
    <n v="703.86"/>
    <n v="0.122"/>
    <x v="1"/>
    <n v="28"/>
    <n v="0"/>
    <x v="2"/>
    <n v="296325.06"/>
    <x v="3"/>
  </r>
  <r>
    <x v="3644"/>
    <x v="3644"/>
    <x v="0"/>
    <x v="2"/>
    <n v="91"/>
    <n v="7"/>
    <x v="362"/>
    <n v="241"/>
    <n v="245"/>
    <n v="1553.33"/>
    <n v="0.78600000000000003"/>
    <x v="0"/>
    <n v="637"/>
    <n v="734"/>
    <x v="1"/>
    <n v="223679.52"/>
    <x v="1"/>
  </r>
  <r>
    <x v="3645"/>
    <x v="3645"/>
    <x v="3"/>
    <x v="2"/>
    <n v="74"/>
    <n v="5"/>
    <x v="748"/>
    <n v="110"/>
    <n v="228"/>
    <n v="230.87"/>
    <n v="0.69399999999999995"/>
    <x v="0"/>
    <n v="370"/>
    <n v="0"/>
    <x v="0"/>
    <n v="123053.71"/>
    <x v="1"/>
  </r>
  <r>
    <x v="3646"/>
    <x v="3646"/>
    <x v="2"/>
    <x v="2"/>
    <n v="155"/>
    <n v="2"/>
    <x v="301"/>
    <n v="138"/>
    <n v="103"/>
    <n v="1569.82"/>
    <n v="0.76800000000000002"/>
    <x v="0"/>
    <n v="310"/>
    <n v="97"/>
    <x v="0"/>
    <n v="551006.81999999995"/>
    <x v="1"/>
  </r>
  <r>
    <x v="3647"/>
    <x v="3647"/>
    <x v="2"/>
    <x v="2"/>
    <n v="117"/>
    <n v="2"/>
    <x v="88"/>
    <n v="28"/>
    <n v="245"/>
    <n v="112.4"/>
    <n v="0.152"/>
    <x v="0"/>
    <n v="234"/>
    <n v="0"/>
    <x v="0"/>
    <n v="56087.600000000006"/>
    <x v="3"/>
  </r>
  <r>
    <x v="3648"/>
    <x v="3648"/>
    <x v="1"/>
    <x v="1"/>
    <n v="34"/>
    <n v="6"/>
    <x v="117"/>
    <n v="103"/>
    <n v="266"/>
    <n v="1021.03"/>
    <n v="0.91500000000000004"/>
    <x v="2"/>
    <n v="204"/>
    <n v="0"/>
    <x v="2"/>
    <n v="746372.92999999993"/>
    <x v="2"/>
  </r>
  <r>
    <x v="3649"/>
    <x v="3649"/>
    <x v="0"/>
    <x v="2"/>
    <n v="132"/>
    <n v="6"/>
    <x v="615"/>
    <n v="90"/>
    <n v="382"/>
    <n v="1729.8"/>
    <n v="0.13300000000000001"/>
    <x v="1"/>
    <n v="792"/>
    <n v="213"/>
    <x v="0"/>
    <n v="1157236.2"/>
    <x v="3"/>
  </r>
  <r>
    <x v="3650"/>
    <x v="3650"/>
    <x v="3"/>
    <x v="1"/>
    <n v="82"/>
    <n v="11"/>
    <x v="518"/>
    <n v="112"/>
    <n v="347"/>
    <n v="218.67"/>
    <n v="0.87"/>
    <x v="2"/>
    <n v="902"/>
    <n v="280"/>
    <x v="0"/>
    <n v="160503.78"/>
    <x v="2"/>
  </r>
  <r>
    <x v="3651"/>
    <x v="3651"/>
    <x v="1"/>
    <x v="0"/>
    <n v="169"/>
    <n v="8"/>
    <x v="679"/>
    <n v="163"/>
    <n v="74"/>
    <n v="1059.5899999999999"/>
    <n v="0.35199999999999998"/>
    <x v="2"/>
    <n v="1352"/>
    <n v="1098"/>
    <x v="0"/>
    <n v="441849.02999999997"/>
    <x v="0"/>
  </r>
  <r>
    <x v="3652"/>
    <x v="3652"/>
    <x v="1"/>
    <x v="2"/>
    <n v="59"/>
    <n v="14"/>
    <x v="537"/>
    <n v="278"/>
    <n v="116"/>
    <n v="360.81"/>
    <n v="0.105"/>
    <x v="0"/>
    <n v="826"/>
    <n v="1055"/>
    <x v="1"/>
    <n v="17679.689999999999"/>
    <x v="3"/>
  </r>
  <r>
    <x v="3653"/>
    <x v="3653"/>
    <x v="0"/>
    <x v="0"/>
    <n v="53"/>
    <n v="13"/>
    <x v="669"/>
    <n v="127"/>
    <n v="212"/>
    <n v="1794.89"/>
    <n v="0.28699999999999998"/>
    <x v="1"/>
    <n v="689"/>
    <n v="741"/>
    <x v="1"/>
    <n v="134616.75"/>
    <x v="3"/>
  </r>
  <r>
    <x v="3654"/>
    <x v="3654"/>
    <x v="3"/>
    <x v="1"/>
    <n v="38"/>
    <n v="5"/>
    <x v="519"/>
    <n v="288"/>
    <n v="161"/>
    <n v="1673.07"/>
    <n v="0.18099999999999999"/>
    <x v="0"/>
    <n v="190"/>
    <n v="0"/>
    <x v="0"/>
    <n v="1087495.5"/>
    <x v="3"/>
  </r>
  <r>
    <x v="3655"/>
    <x v="3655"/>
    <x v="0"/>
    <x v="1"/>
    <n v="109"/>
    <n v="10"/>
    <x v="631"/>
    <n v="234"/>
    <n v="378"/>
    <n v="1871.14"/>
    <n v="0.49099999999999999"/>
    <x v="0"/>
    <n v="1090"/>
    <n v="1173"/>
    <x v="1"/>
    <n v="282542.14"/>
    <x v="0"/>
  </r>
  <r>
    <x v="3656"/>
    <x v="3656"/>
    <x v="3"/>
    <x v="0"/>
    <n v="176"/>
    <n v="5"/>
    <x v="115"/>
    <n v="277"/>
    <n v="255"/>
    <n v="1756.22"/>
    <n v="0.95"/>
    <x v="1"/>
    <n v="880"/>
    <n v="907"/>
    <x v="1"/>
    <n v="439055"/>
    <x v="2"/>
  </r>
  <r>
    <x v="3657"/>
    <x v="3657"/>
    <x v="0"/>
    <x v="2"/>
    <n v="26"/>
    <n v="8"/>
    <x v="116"/>
    <n v="146"/>
    <n v="186"/>
    <n v="1486.28"/>
    <n v="0.32800000000000001"/>
    <x v="1"/>
    <n v="208"/>
    <n v="0"/>
    <x v="0"/>
    <n v="615319.92000000004"/>
    <x v="0"/>
  </r>
  <r>
    <x v="3658"/>
    <x v="3658"/>
    <x v="1"/>
    <x v="2"/>
    <n v="35"/>
    <n v="6"/>
    <x v="101"/>
    <n v="235"/>
    <n v="328"/>
    <n v="410.53"/>
    <n v="0.61199999999999999"/>
    <x v="2"/>
    <n v="210"/>
    <n v="274"/>
    <x v="1"/>
    <n v="70200.62999999999"/>
    <x v="1"/>
  </r>
  <r>
    <x v="3659"/>
    <x v="3659"/>
    <x v="1"/>
    <x v="0"/>
    <n v="139"/>
    <n v="6"/>
    <x v="603"/>
    <n v="238"/>
    <n v="214"/>
    <n v="639.88"/>
    <n v="0.89200000000000002"/>
    <x v="0"/>
    <n v="834"/>
    <n v="551"/>
    <x v="0"/>
    <n v="333377.48"/>
    <x v="2"/>
  </r>
  <r>
    <x v="3660"/>
    <x v="3660"/>
    <x v="4"/>
    <x v="0"/>
    <n v="109"/>
    <n v="7"/>
    <x v="678"/>
    <n v="117"/>
    <n v="320"/>
    <n v="1018.87"/>
    <n v="0.63"/>
    <x v="0"/>
    <n v="763"/>
    <n v="355"/>
    <x v="0"/>
    <n v="534906.75"/>
    <x v="1"/>
  </r>
  <r>
    <x v="3661"/>
    <x v="3661"/>
    <x v="2"/>
    <x v="0"/>
    <n v="153"/>
    <n v="9"/>
    <x v="682"/>
    <n v="16"/>
    <n v="277"/>
    <n v="1198.3499999999999"/>
    <n v="0.36199999999999999"/>
    <x v="0"/>
    <n v="1377"/>
    <n v="988"/>
    <x v="0"/>
    <n v="485331.74999999994"/>
    <x v="0"/>
  </r>
  <r>
    <x v="3662"/>
    <x v="3662"/>
    <x v="0"/>
    <x v="2"/>
    <n v="20"/>
    <n v="6"/>
    <x v="13"/>
    <n v="137"/>
    <n v="176"/>
    <n v="1575.26"/>
    <n v="0.99099999999999999"/>
    <x v="1"/>
    <n v="120"/>
    <n v="0"/>
    <x v="2"/>
    <n v="869543.52"/>
    <x v="2"/>
  </r>
  <r>
    <x v="3663"/>
    <x v="3663"/>
    <x v="4"/>
    <x v="2"/>
    <n v="24"/>
    <n v="4"/>
    <x v="585"/>
    <n v="276"/>
    <n v="319"/>
    <n v="492.57"/>
    <n v="0.187"/>
    <x v="0"/>
    <n v="96"/>
    <n v="0"/>
    <x v="0"/>
    <n v="230030.19"/>
    <x v="3"/>
  </r>
  <r>
    <x v="3664"/>
    <x v="3664"/>
    <x v="2"/>
    <x v="2"/>
    <n v="47"/>
    <n v="7"/>
    <x v="128"/>
    <n v="182"/>
    <n v="357"/>
    <n v="300.14"/>
    <n v="0.52300000000000002"/>
    <x v="0"/>
    <n v="329"/>
    <n v="0"/>
    <x v="0"/>
    <n v="179783.86"/>
    <x v="0"/>
  </r>
  <r>
    <x v="3665"/>
    <x v="3665"/>
    <x v="0"/>
    <x v="0"/>
    <n v="176"/>
    <n v="13"/>
    <x v="461"/>
    <n v="223"/>
    <n v="297"/>
    <n v="991.09"/>
    <n v="0.79700000000000004"/>
    <x v="0"/>
    <n v="2288"/>
    <n v="2366"/>
    <x v="1"/>
    <n v="143708.05000000002"/>
    <x v="1"/>
  </r>
  <r>
    <x v="3666"/>
    <x v="3666"/>
    <x v="3"/>
    <x v="2"/>
    <n v="51"/>
    <n v="3"/>
    <x v="186"/>
    <n v="256"/>
    <n v="389"/>
    <n v="357.79"/>
    <n v="1E-3"/>
    <x v="0"/>
    <n v="153"/>
    <n v="0"/>
    <x v="0"/>
    <n v="205371.46000000002"/>
    <x v="3"/>
  </r>
  <r>
    <x v="3667"/>
    <x v="3667"/>
    <x v="2"/>
    <x v="1"/>
    <n v="118"/>
    <n v="13"/>
    <x v="14"/>
    <n v="115"/>
    <n v="85"/>
    <n v="1402.79"/>
    <n v="0.70199999999999996"/>
    <x v="2"/>
    <n v="1534"/>
    <n v="936"/>
    <x v="0"/>
    <n v="1000189.27"/>
    <x v="1"/>
  </r>
  <r>
    <x v="3668"/>
    <x v="3668"/>
    <x v="1"/>
    <x v="0"/>
    <n v="23"/>
    <n v="13"/>
    <x v="744"/>
    <n v="92"/>
    <n v="204"/>
    <n v="1172.48"/>
    <n v="0.26600000000000001"/>
    <x v="1"/>
    <n v="299"/>
    <n v="0"/>
    <x v="0"/>
    <n v="595619.83999999997"/>
    <x v="3"/>
  </r>
  <r>
    <x v="3669"/>
    <x v="3669"/>
    <x v="4"/>
    <x v="2"/>
    <n v="52"/>
    <n v="9"/>
    <x v="19"/>
    <n v="212"/>
    <n v="194"/>
    <n v="1495.16"/>
    <n v="0.17"/>
    <x v="2"/>
    <n v="468"/>
    <n v="49"/>
    <x v="0"/>
    <n v="943445.96000000008"/>
    <x v="3"/>
  </r>
  <r>
    <x v="3670"/>
    <x v="3670"/>
    <x v="2"/>
    <x v="0"/>
    <n v="143"/>
    <n v="9"/>
    <x v="395"/>
    <n v="50"/>
    <n v="309"/>
    <n v="173.7"/>
    <n v="0.27400000000000002"/>
    <x v="1"/>
    <n v="1287"/>
    <n v="872"/>
    <x v="0"/>
    <n v="80770.5"/>
    <x v="3"/>
  </r>
  <r>
    <x v="3671"/>
    <x v="3671"/>
    <x v="2"/>
    <x v="1"/>
    <n v="161"/>
    <n v="4"/>
    <x v="563"/>
    <n v="214"/>
    <n v="68"/>
    <n v="1931.16"/>
    <n v="0.96699999999999997"/>
    <x v="0"/>
    <n v="644"/>
    <n v="369"/>
    <x v="0"/>
    <n v="944337.24"/>
    <x v="2"/>
  </r>
  <r>
    <x v="3672"/>
    <x v="3672"/>
    <x v="1"/>
    <x v="1"/>
    <n v="49"/>
    <n v="13"/>
    <x v="137"/>
    <n v="58"/>
    <n v="107"/>
    <n v="50.01"/>
    <n v="0.89200000000000002"/>
    <x v="1"/>
    <n v="637"/>
    <n v="327"/>
    <x v="0"/>
    <n v="18403.68"/>
    <x v="2"/>
  </r>
  <r>
    <x v="3673"/>
    <x v="3673"/>
    <x v="0"/>
    <x v="0"/>
    <n v="168"/>
    <n v="9"/>
    <x v="229"/>
    <n v="152"/>
    <n v="312"/>
    <n v="684.61"/>
    <n v="0.214"/>
    <x v="2"/>
    <n v="1512"/>
    <n v="1137"/>
    <x v="0"/>
    <n v="360789.47000000003"/>
    <x v="3"/>
  </r>
  <r>
    <x v="3674"/>
    <x v="3674"/>
    <x v="3"/>
    <x v="0"/>
    <n v="180"/>
    <n v="10"/>
    <x v="263"/>
    <n v="150"/>
    <n v="85"/>
    <n v="1375.29"/>
    <n v="0.11700000000000001"/>
    <x v="0"/>
    <n v="1800"/>
    <n v="1474"/>
    <x v="0"/>
    <n v="654638.04"/>
    <x v="3"/>
  </r>
  <r>
    <x v="3675"/>
    <x v="3675"/>
    <x v="1"/>
    <x v="1"/>
    <n v="91"/>
    <n v="6"/>
    <x v="450"/>
    <n v="62"/>
    <n v="260"/>
    <n v="138.03"/>
    <n v="0.36399999999999999"/>
    <x v="2"/>
    <n v="546"/>
    <n v="0"/>
    <x v="0"/>
    <n v="106421.13"/>
    <x v="0"/>
  </r>
  <r>
    <x v="3676"/>
    <x v="3676"/>
    <x v="3"/>
    <x v="0"/>
    <n v="19"/>
    <n v="6"/>
    <x v="668"/>
    <n v="116"/>
    <n v="381"/>
    <n v="212.53"/>
    <n v="0.59199999999999997"/>
    <x v="2"/>
    <n v="114"/>
    <n v="0"/>
    <x v="0"/>
    <n v="85862.12"/>
    <x v="0"/>
  </r>
  <r>
    <x v="3677"/>
    <x v="3677"/>
    <x v="0"/>
    <x v="1"/>
    <n v="114"/>
    <n v="7"/>
    <x v="117"/>
    <n v="42"/>
    <n v="197"/>
    <n v="199.53"/>
    <n v="0.86699999999999999"/>
    <x v="2"/>
    <n v="798"/>
    <n v="109"/>
    <x v="0"/>
    <n v="145856.43"/>
    <x v="2"/>
  </r>
  <r>
    <x v="3678"/>
    <x v="3678"/>
    <x v="2"/>
    <x v="1"/>
    <n v="176"/>
    <n v="8"/>
    <x v="585"/>
    <n v="209"/>
    <n v="151"/>
    <n v="1183.94"/>
    <n v="0.96599999999999997"/>
    <x v="1"/>
    <n v="1408"/>
    <n v="1150"/>
    <x v="0"/>
    <n v="552899.98"/>
    <x v="2"/>
  </r>
  <r>
    <x v="3679"/>
    <x v="3679"/>
    <x v="3"/>
    <x v="2"/>
    <n v="199"/>
    <n v="4"/>
    <x v="100"/>
    <n v="128"/>
    <n v="125"/>
    <n v="1797.05"/>
    <n v="0.751"/>
    <x v="2"/>
    <n v="796"/>
    <n v="277"/>
    <x v="0"/>
    <n v="1162691.3499999999"/>
    <x v="1"/>
  </r>
  <r>
    <x v="3680"/>
    <x v="3680"/>
    <x v="4"/>
    <x v="0"/>
    <n v="100"/>
    <n v="6"/>
    <x v="388"/>
    <n v="297"/>
    <n v="117"/>
    <n v="1133.0999999999999"/>
    <n v="0.59899999999999998"/>
    <x v="1"/>
    <n v="600"/>
    <n v="763"/>
    <x v="1"/>
    <n v="151835.4"/>
    <x v="0"/>
  </r>
  <r>
    <x v="3681"/>
    <x v="3681"/>
    <x v="4"/>
    <x v="0"/>
    <n v="172"/>
    <n v="2"/>
    <x v="361"/>
    <n v="238"/>
    <n v="115"/>
    <n v="1226.96"/>
    <n v="0.14199999999999999"/>
    <x v="2"/>
    <n v="344"/>
    <n v="111"/>
    <x v="0"/>
    <n v="577898.16"/>
    <x v="3"/>
  </r>
  <r>
    <x v="3682"/>
    <x v="3682"/>
    <x v="1"/>
    <x v="2"/>
    <n v="106"/>
    <n v="12"/>
    <x v="238"/>
    <n v="127"/>
    <n v="352"/>
    <n v="724.7"/>
    <n v="7.3999999999999996E-2"/>
    <x v="2"/>
    <n v="1272"/>
    <n v="726"/>
    <x v="0"/>
    <n v="487723.10000000003"/>
    <x v="3"/>
  </r>
  <r>
    <x v="3683"/>
    <x v="3683"/>
    <x v="0"/>
    <x v="1"/>
    <n v="90"/>
    <n v="11"/>
    <x v="562"/>
    <n v="185"/>
    <n v="271"/>
    <n v="86.55"/>
    <n v="0.59599999999999997"/>
    <x v="1"/>
    <n v="990"/>
    <n v="1037"/>
    <x v="1"/>
    <n v="11943.9"/>
    <x v="0"/>
  </r>
  <r>
    <x v="3684"/>
    <x v="3684"/>
    <x v="1"/>
    <x v="0"/>
    <n v="146"/>
    <n v="6"/>
    <x v="393"/>
    <n v="194"/>
    <n v="200"/>
    <n v="92.15"/>
    <n v="0.53900000000000003"/>
    <x v="1"/>
    <n v="876"/>
    <n v="958"/>
    <x v="1"/>
    <n v="10320.800000000001"/>
    <x v="0"/>
  </r>
  <r>
    <x v="3685"/>
    <x v="3685"/>
    <x v="1"/>
    <x v="2"/>
    <n v="195"/>
    <n v="5"/>
    <x v="689"/>
    <n v="224"/>
    <n v="323"/>
    <n v="1782.2"/>
    <n v="0.84599999999999997"/>
    <x v="2"/>
    <n v="975"/>
    <n v="659"/>
    <x v="0"/>
    <n v="962388"/>
    <x v="2"/>
  </r>
  <r>
    <x v="3686"/>
    <x v="3686"/>
    <x v="1"/>
    <x v="2"/>
    <n v="85"/>
    <n v="2"/>
    <x v="527"/>
    <n v="230"/>
    <n v="327"/>
    <n v="250.02"/>
    <n v="0.32300000000000001"/>
    <x v="2"/>
    <n v="170"/>
    <n v="0"/>
    <x v="0"/>
    <n v="151012.08000000002"/>
    <x v="0"/>
  </r>
  <r>
    <x v="3687"/>
    <x v="3687"/>
    <x v="4"/>
    <x v="0"/>
    <n v="55"/>
    <n v="8"/>
    <x v="686"/>
    <n v="139"/>
    <n v="117"/>
    <n v="1999.59"/>
    <n v="0.04"/>
    <x v="0"/>
    <n v="440"/>
    <n v="22"/>
    <x v="0"/>
    <n v="1113771.6299999999"/>
    <x v="3"/>
  </r>
  <r>
    <x v="3688"/>
    <x v="3688"/>
    <x v="4"/>
    <x v="2"/>
    <n v="116"/>
    <n v="2"/>
    <x v="130"/>
    <n v="281"/>
    <n v="284"/>
    <n v="370.62"/>
    <n v="0.42399999999999999"/>
    <x v="2"/>
    <n v="232"/>
    <n v="61"/>
    <x v="0"/>
    <n v="167520.24"/>
    <x v="0"/>
  </r>
  <r>
    <x v="3689"/>
    <x v="3689"/>
    <x v="1"/>
    <x v="1"/>
    <n v="190"/>
    <n v="14"/>
    <x v="134"/>
    <n v="255"/>
    <n v="252"/>
    <n v="1365.54"/>
    <n v="0.96899999999999997"/>
    <x v="2"/>
    <n v="2660"/>
    <n v="2145"/>
    <x v="0"/>
    <n v="1051465.8"/>
    <x v="2"/>
  </r>
  <r>
    <x v="3690"/>
    <x v="3690"/>
    <x v="4"/>
    <x v="2"/>
    <n v="19"/>
    <n v="9"/>
    <x v="484"/>
    <n v="132"/>
    <n v="282"/>
    <n v="1900.46"/>
    <n v="0.79600000000000004"/>
    <x v="0"/>
    <n v="171"/>
    <n v="139"/>
    <x v="1"/>
    <n v="311675.44"/>
    <x v="1"/>
  </r>
  <r>
    <x v="3691"/>
    <x v="3691"/>
    <x v="0"/>
    <x v="1"/>
    <n v="69"/>
    <n v="11"/>
    <x v="2"/>
    <n v="17"/>
    <n v="212"/>
    <n v="756.46"/>
    <n v="3.4000000000000002E-2"/>
    <x v="2"/>
    <n v="759"/>
    <n v="689"/>
    <x v="1"/>
    <n v="65812.02"/>
    <x v="3"/>
  </r>
  <r>
    <x v="3692"/>
    <x v="3692"/>
    <x v="1"/>
    <x v="1"/>
    <n v="92"/>
    <n v="13"/>
    <x v="83"/>
    <n v="76"/>
    <n v="147"/>
    <n v="1482.14"/>
    <n v="0.875"/>
    <x v="2"/>
    <n v="1196"/>
    <n v="553"/>
    <x v="0"/>
    <n v="1065658.6600000001"/>
    <x v="2"/>
  </r>
  <r>
    <x v="3693"/>
    <x v="3693"/>
    <x v="4"/>
    <x v="0"/>
    <n v="187"/>
    <n v="3"/>
    <x v="376"/>
    <n v="124"/>
    <n v="58"/>
    <n v="734.17"/>
    <n v="0.47199999999999998"/>
    <x v="1"/>
    <n v="561"/>
    <n v="535"/>
    <x v="0"/>
    <n v="110125.5"/>
    <x v="0"/>
  </r>
  <r>
    <x v="3694"/>
    <x v="3694"/>
    <x v="3"/>
    <x v="2"/>
    <n v="80"/>
    <n v="11"/>
    <x v="402"/>
    <n v="297"/>
    <n v="298"/>
    <n v="644.64"/>
    <n v="0.36499999999999999"/>
    <x v="1"/>
    <n v="880"/>
    <n v="425"/>
    <x v="0"/>
    <n v="484769.27999999997"/>
    <x v="0"/>
  </r>
  <r>
    <x v="3695"/>
    <x v="3695"/>
    <x v="1"/>
    <x v="1"/>
    <n v="14"/>
    <n v="14"/>
    <x v="37"/>
    <n v="114"/>
    <n v="276"/>
    <n v="443.52"/>
    <n v="0.34699999999999998"/>
    <x v="1"/>
    <n v="196"/>
    <n v="10"/>
    <x v="0"/>
    <n v="133056"/>
    <x v="0"/>
  </r>
  <r>
    <x v="3696"/>
    <x v="3696"/>
    <x v="1"/>
    <x v="1"/>
    <n v="46"/>
    <n v="13"/>
    <x v="86"/>
    <n v="34"/>
    <n v="290"/>
    <n v="1650.82"/>
    <n v="0.59499999999999997"/>
    <x v="2"/>
    <n v="598"/>
    <n v="0"/>
    <x v="0"/>
    <n v="1107700.22"/>
    <x v="0"/>
  </r>
  <r>
    <x v="3697"/>
    <x v="3697"/>
    <x v="0"/>
    <x v="2"/>
    <n v="99"/>
    <n v="6"/>
    <x v="381"/>
    <n v="62"/>
    <n v="124"/>
    <n v="551.9"/>
    <n v="0.53100000000000003"/>
    <x v="1"/>
    <n v="594"/>
    <n v="71"/>
    <x v="0"/>
    <n v="322861.5"/>
    <x v="0"/>
  </r>
  <r>
    <x v="3698"/>
    <x v="3698"/>
    <x v="2"/>
    <x v="1"/>
    <n v="15"/>
    <n v="14"/>
    <x v="234"/>
    <n v="256"/>
    <n v="66"/>
    <n v="602.16"/>
    <n v="0.65700000000000003"/>
    <x v="2"/>
    <n v="210"/>
    <n v="0"/>
    <x v="0"/>
    <n v="320349.12"/>
    <x v="1"/>
  </r>
  <r>
    <x v="3699"/>
    <x v="3699"/>
    <x v="2"/>
    <x v="2"/>
    <n v="122"/>
    <n v="7"/>
    <x v="494"/>
    <n v="290"/>
    <n v="100"/>
    <n v="1997.99"/>
    <n v="0.57399999999999995"/>
    <x v="0"/>
    <n v="854"/>
    <n v="485"/>
    <x v="0"/>
    <n v="1316675.4099999999"/>
    <x v="0"/>
  </r>
  <r>
    <x v="3700"/>
    <x v="3700"/>
    <x v="0"/>
    <x v="0"/>
    <n v="148"/>
    <n v="10"/>
    <x v="45"/>
    <n v="42"/>
    <n v="277"/>
    <n v="688.26"/>
    <n v="0.14399999999999999"/>
    <x v="1"/>
    <n v="1480"/>
    <n v="1502"/>
    <x v="1"/>
    <n v="13765.2"/>
    <x v="3"/>
  </r>
  <r>
    <x v="3701"/>
    <x v="3701"/>
    <x v="0"/>
    <x v="1"/>
    <n v="129"/>
    <n v="8"/>
    <x v="64"/>
    <n v="296"/>
    <n v="243"/>
    <n v="874.41"/>
    <n v="0.25700000000000001"/>
    <x v="0"/>
    <n v="1032"/>
    <n v="624"/>
    <x v="0"/>
    <n v="615584.64"/>
    <x v="3"/>
  </r>
  <r>
    <x v="3702"/>
    <x v="3702"/>
    <x v="0"/>
    <x v="1"/>
    <n v="82"/>
    <n v="7"/>
    <x v="368"/>
    <n v="45"/>
    <n v="329"/>
    <n v="1980.61"/>
    <n v="0.84099999999999997"/>
    <x v="2"/>
    <n v="574"/>
    <n v="168"/>
    <x v="0"/>
    <n v="893255.11"/>
    <x v="2"/>
  </r>
  <r>
    <x v="3703"/>
    <x v="3703"/>
    <x v="2"/>
    <x v="2"/>
    <n v="151"/>
    <n v="6"/>
    <x v="557"/>
    <n v="248"/>
    <n v="287"/>
    <n v="770.14"/>
    <n v="0.66300000000000003"/>
    <x v="2"/>
    <n v="906"/>
    <n v="744"/>
    <x v="0"/>
    <n v="315757.40000000002"/>
    <x v="1"/>
  </r>
  <r>
    <x v="3704"/>
    <x v="3704"/>
    <x v="0"/>
    <x v="2"/>
    <n v="163"/>
    <n v="7"/>
    <x v="203"/>
    <n v="226"/>
    <n v="320"/>
    <n v="764"/>
    <n v="0.44800000000000001"/>
    <x v="0"/>
    <n v="1141"/>
    <n v="1082"/>
    <x v="1"/>
    <n v="217740"/>
    <x v="0"/>
  </r>
  <r>
    <x v="3705"/>
    <x v="3705"/>
    <x v="4"/>
    <x v="2"/>
    <n v="185"/>
    <n v="12"/>
    <x v="49"/>
    <n v="186"/>
    <n v="206"/>
    <n v="1664.04"/>
    <n v="0.183"/>
    <x v="0"/>
    <n v="2220"/>
    <n v="1988"/>
    <x v="0"/>
    <n v="695568.72"/>
    <x v="3"/>
  </r>
  <r>
    <x v="3706"/>
    <x v="3706"/>
    <x v="1"/>
    <x v="2"/>
    <n v="94"/>
    <n v="5"/>
    <x v="444"/>
    <n v="53"/>
    <n v="303"/>
    <n v="658.26"/>
    <n v="8.0000000000000002E-3"/>
    <x v="0"/>
    <n v="470"/>
    <n v="248"/>
    <x v="1"/>
    <n v="181021.5"/>
    <x v="3"/>
  </r>
  <r>
    <x v="3707"/>
    <x v="3707"/>
    <x v="1"/>
    <x v="1"/>
    <n v="12"/>
    <n v="2"/>
    <x v="116"/>
    <n v="167"/>
    <n v="357"/>
    <n v="505.88"/>
    <n v="0.312"/>
    <x v="0"/>
    <n v="24"/>
    <n v="0"/>
    <x v="2"/>
    <n v="209434.32"/>
    <x v="0"/>
  </r>
  <r>
    <x v="3708"/>
    <x v="3708"/>
    <x v="3"/>
    <x v="0"/>
    <n v="156"/>
    <n v="13"/>
    <x v="23"/>
    <n v="278"/>
    <n v="359"/>
    <n v="875.26"/>
    <n v="5.5E-2"/>
    <x v="1"/>
    <n v="2028"/>
    <n v="2113"/>
    <x v="1"/>
    <n v="168925.18"/>
    <x v="3"/>
  </r>
  <r>
    <x v="3709"/>
    <x v="3709"/>
    <x v="3"/>
    <x v="0"/>
    <n v="140"/>
    <n v="10"/>
    <x v="717"/>
    <n v="180"/>
    <n v="363"/>
    <n v="1416.25"/>
    <n v="0.48199999999999998"/>
    <x v="0"/>
    <n v="1400"/>
    <n v="1516"/>
    <x v="1"/>
    <n v="90640"/>
    <x v="0"/>
  </r>
  <r>
    <x v="3710"/>
    <x v="3710"/>
    <x v="1"/>
    <x v="0"/>
    <n v="115"/>
    <n v="12"/>
    <x v="632"/>
    <n v="230"/>
    <n v="350"/>
    <n v="134.32"/>
    <n v="0.82199999999999995"/>
    <x v="1"/>
    <n v="1380"/>
    <n v="1450"/>
    <x v="1"/>
    <n v="21491.199999999997"/>
    <x v="2"/>
  </r>
  <r>
    <x v="3711"/>
    <x v="3711"/>
    <x v="4"/>
    <x v="0"/>
    <n v="180"/>
    <n v="6"/>
    <x v="571"/>
    <n v="239"/>
    <n v="167"/>
    <n v="779.14"/>
    <n v="0.28499999999999998"/>
    <x v="0"/>
    <n v="1080"/>
    <n v="761"/>
    <x v="0"/>
    <n v="434760.12"/>
    <x v="3"/>
  </r>
  <r>
    <x v="3712"/>
    <x v="3712"/>
    <x v="2"/>
    <x v="2"/>
    <n v="162"/>
    <n v="9"/>
    <x v="715"/>
    <n v="100"/>
    <n v="382"/>
    <n v="725.18"/>
    <n v="0.84799999999999998"/>
    <x v="0"/>
    <n v="1458"/>
    <n v="794"/>
    <x v="0"/>
    <n v="554037.52"/>
    <x v="2"/>
  </r>
  <r>
    <x v="3713"/>
    <x v="3713"/>
    <x v="2"/>
    <x v="1"/>
    <n v="62"/>
    <n v="8"/>
    <x v="659"/>
    <n v="140"/>
    <n v="99"/>
    <n v="527.4"/>
    <n v="0.70499999999999996"/>
    <x v="1"/>
    <n v="496"/>
    <n v="0"/>
    <x v="0"/>
    <n v="390276"/>
    <x v="1"/>
  </r>
  <r>
    <x v="3714"/>
    <x v="3714"/>
    <x v="4"/>
    <x v="1"/>
    <n v="90"/>
    <n v="9"/>
    <x v="745"/>
    <n v="235"/>
    <n v="327"/>
    <n v="1325.86"/>
    <n v="0.125"/>
    <x v="2"/>
    <n v="810"/>
    <n v="976"/>
    <x v="1"/>
    <n v="91484.34"/>
    <x v="3"/>
  </r>
  <r>
    <x v="3715"/>
    <x v="3715"/>
    <x v="2"/>
    <x v="1"/>
    <n v="59"/>
    <n v="2"/>
    <x v="239"/>
    <n v="234"/>
    <n v="101"/>
    <n v="615.48"/>
    <n v="0.64500000000000002"/>
    <x v="2"/>
    <n v="118"/>
    <n v="272"/>
    <x v="1"/>
    <n v="49238.400000000001"/>
    <x v="1"/>
  </r>
  <r>
    <x v="3716"/>
    <x v="3716"/>
    <x v="0"/>
    <x v="2"/>
    <n v="126"/>
    <n v="10"/>
    <x v="204"/>
    <n v="152"/>
    <n v="230"/>
    <n v="1233.1300000000001"/>
    <n v="0.152"/>
    <x v="2"/>
    <n v="1260"/>
    <n v="1150"/>
    <x v="0"/>
    <n v="323080.06000000006"/>
    <x v="3"/>
  </r>
  <r>
    <x v="3717"/>
    <x v="3717"/>
    <x v="1"/>
    <x v="1"/>
    <n v="194"/>
    <n v="2"/>
    <x v="738"/>
    <n v="75"/>
    <n v="80"/>
    <n v="1033.46"/>
    <n v="0.65500000000000003"/>
    <x v="2"/>
    <n v="388"/>
    <n v="175"/>
    <x v="0"/>
    <n v="297636.47999999998"/>
    <x v="1"/>
  </r>
  <r>
    <x v="3718"/>
    <x v="3718"/>
    <x v="1"/>
    <x v="2"/>
    <n v="112"/>
    <n v="4"/>
    <x v="500"/>
    <n v="37"/>
    <n v="376"/>
    <n v="473.52"/>
    <n v="0.14299999999999999"/>
    <x v="1"/>
    <n v="448"/>
    <n v="326"/>
    <x v="1"/>
    <n v="75289.679999999993"/>
    <x v="3"/>
  </r>
  <r>
    <x v="3719"/>
    <x v="3719"/>
    <x v="4"/>
    <x v="1"/>
    <n v="52"/>
    <n v="9"/>
    <x v="442"/>
    <n v="134"/>
    <n v="295"/>
    <n v="569.79999999999995"/>
    <n v="0.39300000000000002"/>
    <x v="2"/>
    <n v="468"/>
    <n v="426"/>
    <x v="1"/>
    <n v="100284.79999999999"/>
    <x v="0"/>
  </r>
  <r>
    <x v="3720"/>
    <x v="3720"/>
    <x v="2"/>
    <x v="0"/>
    <n v="136"/>
    <n v="13"/>
    <x v="184"/>
    <n v="221"/>
    <n v="139"/>
    <n v="382.67"/>
    <n v="0.56699999999999995"/>
    <x v="1"/>
    <n v="1768"/>
    <n v="1373"/>
    <x v="0"/>
    <n v="235724.72"/>
    <x v="0"/>
  </r>
  <r>
    <x v="3721"/>
    <x v="3721"/>
    <x v="3"/>
    <x v="2"/>
    <n v="169"/>
    <n v="12"/>
    <x v="77"/>
    <n v="89"/>
    <n v="80"/>
    <n v="160.43"/>
    <n v="0.05"/>
    <x v="1"/>
    <n v="2028"/>
    <n v="1502"/>
    <x v="0"/>
    <n v="98664.45"/>
    <x v="3"/>
  </r>
  <r>
    <x v="3722"/>
    <x v="3722"/>
    <x v="3"/>
    <x v="1"/>
    <n v="140"/>
    <n v="2"/>
    <x v="611"/>
    <n v="247"/>
    <n v="151"/>
    <n v="1257.42"/>
    <n v="0.153"/>
    <x v="1"/>
    <n v="280"/>
    <n v="232"/>
    <x v="0"/>
    <n v="370938.9"/>
    <x v="3"/>
  </r>
  <r>
    <x v="3723"/>
    <x v="3723"/>
    <x v="2"/>
    <x v="0"/>
    <n v="133"/>
    <n v="2"/>
    <x v="53"/>
    <n v="141"/>
    <n v="279"/>
    <n v="1361.94"/>
    <n v="0.32"/>
    <x v="1"/>
    <n v="266"/>
    <n v="357"/>
    <x v="1"/>
    <n v="68097"/>
    <x v="0"/>
  </r>
  <r>
    <x v="3724"/>
    <x v="3724"/>
    <x v="3"/>
    <x v="0"/>
    <n v="51"/>
    <n v="7"/>
    <x v="666"/>
    <n v="128"/>
    <n v="146"/>
    <n v="373.7"/>
    <n v="0.46200000000000002"/>
    <x v="1"/>
    <n v="357"/>
    <n v="458"/>
    <x v="1"/>
    <n v="10089.9"/>
    <x v="0"/>
  </r>
  <r>
    <x v="3725"/>
    <x v="3725"/>
    <x v="4"/>
    <x v="0"/>
    <n v="9"/>
    <n v="6"/>
    <x v="518"/>
    <n v="55"/>
    <n v="116"/>
    <n v="1250.02"/>
    <n v="0.85799999999999998"/>
    <x v="0"/>
    <n v="54"/>
    <n v="0"/>
    <x v="2"/>
    <n v="917514.67999999993"/>
    <x v="2"/>
  </r>
  <r>
    <x v="3726"/>
    <x v="3726"/>
    <x v="4"/>
    <x v="2"/>
    <n v="182"/>
    <n v="12"/>
    <x v="751"/>
    <n v="93"/>
    <n v="241"/>
    <n v="1965.07"/>
    <n v="0.187"/>
    <x v="1"/>
    <n v="2184"/>
    <n v="2225"/>
    <x v="1"/>
    <n v="102183.64"/>
    <x v="3"/>
  </r>
  <r>
    <x v="3727"/>
    <x v="3727"/>
    <x v="2"/>
    <x v="2"/>
    <n v="28"/>
    <n v="7"/>
    <x v="39"/>
    <n v="291"/>
    <n v="260"/>
    <n v="195.08"/>
    <n v="0.34699999999999998"/>
    <x v="2"/>
    <n v="196"/>
    <n v="0"/>
    <x v="0"/>
    <n v="131483.92000000001"/>
    <x v="0"/>
  </r>
  <r>
    <x v="3728"/>
    <x v="3728"/>
    <x v="3"/>
    <x v="1"/>
    <n v="179"/>
    <n v="4"/>
    <x v="361"/>
    <n v="22"/>
    <n v="186"/>
    <n v="1006.22"/>
    <n v="0.47599999999999998"/>
    <x v="1"/>
    <n v="716"/>
    <n v="267"/>
    <x v="0"/>
    <n v="473929.62"/>
    <x v="0"/>
  </r>
  <r>
    <x v="3729"/>
    <x v="3729"/>
    <x v="4"/>
    <x v="0"/>
    <n v="22"/>
    <n v="11"/>
    <x v="258"/>
    <n v="134"/>
    <n v="388"/>
    <n v="1479.42"/>
    <n v="0.29599999999999999"/>
    <x v="2"/>
    <n v="242"/>
    <n v="0"/>
    <x v="0"/>
    <n v="692368.56"/>
    <x v="3"/>
  </r>
  <r>
    <x v="3730"/>
    <x v="3730"/>
    <x v="4"/>
    <x v="1"/>
    <n v="88"/>
    <n v="13"/>
    <x v="733"/>
    <n v="181"/>
    <n v="233"/>
    <n v="139.72"/>
    <n v="0.626"/>
    <x v="1"/>
    <n v="1144"/>
    <n v="1269"/>
    <x v="1"/>
    <n v="7824.32"/>
    <x v="1"/>
  </r>
  <r>
    <x v="3731"/>
    <x v="3731"/>
    <x v="0"/>
    <x v="1"/>
    <n v="160"/>
    <n v="11"/>
    <x v="587"/>
    <n v="243"/>
    <n v="105"/>
    <n v="1567.63"/>
    <n v="0.25700000000000001"/>
    <x v="2"/>
    <n v="1760"/>
    <n v="1325"/>
    <x v="0"/>
    <n v="1062853.1400000001"/>
    <x v="3"/>
  </r>
  <r>
    <x v="3732"/>
    <x v="3732"/>
    <x v="0"/>
    <x v="0"/>
    <n v="9"/>
    <n v="7"/>
    <x v="199"/>
    <n v="190"/>
    <n v="299"/>
    <n v="1960.05"/>
    <n v="0.77200000000000002"/>
    <x v="1"/>
    <n v="63"/>
    <n v="0"/>
    <x v="2"/>
    <n v="1487677.95"/>
    <x v="1"/>
  </r>
  <r>
    <x v="3733"/>
    <x v="3733"/>
    <x v="4"/>
    <x v="1"/>
    <n v="34"/>
    <n v="3"/>
    <x v="339"/>
    <n v="60"/>
    <n v="331"/>
    <n v="222.55"/>
    <n v="0.505"/>
    <x v="0"/>
    <n v="102"/>
    <n v="109"/>
    <x v="1"/>
    <n v="11795.150000000001"/>
    <x v="0"/>
  </r>
  <r>
    <x v="3734"/>
    <x v="3734"/>
    <x v="2"/>
    <x v="2"/>
    <n v="5"/>
    <n v="9"/>
    <x v="250"/>
    <n v="278"/>
    <n v="109"/>
    <n v="1653.35"/>
    <n v="8.5999999999999993E-2"/>
    <x v="2"/>
    <n v="45"/>
    <n v="0"/>
    <x v="0"/>
    <n v="783687.89999999991"/>
    <x v="3"/>
  </r>
  <r>
    <x v="3735"/>
    <x v="3735"/>
    <x v="1"/>
    <x v="1"/>
    <n v="90"/>
    <n v="13"/>
    <x v="266"/>
    <n v="178"/>
    <n v="177"/>
    <n v="788.23"/>
    <n v="0.627"/>
    <x v="2"/>
    <n v="1170"/>
    <n v="885"/>
    <x v="0"/>
    <n v="364950.49"/>
    <x v="1"/>
  </r>
  <r>
    <x v="3736"/>
    <x v="3736"/>
    <x v="1"/>
    <x v="0"/>
    <n v="86"/>
    <n v="7"/>
    <x v="273"/>
    <n v="297"/>
    <n v="254"/>
    <n v="331.03"/>
    <n v="0.56899999999999995"/>
    <x v="1"/>
    <n v="602"/>
    <n v="643"/>
    <x v="1"/>
    <n v="84743.679999999993"/>
    <x v="0"/>
  </r>
  <r>
    <x v="3737"/>
    <x v="3737"/>
    <x v="4"/>
    <x v="2"/>
    <n v="178"/>
    <n v="14"/>
    <x v="508"/>
    <n v="283"/>
    <n v="263"/>
    <n v="1011.73"/>
    <n v="0.33900000000000002"/>
    <x v="2"/>
    <n v="2492"/>
    <n v="2544"/>
    <x v="1"/>
    <n v="233709.63"/>
    <x v="0"/>
  </r>
  <r>
    <x v="3738"/>
    <x v="3738"/>
    <x v="4"/>
    <x v="2"/>
    <n v="73"/>
    <n v="14"/>
    <x v="500"/>
    <n v="216"/>
    <n v="176"/>
    <n v="189.46"/>
    <n v="1.0999999999999999E-2"/>
    <x v="1"/>
    <n v="1022"/>
    <n v="1079"/>
    <x v="1"/>
    <n v="30124.140000000003"/>
    <x v="3"/>
  </r>
  <r>
    <x v="3739"/>
    <x v="3739"/>
    <x v="4"/>
    <x v="1"/>
    <n v="35"/>
    <n v="5"/>
    <x v="707"/>
    <n v="157"/>
    <n v="121"/>
    <n v="1068.0999999999999"/>
    <n v="0.20100000000000001"/>
    <x v="0"/>
    <n v="175"/>
    <n v="0"/>
    <x v="2"/>
    <n v="770100.1"/>
    <x v="3"/>
  </r>
  <r>
    <x v="3740"/>
    <x v="3740"/>
    <x v="2"/>
    <x v="1"/>
    <n v="95"/>
    <n v="5"/>
    <x v="648"/>
    <n v="46"/>
    <n v="265"/>
    <n v="87.75"/>
    <n v="0.40600000000000003"/>
    <x v="0"/>
    <n v="475"/>
    <n v="0"/>
    <x v="0"/>
    <n v="55019.25"/>
    <x v="0"/>
  </r>
  <r>
    <x v="3741"/>
    <x v="3741"/>
    <x v="0"/>
    <x v="2"/>
    <n v="188"/>
    <n v="12"/>
    <x v="737"/>
    <n v="170"/>
    <n v="139"/>
    <n v="1470.79"/>
    <n v="0.2"/>
    <x v="1"/>
    <n v="2256"/>
    <n v="1701"/>
    <x v="0"/>
    <n v="1066322.75"/>
    <x v="3"/>
  </r>
  <r>
    <x v="3742"/>
    <x v="3742"/>
    <x v="4"/>
    <x v="1"/>
    <n v="97"/>
    <n v="8"/>
    <x v="333"/>
    <n v="284"/>
    <n v="363"/>
    <n v="1001.54"/>
    <n v="0.57699999999999996"/>
    <x v="1"/>
    <n v="776"/>
    <n v="680"/>
    <x v="0"/>
    <n v="380585.2"/>
    <x v="0"/>
  </r>
  <r>
    <x v="3743"/>
    <x v="3743"/>
    <x v="4"/>
    <x v="0"/>
    <n v="131"/>
    <n v="4"/>
    <x v="118"/>
    <n v="297"/>
    <n v="282"/>
    <n v="944.93"/>
    <n v="0.71199999999999997"/>
    <x v="0"/>
    <n v="524"/>
    <n v="498"/>
    <x v="0"/>
    <n v="305212.38999999996"/>
    <x v="1"/>
  </r>
  <r>
    <x v="3744"/>
    <x v="3744"/>
    <x v="3"/>
    <x v="1"/>
    <n v="160"/>
    <n v="12"/>
    <x v="326"/>
    <n v="115"/>
    <n v="282"/>
    <n v="432.57"/>
    <n v="0.85599999999999998"/>
    <x v="2"/>
    <n v="1920"/>
    <n v="1720"/>
    <x v="0"/>
    <n v="136259.54999999999"/>
    <x v="2"/>
  </r>
  <r>
    <x v="3745"/>
    <x v="3745"/>
    <x v="2"/>
    <x v="1"/>
    <n v="20"/>
    <n v="4"/>
    <x v="101"/>
    <n v="31"/>
    <n v="112"/>
    <n v="754.46"/>
    <n v="0.64700000000000002"/>
    <x v="2"/>
    <n v="80"/>
    <n v="0"/>
    <x v="0"/>
    <n v="129012.66"/>
    <x v="1"/>
  </r>
  <r>
    <x v="3746"/>
    <x v="3746"/>
    <x v="4"/>
    <x v="2"/>
    <n v="58"/>
    <n v="7"/>
    <x v="157"/>
    <n v="242"/>
    <n v="296"/>
    <n v="404.65"/>
    <n v="0.68899999999999995"/>
    <x v="2"/>
    <n v="406"/>
    <n v="406"/>
    <x v="1"/>
    <n v="97925.299999999988"/>
    <x v="1"/>
  </r>
  <r>
    <x v="3747"/>
    <x v="3747"/>
    <x v="3"/>
    <x v="1"/>
    <n v="185"/>
    <n v="10"/>
    <x v="387"/>
    <n v="131"/>
    <n v="184"/>
    <n v="1484.01"/>
    <n v="0.60799999999999998"/>
    <x v="0"/>
    <n v="1850"/>
    <n v="1766"/>
    <x v="0"/>
    <n v="319062.15000000002"/>
    <x v="1"/>
  </r>
  <r>
    <x v="3748"/>
    <x v="3748"/>
    <x v="1"/>
    <x v="1"/>
    <n v="144"/>
    <n v="2"/>
    <x v="289"/>
    <n v="138"/>
    <n v="51"/>
    <n v="438.1"/>
    <n v="0.98499999999999999"/>
    <x v="1"/>
    <n v="288"/>
    <n v="0"/>
    <x v="0"/>
    <n v="271183.90000000002"/>
    <x v="2"/>
  </r>
  <r>
    <x v="3749"/>
    <x v="3749"/>
    <x v="4"/>
    <x v="1"/>
    <n v="24"/>
    <n v="6"/>
    <x v="97"/>
    <n v="226"/>
    <n v="210"/>
    <n v="1252.67"/>
    <n v="0.26100000000000001"/>
    <x v="0"/>
    <n v="144"/>
    <n v="52"/>
    <x v="0"/>
    <n v="398349.06"/>
    <x v="3"/>
  </r>
  <r>
    <x v="3750"/>
    <x v="3750"/>
    <x v="4"/>
    <x v="0"/>
    <n v="86"/>
    <n v="2"/>
    <x v="98"/>
    <n v="157"/>
    <n v="189"/>
    <n v="595.23"/>
    <n v="0.26600000000000001"/>
    <x v="2"/>
    <n v="172"/>
    <n v="0"/>
    <x v="0"/>
    <n v="326186.04000000004"/>
    <x v="3"/>
  </r>
  <r>
    <x v="3751"/>
    <x v="3751"/>
    <x v="3"/>
    <x v="1"/>
    <n v="166"/>
    <n v="2"/>
    <x v="236"/>
    <n v="67"/>
    <n v="353"/>
    <n v="1331.12"/>
    <n v="0.126"/>
    <x v="1"/>
    <n v="332"/>
    <n v="0"/>
    <x v="0"/>
    <n v="674877.84"/>
    <x v="3"/>
  </r>
  <r>
    <x v="3752"/>
    <x v="3752"/>
    <x v="2"/>
    <x v="0"/>
    <n v="185"/>
    <n v="4"/>
    <x v="621"/>
    <n v="246"/>
    <n v="358"/>
    <n v="1103.8900000000001"/>
    <n v="0.48599999999999999"/>
    <x v="1"/>
    <n v="740"/>
    <n v="756"/>
    <x v="1"/>
    <n v="253894.7"/>
    <x v="0"/>
  </r>
  <r>
    <x v="3753"/>
    <x v="3753"/>
    <x v="4"/>
    <x v="0"/>
    <n v="196"/>
    <n v="4"/>
    <x v="418"/>
    <n v="79"/>
    <n v="251"/>
    <n v="875.71"/>
    <n v="9.6000000000000002E-2"/>
    <x v="2"/>
    <n v="784"/>
    <n v="612"/>
    <x v="0"/>
    <n v="219803.21000000002"/>
    <x v="3"/>
  </r>
  <r>
    <x v="3754"/>
    <x v="3754"/>
    <x v="1"/>
    <x v="0"/>
    <n v="155"/>
    <n v="5"/>
    <x v="264"/>
    <n v="198"/>
    <n v="174"/>
    <n v="1362.35"/>
    <n v="0.27"/>
    <x v="1"/>
    <n v="775"/>
    <n v="259"/>
    <x v="0"/>
    <n v="972717.89999999991"/>
    <x v="3"/>
  </r>
  <r>
    <x v="3755"/>
    <x v="3755"/>
    <x v="4"/>
    <x v="0"/>
    <n v="113"/>
    <n v="4"/>
    <x v="487"/>
    <n v="251"/>
    <n v="396"/>
    <n v="860.66"/>
    <n v="0.48299999999999998"/>
    <x v="2"/>
    <n v="452"/>
    <n v="10"/>
    <x v="0"/>
    <n v="596437.38"/>
    <x v="0"/>
  </r>
  <r>
    <x v="3756"/>
    <x v="3756"/>
    <x v="1"/>
    <x v="2"/>
    <n v="159"/>
    <n v="7"/>
    <x v="651"/>
    <n v="72"/>
    <n v="131"/>
    <n v="1651.67"/>
    <n v="0.95799999999999996"/>
    <x v="0"/>
    <n v="1113"/>
    <n v="799"/>
    <x v="0"/>
    <n v="637544.62"/>
    <x v="2"/>
  </r>
  <r>
    <x v="3757"/>
    <x v="3757"/>
    <x v="0"/>
    <x v="0"/>
    <n v="117"/>
    <n v="13"/>
    <x v="91"/>
    <n v="250"/>
    <n v="373"/>
    <n v="1472.72"/>
    <n v="0.96399999999999997"/>
    <x v="1"/>
    <n v="1521"/>
    <n v="1271"/>
    <x v="0"/>
    <n v="736360"/>
    <x v="2"/>
  </r>
  <r>
    <x v="3758"/>
    <x v="3758"/>
    <x v="0"/>
    <x v="1"/>
    <n v="21"/>
    <n v="5"/>
    <x v="292"/>
    <n v="194"/>
    <n v="213"/>
    <n v="1104.25"/>
    <n v="0.74399999999999999"/>
    <x v="2"/>
    <n v="105"/>
    <n v="0"/>
    <x v="2"/>
    <n v="663654.25"/>
    <x v="1"/>
  </r>
  <r>
    <x v="3759"/>
    <x v="3759"/>
    <x v="1"/>
    <x v="0"/>
    <n v="180"/>
    <n v="9"/>
    <x v="107"/>
    <n v="268"/>
    <n v="399"/>
    <n v="1760.27"/>
    <n v="0.38900000000000001"/>
    <x v="2"/>
    <n v="1620"/>
    <n v="1297"/>
    <x v="0"/>
    <n v="1040319.57"/>
    <x v="0"/>
  </r>
  <r>
    <x v="3760"/>
    <x v="3760"/>
    <x v="2"/>
    <x v="1"/>
    <n v="153"/>
    <n v="2"/>
    <x v="710"/>
    <n v="238"/>
    <n v="289"/>
    <n v="1666.28"/>
    <n v="0.86499999999999999"/>
    <x v="0"/>
    <n v="306"/>
    <n v="346"/>
    <x v="1"/>
    <n v="329923.44"/>
    <x v="2"/>
  </r>
  <r>
    <x v="3761"/>
    <x v="3761"/>
    <x v="4"/>
    <x v="0"/>
    <n v="182"/>
    <n v="9"/>
    <x v="731"/>
    <n v="232"/>
    <n v="262"/>
    <n v="1087.0899999999999"/>
    <n v="0.875"/>
    <x v="1"/>
    <n v="1638"/>
    <n v="1367"/>
    <x v="0"/>
    <n v="546806.2699999999"/>
    <x v="2"/>
  </r>
  <r>
    <x v="3762"/>
    <x v="3762"/>
    <x v="4"/>
    <x v="2"/>
    <n v="172"/>
    <n v="12"/>
    <x v="511"/>
    <n v="108"/>
    <n v="198"/>
    <n v="183.47"/>
    <n v="0.91"/>
    <x v="1"/>
    <n v="2064"/>
    <n v="1564"/>
    <x v="0"/>
    <n v="111549.75999999999"/>
    <x v="2"/>
  </r>
  <r>
    <x v="3763"/>
    <x v="3763"/>
    <x v="0"/>
    <x v="0"/>
    <n v="130"/>
    <n v="2"/>
    <x v="311"/>
    <n v="256"/>
    <n v="121"/>
    <n v="1153.69"/>
    <n v="0.64"/>
    <x v="1"/>
    <n v="260"/>
    <n v="2"/>
    <x v="0"/>
    <n v="592996.66"/>
    <x v="1"/>
  </r>
  <r>
    <x v="3764"/>
    <x v="3764"/>
    <x v="1"/>
    <x v="0"/>
    <n v="7"/>
    <n v="12"/>
    <x v="270"/>
    <n v="54"/>
    <n v="152"/>
    <n v="742.75"/>
    <n v="0.20200000000000001"/>
    <x v="1"/>
    <n v="84"/>
    <n v="0"/>
    <x v="2"/>
    <n v="420396.5"/>
    <x v="3"/>
  </r>
  <r>
    <x v="3765"/>
    <x v="3765"/>
    <x v="4"/>
    <x v="2"/>
    <n v="21"/>
    <n v="2"/>
    <x v="475"/>
    <n v="282"/>
    <n v="232"/>
    <n v="1103.22"/>
    <n v="9.0999999999999998E-2"/>
    <x v="0"/>
    <n v="42"/>
    <n v="289"/>
    <x v="1"/>
    <n v="38612.700000000004"/>
    <x v="3"/>
  </r>
  <r>
    <x v="3766"/>
    <x v="3766"/>
    <x v="4"/>
    <x v="0"/>
    <n v="193"/>
    <n v="8"/>
    <x v="421"/>
    <n v="14"/>
    <n v="233"/>
    <n v="1311.9"/>
    <n v="0.91500000000000004"/>
    <x v="0"/>
    <n v="1544"/>
    <n v="1073"/>
    <x v="0"/>
    <n v="636271.5"/>
    <x v="2"/>
  </r>
  <r>
    <x v="3767"/>
    <x v="3767"/>
    <x v="2"/>
    <x v="1"/>
    <n v="54"/>
    <n v="2"/>
    <x v="688"/>
    <n v="20"/>
    <n v="62"/>
    <n v="1307.44"/>
    <n v="5.6000000000000001E-2"/>
    <x v="1"/>
    <n v="108"/>
    <n v="0"/>
    <x v="2"/>
    <n v="550432.24"/>
    <x v="3"/>
  </r>
  <r>
    <x v="3768"/>
    <x v="3768"/>
    <x v="3"/>
    <x v="0"/>
    <n v="126"/>
    <n v="10"/>
    <x v="241"/>
    <n v="48"/>
    <n v="281"/>
    <n v="1363.37"/>
    <n v="0.29599999999999999"/>
    <x v="2"/>
    <n v="1260"/>
    <n v="995"/>
    <x v="0"/>
    <n v="426734.80999999994"/>
    <x v="3"/>
  </r>
  <r>
    <x v="3769"/>
    <x v="3769"/>
    <x v="0"/>
    <x v="0"/>
    <n v="94"/>
    <n v="9"/>
    <x v="335"/>
    <n v="51"/>
    <n v="199"/>
    <n v="1374.57"/>
    <n v="0.48699999999999999"/>
    <x v="1"/>
    <n v="846"/>
    <n v="707"/>
    <x v="1"/>
    <n v="261168.3"/>
    <x v="0"/>
  </r>
  <r>
    <x v="3770"/>
    <x v="3770"/>
    <x v="0"/>
    <x v="0"/>
    <n v="91"/>
    <n v="14"/>
    <x v="540"/>
    <n v="212"/>
    <n v="312"/>
    <n v="263.10000000000002"/>
    <n v="2.1999999999999999E-2"/>
    <x v="1"/>
    <n v="1274"/>
    <n v="1435"/>
    <x v="1"/>
    <n v="13418.1"/>
    <x v="3"/>
  </r>
  <r>
    <x v="3771"/>
    <x v="3771"/>
    <x v="3"/>
    <x v="2"/>
    <n v="10"/>
    <n v="2"/>
    <x v="654"/>
    <n v="103"/>
    <n v="73"/>
    <n v="423.84"/>
    <n v="0.90700000000000003"/>
    <x v="2"/>
    <n v="20"/>
    <n v="0"/>
    <x v="2"/>
    <n v="119522.87999999999"/>
    <x v="2"/>
  </r>
  <r>
    <x v="3772"/>
    <x v="3772"/>
    <x v="4"/>
    <x v="0"/>
    <n v="160"/>
    <n v="3"/>
    <x v="739"/>
    <n v="14"/>
    <n v="238"/>
    <n v="1279.55"/>
    <n v="0.28699999999999998"/>
    <x v="1"/>
    <n v="480"/>
    <n v="260"/>
    <x v="1"/>
    <n v="299414.7"/>
    <x v="3"/>
  </r>
  <r>
    <x v="3773"/>
    <x v="3773"/>
    <x v="2"/>
    <x v="0"/>
    <n v="59"/>
    <n v="3"/>
    <x v="120"/>
    <n v="61"/>
    <n v="182"/>
    <n v="845.94"/>
    <n v="2.9000000000000001E-2"/>
    <x v="2"/>
    <n v="177"/>
    <n v="0"/>
    <x v="2"/>
    <n v="488107.38"/>
    <x v="3"/>
  </r>
  <r>
    <x v="3774"/>
    <x v="3774"/>
    <x v="2"/>
    <x v="1"/>
    <n v="190"/>
    <n v="3"/>
    <x v="681"/>
    <n v="159"/>
    <n v="99"/>
    <n v="1537.56"/>
    <n v="0.99399999999999999"/>
    <x v="0"/>
    <n v="570"/>
    <n v="521"/>
    <x v="0"/>
    <n v="319812.47999999998"/>
    <x v="2"/>
  </r>
  <r>
    <x v="3775"/>
    <x v="3775"/>
    <x v="0"/>
    <x v="0"/>
    <n v="177"/>
    <n v="7"/>
    <x v="359"/>
    <n v="214"/>
    <n v="232"/>
    <n v="293.57"/>
    <n v="0.311"/>
    <x v="2"/>
    <n v="1239"/>
    <n v="851"/>
    <x v="0"/>
    <n v="176729.13999999998"/>
    <x v="0"/>
  </r>
  <r>
    <x v="3776"/>
    <x v="3776"/>
    <x v="2"/>
    <x v="0"/>
    <n v="151"/>
    <n v="5"/>
    <x v="289"/>
    <n v="196"/>
    <n v="75"/>
    <n v="423.47"/>
    <n v="0.877"/>
    <x v="0"/>
    <n v="755"/>
    <n v="332"/>
    <x v="0"/>
    <n v="262127.93000000002"/>
    <x v="2"/>
  </r>
  <r>
    <x v="3777"/>
    <x v="3777"/>
    <x v="3"/>
    <x v="0"/>
    <n v="106"/>
    <n v="9"/>
    <x v="218"/>
    <n v="162"/>
    <n v="187"/>
    <n v="1139.01"/>
    <n v="0.45300000000000001"/>
    <x v="1"/>
    <n v="954"/>
    <n v="836"/>
    <x v="0"/>
    <n v="318922.8"/>
    <x v="0"/>
  </r>
  <r>
    <x v="3778"/>
    <x v="3778"/>
    <x v="4"/>
    <x v="0"/>
    <n v="33"/>
    <n v="2"/>
    <x v="304"/>
    <n v="125"/>
    <n v="60"/>
    <n v="1026.46"/>
    <n v="0.66300000000000003"/>
    <x v="2"/>
    <n v="66"/>
    <n v="0"/>
    <x v="0"/>
    <n v="206318.46000000002"/>
    <x v="1"/>
  </r>
  <r>
    <x v="3779"/>
    <x v="3779"/>
    <x v="3"/>
    <x v="1"/>
    <n v="155"/>
    <n v="11"/>
    <x v="766"/>
    <n v="158"/>
    <n v="345"/>
    <n v="569.47"/>
    <n v="0.24099999999999999"/>
    <x v="2"/>
    <n v="1705"/>
    <n v="1339"/>
    <x v="0"/>
    <n v="298402.28000000003"/>
    <x v="3"/>
  </r>
  <r>
    <x v="3780"/>
    <x v="3780"/>
    <x v="1"/>
    <x v="1"/>
    <n v="115"/>
    <n v="5"/>
    <x v="210"/>
    <n v="229"/>
    <n v="151"/>
    <n v="846.27"/>
    <n v="0.503"/>
    <x v="1"/>
    <n v="575"/>
    <n v="443"/>
    <x v="0"/>
    <n v="305503.46999999997"/>
    <x v="0"/>
  </r>
  <r>
    <x v="3781"/>
    <x v="3781"/>
    <x v="0"/>
    <x v="2"/>
    <n v="164"/>
    <n v="11"/>
    <x v="539"/>
    <n v="201"/>
    <n v="60"/>
    <n v="118.21"/>
    <n v="0.25800000000000001"/>
    <x v="0"/>
    <n v="1804"/>
    <n v="1964"/>
    <x v="1"/>
    <n v="4846.6099999999997"/>
    <x v="3"/>
  </r>
  <r>
    <x v="3782"/>
    <x v="3782"/>
    <x v="2"/>
    <x v="0"/>
    <n v="14"/>
    <n v="12"/>
    <x v="441"/>
    <n v="242"/>
    <n v="161"/>
    <n v="122.22"/>
    <n v="0.95099999999999996"/>
    <x v="2"/>
    <n v="168"/>
    <n v="317"/>
    <x v="1"/>
    <n v="11366.46"/>
    <x v="2"/>
  </r>
  <r>
    <x v="3783"/>
    <x v="3783"/>
    <x v="1"/>
    <x v="2"/>
    <n v="95"/>
    <n v="6"/>
    <x v="78"/>
    <n v="230"/>
    <n v="143"/>
    <n v="235.11"/>
    <n v="6.0999999999999999E-2"/>
    <x v="2"/>
    <n v="570"/>
    <n v="179"/>
    <x v="0"/>
    <n v="146003.31"/>
    <x v="3"/>
  </r>
  <r>
    <x v="3784"/>
    <x v="3784"/>
    <x v="2"/>
    <x v="2"/>
    <n v="181"/>
    <n v="10"/>
    <x v="394"/>
    <n v="56"/>
    <n v="309"/>
    <n v="1174.75"/>
    <n v="0.27500000000000002"/>
    <x v="1"/>
    <n v="1810"/>
    <n v="1681"/>
    <x v="1"/>
    <n v="217328.75"/>
    <x v="3"/>
  </r>
  <r>
    <x v="3785"/>
    <x v="3785"/>
    <x v="4"/>
    <x v="0"/>
    <n v="197"/>
    <n v="6"/>
    <x v="319"/>
    <n v="136"/>
    <n v="307"/>
    <n v="1734.25"/>
    <n v="0.89300000000000002"/>
    <x v="0"/>
    <n v="1182"/>
    <n v="1065"/>
    <x v="1"/>
    <n v="438765.25"/>
    <x v="2"/>
  </r>
  <r>
    <x v="3786"/>
    <x v="3786"/>
    <x v="4"/>
    <x v="1"/>
    <n v="33"/>
    <n v="14"/>
    <x v="277"/>
    <n v="224"/>
    <n v="216"/>
    <n v="557.44000000000005"/>
    <n v="0.48"/>
    <x v="1"/>
    <n v="462"/>
    <n v="292"/>
    <x v="0"/>
    <n v="219631.36000000002"/>
    <x v="0"/>
  </r>
  <r>
    <x v="3787"/>
    <x v="3787"/>
    <x v="4"/>
    <x v="1"/>
    <n v="191"/>
    <n v="12"/>
    <x v="130"/>
    <n v="16"/>
    <n v="258"/>
    <n v="116.18"/>
    <n v="0.6"/>
    <x v="2"/>
    <n v="2292"/>
    <n v="1856"/>
    <x v="0"/>
    <n v="52513.36"/>
    <x v="1"/>
  </r>
  <r>
    <x v="3788"/>
    <x v="3788"/>
    <x v="2"/>
    <x v="0"/>
    <n v="49"/>
    <n v="4"/>
    <x v="760"/>
    <n v="193"/>
    <n v="94"/>
    <n v="1431.82"/>
    <n v="0.65200000000000002"/>
    <x v="1"/>
    <n v="196"/>
    <n v="0"/>
    <x v="0"/>
    <n v="945001.2"/>
    <x v="1"/>
  </r>
  <r>
    <x v="3789"/>
    <x v="3789"/>
    <x v="1"/>
    <x v="0"/>
    <n v="199"/>
    <n v="12"/>
    <x v="556"/>
    <n v="125"/>
    <n v="379"/>
    <n v="1717.94"/>
    <n v="7.0999999999999994E-2"/>
    <x v="1"/>
    <n v="2388"/>
    <n v="2160"/>
    <x v="1"/>
    <n v="606432.82000000007"/>
    <x v="3"/>
  </r>
  <r>
    <x v="3790"/>
    <x v="3790"/>
    <x v="4"/>
    <x v="1"/>
    <n v="55"/>
    <n v="5"/>
    <x v="147"/>
    <n v="61"/>
    <n v="254"/>
    <n v="319.44"/>
    <n v="1.7999999999999999E-2"/>
    <x v="0"/>
    <n v="275"/>
    <n v="0"/>
    <x v="0"/>
    <n v="199969.44"/>
    <x v="3"/>
  </r>
  <r>
    <x v="3791"/>
    <x v="3791"/>
    <x v="1"/>
    <x v="0"/>
    <n v="105"/>
    <n v="11"/>
    <x v="472"/>
    <n v="55"/>
    <n v="91"/>
    <n v="802.21"/>
    <n v="0.93799999999999994"/>
    <x v="0"/>
    <n v="1155"/>
    <n v="651"/>
    <x v="0"/>
    <n v="448435.39"/>
    <x v="2"/>
  </r>
  <r>
    <x v="3792"/>
    <x v="3792"/>
    <x v="2"/>
    <x v="0"/>
    <n v="132"/>
    <n v="8"/>
    <x v="752"/>
    <n v="32"/>
    <n v="334"/>
    <n v="359.54"/>
    <n v="0.27200000000000002"/>
    <x v="1"/>
    <n v="1056"/>
    <n v="1034"/>
    <x v="1"/>
    <n v="19415.16"/>
    <x v="3"/>
  </r>
  <r>
    <x v="3793"/>
    <x v="3793"/>
    <x v="1"/>
    <x v="0"/>
    <n v="15"/>
    <n v="2"/>
    <x v="266"/>
    <n v="140"/>
    <n v="149"/>
    <n v="257.39999999999998"/>
    <n v="0.38"/>
    <x v="1"/>
    <n v="30"/>
    <n v="0"/>
    <x v="2"/>
    <n v="119176.19999999998"/>
    <x v="0"/>
  </r>
  <r>
    <x v="3794"/>
    <x v="3794"/>
    <x v="2"/>
    <x v="1"/>
    <n v="86"/>
    <n v="12"/>
    <x v="115"/>
    <n v="136"/>
    <n v="321"/>
    <n v="1313.93"/>
    <n v="0.68200000000000005"/>
    <x v="1"/>
    <n v="1032"/>
    <n v="918"/>
    <x v="1"/>
    <n v="328482.5"/>
    <x v="1"/>
  </r>
  <r>
    <x v="3795"/>
    <x v="3795"/>
    <x v="2"/>
    <x v="2"/>
    <n v="132"/>
    <n v="7"/>
    <x v="635"/>
    <n v="274"/>
    <n v="55"/>
    <n v="1936.7"/>
    <n v="0.23599999999999999"/>
    <x v="2"/>
    <n v="924"/>
    <n v="861"/>
    <x v="0"/>
    <n v="652667.9"/>
    <x v="3"/>
  </r>
  <r>
    <x v="3796"/>
    <x v="3796"/>
    <x v="0"/>
    <x v="2"/>
    <n v="10"/>
    <n v="9"/>
    <x v="663"/>
    <n v="205"/>
    <n v="91"/>
    <n v="1372.42"/>
    <n v="0.73299999999999998"/>
    <x v="0"/>
    <n v="90"/>
    <n v="0"/>
    <x v="0"/>
    <n v="496816.04000000004"/>
    <x v="1"/>
  </r>
  <r>
    <x v="3797"/>
    <x v="3797"/>
    <x v="2"/>
    <x v="0"/>
    <n v="71"/>
    <n v="2"/>
    <x v="303"/>
    <n v="57"/>
    <n v="302"/>
    <n v="1970.39"/>
    <n v="0.45800000000000002"/>
    <x v="2"/>
    <n v="142"/>
    <n v="0"/>
    <x v="2"/>
    <n v="884705.1100000001"/>
    <x v="0"/>
  </r>
  <r>
    <x v="3798"/>
    <x v="3798"/>
    <x v="2"/>
    <x v="1"/>
    <n v="66"/>
    <n v="9"/>
    <x v="770"/>
    <n v="91"/>
    <n v="125"/>
    <n v="897.07"/>
    <n v="0.85699999999999998"/>
    <x v="0"/>
    <n v="594"/>
    <n v="29"/>
    <x v="0"/>
    <n v="588477.92000000004"/>
    <x v="2"/>
  </r>
  <r>
    <x v="3799"/>
    <x v="3799"/>
    <x v="3"/>
    <x v="0"/>
    <n v="137"/>
    <n v="8"/>
    <x v="421"/>
    <n v="118"/>
    <n v="91"/>
    <n v="1800.85"/>
    <n v="0.27900000000000003"/>
    <x v="0"/>
    <n v="1096"/>
    <n v="729"/>
    <x v="0"/>
    <n v="873412.25"/>
    <x v="3"/>
  </r>
  <r>
    <x v="3800"/>
    <x v="3800"/>
    <x v="4"/>
    <x v="1"/>
    <n v="141"/>
    <n v="2"/>
    <x v="712"/>
    <n v="272"/>
    <n v="317"/>
    <n v="449.91"/>
    <n v="0.20399999999999999"/>
    <x v="2"/>
    <n v="282"/>
    <n v="456"/>
    <x v="1"/>
    <n v="44091.18"/>
    <x v="3"/>
  </r>
  <r>
    <x v="3801"/>
    <x v="3801"/>
    <x v="0"/>
    <x v="0"/>
    <n v="32"/>
    <n v="10"/>
    <x v="532"/>
    <n v="40"/>
    <n v="266"/>
    <n v="279.91000000000003"/>
    <n v="0.83199999999999996"/>
    <x v="2"/>
    <n v="320"/>
    <n v="0"/>
    <x v="0"/>
    <n v="165706.72"/>
    <x v="2"/>
  </r>
  <r>
    <x v="3802"/>
    <x v="3802"/>
    <x v="0"/>
    <x v="1"/>
    <n v="42"/>
    <n v="12"/>
    <x v="258"/>
    <n v="65"/>
    <n v="113"/>
    <n v="1419.91"/>
    <n v="0.32600000000000001"/>
    <x v="1"/>
    <n v="504"/>
    <n v="101"/>
    <x v="0"/>
    <n v="664517.88"/>
    <x v="0"/>
  </r>
  <r>
    <x v="3803"/>
    <x v="3803"/>
    <x v="0"/>
    <x v="1"/>
    <n v="47"/>
    <n v="4"/>
    <x v="482"/>
    <n v="198"/>
    <n v="228"/>
    <n v="774.25"/>
    <n v="0.41199999999999998"/>
    <x v="0"/>
    <n v="188"/>
    <n v="0"/>
    <x v="0"/>
    <n v="579139"/>
    <x v="0"/>
  </r>
  <r>
    <x v="3804"/>
    <x v="3804"/>
    <x v="3"/>
    <x v="2"/>
    <n v="121"/>
    <n v="3"/>
    <x v="507"/>
    <n v="14"/>
    <n v="78"/>
    <n v="669.49"/>
    <n v="0.79400000000000004"/>
    <x v="0"/>
    <n v="363"/>
    <n v="76"/>
    <x v="0"/>
    <n v="201516.49"/>
    <x v="1"/>
  </r>
  <r>
    <x v="3805"/>
    <x v="3805"/>
    <x v="2"/>
    <x v="0"/>
    <n v="153"/>
    <n v="8"/>
    <x v="369"/>
    <n v="295"/>
    <n v="324"/>
    <n v="1359"/>
    <n v="0.63600000000000001"/>
    <x v="0"/>
    <n v="1224"/>
    <n v="825"/>
    <x v="0"/>
    <n v="943146"/>
    <x v="1"/>
  </r>
  <r>
    <x v="3806"/>
    <x v="3806"/>
    <x v="4"/>
    <x v="2"/>
    <n v="194"/>
    <n v="12"/>
    <x v="59"/>
    <n v="287"/>
    <n v="265"/>
    <n v="700.29"/>
    <n v="0.442"/>
    <x v="1"/>
    <n v="2328"/>
    <n v="2539"/>
    <x v="1"/>
    <n v="53222.039999999994"/>
    <x v="0"/>
  </r>
  <r>
    <x v="3807"/>
    <x v="3807"/>
    <x v="1"/>
    <x v="2"/>
    <n v="50"/>
    <n v="4"/>
    <x v="499"/>
    <n v="154"/>
    <n v="350"/>
    <n v="1166.49"/>
    <n v="0.25"/>
    <x v="0"/>
    <n v="200"/>
    <n v="144"/>
    <x v="1"/>
    <n v="244962.9"/>
    <x v="3"/>
  </r>
  <r>
    <x v="3808"/>
    <x v="3808"/>
    <x v="2"/>
    <x v="1"/>
    <n v="170"/>
    <n v="2"/>
    <x v="463"/>
    <n v="205"/>
    <n v="103"/>
    <n v="633.94000000000005"/>
    <n v="0.76400000000000001"/>
    <x v="0"/>
    <n v="340"/>
    <n v="0"/>
    <x v="0"/>
    <n v="420302.22000000003"/>
    <x v="1"/>
  </r>
  <r>
    <x v="3809"/>
    <x v="3809"/>
    <x v="3"/>
    <x v="0"/>
    <n v="53"/>
    <n v="11"/>
    <x v="177"/>
    <n v="36"/>
    <n v="129"/>
    <n v="1578.33"/>
    <n v="0.18"/>
    <x v="2"/>
    <n v="583"/>
    <n v="137"/>
    <x v="0"/>
    <n v="760755.05999999994"/>
    <x v="3"/>
  </r>
  <r>
    <x v="3810"/>
    <x v="3810"/>
    <x v="2"/>
    <x v="1"/>
    <n v="43"/>
    <n v="14"/>
    <x v="8"/>
    <n v="136"/>
    <n v="243"/>
    <n v="659.16"/>
    <n v="0.92800000000000005"/>
    <x v="2"/>
    <n v="602"/>
    <n v="677"/>
    <x v="1"/>
    <n v="40208.759999999995"/>
    <x v="2"/>
  </r>
  <r>
    <x v="3811"/>
    <x v="3811"/>
    <x v="2"/>
    <x v="1"/>
    <n v="75"/>
    <n v="4"/>
    <x v="622"/>
    <n v="144"/>
    <n v="249"/>
    <n v="1093.24"/>
    <n v="0.15"/>
    <x v="1"/>
    <n v="300"/>
    <n v="0"/>
    <x v="0"/>
    <n v="552086.19999999995"/>
    <x v="3"/>
  </r>
  <r>
    <x v="3812"/>
    <x v="3812"/>
    <x v="3"/>
    <x v="1"/>
    <n v="131"/>
    <n v="7"/>
    <x v="163"/>
    <n v="32"/>
    <n v="62"/>
    <n v="95.19"/>
    <n v="0.80500000000000005"/>
    <x v="0"/>
    <n v="917"/>
    <n v="757"/>
    <x v="0"/>
    <n v="18276.48"/>
    <x v="2"/>
  </r>
  <r>
    <x v="3813"/>
    <x v="3813"/>
    <x v="0"/>
    <x v="0"/>
    <n v="162"/>
    <n v="4"/>
    <x v="76"/>
    <n v="126"/>
    <n v="271"/>
    <n v="1593.88"/>
    <n v="0.42399999999999999"/>
    <x v="1"/>
    <n v="648"/>
    <n v="76"/>
    <x v="0"/>
    <n v="1112528.24"/>
    <x v="0"/>
  </r>
  <r>
    <x v="3814"/>
    <x v="3814"/>
    <x v="0"/>
    <x v="0"/>
    <n v="153"/>
    <n v="6"/>
    <x v="182"/>
    <n v="17"/>
    <n v="242"/>
    <n v="1259.6600000000001"/>
    <n v="0.186"/>
    <x v="2"/>
    <n v="918"/>
    <n v="666"/>
    <x v="0"/>
    <n v="338848.54000000004"/>
    <x v="3"/>
  </r>
  <r>
    <x v="3815"/>
    <x v="3815"/>
    <x v="4"/>
    <x v="1"/>
    <n v="5"/>
    <n v="10"/>
    <x v="477"/>
    <n v="110"/>
    <n v="376"/>
    <n v="424.86"/>
    <n v="0.40200000000000002"/>
    <x v="0"/>
    <n v="50"/>
    <n v="0"/>
    <x v="2"/>
    <n v="224750.94"/>
    <x v="0"/>
  </r>
  <r>
    <x v="3816"/>
    <x v="3816"/>
    <x v="4"/>
    <x v="0"/>
    <n v="164"/>
    <n v="8"/>
    <x v="603"/>
    <n v="270"/>
    <n v="289"/>
    <n v="469.98"/>
    <n v="0.222"/>
    <x v="0"/>
    <n v="1312"/>
    <n v="1061"/>
    <x v="0"/>
    <n v="244859.58000000002"/>
    <x v="3"/>
  </r>
  <r>
    <x v="3817"/>
    <x v="3817"/>
    <x v="0"/>
    <x v="1"/>
    <n v="140"/>
    <n v="3"/>
    <x v="181"/>
    <n v="208"/>
    <n v="319"/>
    <n v="561.86"/>
    <n v="0.13600000000000001"/>
    <x v="1"/>
    <n v="420"/>
    <n v="416"/>
    <x v="1"/>
    <n v="119114.32"/>
    <x v="3"/>
  </r>
  <r>
    <x v="3818"/>
    <x v="3818"/>
    <x v="1"/>
    <x v="0"/>
    <n v="73"/>
    <n v="2"/>
    <x v="337"/>
    <n v="95"/>
    <n v="347"/>
    <n v="1174.23"/>
    <n v="0.23899999999999999"/>
    <x v="0"/>
    <n v="146"/>
    <n v="0"/>
    <x v="2"/>
    <n v="902982.87"/>
    <x v="3"/>
  </r>
  <r>
    <x v="3819"/>
    <x v="3819"/>
    <x v="2"/>
    <x v="0"/>
    <n v="34"/>
    <n v="8"/>
    <x v="413"/>
    <n v="237"/>
    <n v="148"/>
    <n v="1119.22"/>
    <n v="0.86699999999999999"/>
    <x v="0"/>
    <n v="272"/>
    <n v="0"/>
    <x v="0"/>
    <n v="851726.42"/>
    <x v="2"/>
  </r>
  <r>
    <x v="3820"/>
    <x v="3820"/>
    <x v="1"/>
    <x v="2"/>
    <n v="119"/>
    <n v="5"/>
    <x v="630"/>
    <n v="188"/>
    <n v="269"/>
    <n v="584.03"/>
    <n v="0.106"/>
    <x v="2"/>
    <n v="595"/>
    <n v="599"/>
    <x v="1"/>
    <n v="107461.51999999999"/>
    <x v="3"/>
  </r>
  <r>
    <x v="3821"/>
    <x v="3821"/>
    <x v="2"/>
    <x v="1"/>
    <n v="12"/>
    <n v="12"/>
    <x v="127"/>
    <n v="249"/>
    <n v="381"/>
    <n v="1403.42"/>
    <n v="0.97299999999999998"/>
    <x v="1"/>
    <n v="144"/>
    <n v="0"/>
    <x v="0"/>
    <n v="1086247.08"/>
    <x v="2"/>
  </r>
  <r>
    <x v="3822"/>
    <x v="3822"/>
    <x v="0"/>
    <x v="2"/>
    <n v="117"/>
    <n v="8"/>
    <x v="691"/>
    <n v="21"/>
    <n v="153"/>
    <n v="1783.63"/>
    <n v="5.0000000000000001E-3"/>
    <x v="2"/>
    <n v="936"/>
    <n v="848"/>
    <x v="1"/>
    <n v="194415.67"/>
    <x v="3"/>
  </r>
  <r>
    <x v="3823"/>
    <x v="3823"/>
    <x v="4"/>
    <x v="2"/>
    <n v="23"/>
    <n v="7"/>
    <x v="771"/>
    <n v="243"/>
    <n v="114"/>
    <n v="134.86000000000001"/>
    <n v="0.65800000000000003"/>
    <x v="1"/>
    <n v="161"/>
    <n v="0"/>
    <x v="0"/>
    <n v="95750.6"/>
    <x v="1"/>
  </r>
  <r>
    <x v="3824"/>
    <x v="3824"/>
    <x v="4"/>
    <x v="1"/>
    <n v="63"/>
    <n v="8"/>
    <x v="481"/>
    <n v="192"/>
    <n v="194"/>
    <n v="863.53"/>
    <n v="0.85699999999999998"/>
    <x v="2"/>
    <n v="504"/>
    <n v="619"/>
    <x v="1"/>
    <n v="66491.81"/>
    <x v="2"/>
  </r>
  <r>
    <x v="3825"/>
    <x v="3825"/>
    <x v="1"/>
    <x v="1"/>
    <n v="187"/>
    <n v="5"/>
    <x v="654"/>
    <n v="291"/>
    <n v="87"/>
    <n v="1207.3599999999999"/>
    <n v="0.93400000000000005"/>
    <x v="1"/>
    <n v="935"/>
    <n v="944"/>
    <x v="1"/>
    <n v="340475.51999999996"/>
    <x v="2"/>
  </r>
  <r>
    <x v="3826"/>
    <x v="3826"/>
    <x v="4"/>
    <x v="0"/>
    <n v="162"/>
    <n v="4"/>
    <x v="180"/>
    <n v="199"/>
    <n v="77"/>
    <n v="1193.55"/>
    <n v="0.14399999999999999"/>
    <x v="0"/>
    <n v="648"/>
    <n v="180"/>
    <x v="0"/>
    <n v="796097.85"/>
    <x v="3"/>
  </r>
  <r>
    <x v="3827"/>
    <x v="3827"/>
    <x v="0"/>
    <x v="1"/>
    <n v="83"/>
    <n v="13"/>
    <x v="337"/>
    <n v="224"/>
    <n v="338"/>
    <n v="88.09"/>
    <n v="0.69799999999999995"/>
    <x v="0"/>
    <n v="1079"/>
    <n v="534"/>
    <x v="0"/>
    <n v="67741.210000000006"/>
    <x v="1"/>
  </r>
  <r>
    <x v="3828"/>
    <x v="3828"/>
    <x v="1"/>
    <x v="2"/>
    <n v="40"/>
    <n v="6"/>
    <x v="204"/>
    <n v="267"/>
    <n v="286"/>
    <n v="460.6"/>
    <n v="0.107"/>
    <x v="1"/>
    <n v="240"/>
    <n v="245"/>
    <x v="1"/>
    <n v="120677.20000000001"/>
    <x v="3"/>
  </r>
  <r>
    <x v="3829"/>
    <x v="3829"/>
    <x v="2"/>
    <x v="2"/>
    <n v="59"/>
    <n v="4"/>
    <x v="390"/>
    <n v="35"/>
    <n v="175"/>
    <n v="170.57"/>
    <n v="0.35299999999999998"/>
    <x v="1"/>
    <n v="236"/>
    <n v="0"/>
    <x v="2"/>
    <n v="116328.73999999999"/>
    <x v="0"/>
  </r>
  <r>
    <x v="3830"/>
    <x v="3830"/>
    <x v="4"/>
    <x v="1"/>
    <n v="48"/>
    <n v="4"/>
    <x v="531"/>
    <n v="279"/>
    <n v="375"/>
    <n v="1159.48"/>
    <n v="0.73199999999999998"/>
    <x v="1"/>
    <n v="192"/>
    <n v="0"/>
    <x v="0"/>
    <n v="902075.44000000006"/>
    <x v="1"/>
  </r>
  <r>
    <x v="3831"/>
    <x v="3831"/>
    <x v="3"/>
    <x v="2"/>
    <n v="159"/>
    <n v="5"/>
    <x v="327"/>
    <n v="91"/>
    <n v="134"/>
    <n v="1308.51"/>
    <n v="0.34599999999999997"/>
    <x v="1"/>
    <n v="795"/>
    <n v="648"/>
    <x v="0"/>
    <n v="311425.38"/>
    <x v="0"/>
  </r>
  <r>
    <x v="3832"/>
    <x v="3832"/>
    <x v="4"/>
    <x v="0"/>
    <n v="81"/>
    <n v="9"/>
    <x v="60"/>
    <n v="194"/>
    <n v="286"/>
    <n v="361.5"/>
    <n v="0.313"/>
    <x v="0"/>
    <n v="729"/>
    <n v="895"/>
    <x v="1"/>
    <n v="10122"/>
    <x v="0"/>
  </r>
  <r>
    <x v="3833"/>
    <x v="3833"/>
    <x v="2"/>
    <x v="2"/>
    <n v="82"/>
    <n v="3"/>
    <x v="303"/>
    <n v="297"/>
    <n v="295"/>
    <n v="699.37"/>
    <n v="0.11600000000000001"/>
    <x v="1"/>
    <n v="246"/>
    <n v="94"/>
    <x v="0"/>
    <n v="314017.13"/>
    <x v="3"/>
  </r>
  <r>
    <x v="3834"/>
    <x v="3834"/>
    <x v="1"/>
    <x v="0"/>
    <n v="105"/>
    <n v="5"/>
    <x v="183"/>
    <n v="71"/>
    <n v="315"/>
    <n v="693.12"/>
    <n v="6.6000000000000003E-2"/>
    <x v="0"/>
    <n v="525"/>
    <n v="564"/>
    <x v="1"/>
    <n v="22179.84"/>
    <x v="3"/>
  </r>
  <r>
    <x v="3835"/>
    <x v="3835"/>
    <x v="2"/>
    <x v="2"/>
    <n v="186"/>
    <n v="12"/>
    <x v="652"/>
    <n v="39"/>
    <n v="298"/>
    <n v="1648.61"/>
    <n v="0.115"/>
    <x v="0"/>
    <n v="2232"/>
    <n v="1477"/>
    <x v="0"/>
    <n v="1308996.3399999999"/>
    <x v="3"/>
  </r>
  <r>
    <x v="3836"/>
    <x v="3836"/>
    <x v="3"/>
    <x v="0"/>
    <n v="180"/>
    <n v="4"/>
    <x v="380"/>
    <n v="40"/>
    <n v="341"/>
    <n v="429.59"/>
    <n v="0.875"/>
    <x v="1"/>
    <n v="720"/>
    <n v="516"/>
    <x v="1"/>
    <n v="104819.95999999999"/>
    <x v="2"/>
  </r>
  <r>
    <x v="3837"/>
    <x v="3837"/>
    <x v="0"/>
    <x v="0"/>
    <n v="34"/>
    <n v="8"/>
    <x v="209"/>
    <n v="182"/>
    <n v="254"/>
    <n v="1119.21"/>
    <n v="1.0999999999999999E-2"/>
    <x v="0"/>
    <n v="272"/>
    <n v="0"/>
    <x v="0"/>
    <n v="852838.02"/>
    <x v="3"/>
  </r>
  <r>
    <x v="3838"/>
    <x v="3838"/>
    <x v="4"/>
    <x v="1"/>
    <n v="43"/>
    <n v="3"/>
    <x v="422"/>
    <n v="111"/>
    <n v="277"/>
    <n v="1576.72"/>
    <n v="0.69299999999999995"/>
    <x v="1"/>
    <n v="129"/>
    <n v="0"/>
    <x v="2"/>
    <n v="1117894.48"/>
    <x v="1"/>
  </r>
  <r>
    <x v="3839"/>
    <x v="3839"/>
    <x v="1"/>
    <x v="0"/>
    <n v="17"/>
    <n v="2"/>
    <x v="531"/>
    <n v="137"/>
    <n v="289"/>
    <n v="1667.68"/>
    <n v="0.76900000000000002"/>
    <x v="0"/>
    <n v="34"/>
    <n v="0"/>
    <x v="2"/>
    <n v="1297455.04"/>
    <x v="1"/>
  </r>
  <r>
    <x v="3840"/>
    <x v="3840"/>
    <x v="0"/>
    <x v="1"/>
    <n v="126"/>
    <n v="11"/>
    <x v="718"/>
    <n v="95"/>
    <n v="122"/>
    <n v="1349.8"/>
    <n v="0.56799999999999995"/>
    <x v="1"/>
    <n v="1386"/>
    <n v="1395"/>
    <x v="1"/>
    <n v="116082.8"/>
    <x v="0"/>
  </r>
  <r>
    <x v="3841"/>
    <x v="3841"/>
    <x v="2"/>
    <x v="2"/>
    <n v="148"/>
    <n v="2"/>
    <x v="597"/>
    <n v="37"/>
    <n v="208"/>
    <n v="634.08000000000004"/>
    <n v="0.73099999999999998"/>
    <x v="1"/>
    <n v="296"/>
    <n v="0"/>
    <x v="2"/>
    <n v="436247.04000000004"/>
    <x v="1"/>
  </r>
  <r>
    <x v="3842"/>
    <x v="3842"/>
    <x v="1"/>
    <x v="2"/>
    <n v="176"/>
    <n v="7"/>
    <x v="74"/>
    <n v="131"/>
    <n v="261"/>
    <n v="1654.94"/>
    <n v="0.65200000000000002"/>
    <x v="2"/>
    <n v="1232"/>
    <n v="667"/>
    <x v="0"/>
    <n v="1151838.24"/>
    <x v="1"/>
  </r>
  <r>
    <x v="3843"/>
    <x v="3843"/>
    <x v="0"/>
    <x v="2"/>
    <n v="116"/>
    <n v="4"/>
    <x v="300"/>
    <n v="260"/>
    <n v="185"/>
    <n v="1497.22"/>
    <n v="0.45600000000000002"/>
    <x v="2"/>
    <n v="464"/>
    <n v="202"/>
    <x v="0"/>
    <n v="781548.84"/>
    <x v="0"/>
  </r>
  <r>
    <x v="3844"/>
    <x v="3844"/>
    <x v="1"/>
    <x v="0"/>
    <n v="159"/>
    <n v="8"/>
    <x v="34"/>
    <n v="70"/>
    <n v="332"/>
    <n v="1423.71"/>
    <n v="0.38300000000000001"/>
    <x v="1"/>
    <n v="1272"/>
    <n v="1139"/>
    <x v="1"/>
    <n v="289013.13"/>
    <x v="0"/>
  </r>
  <r>
    <x v="3845"/>
    <x v="3845"/>
    <x v="3"/>
    <x v="2"/>
    <n v="49"/>
    <n v="9"/>
    <x v="709"/>
    <n v="180"/>
    <n v="213"/>
    <n v="181.3"/>
    <n v="0.94099999999999995"/>
    <x v="2"/>
    <n v="441"/>
    <n v="394"/>
    <x v="0"/>
    <n v="41155.100000000006"/>
    <x v="2"/>
  </r>
  <r>
    <x v="3846"/>
    <x v="3846"/>
    <x v="3"/>
    <x v="2"/>
    <n v="123"/>
    <n v="6"/>
    <x v="657"/>
    <n v="281"/>
    <n v="186"/>
    <n v="134.37"/>
    <n v="0.97199999999999998"/>
    <x v="0"/>
    <n v="738"/>
    <n v="472"/>
    <x v="0"/>
    <n v="73500.39"/>
    <x v="2"/>
  </r>
  <r>
    <x v="3847"/>
    <x v="3847"/>
    <x v="4"/>
    <x v="1"/>
    <n v="39"/>
    <n v="6"/>
    <x v="169"/>
    <n v="122"/>
    <n v="220"/>
    <n v="1405.96"/>
    <n v="0.65100000000000002"/>
    <x v="1"/>
    <n v="234"/>
    <n v="37"/>
    <x v="0"/>
    <n v="448501.24"/>
    <x v="1"/>
  </r>
  <r>
    <x v="3848"/>
    <x v="3848"/>
    <x v="4"/>
    <x v="1"/>
    <n v="160"/>
    <n v="13"/>
    <x v="480"/>
    <n v="203"/>
    <n v="201"/>
    <n v="1892.35"/>
    <n v="0.19700000000000001"/>
    <x v="1"/>
    <n v="2080"/>
    <n v="2023"/>
    <x v="0"/>
    <n v="492011"/>
    <x v="3"/>
  </r>
  <r>
    <x v="3849"/>
    <x v="3849"/>
    <x v="3"/>
    <x v="2"/>
    <n v="11"/>
    <n v="3"/>
    <x v="250"/>
    <n v="28"/>
    <n v="214"/>
    <n v="1558.76"/>
    <n v="0.44800000000000001"/>
    <x v="1"/>
    <n v="33"/>
    <n v="0"/>
    <x v="2"/>
    <n v="738852.24"/>
    <x v="0"/>
  </r>
  <r>
    <x v="3850"/>
    <x v="3850"/>
    <x v="1"/>
    <x v="2"/>
    <n v="194"/>
    <n v="9"/>
    <x v="413"/>
    <n v="102"/>
    <n v="346"/>
    <n v="1671.38"/>
    <n v="0.497"/>
    <x v="2"/>
    <n v="1746"/>
    <n v="1087"/>
    <x v="0"/>
    <n v="1271920.1800000002"/>
    <x v="0"/>
  </r>
  <r>
    <x v="3851"/>
    <x v="3851"/>
    <x v="3"/>
    <x v="0"/>
    <n v="114"/>
    <n v="11"/>
    <x v="207"/>
    <n v="226"/>
    <n v="153"/>
    <n v="1112.72"/>
    <n v="0.75800000000000001"/>
    <x v="2"/>
    <n v="1254"/>
    <n v="931"/>
    <x v="0"/>
    <n v="610883.28"/>
    <x v="1"/>
  </r>
  <r>
    <x v="3852"/>
    <x v="3852"/>
    <x v="4"/>
    <x v="0"/>
    <n v="118"/>
    <n v="14"/>
    <x v="587"/>
    <n v="188"/>
    <n v="271"/>
    <n v="643.94000000000005"/>
    <n v="0.66800000000000004"/>
    <x v="0"/>
    <n v="1652"/>
    <n v="1162"/>
    <x v="0"/>
    <n v="436591.32000000007"/>
    <x v="1"/>
  </r>
  <r>
    <x v="3853"/>
    <x v="3853"/>
    <x v="3"/>
    <x v="2"/>
    <n v="55"/>
    <n v="2"/>
    <x v="16"/>
    <n v="200"/>
    <n v="331"/>
    <n v="1371.59"/>
    <n v="0.51500000000000001"/>
    <x v="2"/>
    <n v="110"/>
    <n v="47"/>
    <x v="1"/>
    <n v="360728.17"/>
    <x v="0"/>
  </r>
  <r>
    <x v="3854"/>
    <x v="3854"/>
    <x v="3"/>
    <x v="1"/>
    <n v="50"/>
    <n v="11"/>
    <x v="106"/>
    <n v="172"/>
    <n v="178"/>
    <n v="1438.34"/>
    <n v="0.68"/>
    <x v="2"/>
    <n v="550"/>
    <n v="140"/>
    <x v="0"/>
    <n v="837113.88"/>
    <x v="1"/>
  </r>
  <r>
    <x v="3855"/>
    <x v="3855"/>
    <x v="1"/>
    <x v="2"/>
    <n v="24"/>
    <n v="10"/>
    <x v="109"/>
    <n v="109"/>
    <n v="269"/>
    <n v="1366.95"/>
    <n v="2.4E-2"/>
    <x v="0"/>
    <n v="240"/>
    <n v="0"/>
    <x v="2"/>
    <n v="1079890.5"/>
    <x v="3"/>
  </r>
  <r>
    <x v="3856"/>
    <x v="3856"/>
    <x v="0"/>
    <x v="0"/>
    <n v="100"/>
    <n v="2"/>
    <x v="742"/>
    <n v="196"/>
    <n v="222"/>
    <n v="1896.08"/>
    <n v="0.77700000000000002"/>
    <x v="1"/>
    <n v="200"/>
    <n v="139"/>
    <x v="0"/>
    <n v="487292.56"/>
    <x v="1"/>
  </r>
  <r>
    <x v="3857"/>
    <x v="3857"/>
    <x v="4"/>
    <x v="1"/>
    <n v="42"/>
    <n v="2"/>
    <x v="202"/>
    <n v="76"/>
    <n v="397"/>
    <n v="766"/>
    <n v="0.21199999999999999"/>
    <x v="1"/>
    <n v="84"/>
    <n v="0"/>
    <x v="1"/>
    <n v="202990"/>
    <x v="3"/>
  </r>
  <r>
    <x v="3858"/>
    <x v="3858"/>
    <x v="1"/>
    <x v="1"/>
    <n v="193"/>
    <n v="2"/>
    <x v="216"/>
    <n v="82"/>
    <n v="145"/>
    <n v="127.33"/>
    <n v="0.65600000000000003"/>
    <x v="0"/>
    <n v="386"/>
    <n v="104"/>
    <x v="0"/>
    <n v="46348.12"/>
    <x v="1"/>
  </r>
  <r>
    <x v="3859"/>
    <x v="3859"/>
    <x v="3"/>
    <x v="0"/>
    <n v="108"/>
    <n v="8"/>
    <x v="731"/>
    <n v="241"/>
    <n v="101"/>
    <n v="1821.47"/>
    <n v="0.114"/>
    <x v="2"/>
    <n v="864"/>
    <n v="602"/>
    <x v="0"/>
    <n v="916199.41"/>
    <x v="3"/>
  </r>
  <r>
    <x v="3860"/>
    <x v="3860"/>
    <x v="3"/>
    <x v="2"/>
    <n v="36"/>
    <n v="5"/>
    <x v="314"/>
    <n v="198"/>
    <n v="143"/>
    <n v="362.97"/>
    <n v="0.114"/>
    <x v="0"/>
    <n v="180"/>
    <n v="49"/>
    <x v="0"/>
    <n v="119417.13"/>
    <x v="3"/>
  </r>
  <r>
    <x v="3861"/>
    <x v="3861"/>
    <x v="0"/>
    <x v="2"/>
    <n v="158"/>
    <n v="13"/>
    <x v="488"/>
    <n v="59"/>
    <n v="113"/>
    <n v="1409.77"/>
    <n v="3.5999999999999997E-2"/>
    <x v="0"/>
    <n v="2054"/>
    <n v="1533"/>
    <x v="0"/>
    <n v="817666.6"/>
    <x v="3"/>
  </r>
  <r>
    <x v="3862"/>
    <x v="3862"/>
    <x v="4"/>
    <x v="2"/>
    <n v="62"/>
    <n v="8"/>
    <x v="427"/>
    <n v="133"/>
    <n v="70"/>
    <n v="1752.75"/>
    <n v="0.91"/>
    <x v="1"/>
    <n v="496"/>
    <n v="326"/>
    <x v="0"/>
    <n v="531083.25"/>
    <x v="2"/>
  </r>
  <r>
    <x v="3863"/>
    <x v="3863"/>
    <x v="4"/>
    <x v="0"/>
    <n v="171"/>
    <n v="6"/>
    <x v="176"/>
    <n v="166"/>
    <n v="155"/>
    <n v="654.78"/>
    <n v="0.60499999999999998"/>
    <x v="2"/>
    <n v="1026"/>
    <n v="1135"/>
    <x v="1"/>
    <n v="37322.46"/>
    <x v="1"/>
  </r>
  <r>
    <x v="3864"/>
    <x v="3864"/>
    <x v="2"/>
    <x v="1"/>
    <n v="152"/>
    <n v="13"/>
    <x v="540"/>
    <n v="270"/>
    <n v="385"/>
    <n v="1669.31"/>
    <n v="0.36199999999999999"/>
    <x v="1"/>
    <n v="1976"/>
    <n v="2195"/>
    <x v="1"/>
    <n v="85134.81"/>
    <x v="0"/>
  </r>
  <r>
    <x v="3865"/>
    <x v="3865"/>
    <x v="4"/>
    <x v="0"/>
    <n v="86"/>
    <n v="8"/>
    <x v="204"/>
    <n v="204"/>
    <n v="249"/>
    <n v="697.51"/>
    <n v="0.78800000000000003"/>
    <x v="1"/>
    <n v="688"/>
    <n v="630"/>
    <x v="0"/>
    <n v="182747.62"/>
    <x v="1"/>
  </r>
  <r>
    <x v="3866"/>
    <x v="3866"/>
    <x v="0"/>
    <x v="2"/>
    <n v="54"/>
    <n v="11"/>
    <x v="466"/>
    <n v="265"/>
    <n v="381"/>
    <n v="1598.8"/>
    <n v="0.626"/>
    <x v="0"/>
    <n v="594"/>
    <n v="287"/>
    <x v="0"/>
    <n v="914513.6"/>
    <x v="1"/>
  </r>
  <r>
    <x v="3867"/>
    <x v="3867"/>
    <x v="2"/>
    <x v="0"/>
    <n v="56"/>
    <n v="8"/>
    <x v="524"/>
    <n v="209"/>
    <n v="330"/>
    <n v="186.17"/>
    <n v="0.62"/>
    <x v="1"/>
    <n v="448"/>
    <n v="346"/>
    <x v="1"/>
    <n v="57898.869999999995"/>
    <x v="1"/>
  </r>
  <r>
    <x v="3868"/>
    <x v="3868"/>
    <x v="2"/>
    <x v="1"/>
    <n v="90"/>
    <n v="5"/>
    <x v="485"/>
    <n v="77"/>
    <n v="331"/>
    <n v="1327.72"/>
    <n v="0.48699999999999999"/>
    <x v="1"/>
    <n v="450"/>
    <n v="0"/>
    <x v="0"/>
    <n v="841774.48"/>
    <x v="0"/>
  </r>
  <r>
    <x v="3869"/>
    <x v="3869"/>
    <x v="3"/>
    <x v="0"/>
    <n v="119"/>
    <n v="3"/>
    <x v="524"/>
    <n v="89"/>
    <n v="149"/>
    <n v="1370.42"/>
    <n v="8.0000000000000002E-3"/>
    <x v="1"/>
    <n v="357"/>
    <n v="135"/>
    <x v="0"/>
    <n v="426200.62"/>
    <x v="3"/>
  </r>
  <r>
    <x v="3870"/>
    <x v="3870"/>
    <x v="3"/>
    <x v="2"/>
    <n v="154"/>
    <n v="9"/>
    <x v="408"/>
    <n v="242"/>
    <n v="386"/>
    <n v="1008.28"/>
    <n v="0.25800000000000001"/>
    <x v="2"/>
    <n v="1386"/>
    <n v="990"/>
    <x v="0"/>
    <n v="643282.64"/>
    <x v="3"/>
  </r>
  <r>
    <x v="3871"/>
    <x v="3871"/>
    <x v="4"/>
    <x v="1"/>
    <n v="57"/>
    <n v="3"/>
    <x v="404"/>
    <n v="195"/>
    <n v="76"/>
    <n v="1389.83"/>
    <n v="0.109"/>
    <x v="2"/>
    <n v="171"/>
    <n v="0"/>
    <x v="2"/>
    <n v="1079897.9099999999"/>
    <x v="3"/>
  </r>
  <r>
    <x v="3872"/>
    <x v="3872"/>
    <x v="2"/>
    <x v="0"/>
    <n v="70"/>
    <n v="10"/>
    <x v="355"/>
    <n v="114"/>
    <n v="294"/>
    <n v="1850.21"/>
    <n v="0.66200000000000003"/>
    <x v="1"/>
    <n v="700"/>
    <n v="413"/>
    <x v="0"/>
    <n v="741934.21"/>
    <x v="1"/>
  </r>
  <r>
    <x v="3873"/>
    <x v="3873"/>
    <x v="3"/>
    <x v="0"/>
    <n v="121"/>
    <n v="6"/>
    <x v="217"/>
    <n v="151"/>
    <n v="112"/>
    <n v="1481.02"/>
    <n v="0.249"/>
    <x v="0"/>
    <n v="726"/>
    <n v="259"/>
    <x v="0"/>
    <n v="915270.36"/>
    <x v="3"/>
  </r>
  <r>
    <x v="3874"/>
    <x v="3874"/>
    <x v="0"/>
    <x v="1"/>
    <n v="47"/>
    <n v="10"/>
    <x v="329"/>
    <n v="281"/>
    <n v="391"/>
    <n v="1924.53"/>
    <n v="0.45"/>
    <x v="0"/>
    <n v="470"/>
    <n v="154"/>
    <x v="0"/>
    <n v="1148944.4099999999"/>
    <x v="0"/>
  </r>
  <r>
    <x v="3875"/>
    <x v="3875"/>
    <x v="3"/>
    <x v="1"/>
    <n v="86"/>
    <n v="10"/>
    <x v="255"/>
    <n v="133"/>
    <n v="87"/>
    <n v="924.79"/>
    <n v="0.35299999999999998"/>
    <x v="1"/>
    <n v="860"/>
    <n v="836"/>
    <x v="0"/>
    <n v="145192.03"/>
    <x v="0"/>
  </r>
  <r>
    <x v="3876"/>
    <x v="3876"/>
    <x v="3"/>
    <x v="2"/>
    <n v="155"/>
    <n v="9"/>
    <x v="713"/>
    <n v="232"/>
    <n v="351"/>
    <n v="1080.17"/>
    <n v="0.14299999999999999"/>
    <x v="2"/>
    <n v="1395"/>
    <n v="1408"/>
    <x v="1"/>
    <n v="236557.23"/>
    <x v="3"/>
  </r>
  <r>
    <x v="3877"/>
    <x v="3877"/>
    <x v="2"/>
    <x v="1"/>
    <n v="68"/>
    <n v="9"/>
    <x v="473"/>
    <n v="183"/>
    <n v="176"/>
    <n v="564.29"/>
    <n v="0.95799999999999996"/>
    <x v="0"/>
    <n v="612"/>
    <n v="441"/>
    <x v="0"/>
    <n v="199758.65999999997"/>
    <x v="2"/>
  </r>
  <r>
    <x v="3878"/>
    <x v="3878"/>
    <x v="2"/>
    <x v="2"/>
    <n v="141"/>
    <n v="5"/>
    <x v="454"/>
    <n v="200"/>
    <n v="120"/>
    <n v="1971.92"/>
    <n v="0.93300000000000005"/>
    <x v="0"/>
    <n v="705"/>
    <n v="281"/>
    <x v="0"/>
    <n v="1230478.08"/>
    <x v="2"/>
  </r>
  <r>
    <x v="3879"/>
    <x v="3879"/>
    <x v="1"/>
    <x v="0"/>
    <n v="117"/>
    <n v="5"/>
    <x v="649"/>
    <n v="149"/>
    <n v="183"/>
    <n v="157.52000000000001"/>
    <n v="8.5000000000000006E-2"/>
    <x v="2"/>
    <n v="585"/>
    <n v="268"/>
    <x v="0"/>
    <n v="73404.320000000007"/>
    <x v="3"/>
  </r>
  <r>
    <x v="3880"/>
    <x v="3880"/>
    <x v="0"/>
    <x v="2"/>
    <n v="139"/>
    <n v="3"/>
    <x v="285"/>
    <n v="128"/>
    <n v="302"/>
    <n v="749.31"/>
    <n v="0.82699999999999996"/>
    <x v="2"/>
    <n v="417"/>
    <n v="178"/>
    <x v="0"/>
    <n v="274996.76999999996"/>
    <x v="2"/>
  </r>
  <r>
    <x v="3881"/>
    <x v="3881"/>
    <x v="2"/>
    <x v="0"/>
    <n v="173"/>
    <n v="5"/>
    <x v="660"/>
    <n v="284"/>
    <n v="62"/>
    <n v="630.51"/>
    <n v="0.48799999999999999"/>
    <x v="0"/>
    <n v="865"/>
    <n v="852"/>
    <x v="0"/>
    <n v="187261.47"/>
    <x v="0"/>
  </r>
  <r>
    <x v="3882"/>
    <x v="3882"/>
    <x v="4"/>
    <x v="1"/>
    <n v="58"/>
    <n v="5"/>
    <x v="160"/>
    <n v="85"/>
    <n v="223"/>
    <n v="803.7"/>
    <n v="0.77400000000000002"/>
    <x v="1"/>
    <n v="290"/>
    <n v="0"/>
    <x v="0"/>
    <n v="442838.7"/>
    <x v="1"/>
  </r>
  <r>
    <x v="3883"/>
    <x v="3883"/>
    <x v="0"/>
    <x v="0"/>
    <n v="69"/>
    <n v="7"/>
    <x v="49"/>
    <n v="118"/>
    <n v="139"/>
    <n v="1839.55"/>
    <n v="0.151"/>
    <x v="0"/>
    <n v="483"/>
    <n v="183"/>
    <x v="0"/>
    <n v="768931.9"/>
    <x v="3"/>
  </r>
  <r>
    <x v="3884"/>
    <x v="3884"/>
    <x v="0"/>
    <x v="1"/>
    <n v="6"/>
    <n v="4"/>
    <x v="557"/>
    <n v="128"/>
    <n v="338"/>
    <n v="767.67"/>
    <n v="0.13200000000000001"/>
    <x v="2"/>
    <n v="24"/>
    <n v="0"/>
    <x v="2"/>
    <n v="314744.7"/>
    <x v="3"/>
  </r>
  <r>
    <x v="3885"/>
    <x v="3885"/>
    <x v="2"/>
    <x v="0"/>
    <n v="136"/>
    <n v="3"/>
    <x v="78"/>
    <n v="267"/>
    <n v="256"/>
    <n v="1838.1"/>
    <n v="0.89100000000000001"/>
    <x v="2"/>
    <n v="408"/>
    <n v="54"/>
    <x v="0"/>
    <n v="1141460.0999999999"/>
    <x v="2"/>
  </r>
  <r>
    <x v="3886"/>
    <x v="3886"/>
    <x v="0"/>
    <x v="0"/>
    <n v="82"/>
    <n v="9"/>
    <x v="512"/>
    <n v="29"/>
    <n v="111"/>
    <n v="875.51"/>
    <n v="0.89800000000000002"/>
    <x v="2"/>
    <n v="738"/>
    <n v="186"/>
    <x v="0"/>
    <n v="508671.31"/>
    <x v="2"/>
  </r>
  <r>
    <x v="3887"/>
    <x v="3887"/>
    <x v="2"/>
    <x v="0"/>
    <n v="36"/>
    <n v="3"/>
    <x v="543"/>
    <n v="128"/>
    <n v="368"/>
    <n v="1716.8"/>
    <n v="0.46600000000000003"/>
    <x v="2"/>
    <n v="108"/>
    <n v="207"/>
    <x v="1"/>
    <n v="49787.199999999997"/>
    <x v="0"/>
  </r>
  <r>
    <x v="3888"/>
    <x v="3888"/>
    <x v="3"/>
    <x v="0"/>
    <n v="104"/>
    <n v="9"/>
    <x v="406"/>
    <n v="146"/>
    <n v="361"/>
    <n v="1067.4100000000001"/>
    <n v="0.87"/>
    <x v="1"/>
    <n v="936"/>
    <n v="472"/>
    <x v="0"/>
    <n v="651120.10000000009"/>
    <x v="2"/>
  </r>
  <r>
    <x v="3889"/>
    <x v="3889"/>
    <x v="1"/>
    <x v="2"/>
    <n v="134"/>
    <n v="8"/>
    <x v="586"/>
    <n v="286"/>
    <n v="88"/>
    <n v="657.14"/>
    <n v="0.66700000000000004"/>
    <x v="0"/>
    <n v="1072"/>
    <n v="790"/>
    <x v="0"/>
    <n v="373255.52"/>
    <x v="1"/>
  </r>
  <r>
    <x v="3890"/>
    <x v="3890"/>
    <x v="3"/>
    <x v="0"/>
    <n v="108"/>
    <n v="4"/>
    <x v="580"/>
    <n v="264"/>
    <n v="109"/>
    <n v="926.23"/>
    <n v="0.185"/>
    <x v="2"/>
    <n v="432"/>
    <n v="618"/>
    <x v="1"/>
    <n v="72245.94"/>
    <x v="3"/>
  </r>
  <r>
    <x v="3891"/>
    <x v="3891"/>
    <x v="2"/>
    <x v="2"/>
    <n v="196"/>
    <n v="7"/>
    <x v="125"/>
    <n v="273"/>
    <n v="154"/>
    <n v="877.54"/>
    <n v="0.32900000000000001"/>
    <x v="2"/>
    <n v="1372"/>
    <n v="1538"/>
    <x v="1"/>
    <n v="93896.78"/>
    <x v="0"/>
  </r>
  <r>
    <x v="3892"/>
    <x v="3892"/>
    <x v="2"/>
    <x v="1"/>
    <n v="146"/>
    <n v="7"/>
    <x v="1"/>
    <n v="176"/>
    <n v="288"/>
    <n v="556.83000000000004"/>
    <n v="0.13600000000000001"/>
    <x v="2"/>
    <n v="1022"/>
    <n v="720"/>
    <x v="0"/>
    <n v="266164.74"/>
    <x v="3"/>
  </r>
  <r>
    <x v="3893"/>
    <x v="3893"/>
    <x v="3"/>
    <x v="1"/>
    <n v="152"/>
    <n v="11"/>
    <x v="27"/>
    <n v="174"/>
    <n v="176"/>
    <n v="614.79999999999995"/>
    <n v="0.77400000000000002"/>
    <x v="0"/>
    <n v="1672"/>
    <n v="1723"/>
    <x v="1"/>
    <n v="75620.399999999994"/>
    <x v="1"/>
  </r>
  <r>
    <x v="3894"/>
    <x v="3894"/>
    <x v="4"/>
    <x v="2"/>
    <n v="93"/>
    <n v="6"/>
    <x v="27"/>
    <n v="38"/>
    <n v="132"/>
    <n v="413.59"/>
    <n v="0.98499999999999999"/>
    <x v="2"/>
    <n v="558"/>
    <n v="473"/>
    <x v="1"/>
    <n v="50871.57"/>
    <x v="2"/>
  </r>
  <r>
    <x v="3895"/>
    <x v="3895"/>
    <x v="4"/>
    <x v="1"/>
    <n v="53"/>
    <n v="14"/>
    <x v="559"/>
    <n v="44"/>
    <n v="269"/>
    <n v="705.2"/>
    <n v="0.54600000000000004"/>
    <x v="0"/>
    <n v="742"/>
    <n v="513"/>
    <x v="0"/>
    <n v="192519.6"/>
    <x v="0"/>
  </r>
  <r>
    <x v="3896"/>
    <x v="3896"/>
    <x v="4"/>
    <x v="1"/>
    <n v="140"/>
    <n v="9"/>
    <x v="413"/>
    <n v="246"/>
    <n v="154"/>
    <n v="1267.5899999999999"/>
    <n v="0.65600000000000003"/>
    <x v="1"/>
    <n v="1260"/>
    <n v="745"/>
    <x v="0"/>
    <n v="964635.99"/>
    <x v="1"/>
  </r>
  <r>
    <x v="3897"/>
    <x v="3897"/>
    <x v="2"/>
    <x v="0"/>
    <n v="195"/>
    <n v="12"/>
    <x v="473"/>
    <n v="99"/>
    <n v="123"/>
    <n v="803.79"/>
    <n v="0.746"/>
    <x v="2"/>
    <n v="2340"/>
    <n v="2085"/>
    <x v="0"/>
    <n v="284541.65999999997"/>
    <x v="1"/>
  </r>
  <r>
    <x v="3898"/>
    <x v="3898"/>
    <x v="0"/>
    <x v="0"/>
    <n v="178"/>
    <n v="13"/>
    <x v="177"/>
    <n v="212"/>
    <n v="184"/>
    <n v="1439.03"/>
    <n v="0.224"/>
    <x v="1"/>
    <n v="2314"/>
    <n v="2044"/>
    <x v="0"/>
    <n v="693612.46"/>
    <x v="3"/>
  </r>
  <r>
    <x v="3899"/>
    <x v="3899"/>
    <x v="2"/>
    <x v="0"/>
    <n v="153"/>
    <n v="6"/>
    <x v="586"/>
    <n v="237"/>
    <n v="111"/>
    <n v="1974.61"/>
    <n v="0.33600000000000002"/>
    <x v="0"/>
    <n v="918"/>
    <n v="587"/>
    <x v="0"/>
    <n v="1121578.48"/>
    <x v="0"/>
  </r>
  <r>
    <x v="3900"/>
    <x v="3900"/>
    <x v="0"/>
    <x v="2"/>
    <n v="91"/>
    <n v="8"/>
    <x v="514"/>
    <n v="77"/>
    <n v="50"/>
    <n v="785.35"/>
    <n v="0.41199999999999998"/>
    <x v="1"/>
    <n v="728"/>
    <n v="485"/>
    <x v="0"/>
    <n v="251312"/>
    <x v="0"/>
  </r>
  <r>
    <x v="3901"/>
    <x v="3901"/>
    <x v="3"/>
    <x v="2"/>
    <n v="164"/>
    <n v="7"/>
    <x v="238"/>
    <n v="140"/>
    <n v="128"/>
    <n v="952.15"/>
    <n v="0.59499999999999997"/>
    <x v="2"/>
    <n v="1148"/>
    <n v="615"/>
    <x v="0"/>
    <n v="640796.94999999995"/>
    <x v="0"/>
  </r>
  <r>
    <x v="3902"/>
    <x v="3902"/>
    <x v="1"/>
    <x v="1"/>
    <n v="12"/>
    <n v="12"/>
    <x v="186"/>
    <n v="120"/>
    <n v="114"/>
    <n v="370.01"/>
    <n v="0.85"/>
    <x v="1"/>
    <n v="144"/>
    <n v="0"/>
    <x v="2"/>
    <n v="212385.74"/>
    <x v="2"/>
  </r>
  <r>
    <x v="3903"/>
    <x v="3903"/>
    <x v="0"/>
    <x v="0"/>
    <n v="105"/>
    <n v="8"/>
    <x v="100"/>
    <n v="21"/>
    <n v="232"/>
    <n v="814.82"/>
    <n v="0.254"/>
    <x v="1"/>
    <n v="840"/>
    <n v="214"/>
    <x v="0"/>
    <n v="527188.54"/>
    <x v="3"/>
  </r>
  <r>
    <x v="3904"/>
    <x v="3904"/>
    <x v="4"/>
    <x v="2"/>
    <n v="20"/>
    <n v="14"/>
    <x v="144"/>
    <n v="297"/>
    <n v="115"/>
    <n v="1467.32"/>
    <n v="0.47099999999999997"/>
    <x v="1"/>
    <n v="280"/>
    <n v="217"/>
    <x v="0"/>
    <n v="528235.19999999995"/>
    <x v="0"/>
  </r>
  <r>
    <x v="3905"/>
    <x v="3905"/>
    <x v="2"/>
    <x v="2"/>
    <n v="44"/>
    <n v="10"/>
    <x v="581"/>
    <n v="184"/>
    <n v="372"/>
    <n v="473.94"/>
    <n v="0.752"/>
    <x v="1"/>
    <n v="440"/>
    <n v="113"/>
    <x v="0"/>
    <n v="242183.34"/>
    <x v="1"/>
  </r>
  <r>
    <x v="3906"/>
    <x v="3906"/>
    <x v="3"/>
    <x v="0"/>
    <n v="110"/>
    <n v="4"/>
    <x v="694"/>
    <n v="163"/>
    <n v="257"/>
    <n v="405.01"/>
    <n v="8.6999999999999994E-2"/>
    <x v="1"/>
    <n v="440"/>
    <n v="500"/>
    <x v="1"/>
    <n v="41716.03"/>
    <x v="3"/>
  </r>
  <r>
    <x v="3907"/>
    <x v="3907"/>
    <x v="4"/>
    <x v="2"/>
    <n v="31"/>
    <n v="11"/>
    <x v="451"/>
    <n v="52"/>
    <n v="103"/>
    <n v="783.93"/>
    <n v="0.51300000000000001"/>
    <x v="0"/>
    <n v="341"/>
    <n v="115"/>
    <x v="0"/>
    <n v="217932.53999999998"/>
    <x v="0"/>
  </r>
  <r>
    <x v="3908"/>
    <x v="3908"/>
    <x v="3"/>
    <x v="0"/>
    <n v="108"/>
    <n v="8"/>
    <x v="110"/>
    <n v="214"/>
    <n v="270"/>
    <n v="1646.37"/>
    <n v="0.14399999999999999"/>
    <x v="0"/>
    <n v="864"/>
    <n v="699"/>
    <x v="0"/>
    <n v="623974.23"/>
    <x v="3"/>
  </r>
  <r>
    <x v="3909"/>
    <x v="3909"/>
    <x v="1"/>
    <x v="1"/>
    <n v="109"/>
    <n v="14"/>
    <x v="506"/>
    <n v="181"/>
    <n v="285"/>
    <n v="1266.1300000000001"/>
    <n v="0.53900000000000003"/>
    <x v="2"/>
    <n v="1526"/>
    <n v="1601"/>
    <x v="1"/>
    <n v="134209.78"/>
    <x v="0"/>
  </r>
  <r>
    <x v="3910"/>
    <x v="3910"/>
    <x v="2"/>
    <x v="1"/>
    <n v="150"/>
    <n v="11"/>
    <x v="309"/>
    <n v="294"/>
    <n v="149"/>
    <n v="1917.28"/>
    <n v="0.76800000000000002"/>
    <x v="0"/>
    <n v="1650"/>
    <n v="1497"/>
    <x v="0"/>
    <n v="857024.16"/>
    <x v="1"/>
  </r>
  <r>
    <x v="3911"/>
    <x v="3911"/>
    <x v="2"/>
    <x v="1"/>
    <n v="39"/>
    <n v="4"/>
    <x v="651"/>
    <n v="61"/>
    <n v="152"/>
    <n v="1813.85"/>
    <n v="0.23699999999999999"/>
    <x v="0"/>
    <n v="156"/>
    <n v="0"/>
    <x v="0"/>
    <n v="700146.1"/>
    <x v="3"/>
  </r>
  <r>
    <x v="3912"/>
    <x v="3912"/>
    <x v="1"/>
    <x v="0"/>
    <n v="117"/>
    <n v="14"/>
    <x v="663"/>
    <n v="124"/>
    <n v="231"/>
    <n v="344.72"/>
    <n v="0.84899999999999998"/>
    <x v="2"/>
    <n v="1638"/>
    <n v="1400"/>
    <x v="0"/>
    <n v="124788.64000000001"/>
    <x v="2"/>
  </r>
  <r>
    <x v="3913"/>
    <x v="3913"/>
    <x v="2"/>
    <x v="2"/>
    <n v="56"/>
    <n v="3"/>
    <x v="489"/>
    <n v="28"/>
    <n v="157"/>
    <n v="132.97999999999999"/>
    <n v="0.33500000000000002"/>
    <x v="0"/>
    <n v="168"/>
    <n v="0"/>
    <x v="0"/>
    <n v="48670.679999999993"/>
    <x v="0"/>
  </r>
  <r>
    <x v="3914"/>
    <x v="3914"/>
    <x v="0"/>
    <x v="1"/>
    <n v="147"/>
    <n v="13"/>
    <x v="231"/>
    <n v="44"/>
    <n v="61"/>
    <n v="828.23"/>
    <n v="0.191"/>
    <x v="2"/>
    <n v="1911"/>
    <n v="1840"/>
    <x v="0"/>
    <n v="95246.45"/>
    <x v="3"/>
  </r>
  <r>
    <x v="3915"/>
    <x v="3915"/>
    <x v="3"/>
    <x v="1"/>
    <n v="195"/>
    <n v="8"/>
    <x v="595"/>
    <n v="57"/>
    <n v="392"/>
    <n v="1068.05"/>
    <n v="0.46500000000000002"/>
    <x v="2"/>
    <n v="1560"/>
    <n v="1343"/>
    <x v="1"/>
    <n v="292645.7"/>
    <x v="0"/>
  </r>
  <r>
    <x v="3916"/>
    <x v="3916"/>
    <x v="4"/>
    <x v="1"/>
    <n v="57"/>
    <n v="5"/>
    <x v="701"/>
    <n v="242"/>
    <n v="135"/>
    <n v="1055.3599999999999"/>
    <n v="0.876"/>
    <x v="0"/>
    <n v="285"/>
    <n v="372"/>
    <x v="1"/>
    <n v="163580.79999999999"/>
    <x v="2"/>
  </r>
  <r>
    <x v="3917"/>
    <x v="3917"/>
    <x v="1"/>
    <x v="2"/>
    <n v="95"/>
    <n v="2"/>
    <x v="574"/>
    <n v="228"/>
    <n v="337"/>
    <n v="311.51"/>
    <n v="6.9000000000000006E-2"/>
    <x v="1"/>
    <n v="190"/>
    <n v="151"/>
    <x v="1"/>
    <n v="83173.17"/>
    <x v="3"/>
  </r>
  <r>
    <x v="3918"/>
    <x v="3918"/>
    <x v="0"/>
    <x v="2"/>
    <n v="85"/>
    <n v="7"/>
    <x v="625"/>
    <n v="119"/>
    <n v="376"/>
    <n v="293.39"/>
    <n v="0.32800000000000001"/>
    <x v="2"/>
    <n v="595"/>
    <n v="196"/>
    <x v="0"/>
    <n v="151976.01999999999"/>
    <x v="0"/>
  </r>
  <r>
    <x v="3919"/>
    <x v="3919"/>
    <x v="4"/>
    <x v="0"/>
    <n v="108"/>
    <n v="12"/>
    <x v="622"/>
    <n v="263"/>
    <n v="263"/>
    <n v="141.38"/>
    <n v="0.65300000000000002"/>
    <x v="1"/>
    <n v="1296"/>
    <n v="1054"/>
    <x v="0"/>
    <n v="71396.899999999994"/>
    <x v="1"/>
  </r>
  <r>
    <x v="3920"/>
    <x v="3920"/>
    <x v="4"/>
    <x v="1"/>
    <n v="70"/>
    <n v="7"/>
    <x v="688"/>
    <n v="197"/>
    <n v="93"/>
    <n v="1709.18"/>
    <n v="0.35799999999999998"/>
    <x v="2"/>
    <n v="490"/>
    <n v="266"/>
    <x v="0"/>
    <n v="719564.78"/>
    <x v="0"/>
  </r>
  <r>
    <x v="3921"/>
    <x v="3921"/>
    <x v="1"/>
    <x v="2"/>
    <n v="117"/>
    <n v="7"/>
    <x v="317"/>
    <n v="40"/>
    <n v="371"/>
    <n v="1898.1"/>
    <n v="7.0999999999999994E-2"/>
    <x v="0"/>
    <n v="819"/>
    <n v="236"/>
    <x v="0"/>
    <n v="1182516.3"/>
    <x v="3"/>
  </r>
  <r>
    <x v="3922"/>
    <x v="3922"/>
    <x v="0"/>
    <x v="0"/>
    <n v="35"/>
    <n v="3"/>
    <x v="768"/>
    <n v="268"/>
    <n v="127"/>
    <n v="275.58999999999997"/>
    <n v="0.33200000000000002"/>
    <x v="1"/>
    <n v="105"/>
    <n v="0"/>
    <x v="0"/>
    <n v="118779.29"/>
    <x v="0"/>
  </r>
  <r>
    <x v="3923"/>
    <x v="3923"/>
    <x v="4"/>
    <x v="1"/>
    <n v="65"/>
    <n v="2"/>
    <x v="585"/>
    <n v="172"/>
    <n v="104"/>
    <n v="465.59"/>
    <n v="0.82099999999999995"/>
    <x v="2"/>
    <n v="130"/>
    <n v="0"/>
    <x v="0"/>
    <n v="217430.53"/>
    <x v="2"/>
  </r>
  <r>
    <x v="3924"/>
    <x v="3924"/>
    <x v="4"/>
    <x v="2"/>
    <n v="196"/>
    <n v="4"/>
    <x v="772"/>
    <n v="80"/>
    <n v="321"/>
    <n v="225.23"/>
    <n v="0.96799999999999997"/>
    <x v="0"/>
    <n v="784"/>
    <n v="598"/>
    <x v="1"/>
    <n v="59911.18"/>
    <x v="2"/>
  </r>
  <r>
    <x v="3925"/>
    <x v="3925"/>
    <x v="0"/>
    <x v="2"/>
    <n v="105"/>
    <n v="13"/>
    <x v="407"/>
    <n v="65"/>
    <n v="393"/>
    <n v="1761.13"/>
    <n v="0.04"/>
    <x v="1"/>
    <n v="1365"/>
    <n v="641"/>
    <x v="0"/>
    <n v="1389531.57"/>
    <x v="3"/>
  </r>
  <r>
    <x v="3926"/>
    <x v="3926"/>
    <x v="2"/>
    <x v="0"/>
    <n v="109"/>
    <n v="3"/>
    <x v="452"/>
    <n v="108"/>
    <n v="120"/>
    <n v="1919.48"/>
    <n v="0.56899999999999995"/>
    <x v="0"/>
    <n v="327"/>
    <n v="0"/>
    <x v="0"/>
    <n v="1378186.64"/>
    <x v="0"/>
  </r>
  <r>
    <x v="3927"/>
    <x v="3927"/>
    <x v="4"/>
    <x v="1"/>
    <n v="102"/>
    <n v="7"/>
    <x v="773"/>
    <n v="30"/>
    <n v="117"/>
    <n v="560.5"/>
    <n v="0.105"/>
    <x v="0"/>
    <n v="714"/>
    <n v="304"/>
    <x v="0"/>
    <n v="246620"/>
    <x v="3"/>
  </r>
  <r>
    <x v="3928"/>
    <x v="3928"/>
    <x v="3"/>
    <x v="1"/>
    <n v="38"/>
    <n v="14"/>
    <x v="294"/>
    <n v="117"/>
    <n v="229"/>
    <n v="641.99"/>
    <n v="0.68"/>
    <x v="1"/>
    <n v="532"/>
    <n v="506"/>
    <x v="1"/>
    <n v="91804.57"/>
    <x v="1"/>
  </r>
  <r>
    <x v="3929"/>
    <x v="3929"/>
    <x v="0"/>
    <x v="2"/>
    <n v="187"/>
    <n v="13"/>
    <x v="561"/>
    <n v="62"/>
    <n v="223"/>
    <n v="757.21"/>
    <n v="8.0000000000000002E-3"/>
    <x v="2"/>
    <n v="2431"/>
    <n v="2214"/>
    <x v="0"/>
    <n v="211261.59"/>
    <x v="3"/>
  </r>
  <r>
    <x v="3930"/>
    <x v="3930"/>
    <x v="4"/>
    <x v="1"/>
    <n v="63"/>
    <n v="7"/>
    <x v="201"/>
    <n v="15"/>
    <n v="218"/>
    <n v="1029.8"/>
    <n v="1.4999999999999999E-2"/>
    <x v="2"/>
    <n v="441"/>
    <n v="268"/>
    <x v="1"/>
    <n v="193602.4"/>
    <x v="3"/>
  </r>
  <r>
    <x v="3931"/>
    <x v="3931"/>
    <x v="1"/>
    <x v="0"/>
    <n v="7"/>
    <n v="14"/>
    <x v="417"/>
    <n v="240"/>
    <n v="310"/>
    <n v="1380.8"/>
    <n v="0.77700000000000002"/>
    <x v="0"/>
    <n v="98"/>
    <n v="208"/>
    <x v="1"/>
    <n v="179504"/>
    <x v="1"/>
  </r>
  <r>
    <x v="3932"/>
    <x v="3932"/>
    <x v="3"/>
    <x v="2"/>
    <n v="21"/>
    <n v="6"/>
    <x v="676"/>
    <n v="91"/>
    <n v="174"/>
    <n v="1033.56"/>
    <n v="7.3999999999999996E-2"/>
    <x v="2"/>
    <n v="126"/>
    <n v="0"/>
    <x v="0"/>
    <n v="319370.03999999998"/>
    <x v="3"/>
  </r>
  <r>
    <x v="3933"/>
    <x v="3933"/>
    <x v="4"/>
    <x v="2"/>
    <n v="82"/>
    <n v="11"/>
    <x v="217"/>
    <n v="226"/>
    <n v="180"/>
    <n v="1904.45"/>
    <n v="0.30499999999999999"/>
    <x v="1"/>
    <n v="902"/>
    <n v="510"/>
    <x v="0"/>
    <n v="1176950.1000000001"/>
    <x v="0"/>
  </r>
  <r>
    <x v="3934"/>
    <x v="3934"/>
    <x v="3"/>
    <x v="0"/>
    <n v="50"/>
    <n v="11"/>
    <x v="183"/>
    <n v="56"/>
    <n v="283"/>
    <n v="244.79"/>
    <n v="0.95799999999999996"/>
    <x v="1"/>
    <n v="550"/>
    <n v="574"/>
    <x v="1"/>
    <n v="7833.28"/>
    <x v="2"/>
  </r>
  <r>
    <x v="3935"/>
    <x v="3935"/>
    <x v="3"/>
    <x v="2"/>
    <n v="170"/>
    <n v="6"/>
    <x v="654"/>
    <n v="250"/>
    <n v="203"/>
    <n v="1607.28"/>
    <n v="0.98499999999999999"/>
    <x v="0"/>
    <n v="1020"/>
    <n v="988"/>
    <x v="0"/>
    <n v="453252.96"/>
    <x v="2"/>
  </r>
  <r>
    <x v="3936"/>
    <x v="3936"/>
    <x v="2"/>
    <x v="1"/>
    <n v="39"/>
    <n v="10"/>
    <x v="350"/>
    <n v="187"/>
    <n v="379"/>
    <n v="702.24"/>
    <n v="0.161"/>
    <x v="0"/>
    <n v="390"/>
    <n v="535"/>
    <x v="1"/>
    <n v="29494.080000000002"/>
    <x v="3"/>
  </r>
  <r>
    <x v="3937"/>
    <x v="3937"/>
    <x v="3"/>
    <x v="1"/>
    <n v="133"/>
    <n v="6"/>
    <x v="713"/>
    <n v="91"/>
    <n v="174"/>
    <n v="786.22"/>
    <n v="0.56100000000000005"/>
    <x v="1"/>
    <n v="798"/>
    <n v="670"/>
    <x v="0"/>
    <n v="172182.18"/>
    <x v="0"/>
  </r>
  <r>
    <x v="3938"/>
    <x v="3938"/>
    <x v="2"/>
    <x v="2"/>
    <n v="116"/>
    <n v="14"/>
    <x v="235"/>
    <n v="296"/>
    <n v="149"/>
    <n v="1432.22"/>
    <n v="0.55900000000000005"/>
    <x v="1"/>
    <n v="1624"/>
    <n v="1659"/>
    <x v="1"/>
    <n v="373809.42"/>
    <x v="0"/>
  </r>
  <r>
    <x v="3939"/>
    <x v="3939"/>
    <x v="0"/>
    <x v="0"/>
    <n v="161"/>
    <n v="11"/>
    <x v="533"/>
    <n v="201"/>
    <n v="102"/>
    <n v="1862.29"/>
    <n v="0.45200000000000001"/>
    <x v="0"/>
    <n v="1771"/>
    <n v="1714"/>
    <x v="0"/>
    <n v="480470.82"/>
    <x v="0"/>
  </r>
  <r>
    <x v="3940"/>
    <x v="3940"/>
    <x v="2"/>
    <x v="0"/>
    <n v="136"/>
    <n v="7"/>
    <x v="29"/>
    <n v="152"/>
    <n v="381"/>
    <n v="1446.59"/>
    <n v="0.92500000000000004"/>
    <x v="0"/>
    <n v="952"/>
    <n v="782"/>
    <x v="1"/>
    <n v="465801.98"/>
    <x v="2"/>
  </r>
  <r>
    <x v="3941"/>
    <x v="3941"/>
    <x v="1"/>
    <x v="1"/>
    <n v="65"/>
    <n v="12"/>
    <x v="630"/>
    <n v="288"/>
    <n v="177"/>
    <n v="1562.93"/>
    <n v="0.754"/>
    <x v="1"/>
    <n v="780"/>
    <n v="884"/>
    <x v="1"/>
    <n v="287579.12"/>
    <x v="1"/>
  </r>
  <r>
    <x v="3942"/>
    <x v="3942"/>
    <x v="4"/>
    <x v="0"/>
    <n v="101"/>
    <n v="5"/>
    <x v="247"/>
    <n v="50"/>
    <n v="63"/>
    <n v="1514.02"/>
    <n v="0.76500000000000001"/>
    <x v="0"/>
    <n v="505"/>
    <n v="0"/>
    <x v="0"/>
    <n v="1146113.1399999999"/>
    <x v="1"/>
  </r>
  <r>
    <x v="3943"/>
    <x v="3943"/>
    <x v="0"/>
    <x v="2"/>
    <n v="149"/>
    <n v="11"/>
    <x v="252"/>
    <n v="280"/>
    <n v="54"/>
    <n v="675.91"/>
    <n v="0.27"/>
    <x v="2"/>
    <n v="1639"/>
    <n v="1724"/>
    <x v="1"/>
    <n v="131802.44999999998"/>
    <x v="3"/>
  </r>
  <r>
    <x v="3944"/>
    <x v="3944"/>
    <x v="0"/>
    <x v="2"/>
    <n v="160"/>
    <n v="2"/>
    <x v="150"/>
    <n v="96"/>
    <n v="299"/>
    <n v="1526.01"/>
    <n v="0.434"/>
    <x v="1"/>
    <n v="320"/>
    <n v="368"/>
    <x v="1"/>
    <n v="73248.479999999996"/>
    <x v="0"/>
  </r>
  <r>
    <x v="3945"/>
    <x v="3945"/>
    <x v="1"/>
    <x v="1"/>
    <n v="182"/>
    <n v="5"/>
    <x v="74"/>
    <n v="12"/>
    <n v="76"/>
    <n v="1579.82"/>
    <n v="0.48699999999999999"/>
    <x v="1"/>
    <n v="910"/>
    <n v="226"/>
    <x v="0"/>
    <n v="1099554.72"/>
    <x v="0"/>
  </r>
  <r>
    <x v="3946"/>
    <x v="3946"/>
    <x v="2"/>
    <x v="1"/>
    <n v="94"/>
    <n v="3"/>
    <x v="276"/>
    <n v="220"/>
    <n v="174"/>
    <n v="1090.1300000000001"/>
    <n v="0.29899999999999999"/>
    <x v="0"/>
    <n v="282"/>
    <n v="0"/>
    <x v="0"/>
    <n v="603932.02"/>
    <x v="3"/>
  </r>
  <r>
    <x v="3947"/>
    <x v="3947"/>
    <x v="4"/>
    <x v="1"/>
    <n v="140"/>
    <n v="11"/>
    <x v="241"/>
    <n v="10"/>
    <n v="78"/>
    <n v="1096.67"/>
    <n v="9.5000000000000001E-2"/>
    <x v="0"/>
    <n v="1540"/>
    <n v="1237"/>
    <x v="0"/>
    <n v="343257.71"/>
    <x v="3"/>
  </r>
  <r>
    <x v="3948"/>
    <x v="3948"/>
    <x v="2"/>
    <x v="0"/>
    <n v="166"/>
    <n v="4"/>
    <x v="720"/>
    <n v="84"/>
    <n v="52"/>
    <n v="1531.46"/>
    <n v="0.126"/>
    <x v="1"/>
    <n v="664"/>
    <n v="252"/>
    <x v="0"/>
    <n v="759604.16"/>
    <x v="3"/>
  </r>
  <r>
    <x v="3949"/>
    <x v="3949"/>
    <x v="3"/>
    <x v="2"/>
    <n v="63"/>
    <n v="8"/>
    <x v="119"/>
    <n v="240"/>
    <n v="277"/>
    <n v="1643.21"/>
    <n v="0.18099999999999999"/>
    <x v="0"/>
    <n v="504"/>
    <n v="342"/>
    <x v="0"/>
    <n v="660570.42000000004"/>
    <x v="3"/>
  </r>
  <r>
    <x v="3950"/>
    <x v="3950"/>
    <x v="2"/>
    <x v="2"/>
    <n v="22"/>
    <n v="8"/>
    <x v="322"/>
    <n v="85"/>
    <n v="186"/>
    <n v="707.53"/>
    <n v="0.20399999999999999"/>
    <x v="2"/>
    <n v="176"/>
    <n v="0"/>
    <x v="2"/>
    <n v="406829.75"/>
    <x v="3"/>
  </r>
  <r>
    <x v="3951"/>
    <x v="3951"/>
    <x v="0"/>
    <x v="2"/>
    <n v="99"/>
    <n v="2"/>
    <x v="705"/>
    <n v="269"/>
    <n v="306"/>
    <n v="1613.05"/>
    <n v="0.24199999999999999"/>
    <x v="0"/>
    <n v="198"/>
    <n v="0"/>
    <x v="0"/>
    <n v="1277535.5999999999"/>
    <x v="3"/>
  </r>
  <r>
    <x v="3952"/>
    <x v="3952"/>
    <x v="4"/>
    <x v="1"/>
    <n v="191"/>
    <n v="9"/>
    <x v="299"/>
    <n v="34"/>
    <n v="289"/>
    <n v="1637.71"/>
    <n v="0.255"/>
    <x v="1"/>
    <n v="1719"/>
    <n v="1042"/>
    <x v="0"/>
    <n v="1164411.81"/>
    <x v="3"/>
  </r>
  <r>
    <x v="3953"/>
    <x v="3953"/>
    <x v="2"/>
    <x v="2"/>
    <n v="159"/>
    <n v="8"/>
    <x v="326"/>
    <n v="209"/>
    <n v="328"/>
    <n v="506.54"/>
    <n v="0.45600000000000002"/>
    <x v="0"/>
    <n v="1272"/>
    <n v="1166"/>
    <x v="1"/>
    <n v="159560.1"/>
    <x v="0"/>
  </r>
  <r>
    <x v="3954"/>
    <x v="3954"/>
    <x v="4"/>
    <x v="0"/>
    <n v="20"/>
    <n v="2"/>
    <x v="28"/>
    <n v="103"/>
    <n v="372"/>
    <n v="1448.05"/>
    <n v="0.51"/>
    <x v="1"/>
    <n v="40"/>
    <n v="0"/>
    <x v="2"/>
    <n v="970193.5"/>
    <x v="0"/>
  </r>
  <r>
    <x v="3955"/>
    <x v="3955"/>
    <x v="4"/>
    <x v="0"/>
    <n v="14"/>
    <n v="9"/>
    <x v="556"/>
    <n v="117"/>
    <n v="209"/>
    <n v="413.74"/>
    <n v="0.309"/>
    <x v="2"/>
    <n v="126"/>
    <n v="0"/>
    <x v="0"/>
    <n v="146050.22"/>
    <x v="0"/>
  </r>
  <r>
    <x v="3956"/>
    <x v="3956"/>
    <x v="3"/>
    <x v="2"/>
    <n v="108"/>
    <n v="3"/>
    <x v="574"/>
    <n v="104"/>
    <n v="55"/>
    <n v="231.45"/>
    <n v="0.90700000000000003"/>
    <x v="1"/>
    <n v="324"/>
    <n v="161"/>
    <x v="0"/>
    <n v="61797.149999999994"/>
    <x v="2"/>
  </r>
  <r>
    <x v="3957"/>
    <x v="3957"/>
    <x v="3"/>
    <x v="1"/>
    <n v="80"/>
    <n v="9"/>
    <x v="480"/>
    <n v="100"/>
    <n v="354"/>
    <n v="1170.3599999999999"/>
    <n v="0.55300000000000005"/>
    <x v="2"/>
    <n v="720"/>
    <n v="560"/>
    <x v="1"/>
    <n v="304293.59999999998"/>
    <x v="0"/>
  </r>
  <r>
    <x v="3958"/>
    <x v="3958"/>
    <x v="0"/>
    <x v="2"/>
    <n v="154"/>
    <n v="4"/>
    <x v="232"/>
    <n v="53"/>
    <n v="192"/>
    <n v="1821.87"/>
    <n v="0.78700000000000003"/>
    <x v="2"/>
    <n v="616"/>
    <n v="544"/>
    <x v="1"/>
    <n v="227733.75"/>
    <x v="1"/>
  </r>
  <r>
    <x v="3959"/>
    <x v="3959"/>
    <x v="1"/>
    <x v="0"/>
    <n v="20"/>
    <n v="11"/>
    <x v="64"/>
    <n v="32"/>
    <n v="230"/>
    <n v="119.15"/>
    <n v="0.92400000000000004"/>
    <x v="2"/>
    <n v="220"/>
    <n v="0"/>
    <x v="2"/>
    <n v="83881.600000000006"/>
    <x v="2"/>
  </r>
  <r>
    <x v="3960"/>
    <x v="3960"/>
    <x v="4"/>
    <x v="0"/>
    <n v="16"/>
    <n v="8"/>
    <x v="488"/>
    <n v="199"/>
    <n v="79"/>
    <n v="1661.68"/>
    <n v="0.16300000000000001"/>
    <x v="2"/>
    <n v="128"/>
    <n v="0"/>
    <x v="0"/>
    <n v="963774.4"/>
    <x v="3"/>
  </r>
  <r>
    <x v="3961"/>
    <x v="3961"/>
    <x v="1"/>
    <x v="0"/>
    <n v="79"/>
    <n v="14"/>
    <x v="627"/>
    <n v="32"/>
    <n v="302"/>
    <n v="1037.6199999999999"/>
    <n v="0.42799999999999999"/>
    <x v="2"/>
    <n v="1106"/>
    <n v="996"/>
    <x v="1"/>
    <n v="147342.03999999998"/>
    <x v="0"/>
  </r>
  <r>
    <x v="3962"/>
    <x v="3962"/>
    <x v="0"/>
    <x v="2"/>
    <n v="183"/>
    <n v="7"/>
    <x v="752"/>
    <n v="243"/>
    <n v="89"/>
    <n v="1728.75"/>
    <n v="0.433"/>
    <x v="0"/>
    <n v="1281"/>
    <n v="1470"/>
    <x v="1"/>
    <n v="93352.5"/>
    <x v="0"/>
  </r>
  <r>
    <x v="3963"/>
    <x v="3963"/>
    <x v="4"/>
    <x v="0"/>
    <n v="133"/>
    <n v="6"/>
    <x v="225"/>
    <n v="195"/>
    <n v="236"/>
    <n v="1694.78"/>
    <n v="0.35399999999999998"/>
    <x v="2"/>
    <n v="798"/>
    <n v="356"/>
    <x v="0"/>
    <n v="1079574.8599999999"/>
    <x v="0"/>
  </r>
  <r>
    <x v="3964"/>
    <x v="3964"/>
    <x v="4"/>
    <x v="1"/>
    <n v="31"/>
    <n v="12"/>
    <x v="240"/>
    <n v="72"/>
    <n v="368"/>
    <n v="1756.81"/>
    <n v="8.9999999999999993E-3"/>
    <x v="0"/>
    <n v="372"/>
    <n v="9"/>
    <x v="0"/>
    <n v="764212.35"/>
    <x v="3"/>
  </r>
  <r>
    <x v="3965"/>
    <x v="3965"/>
    <x v="1"/>
    <x v="2"/>
    <n v="199"/>
    <n v="11"/>
    <x v="572"/>
    <n v="112"/>
    <n v="353"/>
    <n v="1549.3"/>
    <n v="0.81599999999999995"/>
    <x v="0"/>
    <n v="2189"/>
    <n v="1574"/>
    <x v="0"/>
    <n v="1126341.0999999999"/>
    <x v="2"/>
  </r>
  <r>
    <x v="3966"/>
    <x v="3966"/>
    <x v="2"/>
    <x v="2"/>
    <n v="16"/>
    <n v="12"/>
    <x v="185"/>
    <n v="198"/>
    <n v="276"/>
    <n v="1693.84"/>
    <n v="0.112"/>
    <x v="0"/>
    <n v="192"/>
    <n v="0"/>
    <x v="0"/>
    <n v="1084057.5999999999"/>
    <x v="3"/>
  </r>
  <r>
    <x v="3967"/>
    <x v="3967"/>
    <x v="3"/>
    <x v="0"/>
    <n v="34"/>
    <n v="3"/>
    <x v="770"/>
    <n v="198"/>
    <n v="269"/>
    <n v="393.25"/>
    <n v="0.995"/>
    <x v="1"/>
    <n v="102"/>
    <n v="0"/>
    <x v="2"/>
    <n v="257972"/>
    <x v="2"/>
  </r>
  <r>
    <x v="3968"/>
    <x v="3968"/>
    <x v="2"/>
    <x v="0"/>
    <n v="13"/>
    <n v="3"/>
    <x v="206"/>
    <n v="78"/>
    <n v="373"/>
    <n v="642.51"/>
    <n v="0.77300000000000002"/>
    <x v="1"/>
    <n v="39"/>
    <n v="0"/>
    <x v="1"/>
    <n v="222308.46"/>
    <x v="1"/>
  </r>
  <r>
    <x v="3969"/>
    <x v="3969"/>
    <x v="1"/>
    <x v="1"/>
    <n v="57"/>
    <n v="14"/>
    <x v="155"/>
    <n v="123"/>
    <n v="92"/>
    <n v="522.85"/>
    <n v="0.57999999999999996"/>
    <x v="2"/>
    <n v="798"/>
    <n v="607"/>
    <x v="0"/>
    <n v="164174.9"/>
    <x v="0"/>
  </r>
  <r>
    <x v="3970"/>
    <x v="3970"/>
    <x v="3"/>
    <x v="2"/>
    <n v="193"/>
    <n v="13"/>
    <x v="368"/>
    <n v="113"/>
    <n v="193"/>
    <n v="1497.74"/>
    <n v="0.155"/>
    <x v="0"/>
    <n v="2509"/>
    <n v="2171"/>
    <x v="0"/>
    <n v="675480.74"/>
    <x v="3"/>
  </r>
  <r>
    <x v="3971"/>
    <x v="3971"/>
    <x v="2"/>
    <x v="0"/>
    <n v="58"/>
    <n v="2"/>
    <x v="489"/>
    <n v="117"/>
    <n v="327"/>
    <n v="349.6"/>
    <n v="0.51500000000000001"/>
    <x v="1"/>
    <n v="116"/>
    <n v="0"/>
    <x v="0"/>
    <n v="127953.60000000001"/>
    <x v="0"/>
  </r>
  <r>
    <x v="3972"/>
    <x v="3972"/>
    <x v="3"/>
    <x v="1"/>
    <n v="169"/>
    <n v="10"/>
    <x v="733"/>
    <n v="30"/>
    <n v="368"/>
    <n v="405.34"/>
    <n v="0.26100000000000001"/>
    <x v="0"/>
    <n v="1690"/>
    <n v="1664"/>
    <x v="1"/>
    <n v="22699.039999999997"/>
    <x v="3"/>
  </r>
  <r>
    <x v="3973"/>
    <x v="3973"/>
    <x v="4"/>
    <x v="0"/>
    <n v="197"/>
    <n v="12"/>
    <x v="83"/>
    <n v="275"/>
    <n v="223"/>
    <n v="1763.98"/>
    <n v="0.252"/>
    <x v="1"/>
    <n v="2364"/>
    <n v="1920"/>
    <x v="0"/>
    <n v="1268301.6200000001"/>
    <x v="3"/>
  </r>
  <r>
    <x v="3974"/>
    <x v="3974"/>
    <x v="2"/>
    <x v="2"/>
    <n v="174"/>
    <n v="9"/>
    <x v="171"/>
    <n v="218"/>
    <n v="296"/>
    <n v="1426.47"/>
    <n v="0.83"/>
    <x v="0"/>
    <n v="1566"/>
    <n v="1253"/>
    <x v="0"/>
    <n v="757455.57000000007"/>
    <x v="2"/>
  </r>
  <r>
    <x v="3975"/>
    <x v="3975"/>
    <x v="3"/>
    <x v="0"/>
    <n v="53"/>
    <n v="9"/>
    <x v="276"/>
    <n v="179"/>
    <n v="222"/>
    <n v="1756.99"/>
    <n v="0.38100000000000001"/>
    <x v="1"/>
    <n v="477"/>
    <n v="102"/>
    <x v="0"/>
    <n v="973372.46"/>
    <x v="0"/>
  </r>
  <r>
    <x v="3976"/>
    <x v="3976"/>
    <x v="3"/>
    <x v="2"/>
    <n v="8"/>
    <n v="2"/>
    <x v="705"/>
    <n v="203"/>
    <n v="90"/>
    <n v="321.74"/>
    <n v="0.45100000000000001"/>
    <x v="2"/>
    <n v="16"/>
    <n v="0"/>
    <x v="2"/>
    <n v="254818.08000000002"/>
    <x v="0"/>
  </r>
  <r>
    <x v="3977"/>
    <x v="3977"/>
    <x v="3"/>
    <x v="0"/>
    <n v="196"/>
    <n v="6"/>
    <x v="737"/>
    <n v="132"/>
    <n v="99"/>
    <n v="828.01"/>
    <n v="0.84299999999999997"/>
    <x v="2"/>
    <n v="1176"/>
    <n v="583"/>
    <x v="0"/>
    <n v="600307.25"/>
    <x v="2"/>
  </r>
  <r>
    <x v="3978"/>
    <x v="3978"/>
    <x v="2"/>
    <x v="2"/>
    <n v="83"/>
    <n v="13"/>
    <x v="774"/>
    <n v="186"/>
    <n v="372"/>
    <n v="602.14"/>
    <n v="8.7999999999999995E-2"/>
    <x v="2"/>
    <n v="1079"/>
    <n v="582"/>
    <x v="0"/>
    <n v="411261.62"/>
    <x v="3"/>
  </r>
  <r>
    <x v="3979"/>
    <x v="3979"/>
    <x v="0"/>
    <x v="1"/>
    <n v="183"/>
    <n v="7"/>
    <x v="33"/>
    <n v="13"/>
    <n v="229"/>
    <n v="68.88"/>
    <n v="0.59499999999999997"/>
    <x v="0"/>
    <n v="1281"/>
    <n v="1257"/>
    <x v="1"/>
    <n v="2548.56"/>
    <x v="0"/>
  </r>
  <r>
    <x v="3980"/>
    <x v="3980"/>
    <x v="2"/>
    <x v="2"/>
    <n v="95"/>
    <n v="3"/>
    <x v="46"/>
    <n v="197"/>
    <n v="391"/>
    <n v="604.82000000000005"/>
    <n v="0.57799999999999996"/>
    <x v="2"/>
    <n v="285"/>
    <n v="436"/>
    <x v="1"/>
    <n v="27821.72"/>
    <x v="0"/>
  </r>
  <r>
    <x v="3981"/>
    <x v="3981"/>
    <x v="1"/>
    <x v="1"/>
    <n v="192"/>
    <n v="11"/>
    <x v="767"/>
    <n v="38"/>
    <n v="208"/>
    <n v="790.19"/>
    <n v="0.42499999999999999"/>
    <x v="2"/>
    <n v="2112"/>
    <n v="1595"/>
    <x v="0"/>
    <n v="438555.45"/>
    <x v="0"/>
  </r>
  <r>
    <x v="3982"/>
    <x v="3982"/>
    <x v="2"/>
    <x v="2"/>
    <n v="83"/>
    <n v="6"/>
    <x v="150"/>
    <n v="95"/>
    <n v="86"/>
    <n v="229.83"/>
    <n v="0.83"/>
    <x v="1"/>
    <n v="498"/>
    <n v="545"/>
    <x v="1"/>
    <n v="11031.84"/>
    <x v="2"/>
  </r>
  <r>
    <x v="3983"/>
    <x v="3983"/>
    <x v="3"/>
    <x v="1"/>
    <n v="163"/>
    <n v="7"/>
    <x v="28"/>
    <n v="56"/>
    <n v="76"/>
    <n v="1154.6500000000001"/>
    <n v="0.94299999999999995"/>
    <x v="1"/>
    <n v="1141"/>
    <n v="527"/>
    <x v="0"/>
    <n v="773615.50000000012"/>
    <x v="2"/>
  </r>
  <r>
    <x v="3984"/>
    <x v="3984"/>
    <x v="4"/>
    <x v="0"/>
    <n v="107"/>
    <n v="10"/>
    <x v="629"/>
    <n v="86"/>
    <n v="305"/>
    <n v="797.19"/>
    <n v="0.46500000000000002"/>
    <x v="1"/>
    <n v="1070"/>
    <n v="479"/>
    <x v="0"/>
    <n v="539697.63"/>
    <x v="0"/>
  </r>
  <r>
    <x v="3985"/>
    <x v="3985"/>
    <x v="2"/>
    <x v="2"/>
    <n v="115"/>
    <n v="11"/>
    <x v="251"/>
    <n v="200"/>
    <n v="327"/>
    <n v="140.6"/>
    <n v="0.45600000000000002"/>
    <x v="2"/>
    <n v="1265"/>
    <n v="811"/>
    <x v="0"/>
    <n v="91952.4"/>
    <x v="0"/>
  </r>
  <r>
    <x v="3986"/>
    <x v="3986"/>
    <x v="2"/>
    <x v="0"/>
    <n v="62"/>
    <n v="2"/>
    <x v="494"/>
    <n v="40"/>
    <n v="298"/>
    <n v="1422.76"/>
    <n v="0.502"/>
    <x v="1"/>
    <n v="124"/>
    <n v="0"/>
    <x v="2"/>
    <n v="937598.84"/>
    <x v="0"/>
  </r>
  <r>
    <x v="3987"/>
    <x v="3987"/>
    <x v="3"/>
    <x v="1"/>
    <n v="86"/>
    <n v="14"/>
    <x v="424"/>
    <n v="178"/>
    <n v="230"/>
    <n v="1472.1"/>
    <n v="0.72299999999999998"/>
    <x v="1"/>
    <n v="1204"/>
    <n v="1246"/>
    <x v="1"/>
    <n v="200205.59999999998"/>
    <x v="1"/>
  </r>
  <r>
    <x v="3988"/>
    <x v="3988"/>
    <x v="4"/>
    <x v="2"/>
    <n v="136"/>
    <n v="11"/>
    <x v="631"/>
    <n v="45"/>
    <n v="66"/>
    <n v="1677.22"/>
    <n v="0.66800000000000004"/>
    <x v="2"/>
    <n v="1496"/>
    <n v="1390"/>
    <x v="0"/>
    <n v="253260.22"/>
    <x v="1"/>
  </r>
  <r>
    <x v="3989"/>
    <x v="3989"/>
    <x v="4"/>
    <x v="2"/>
    <n v="26"/>
    <n v="4"/>
    <x v="12"/>
    <n v="254"/>
    <n v="174"/>
    <n v="996.8"/>
    <n v="0.223"/>
    <x v="1"/>
    <n v="104"/>
    <n v="50"/>
    <x v="0"/>
    <n v="307014.39999999997"/>
    <x v="3"/>
  </r>
  <r>
    <x v="3990"/>
    <x v="3990"/>
    <x v="1"/>
    <x v="0"/>
    <n v="135"/>
    <n v="13"/>
    <x v="534"/>
    <n v="197"/>
    <n v="361"/>
    <n v="1938.88"/>
    <n v="6.4000000000000001E-2"/>
    <x v="0"/>
    <n v="1755"/>
    <n v="1215"/>
    <x v="0"/>
    <n v="1428954.56"/>
    <x v="3"/>
  </r>
  <r>
    <x v="3991"/>
    <x v="3991"/>
    <x v="2"/>
    <x v="2"/>
    <n v="83"/>
    <n v="10"/>
    <x v="520"/>
    <n v="24"/>
    <n v="261"/>
    <n v="1832.43"/>
    <n v="0.94899999999999995"/>
    <x v="1"/>
    <n v="830"/>
    <n v="599"/>
    <x v="1"/>
    <n v="467269.65"/>
    <x v="2"/>
  </r>
  <r>
    <x v="3992"/>
    <x v="3992"/>
    <x v="4"/>
    <x v="2"/>
    <n v="103"/>
    <n v="2"/>
    <x v="8"/>
    <n v="225"/>
    <n v="286"/>
    <n v="1125.1400000000001"/>
    <n v="0.26100000000000001"/>
    <x v="0"/>
    <n v="206"/>
    <n v="370"/>
    <x v="1"/>
    <n v="68633.540000000008"/>
    <x v="3"/>
  </r>
  <r>
    <x v="3993"/>
    <x v="3993"/>
    <x v="4"/>
    <x v="0"/>
    <n v="179"/>
    <n v="2"/>
    <x v="48"/>
    <n v="167"/>
    <n v="348"/>
    <n v="917.66"/>
    <n v="0.63900000000000001"/>
    <x v="1"/>
    <n v="358"/>
    <n v="346"/>
    <x v="1"/>
    <n v="164261.13999999998"/>
    <x v="1"/>
  </r>
  <r>
    <x v="3994"/>
    <x v="3994"/>
    <x v="0"/>
    <x v="2"/>
    <n v="42"/>
    <n v="2"/>
    <x v="399"/>
    <n v="164"/>
    <n v="249"/>
    <n v="55.92"/>
    <n v="0.82799999999999996"/>
    <x v="1"/>
    <n v="84"/>
    <n v="0"/>
    <x v="2"/>
    <n v="43785.36"/>
    <x v="2"/>
  </r>
  <r>
    <x v="3995"/>
    <x v="3995"/>
    <x v="0"/>
    <x v="0"/>
    <n v="165"/>
    <n v="8"/>
    <x v="771"/>
    <n v="250"/>
    <n v="230"/>
    <n v="1436.44"/>
    <n v="0.3"/>
    <x v="0"/>
    <n v="1320"/>
    <n v="860"/>
    <x v="0"/>
    <n v="1019872.4"/>
    <x v="0"/>
  </r>
  <r>
    <x v="3996"/>
    <x v="3996"/>
    <x v="4"/>
    <x v="0"/>
    <n v="180"/>
    <n v="14"/>
    <x v="362"/>
    <n v="54"/>
    <n v="179"/>
    <n v="1151.6600000000001"/>
    <n v="0.63500000000000001"/>
    <x v="2"/>
    <n v="2520"/>
    <n v="2430"/>
    <x v="1"/>
    <n v="165839.04000000001"/>
    <x v="1"/>
  </r>
  <r>
    <x v="3997"/>
    <x v="3997"/>
    <x v="1"/>
    <x v="0"/>
    <n v="197"/>
    <n v="6"/>
    <x v="561"/>
    <n v="184"/>
    <n v="170"/>
    <n v="1878.21"/>
    <n v="0.108"/>
    <x v="0"/>
    <n v="1182"/>
    <n v="1087"/>
    <x v="0"/>
    <n v="524020.59"/>
    <x v="3"/>
  </r>
  <r>
    <x v="3998"/>
    <x v="3998"/>
    <x v="4"/>
    <x v="0"/>
    <n v="121"/>
    <n v="7"/>
    <x v="611"/>
    <n v="65"/>
    <n v="236"/>
    <n v="1208.75"/>
    <n v="0.97"/>
    <x v="2"/>
    <n v="847"/>
    <n v="617"/>
    <x v="0"/>
    <n v="356581.25"/>
    <x v="2"/>
  </r>
  <r>
    <x v="3999"/>
    <x v="3999"/>
    <x v="3"/>
    <x v="0"/>
    <n v="30"/>
    <n v="14"/>
    <x v="714"/>
    <n v="63"/>
    <n v="276"/>
    <n v="1986.07"/>
    <n v="5.8000000000000003E-2"/>
    <x v="1"/>
    <n v="420"/>
    <n v="251"/>
    <x v="1"/>
    <n v="460768.24"/>
    <x v="3"/>
  </r>
  <r>
    <x v="4000"/>
    <x v="4000"/>
    <x v="2"/>
    <x v="1"/>
    <n v="140"/>
    <n v="9"/>
    <x v="305"/>
    <n v="274"/>
    <n v="211"/>
    <n v="1714.95"/>
    <n v="0.438"/>
    <x v="2"/>
    <n v="1260"/>
    <n v="1042"/>
    <x v="0"/>
    <n v="843755.4"/>
    <x v="0"/>
  </r>
  <r>
    <x v="4001"/>
    <x v="4001"/>
    <x v="1"/>
    <x v="1"/>
    <n v="54"/>
    <n v="14"/>
    <x v="707"/>
    <n v="248"/>
    <n v="161"/>
    <n v="1909.52"/>
    <n v="0.53700000000000003"/>
    <x v="2"/>
    <n v="756"/>
    <n v="283"/>
    <x v="0"/>
    <n v="1376763.92"/>
    <x v="0"/>
  </r>
  <r>
    <x v="4002"/>
    <x v="4002"/>
    <x v="3"/>
    <x v="0"/>
    <n v="42"/>
    <n v="3"/>
    <x v="453"/>
    <n v="117"/>
    <n v="183"/>
    <n v="688.94"/>
    <n v="0.79"/>
    <x v="0"/>
    <n v="126"/>
    <n v="0"/>
    <x v="2"/>
    <n v="405785.66000000003"/>
    <x v="1"/>
  </r>
  <r>
    <x v="4003"/>
    <x v="4003"/>
    <x v="1"/>
    <x v="1"/>
    <n v="142"/>
    <n v="14"/>
    <x v="178"/>
    <n v="207"/>
    <n v="235"/>
    <n v="341.21"/>
    <n v="0.121"/>
    <x v="2"/>
    <n v="1988"/>
    <n v="1745"/>
    <x v="0"/>
    <n v="153544.5"/>
    <x v="3"/>
  </r>
  <r>
    <x v="4004"/>
    <x v="4004"/>
    <x v="3"/>
    <x v="1"/>
    <n v="46"/>
    <n v="3"/>
    <x v="518"/>
    <n v="223"/>
    <n v="224"/>
    <n v="1603.9"/>
    <n v="0.441"/>
    <x v="2"/>
    <n v="138"/>
    <n v="0"/>
    <x v="2"/>
    <n v="1177262.6000000001"/>
    <x v="0"/>
  </r>
  <r>
    <x v="4005"/>
    <x v="4005"/>
    <x v="2"/>
    <x v="2"/>
    <n v="41"/>
    <n v="4"/>
    <x v="295"/>
    <n v="255"/>
    <n v="310"/>
    <n v="1583.08"/>
    <n v="0.3"/>
    <x v="0"/>
    <n v="164"/>
    <n v="320"/>
    <x v="1"/>
    <n v="156724.91999999998"/>
    <x v="0"/>
  </r>
  <r>
    <x v="4006"/>
    <x v="4006"/>
    <x v="2"/>
    <x v="0"/>
    <n v="158"/>
    <n v="14"/>
    <x v="334"/>
    <n v="47"/>
    <n v="366"/>
    <n v="462.33"/>
    <n v="0.312"/>
    <x v="2"/>
    <n v="2212"/>
    <n v="2012"/>
    <x v="1"/>
    <n v="114195.51"/>
    <x v="0"/>
  </r>
  <r>
    <x v="4007"/>
    <x v="4007"/>
    <x v="0"/>
    <x v="1"/>
    <n v="144"/>
    <n v="4"/>
    <x v="732"/>
    <n v="182"/>
    <n v="361"/>
    <n v="1541.25"/>
    <n v="0.77900000000000003"/>
    <x v="2"/>
    <n v="576"/>
    <n v="644"/>
    <x v="1"/>
    <n v="175702.5"/>
    <x v="1"/>
  </r>
  <r>
    <x v="4008"/>
    <x v="4008"/>
    <x v="3"/>
    <x v="2"/>
    <n v="53"/>
    <n v="14"/>
    <x v="762"/>
    <n v="114"/>
    <n v="318"/>
    <n v="1184.8499999999999"/>
    <n v="5.0000000000000001E-3"/>
    <x v="0"/>
    <n v="742"/>
    <n v="413"/>
    <x v="0"/>
    <n v="524888.54999999993"/>
    <x v="3"/>
  </r>
  <r>
    <x v="4009"/>
    <x v="4009"/>
    <x v="0"/>
    <x v="2"/>
    <n v="146"/>
    <n v="4"/>
    <x v="757"/>
    <n v="49"/>
    <n v="331"/>
    <n v="263.57"/>
    <n v="0.749"/>
    <x v="0"/>
    <n v="584"/>
    <n v="98"/>
    <x v="0"/>
    <n v="141009.94999999998"/>
    <x v="1"/>
  </r>
  <r>
    <x v="4010"/>
    <x v="4010"/>
    <x v="3"/>
    <x v="0"/>
    <n v="50"/>
    <n v="5"/>
    <x v="630"/>
    <n v="139"/>
    <n v="273"/>
    <n v="1028.48"/>
    <n v="0.81"/>
    <x v="0"/>
    <n v="250"/>
    <n v="205"/>
    <x v="1"/>
    <n v="189240.32000000001"/>
    <x v="2"/>
  </r>
  <r>
    <x v="4011"/>
    <x v="4011"/>
    <x v="0"/>
    <x v="0"/>
    <n v="167"/>
    <n v="4"/>
    <x v="149"/>
    <n v="190"/>
    <n v="301"/>
    <n v="1865.72"/>
    <n v="0.90100000000000002"/>
    <x v="2"/>
    <n v="668"/>
    <n v="413"/>
    <x v="0"/>
    <n v="830245.4"/>
    <x v="2"/>
  </r>
  <r>
    <x v="4012"/>
    <x v="4012"/>
    <x v="2"/>
    <x v="2"/>
    <n v="33"/>
    <n v="3"/>
    <x v="8"/>
    <n v="203"/>
    <n v="113"/>
    <n v="1037.5899999999999"/>
    <n v="0.627"/>
    <x v="1"/>
    <n v="99"/>
    <n v="241"/>
    <x v="1"/>
    <n v="63292.99"/>
    <x v="1"/>
  </r>
  <r>
    <x v="4013"/>
    <x v="4013"/>
    <x v="1"/>
    <x v="0"/>
    <n v="16"/>
    <n v="10"/>
    <x v="455"/>
    <n v="298"/>
    <n v="367"/>
    <n v="1587.96"/>
    <n v="0.33300000000000002"/>
    <x v="0"/>
    <n v="160"/>
    <n v="0"/>
    <x v="0"/>
    <n v="1206849.6000000001"/>
    <x v="0"/>
  </r>
  <r>
    <x v="4014"/>
    <x v="4014"/>
    <x v="0"/>
    <x v="0"/>
    <n v="120"/>
    <n v="7"/>
    <x v="721"/>
    <n v="68"/>
    <n v="173"/>
    <n v="106.37"/>
    <n v="0.42699999999999999"/>
    <x v="0"/>
    <n v="840"/>
    <n v="486"/>
    <x v="0"/>
    <n v="44888.14"/>
    <x v="0"/>
  </r>
  <r>
    <x v="4015"/>
    <x v="4015"/>
    <x v="3"/>
    <x v="2"/>
    <n v="86"/>
    <n v="4"/>
    <x v="127"/>
    <n v="35"/>
    <n v="119"/>
    <n v="1469.76"/>
    <n v="0.97"/>
    <x v="2"/>
    <n v="344"/>
    <n v="0"/>
    <x v="2"/>
    <n v="1137594.24"/>
    <x v="2"/>
  </r>
  <r>
    <x v="4016"/>
    <x v="4016"/>
    <x v="3"/>
    <x v="2"/>
    <n v="48"/>
    <n v="10"/>
    <x v="697"/>
    <n v="112"/>
    <n v="287"/>
    <n v="1896.33"/>
    <n v="0.88100000000000001"/>
    <x v="1"/>
    <n v="480"/>
    <n v="0"/>
    <x v="0"/>
    <n v="1408973.19"/>
    <x v="2"/>
  </r>
  <r>
    <x v="4017"/>
    <x v="4017"/>
    <x v="2"/>
    <x v="0"/>
    <n v="198"/>
    <n v="5"/>
    <x v="240"/>
    <n v="30"/>
    <n v="124"/>
    <n v="1024.08"/>
    <n v="0.46400000000000002"/>
    <x v="1"/>
    <n v="990"/>
    <n v="585"/>
    <x v="0"/>
    <n v="445474.8"/>
    <x v="0"/>
  </r>
  <r>
    <x v="4018"/>
    <x v="4018"/>
    <x v="3"/>
    <x v="1"/>
    <n v="6"/>
    <n v="5"/>
    <x v="169"/>
    <n v="89"/>
    <n v="59"/>
    <n v="708.53"/>
    <n v="0.94299999999999995"/>
    <x v="2"/>
    <n v="30"/>
    <n v="0"/>
    <x v="2"/>
    <n v="226021.06999999998"/>
    <x v="2"/>
  </r>
  <r>
    <x v="4019"/>
    <x v="4019"/>
    <x v="4"/>
    <x v="0"/>
    <n v="191"/>
    <n v="9"/>
    <x v="93"/>
    <n v="208"/>
    <n v="317"/>
    <n v="1310.97"/>
    <n v="0.82299999999999995"/>
    <x v="0"/>
    <n v="1719"/>
    <n v="1853"/>
    <x v="1"/>
    <n v="97011.78"/>
    <x v="2"/>
  </r>
  <r>
    <x v="4020"/>
    <x v="4020"/>
    <x v="1"/>
    <x v="1"/>
    <n v="21"/>
    <n v="8"/>
    <x v="545"/>
    <n v="46"/>
    <n v="137"/>
    <n v="1836.71"/>
    <n v="0.90100000000000002"/>
    <x v="2"/>
    <n v="168"/>
    <n v="0"/>
    <x v="0"/>
    <n v="652032.05000000005"/>
    <x v="2"/>
  </r>
  <r>
    <x v="4021"/>
    <x v="4021"/>
    <x v="0"/>
    <x v="2"/>
    <n v="142"/>
    <n v="8"/>
    <x v="303"/>
    <n v="23"/>
    <n v="99"/>
    <n v="394.7"/>
    <n v="0.68300000000000005"/>
    <x v="1"/>
    <n v="1136"/>
    <n v="710"/>
    <x v="0"/>
    <n v="177220.3"/>
    <x v="1"/>
  </r>
  <r>
    <x v="4022"/>
    <x v="4022"/>
    <x v="1"/>
    <x v="1"/>
    <n v="22"/>
    <n v="11"/>
    <x v="64"/>
    <n v="230"/>
    <n v="192"/>
    <n v="837.2"/>
    <n v="0.85799999999999998"/>
    <x v="0"/>
    <n v="242"/>
    <n v="0"/>
    <x v="0"/>
    <n v="589388.80000000005"/>
    <x v="2"/>
  </r>
  <r>
    <x v="4023"/>
    <x v="4023"/>
    <x v="2"/>
    <x v="2"/>
    <n v="26"/>
    <n v="8"/>
    <x v="556"/>
    <n v="175"/>
    <n v="108"/>
    <n v="354.77"/>
    <n v="0.89200000000000002"/>
    <x v="1"/>
    <n v="208"/>
    <n v="30"/>
    <x v="0"/>
    <n v="125233.81"/>
    <x v="2"/>
  </r>
  <r>
    <x v="4024"/>
    <x v="4024"/>
    <x v="0"/>
    <x v="0"/>
    <n v="87"/>
    <n v="11"/>
    <x v="455"/>
    <n v="182"/>
    <n v="367"/>
    <n v="1018.48"/>
    <n v="9.1999999999999998E-2"/>
    <x v="1"/>
    <n v="957"/>
    <n v="379"/>
    <x v="0"/>
    <n v="774044.8"/>
    <x v="3"/>
  </r>
  <r>
    <x v="4025"/>
    <x v="4025"/>
    <x v="0"/>
    <x v="0"/>
    <n v="62"/>
    <n v="12"/>
    <x v="70"/>
    <n v="159"/>
    <n v="260"/>
    <n v="1103.82"/>
    <n v="0.96499999999999997"/>
    <x v="1"/>
    <n v="744"/>
    <n v="478"/>
    <x v="0"/>
    <n v="469123.5"/>
    <x v="2"/>
  </r>
  <r>
    <x v="4026"/>
    <x v="4026"/>
    <x v="4"/>
    <x v="2"/>
    <n v="57"/>
    <n v="6"/>
    <x v="537"/>
    <n v="181"/>
    <n v="121"/>
    <n v="1891.2"/>
    <n v="0.33400000000000002"/>
    <x v="1"/>
    <n v="342"/>
    <n v="474"/>
    <x v="1"/>
    <n v="92668.800000000003"/>
    <x v="0"/>
  </r>
  <r>
    <x v="4027"/>
    <x v="4027"/>
    <x v="2"/>
    <x v="2"/>
    <n v="5"/>
    <n v="8"/>
    <x v="276"/>
    <n v="90"/>
    <n v="293"/>
    <n v="854.4"/>
    <n v="0.44"/>
    <x v="0"/>
    <n v="40"/>
    <n v="0"/>
    <x v="2"/>
    <n v="473337.59999999998"/>
    <x v="0"/>
  </r>
  <r>
    <x v="4028"/>
    <x v="4028"/>
    <x v="3"/>
    <x v="2"/>
    <n v="65"/>
    <n v="5"/>
    <x v="730"/>
    <n v="234"/>
    <n v="288"/>
    <n v="1155.57"/>
    <n v="0.79200000000000004"/>
    <x v="0"/>
    <n v="325"/>
    <n v="23"/>
    <x v="0"/>
    <n v="619385.52"/>
    <x v="1"/>
  </r>
  <r>
    <x v="4029"/>
    <x v="4029"/>
    <x v="4"/>
    <x v="0"/>
    <n v="163"/>
    <n v="9"/>
    <x v="278"/>
    <n v="44"/>
    <n v="239"/>
    <n v="1776.26"/>
    <n v="0.66500000000000004"/>
    <x v="0"/>
    <n v="1467"/>
    <n v="917"/>
    <x v="0"/>
    <n v="1055098.44"/>
    <x v="1"/>
  </r>
  <r>
    <x v="4030"/>
    <x v="4030"/>
    <x v="4"/>
    <x v="0"/>
    <n v="35"/>
    <n v="10"/>
    <x v="675"/>
    <n v="197"/>
    <n v="99"/>
    <n v="676.74"/>
    <n v="0.89300000000000002"/>
    <x v="2"/>
    <n v="350"/>
    <n v="307"/>
    <x v="0"/>
    <n v="162417.60000000001"/>
    <x v="2"/>
  </r>
  <r>
    <x v="4031"/>
    <x v="4031"/>
    <x v="1"/>
    <x v="1"/>
    <n v="70"/>
    <n v="14"/>
    <x v="346"/>
    <n v="233"/>
    <n v="254"/>
    <n v="1364.62"/>
    <n v="0.40100000000000002"/>
    <x v="0"/>
    <n v="980"/>
    <n v="600"/>
    <x v="0"/>
    <n v="836512.05999999994"/>
    <x v="0"/>
  </r>
  <r>
    <x v="4032"/>
    <x v="4032"/>
    <x v="1"/>
    <x v="2"/>
    <n v="151"/>
    <n v="13"/>
    <x v="700"/>
    <n v="140"/>
    <n v="103"/>
    <n v="1526.47"/>
    <n v="0.373"/>
    <x v="1"/>
    <n v="1963"/>
    <n v="1590"/>
    <x v="0"/>
    <n v="783079.11"/>
    <x v="0"/>
  </r>
  <r>
    <x v="4033"/>
    <x v="4033"/>
    <x v="1"/>
    <x v="1"/>
    <n v="57"/>
    <n v="4"/>
    <x v="365"/>
    <n v="18"/>
    <n v="359"/>
    <n v="694.53"/>
    <n v="3.2000000000000001E-2"/>
    <x v="1"/>
    <n v="228"/>
    <n v="0"/>
    <x v="2"/>
    <n v="536871.68999999994"/>
    <x v="3"/>
  </r>
  <r>
    <x v="4034"/>
    <x v="4034"/>
    <x v="4"/>
    <x v="0"/>
    <n v="99"/>
    <n v="8"/>
    <x v="690"/>
    <n v="78"/>
    <n v="273"/>
    <n v="370.47"/>
    <n v="0.46300000000000002"/>
    <x v="0"/>
    <n v="792"/>
    <n v="598"/>
    <x v="1"/>
    <n v="100767.84000000001"/>
    <x v="0"/>
  </r>
  <r>
    <x v="4035"/>
    <x v="4035"/>
    <x v="3"/>
    <x v="1"/>
    <n v="154"/>
    <n v="13"/>
    <x v="671"/>
    <n v="37"/>
    <n v="205"/>
    <n v="1030.67"/>
    <n v="0.72399999999999998"/>
    <x v="0"/>
    <n v="2002"/>
    <n v="1456"/>
    <x v="0"/>
    <n v="600880.61"/>
    <x v="1"/>
  </r>
  <r>
    <x v="4036"/>
    <x v="4036"/>
    <x v="0"/>
    <x v="1"/>
    <n v="27"/>
    <n v="11"/>
    <x v="378"/>
    <n v="243"/>
    <n v="100"/>
    <n v="745.76"/>
    <n v="0.30099999999999999"/>
    <x v="2"/>
    <n v="297"/>
    <n v="200"/>
    <x v="0"/>
    <n v="253558.39999999999"/>
    <x v="0"/>
  </r>
  <r>
    <x v="4037"/>
    <x v="4037"/>
    <x v="1"/>
    <x v="0"/>
    <n v="147"/>
    <n v="10"/>
    <x v="445"/>
    <n v="40"/>
    <n v="290"/>
    <n v="569.6"/>
    <n v="0.46300000000000002"/>
    <x v="0"/>
    <n v="1470"/>
    <n v="1452"/>
    <x v="1"/>
    <n v="33036.800000000003"/>
    <x v="0"/>
  </r>
  <r>
    <x v="4038"/>
    <x v="4038"/>
    <x v="3"/>
    <x v="0"/>
    <n v="158"/>
    <n v="2"/>
    <x v="290"/>
    <n v="241"/>
    <n v="379"/>
    <n v="1948.17"/>
    <n v="0.219"/>
    <x v="2"/>
    <n v="316"/>
    <n v="73"/>
    <x v="0"/>
    <n v="942914.28"/>
    <x v="3"/>
  </r>
  <r>
    <x v="4039"/>
    <x v="4039"/>
    <x v="2"/>
    <x v="2"/>
    <n v="135"/>
    <n v="3"/>
    <x v="109"/>
    <n v="63"/>
    <n v="210"/>
    <n v="1029.2"/>
    <n v="0.77300000000000002"/>
    <x v="0"/>
    <n v="405"/>
    <n v="0"/>
    <x v="0"/>
    <n v="813068"/>
    <x v="1"/>
  </r>
  <r>
    <x v="4040"/>
    <x v="4040"/>
    <x v="1"/>
    <x v="1"/>
    <n v="91"/>
    <n v="8"/>
    <x v="605"/>
    <n v="184"/>
    <n v="178"/>
    <n v="1720.13"/>
    <n v="6.0999999999999999E-2"/>
    <x v="2"/>
    <n v="728"/>
    <n v="482"/>
    <x v="0"/>
    <n v="739655.9"/>
    <x v="3"/>
  </r>
  <r>
    <x v="4041"/>
    <x v="4041"/>
    <x v="0"/>
    <x v="0"/>
    <n v="152"/>
    <n v="14"/>
    <x v="768"/>
    <n v="288"/>
    <n v="134"/>
    <n v="430.87"/>
    <n v="0.70499999999999996"/>
    <x v="0"/>
    <n v="2128"/>
    <n v="1985"/>
    <x v="0"/>
    <n v="185704.97"/>
    <x v="1"/>
  </r>
  <r>
    <x v="4042"/>
    <x v="4042"/>
    <x v="2"/>
    <x v="0"/>
    <n v="129"/>
    <n v="3"/>
    <x v="581"/>
    <n v="95"/>
    <n v="118"/>
    <n v="1881.91"/>
    <n v="0.379"/>
    <x v="0"/>
    <n v="387"/>
    <n v="0"/>
    <x v="0"/>
    <n v="961656.01"/>
    <x v="0"/>
  </r>
  <r>
    <x v="4043"/>
    <x v="4043"/>
    <x v="2"/>
    <x v="1"/>
    <n v="113"/>
    <n v="8"/>
    <x v="191"/>
    <n v="74"/>
    <n v="104"/>
    <n v="1599.14"/>
    <n v="4.2000000000000003E-2"/>
    <x v="0"/>
    <n v="904"/>
    <n v="521"/>
    <x v="0"/>
    <n v="730806.9800000001"/>
    <x v="3"/>
  </r>
  <r>
    <x v="4044"/>
    <x v="4044"/>
    <x v="0"/>
    <x v="0"/>
    <n v="44"/>
    <n v="2"/>
    <x v="165"/>
    <n v="98"/>
    <n v="134"/>
    <n v="1626.95"/>
    <n v="0.85299999999999998"/>
    <x v="2"/>
    <n v="88"/>
    <n v="0"/>
    <x v="2"/>
    <n v="810221.1"/>
    <x v="2"/>
  </r>
  <r>
    <x v="4045"/>
    <x v="4045"/>
    <x v="1"/>
    <x v="2"/>
    <n v="125"/>
    <n v="4"/>
    <x v="612"/>
    <n v="63"/>
    <n v="394"/>
    <n v="810.04"/>
    <n v="0.48799999999999999"/>
    <x v="1"/>
    <n v="500"/>
    <n v="472"/>
    <x v="1"/>
    <n v="73713.64"/>
    <x v="0"/>
  </r>
  <r>
    <x v="4046"/>
    <x v="4046"/>
    <x v="4"/>
    <x v="2"/>
    <n v="43"/>
    <n v="6"/>
    <x v="292"/>
    <n v="127"/>
    <n v="378"/>
    <n v="996.99"/>
    <n v="0.59899999999999998"/>
    <x v="2"/>
    <n v="258"/>
    <n v="0"/>
    <x v="0"/>
    <n v="599190.99"/>
    <x v="0"/>
  </r>
  <r>
    <x v="4047"/>
    <x v="4047"/>
    <x v="0"/>
    <x v="1"/>
    <n v="124"/>
    <n v="13"/>
    <x v="623"/>
    <n v="238"/>
    <n v="129"/>
    <n v="1207.04"/>
    <n v="0.73199999999999998"/>
    <x v="0"/>
    <n v="1612"/>
    <n v="1611"/>
    <x v="0"/>
    <n v="288482.56"/>
    <x v="1"/>
  </r>
  <r>
    <x v="4048"/>
    <x v="4048"/>
    <x v="0"/>
    <x v="2"/>
    <n v="22"/>
    <n v="12"/>
    <x v="164"/>
    <n v="276"/>
    <n v="269"/>
    <n v="1590.04"/>
    <n v="0.65500000000000003"/>
    <x v="1"/>
    <n v="264"/>
    <n v="517"/>
    <x v="1"/>
    <n v="36570.92"/>
    <x v="1"/>
  </r>
  <r>
    <x v="4049"/>
    <x v="4049"/>
    <x v="0"/>
    <x v="0"/>
    <n v="173"/>
    <n v="7"/>
    <x v="676"/>
    <n v="31"/>
    <n v="159"/>
    <n v="1705.66"/>
    <n v="0.73099999999999998"/>
    <x v="2"/>
    <n v="1211"/>
    <n v="933"/>
    <x v="0"/>
    <n v="527048.94000000006"/>
    <x v="1"/>
  </r>
  <r>
    <x v="4050"/>
    <x v="4050"/>
    <x v="2"/>
    <x v="0"/>
    <n v="159"/>
    <n v="14"/>
    <x v="214"/>
    <n v="256"/>
    <n v="302"/>
    <n v="202.19"/>
    <n v="0.76200000000000001"/>
    <x v="2"/>
    <n v="2226"/>
    <n v="2083"/>
    <x v="0"/>
    <n v="80673.81"/>
    <x v="1"/>
  </r>
  <r>
    <x v="4051"/>
    <x v="4051"/>
    <x v="3"/>
    <x v="0"/>
    <n v="147"/>
    <n v="10"/>
    <x v="291"/>
    <n v="29"/>
    <n v="366"/>
    <n v="1812.92"/>
    <n v="0.58899999999999997"/>
    <x v="1"/>
    <n v="1470"/>
    <n v="1125"/>
    <x v="0"/>
    <n v="678032.08000000007"/>
    <x v="0"/>
  </r>
  <r>
    <x v="4052"/>
    <x v="4052"/>
    <x v="4"/>
    <x v="0"/>
    <n v="41"/>
    <n v="10"/>
    <x v="209"/>
    <n v="193"/>
    <n v="213"/>
    <n v="1878.12"/>
    <n v="0.36599999999999999"/>
    <x v="0"/>
    <n v="410"/>
    <n v="0"/>
    <x v="0"/>
    <n v="1431127.44"/>
    <x v="0"/>
  </r>
  <r>
    <x v="4053"/>
    <x v="4053"/>
    <x v="1"/>
    <x v="1"/>
    <n v="190"/>
    <n v="4"/>
    <x v="295"/>
    <n v="59"/>
    <n v="152"/>
    <n v="1206.1300000000001"/>
    <n v="0.24299999999999999"/>
    <x v="1"/>
    <n v="760"/>
    <n v="720"/>
    <x v="1"/>
    <n v="119406.87000000001"/>
    <x v="3"/>
  </r>
  <r>
    <x v="4054"/>
    <x v="4054"/>
    <x v="1"/>
    <x v="2"/>
    <n v="9"/>
    <n v="9"/>
    <x v="590"/>
    <n v="99"/>
    <n v="162"/>
    <n v="414.16"/>
    <n v="0.90300000000000002"/>
    <x v="0"/>
    <n v="81"/>
    <n v="95"/>
    <x v="1"/>
    <n v="35203.599999999999"/>
    <x v="2"/>
  </r>
  <r>
    <x v="4055"/>
    <x v="4055"/>
    <x v="3"/>
    <x v="2"/>
    <n v="77"/>
    <n v="14"/>
    <x v="701"/>
    <n v="113"/>
    <n v="301"/>
    <n v="1645.91"/>
    <n v="0.97"/>
    <x v="1"/>
    <n v="1078"/>
    <n v="1036"/>
    <x v="1"/>
    <n v="255116.05000000002"/>
    <x v="2"/>
  </r>
  <r>
    <x v="4056"/>
    <x v="4056"/>
    <x v="0"/>
    <x v="0"/>
    <n v="139"/>
    <n v="5"/>
    <x v="49"/>
    <n v="203"/>
    <n v="201"/>
    <n v="1119.75"/>
    <n v="0.35799999999999998"/>
    <x v="2"/>
    <n v="695"/>
    <n v="480"/>
    <x v="0"/>
    <n v="468055.5"/>
    <x v="0"/>
  </r>
  <r>
    <x v="4057"/>
    <x v="4057"/>
    <x v="4"/>
    <x v="1"/>
    <n v="45"/>
    <n v="8"/>
    <x v="746"/>
    <n v="83"/>
    <n v="385"/>
    <n v="1643.53"/>
    <n v="0.112"/>
    <x v="2"/>
    <n v="360"/>
    <n v="0"/>
    <x v="0"/>
    <n v="1186628.6599999999"/>
    <x v="3"/>
  </r>
  <r>
    <x v="4058"/>
    <x v="4058"/>
    <x v="1"/>
    <x v="0"/>
    <n v="14"/>
    <n v="7"/>
    <x v="489"/>
    <n v="278"/>
    <n v="300"/>
    <n v="1638.88"/>
    <n v="0.223"/>
    <x v="2"/>
    <n v="98"/>
    <n v="10"/>
    <x v="0"/>
    <n v="599830.08000000007"/>
    <x v="3"/>
  </r>
  <r>
    <x v="4059"/>
    <x v="4059"/>
    <x v="1"/>
    <x v="0"/>
    <n v="194"/>
    <n v="9"/>
    <x v="580"/>
    <n v="24"/>
    <n v="137"/>
    <n v="219.12"/>
    <n v="0.67100000000000004"/>
    <x v="0"/>
    <n v="1746"/>
    <n v="1692"/>
    <x v="1"/>
    <n v="17091.36"/>
    <x v="1"/>
  </r>
  <r>
    <x v="4060"/>
    <x v="4060"/>
    <x v="0"/>
    <x v="1"/>
    <n v="158"/>
    <n v="7"/>
    <x v="643"/>
    <n v="292"/>
    <n v="149"/>
    <n v="1233.69"/>
    <n v="0.17299999999999999"/>
    <x v="0"/>
    <n v="1106"/>
    <n v="601"/>
    <x v="0"/>
    <n v="983250.93"/>
    <x v="3"/>
  </r>
  <r>
    <x v="4061"/>
    <x v="4061"/>
    <x v="3"/>
    <x v="1"/>
    <n v="72"/>
    <n v="5"/>
    <x v="121"/>
    <n v="207"/>
    <n v="169"/>
    <n v="992.13"/>
    <n v="0.78"/>
    <x v="1"/>
    <n v="360"/>
    <n v="29"/>
    <x v="0"/>
    <n v="533765.93999999994"/>
    <x v="1"/>
  </r>
  <r>
    <x v="4062"/>
    <x v="4062"/>
    <x v="4"/>
    <x v="0"/>
    <n v="28"/>
    <n v="3"/>
    <x v="719"/>
    <n v="204"/>
    <n v="352"/>
    <n v="1894.93"/>
    <n v="0.92300000000000004"/>
    <x v="0"/>
    <n v="84"/>
    <n v="0"/>
    <x v="2"/>
    <n v="1388983.69"/>
    <x v="2"/>
  </r>
  <r>
    <x v="4063"/>
    <x v="4063"/>
    <x v="3"/>
    <x v="2"/>
    <n v="82"/>
    <n v="8"/>
    <x v="273"/>
    <n v="45"/>
    <n v="253"/>
    <n v="628.45000000000005"/>
    <n v="0.96399999999999997"/>
    <x v="0"/>
    <n v="656"/>
    <n v="445"/>
    <x v="0"/>
    <n v="160883.20000000001"/>
    <x v="2"/>
  </r>
  <r>
    <x v="4064"/>
    <x v="4064"/>
    <x v="3"/>
    <x v="0"/>
    <n v="173"/>
    <n v="12"/>
    <x v="189"/>
    <n v="214"/>
    <n v="198"/>
    <n v="451.7"/>
    <n v="8.9999999999999993E-3"/>
    <x v="1"/>
    <n v="2076"/>
    <n v="1491"/>
    <x v="0"/>
    <n v="360908.3"/>
    <x v="3"/>
  </r>
  <r>
    <x v="4065"/>
    <x v="4065"/>
    <x v="4"/>
    <x v="2"/>
    <n v="197"/>
    <n v="14"/>
    <x v="712"/>
    <n v="148"/>
    <n v="250"/>
    <n v="1799.32"/>
    <n v="0.95799999999999996"/>
    <x v="0"/>
    <n v="2758"/>
    <n v="2808"/>
    <x v="1"/>
    <n v="176333.36"/>
    <x v="2"/>
  </r>
  <r>
    <x v="4066"/>
    <x v="4066"/>
    <x v="4"/>
    <x v="2"/>
    <n v="149"/>
    <n v="12"/>
    <x v="120"/>
    <n v="273"/>
    <n v="344"/>
    <n v="340"/>
    <n v="0.74"/>
    <x v="1"/>
    <n v="1788"/>
    <n v="1484"/>
    <x v="0"/>
    <n v="196180"/>
    <x v="1"/>
  </r>
  <r>
    <x v="4067"/>
    <x v="4067"/>
    <x v="1"/>
    <x v="1"/>
    <n v="113"/>
    <n v="5"/>
    <x v="127"/>
    <n v="66"/>
    <n v="52"/>
    <n v="1388.71"/>
    <n v="8.4000000000000005E-2"/>
    <x v="0"/>
    <n v="565"/>
    <n v="0"/>
    <x v="0"/>
    <n v="1074861.54"/>
    <x v="3"/>
  </r>
  <r>
    <x v="4068"/>
    <x v="4068"/>
    <x v="1"/>
    <x v="1"/>
    <n v="28"/>
    <n v="14"/>
    <x v="541"/>
    <n v="119"/>
    <n v="117"/>
    <n v="635.04"/>
    <n v="0.41499999999999998"/>
    <x v="0"/>
    <n v="392"/>
    <n v="0"/>
    <x v="0"/>
    <n v="438812.63999999996"/>
    <x v="0"/>
  </r>
  <r>
    <x v="4069"/>
    <x v="4069"/>
    <x v="4"/>
    <x v="0"/>
    <n v="159"/>
    <n v="10"/>
    <x v="388"/>
    <n v="183"/>
    <n v="203"/>
    <n v="1157.3"/>
    <n v="0.7"/>
    <x v="2"/>
    <n v="1590"/>
    <n v="1639"/>
    <x v="1"/>
    <n v="155078.19999999998"/>
    <x v="1"/>
  </r>
  <r>
    <x v="4070"/>
    <x v="4070"/>
    <x v="2"/>
    <x v="2"/>
    <n v="11"/>
    <n v="10"/>
    <x v="114"/>
    <n v="215"/>
    <n v="231"/>
    <n v="1251.6300000000001"/>
    <n v="0.95699999999999996"/>
    <x v="0"/>
    <n v="110"/>
    <n v="0"/>
    <x v="0"/>
    <n v="602034.03"/>
    <x v="2"/>
  </r>
  <r>
    <x v="4071"/>
    <x v="4071"/>
    <x v="1"/>
    <x v="2"/>
    <n v="77"/>
    <n v="8"/>
    <x v="167"/>
    <n v="234"/>
    <n v="62"/>
    <n v="863.87"/>
    <n v="0.16400000000000001"/>
    <x v="1"/>
    <n v="616"/>
    <n v="205"/>
    <x v="0"/>
    <n v="557196.15"/>
    <x v="3"/>
  </r>
  <r>
    <x v="4072"/>
    <x v="4072"/>
    <x v="2"/>
    <x v="0"/>
    <n v="111"/>
    <n v="6"/>
    <x v="461"/>
    <n v="73"/>
    <n v="238"/>
    <n v="1951.18"/>
    <n v="0.128"/>
    <x v="1"/>
    <n v="666"/>
    <n v="594"/>
    <x v="1"/>
    <n v="282921.10000000003"/>
    <x v="3"/>
  </r>
  <r>
    <x v="4073"/>
    <x v="4073"/>
    <x v="4"/>
    <x v="0"/>
    <n v="103"/>
    <n v="4"/>
    <x v="78"/>
    <n v="261"/>
    <n v="69"/>
    <n v="307.07"/>
    <n v="0.47199999999999998"/>
    <x v="2"/>
    <n v="412"/>
    <n v="52"/>
    <x v="0"/>
    <n v="190690.47"/>
    <x v="0"/>
  </r>
  <r>
    <x v="4074"/>
    <x v="4074"/>
    <x v="1"/>
    <x v="0"/>
    <n v="126"/>
    <n v="4"/>
    <x v="532"/>
    <n v="276"/>
    <n v="388"/>
    <n v="813.23"/>
    <n v="0.96799999999999997"/>
    <x v="1"/>
    <n v="504"/>
    <n v="188"/>
    <x v="0"/>
    <n v="481432.16000000003"/>
    <x v="2"/>
  </r>
  <r>
    <x v="4075"/>
    <x v="4075"/>
    <x v="3"/>
    <x v="1"/>
    <n v="16"/>
    <n v="10"/>
    <x v="564"/>
    <n v="102"/>
    <n v="332"/>
    <n v="889.27"/>
    <n v="0.97099999999999997"/>
    <x v="2"/>
    <n v="160"/>
    <n v="0"/>
    <x v="0"/>
    <n v="461531.13"/>
    <x v="2"/>
  </r>
  <r>
    <x v="4076"/>
    <x v="4076"/>
    <x v="4"/>
    <x v="0"/>
    <n v="89"/>
    <n v="10"/>
    <x v="159"/>
    <n v="192"/>
    <n v="59"/>
    <n v="1280.54"/>
    <n v="0.22800000000000001"/>
    <x v="0"/>
    <n v="890"/>
    <n v="961"/>
    <x v="1"/>
    <n v="154945.34"/>
    <x v="3"/>
  </r>
  <r>
    <x v="4077"/>
    <x v="4077"/>
    <x v="0"/>
    <x v="0"/>
    <n v="7"/>
    <n v="13"/>
    <x v="167"/>
    <n v="223"/>
    <n v="237"/>
    <n v="844.16"/>
    <n v="0.31900000000000001"/>
    <x v="2"/>
    <n v="91"/>
    <n v="0"/>
    <x v="2"/>
    <n v="544483.19999999995"/>
    <x v="0"/>
  </r>
  <r>
    <x v="4078"/>
    <x v="4078"/>
    <x v="2"/>
    <x v="2"/>
    <n v="83"/>
    <n v="14"/>
    <x v="23"/>
    <n v="151"/>
    <n v="394"/>
    <n v="239.22"/>
    <n v="0.90800000000000003"/>
    <x v="0"/>
    <n v="1162"/>
    <n v="1120"/>
    <x v="1"/>
    <n v="46169.46"/>
    <x v="2"/>
  </r>
  <r>
    <x v="4079"/>
    <x v="4079"/>
    <x v="4"/>
    <x v="0"/>
    <n v="89"/>
    <n v="12"/>
    <x v="361"/>
    <n v="92"/>
    <n v="68"/>
    <n v="1897.49"/>
    <n v="0.73499999999999999"/>
    <x v="1"/>
    <n v="1068"/>
    <n v="689"/>
    <x v="0"/>
    <n v="893717.79"/>
    <x v="1"/>
  </r>
  <r>
    <x v="4080"/>
    <x v="4080"/>
    <x v="4"/>
    <x v="2"/>
    <n v="14"/>
    <n v="5"/>
    <x v="588"/>
    <n v="108"/>
    <n v="192"/>
    <n v="861.35"/>
    <n v="0.97199999999999998"/>
    <x v="2"/>
    <n v="70"/>
    <n v="67"/>
    <x v="1"/>
    <n v="95609.85"/>
    <x v="2"/>
  </r>
  <r>
    <x v="4081"/>
    <x v="4081"/>
    <x v="1"/>
    <x v="2"/>
    <n v="37"/>
    <n v="12"/>
    <x v="264"/>
    <n v="290"/>
    <n v="152"/>
    <n v="718.21"/>
    <n v="0.89300000000000002"/>
    <x v="1"/>
    <n v="444"/>
    <n v="20"/>
    <x v="0"/>
    <n v="512801.94"/>
    <x v="2"/>
  </r>
  <r>
    <x v="4082"/>
    <x v="4082"/>
    <x v="1"/>
    <x v="1"/>
    <n v="50"/>
    <n v="2"/>
    <x v="668"/>
    <n v="111"/>
    <n v="352"/>
    <n v="921.11"/>
    <n v="0.215"/>
    <x v="1"/>
    <n v="100"/>
    <n v="0"/>
    <x v="0"/>
    <n v="372128.44"/>
    <x v="3"/>
  </r>
  <r>
    <x v="4083"/>
    <x v="4083"/>
    <x v="1"/>
    <x v="0"/>
    <n v="63"/>
    <n v="14"/>
    <x v="66"/>
    <n v="80"/>
    <n v="290"/>
    <n v="472.36"/>
    <n v="0.76"/>
    <x v="1"/>
    <n v="882"/>
    <n v="738"/>
    <x v="1"/>
    <n v="105808.64"/>
    <x v="1"/>
  </r>
  <r>
    <x v="4084"/>
    <x v="4084"/>
    <x v="0"/>
    <x v="0"/>
    <n v="56"/>
    <n v="11"/>
    <x v="638"/>
    <n v="275"/>
    <n v="201"/>
    <n v="245.43"/>
    <n v="4.9000000000000002E-2"/>
    <x v="1"/>
    <n v="616"/>
    <n v="509"/>
    <x v="0"/>
    <n v="93754.260000000009"/>
    <x v="3"/>
  </r>
  <r>
    <x v="4085"/>
    <x v="4085"/>
    <x v="1"/>
    <x v="2"/>
    <n v="10"/>
    <n v="6"/>
    <x v="280"/>
    <n v="139"/>
    <n v="321"/>
    <n v="339.73"/>
    <n v="0.81799999999999995"/>
    <x v="1"/>
    <n v="60"/>
    <n v="0"/>
    <x v="2"/>
    <n v="246643.98"/>
    <x v="2"/>
  </r>
  <r>
    <x v="4086"/>
    <x v="4086"/>
    <x v="4"/>
    <x v="1"/>
    <n v="134"/>
    <n v="9"/>
    <x v="685"/>
    <n v="69"/>
    <n v="386"/>
    <n v="374.98"/>
    <n v="0.60199999999999998"/>
    <x v="2"/>
    <n v="1206"/>
    <n v="758"/>
    <x v="0"/>
    <n v="193864.66"/>
    <x v="1"/>
  </r>
  <r>
    <x v="4087"/>
    <x v="4087"/>
    <x v="1"/>
    <x v="1"/>
    <n v="33"/>
    <n v="11"/>
    <x v="374"/>
    <n v="128"/>
    <n v="237"/>
    <n v="435.46"/>
    <n v="0.95599999999999996"/>
    <x v="1"/>
    <n v="363"/>
    <n v="0"/>
    <x v="0"/>
    <n v="242115.75999999998"/>
    <x v="2"/>
  </r>
  <r>
    <x v="4088"/>
    <x v="4088"/>
    <x v="3"/>
    <x v="0"/>
    <n v="123"/>
    <n v="5"/>
    <x v="319"/>
    <n v="272"/>
    <n v="259"/>
    <n v="868.92"/>
    <n v="0.96"/>
    <x v="2"/>
    <n v="615"/>
    <n v="634"/>
    <x v="1"/>
    <n v="219836.75999999998"/>
    <x v="2"/>
  </r>
  <r>
    <x v="4089"/>
    <x v="4089"/>
    <x v="1"/>
    <x v="2"/>
    <n v="172"/>
    <n v="11"/>
    <x v="475"/>
    <n v="30"/>
    <n v="226"/>
    <n v="1266.5999999999999"/>
    <n v="5.0999999999999997E-2"/>
    <x v="2"/>
    <n v="1892"/>
    <n v="1887"/>
    <x v="1"/>
    <n v="44331"/>
    <x v="3"/>
  </r>
  <r>
    <x v="4090"/>
    <x v="4090"/>
    <x v="0"/>
    <x v="0"/>
    <n v="101"/>
    <n v="11"/>
    <x v="632"/>
    <n v="106"/>
    <n v="243"/>
    <n v="1276.33"/>
    <n v="0.161"/>
    <x v="2"/>
    <n v="1111"/>
    <n v="1057"/>
    <x v="1"/>
    <n v="204212.8"/>
    <x v="3"/>
  </r>
  <r>
    <x v="4091"/>
    <x v="4091"/>
    <x v="3"/>
    <x v="0"/>
    <n v="193"/>
    <n v="5"/>
    <x v="491"/>
    <n v="10"/>
    <n v="226"/>
    <n v="50.19"/>
    <n v="0.48399999999999999"/>
    <x v="1"/>
    <n v="965"/>
    <n v="336"/>
    <x v="0"/>
    <n v="32071.41"/>
    <x v="0"/>
  </r>
  <r>
    <x v="4092"/>
    <x v="4092"/>
    <x v="4"/>
    <x v="0"/>
    <n v="72"/>
    <n v="14"/>
    <x v="271"/>
    <n v="212"/>
    <n v="115"/>
    <n v="1845.87"/>
    <n v="0.879"/>
    <x v="1"/>
    <n v="1008"/>
    <n v="781"/>
    <x v="0"/>
    <n v="810336.92999999993"/>
    <x v="2"/>
  </r>
  <r>
    <x v="4093"/>
    <x v="4093"/>
    <x v="4"/>
    <x v="0"/>
    <n v="161"/>
    <n v="13"/>
    <x v="476"/>
    <n v="137"/>
    <n v="359"/>
    <n v="1654.55"/>
    <n v="0.81399999999999995"/>
    <x v="2"/>
    <n v="2093"/>
    <n v="1755"/>
    <x v="0"/>
    <n v="785911.25"/>
    <x v="2"/>
  </r>
  <r>
    <x v="4094"/>
    <x v="4094"/>
    <x v="2"/>
    <x v="2"/>
    <n v="194"/>
    <n v="10"/>
    <x v="169"/>
    <n v="141"/>
    <n v="51"/>
    <n v="1929.68"/>
    <n v="0.96399999999999997"/>
    <x v="1"/>
    <n v="1940"/>
    <n v="1762"/>
    <x v="0"/>
    <n v="615567.92000000004"/>
    <x v="2"/>
  </r>
  <r>
    <x v="4095"/>
    <x v="4095"/>
    <x v="3"/>
    <x v="1"/>
    <n v="64"/>
    <n v="10"/>
    <x v="430"/>
    <n v="43"/>
    <n v="366"/>
    <n v="751.97"/>
    <n v="0.61799999999999999"/>
    <x v="2"/>
    <n v="640"/>
    <n v="325"/>
    <x v="1"/>
    <n v="269205.26"/>
    <x v="1"/>
  </r>
  <r>
    <x v="4096"/>
    <x v="4096"/>
    <x v="2"/>
    <x v="0"/>
    <n v="128"/>
    <n v="8"/>
    <x v="29"/>
    <n v="96"/>
    <n v="320"/>
    <n v="1346.36"/>
    <n v="0.25700000000000001"/>
    <x v="1"/>
    <n v="1024"/>
    <n v="798"/>
    <x v="0"/>
    <n v="433527.92"/>
    <x v="3"/>
  </r>
  <r>
    <x v="4097"/>
    <x v="4097"/>
    <x v="3"/>
    <x v="0"/>
    <n v="88"/>
    <n v="11"/>
    <x v="281"/>
    <n v="41"/>
    <n v="109"/>
    <n v="377.64"/>
    <n v="2.5000000000000001E-2"/>
    <x v="1"/>
    <n v="968"/>
    <n v="398"/>
    <x v="0"/>
    <n v="230738.03999999998"/>
    <x v="3"/>
  </r>
  <r>
    <x v="4098"/>
    <x v="4098"/>
    <x v="3"/>
    <x v="0"/>
    <n v="45"/>
    <n v="9"/>
    <x v="324"/>
    <n v="268"/>
    <n v="92"/>
    <n v="1643.21"/>
    <n v="0.223"/>
    <x v="2"/>
    <n v="405"/>
    <n v="578"/>
    <x v="1"/>
    <n v="156104.95000000001"/>
    <x v="3"/>
  </r>
  <r>
    <x v="4099"/>
    <x v="4099"/>
    <x v="0"/>
    <x v="0"/>
    <n v="117"/>
    <n v="13"/>
    <x v="189"/>
    <n v="42"/>
    <n v="142"/>
    <n v="364.67"/>
    <n v="0.67500000000000004"/>
    <x v="1"/>
    <n v="1521"/>
    <n v="764"/>
    <x v="0"/>
    <n v="291371.33"/>
    <x v="1"/>
  </r>
  <r>
    <x v="4100"/>
    <x v="4100"/>
    <x v="2"/>
    <x v="1"/>
    <n v="69"/>
    <n v="13"/>
    <x v="504"/>
    <n v="295"/>
    <n v="275"/>
    <n v="685.67"/>
    <n v="0.92600000000000005"/>
    <x v="2"/>
    <n v="897"/>
    <n v="549"/>
    <x v="0"/>
    <n v="440885.81"/>
    <x v="2"/>
  </r>
  <r>
    <x v="4101"/>
    <x v="4101"/>
    <x v="0"/>
    <x v="1"/>
    <n v="196"/>
    <n v="5"/>
    <x v="448"/>
    <n v="58"/>
    <n v="335"/>
    <n v="1007.13"/>
    <n v="0.32100000000000001"/>
    <x v="2"/>
    <n v="980"/>
    <n v="703"/>
    <x v="0"/>
    <n v="337388.55"/>
    <x v="0"/>
  </r>
  <r>
    <x v="4102"/>
    <x v="4102"/>
    <x v="3"/>
    <x v="1"/>
    <n v="83"/>
    <n v="9"/>
    <x v="564"/>
    <n v="295"/>
    <n v="112"/>
    <n v="1209.3399999999999"/>
    <n v="0.876"/>
    <x v="1"/>
    <n v="747"/>
    <n v="523"/>
    <x v="0"/>
    <n v="627647.46"/>
    <x v="2"/>
  </r>
  <r>
    <x v="4103"/>
    <x v="4103"/>
    <x v="4"/>
    <x v="1"/>
    <n v="67"/>
    <n v="7"/>
    <x v="158"/>
    <n v="91"/>
    <n v="329"/>
    <n v="1141.28"/>
    <n v="0.39500000000000002"/>
    <x v="1"/>
    <n v="469"/>
    <n v="466"/>
    <x v="1"/>
    <n v="107280.31999999999"/>
    <x v="0"/>
  </r>
  <r>
    <x v="4104"/>
    <x v="4104"/>
    <x v="3"/>
    <x v="0"/>
    <n v="180"/>
    <n v="14"/>
    <x v="640"/>
    <n v="153"/>
    <n v="63"/>
    <n v="249.09"/>
    <n v="0.308"/>
    <x v="2"/>
    <n v="2520"/>
    <n v="1928"/>
    <x v="0"/>
    <n v="185572.05"/>
    <x v="0"/>
  </r>
  <r>
    <x v="4105"/>
    <x v="4105"/>
    <x v="0"/>
    <x v="2"/>
    <n v="152"/>
    <n v="4"/>
    <x v="528"/>
    <n v="289"/>
    <n v="77"/>
    <n v="872.27"/>
    <n v="0.50900000000000001"/>
    <x v="2"/>
    <n v="608"/>
    <n v="512"/>
    <x v="0"/>
    <n v="335823.95"/>
    <x v="0"/>
  </r>
  <r>
    <x v="4106"/>
    <x v="4106"/>
    <x v="2"/>
    <x v="1"/>
    <n v="122"/>
    <n v="8"/>
    <x v="384"/>
    <n v="101"/>
    <n v="191"/>
    <n v="1849.67"/>
    <n v="0.442"/>
    <x v="2"/>
    <n v="976"/>
    <n v="512"/>
    <x v="0"/>
    <n v="1045063.55"/>
    <x v="0"/>
  </r>
  <r>
    <x v="4107"/>
    <x v="4107"/>
    <x v="2"/>
    <x v="1"/>
    <n v="41"/>
    <n v="4"/>
    <x v="642"/>
    <n v="233"/>
    <n v="157"/>
    <n v="1751.12"/>
    <n v="0.91400000000000003"/>
    <x v="0"/>
    <n v="164"/>
    <n v="0"/>
    <x v="0"/>
    <n v="1176752.6399999999"/>
    <x v="2"/>
  </r>
  <r>
    <x v="4108"/>
    <x v="4108"/>
    <x v="0"/>
    <x v="0"/>
    <n v="68"/>
    <n v="12"/>
    <x v="233"/>
    <n v="226"/>
    <n v="339"/>
    <n v="1202.03"/>
    <n v="0.46800000000000003"/>
    <x v="1"/>
    <n v="816"/>
    <n v="345"/>
    <x v="0"/>
    <n v="837814.91"/>
    <x v="0"/>
  </r>
  <r>
    <x v="4109"/>
    <x v="4109"/>
    <x v="2"/>
    <x v="0"/>
    <n v="90"/>
    <n v="8"/>
    <x v="554"/>
    <n v="165"/>
    <n v="127"/>
    <n v="1166.03"/>
    <n v="0.27700000000000002"/>
    <x v="0"/>
    <n v="720"/>
    <n v="470"/>
    <x v="0"/>
    <n v="483902.45"/>
    <x v="3"/>
  </r>
  <r>
    <x v="4110"/>
    <x v="4110"/>
    <x v="1"/>
    <x v="0"/>
    <n v="137"/>
    <n v="6"/>
    <x v="115"/>
    <n v="286"/>
    <n v="296"/>
    <n v="267.77"/>
    <n v="0.84299999999999997"/>
    <x v="2"/>
    <n v="822"/>
    <n v="858"/>
    <x v="1"/>
    <n v="66942.5"/>
    <x v="2"/>
  </r>
  <r>
    <x v="4111"/>
    <x v="4111"/>
    <x v="4"/>
    <x v="0"/>
    <n v="38"/>
    <n v="5"/>
    <x v="111"/>
    <n v="17"/>
    <n v="61"/>
    <n v="440.51"/>
    <n v="0.999"/>
    <x v="0"/>
    <n v="190"/>
    <n v="160"/>
    <x v="1"/>
    <n v="20703.97"/>
    <x v="2"/>
  </r>
  <r>
    <x v="4112"/>
    <x v="4112"/>
    <x v="4"/>
    <x v="2"/>
    <n v="43"/>
    <n v="4"/>
    <x v="5"/>
    <n v="45"/>
    <n v="233"/>
    <n v="542.65"/>
    <n v="0.64800000000000002"/>
    <x v="2"/>
    <n v="172"/>
    <n v="0"/>
    <x v="2"/>
    <n v="268069.09999999998"/>
    <x v="1"/>
  </r>
  <r>
    <x v="4113"/>
    <x v="4113"/>
    <x v="4"/>
    <x v="2"/>
    <n v="71"/>
    <n v="9"/>
    <x v="155"/>
    <n v="133"/>
    <n v="366"/>
    <n v="1001.98"/>
    <n v="0.25"/>
    <x v="0"/>
    <n v="639"/>
    <n v="458"/>
    <x v="1"/>
    <n v="314621.72000000003"/>
    <x v="3"/>
  </r>
  <r>
    <x v="4114"/>
    <x v="4114"/>
    <x v="2"/>
    <x v="1"/>
    <n v="66"/>
    <n v="5"/>
    <x v="569"/>
    <n v="18"/>
    <n v="345"/>
    <n v="1476.14"/>
    <n v="0.23899999999999999"/>
    <x v="0"/>
    <n v="330"/>
    <n v="0"/>
    <x v="0"/>
    <n v="658358.44000000006"/>
    <x v="3"/>
  </r>
  <r>
    <x v="4115"/>
    <x v="4115"/>
    <x v="2"/>
    <x v="2"/>
    <n v="92"/>
    <n v="9"/>
    <x v="706"/>
    <n v="49"/>
    <n v="289"/>
    <n v="948.41"/>
    <n v="5.8000000000000003E-2"/>
    <x v="1"/>
    <n v="828"/>
    <n v="767"/>
    <x v="1"/>
    <n v="104325.09999999999"/>
    <x v="3"/>
  </r>
  <r>
    <x v="4116"/>
    <x v="4116"/>
    <x v="3"/>
    <x v="1"/>
    <n v="156"/>
    <n v="11"/>
    <x v="388"/>
    <n v="188"/>
    <n v="312"/>
    <n v="295.82"/>
    <n v="7.6999999999999999E-2"/>
    <x v="1"/>
    <n v="1716"/>
    <n v="1770"/>
    <x v="1"/>
    <n v="39639.879999999997"/>
    <x v="3"/>
  </r>
  <r>
    <x v="4117"/>
    <x v="4117"/>
    <x v="3"/>
    <x v="1"/>
    <n v="135"/>
    <n v="4"/>
    <x v="173"/>
    <n v="138"/>
    <n v="384"/>
    <n v="906.73"/>
    <n v="0.91500000000000004"/>
    <x v="0"/>
    <n v="540"/>
    <n v="500"/>
    <x v="1"/>
    <n v="161397.94"/>
    <x v="2"/>
  </r>
  <r>
    <x v="4118"/>
    <x v="4118"/>
    <x v="4"/>
    <x v="2"/>
    <n v="113"/>
    <n v="11"/>
    <x v="620"/>
    <n v="77"/>
    <n v="122"/>
    <n v="367.13"/>
    <n v="9.6000000000000002E-2"/>
    <x v="2"/>
    <n v="1243"/>
    <n v="1043"/>
    <x v="0"/>
    <n v="101695.01"/>
    <x v="3"/>
  </r>
  <r>
    <x v="4119"/>
    <x v="4119"/>
    <x v="1"/>
    <x v="1"/>
    <n v="93"/>
    <n v="14"/>
    <x v="674"/>
    <n v="163"/>
    <n v="117"/>
    <n v="1514.74"/>
    <n v="0.48399999999999999"/>
    <x v="1"/>
    <n v="1302"/>
    <n v="1073"/>
    <x v="0"/>
    <n v="593778.07999999996"/>
    <x v="0"/>
  </r>
  <r>
    <x v="4120"/>
    <x v="4120"/>
    <x v="3"/>
    <x v="0"/>
    <n v="71"/>
    <n v="10"/>
    <x v="691"/>
    <n v="12"/>
    <n v="336"/>
    <n v="374.68"/>
    <n v="0.69799999999999995"/>
    <x v="0"/>
    <n v="710"/>
    <n v="613"/>
    <x v="1"/>
    <n v="40840.120000000003"/>
    <x v="1"/>
  </r>
  <r>
    <x v="4121"/>
    <x v="4121"/>
    <x v="3"/>
    <x v="1"/>
    <n v="83"/>
    <n v="7"/>
    <x v="724"/>
    <n v="274"/>
    <n v="375"/>
    <n v="990.94"/>
    <n v="0.85"/>
    <x v="2"/>
    <n v="581"/>
    <n v="79"/>
    <x v="0"/>
    <n v="768969.44000000006"/>
    <x v="2"/>
  </r>
  <r>
    <x v="4122"/>
    <x v="4122"/>
    <x v="2"/>
    <x v="0"/>
    <n v="182"/>
    <n v="6"/>
    <x v="405"/>
    <n v="13"/>
    <n v="269"/>
    <n v="1402.16"/>
    <n v="0.17100000000000001"/>
    <x v="1"/>
    <n v="1092"/>
    <n v="788"/>
    <x v="0"/>
    <n v="444484.72000000003"/>
    <x v="3"/>
  </r>
  <r>
    <x v="4123"/>
    <x v="4123"/>
    <x v="1"/>
    <x v="2"/>
    <n v="33"/>
    <n v="6"/>
    <x v="53"/>
    <n v="271"/>
    <n v="96"/>
    <n v="494.99"/>
    <n v="0.438"/>
    <x v="0"/>
    <n v="198"/>
    <n v="419"/>
    <x v="1"/>
    <n v="24749.5"/>
    <x v="0"/>
  </r>
  <r>
    <x v="4124"/>
    <x v="4124"/>
    <x v="4"/>
    <x v="2"/>
    <n v="78"/>
    <n v="14"/>
    <x v="486"/>
    <n v="291"/>
    <n v="107"/>
    <n v="198.26"/>
    <n v="0.251"/>
    <x v="2"/>
    <n v="1092"/>
    <n v="1006"/>
    <x v="0"/>
    <n v="74744.01999999999"/>
    <x v="3"/>
  </r>
  <r>
    <x v="4125"/>
    <x v="4125"/>
    <x v="3"/>
    <x v="1"/>
    <n v="36"/>
    <n v="4"/>
    <x v="563"/>
    <n v="94"/>
    <n v="73"/>
    <n v="1148.43"/>
    <n v="0.25600000000000001"/>
    <x v="2"/>
    <n v="144"/>
    <n v="0"/>
    <x v="2"/>
    <n v="561582.27"/>
    <x v="3"/>
  </r>
  <r>
    <x v="4126"/>
    <x v="4126"/>
    <x v="1"/>
    <x v="0"/>
    <n v="91"/>
    <n v="3"/>
    <x v="199"/>
    <n v="44"/>
    <n v="339"/>
    <n v="155.69999999999999"/>
    <n v="0.30399999999999999"/>
    <x v="0"/>
    <n v="273"/>
    <n v="0"/>
    <x v="2"/>
    <n v="118176.29999999999"/>
    <x v="0"/>
  </r>
  <r>
    <x v="4127"/>
    <x v="4127"/>
    <x v="1"/>
    <x v="1"/>
    <n v="43"/>
    <n v="7"/>
    <x v="661"/>
    <n v="123"/>
    <n v="368"/>
    <n v="1196.1500000000001"/>
    <n v="0.58699999999999997"/>
    <x v="2"/>
    <n v="301"/>
    <n v="277"/>
    <x v="1"/>
    <n v="175834.05000000002"/>
    <x v="0"/>
  </r>
  <r>
    <x v="4128"/>
    <x v="4128"/>
    <x v="4"/>
    <x v="2"/>
    <n v="141"/>
    <n v="12"/>
    <x v="153"/>
    <n v="68"/>
    <n v="73"/>
    <n v="1519.32"/>
    <n v="1.7000000000000001E-2"/>
    <x v="0"/>
    <n v="1692"/>
    <n v="1471"/>
    <x v="0"/>
    <n v="439083.48"/>
    <x v="3"/>
  </r>
  <r>
    <x v="4129"/>
    <x v="4129"/>
    <x v="1"/>
    <x v="1"/>
    <n v="105"/>
    <n v="2"/>
    <x v="685"/>
    <n v="47"/>
    <n v="113"/>
    <n v="692.17"/>
    <n v="0.40899999999999997"/>
    <x v="2"/>
    <n v="210"/>
    <n v="0"/>
    <x v="2"/>
    <n v="357851.88999999996"/>
    <x v="0"/>
  </r>
  <r>
    <x v="4130"/>
    <x v="4130"/>
    <x v="1"/>
    <x v="1"/>
    <n v="146"/>
    <n v="8"/>
    <x v="756"/>
    <n v="42"/>
    <n v="304"/>
    <n v="1002.28"/>
    <n v="0.187"/>
    <x v="0"/>
    <n v="1168"/>
    <n v="778"/>
    <x v="0"/>
    <n v="432984.95999999996"/>
    <x v="3"/>
  </r>
  <r>
    <x v="4131"/>
    <x v="4131"/>
    <x v="1"/>
    <x v="0"/>
    <n v="72"/>
    <n v="6"/>
    <x v="446"/>
    <n v="212"/>
    <n v="197"/>
    <n v="1861.09"/>
    <n v="0.96699999999999997"/>
    <x v="1"/>
    <n v="432"/>
    <n v="416"/>
    <x v="0"/>
    <n v="424328.51999999996"/>
    <x v="2"/>
  </r>
  <r>
    <x v="4132"/>
    <x v="4132"/>
    <x v="3"/>
    <x v="2"/>
    <n v="196"/>
    <n v="5"/>
    <x v="422"/>
    <n v="211"/>
    <n v="165"/>
    <n v="968.66"/>
    <n v="0.58299999999999996"/>
    <x v="2"/>
    <n v="980"/>
    <n v="482"/>
    <x v="0"/>
    <n v="686779.94"/>
    <x v="0"/>
  </r>
  <r>
    <x v="4133"/>
    <x v="4133"/>
    <x v="4"/>
    <x v="1"/>
    <n v="152"/>
    <n v="10"/>
    <x v="219"/>
    <n v="109"/>
    <n v="147"/>
    <n v="1993.28"/>
    <n v="0.86799999999999999"/>
    <x v="0"/>
    <n v="1520"/>
    <n v="1304"/>
    <x v="0"/>
    <n v="647816"/>
    <x v="2"/>
  </r>
  <r>
    <x v="4134"/>
    <x v="4134"/>
    <x v="1"/>
    <x v="0"/>
    <n v="32"/>
    <n v="11"/>
    <x v="499"/>
    <n v="127"/>
    <n v="288"/>
    <n v="356.15"/>
    <n v="0.19600000000000001"/>
    <x v="0"/>
    <n v="352"/>
    <n v="269"/>
    <x v="1"/>
    <n v="74791.5"/>
    <x v="3"/>
  </r>
  <r>
    <x v="4135"/>
    <x v="4135"/>
    <x v="1"/>
    <x v="1"/>
    <n v="18"/>
    <n v="2"/>
    <x v="44"/>
    <n v="252"/>
    <n v="332"/>
    <n v="1432.42"/>
    <n v="0.81"/>
    <x v="2"/>
    <n v="36"/>
    <n v="0"/>
    <x v="0"/>
    <n v="538589.92000000004"/>
    <x v="2"/>
  </r>
  <r>
    <x v="4136"/>
    <x v="4136"/>
    <x v="3"/>
    <x v="0"/>
    <n v="176"/>
    <n v="12"/>
    <x v="263"/>
    <n v="38"/>
    <n v="349"/>
    <n v="1322.61"/>
    <n v="0.41499999999999998"/>
    <x v="1"/>
    <n v="2112"/>
    <n v="1674"/>
    <x v="0"/>
    <n v="629562.36"/>
    <x v="0"/>
  </r>
  <r>
    <x v="4137"/>
    <x v="4137"/>
    <x v="4"/>
    <x v="0"/>
    <n v="81"/>
    <n v="5"/>
    <x v="258"/>
    <n v="236"/>
    <n v="142"/>
    <n v="1750.99"/>
    <n v="0.17799999999999999"/>
    <x v="0"/>
    <n v="405"/>
    <n v="173"/>
    <x v="0"/>
    <n v="819463.32"/>
    <x v="3"/>
  </r>
  <r>
    <x v="4138"/>
    <x v="4138"/>
    <x v="2"/>
    <x v="1"/>
    <n v="120"/>
    <n v="4"/>
    <x v="2"/>
    <n v="222"/>
    <n v="114"/>
    <n v="230.26"/>
    <n v="0.76100000000000001"/>
    <x v="1"/>
    <n v="480"/>
    <n v="615"/>
    <x v="1"/>
    <n v="20032.62"/>
    <x v="1"/>
  </r>
  <r>
    <x v="4139"/>
    <x v="4139"/>
    <x v="3"/>
    <x v="2"/>
    <n v="171"/>
    <n v="7"/>
    <x v="764"/>
    <n v="196"/>
    <n v="223"/>
    <n v="596.4"/>
    <n v="0.76200000000000001"/>
    <x v="2"/>
    <n v="1197"/>
    <n v="595"/>
    <x v="0"/>
    <n v="475927.19999999995"/>
    <x v="1"/>
  </r>
  <r>
    <x v="4140"/>
    <x v="4140"/>
    <x v="4"/>
    <x v="2"/>
    <n v="32"/>
    <n v="6"/>
    <x v="308"/>
    <n v="122"/>
    <n v="359"/>
    <n v="307.75"/>
    <n v="0.996"/>
    <x v="1"/>
    <n v="192"/>
    <n v="0"/>
    <x v="0"/>
    <n v="149566.5"/>
    <x v="2"/>
  </r>
  <r>
    <x v="4141"/>
    <x v="4141"/>
    <x v="1"/>
    <x v="0"/>
    <n v="196"/>
    <n v="8"/>
    <x v="110"/>
    <n v="170"/>
    <n v="284"/>
    <n v="1869.54"/>
    <n v="0.78100000000000003"/>
    <x v="2"/>
    <n v="1568"/>
    <n v="1359"/>
    <x v="0"/>
    <n v="708555.66"/>
    <x v="1"/>
  </r>
  <r>
    <x v="4142"/>
    <x v="4142"/>
    <x v="4"/>
    <x v="2"/>
    <n v="93"/>
    <n v="14"/>
    <x v="607"/>
    <n v="28"/>
    <n v="216"/>
    <n v="881.94"/>
    <n v="0.14499999999999999"/>
    <x v="0"/>
    <n v="1302"/>
    <n v="924"/>
    <x v="0"/>
    <n v="358067.64"/>
    <x v="3"/>
  </r>
  <r>
    <x v="4143"/>
    <x v="4143"/>
    <x v="4"/>
    <x v="0"/>
    <n v="36"/>
    <n v="2"/>
    <x v="661"/>
    <n v="273"/>
    <n v="286"/>
    <n v="1824.63"/>
    <n v="0.32300000000000001"/>
    <x v="1"/>
    <n v="72"/>
    <n v="198"/>
    <x v="1"/>
    <n v="268220.61000000004"/>
    <x v="0"/>
  </r>
  <r>
    <x v="4144"/>
    <x v="4144"/>
    <x v="4"/>
    <x v="2"/>
    <n v="141"/>
    <n v="14"/>
    <x v="565"/>
    <n v="168"/>
    <n v="56"/>
    <n v="624.09"/>
    <n v="0.45200000000000001"/>
    <x v="2"/>
    <n v="1974"/>
    <n v="1347"/>
    <x v="0"/>
    <n v="496151.55000000005"/>
    <x v="0"/>
  </r>
  <r>
    <x v="4145"/>
    <x v="4145"/>
    <x v="2"/>
    <x v="1"/>
    <n v="160"/>
    <n v="6"/>
    <x v="402"/>
    <n v="20"/>
    <n v="359"/>
    <n v="296.42"/>
    <n v="0.127"/>
    <x v="0"/>
    <n v="960"/>
    <n v="228"/>
    <x v="0"/>
    <n v="222907.84000000003"/>
    <x v="3"/>
  </r>
  <r>
    <x v="4146"/>
    <x v="4146"/>
    <x v="4"/>
    <x v="2"/>
    <n v="99"/>
    <n v="3"/>
    <x v="365"/>
    <n v="17"/>
    <n v="92"/>
    <n v="628.25"/>
    <n v="0.78800000000000003"/>
    <x v="1"/>
    <n v="297"/>
    <n v="0"/>
    <x v="2"/>
    <n v="485637.25"/>
    <x v="1"/>
  </r>
  <r>
    <x v="4147"/>
    <x v="4147"/>
    <x v="2"/>
    <x v="0"/>
    <n v="21"/>
    <n v="3"/>
    <x v="200"/>
    <n v="162"/>
    <n v="325"/>
    <n v="1214.49"/>
    <n v="0.52700000000000002"/>
    <x v="2"/>
    <n v="63"/>
    <n v="0"/>
    <x v="2"/>
    <n v="612102.96"/>
    <x v="0"/>
  </r>
  <r>
    <x v="4148"/>
    <x v="4148"/>
    <x v="1"/>
    <x v="0"/>
    <n v="121"/>
    <n v="12"/>
    <x v="16"/>
    <n v="122"/>
    <n v="389"/>
    <n v="1698.2"/>
    <n v="0.94399999999999995"/>
    <x v="1"/>
    <n v="1452"/>
    <n v="1311"/>
    <x v="1"/>
    <n v="446626.60000000003"/>
    <x v="2"/>
  </r>
  <r>
    <x v="4149"/>
    <x v="4149"/>
    <x v="2"/>
    <x v="2"/>
    <n v="81"/>
    <n v="12"/>
    <x v="379"/>
    <n v="157"/>
    <n v="202"/>
    <n v="801.51"/>
    <n v="0.58899999999999997"/>
    <x v="0"/>
    <n v="972"/>
    <n v="1091"/>
    <x v="1"/>
    <n v="30457.38"/>
    <x v="0"/>
  </r>
  <r>
    <x v="4150"/>
    <x v="4150"/>
    <x v="1"/>
    <x v="1"/>
    <n v="59"/>
    <n v="3"/>
    <x v="554"/>
    <n v="47"/>
    <n v="92"/>
    <n v="1833.88"/>
    <n v="0.52300000000000002"/>
    <x v="0"/>
    <n v="177"/>
    <n v="0"/>
    <x v="0"/>
    <n v="761060.20000000007"/>
    <x v="0"/>
  </r>
  <r>
    <x v="4151"/>
    <x v="4151"/>
    <x v="1"/>
    <x v="0"/>
    <n v="14"/>
    <n v="10"/>
    <x v="753"/>
    <n v="144"/>
    <n v="262"/>
    <n v="526.25"/>
    <n v="7.0999999999999994E-2"/>
    <x v="2"/>
    <n v="140"/>
    <n v="0"/>
    <x v="2"/>
    <n v="361007.5"/>
    <x v="3"/>
  </r>
  <r>
    <x v="4152"/>
    <x v="4152"/>
    <x v="2"/>
    <x v="0"/>
    <n v="84"/>
    <n v="11"/>
    <x v="108"/>
    <n v="244"/>
    <n v="250"/>
    <n v="1402.4"/>
    <n v="0.14899999999999999"/>
    <x v="1"/>
    <n v="924"/>
    <n v="920"/>
    <x v="1"/>
    <n v="347795.20000000001"/>
    <x v="3"/>
  </r>
  <r>
    <x v="4153"/>
    <x v="4153"/>
    <x v="3"/>
    <x v="0"/>
    <n v="138"/>
    <n v="4"/>
    <x v="490"/>
    <n v="264"/>
    <n v="204"/>
    <n v="1484.64"/>
    <n v="0.85"/>
    <x v="1"/>
    <n v="552"/>
    <n v="429"/>
    <x v="0"/>
    <n v="574555.68000000005"/>
    <x v="2"/>
  </r>
  <r>
    <x v="4154"/>
    <x v="4154"/>
    <x v="0"/>
    <x v="0"/>
    <n v="180"/>
    <n v="5"/>
    <x v="481"/>
    <n v="83"/>
    <n v="269"/>
    <n v="584.23"/>
    <n v="0.99099999999999999"/>
    <x v="0"/>
    <n v="900"/>
    <n v="906"/>
    <x v="1"/>
    <n v="44985.71"/>
    <x v="2"/>
  </r>
  <r>
    <x v="4155"/>
    <x v="4155"/>
    <x v="4"/>
    <x v="0"/>
    <n v="120"/>
    <n v="6"/>
    <x v="37"/>
    <n v="285"/>
    <n v="202"/>
    <n v="102.59"/>
    <n v="0.41499999999999998"/>
    <x v="1"/>
    <n v="720"/>
    <n v="705"/>
    <x v="0"/>
    <n v="30777"/>
    <x v="0"/>
  </r>
  <r>
    <x v="4156"/>
    <x v="4156"/>
    <x v="0"/>
    <x v="1"/>
    <n v="199"/>
    <n v="5"/>
    <x v="296"/>
    <n v="218"/>
    <n v="85"/>
    <n v="762.21"/>
    <n v="0.81"/>
    <x v="1"/>
    <n v="995"/>
    <n v="637"/>
    <x v="0"/>
    <n v="439032.96"/>
    <x v="2"/>
  </r>
  <r>
    <x v="4157"/>
    <x v="4157"/>
    <x v="4"/>
    <x v="2"/>
    <n v="173"/>
    <n v="5"/>
    <x v="159"/>
    <n v="276"/>
    <n v="275"/>
    <n v="138.13"/>
    <n v="0.628"/>
    <x v="1"/>
    <n v="865"/>
    <n v="1020"/>
    <x v="1"/>
    <n v="16713.73"/>
    <x v="1"/>
  </r>
  <r>
    <x v="4158"/>
    <x v="4158"/>
    <x v="4"/>
    <x v="1"/>
    <n v="83"/>
    <n v="6"/>
    <x v="140"/>
    <n v="153"/>
    <n v="371"/>
    <n v="1806.47"/>
    <n v="0.95899999999999996"/>
    <x v="2"/>
    <n v="498"/>
    <n v="584"/>
    <x v="1"/>
    <n v="121033.49"/>
    <x v="2"/>
  </r>
  <r>
    <x v="4159"/>
    <x v="4159"/>
    <x v="1"/>
    <x v="1"/>
    <n v="64"/>
    <n v="11"/>
    <x v="512"/>
    <n v="51"/>
    <n v="170"/>
    <n v="1909.37"/>
    <n v="0.23799999999999999"/>
    <x v="0"/>
    <n v="704"/>
    <n v="174"/>
    <x v="0"/>
    <n v="1109343.97"/>
    <x v="3"/>
  </r>
  <r>
    <x v="4160"/>
    <x v="4160"/>
    <x v="4"/>
    <x v="0"/>
    <n v="46"/>
    <n v="10"/>
    <x v="636"/>
    <n v="233"/>
    <n v="58"/>
    <n v="1483.99"/>
    <n v="0.54500000000000004"/>
    <x v="2"/>
    <n v="460"/>
    <n v="81"/>
    <x v="0"/>
    <n v="908201.88"/>
    <x v="0"/>
  </r>
  <r>
    <x v="4161"/>
    <x v="4161"/>
    <x v="4"/>
    <x v="1"/>
    <n v="120"/>
    <n v="13"/>
    <x v="580"/>
    <n v="61"/>
    <n v="388"/>
    <n v="1467.03"/>
    <n v="0.40899999999999997"/>
    <x v="0"/>
    <n v="1560"/>
    <n v="1543"/>
    <x v="1"/>
    <n v="114428.34"/>
    <x v="0"/>
  </r>
  <r>
    <x v="4162"/>
    <x v="4162"/>
    <x v="2"/>
    <x v="0"/>
    <n v="113"/>
    <n v="10"/>
    <x v="743"/>
    <n v="146"/>
    <n v="384"/>
    <n v="519.74"/>
    <n v="0.54200000000000004"/>
    <x v="2"/>
    <n v="1130"/>
    <n v="1096"/>
    <x v="1"/>
    <n v="93553.2"/>
    <x v="0"/>
  </r>
  <r>
    <x v="4163"/>
    <x v="4163"/>
    <x v="0"/>
    <x v="1"/>
    <n v="75"/>
    <n v="7"/>
    <x v="71"/>
    <n v="204"/>
    <n v="230"/>
    <n v="194.15"/>
    <n v="0.26900000000000002"/>
    <x v="2"/>
    <n v="525"/>
    <n v="607"/>
    <x v="1"/>
    <n v="23686.3"/>
    <x v="3"/>
  </r>
  <r>
    <x v="4164"/>
    <x v="4164"/>
    <x v="2"/>
    <x v="0"/>
    <n v="160"/>
    <n v="12"/>
    <x v="768"/>
    <n v="104"/>
    <n v="70"/>
    <n v="1614.1"/>
    <n v="0.498"/>
    <x v="2"/>
    <n v="1920"/>
    <n v="1593"/>
    <x v="0"/>
    <n v="695677.1"/>
    <x v="0"/>
  </r>
  <r>
    <x v="4165"/>
    <x v="4165"/>
    <x v="4"/>
    <x v="0"/>
    <n v="106"/>
    <n v="13"/>
    <x v="535"/>
    <n v="267"/>
    <n v="321"/>
    <n v="1140.3699999999999"/>
    <n v="0.625"/>
    <x v="1"/>
    <n v="1378"/>
    <n v="1443"/>
    <x v="1"/>
    <n v="230354.74"/>
    <x v="1"/>
  </r>
  <r>
    <x v="4166"/>
    <x v="4166"/>
    <x v="1"/>
    <x v="1"/>
    <n v="17"/>
    <n v="4"/>
    <x v="275"/>
    <n v="34"/>
    <n v="243"/>
    <n v="1379.17"/>
    <n v="8.1000000000000003E-2"/>
    <x v="0"/>
    <n v="68"/>
    <n v="0"/>
    <x v="2"/>
    <n v="601318.12"/>
    <x v="3"/>
  </r>
  <r>
    <x v="4167"/>
    <x v="4167"/>
    <x v="2"/>
    <x v="1"/>
    <n v="19"/>
    <n v="7"/>
    <x v="103"/>
    <n v="241"/>
    <n v="75"/>
    <n v="1570.3"/>
    <n v="0.74299999999999999"/>
    <x v="2"/>
    <n v="133"/>
    <n v="239"/>
    <x v="1"/>
    <n v="211990.5"/>
    <x v="1"/>
  </r>
  <r>
    <x v="4168"/>
    <x v="4168"/>
    <x v="2"/>
    <x v="2"/>
    <n v="40"/>
    <n v="11"/>
    <x v="49"/>
    <n v="103"/>
    <n v="334"/>
    <n v="848.4"/>
    <n v="0.70699999999999996"/>
    <x v="1"/>
    <n v="440"/>
    <n v="125"/>
    <x v="0"/>
    <n v="354631.2"/>
    <x v="1"/>
  </r>
  <r>
    <x v="4169"/>
    <x v="4169"/>
    <x v="3"/>
    <x v="2"/>
    <n v="19"/>
    <n v="5"/>
    <x v="764"/>
    <n v="230"/>
    <n v="147"/>
    <n v="331.87"/>
    <n v="0.88"/>
    <x v="2"/>
    <n v="95"/>
    <n v="0"/>
    <x v="2"/>
    <n v="264832.26"/>
    <x v="2"/>
  </r>
  <r>
    <x v="4170"/>
    <x v="4170"/>
    <x v="4"/>
    <x v="2"/>
    <n v="121"/>
    <n v="4"/>
    <x v="262"/>
    <n v="212"/>
    <n v="268"/>
    <n v="1600.32"/>
    <n v="0.42599999999999999"/>
    <x v="1"/>
    <n v="484"/>
    <n v="1"/>
    <x v="0"/>
    <n v="1112222.3999999999"/>
    <x v="0"/>
  </r>
  <r>
    <x v="4171"/>
    <x v="4171"/>
    <x v="1"/>
    <x v="1"/>
    <n v="79"/>
    <n v="7"/>
    <x v="39"/>
    <n v="90"/>
    <n v="376"/>
    <n v="934.84"/>
    <n v="6.2E-2"/>
    <x v="2"/>
    <n v="553"/>
    <n v="0"/>
    <x v="0"/>
    <n v="630082.16"/>
    <x v="3"/>
  </r>
  <r>
    <x v="4172"/>
    <x v="4172"/>
    <x v="2"/>
    <x v="1"/>
    <n v="60"/>
    <n v="12"/>
    <x v="80"/>
    <n v="214"/>
    <n v="322"/>
    <n v="1662.5"/>
    <n v="0.46100000000000002"/>
    <x v="0"/>
    <n v="720"/>
    <n v="478"/>
    <x v="0"/>
    <n v="758100"/>
    <x v="0"/>
  </r>
  <r>
    <x v="4173"/>
    <x v="4173"/>
    <x v="2"/>
    <x v="0"/>
    <n v="99"/>
    <n v="7"/>
    <x v="635"/>
    <n v="86"/>
    <n v="337"/>
    <n v="903.51"/>
    <n v="0.13800000000000001"/>
    <x v="0"/>
    <n v="693"/>
    <n v="442"/>
    <x v="0"/>
    <n v="304482.87"/>
    <x v="3"/>
  </r>
  <r>
    <x v="4174"/>
    <x v="4174"/>
    <x v="1"/>
    <x v="2"/>
    <n v="136"/>
    <n v="3"/>
    <x v="123"/>
    <n v="47"/>
    <n v="115"/>
    <n v="473.18"/>
    <n v="0.64700000000000002"/>
    <x v="2"/>
    <n v="408"/>
    <n v="0"/>
    <x v="0"/>
    <n v="295737.5"/>
    <x v="1"/>
  </r>
  <r>
    <x v="4175"/>
    <x v="4175"/>
    <x v="4"/>
    <x v="0"/>
    <n v="56"/>
    <n v="10"/>
    <x v="182"/>
    <n v="204"/>
    <n v="364"/>
    <n v="383.46"/>
    <n v="4.7E-2"/>
    <x v="2"/>
    <n v="560"/>
    <n v="495"/>
    <x v="1"/>
    <n v="103150.73999999999"/>
    <x v="3"/>
  </r>
  <r>
    <x v="4176"/>
    <x v="4176"/>
    <x v="3"/>
    <x v="0"/>
    <n v="142"/>
    <n v="9"/>
    <x v="649"/>
    <n v="51"/>
    <n v="160"/>
    <n v="1500.65"/>
    <n v="0.374"/>
    <x v="2"/>
    <n v="1278"/>
    <n v="863"/>
    <x v="0"/>
    <n v="699302.9"/>
    <x v="0"/>
  </r>
  <r>
    <x v="4177"/>
    <x v="4177"/>
    <x v="2"/>
    <x v="0"/>
    <n v="177"/>
    <n v="7"/>
    <x v="759"/>
    <n v="191"/>
    <n v="261"/>
    <n v="1171.03"/>
    <n v="8.3000000000000004E-2"/>
    <x v="2"/>
    <n v="1239"/>
    <n v="914"/>
    <x v="0"/>
    <n v="604251.48"/>
    <x v="3"/>
  </r>
  <r>
    <x v="4178"/>
    <x v="4178"/>
    <x v="3"/>
    <x v="0"/>
    <n v="88"/>
    <n v="2"/>
    <x v="663"/>
    <n v="254"/>
    <n v="220"/>
    <n v="838.98"/>
    <n v="3.0000000000000001E-3"/>
    <x v="1"/>
    <n v="176"/>
    <n v="68"/>
    <x v="0"/>
    <n v="303710.76"/>
    <x v="3"/>
  </r>
  <r>
    <x v="4179"/>
    <x v="4179"/>
    <x v="0"/>
    <x v="2"/>
    <n v="33"/>
    <n v="13"/>
    <x v="569"/>
    <n v="204"/>
    <n v="388"/>
    <n v="1009.63"/>
    <n v="0.96099999999999997"/>
    <x v="0"/>
    <n v="429"/>
    <n v="187"/>
    <x v="0"/>
    <n v="450294.98"/>
    <x v="2"/>
  </r>
  <r>
    <x v="4180"/>
    <x v="4180"/>
    <x v="4"/>
    <x v="0"/>
    <n v="57"/>
    <n v="3"/>
    <x v="220"/>
    <n v="87"/>
    <n v="108"/>
    <n v="1121.8"/>
    <n v="0.996"/>
    <x v="1"/>
    <n v="171"/>
    <n v="0"/>
    <x v="0"/>
    <n v="290546.2"/>
    <x v="2"/>
  </r>
  <r>
    <x v="4181"/>
    <x v="4181"/>
    <x v="0"/>
    <x v="1"/>
    <n v="161"/>
    <n v="5"/>
    <x v="580"/>
    <n v="134"/>
    <n v="79"/>
    <n v="516.86"/>
    <n v="0.55600000000000005"/>
    <x v="0"/>
    <n v="805"/>
    <n v="861"/>
    <x v="1"/>
    <n v="40315.08"/>
    <x v="0"/>
  </r>
  <r>
    <x v="4182"/>
    <x v="4182"/>
    <x v="0"/>
    <x v="1"/>
    <n v="155"/>
    <n v="8"/>
    <x v="639"/>
    <n v="150"/>
    <n v="316"/>
    <n v="787.42"/>
    <n v="0.23899999999999999"/>
    <x v="2"/>
    <n v="1240"/>
    <n v="844"/>
    <x v="0"/>
    <n v="429931.31999999995"/>
    <x v="3"/>
  </r>
  <r>
    <x v="4183"/>
    <x v="4183"/>
    <x v="0"/>
    <x v="1"/>
    <n v="189"/>
    <n v="10"/>
    <x v="410"/>
    <n v="36"/>
    <n v="203"/>
    <n v="620.20000000000005"/>
    <n v="0.91100000000000003"/>
    <x v="0"/>
    <n v="1890"/>
    <n v="1704"/>
    <x v="0"/>
    <n v="137684.40000000002"/>
    <x v="2"/>
  </r>
  <r>
    <x v="4184"/>
    <x v="4184"/>
    <x v="4"/>
    <x v="2"/>
    <n v="182"/>
    <n v="11"/>
    <x v="583"/>
    <n v="290"/>
    <n v="399"/>
    <n v="807.43"/>
    <n v="0.92300000000000004"/>
    <x v="2"/>
    <n v="2002"/>
    <n v="1524"/>
    <x v="0"/>
    <n v="620106.23999999999"/>
    <x v="2"/>
  </r>
  <r>
    <x v="4185"/>
    <x v="4185"/>
    <x v="4"/>
    <x v="0"/>
    <n v="25"/>
    <n v="6"/>
    <x v="421"/>
    <n v="251"/>
    <n v="51"/>
    <n v="1026.0999999999999"/>
    <n v="0.85499999999999998"/>
    <x v="2"/>
    <n v="150"/>
    <n v="0"/>
    <x v="0"/>
    <n v="497658.49999999994"/>
    <x v="2"/>
  </r>
  <r>
    <x v="4186"/>
    <x v="4186"/>
    <x v="1"/>
    <x v="2"/>
    <n v="116"/>
    <n v="11"/>
    <x v="326"/>
    <n v="245"/>
    <n v="218"/>
    <n v="388.05"/>
    <n v="0.54400000000000004"/>
    <x v="1"/>
    <n v="1276"/>
    <n v="1206"/>
    <x v="0"/>
    <n v="122235.75"/>
    <x v="0"/>
  </r>
  <r>
    <x v="4187"/>
    <x v="4187"/>
    <x v="3"/>
    <x v="0"/>
    <n v="175"/>
    <n v="3"/>
    <x v="610"/>
    <n v="212"/>
    <n v="263"/>
    <n v="817.35"/>
    <n v="7.4999999999999997E-2"/>
    <x v="0"/>
    <n v="525"/>
    <n v="431"/>
    <x v="0"/>
    <n v="250109.1"/>
    <x v="3"/>
  </r>
  <r>
    <x v="4188"/>
    <x v="4188"/>
    <x v="3"/>
    <x v="2"/>
    <n v="142"/>
    <n v="14"/>
    <x v="593"/>
    <n v="151"/>
    <n v="300"/>
    <n v="801.71"/>
    <n v="8.7999999999999995E-2"/>
    <x v="1"/>
    <n v="1988"/>
    <n v="2047"/>
    <x v="1"/>
    <n v="73757.320000000007"/>
    <x v="3"/>
  </r>
  <r>
    <x v="4189"/>
    <x v="4189"/>
    <x v="1"/>
    <x v="2"/>
    <n v="80"/>
    <n v="12"/>
    <x v="640"/>
    <n v="103"/>
    <n v="80"/>
    <n v="607.71"/>
    <n v="0.89700000000000002"/>
    <x v="1"/>
    <n v="960"/>
    <n v="318"/>
    <x v="0"/>
    <n v="452743.95"/>
    <x v="2"/>
  </r>
  <r>
    <x v="4190"/>
    <x v="4190"/>
    <x v="1"/>
    <x v="0"/>
    <n v="34"/>
    <n v="12"/>
    <x v="228"/>
    <n v="161"/>
    <n v="368"/>
    <n v="1997.07"/>
    <n v="0.876"/>
    <x v="1"/>
    <n v="408"/>
    <n v="27"/>
    <x v="0"/>
    <n v="1082411.94"/>
    <x v="2"/>
  </r>
  <r>
    <x v="4191"/>
    <x v="4191"/>
    <x v="0"/>
    <x v="2"/>
    <n v="129"/>
    <n v="12"/>
    <x v="320"/>
    <n v="262"/>
    <n v="232"/>
    <n v="193.57"/>
    <n v="0.434"/>
    <x v="1"/>
    <n v="1548"/>
    <n v="1454"/>
    <x v="0"/>
    <n v="68910.92"/>
    <x v="0"/>
  </r>
  <r>
    <x v="4192"/>
    <x v="4192"/>
    <x v="1"/>
    <x v="0"/>
    <n v="55"/>
    <n v="2"/>
    <x v="242"/>
    <n v="76"/>
    <n v="238"/>
    <n v="1303.75"/>
    <n v="0.32800000000000001"/>
    <x v="0"/>
    <n v="110"/>
    <n v="0"/>
    <x v="2"/>
    <n v="985635"/>
    <x v="0"/>
  </r>
  <r>
    <x v="4193"/>
    <x v="4193"/>
    <x v="2"/>
    <x v="1"/>
    <n v="165"/>
    <n v="11"/>
    <x v="635"/>
    <n v="185"/>
    <n v="262"/>
    <n v="390.16"/>
    <n v="0.64400000000000002"/>
    <x v="0"/>
    <n v="1815"/>
    <n v="1663"/>
    <x v="0"/>
    <n v="131483.92000000001"/>
    <x v="1"/>
  </r>
  <r>
    <x v="4194"/>
    <x v="4194"/>
    <x v="3"/>
    <x v="1"/>
    <n v="150"/>
    <n v="14"/>
    <x v="410"/>
    <n v="112"/>
    <n v="176"/>
    <n v="1687.07"/>
    <n v="0.80700000000000005"/>
    <x v="1"/>
    <n v="2100"/>
    <n v="1990"/>
    <x v="0"/>
    <n v="374529.54"/>
    <x v="2"/>
  </r>
  <r>
    <x v="4195"/>
    <x v="4195"/>
    <x v="1"/>
    <x v="1"/>
    <n v="82"/>
    <n v="2"/>
    <x v="115"/>
    <n v="100"/>
    <n v="341"/>
    <n v="1832.68"/>
    <n v="0.73199999999999998"/>
    <x v="0"/>
    <n v="164"/>
    <n v="14"/>
    <x v="1"/>
    <n v="458170"/>
    <x v="1"/>
  </r>
  <r>
    <x v="4196"/>
    <x v="4196"/>
    <x v="2"/>
    <x v="2"/>
    <n v="26"/>
    <n v="6"/>
    <x v="106"/>
    <n v="202"/>
    <n v="345"/>
    <n v="832.88"/>
    <n v="0.61599999999999999"/>
    <x v="2"/>
    <n v="156"/>
    <n v="0"/>
    <x v="0"/>
    <n v="484736.16"/>
    <x v="1"/>
  </r>
  <r>
    <x v="4197"/>
    <x v="4197"/>
    <x v="2"/>
    <x v="1"/>
    <n v="68"/>
    <n v="8"/>
    <x v="59"/>
    <n v="175"/>
    <n v="72"/>
    <n v="1655.78"/>
    <n v="0.23200000000000001"/>
    <x v="0"/>
    <n v="544"/>
    <n v="643"/>
    <x v="1"/>
    <n v="125839.28"/>
    <x v="3"/>
  </r>
  <r>
    <x v="4198"/>
    <x v="4198"/>
    <x v="2"/>
    <x v="0"/>
    <n v="25"/>
    <n v="10"/>
    <x v="463"/>
    <n v="99"/>
    <n v="67"/>
    <n v="537.32000000000005"/>
    <n v="0.26300000000000001"/>
    <x v="1"/>
    <n v="250"/>
    <n v="0"/>
    <x v="0"/>
    <n v="356243.16000000003"/>
    <x v="3"/>
  </r>
  <r>
    <x v="4199"/>
    <x v="4199"/>
    <x v="2"/>
    <x v="1"/>
    <n v="133"/>
    <n v="10"/>
    <x v="271"/>
    <n v="277"/>
    <n v="128"/>
    <n v="323.13"/>
    <n v="0.72399999999999998"/>
    <x v="2"/>
    <n v="1330"/>
    <n v="1168"/>
    <x v="0"/>
    <n v="141854.07"/>
    <x v="1"/>
  </r>
  <r>
    <x v="4200"/>
    <x v="4200"/>
    <x v="0"/>
    <x v="1"/>
    <n v="111"/>
    <n v="9"/>
    <x v="287"/>
    <n v="60"/>
    <n v="83"/>
    <n v="665.96"/>
    <n v="0.80300000000000005"/>
    <x v="2"/>
    <n v="999"/>
    <n v="760"/>
    <x v="0"/>
    <n v="199122.04"/>
    <x v="2"/>
  </r>
  <r>
    <x v="4201"/>
    <x v="4201"/>
    <x v="2"/>
    <x v="2"/>
    <n v="120"/>
    <n v="2"/>
    <x v="457"/>
    <n v="175"/>
    <n v="156"/>
    <n v="716.26"/>
    <n v="0.11600000000000001"/>
    <x v="2"/>
    <n v="240"/>
    <n v="91"/>
    <x v="0"/>
    <n v="232068.24"/>
    <x v="3"/>
  </r>
  <r>
    <x v="4202"/>
    <x v="4202"/>
    <x v="0"/>
    <x v="0"/>
    <n v="128"/>
    <n v="6"/>
    <x v="421"/>
    <n v="183"/>
    <n v="354"/>
    <n v="824.85"/>
    <n v="0.187"/>
    <x v="2"/>
    <n v="768"/>
    <n v="466"/>
    <x v="0"/>
    <n v="400052.25"/>
    <x v="3"/>
  </r>
  <r>
    <x v="4203"/>
    <x v="4203"/>
    <x v="0"/>
    <x v="2"/>
    <n v="147"/>
    <n v="7"/>
    <x v="242"/>
    <n v="236"/>
    <n v="248"/>
    <n v="777.27"/>
    <n v="0.68"/>
    <x v="2"/>
    <n v="1029"/>
    <n v="509"/>
    <x v="0"/>
    <n v="587616.12"/>
    <x v="1"/>
  </r>
  <r>
    <x v="4204"/>
    <x v="4204"/>
    <x v="2"/>
    <x v="2"/>
    <n v="40"/>
    <n v="7"/>
    <x v="23"/>
    <n v="275"/>
    <n v="240"/>
    <n v="851.73"/>
    <n v="0.38900000000000001"/>
    <x v="1"/>
    <n v="280"/>
    <n v="362"/>
    <x v="1"/>
    <n v="164383.89000000001"/>
    <x v="0"/>
  </r>
  <r>
    <x v="4205"/>
    <x v="4205"/>
    <x v="3"/>
    <x v="0"/>
    <n v="51"/>
    <n v="5"/>
    <x v="203"/>
    <n v="18"/>
    <n v="281"/>
    <n v="1434.57"/>
    <n v="0.56299999999999994"/>
    <x v="1"/>
    <n v="255"/>
    <n v="0"/>
    <x v="0"/>
    <n v="408852.44999999995"/>
    <x v="0"/>
  </r>
  <r>
    <x v="4206"/>
    <x v="4206"/>
    <x v="2"/>
    <x v="2"/>
    <n v="186"/>
    <n v="2"/>
    <x v="772"/>
    <n v="96"/>
    <n v="111"/>
    <n v="528.88"/>
    <n v="0.61499999999999999"/>
    <x v="2"/>
    <n v="372"/>
    <n v="202"/>
    <x v="0"/>
    <n v="140682.07999999999"/>
    <x v="1"/>
  </r>
  <r>
    <x v="4207"/>
    <x v="4207"/>
    <x v="2"/>
    <x v="0"/>
    <n v="36"/>
    <n v="4"/>
    <x v="542"/>
    <n v="103"/>
    <n v="91"/>
    <n v="86.22"/>
    <n v="0.77600000000000002"/>
    <x v="1"/>
    <n v="144"/>
    <n v="150"/>
    <x v="1"/>
    <n v="8363.34"/>
    <x v="1"/>
  </r>
  <r>
    <x v="4208"/>
    <x v="4208"/>
    <x v="2"/>
    <x v="1"/>
    <n v="190"/>
    <n v="11"/>
    <x v="549"/>
    <n v="61"/>
    <n v="73"/>
    <n v="1004.88"/>
    <n v="0.80600000000000005"/>
    <x v="0"/>
    <n v="2090"/>
    <n v="1485"/>
    <x v="0"/>
    <n v="669250.07999999996"/>
    <x v="2"/>
  </r>
  <r>
    <x v="4209"/>
    <x v="4209"/>
    <x v="3"/>
    <x v="0"/>
    <n v="178"/>
    <n v="5"/>
    <x v="86"/>
    <n v="188"/>
    <n v="212"/>
    <n v="924.17"/>
    <n v="0.28000000000000003"/>
    <x v="1"/>
    <n v="890"/>
    <n v="407"/>
    <x v="0"/>
    <n v="620118.06999999995"/>
    <x v="3"/>
  </r>
  <r>
    <x v="4210"/>
    <x v="4210"/>
    <x v="4"/>
    <x v="0"/>
    <n v="58"/>
    <n v="5"/>
    <x v="690"/>
    <n v="287"/>
    <n v="232"/>
    <n v="167.13"/>
    <n v="0.54100000000000004"/>
    <x v="0"/>
    <n v="290"/>
    <n v="305"/>
    <x v="1"/>
    <n v="45459.360000000001"/>
    <x v="0"/>
  </r>
  <r>
    <x v="4211"/>
    <x v="4211"/>
    <x v="4"/>
    <x v="0"/>
    <n v="165"/>
    <n v="14"/>
    <x v="5"/>
    <n v="248"/>
    <n v="382"/>
    <n v="310.91000000000003"/>
    <n v="0.124"/>
    <x v="1"/>
    <n v="2310"/>
    <n v="2064"/>
    <x v="0"/>
    <n v="153589.54"/>
    <x v="3"/>
  </r>
  <r>
    <x v="4212"/>
    <x v="4212"/>
    <x v="0"/>
    <x v="2"/>
    <n v="171"/>
    <n v="5"/>
    <x v="252"/>
    <n v="82"/>
    <n v="144"/>
    <n v="1044.3499999999999"/>
    <n v="0.84199999999999997"/>
    <x v="0"/>
    <n v="855"/>
    <n v="742"/>
    <x v="0"/>
    <n v="203648.24999999997"/>
    <x v="2"/>
  </r>
  <r>
    <x v="4213"/>
    <x v="4213"/>
    <x v="0"/>
    <x v="0"/>
    <n v="27"/>
    <n v="6"/>
    <x v="773"/>
    <n v="81"/>
    <n v="132"/>
    <n v="507.76"/>
    <n v="0.84499999999999997"/>
    <x v="0"/>
    <n v="162"/>
    <n v="0"/>
    <x v="0"/>
    <n v="223414.39999999999"/>
    <x v="2"/>
  </r>
  <r>
    <x v="4214"/>
    <x v="4214"/>
    <x v="3"/>
    <x v="0"/>
    <n v="175"/>
    <n v="14"/>
    <x v="107"/>
    <n v="77"/>
    <n v="142"/>
    <n v="1761.32"/>
    <n v="0.3"/>
    <x v="2"/>
    <n v="2450"/>
    <n v="1936"/>
    <x v="0"/>
    <n v="1040940.12"/>
    <x v="0"/>
  </r>
  <r>
    <x v="4215"/>
    <x v="4215"/>
    <x v="1"/>
    <x v="0"/>
    <n v="187"/>
    <n v="12"/>
    <x v="775"/>
    <n v="14"/>
    <n v="327"/>
    <n v="387.92"/>
    <n v="0.161"/>
    <x v="1"/>
    <n v="2244"/>
    <n v="1778"/>
    <x v="0"/>
    <n v="186201.60000000001"/>
    <x v="3"/>
  </r>
  <r>
    <x v="4216"/>
    <x v="4216"/>
    <x v="4"/>
    <x v="1"/>
    <n v="6"/>
    <n v="10"/>
    <x v="559"/>
    <n v="247"/>
    <n v="154"/>
    <n v="89.24"/>
    <n v="7.0000000000000007E-2"/>
    <x v="2"/>
    <n v="60"/>
    <n v="34"/>
    <x v="0"/>
    <n v="24362.519999999997"/>
    <x v="3"/>
  </r>
  <r>
    <x v="4217"/>
    <x v="4217"/>
    <x v="0"/>
    <x v="0"/>
    <n v="198"/>
    <n v="5"/>
    <x v="370"/>
    <n v="130"/>
    <n v="134"/>
    <n v="922.75"/>
    <n v="0.57499999999999996"/>
    <x v="0"/>
    <n v="990"/>
    <n v="581"/>
    <x v="0"/>
    <n v="497362.25"/>
    <x v="0"/>
  </r>
  <r>
    <x v="4218"/>
    <x v="4218"/>
    <x v="4"/>
    <x v="2"/>
    <n v="170"/>
    <n v="10"/>
    <x v="265"/>
    <n v="220"/>
    <n v="110"/>
    <n v="1973.02"/>
    <n v="9.0999999999999998E-2"/>
    <x v="1"/>
    <n v="1700"/>
    <n v="1794"/>
    <x v="1"/>
    <n v="248600.52"/>
    <x v="3"/>
  </r>
  <r>
    <x v="4219"/>
    <x v="4219"/>
    <x v="3"/>
    <x v="0"/>
    <n v="161"/>
    <n v="10"/>
    <x v="335"/>
    <n v="271"/>
    <n v="257"/>
    <n v="1286.05"/>
    <n v="0.68100000000000005"/>
    <x v="1"/>
    <n v="1610"/>
    <n v="1691"/>
    <x v="1"/>
    <n v="244349.5"/>
    <x v="1"/>
  </r>
  <r>
    <x v="4220"/>
    <x v="4220"/>
    <x v="3"/>
    <x v="0"/>
    <n v="114"/>
    <n v="2"/>
    <x v="481"/>
    <n v="67"/>
    <n v="207"/>
    <n v="740.36"/>
    <n v="0.67800000000000005"/>
    <x v="2"/>
    <n v="228"/>
    <n v="218"/>
    <x v="1"/>
    <n v="57007.72"/>
    <x v="1"/>
  </r>
  <r>
    <x v="4221"/>
    <x v="4221"/>
    <x v="1"/>
    <x v="1"/>
    <n v="128"/>
    <n v="6"/>
    <x v="320"/>
    <n v="52"/>
    <n v="118"/>
    <n v="82.89"/>
    <n v="0.61399999999999999"/>
    <x v="1"/>
    <n v="768"/>
    <n v="464"/>
    <x v="0"/>
    <n v="29508.84"/>
    <x v="1"/>
  </r>
  <r>
    <x v="4222"/>
    <x v="4222"/>
    <x v="1"/>
    <x v="0"/>
    <n v="71"/>
    <n v="10"/>
    <x v="210"/>
    <n v="206"/>
    <n v="311"/>
    <n v="995.65"/>
    <n v="0.877"/>
    <x v="1"/>
    <n v="710"/>
    <n v="555"/>
    <x v="0"/>
    <n v="359429.64999999997"/>
    <x v="2"/>
  </r>
  <r>
    <x v="4223"/>
    <x v="4223"/>
    <x v="3"/>
    <x v="2"/>
    <n v="75"/>
    <n v="5"/>
    <x v="676"/>
    <n v="81"/>
    <n v="390"/>
    <n v="452.61"/>
    <n v="0.378"/>
    <x v="1"/>
    <n v="375"/>
    <n v="147"/>
    <x v="1"/>
    <n v="139856.49"/>
    <x v="0"/>
  </r>
  <r>
    <x v="4224"/>
    <x v="4224"/>
    <x v="0"/>
    <x v="0"/>
    <n v="168"/>
    <n v="6"/>
    <x v="694"/>
    <n v="100"/>
    <n v="283"/>
    <n v="1313.12"/>
    <n v="0.90200000000000002"/>
    <x v="0"/>
    <n v="1008"/>
    <n v="1005"/>
    <x v="1"/>
    <n v="135251.35999999999"/>
    <x v="2"/>
  </r>
  <r>
    <x v="4225"/>
    <x v="4225"/>
    <x v="4"/>
    <x v="2"/>
    <n v="33"/>
    <n v="5"/>
    <x v="424"/>
    <n v="46"/>
    <n v="188"/>
    <n v="1186.8699999999999"/>
    <n v="3.6999999999999998E-2"/>
    <x v="2"/>
    <n v="165"/>
    <n v="75"/>
    <x v="1"/>
    <n v="161414.31999999998"/>
    <x v="3"/>
  </r>
  <r>
    <x v="4226"/>
    <x v="4226"/>
    <x v="2"/>
    <x v="1"/>
    <n v="123"/>
    <n v="14"/>
    <x v="117"/>
    <n v="246"/>
    <n v="329"/>
    <n v="567.16999999999996"/>
    <n v="0.113"/>
    <x v="0"/>
    <n v="1722"/>
    <n v="1237"/>
    <x v="0"/>
    <n v="414601.26999999996"/>
    <x v="3"/>
  </r>
  <r>
    <x v="4227"/>
    <x v="4227"/>
    <x v="1"/>
    <x v="0"/>
    <n v="169"/>
    <n v="3"/>
    <x v="24"/>
    <n v="163"/>
    <n v="384"/>
    <n v="184.32"/>
    <n v="0.41199999999999998"/>
    <x v="2"/>
    <n v="507"/>
    <n v="117"/>
    <x v="0"/>
    <n v="101928.95999999999"/>
    <x v="0"/>
  </r>
  <r>
    <x v="4228"/>
    <x v="4228"/>
    <x v="2"/>
    <x v="1"/>
    <n v="117"/>
    <n v="11"/>
    <x v="327"/>
    <n v="179"/>
    <n v="280"/>
    <n v="1522.29"/>
    <n v="0.59399999999999997"/>
    <x v="0"/>
    <n v="1287"/>
    <n v="1228"/>
    <x v="1"/>
    <n v="362305.02"/>
    <x v="0"/>
  </r>
  <r>
    <x v="4229"/>
    <x v="4229"/>
    <x v="0"/>
    <x v="0"/>
    <n v="49"/>
    <n v="3"/>
    <x v="247"/>
    <n v="281"/>
    <n v="100"/>
    <n v="1191.6500000000001"/>
    <n v="3.2000000000000001E-2"/>
    <x v="0"/>
    <n v="147"/>
    <n v="0"/>
    <x v="0"/>
    <n v="902079.05"/>
    <x v="3"/>
  </r>
  <r>
    <x v="4230"/>
    <x v="4230"/>
    <x v="1"/>
    <x v="2"/>
    <n v="20"/>
    <n v="3"/>
    <x v="159"/>
    <n v="119"/>
    <n v="288"/>
    <n v="1692.15"/>
    <n v="0.56699999999999995"/>
    <x v="0"/>
    <n v="60"/>
    <n v="58"/>
    <x v="1"/>
    <n v="204750.15000000002"/>
    <x v="0"/>
  </r>
  <r>
    <x v="4231"/>
    <x v="4231"/>
    <x v="2"/>
    <x v="1"/>
    <n v="35"/>
    <n v="14"/>
    <x v="35"/>
    <n v="160"/>
    <n v="68"/>
    <n v="556.61"/>
    <n v="0.307"/>
    <x v="0"/>
    <n v="490"/>
    <n v="0"/>
    <x v="0"/>
    <n v="376268.36"/>
    <x v="0"/>
  </r>
  <r>
    <x v="4232"/>
    <x v="4232"/>
    <x v="0"/>
    <x v="0"/>
    <n v="166"/>
    <n v="2"/>
    <x v="476"/>
    <n v="140"/>
    <n v="227"/>
    <n v="1323.08"/>
    <n v="0.88700000000000001"/>
    <x v="2"/>
    <n v="332"/>
    <n v="0"/>
    <x v="0"/>
    <n v="628463"/>
    <x v="2"/>
  </r>
  <r>
    <x v="4233"/>
    <x v="4233"/>
    <x v="4"/>
    <x v="2"/>
    <n v="54"/>
    <n v="4"/>
    <x v="587"/>
    <n v="277"/>
    <n v="258"/>
    <n v="281.43"/>
    <n v="0.53300000000000003"/>
    <x v="1"/>
    <n v="216"/>
    <n v="0"/>
    <x v="0"/>
    <n v="190809.54"/>
    <x v="0"/>
  </r>
  <r>
    <x v="4234"/>
    <x v="4234"/>
    <x v="0"/>
    <x v="1"/>
    <n v="197"/>
    <n v="12"/>
    <x v="705"/>
    <n v="32"/>
    <n v="180"/>
    <n v="619.03"/>
    <n v="0.58799999999999997"/>
    <x v="2"/>
    <n v="2364"/>
    <n v="1604"/>
    <x v="0"/>
    <n v="490271.75999999995"/>
    <x v="0"/>
  </r>
  <r>
    <x v="4235"/>
    <x v="4235"/>
    <x v="1"/>
    <x v="0"/>
    <n v="126"/>
    <n v="11"/>
    <x v="474"/>
    <n v="148"/>
    <n v="280"/>
    <n v="1330.25"/>
    <n v="0.94599999999999995"/>
    <x v="1"/>
    <n v="1386"/>
    <n v="989"/>
    <x v="0"/>
    <n v="724986.25"/>
    <x v="2"/>
  </r>
  <r>
    <x v="4236"/>
    <x v="4236"/>
    <x v="3"/>
    <x v="1"/>
    <n v="194"/>
    <n v="2"/>
    <x v="203"/>
    <n v="248"/>
    <n v="141"/>
    <n v="1659.88"/>
    <n v="0.76400000000000001"/>
    <x v="2"/>
    <n v="388"/>
    <n v="351"/>
    <x v="0"/>
    <n v="473065.80000000005"/>
    <x v="1"/>
  </r>
  <r>
    <x v="4237"/>
    <x v="4237"/>
    <x v="4"/>
    <x v="0"/>
    <n v="175"/>
    <n v="5"/>
    <x v="610"/>
    <n v="201"/>
    <n v="80"/>
    <n v="675.8"/>
    <n v="0.438"/>
    <x v="2"/>
    <n v="875"/>
    <n v="770"/>
    <x v="0"/>
    <n v="206794.8"/>
    <x v="0"/>
  </r>
  <r>
    <x v="4238"/>
    <x v="4238"/>
    <x v="2"/>
    <x v="2"/>
    <n v="188"/>
    <n v="2"/>
    <x v="632"/>
    <n v="136"/>
    <n v="298"/>
    <n v="1607.76"/>
    <n v="0.47699999999999998"/>
    <x v="2"/>
    <n v="376"/>
    <n v="352"/>
    <x v="1"/>
    <n v="257241.60000000001"/>
    <x v="0"/>
  </r>
  <r>
    <x v="4239"/>
    <x v="4239"/>
    <x v="1"/>
    <x v="2"/>
    <n v="19"/>
    <n v="5"/>
    <x v="70"/>
    <n v="38"/>
    <n v="173"/>
    <n v="1371.62"/>
    <n v="0.64800000000000002"/>
    <x v="2"/>
    <n v="95"/>
    <n v="0"/>
    <x v="2"/>
    <n v="582938.5"/>
    <x v="1"/>
  </r>
  <r>
    <x v="4240"/>
    <x v="4240"/>
    <x v="3"/>
    <x v="1"/>
    <n v="180"/>
    <n v="4"/>
    <x v="677"/>
    <n v="130"/>
    <n v="185"/>
    <n v="729.92"/>
    <n v="0.2"/>
    <x v="0"/>
    <n v="720"/>
    <n v="538"/>
    <x v="0"/>
    <n v="227735.03999999998"/>
    <x v="3"/>
  </r>
  <r>
    <x v="4241"/>
    <x v="4241"/>
    <x v="0"/>
    <x v="1"/>
    <n v="53"/>
    <n v="10"/>
    <x v="53"/>
    <n v="207"/>
    <n v="322"/>
    <n v="1758.97"/>
    <n v="8.8999999999999996E-2"/>
    <x v="2"/>
    <n v="530"/>
    <n v="687"/>
    <x v="1"/>
    <n v="87948.5"/>
    <x v="3"/>
  </r>
  <r>
    <x v="4242"/>
    <x v="4242"/>
    <x v="3"/>
    <x v="0"/>
    <n v="176"/>
    <n v="2"/>
    <x v="335"/>
    <n v="183"/>
    <n v="149"/>
    <n v="1043"/>
    <n v="0.311"/>
    <x v="2"/>
    <n v="352"/>
    <n v="345"/>
    <x v="0"/>
    <n v="198170"/>
    <x v="0"/>
  </r>
  <r>
    <x v="4243"/>
    <x v="4243"/>
    <x v="1"/>
    <x v="2"/>
    <n v="14"/>
    <n v="9"/>
    <x v="291"/>
    <n v="153"/>
    <n v="268"/>
    <n v="1314.08"/>
    <n v="0.77800000000000002"/>
    <x v="1"/>
    <n v="126"/>
    <n v="0"/>
    <x v="0"/>
    <n v="491465.92"/>
    <x v="1"/>
  </r>
  <r>
    <x v="4244"/>
    <x v="4244"/>
    <x v="1"/>
    <x v="0"/>
    <n v="24"/>
    <n v="12"/>
    <x v="66"/>
    <n v="188"/>
    <n v="153"/>
    <n v="1016.48"/>
    <n v="0.25700000000000001"/>
    <x v="0"/>
    <n v="288"/>
    <n v="252"/>
    <x v="0"/>
    <n v="227691.52000000002"/>
    <x v="3"/>
  </r>
  <r>
    <x v="4245"/>
    <x v="4245"/>
    <x v="3"/>
    <x v="2"/>
    <n v="74"/>
    <n v="10"/>
    <x v="769"/>
    <n v="20"/>
    <n v="350"/>
    <n v="932.8"/>
    <n v="0.13100000000000001"/>
    <x v="0"/>
    <n v="740"/>
    <n v="263"/>
    <x v="0"/>
    <n v="463601.6"/>
    <x v="3"/>
  </r>
  <r>
    <x v="4246"/>
    <x v="4246"/>
    <x v="0"/>
    <x v="1"/>
    <n v="12"/>
    <n v="13"/>
    <x v="517"/>
    <n v="148"/>
    <n v="146"/>
    <n v="1703.56"/>
    <n v="0.219"/>
    <x v="2"/>
    <n v="156"/>
    <n v="0"/>
    <x v="0"/>
    <n v="528103.6"/>
    <x v="3"/>
  </r>
  <r>
    <x v="4247"/>
    <x v="4247"/>
    <x v="3"/>
    <x v="0"/>
    <n v="177"/>
    <n v="8"/>
    <x v="417"/>
    <n v="262"/>
    <n v="365"/>
    <n v="624.66999999999996"/>
    <n v="0.67900000000000005"/>
    <x v="2"/>
    <n v="1416"/>
    <n v="1548"/>
    <x v="1"/>
    <n v="81207.099999999991"/>
    <x v="1"/>
  </r>
  <r>
    <x v="4248"/>
    <x v="4248"/>
    <x v="1"/>
    <x v="0"/>
    <n v="38"/>
    <n v="2"/>
    <x v="2"/>
    <n v="28"/>
    <n v="252"/>
    <n v="121.43"/>
    <n v="0.61399999999999999"/>
    <x v="0"/>
    <n v="76"/>
    <n v="17"/>
    <x v="1"/>
    <n v="10564.41"/>
    <x v="1"/>
  </r>
  <r>
    <x v="4249"/>
    <x v="4249"/>
    <x v="1"/>
    <x v="2"/>
    <n v="183"/>
    <n v="5"/>
    <x v="264"/>
    <n v="169"/>
    <n v="70"/>
    <n v="1765.58"/>
    <n v="0.68799999999999994"/>
    <x v="0"/>
    <n v="915"/>
    <n v="370"/>
    <x v="0"/>
    <n v="1260624.1199999999"/>
    <x v="1"/>
  </r>
  <r>
    <x v="4250"/>
    <x v="4250"/>
    <x v="2"/>
    <x v="2"/>
    <n v="8"/>
    <n v="11"/>
    <x v="674"/>
    <n v="131"/>
    <n v="247"/>
    <n v="1658.8"/>
    <n v="0.32200000000000001"/>
    <x v="2"/>
    <n v="88"/>
    <n v="0"/>
    <x v="0"/>
    <n v="650249.6"/>
    <x v="0"/>
  </r>
  <r>
    <x v="4251"/>
    <x v="4251"/>
    <x v="2"/>
    <x v="2"/>
    <n v="112"/>
    <n v="2"/>
    <x v="387"/>
    <n v="81"/>
    <n v="161"/>
    <n v="764.79"/>
    <n v="0.90100000000000002"/>
    <x v="2"/>
    <n v="224"/>
    <n v="90"/>
    <x v="0"/>
    <n v="164429.85"/>
    <x v="2"/>
  </r>
  <r>
    <x v="4252"/>
    <x v="4252"/>
    <x v="4"/>
    <x v="1"/>
    <n v="171"/>
    <n v="5"/>
    <x v="461"/>
    <n v="64"/>
    <n v="198"/>
    <n v="411.63"/>
    <n v="0.45200000000000001"/>
    <x v="2"/>
    <n v="855"/>
    <n v="774"/>
    <x v="1"/>
    <n v="59686.35"/>
    <x v="0"/>
  </r>
  <r>
    <x v="4253"/>
    <x v="4253"/>
    <x v="1"/>
    <x v="0"/>
    <n v="28"/>
    <n v="4"/>
    <x v="570"/>
    <n v="178"/>
    <n v="292"/>
    <n v="1367.29"/>
    <n v="0.51400000000000001"/>
    <x v="1"/>
    <n v="112"/>
    <n v="0"/>
    <x v="2"/>
    <n v="965306.74"/>
    <x v="0"/>
  </r>
  <r>
    <x v="4254"/>
    <x v="4254"/>
    <x v="2"/>
    <x v="2"/>
    <n v="59"/>
    <n v="3"/>
    <x v="551"/>
    <n v="108"/>
    <n v="232"/>
    <n v="203.58"/>
    <n v="0.94899999999999995"/>
    <x v="0"/>
    <n v="177"/>
    <n v="4"/>
    <x v="0"/>
    <n v="57205.98"/>
    <x v="2"/>
  </r>
  <r>
    <x v="4255"/>
    <x v="4255"/>
    <x v="3"/>
    <x v="1"/>
    <n v="30"/>
    <n v="2"/>
    <x v="269"/>
    <n v="79"/>
    <n v="333"/>
    <n v="876.32"/>
    <n v="0.97899999999999998"/>
    <x v="1"/>
    <n v="60"/>
    <n v="0"/>
    <x v="1"/>
    <n v="152479.68000000002"/>
    <x v="2"/>
  </r>
  <r>
    <x v="4256"/>
    <x v="4256"/>
    <x v="0"/>
    <x v="2"/>
    <n v="29"/>
    <n v="7"/>
    <x v="725"/>
    <n v="158"/>
    <n v="386"/>
    <n v="217.43"/>
    <n v="0.66200000000000003"/>
    <x v="0"/>
    <n v="203"/>
    <n v="0"/>
    <x v="0"/>
    <n v="130458"/>
    <x v="1"/>
  </r>
  <r>
    <x v="4257"/>
    <x v="4257"/>
    <x v="3"/>
    <x v="0"/>
    <n v="40"/>
    <n v="13"/>
    <x v="136"/>
    <n v="126"/>
    <n v="387"/>
    <n v="1215.92"/>
    <n v="0.94499999999999995"/>
    <x v="0"/>
    <n v="520"/>
    <n v="519"/>
    <x v="1"/>
    <n v="154421.84"/>
    <x v="2"/>
  </r>
  <r>
    <x v="4258"/>
    <x v="4258"/>
    <x v="0"/>
    <x v="2"/>
    <n v="75"/>
    <n v="8"/>
    <x v="286"/>
    <n v="35"/>
    <n v="351"/>
    <n v="103.06"/>
    <n v="0.54200000000000004"/>
    <x v="0"/>
    <n v="600"/>
    <n v="193"/>
    <x v="0"/>
    <n v="45552.520000000004"/>
    <x v="0"/>
  </r>
  <r>
    <x v="4259"/>
    <x v="4259"/>
    <x v="2"/>
    <x v="0"/>
    <n v="190"/>
    <n v="7"/>
    <x v="752"/>
    <n v="257"/>
    <n v="349"/>
    <n v="1277.01"/>
    <n v="0.307"/>
    <x v="0"/>
    <n v="1330"/>
    <n v="1533"/>
    <x v="1"/>
    <n v="68958.539999999994"/>
    <x v="0"/>
  </r>
  <r>
    <x v="4260"/>
    <x v="4260"/>
    <x v="4"/>
    <x v="1"/>
    <n v="16"/>
    <n v="10"/>
    <x v="192"/>
    <n v="218"/>
    <n v="138"/>
    <n v="1362.75"/>
    <n v="0.315"/>
    <x v="0"/>
    <n v="160"/>
    <n v="315"/>
    <x v="1"/>
    <n v="85853.25"/>
    <x v="0"/>
  </r>
  <r>
    <x v="4261"/>
    <x v="4261"/>
    <x v="3"/>
    <x v="1"/>
    <n v="133"/>
    <n v="13"/>
    <x v="39"/>
    <n v="236"/>
    <n v="271"/>
    <n v="999.93"/>
    <n v="0.55900000000000005"/>
    <x v="2"/>
    <n v="1729"/>
    <n v="1291"/>
    <x v="0"/>
    <n v="673952.82"/>
    <x v="0"/>
  </r>
  <r>
    <x v="4262"/>
    <x v="4262"/>
    <x v="3"/>
    <x v="2"/>
    <n v="120"/>
    <n v="10"/>
    <x v="645"/>
    <n v="123"/>
    <n v="297"/>
    <n v="391.26"/>
    <n v="0.60499999999999998"/>
    <x v="1"/>
    <n v="1200"/>
    <n v="581"/>
    <x v="0"/>
    <n v="290314.92"/>
    <x v="1"/>
  </r>
  <r>
    <x v="4263"/>
    <x v="4263"/>
    <x v="3"/>
    <x v="0"/>
    <n v="182"/>
    <n v="3"/>
    <x v="240"/>
    <n v="203"/>
    <n v="226"/>
    <n v="247.72"/>
    <n v="0.44"/>
    <x v="1"/>
    <n v="546"/>
    <n v="314"/>
    <x v="0"/>
    <n v="107758.2"/>
    <x v="0"/>
  </r>
  <r>
    <x v="4264"/>
    <x v="4264"/>
    <x v="0"/>
    <x v="0"/>
    <n v="157"/>
    <n v="3"/>
    <x v="400"/>
    <n v="19"/>
    <n v="167"/>
    <n v="660.92"/>
    <n v="0.88400000000000001"/>
    <x v="0"/>
    <n v="471"/>
    <n v="186"/>
    <x v="0"/>
    <n v="200919.67999999999"/>
    <x v="2"/>
  </r>
  <r>
    <x v="4265"/>
    <x v="4265"/>
    <x v="2"/>
    <x v="0"/>
    <n v="137"/>
    <n v="10"/>
    <x v="649"/>
    <n v="104"/>
    <n v="223"/>
    <n v="957.15"/>
    <n v="0.42699999999999999"/>
    <x v="1"/>
    <n v="1370"/>
    <n v="1008"/>
    <x v="0"/>
    <n v="446031.89999999997"/>
    <x v="0"/>
  </r>
  <r>
    <x v="4266"/>
    <x v="4266"/>
    <x v="3"/>
    <x v="2"/>
    <n v="87"/>
    <n v="2"/>
    <x v="6"/>
    <n v="130"/>
    <n v="268"/>
    <n v="1302.31"/>
    <n v="0.27300000000000002"/>
    <x v="1"/>
    <n v="174"/>
    <n v="0"/>
    <x v="0"/>
    <n v="699340.47"/>
    <x v="3"/>
  </r>
  <r>
    <x v="4267"/>
    <x v="4267"/>
    <x v="3"/>
    <x v="0"/>
    <n v="10"/>
    <n v="6"/>
    <x v="592"/>
    <n v="135"/>
    <n v="267"/>
    <n v="52.44"/>
    <n v="8.0000000000000002E-3"/>
    <x v="2"/>
    <n v="60"/>
    <n v="0"/>
    <x v="2"/>
    <n v="39277.56"/>
    <x v="3"/>
  </r>
  <r>
    <x v="4268"/>
    <x v="4268"/>
    <x v="4"/>
    <x v="0"/>
    <n v="30"/>
    <n v="2"/>
    <x v="46"/>
    <n v="46"/>
    <n v="368"/>
    <n v="1436.57"/>
    <n v="0.97099999999999997"/>
    <x v="0"/>
    <n v="60"/>
    <n v="60"/>
    <x v="1"/>
    <n v="66082.22"/>
    <x v="2"/>
  </r>
  <r>
    <x v="4269"/>
    <x v="4269"/>
    <x v="4"/>
    <x v="0"/>
    <n v="117"/>
    <n v="8"/>
    <x v="175"/>
    <n v="78"/>
    <n v="126"/>
    <n v="1439.79"/>
    <n v="0.82399999999999995"/>
    <x v="2"/>
    <n v="936"/>
    <n v="768"/>
    <x v="0"/>
    <n v="354188.33999999997"/>
    <x v="2"/>
  </r>
  <r>
    <x v="4270"/>
    <x v="4270"/>
    <x v="2"/>
    <x v="0"/>
    <n v="107"/>
    <n v="10"/>
    <x v="426"/>
    <n v="183"/>
    <n v="137"/>
    <n v="916.85"/>
    <n v="0.61599999999999999"/>
    <x v="1"/>
    <n v="1070"/>
    <n v="809"/>
    <x v="0"/>
    <n v="407081.4"/>
    <x v="1"/>
  </r>
  <r>
    <x v="4271"/>
    <x v="4271"/>
    <x v="2"/>
    <x v="2"/>
    <n v="124"/>
    <n v="7"/>
    <x v="338"/>
    <n v="54"/>
    <n v="127"/>
    <n v="719.64"/>
    <n v="0.83099999999999996"/>
    <x v="0"/>
    <n v="868"/>
    <n v="335"/>
    <x v="0"/>
    <n v="422428.68"/>
    <x v="2"/>
  </r>
  <r>
    <x v="4272"/>
    <x v="4272"/>
    <x v="1"/>
    <x v="2"/>
    <n v="187"/>
    <n v="3"/>
    <x v="490"/>
    <n v="132"/>
    <n v="250"/>
    <n v="1692.5"/>
    <n v="0.81"/>
    <x v="0"/>
    <n v="561"/>
    <n v="306"/>
    <x v="0"/>
    <n v="654997.5"/>
    <x v="2"/>
  </r>
  <r>
    <x v="4273"/>
    <x v="4273"/>
    <x v="4"/>
    <x v="0"/>
    <n v="171"/>
    <n v="7"/>
    <x v="314"/>
    <n v="36"/>
    <n v="113"/>
    <n v="1579.95"/>
    <n v="0.93200000000000005"/>
    <x v="0"/>
    <n v="1197"/>
    <n v="904"/>
    <x v="0"/>
    <n v="519803.55"/>
    <x v="2"/>
  </r>
  <r>
    <x v="4274"/>
    <x v="4274"/>
    <x v="1"/>
    <x v="0"/>
    <n v="13"/>
    <n v="10"/>
    <x v="375"/>
    <n v="202"/>
    <n v="53"/>
    <n v="1967.39"/>
    <n v="0.38600000000000001"/>
    <x v="0"/>
    <n v="130"/>
    <n v="208"/>
    <x v="1"/>
    <n v="243956.36000000002"/>
    <x v="0"/>
  </r>
  <r>
    <x v="4275"/>
    <x v="4275"/>
    <x v="0"/>
    <x v="1"/>
    <n v="49"/>
    <n v="4"/>
    <x v="33"/>
    <n v="145"/>
    <n v="132"/>
    <n v="775.27"/>
    <n v="0.55500000000000005"/>
    <x v="0"/>
    <n v="196"/>
    <n v="304"/>
    <x v="1"/>
    <n v="28684.989999999998"/>
    <x v="0"/>
  </r>
  <r>
    <x v="4276"/>
    <x v="4276"/>
    <x v="1"/>
    <x v="1"/>
    <n v="18"/>
    <n v="10"/>
    <x v="66"/>
    <n v="204"/>
    <n v="242"/>
    <n v="1818.32"/>
    <n v="9.9000000000000005E-2"/>
    <x v="0"/>
    <n v="180"/>
    <n v="160"/>
    <x v="1"/>
    <n v="407303.67999999999"/>
    <x v="3"/>
  </r>
  <r>
    <x v="4277"/>
    <x v="4277"/>
    <x v="3"/>
    <x v="0"/>
    <n v="116"/>
    <n v="9"/>
    <x v="332"/>
    <n v="58"/>
    <n v="55"/>
    <n v="220.43"/>
    <n v="0.96499999999999997"/>
    <x v="2"/>
    <n v="1044"/>
    <n v="1040"/>
    <x v="0"/>
    <n v="13666.66"/>
    <x v="2"/>
  </r>
  <r>
    <x v="4278"/>
    <x v="4278"/>
    <x v="1"/>
    <x v="0"/>
    <n v="59"/>
    <n v="14"/>
    <x v="79"/>
    <n v="105"/>
    <n v="242"/>
    <n v="852.36"/>
    <n v="0.98499999999999999"/>
    <x v="2"/>
    <n v="826"/>
    <n v="823"/>
    <x v="1"/>
    <n v="92054.88"/>
    <x v="2"/>
  </r>
  <r>
    <x v="4279"/>
    <x v="4279"/>
    <x v="2"/>
    <x v="1"/>
    <n v="141"/>
    <n v="13"/>
    <x v="560"/>
    <n v="130"/>
    <n v="266"/>
    <n v="957.48"/>
    <n v="0.78900000000000003"/>
    <x v="1"/>
    <n v="1833"/>
    <n v="1358"/>
    <x v="0"/>
    <n v="579275.4"/>
    <x v="1"/>
  </r>
  <r>
    <x v="4280"/>
    <x v="4280"/>
    <x v="0"/>
    <x v="1"/>
    <n v="19"/>
    <n v="8"/>
    <x v="442"/>
    <n v="258"/>
    <n v="396"/>
    <n v="909.7"/>
    <n v="0.45400000000000001"/>
    <x v="0"/>
    <n v="152"/>
    <n v="234"/>
    <x v="1"/>
    <n v="160107.20000000001"/>
    <x v="0"/>
  </r>
  <r>
    <x v="4281"/>
    <x v="4281"/>
    <x v="3"/>
    <x v="0"/>
    <n v="41"/>
    <n v="9"/>
    <x v="203"/>
    <n v="226"/>
    <n v="71"/>
    <n v="1268.94"/>
    <n v="0.497"/>
    <x v="0"/>
    <n v="369"/>
    <n v="310"/>
    <x v="0"/>
    <n v="361647.9"/>
    <x v="0"/>
  </r>
  <r>
    <x v="4282"/>
    <x v="4282"/>
    <x v="1"/>
    <x v="2"/>
    <n v="182"/>
    <n v="11"/>
    <x v="598"/>
    <n v="123"/>
    <n v="194"/>
    <n v="381.91"/>
    <n v="0.435"/>
    <x v="2"/>
    <n v="2002"/>
    <n v="1972"/>
    <x v="1"/>
    <n v="58432.23"/>
    <x v="0"/>
  </r>
  <r>
    <x v="4283"/>
    <x v="4283"/>
    <x v="0"/>
    <x v="2"/>
    <n v="131"/>
    <n v="7"/>
    <x v="650"/>
    <n v="23"/>
    <n v="334"/>
    <n v="1739.58"/>
    <n v="0.29299999999999998"/>
    <x v="1"/>
    <n v="917"/>
    <n v="457"/>
    <x v="0"/>
    <n v="840217.14"/>
    <x v="3"/>
  </r>
  <r>
    <x v="4284"/>
    <x v="4284"/>
    <x v="0"/>
    <x v="0"/>
    <n v="121"/>
    <n v="4"/>
    <x v="664"/>
    <n v="71"/>
    <n v="194"/>
    <n v="1125.94"/>
    <n v="0.52800000000000002"/>
    <x v="1"/>
    <n v="484"/>
    <n v="0"/>
    <x v="0"/>
    <n v="698082.8"/>
    <x v="0"/>
  </r>
  <r>
    <x v="4285"/>
    <x v="4285"/>
    <x v="3"/>
    <x v="0"/>
    <n v="88"/>
    <n v="8"/>
    <x v="538"/>
    <n v="52"/>
    <n v="51"/>
    <n v="1813.21"/>
    <n v="5.2999999999999999E-2"/>
    <x v="0"/>
    <n v="704"/>
    <n v="0"/>
    <x v="0"/>
    <n v="1390732.07"/>
    <x v="3"/>
  </r>
  <r>
    <x v="4286"/>
    <x v="4286"/>
    <x v="1"/>
    <x v="1"/>
    <n v="76"/>
    <n v="5"/>
    <x v="631"/>
    <n v="249"/>
    <n v="337"/>
    <n v="55.13"/>
    <n v="0.99199999999999999"/>
    <x v="1"/>
    <n v="380"/>
    <n v="478"/>
    <x v="1"/>
    <n v="8324.630000000001"/>
    <x v="2"/>
  </r>
  <r>
    <x v="4287"/>
    <x v="4287"/>
    <x v="0"/>
    <x v="1"/>
    <n v="100"/>
    <n v="12"/>
    <x v="455"/>
    <n v="105"/>
    <n v="274"/>
    <n v="1278.48"/>
    <n v="0.42399999999999999"/>
    <x v="1"/>
    <n v="1200"/>
    <n v="545"/>
    <x v="0"/>
    <n v="971644.8"/>
    <x v="0"/>
  </r>
  <r>
    <x v="4288"/>
    <x v="4288"/>
    <x v="0"/>
    <x v="2"/>
    <n v="115"/>
    <n v="11"/>
    <x v="339"/>
    <n v="36"/>
    <n v="263"/>
    <n v="854.29"/>
    <n v="0.92700000000000005"/>
    <x v="0"/>
    <n v="1265"/>
    <n v="1248"/>
    <x v="1"/>
    <n v="45277.369999999995"/>
    <x v="2"/>
  </r>
  <r>
    <x v="4289"/>
    <x v="4289"/>
    <x v="4"/>
    <x v="0"/>
    <n v="153"/>
    <n v="6"/>
    <x v="683"/>
    <n v="251"/>
    <n v="215"/>
    <n v="1034.94"/>
    <n v="0.72399999999999998"/>
    <x v="0"/>
    <n v="918"/>
    <n v="1067"/>
    <x v="1"/>
    <n v="105563.88"/>
    <x v="1"/>
  </r>
  <r>
    <x v="4290"/>
    <x v="4290"/>
    <x v="0"/>
    <x v="1"/>
    <n v="189"/>
    <n v="9"/>
    <x v="631"/>
    <n v="249"/>
    <n v="190"/>
    <n v="1500.42"/>
    <n v="0.28999999999999998"/>
    <x v="0"/>
    <n v="1701"/>
    <n v="1799"/>
    <x v="1"/>
    <n v="226563.42"/>
    <x v="3"/>
  </r>
  <r>
    <x v="4291"/>
    <x v="4291"/>
    <x v="4"/>
    <x v="2"/>
    <n v="109"/>
    <n v="8"/>
    <x v="309"/>
    <n v="76"/>
    <n v="366"/>
    <n v="492.95"/>
    <n v="0.222"/>
    <x v="2"/>
    <n v="872"/>
    <n v="501"/>
    <x v="0"/>
    <n v="220348.65"/>
    <x v="3"/>
  </r>
  <r>
    <x v="4292"/>
    <x v="4292"/>
    <x v="1"/>
    <x v="2"/>
    <n v="151"/>
    <n v="8"/>
    <x v="348"/>
    <n v="290"/>
    <n v="113"/>
    <n v="449.55"/>
    <n v="0.996"/>
    <x v="0"/>
    <n v="1208"/>
    <n v="1275"/>
    <x v="1"/>
    <n v="100249.65000000001"/>
    <x v="2"/>
  </r>
  <r>
    <x v="4293"/>
    <x v="4293"/>
    <x v="1"/>
    <x v="2"/>
    <n v="62"/>
    <n v="9"/>
    <x v="545"/>
    <n v="201"/>
    <n v="382"/>
    <n v="1420.87"/>
    <n v="0.77200000000000002"/>
    <x v="1"/>
    <n v="558"/>
    <n v="404"/>
    <x v="1"/>
    <n v="504408.85"/>
    <x v="1"/>
  </r>
  <r>
    <x v="4294"/>
    <x v="4294"/>
    <x v="1"/>
    <x v="1"/>
    <n v="99"/>
    <n v="11"/>
    <x v="759"/>
    <n v="128"/>
    <n v="261"/>
    <n v="1066.6600000000001"/>
    <n v="0.25"/>
    <x v="2"/>
    <n v="1089"/>
    <n v="701"/>
    <x v="0"/>
    <n v="550396.56000000006"/>
    <x v="3"/>
  </r>
  <r>
    <x v="4295"/>
    <x v="4295"/>
    <x v="2"/>
    <x v="1"/>
    <n v="122"/>
    <n v="4"/>
    <x v="702"/>
    <n v="161"/>
    <n v="338"/>
    <n v="505.6"/>
    <n v="6.7000000000000004E-2"/>
    <x v="1"/>
    <n v="488"/>
    <n v="188"/>
    <x v="0"/>
    <n v="233081.60000000001"/>
    <x v="3"/>
  </r>
  <r>
    <x v="4296"/>
    <x v="4296"/>
    <x v="1"/>
    <x v="0"/>
    <n v="10"/>
    <n v="4"/>
    <x v="620"/>
    <n v="274"/>
    <n v="147"/>
    <n v="993.84"/>
    <n v="0.69699999999999995"/>
    <x v="2"/>
    <n v="40"/>
    <n v="37"/>
    <x v="0"/>
    <n v="275293.68"/>
    <x v="1"/>
  </r>
  <r>
    <x v="4297"/>
    <x v="4297"/>
    <x v="0"/>
    <x v="0"/>
    <n v="8"/>
    <n v="3"/>
    <x v="524"/>
    <n v="240"/>
    <n v="215"/>
    <n v="946.14"/>
    <n v="0.30299999999999999"/>
    <x v="0"/>
    <n v="24"/>
    <n v="0"/>
    <x v="0"/>
    <n v="294249.53999999998"/>
    <x v="0"/>
  </r>
  <r>
    <x v="4298"/>
    <x v="4298"/>
    <x v="3"/>
    <x v="2"/>
    <n v="47"/>
    <n v="2"/>
    <x v="362"/>
    <n v="258"/>
    <n v="175"/>
    <n v="1398.32"/>
    <n v="0.221"/>
    <x v="1"/>
    <n v="94"/>
    <n v="208"/>
    <x v="1"/>
    <n v="201358.07999999999"/>
    <x v="3"/>
  </r>
  <r>
    <x v="4299"/>
    <x v="4299"/>
    <x v="4"/>
    <x v="2"/>
    <n v="97"/>
    <n v="11"/>
    <x v="390"/>
    <n v="68"/>
    <n v="206"/>
    <n v="55.19"/>
    <n v="0.73499999999999999"/>
    <x v="2"/>
    <n v="1067"/>
    <n v="453"/>
    <x v="0"/>
    <n v="37639.58"/>
    <x v="1"/>
  </r>
  <r>
    <x v="4300"/>
    <x v="4300"/>
    <x v="2"/>
    <x v="1"/>
    <n v="46"/>
    <n v="7"/>
    <x v="531"/>
    <n v="26"/>
    <n v="299"/>
    <n v="1194.18"/>
    <n v="0.67900000000000005"/>
    <x v="1"/>
    <n v="322"/>
    <n v="0"/>
    <x v="2"/>
    <n v="929072.04"/>
    <x v="1"/>
  </r>
  <r>
    <x v="4301"/>
    <x v="4301"/>
    <x v="1"/>
    <x v="1"/>
    <n v="7"/>
    <n v="7"/>
    <x v="172"/>
    <n v="180"/>
    <n v="110"/>
    <n v="1231.07"/>
    <n v="0.48099999999999998"/>
    <x v="0"/>
    <n v="49"/>
    <n v="35"/>
    <x v="0"/>
    <n v="238827.58"/>
    <x v="0"/>
  </r>
  <r>
    <x v="4302"/>
    <x v="4302"/>
    <x v="1"/>
    <x v="0"/>
    <n v="133"/>
    <n v="14"/>
    <x v="581"/>
    <n v="141"/>
    <n v="81"/>
    <n v="1503.74"/>
    <n v="0.94299999999999995"/>
    <x v="2"/>
    <n v="1862"/>
    <n v="1492"/>
    <x v="0"/>
    <n v="768411.14"/>
    <x v="2"/>
  </r>
  <r>
    <x v="4303"/>
    <x v="4303"/>
    <x v="3"/>
    <x v="0"/>
    <n v="187"/>
    <n v="11"/>
    <x v="295"/>
    <n v="145"/>
    <n v="323"/>
    <n v="1784"/>
    <n v="0.68"/>
    <x v="1"/>
    <n v="2057"/>
    <n v="2103"/>
    <x v="1"/>
    <n v="176616"/>
    <x v="1"/>
  </r>
  <r>
    <x v="4304"/>
    <x v="4304"/>
    <x v="3"/>
    <x v="0"/>
    <n v="19"/>
    <n v="13"/>
    <x v="408"/>
    <n v="51"/>
    <n v="350"/>
    <n v="908.37"/>
    <n v="0.89300000000000002"/>
    <x v="2"/>
    <n v="247"/>
    <n v="0"/>
    <x v="2"/>
    <n v="579540.06000000006"/>
    <x v="2"/>
  </r>
  <r>
    <x v="4305"/>
    <x v="4305"/>
    <x v="2"/>
    <x v="1"/>
    <n v="51"/>
    <n v="9"/>
    <x v="457"/>
    <n v="15"/>
    <n v="70"/>
    <n v="717.91"/>
    <n v="0.191"/>
    <x v="0"/>
    <n v="459"/>
    <n v="150"/>
    <x v="0"/>
    <n v="232602.84"/>
    <x v="3"/>
  </r>
  <r>
    <x v="4306"/>
    <x v="4306"/>
    <x v="4"/>
    <x v="2"/>
    <n v="89"/>
    <n v="7"/>
    <x v="477"/>
    <n v="179"/>
    <n v="61"/>
    <n v="249.52"/>
    <n v="0.29699999999999999"/>
    <x v="2"/>
    <n v="623"/>
    <n v="273"/>
    <x v="0"/>
    <n v="131996.08000000002"/>
    <x v="3"/>
  </r>
  <r>
    <x v="4307"/>
    <x v="4307"/>
    <x v="1"/>
    <x v="0"/>
    <n v="178"/>
    <n v="7"/>
    <x v="602"/>
    <n v="297"/>
    <n v="293"/>
    <n v="706.83"/>
    <n v="0.105"/>
    <x v="2"/>
    <n v="1246"/>
    <n v="1180"/>
    <x v="0"/>
    <n v="256579.29"/>
    <x v="3"/>
  </r>
  <r>
    <x v="4308"/>
    <x v="4308"/>
    <x v="2"/>
    <x v="0"/>
    <n v="62"/>
    <n v="2"/>
    <x v="453"/>
    <n v="224"/>
    <n v="152"/>
    <n v="183.55"/>
    <n v="0.30499999999999999"/>
    <x v="1"/>
    <n v="124"/>
    <n v="0"/>
    <x v="0"/>
    <n v="108110.95000000001"/>
    <x v="0"/>
  </r>
  <r>
    <x v="4309"/>
    <x v="4309"/>
    <x v="0"/>
    <x v="1"/>
    <n v="43"/>
    <n v="13"/>
    <x v="706"/>
    <n v="78"/>
    <n v="325"/>
    <n v="1615.5"/>
    <n v="0.97199999999999998"/>
    <x v="2"/>
    <n v="559"/>
    <n v="527"/>
    <x v="1"/>
    <n v="177705"/>
    <x v="2"/>
  </r>
  <r>
    <x v="4310"/>
    <x v="4310"/>
    <x v="0"/>
    <x v="0"/>
    <n v="135"/>
    <n v="8"/>
    <x v="549"/>
    <n v="36"/>
    <n v="56"/>
    <n v="1623.66"/>
    <n v="0.96299999999999997"/>
    <x v="0"/>
    <n v="1080"/>
    <n v="450"/>
    <x v="0"/>
    <n v="1081357.56"/>
    <x v="2"/>
  </r>
  <r>
    <x v="4311"/>
    <x v="4311"/>
    <x v="2"/>
    <x v="2"/>
    <n v="162"/>
    <n v="8"/>
    <x v="201"/>
    <n v="234"/>
    <n v="396"/>
    <n v="863.61"/>
    <n v="0.76"/>
    <x v="1"/>
    <n v="1296"/>
    <n v="1342"/>
    <x v="1"/>
    <n v="162358.68"/>
    <x v="1"/>
  </r>
  <r>
    <x v="4312"/>
    <x v="4312"/>
    <x v="1"/>
    <x v="1"/>
    <n v="39"/>
    <n v="11"/>
    <x v="556"/>
    <n v="243"/>
    <n v="179"/>
    <n v="556.29999999999995"/>
    <n v="0.52100000000000002"/>
    <x v="2"/>
    <n v="429"/>
    <n v="319"/>
    <x v="0"/>
    <n v="196373.9"/>
    <x v="0"/>
  </r>
  <r>
    <x v="4313"/>
    <x v="4313"/>
    <x v="2"/>
    <x v="0"/>
    <n v="189"/>
    <n v="10"/>
    <x v="146"/>
    <n v="60"/>
    <n v="348"/>
    <n v="280.14"/>
    <n v="0.78100000000000003"/>
    <x v="0"/>
    <n v="1890"/>
    <n v="1297"/>
    <x v="0"/>
    <n v="182931.41999999998"/>
    <x v="1"/>
  </r>
  <r>
    <x v="4314"/>
    <x v="4314"/>
    <x v="1"/>
    <x v="0"/>
    <n v="161"/>
    <n v="13"/>
    <x v="520"/>
    <n v="158"/>
    <n v="146"/>
    <n v="1709.91"/>
    <n v="0.55300000000000005"/>
    <x v="0"/>
    <n v="2093"/>
    <n v="1996"/>
    <x v="0"/>
    <n v="436027.05000000005"/>
    <x v="0"/>
  </r>
  <r>
    <x v="4315"/>
    <x v="4315"/>
    <x v="3"/>
    <x v="1"/>
    <n v="182"/>
    <n v="8"/>
    <x v="49"/>
    <n v="84"/>
    <n v="326"/>
    <n v="1761.12"/>
    <n v="4.0000000000000001E-3"/>
    <x v="2"/>
    <n v="1456"/>
    <n v="1122"/>
    <x v="0"/>
    <n v="736148.15999999992"/>
    <x v="3"/>
  </r>
  <r>
    <x v="4316"/>
    <x v="4316"/>
    <x v="2"/>
    <x v="1"/>
    <n v="194"/>
    <n v="9"/>
    <x v="438"/>
    <n v="101"/>
    <n v="334"/>
    <n v="569.26"/>
    <n v="0.502"/>
    <x v="2"/>
    <n v="1746"/>
    <n v="1240"/>
    <x v="0"/>
    <n v="345540.82"/>
    <x v="0"/>
  </r>
  <r>
    <x v="4317"/>
    <x v="4317"/>
    <x v="1"/>
    <x v="0"/>
    <n v="56"/>
    <n v="5"/>
    <x v="720"/>
    <n v="77"/>
    <n v="337"/>
    <n v="1262.43"/>
    <n v="0.59899999999999998"/>
    <x v="1"/>
    <n v="280"/>
    <n v="0"/>
    <x v="0"/>
    <n v="626165.28"/>
    <x v="0"/>
  </r>
  <r>
    <x v="4318"/>
    <x v="4318"/>
    <x v="2"/>
    <x v="2"/>
    <n v="122"/>
    <n v="10"/>
    <x v="276"/>
    <n v="244"/>
    <n v="222"/>
    <n v="554.37"/>
    <n v="0.26600000000000001"/>
    <x v="0"/>
    <n v="1220"/>
    <n v="910"/>
    <x v="0"/>
    <n v="307120.98"/>
    <x v="3"/>
  </r>
  <r>
    <x v="4319"/>
    <x v="4319"/>
    <x v="2"/>
    <x v="1"/>
    <n v="18"/>
    <n v="2"/>
    <x v="527"/>
    <n v="153"/>
    <n v="381"/>
    <n v="489"/>
    <n v="0.20300000000000001"/>
    <x v="0"/>
    <n v="36"/>
    <n v="0"/>
    <x v="2"/>
    <n v="295356"/>
    <x v="3"/>
  </r>
  <r>
    <x v="4320"/>
    <x v="4320"/>
    <x v="1"/>
    <x v="2"/>
    <n v="167"/>
    <n v="9"/>
    <x v="125"/>
    <n v="85"/>
    <n v="254"/>
    <n v="91.36"/>
    <n v="0.27400000000000002"/>
    <x v="0"/>
    <n v="1503"/>
    <n v="1481"/>
    <x v="1"/>
    <n v="9775.52"/>
    <x v="3"/>
  </r>
  <r>
    <x v="4321"/>
    <x v="4321"/>
    <x v="1"/>
    <x v="0"/>
    <n v="160"/>
    <n v="4"/>
    <x v="485"/>
    <n v="95"/>
    <n v="152"/>
    <n v="1175.46"/>
    <n v="0.624"/>
    <x v="2"/>
    <n v="640"/>
    <n v="101"/>
    <x v="0"/>
    <n v="745241.64"/>
    <x v="1"/>
  </r>
  <r>
    <x v="4322"/>
    <x v="4322"/>
    <x v="4"/>
    <x v="2"/>
    <n v="190"/>
    <n v="2"/>
    <x v="123"/>
    <n v="236"/>
    <n v="162"/>
    <n v="342.39"/>
    <n v="0.14599999999999999"/>
    <x v="2"/>
    <n v="380"/>
    <n v="0"/>
    <x v="0"/>
    <n v="213993.75"/>
    <x v="3"/>
  </r>
  <r>
    <x v="4323"/>
    <x v="4323"/>
    <x v="2"/>
    <x v="0"/>
    <n v="34"/>
    <n v="3"/>
    <x v="643"/>
    <n v="65"/>
    <n v="180"/>
    <n v="74.12"/>
    <n v="0.72"/>
    <x v="2"/>
    <n v="102"/>
    <n v="0"/>
    <x v="2"/>
    <n v="59073.640000000007"/>
    <x v="1"/>
  </r>
  <r>
    <x v="4324"/>
    <x v="4324"/>
    <x v="0"/>
    <x v="0"/>
    <n v="94"/>
    <n v="7"/>
    <x v="690"/>
    <n v="89"/>
    <n v="88"/>
    <n v="254.46"/>
    <n v="0.42299999999999999"/>
    <x v="1"/>
    <n v="658"/>
    <n v="475"/>
    <x v="0"/>
    <n v="69213.119999999995"/>
    <x v="0"/>
  </r>
  <r>
    <x v="4325"/>
    <x v="4325"/>
    <x v="2"/>
    <x v="0"/>
    <n v="139"/>
    <n v="6"/>
    <x v="486"/>
    <n v="33"/>
    <n v="356"/>
    <n v="661.85"/>
    <n v="0.35299999999999998"/>
    <x v="0"/>
    <n v="834"/>
    <n v="490"/>
    <x v="0"/>
    <n v="249517.45"/>
    <x v="0"/>
  </r>
  <r>
    <x v="4326"/>
    <x v="4326"/>
    <x v="2"/>
    <x v="0"/>
    <n v="171"/>
    <n v="4"/>
    <x v="481"/>
    <n v="236"/>
    <n v="57"/>
    <n v="1354.87"/>
    <n v="0.80700000000000005"/>
    <x v="0"/>
    <n v="684"/>
    <n v="843"/>
    <x v="1"/>
    <n v="104324.98999999999"/>
    <x v="2"/>
  </r>
  <r>
    <x v="4327"/>
    <x v="4327"/>
    <x v="1"/>
    <x v="2"/>
    <n v="99"/>
    <n v="10"/>
    <x v="49"/>
    <n v="37"/>
    <n v="95"/>
    <n v="445.11"/>
    <n v="0.50600000000000001"/>
    <x v="2"/>
    <n v="990"/>
    <n v="609"/>
    <x v="0"/>
    <n v="186055.98"/>
    <x v="0"/>
  </r>
  <r>
    <x v="4328"/>
    <x v="4328"/>
    <x v="2"/>
    <x v="0"/>
    <n v="73"/>
    <n v="9"/>
    <x v="689"/>
    <n v="130"/>
    <n v="243"/>
    <n v="1780.8"/>
    <n v="0.378"/>
    <x v="1"/>
    <n v="657"/>
    <n v="247"/>
    <x v="0"/>
    <n v="961632"/>
    <x v="0"/>
  </r>
  <r>
    <x v="4329"/>
    <x v="4329"/>
    <x v="2"/>
    <x v="0"/>
    <n v="167"/>
    <n v="14"/>
    <x v="40"/>
    <n v="102"/>
    <n v="55"/>
    <n v="612.54999999999995"/>
    <n v="0.878"/>
    <x v="1"/>
    <n v="2338"/>
    <n v="1896"/>
    <x v="0"/>
    <n v="333227.19999999995"/>
    <x v="2"/>
  </r>
  <r>
    <x v="4330"/>
    <x v="4330"/>
    <x v="0"/>
    <x v="2"/>
    <n v="131"/>
    <n v="4"/>
    <x v="275"/>
    <n v="121"/>
    <n v="107"/>
    <n v="695.89"/>
    <n v="0.36799999999999999"/>
    <x v="1"/>
    <n v="524"/>
    <n v="209"/>
    <x v="0"/>
    <n v="303408.03999999998"/>
    <x v="0"/>
  </r>
  <r>
    <x v="4331"/>
    <x v="4331"/>
    <x v="1"/>
    <x v="1"/>
    <n v="56"/>
    <n v="3"/>
    <x v="398"/>
    <n v="40"/>
    <n v="218"/>
    <n v="475.06"/>
    <n v="0.85899999999999999"/>
    <x v="1"/>
    <n v="168"/>
    <n v="0"/>
    <x v="0"/>
    <n v="195724.72"/>
    <x v="2"/>
  </r>
  <r>
    <x v="4332"/>
    <x v="4332"/>
    <x v="2"/>
    <x v="2"/>
    <n v="146"/>
    <n v="9"/>
    <x v="433"/>
    <n v="152"/>
    <n v="171"/>
    <n v="544.91999999999996"/>
    <n v="0.504"/>
    <x v="1"/>
    <n v="1314"/>
    <n v="804"/>
    <x v="0"/>
    <n v="360737.04"/>
    <x v="0"/>
  </r>
  <r>
    <x v="4333"/>
    <x v="4333"/>
    <x v="3"/>
    <x v="2"/>
    <n v="67"/>
    <n v="6"/>
    <x v="655"/>
    <n v="236"/>
    <n v="298"/>
    <n v="194.56"/>
    <n v="0.20799999999999999"/>
    <x v="2"/>
    <n v="402"/>
    <n v="397"/>
    <x v="1"/>
    <n v="46888.959999999999"/>
    <x v="3"/>
  </r>
  <r>
    <x v="4334"/>
    <x v="4334"/>
    <x v="4"/>
    <x v="2"/>
    <n v="40"/>
    <n v="10"/>
    <x v="3"/>
    <n v="259"/>
    <n v="256"/>
    <n v="624.79999999999995"/>
    <n v="0.61299999999999999"/>
    <x v="2"/>
    <n v="400"/>
    <n v="311"/>
    <x v="0"/>
    <n v="217430.39999999999"/>
    <x v="1"/>
  </r>
  <r>
    <x v="4335"/>
    <x v="4335"/>
    <x v="0"/>
    <x v="0"/>
    <n v="95"/>
    <n v="2"/>
    <x v="75"/>
    <n v="59"/>
    <n v="164"/>
    <n v="1726.25"/>
    <n v="0.28499999999999998"/>
    <x v="2"/>
    <n v="190"/>
    <n v="0"/>
    <x v="0"/>
    <n v="674963.75"/>
    <x v="3"/>
  </r>
  <r>
    <x v="4336"/>
    <x v="4336"/>
    <x v="2"/>
    <x v="0"/>
    <n v="156"/>
    <n v="11"/>
    <x v="464"/>
    <n v="223"/>
    <n v="288"/>
    <n v="1392.43"/>
    <n v="0.14699999999999999"/>
    <x v="0"/>
    <n v="1716"/>
    <n v="1409"/>
    <x v="0"/>
    <n v="737987.9"/>
    <x v="3"/>
  </r>
  <r>
    <x v="4337"/>
    <x v="4337"/>
    <x v="3"/>
    <x v="0"/>
    <n v="172"/>
    <n v="4"/>
    <x v="283"/>
    <n v="278"/>
    <n v="103"/>
    <n v="1756.77"/>
    <n v="8.6999999999999994E-2"/>
    <x v="1"/>
    <n v="688"/>
    <n v="794"/>
    <x v="1"/>
    <n v="302164.44"/>
    <x v="3"/>
  </r>
  <r>
    <x v="4338"/>
    <x v="4338"/>
    <x v="2"/>
    <x v="1"/>
    <n v="161"/>
    <n v="6"/>
    <x v="88"/>
    <n v="297"/>
    <n v="125"/>
    <n v="254.48"/>
    <n v="0.24199999999999999"/>
    <x v="1"/>
    <n v="966"/>
    <n v="764"/>
    <x v="0"/>
    <n v="126985.51999999999"/>
    <x v="3"/>
  </r>
  <r>
    <x v="4339"/>
    <x v="4339"/>
    <x v="2"/>
    <x v="0"/>
    <n v="57"/>
    <n v="3"/>
    <x v="359"/>
    <n v="204"/>
    <n v="218"/>
    <n v="938.45"/>
    <n v="0.73699999999999999"/>
    <x v="0"/>
    <n v="171"/>
    <n v="0"/>
    <x v="0"/>
    <n v="564946.9"/>
    <x v="1"/>
  </r>
  <r>
    <x v="4340"/>
    <x v="4340"/>
    <x v="1"/>
    <x v="1"/>
    <n v="113"/>
    <n v="4"/>
    <x v="776"/>
    <n v="263"/>
    <n v="97"/>
    <n v="497.05"/>
    <n v="0.83799999999999997"/>
    <x v="1"/>
    <n v="452"/>
    <n v="676"/>
    <x v="1"/>
    <n v="19384.95"/>
    <x v="2"/>
  </r>
  <r>
    <x v="4341"/>
    <x v="4341"/>
    <x v="1"/>
    <x v="0"/>
    <n v="154"/>
    <n v="5"/>
    <x v="636"/>
    <n v="88"/>
    <n v="273"/>
    <n v="1456.37"/>
    <n v="0.86199999999999999"/>
    <x v="1"/>
    <n v="770"/>
    <n v="246"/>
    <x v="0"/>
    <n v="891298.44"/>
    <x v="2"/>
  </r>
  <r>
    <x v="4342"/>
    <x v="4342"/>
    <x v="1"/>
    <x v="2"/>
    <n v="76"/>
    <n v="5"/>
    <x v="334"/>
    <n v="253"/>
    <n v="119"/>
    <n v="1941.96"/>
    <n v="0.27"/>
    <x v="1"/>
    <n v="380"/>
    <n v="386"/>
    <x v="1"/>
    <n v="479664.12"/>
    <x v="3"/>
  </r>
  <r>
    <x v="4343"/>
    <x v="4343"/>
    <x v="3"/>
    <x v="0"/>
    <n v="19"/>
    <n v="12"/>
    <x v="777"/>
    <n v="100"/>
    <n v="204"/>
    <n v="1639.95"/>
    <n v="0.66100000000000003"/>
    <x v="1"/>
    <n v="228"/>
    <n v="0"/>
    <x v="0"/>
    <n v="598581.75"/>
    <x v="1"/>
  </r>
  <r>
    <x v="4344"/>
    <x v="4344"/>
    <x v="2"/>
    <x v="1"/>
    <n v="117"/>
    <n v="10"/>
    <x v="379"/>
    <n v="15"/>
    <n v="96"/>
    <n v="118.79"/>
    <n v="0.23"/>
    <x v="1"/>
    <n v="1170"/>
    <n v="1147"/>
    <x v="1"/>
    <n v="4514.0200000000004"/>
    <x v="3"/>
  </r>
  <r>
    <x v="4345"/>
    <x v="4345"/>
    <x v="4"/>
    <x v="1"/>
    <n v="73"/>
    <n v="2"/>
    <x v="266"/>
    <n v="290"/>
    <n v="328"/>
    <n v="667.49"/>
    <n v="0.623"/>
    <x v="2"/>
    <n v="146"/>
    <n v="0"/>
    <x v="0"/>
    <n v="309047.87"/>
    <x v="1"/>
  </r>
  <r>
    <x v="4346"/>
    <x v="4346"/>
    <x v="0"/>
    <x v="0"/>
    <n v="120"/>
    <n v="13"/>
    <x v="74"/>
    <n v="159"/>
    <n v="251"/>
    <n v="105.73"/>
    <n v="0.88700000000000001"/>
    <x v="1"/>
    <n v="1560"/>
    <n v="1023"/>
    <x v="0"/>
    <n v="73588.08"/>
    <x v="2"/>
  </r>
  <r>
    <x v="4347"/>
    <x v="4347"/>
    <x v="1"/>
    <x v="2"/>
    <n v="196"/>
    <n v="10"/>
    <x v="490"/>
    <n v="291"/>
    <n v="191"/>
    <n v="128.33000000000001"/>
    <n v="4.1000000000000002E-2"/>
    <x v="2"/>
    <n v="1960"/>
    <n v="1864"/>
    <x v="0"/>
    <n v="49663.710000000006"/>
    <x v="3"/>
  </r>
  <r>
    <x v="4348"/>
    <x v="4348"/>
    <x v="1"/>
    <x v="0"/>
    <n v="8"/>
    <n v="10"/>
    <x v="408"/>
    <n v="200"/>
    <n v="366"/>
    <n v="205.05"/>
    <n v="0.98499999999999999"/>
    <x v="2"/>
    <n v="80"/>
    <n v="0"/>
    <x v="2"/>
    <n v="130821.90000000001"/>
    <x v="2"/>
  </r>
  <r>
    <x v="4349"/>
    <x v="4349"/>
    <x v="2"/>
    <x v="0"/>
    <n v="79"/>
    <n v="12"/>
    <x v="640"/>
    <n v="283"/>
    <n v="175"/>
    <n v="588.84"/>
    <n v="0.82699999999999996"/>
    <x v="2"/>
    <n v="948"/>
    <n v="486"/>
    <x v="0"/>
    <n v="438685.80000000005"/>
    <x v="2"/>
  </r>
  <r>
    <x v="4350"/>
    <x v="4350"/>
    <x v="2"/>
    <x v="0"/>
    <n v="150"/>
    <n v="7"/>
    <x v="134"/>
    <n v="82"/>
    <n v="381"/>
    <n v="643.20000000000005"/>
    <n v="0.76200000000000001"/>
    <x v="2"/>
    <n v="1050"/>
    <n v="362"/>
    <x v="0"/>
    <n v="495264.00000000006"/>
    <x v="1"/>
  </r>
  <r>
    <x v="4351"/>
    <x v="4351"/>
    <x v="3"/>
    <x v="2"/>
    <n v="46"/>
    <n v="12"/>
    <x v="594"/>
    <n v="77"/>
    <n v="202"/>
    <n v="830.88"/>
    <n v="0.69099999999999995"/>
    <x v="0"/>
    <n v="552"/>
    <n v="463"/>
    <x v="1"/>
    <n v="137926.07999999999"/>
    <x v="1"/>
  </r>
  <r>
    <x v="4352"/>
    <x v="4352"/>
    <x v="3"/>
    <x v="1"/>
    <n v="34"/>
    <n v="2"/>
    <x v="10"/>
    <n v="72"/>
    <n v="114"/>
    <n v="839.62"/>
    <n v="0.77"/>
    <x v="2"/>
    <n v="68"/>
    <n v="0"/>
    <x v="2"/>
    <n v="597809.44000000006"/>
    <x v="1"/>
  </r>
  <r>
    <x v="4353"/>
    <x v="4353"/>
    <x v="1"/>
    <x v="2"/>
    <n v="147"/>
    <n v="12"/>
    <x v="653"/>
    <n v="143"/>
    <n v="145"/>
    <n v="1554.25"/>
    <n v="0.995"/>
    <x v="0"/>
    <n v="1764"/>
    <n v="1384"/>
    <x v="0"/>
    <n v="812872.75"/>
    <x v="2"/>
  </r>
  <r>
    <x v="4354"/>
    <x v="4354"/>
    <x v="2"/>
    <x v="1"/>
    <n v="74"/>
    <n v="14"/>
    <x v="303"/>
    <n v="277"/>
    <n v="230"/>
    <n v="325.74"/>
    <n v="0.77"/>
    <x v="0"/>
    <n v="1036"/>
    <n v="864"/>
    <x v="0"/>
    <n v="146257.26"/>
    <x v="1"/>
  </r>
  <r>
    <x v="4355"/>
    <x v="4355"/>
    <x v="4"/>
    <x v="1"/>
    <n v="187"/>
    <n v="13"/>
    <x v="431"/>
    <n v="232"/>
    <n v="227"/>
    <n v="357.59"/>
    <n v="0.35199999999999998"/>
    <x v="2"/>
    <n v="2431"/>
    <n v="2204"/>
    <x v="0"/>
    <n v="164133.81"/>
    <x v="0"/>
  </r>
  <r>
    <x v="4356"/>
    <x v="4356"/>
    <x v="0"/>
    <x v="1"/>
    <n v="185"/>
    <n v="7"/>
    <x v="414"/>
    <n v="135"/>
    <n v="178"/>
    <n v="1271.8499999999999"/>
    <n v="0.61399999999999999"/>
    <x v="1"/>
    <n v="1295"/>
    <n v="1213"/>
    <x v="0"/>
    <n v="275991.44999999995"/>
    <x v="1"/>
  </r>
  <r>
    <x v="4357"/>
    <x v="4357"/>
    <x v="2"/>
    <x v="2"/>
    <n v="20"/>
    <n v="9"/>
    <x v="610"/>
    <n v="274"/>
    <n v="88"/>
    <n v="1164.9000000000001"/>
    <n v="0.33700000000000002"/>
    <x v="1"/>
    <n v="180"/>
    <n v="148"/>
    <x v="0"/>
    <n v="356459.4"/>
    <x v="0"/>
  </r>
  <r>
    <x v="4358"/>
    <x v="4358"/>
    <x v="2"/>
    <x v="0"/>
    <n v="115"/>
    <n v="6"/>
    <x v="510"/>
    <n v="16"/>
    <n v="349"/>
    <n v="350.31"/>
    <n v="0.97"/>
    <x v="2"/>
    <n v="690"/>
    <n v="122"/>
    <x v="0"/>
    <n v="204581.04"/>
    <x v="2"/>
  </r>
  <r>
    <x v="4359"/>
    <x v="4359"/>
    <x v="3"/>
    <x v="0"/>
    <n v="108"/>
    <n v="6"/>
    <x v="740"/>
    <n v="215"/>
    <n v="399"/>
    <n v="1711.92"/>
    <n v="0.9"/>
    <x v="2"/>
    <n v="648"/>
    <n v="475"/>
    <x v="1"/>
    <n v="664224.96000000008"/>
    <x v="2"/>
  </r>
  <r>
    <x v="4360"/>
    <x v="4360"/>
    <x v="0"/>
    <x v="0"/>
    <n v="111"/>
    <n v="2"/>
    <x v="220"/>
    <n v="188"/>
    <n v="182"/>
    <n v="691.67"/>
    <n v="0.56799999999999995"/>
    <x v="0"/>
    <n v="222"/>
    <n v="151"/>
    <x v="0"/>
    <n v="179142.53"/>
    <x v="0"/>
  </r>
  <r>
    <x v="4361"/>
    <x v="4361"/>
    <x v="1"/>
    <x v="0"/>
    <n v="127"/>
    <n v="2"/>
    <x v="610"/>
    <n v="192"/>
    <n v="158"/>
    <n v="765.59"/>
    <n v="0.78100000000000003"/>
    <x v="0"/>
    <n v="254"/>
    <n v="140"/>
    <x v="0"/>
    <n v="234270.54"/>
    <x v="1"/>
  </r>
  <r>
    <x v="4362"/>
    <x v="4362"/>
    <x v="2"/>
    <x v="0"/>
    <n v="166"/>
    <n v="9"/>
    <x v="83"/>
    <n v="237"/>
    <n v="121"/>
    <n v="869.9"/>
    <n v="0.91"/>
    <x v="1"/>
    <n v="1494"/>
    <n v="1012"/>
    <x v="0"/>
    <n v="625458.1"/>
    <x v="2"/>
  </r>
  <r>
    <x v="4363"/>
    <x v="4363"/>
    <x v="1"/>
    <x v="2"/>
    <n v="31"/>
    <n v="14"/>
    <x v="116"/>
    <n v="245"/>
    <n v="257"/>
    <n v="679.27"/>
    <n v="0.24399999999999999"/>
    <x v="0"/>
    <n v="434"/>
    <n v="265"/>
    <x v="0"/>
    <n v="281217.77999999997"/>
    <x v="3"/>
  </r>
  <r>
    <x v="4364"/>
    <x v="4364"/>
    <x v="2"/>
    <x v="2"/>
    <n v="17"/>
    <n v="6"/>
    <x v="6"/>
    <n v="155"/>
    <n v="114"/>
    <n v="1137.04"/>
    <n v="0.57899999999999996"/>
    <x v="0"/>
    <n v="102"/>
    <n v="0"/>
    <x v="2"/>
    <n v="610590.48"/>
    <x v="0"/>
  </r>
  <r>
    <x v="4365"/>
    <x v="4365"/>
    <x v="1"/>
    <x v="2"/>
    <n v="159"/>
    <n v="9"/>
    <x v="652"/>
    <n v="67"/>
    <n v="290"/>
    <n v="807.86"/>
    <n v="0.48199999999999998"/>
    <x v="2"/>
    <n v="1431"/>
    <n v="704"/>
    <x v="0"/>
    <n v="641440.84"/>
    <x v="0"/>
  </r>
  <r>
    <x v="4366"/>
    <x v="4366"/>
    <x v="0"/>
    <x v="2"/>
    <n v="77"/>
    <n v="11"/>
    <x v="488"/>
    <n v="250"/>
    <n v="128"/>
    <n v="555.9"/>
    <n v="0.77200000000000002"/>
    <x v="0"/>
    <n v="847"/>
    <n v="517"/>
    <x v="0"/>
    <n v="322422"/>
    <x v="1"/>
  </r>
  <r>
    <x v="4367"/>
    <x v="4367"/>
    <x v="3"/>
    <x v="2"/>
    <n v="90"/>
    <n v="3"/>
    <x v="117"/>
    <n v="296"/>
    <n v="137"/>
    <n v="1813.73"/>
    <n v="0.379"/>
    <x v="0"/>
    <n v="270"/>
    <n v="0"/>
    <x v="0"/>
    <n v="1325836.6300000001"/>
    <x v="0"/>
  </r>
  <r>
    <x v="4368"/>
    <x v="4368"/>
    <x v="0"/>
    <x v="2"/>
    <n v="35"/>
    <n v="5"/>
    <x v="26"/>
    <n v="172"/>
    <n v="227"/>
    <n v="651.28"/>
    <n v="0.70899999999999996"/>
    <x v="0"/>
    <n v="175"/>
    <n v="268"/>
    <x v="1"/>
    <n v="51451.119999999995"/>
    <x v="1"/>
  </r>
  <r>
    <x v="4369"/>
    <x v="4369"/>
    <x v="4"/>
    <x v="2"/>
    <n v="7"/>
    <n v="14"/>
    <x v="693"/>
    <n v="35"/>
    <n v="311"/>
    <n v="1412.05"/>
    <n v="0.40300000000000002"/>
    <x v="1"/>
    <n v="98"/>
    <n v="0"/>
    <x v="2"/>
    <n v="796396.2"/>
    <x v="0"/>
  </r>
  <r>
    <x v="4370"/>
    <x v="4370"/>
    <x v="3"/>
    <x v="0"/>
    <n v="34"/>
    <n v="12"/>
    <x v="29"/>
    <n v="115"/>
    <n v="115"/>
    <n v="727.09"/>
    <n v="0.111"/>
    <x v="2"/>
    <n v="408"/>
    <n v="201"/>
    <x v="0"/>
    <n v="234122.98"/>
    <x v="3"/>
  </r>
  <r>
    <x v="4371"/>
    <x v="4371"/>
    <x v="0"/>
    <x v="1"/>
    <n v="153"/>
    <n v="11"/>
    <x v="16"/>
    <n v="249"/>
    <n v="374"/>
    <n v="898.68"/>
    <n v="0.107"/>
    <x v="1"/>
    <n v="1683"/>
    <n v="1669"/>
    <x v="1"/>
    <n v="236352.84"/>
    <x v="3"/>
  </r>
  <r>
    <x v="4372"/>
    <x v="4372"/>
    <x v="4"/>
    <x v="2"/>
    <n v="103"/>
    <n v="10"/>
    <x v="401"/>
    <n v="51"/>
    <n v="154"/>
    <n v="510.09"/>
    <n v="0.11899999999999999"/>
    <x v="2"/>
    <n v="1030"/>
    <n v="378"/>
    <x v="0"/>
    <n v="358593.26999999996"/>
    <x v="3"/>
  </r>
  <r>
    <x v="4373"/>
    <x v="4373"/>
    <x v="2"/>
    <x v="1"/>
    <n v="138"/>
    <n v="14"/>
    <x v="347"/>
    <n v="142"/>
    <n v="147"/>
    <n v="1517.04"/>
    <n v="3.3000000000000002E-2"/>
    <x v="2"/>
    <n v="1932"/>
    <n v="1848"/>
    <x v="0"/>
    <n v="342851.04"/>
    <x v="3"/>
  </r>
  <r>
    <x v="4374"/>
    <x v="4374"/>
    <x v="2"/>
    <x v="2"/>
    <n v="164"/>
    <n v="4"/>
    <x v="277"/>
    <n v="53"/>
    <n v="145"/>
    <n v="1487.55"/>
    <n v="0.53300000000000003"/>
    <x v="0"/>
    <n v="656"/>
    <n v="315"/>
    <x v="0"/>
    <n v="586094.69999999995"/>
    <x v="0"/>
  </r>
  <r>
    <x v="4375"/>
    <x v="4375"/>
    <x v="1"/>
    <x v="2"/>
    <n v="174"/>
    <n v="7"/>
    <x v="604"/>
    <n v="44"/>
    <n v="95"/>
    <n v="93.37"/>
    <n v="0.67200000000000004"/>
    <x v="1"/>
    <n v="1218"/>
    <n v="960"/>
    <x v="0"/>
    <n v="28197.74"/>
    <x v="1"/>
  </r>
  <r>
    <x v="4376"/>
    <x v="4376"/>
    <x v="3"/>
    <x v="0"/>
    <n v="194"/>
    <n v="12"/>
    <x v="769"/>
    <n v="10"/>
    <n v="80"/>
    <n v="167.38"/>
    <n v="0.127"/>
    <x v="1"/>
    <n v="2328"/>
    <n v="1841"/>
    <x v="0"/>
    <n v="83187.86"/>
    <x v="3"/>
  </r>
  <r>
    <x v="4377"/>
    <x v="4377"/>
    <x v="2"/>
    <x v="1"/>
    <n v="164"/>
    <n v="8"/>
    <x v="539"/>
    <n v="235"/>
    <n v="253"/>
    <n v="1848.63"/>
    <n v="0.61199999999999999"/>
    <x v="0"/>
    <n v="1312"/>
    <n v="1506"/>
    <x v="1"/>
    <n v="75793.83"/>
    <x v="1"/>
  </r>
  <r>
    <x v="4378"/>
    <x v="4378"/>
    <x v="3"/>
    <x v="0"/>
    <n v="103"/>
    <n v="4"/>
    <x v="409"/>
    <n v="297"/>
    <n v="197"/>
    <n v="1783.21"/>
    <n v="0.59799999999999998"/>
    <x v="1"/>
    <n v="412"/>
    <n v="131"/>
    <x v="0"/>
    <n v="1030695.38"/>
    <x v="0"/>
  </r>
  <r>
    <x v="4379"/>
    <x v="4379"/>
    <x v="2"/>
    <x v="0"/>
    <n v="90"/>
    <n v="2"/>
    <x v="137"/>
    <n v="245"/>
    <n v="181"/>
    <n v="1036.8699999999999"/>
    <n v="0.14699999999999999"/>
    <x v="2"/>
    <n v="180"/>
    <n v="57"/>
    <x v="0"/>
    <n v="381568.16"/>
    <x v="3"/>
  </r>
  <r>
    <x v="4380"/>
    <x v="4380"/>
    <x v="1"/>
    <x v="1"/>
    <n v="171"/>
    <n v="3"/>
    <x v="744"/>
    <n v="42"/>
    <n v="235"/>
    <n v="1012.05"/>
    <n v="0.40400000000000003"/>
    <x v="2"/>
    <n v="513"/>
    <n v="47"/>
    <x v="0"/>
    <n v="514121.39999999997"/>
    <x v="0"/>
  </r>
  <r>
    <x v="4381"/>
    <x v="4381"/>
    <x v="0"/>
    <x v="0"/>
    <n v="68"/>
    <n v="12"/>
    <x v="205"/>
    <n v="104"/>
    <n v="238"/>
    <n v="1634.23"/>
    <n v="0.755"/>
    <x v="2"/>
    <n v="816"/>
    <n v="231"/>
    <x v="0"/>
    <n v="1125984.47"/>
    <x v="1"/>
  </r>
  <r>
    <x v="4382"/>
    <x v="4382"/>
    <x v="1"/>
    <x v="2"/>
    <n v="122"/>
    <n v="11"/>
    <x v="620"/>
    <n v="214"/>
    <n v="176"/>
    <n v="319.98"/>
    <n v="1.7000000000000001E-2"/>
    <x v="0"/>
    <n v="1342"/>
    <n v="1279"/>
    <x v="0"/>
    <n v="88634.46"/>
    <x v="3"/>
  </r>
  <r>
    <x v="4383"/>
    <x v="4383"/>
    <x v="4"/>
    <x v="2"/>
    <n v="162"/>
    <n v="8"/>
    <x v="39"/>
    <n v="118"/>
    <n v="346"/>
    <n v="1324.71"/>
    <n v="0.14699999999999999"/>
    <x v="1"/>
    <n v="1296"/>
    <n v="740"/>
    <x v="0"/>
    <n v="892854.54"/>
    <x v="3"/>
  </r>
  <r>
    <x v="4384"/>
    <x v="4384"/>
    <x v="2"/>
    <x v="2"/>
    <n v="195"/>
    <n v="8"/>
    <x v="468"/>
    <n v="39"/>
    <n v="358"/>
    <n v="978.17"/>
    <n v="0.996"/>
    <x v="2"/>
    <n v="1560"/>
    <n v="1533"/>
    <x v="1"/>
    <n v="64559.219999999994"/>
    <x v="2"/>
  </r>
  <r>
    <x v="4385"/>
    <x v="4385"/>
    <x v="4"/>
    <x v="2"/>
    <n v="118"/>
    <n v="13"/>
    <x v="46"/>
    <n v="275"/>
    <n v="136"/>
    <n v="1499.5"/>
    <n v="0.73399999999999999"/>
    <x v="0"/>
    <n v="1534"/>
    <n v="1763"/>
    <x v="1"/>
    <n v="68977"/>
    <x v="1"/>
  </r>
  <r>
    <x v="4386"/>
    <x v="4386"/>
    <x v="4"/>
    <x v="2"/>
    <n v="163"/>
    <n v="2"/>
    <x v="46"/>
    <n v="32"/>
    <n v="170"/>
    <n v="108.7"/>
    <n v="0.46400000000000002"/>
    <x v="2"/>
    <n v="326"/>
    <n v="312"/>
    <x v="1"/>
    <n v="5000.2"/>
    <x v="0"/>
  </r>
  <r>
    <x v="4387"/>
    <x v="4387"/>
    <x v="3"/>
    <x v="0"/>
    <n v="91"/>
    <n v="11"/>
    <x v="577"/>
    <n v="106"/>
    <n v="381"/>
    <n v="1205.81"/>
    <n v="0.63"/>
    <x v="2"/>
    <n v="1001"/>
    <n v="691"/>
    <x v="0"/>
    <n v="501616.95999999996"/>
    <x v="1"/>
  </r>
  <r>
    <x v="4388"/>
    <x v="4388"/>
    <x v="2"/>
    <x v="0"/>
    <n v="44"/>
    <n v="8"/>
    <x v="484"/>
    <n v="48"/>
    <n v="353"/>
    <n v="1135.6199999999999"/>
    <n v="0.84599999999999997"/>
    <x v="1"/>
    <n v="352"/>
    <n v="236"/>
    <x v="1"/>
    <n v="186241.68"/>
    <x v="2"/>
  </r>
  <r>
    <x v="4389"/>
    <x v="4389"/>
    <x v="4"/>
    <x v="2"/>
    <n v="165"/>
    <n v="11"/>
    <x v="89"/>
    <n v="182"/>
    <n v="184"/>
    <n v="1689.65"/>
    <n v="0.84199999999999997"/>
    <x v="0"/>
    <n v="1815"/>
    <n v="1391"/>
    <x v="0"/>
    <n v="1023927.9"/>
    <x v="2"/>
  </r>
  <r>
    <x v="4390"/>
    <x v="4390"/>
    <x v="0"/>
    <x v="2"/>
    <n v="195"/>
    <n v="12"/>
    <x v="452"/>
    <n v="257"/>
    <n v="377"/>
    <n v="1369.83"/>
    <n v="0.32500000000000001"/>
    <x v="2"/>
    <n v="2340"/>
    <n v="1879"/>
    <x v="0"/>
    <n v="983537.94"/>
    <x v="0"/>
  </r>
  <r>
    <x v="4391"/>
    <x v="4391"/>
    <x v="4"/>
    <x v="0"/>
    <n v="29"/>
    <n v="7"/>
    <x v="138"/>
    <n v="171"/>
    <n v="248"/>
    <n v="1766.31"/>
    <n v="0.49099999999999999"/>
    <x v="2"/>
    <n v="203"/>
    <n v="0"/>
    <x v="0"/>
    <n v="955573.71"/>
    <x v="0"/>
  </r>
  <r>
    <x v="4392"/>
    <x v="4392"/>
    <x v="0"/>
    <x v="1"/>
    <n v="168"/>
    <n v="12"/>
    <x v="547"/>
    <n v="189"/>
    <n v="220"/>
    <n v="1780.18"/>
    <n v="0.63800000000000001"/>
    <x v="0"/>
    <n v="2016"/>
    <n v="2065"/>
    <x v="1"/>
    <n v="249225.2"/>
    <x v="1"/>
  </r>
  <r>
    <x v="4393"/>
    <x v="4393"/>
    <x v="3"/>
    <x v="0"/>
    <n v="156"/>
    <n v="7"/>
    <x v="114"/>
    <n v="112"/>
    <n v="309"/>
    <n v="845.92"/>
    <n v="7.1999999999999995E-2"/>
    <x v="0"/>
    <n v="1092"/>
    <n v="723"/>
    <x v="0"/>
    <n v="406887.51999999996"/>
    <x v="3"/>
  </r>
  <r>
    <x v="4394"/>
    <x v="4394"/>
    <x v="4"/>
    <x v="0"/>
    <n v="99"/>
    <n v="8"/>
    <x v="74"/>
    <n v="218"/>
    <n v="173"/>
    <n v="318"/>
    <n v="0.94599999999999995"/>
    <x v="1"/>
    <n v="792"/>
    <n v="314"/>
    <x v="0"/>
    <n v="221328"/>
    <x v="2"/>
  </r>
  <r>
    <x v="4395"/>
    <x v="4395"/>
    <x v="1"/>
    <x v="0"/>
    <n v="190"/>
    <n v="8"/>
    <x v="355"/>
    <n v="31"/>
    <n v="291"/>
    <n v="1279.05"/>
    <n v="0.433"/>
    <x v="2"/>
    <n v="1520"/>
    <n v="1150"/>
    <x v="0"/>
    <n v="512899.05"/>
    <x v="0"/>
  </r>
  <r>
    <x v="4396"/>
    <x v="4396"/>
    <x v="3"/>
    <x v="0"/>
    <n v="171"/>
    <n v="2"/>
    <x v="565"/>
    <n v="14"/>
    <n v="120"/>
    <n v="1753.8"/>
    <n v="0.371"/>
    <x v="1"/>
    <n v="342"/>
    <n v="0"/>
    <x v="2"/>
    <n v="1394271"/>
    <x v="0"/>
  </r>
  <r>
    <x v="4397"/>
    <x v="4397"/>
    <x v="0"/>
    <x v="0"/>
    <n v="50"/>
    <n v="11"/>
    <x v="552"/>
    <n v="148"/>
    <n v="108"/>
    <n v="196.16"/>
    <n v="0.90700000000000003"/>
    <x v="2"/>
    <n v="550"/>
    <n v="6"/>
    <x v="0"/>
    <n v="135742.72"/>
    <x v="2"/>
  </r>
  <r>
    <x v="4398"/>
    <x v="4398"/>
    <x v="3"/>
    <x v="1"/>
    <n v="142"/>
    <n v="6"/>
    <x v="530"/>
    <n v="223"/>
    <n v="158"/>
    <n v="1137.95"/>
    <n v="0.11799999999999999"/>
    <x v="1"/>
    <n v="852"/>
    <n v="638"/>
    <x v="0"/>
    <n v="497284.15"/>
    <x v="3"/>
  </r>
  <r>
    <x v="4399"/>
    <x v="4399"/>
    <x v="4"/>
    <x v="2"/>
    <n v="36"/>
    <n v="9"/>
    <x v="206"/>
    <n v="169"/>
    <n v="90"/>
    <n v="274.25"/>
    <n v="3.9E-2"/>
    <x v="2"/>
    <n v="324"/>
    <n v="147"/>
    <x v="0"/>
    <n v="94890.5"/>
    <x v="3"/>
  </r>
  <r>
    <x v="4400"/>
    <x v="4400"/>
    <x v="2"/>
    <x v="2"/>
    <n v="101"/>
    <n v="9"/>
    <x v="557"/>
    <n v="148"/>
    <n v="335"/>
    <n v="102.64"/>
    <n v="0.68500000000000005"/>
    <x v="0"/>
    <n v="909"/>
    <n v="647"/>
    <x v="0"/>
    <n v="42082.400000000001"/>
    <x v="1"/>
  </r>
  <r>
    <x v="4401"/>
    <x v="4401"/>
    <x v="2"/>
    <x v="1"/>
    <n v="168"/>
    <n v="4"/>
    <x v="249"/>
    <n v="154"/>
    <n v="195"/>
    <n v="1375.29"/>
    <n v="0.38500000000000001"/>
    <x v="1"/>
    <n v="672"/>
    <n v="510"/>
    <x v="0"/>
    <n v="434591.64"/>
    <x v="0"/>
  </r>
  <r>
    <x v="4402"/>
    <x v="4402"/>
    <x v="0"/>
    <x v="2"/>
    <n v="160"/>
    <n v="4"/>
    <x v="343"/>
    <n v="169"/>
    <n v="335"/>
    <n v="1379.61"/>
    <n v="0.76400000000000001"/>
    <x v="0"/>
    <n v="640"/>
    <n v="160"/>
    <x v="0"/>
    <n v="895366.8899999999"/>
    <x v="1"/>
  </r>
  <r>
    <x v="4403"/>
    <x v="4403"/>
    <x v="0"/>
    <x v="2"/>
    <n v="148"/>
    <n v="8"/>
    <x v="652"/>
    <n v="92"/>
    <n v="101"/>
    <n v="1221.28"/>
    <n v="6.9000000000000006E-2"/>
    <x v="2"/>
    <n v="1184"/>
    <n v="482"/>
    <x v="0"/>
    <n v="969696.32"/>
    <x v="3"/>
  </r>
  <r>
    <x v="4404"/>
    <x v="4404"/>
    <x v="2"/>
    <x v="2"/>
    <n v="20"/>
    <n v="5"/>
    <x v="694"/>
    <n v="164"/>
    <n v="225"/>
    <n v="1725.48"/>
    <n v="0.38400000000000001"/>
    <x v="0"/>
    <n v="100"/>
    <n v="161"/>
    <x v="1"/>
    <n v="177724.44"/>
    <x v="0"/>
  </r>
  <r>
    <x v="4405"/>
    <x v="4405"/>
    <x v="0"/>
    <x v="1"/>
    <n v="22"/>
    <n v="7"/>
    <x v="434"/>
    <n v="297"/>
    <n v="328"/>
    <n v="207.71"/>
    <n v="0.23499999999999999"/>
    <x v="1"/>
    <n v="154"/>
    <n v="286"/>
    <x v="1"/>
    <n v="34272.15"/>
    <x v="3"/>
  </r>
  <r>
    <x v="4406"/>
    <x v="4406"/>
    <x v="3"/>
    <x v="1"/>
    <n v="140"/>
    <n v="10"/>
    <x v="335"/>
    <n v="290"/>
    <n v="214"/>
    <n v="255.26"/>
    <n v="0.74"/>
    <x v="1"/>
    <n v="1400"/>
    <n v="1500"/>
    <x v="1"/>
    <n v="48499.4"/>
    <x v="1"/>
  </r>
  <r>
    <x v="4407"/>
    <x v="4407"/>
    <x v="1"/>
    <x v="2"/>
    <n v="79"/>
    <n v="11"/>
    <x v="556"/>
    <n v="73"/>
    <n v="376"/>
    <n v="1735.84"/>
    <n v="0.22700000000000001"/>
    <x v="0"/>
    <n v="869"/>
    <n v="589"/>
    <x v="1"/>
    <n v="612751.52"/>
    <x v="3"/>
  </r>
  <r>
    <x v="4408"/>
    <x v="4408"/>
    <x v="1"/>
    <x v="2"/>
    <n v="5"/>
    <n v="3"/>
    <x v="762"/>
    <n v="201"/>
    <n v="301"/>
    <n v="1031.3900000000001"/>
    <n v="0.45800000000000002"/>
    <x v="2"/>
    <n v="15"/>
    <n v="0"/>
    <x v="2"/>
    <n v="456905.77"/>
    <x v="0"/>
  </r>
  <r>
    <x v="4409"/>
    <x v="4409"/>
    <x v="3"/>
    <x v="2"/>
    <n v="194"/>
    <n v="3"/>
    <x v="680"/>
    <n v="165"/>
    <n v="152"/>
    <n v="582.45000000000005"/>
    <n v="0.81899999999999995"/>
    <x v="1"/>
    <n v="582"/>
    <n v="419"/>
    <x v="0"/>
    <n v="191043.6"/>
    <x v="2"/>
  </r>
  <r>
    <x v="4410"/>
    <x v="4410"/>
    <x v="1"/>
    <x v="0"/>
    <n v="129"/>
    <n v="7"/>
    <x v="474"/>
    <n v="100"/>
    <n v="102"/>
    <n v="1489.41"/>
    <n v="0.91500000000000004"/>
    <x v="2"/>
    <n v="903"/>
    <n v="458"/>
    <x v="0"/>
    <n v="811728.45000000007"/>
    <x v="2"/>
  </r>
  <r>
    <x v="4411"/>
    <x v="4411"/>
    <x v="4"/>
    <x v="0"/>
    <n v="42"/>
    <n v="4"/>
    <x v="17"/>
    <n v="151"/>
    <n v="304"/>
    <n v="1794.09"/>
    <n v="0.72299999999999998"/>
    <x v="1"/>
    <n v="168"/>
    <n v="0"/>
    <x v="2"/>
    <n v="1219981.2"/>
    <x v="1"/>
  </r>
  <r>
    <x v="4412"/>
    <x v="4412"/>
    <x v="3"/>
    <x v="0"/>
    <n v="49"/>
    <n v="2"/>
    <x v="698"/>
    <n v="51"/>
    <n v="222"/>
    <n v="1394.73"/>
    <n v="0.42899999999999999"/>
    <x v="2"/>
    <n v="98"/>
    <n v="0"/>
    <x v="2"/>
    <n v="1090678.8600000001"/>
    <x v="0"/>
  </r>
  <r>
    <x v="4413"/>
    <x v="4413"/>
    <x v="0"/>
    <x v="1"/>
    <n v="190"/>
    <n v="3"/>
    <x v="624"/>
    <n v="258"/>
    <n v="300"/>
    <n v="1594.27"/>
    <n v="0.57199999999999995"/>
    <x v="2"/>
    <n v="570"/>
    <n v="240"/>
    <x v="0"/>
    <n v="937430.76"/>
    <x v="0"/>
  </r>
  <r>
    <x v="4414"/>
    <x v="4414"/>
    <x v="3"/>
    <x v="2"/>
    <n v="85"/>
    <n v="14"/>
    <x v="489"/>
    <n v="267"/>
    <n v="226"/>
    <n v="600.87"/>
    <n v="0.69"/>
    <x v="0"/>
    <n v="1190"/>
    <n v="1091"/>
    <x v="0"/>
    <n v="219918.42"/>
    <x v="1"/>
  </r>
  <r>
    <x v="4415"/>
    <x v="4415"/>
    <x v="2"/>
    <x v="1"/>
    <n v="133"/>
    <n v="8"/>
    <x v="54"/>
    <n v="10"/>
    <n v="98"/>
    <n v="613.11"/>
    <n v="0.875"/>
    <x v="2"/>
    <n v="1064"/>
    <n v="753"/>
    <x v="0"/>
    <n v="196808.31"/>
    <x v="2"/>
  </r>
  <r>
    <x v="4416"/>
    <x v="4416"/>
    <x v="0"/>
    <x v="1"/>
    <n v="36"/>
    <n v="5"/>
    <x v="489"/>
    <n v="118"/>
    <n v="160"/>
    <n v="1735.04"/>
    <n v="0.88900000000000001"/>
    <x v="1"/>
    <n v="180"/>
    <n v="0"/>
    <x v="0"/>
    <n v="635024.64000000001"/>
    <x v="2"/>
  </r>
  <r>
    <x v="4417"/>
    <x v="4417"/>
    <x v="2"/>
    <x v="1"/>
    <n v="140"/>
    <n v="13"/>
    <x v="758"/>
    <n v="134"/>
    <n v="259"/>
    <n v="1248.98"/>
    <n v="0.93100000000000005"/>
    <x v="0"/>
    <n v="1820"/>
    <n v="1527"/>
    <x v="0"/>
    <n v="533314.46"/>
    <x v="2"/>
  </r>
  <r>
    <x v="4418"/>
    <x v="4418"/>
    <x v="0"/>
    <x v="2"/>
    <n v="122"/>
    <n v="3"/>
    <x v="222"/>
    <n v="73"/>
    <n v="297"/>
    <n v="506.62"/>
    <n v="0.81100000000000005"/>
    <x v="1"/>
    <n v="366"/>
    <n v="287"/>
    <x v="1"/>
    <n v="77006.240000000005"/>
    <x v="2"/>
  </r>
  <r>
    <x v="4419"/>
    <x v="4419"/>
    <x v="1"/>
    <x v="0"/>
    <n v="44"/>
    <n v="12"/>
    <x v="69"/>
    <n v="215"/>
    <n v="224"/>
    <n v="1072.1199999999999"/>
    <n v="0.14699999999999999"/>
    <x v="0"/>
    <n v="528"/>
    <n v="42"/>
    <x v="0"/>
    <n v="751556.11999999988"/>
    <x v="3"/>
  </r>
  <r>
    <x v="4420"/>
    <x v="4420"/>
    <x v="3"/>
    <x v="2"/>
    <n v="188"/>
    <n v="13"/>
    <x v="351"/>
    <n v="253"/>
    <n v="156"/>
    <n v="1387.43"/>
    <n v="0.748"/>
    <x v="0"/>
    <n v="2444"/>
    <n v="2064"/>
    <x v="0"/>
    <n v="878243.19000000006"/>
    <x v="1"/>
  </r>
  <r>
    <x v="4421"/>
    <x v="4421"/>
    <x v="4"/>
    <x v="2"/>
    <n v="195"/>
    <n v="13"/>
    <x v="232"/>
    <n v="87"/>
    <n v="202"/>
    <n v="476.17"/>
    <n v="0.81499999999999995"/>
    <x v="2"/>
    <n v="2535"/>
    <n v="2497"/>
    <x v="1"/>
    <n v="59521.25"/>
    <x v="2"/>
  </r>
  <r>
    <x v="4422"/>
    <x v="4422"/>
    <x v="0"/>
    <x v="1"/>
    <n v="78"/>
    <n v="9"/>
    <x v="335"/>
    <n v="120"/>
    <n v="396"/>
    <n v="1327.07"/>
    <n v="0.878"/>
    <x v="2"/>
    <n v="702"/>
    <n v="632"/>
    <x v="1"/>
    <n v="252143.3"/>
    <x v="2"/>
  </r>
  <r>
    <x v="4423"/>
    <x v="4423"/>
    <x v="0"/>
    <x v="1"/>
    <n v="115"/>
    <n v="5"/>
    <x v="494"/>
    <n v="151"/>
    <n v="204"/>
    <n v="132.18"/>
    <n v="0.92500000000000004"/>
    <x v="1"/>
    <n v="575"/>
    <n v="67"/>
    <x v="0"/>
    <n v="87106.62000000001"/>
    <x v="2"/>
  </r>
  <r>
    <x v="4424"/>
    <x v="4424"/>
    <x v="2"/>
    <x v="1"/>
    <n v="107"/>
    <n v="5"/>
    <x v="182"/>
    <n v="225"/>
    <n v="189"/>
    <n v="642.20000000000005"/>
    <n v="0.50900000000000001"/>
    <x v="1"/>
    <n v="535"/>
    <n v="491"/>
    <x v="0"/>
    <n v="172751.80000000002"/>
    <x v="0"/>
  </r>
  <r>
    <x v="4425"/>
    <x v="4425"/>
    <x v="1"/>
    <x v="0"/>
    <n v="107"/>
    <n v="3"/>
    <x v="349"/>
    <n v="25"/>
    <n v="200"/>
    <n v="1364.25"/>
    <n v="0.65500000000000003"/>
    <x v="2"/>
    <n v="321"/>
    <n v="0"/>
    <x v="0"/>
    <n v="768072.75"/>
    <x v="1"/>
  </r>
  <r>
    <x v="4426"/>
    <x v="4426"/>
    <x v="2"/>
    <x v="0"/>
    <n v="78"/>
    <n v="2"/>
    <x v="460"/>
    <n v="63"/>
    <n v="322"/>
    <n v="341.23"/>
    <n v="0.01"/>
    <x v="1"/>
    <n v="156"/>
    <n v="0"/>
    <x v="2"/>
    <n v="254898.81000000003"/>
    <x v="3"/>
  </r>
  <r>
    <x v="4427"/>
    <x v="4427"/>
    <x v="2"/>
    <x v="0"/>
    <n v="168"/>
    <n v="2"/>
    <x v="551"/>
    <n v="150"/>
    <n v="93"/>
    <n v="483.29"/>
    <n v="0.57299999999999995"/>
    <x v="1"/>
    <n v="336"/>
    <n v="205"/>
    <x v="0"/>
    <n v="135804.49000000002"/>
    <x v="0"/>
  </r>
  <r>
    <x v="4428"/>
    <x v="4428"/>
    <x v="1"/>
    <x v="2"/>
    <n v="118"/>
    <n v="4"/>
    <x v="700"/>
    <n v="88"/>
    <n v="120"/>
    <n v="1764.23"/>
    <n v="0.47299999999999998"/>
    <x v="2"/>
    <n v="472"/>
    <n v="47"/>
    <x v="0"/>
    <n v="905049.99"/>
    <x v="0"/>
  </r>
  <r>
    <x v="4429"/>
    <x v="4429"/>
    <x v="4"/>
    <x v="1"/>
    <n v="127"/>
    <n v="7"/>
    <x v="16"/>
    <n v="158"/>
    <n v="174"/>
    <n v="1364.93"/>
    <n v="0.96199999999999997"/>
    <x v="0"/>
    <n v="889"/>
    <n v="784"/>
    <x v="0"/>
    <n v="358976.59"/>
    <x v="2"/>
  </r>
  <r>
    <x v="4430"/>
    <x v="4430"/>
    <x v="2"/>
    <x v="2"/>
    <n v="61"/>
    <n v="8"/>
    <x v="129"/>
    <n v="136"/>
    <n v="201"/>
    <n v="1022.89"/>
    <n v="0.90200000000000002"/>
    <x v="2"/>
    <n v="488"/>
    <n v="154"/>
    <x v="0"/>
    <n v="480758.3"/>
    <x v="2"/>
  </r>
  <r>
    <x v="4431"/>
    <x v="4431"/>
    <x v="2"/>
    <x v="0"/>
    <n v="78"/>
    <n v="14"/>
    <x v="676"/>
    <n v="167"/>
    <n v="398"/>
    <n v="461.24"/>
    <n v="0.79800000000000004"/>
    <x v="1"/>
    <n v="1092"/>
    <n v="950"/>
    <x v="1"/>
    <n v="142523.16"/>
    <x v="1"/>
  </r>
  <r>
    <x v="4432"/>
    <x v="4432"/>
    <x v="0"/>
    <x v="1"/>
    <n v="87"/>
    <n v="10"/>
    <x v="654"/>
    <n v="288"/>
    <n v="365"/>
    <n v="715.75"/>
    <n v="5.7000000000000002E-2"/>
    <x v="0"/>
    <n v="870"/>
    <n v="876"/>
    <x v="1"/>
    <n v="201841.5"/>
    <x v="3"/>
  </r>
  <r>
    <x v="4433"/>
    <x v="4433"/>
    <x v="1"/>
    <x v="0"/>
    <n v="177"/>
    <n v="6"/>
    <x v="197"/>
    <n v="47"/>
    <n v="358"/>
    <n v="1169.94"/>
    <n v="0.40200000000000002"/>
    <x v="2"/>
    <n v="1062"/>
    <n v="776"/>
    <x v="1"/>
    <n v="389590.02"/>
    <x v="0"/>
  </r>
  <r>
    <x v="4434"/>
    <x v="4434"/>
    <x v="3"/>
    <x v="1"/>
    <n v="83"/>
    <n v="10"/>
    <x v="459"/>
    <n v="166"/>
    <n v="269"/>
    <n v="352.86"/>
    <n v="0.69599999999999995"/>
    <x v="0"/>
    <n v="830"/>
    <n v="892"/>
    <x v="1"/>
    <n v="36697.440000000002"/>
    <x v="1"/>
  </r>
  <r>
    <x v="4435"/>
    <x v="4435"/>
    <x v="4"/>
    <x v="1"/>
    <n v="134"/>
    <n v="9"/>
    <x v="198"/>
    <n v="297"/>
    <n v="264"/>
    <n v="989.4"/>
    <n v="0.03"/>
    <x v="1"/>
    <n v="1206"/>
    <n v="1069"/>
    <x v="0"/>
    <n v="429399.6"/>
    <x v="3"/>
  </r>
  <r>
    <x v="4436"/>
    <x v="4436"/>
    <x v="4"/>
    <x v="2"/>
    <n v="97"/>
    <n v="2"/>
    <x v="3"/>
    <n v="121"/>
    <n v="379"/>
    <n v="847.5"/>
    <n v="0.23599999999999999"/>
    <x v="0"/>
    <n v="194"/>
    <n v="0"/>
    <x v="1"/>
    <n v="294930"/>
    <x v="3"/>
  </r>
  <r>
    <x v="4437"/>
    <x v="4437"/>
    <x v="1"/>
    <x v="2"/>
    <n v="54"/>
    <n v="12"/>
    <x v="717"/>
    <n v="199"/>
    <n v="193"/>
    <n v="979.54"/>
    <n v="0.88800000000000001"/>
    <x v="1"/>
    <n v="648"/>
    <n v="783"/>
    <x v="1"/>
    <n v="62690.559999999998"/>
    <x v="2"/>
  </r>
  <r>
    <x v="4438"/>
    <x v="4438"/>
    <x v="0"/>
    <x v="0"/>
    <n v="33"/>
    <n v="13"/>
    <x v="619"/>
    <n v="115"/>
    <n v="156"/>
    <n v="255.84"/>
    <n v="0.13"/>
    <x v="2"/>
    <n v="429"/>
    <n v="192"/>
    <x v="0"/>
    <n v="90055.680000000008"/>
    <x v="3"/>
  </r>
  <r>
    <x v="4439"/>
    <x v="4439"/>
    <x v="0"/>
    <x v="2"/>
    <n v="85"/>
    <n v="4"/>
    <x v="290"/>
    <n v="100"/>
    <n v="330"/>
    <n v="257.67"/>
    <n v="5.0999999999999997E-2"/>
    <x v="0"/>
    <n v="340"/>
    <n v="0"/>
    <x v="0"/>
    <n v="124712.28000000001"/>
    <x v="3"/>
  </r>
  <r>
    <x v="4440"/>
    <x v="4440"/>
    <x v="1"/>
    <x v="2"/>
    <n v="14"/>
    <n v="9"/>
    <x v="713"/>
    <n v="58"/>
    <n v="371"/>
    <n v="1930.02"/>
    <n v="0.58099999999999996"/>
    <x v="0"/>
    <n v="126"/>
    <n v="0"/>
    <x v="1"/>
    <n v="422674.38"/>
    <x v="0"/>
  </r>
  <r>
    <x v="4441"/>
    <x v="4441"/>
    <x v="0"/>
    <x v="2"/>
    <n v="159"/>
    <n v="10"/>
    <x v="467"/>
    <n v="170"/>
    <n v="355"/>
    <n v="1959.77"/>
    <n v="0.94599999999999995"/>
    <x v="0"/>
    <n v="1590"/>
    <n v="1540"/>
    <x v="1"/>
    <n v="431149.4"/>
    <x v="2"/>
  </r>
  <r>
    <x v="4442"/>
    <x v="4442"/>
    <x v="4"/>
    <x v="1"/>
    <n v="121"/>
    <n v="5"/>
    <x v="3"/>
    <n v="13"/>
    <n v="374"/>
    <n v="881.02"/>
    <n v="0.83499999999999996"/>
    <x v="1"/>
    <n v="605"/>
    <n v="270"/>
    <x v="1"/>
    <n v="306594.96000000002"/>
    <x v="2"/>
  </r>
  <r>
    <x v="4443"/>
    <x v="4443"/>
    <x v="4"/>
    <x v="2"/>
    <n v="147"/>
    <n v="13"/>
    <x v="695"/>
    <n v="207"/>
    <n v="383"/>
    <n v="1588.54"/>
    <n v="0.97499999999999998"/>
    <x v="2"/>
    <n v="1911"/>
    <n v="1419"/>
    <x v="0"/>
    <n v="1110389.46"/>
    <x v="2"/>
  </r>
  <r>
    <x v="4444"/>
    <x v="4444"/>
    <x v="3"/>
    <x v="0"/>
    <n v="64"/>
    <n v="7"/>
    <x v="220"/>
    <n v="263"/>
    <n v="113"/>
    <n v="1328.79"/>
    <n v="0.754"/>
    <x v="2"/>
    <n v="448"/>
    <n v="452"/>
    <x v="1"/>
    <n v="344156.61"/>
    <x v="1"/>
  </r>
  <r>
    <x v="4445"/>
    <x v="4445"/>
    <x v="1"/>
    <x v="1"/>
    <n v="163"/>
    <n v="5"/>
    <x v="707"/>
    <n v="99"/>
    <n v="333"/>
    <n v="277.99"/>
    <n v="0.437"/>
    <x v="1"/>
    <n v="815"/>
    <n v="193"/>
    <x v="0"/>
    <n v="200430.79"/>
    <x v="0"/>
  </r>
  <r>
    <x v="4446"/>
    <x v="4446"/>
    <x v="2"/>
    <x v="1"/>
    <n v="153"/>
    <n v="14"/>
    <x v="359"/>
    <n v="29"/>
    <n v="314"/>
    <n v="628.52"/>
    <n v="0.94699999999999995"/>
    <x v="0"/>
    <n v="2142"/>
    <n v="1569"/>
    <x v="0"/>
    <n v="378369.04"/>
    <x v="2"/>
  </r>
  <r>
    <x v="4447"/>
    <x v="4447"/>
    <x v="2"/>
    <x v="2"/>
    <n v="64"/>
    <n v="10"/>
    <x v="35"/>
    <n v="86"/>
    <n v="55"/>
    <n v="661.62"/>
    <n v="0.42699999999999999"/>
    <x v="1"/>
    <n v="640"/>
    <n v="50"/>
    <x v="0"/>
    <n v="447255.12"/>
    <x v="0"/>
  </r>
  <r>
    <x v="4448"/>
    <x v="4448"/>
    <x v="3"/>
    <x v="1"/>
    <n v="62"/>
    <n v="3"/>
    <x v="483"/>
    <n v="229"/>
    <n v="217"/>
    <n v="1211.76"/>
    <n v="0.35"/>
    <x v="1"/>
    <n v="186"/>
    <n v="37"/>
    <x v="0"/>
    <n v="458045.27999999997"/>
    <x v="0"/>
  </r>
  <r>
    <x v="4449"/>
    <x v="4449"/>
    <x v="3"/>
    <x v="0"/>
    <n v="173"/>
    <n v="7"/>
    <x v="659"/>
    <n v="171"/>
    <n v="222"/>
    <n v="1180.95"/>
    <n v="0.44800000000000001"/>
    <x v="2"/>
    <n v="1211"/>
    <n v="642"/>
    <x v="0"/>
    <n v="873903"/>
    <x v="0"/>
  </r>
  <r>
    <x v="4450"/>
    <x v="4450"/>
    <x v="0"/>
    <x v="0"/>
    <n v="178"/>
    <n v="12"/>
    <x v="110"/>
    <n v="124"/>
    <n v="387"/>
    <n v="1850.84"/>
    <n v="0.81399999999999995"/>
    <x v="1"/>
    <n v="2136"/>
    <n v="1881"/>
    <x v="1"/>
    <n v="701468.36"/>
    <x v="2"/>
  </r>
  <r>
    <x v="4451"/>
    <x v="4451"/>
    <x v="3"/>
    <x v="1"/>
    <n v="49"/>
    <n v="14"/>
    <x v="293"/>
    <n v="103"/>
    <n v="168"/>
    <n v="1590.57"/>
    <n v="0.91800000000000004"/>
    <x v="0"/>
    <n v="686"/>
    <n v="392"/>
    <x v="0"/>
    <n v="631456.28999999992"/>
    <x v="2"/>
  </r>
  <r>
    <x v="4452"/>
    <x v="4452"/>
    <x v="3"/>
    <x v="2"/>
    <n v="128"/>
    <n v="4"/>
    <x v="668"/>
    <n v="142"/>
    <n v="275"/>
    <n v="1720.85"/>
    <n v="0.35799999999999998"/>
    <x v="1"/>
    <n v="512"/>
    <n v="250"/>
    <x v="0"/>
    <n v="695223.39999999991"/>
    <x v="0"/>
  </r>
  <r>
    <x v="4453"/>
    <x v="4453"/>
    <x v="2"/>
    <x v="2"/>
    <n v="30"/>
    <n v="11"/>
    <x v="692"/>
    <n v="181"/>
    <n v="223"/>
    <n v="1787.9"/>
    <n v="0.46200000000000002"/>
    <x v="1"/>
    <n v="330"/>
    <n v="0"/>
    <x v="0"/>
    <n v="1321258.1000000001"/>
    <x v="0"/>
  </r>
  <r>
    <x v="4454"/>
    <x v="4454"/>
    <x v="0"/>
    <x v="1"/>
    <n v="106"/>
    <n v="5"/>
    <x v="290"/>
    <n v="123"/>
    <n v="178"/>
    <n v="1612.49"/>
    <n v="0.89800000000000002"/>
    <x v="1"/>
    <n v="530"/>
    <n v="169"/>
    <x v="0"/>
    <n v="780445.16"/>
    <x v="2"/>
  </r>
  <r>
    <x v="4455"/>
    <x v="4455"/>
    <x v="3"/>
    <x v="0"/>
    <n v="55"/>
    <n v="3"/>
    <x v="655"/>
    <n v="18"/>
    <n v="236"/>
    <n v="699.12"/>
    <n v="4.7E-2"/>
    <x v="0"/>
    <n v="165"/>
    <n v="0"/>
    <x v="0"/>
    <n v="168487.92"/>
    <x v="3"/>
  </r>
  <r>
    <x v="4456"/>
    <x v="4456"/>
    <x v="3"/>
    <x v="1"/>
    <n v="168"/>
    <n v="12"/>
    <x v="369"/>
    <n v="269"/>
    <n v="112"/>
    <n v="469.28"/>
    <n v="0.78400000000000003"/>
    <x v="1"/>
    <n v="2016"/>
    <n v="1591"/>
    <x v="0"/>
    <n v="325680.32"/>
    <x v="1"/>
  </r>
  <r>
    <x v="4457"/>
    <x v="4457"/>
    <x v="0"/>
    <x v="2"/>
    <n v="56"/>
    <n v="9"/>
    <x v="613"/>
    <n v="179"/>
    <n v="323"/>
    <n v="1164.95"/>
    <n v="0.45400000000000001"/>
    <x v="2"/>
    <n v="504"/>
    <n v="299"/>
    <x v="0"/>
    <n v="447340.80000000005"/>
    <x v="0"/>
  </r>
  <r>
    <x v="4458"/>
    <x v="4458"/>
    <x v="1"/>
    <x v="2"/>
    <n v="55"/>
    <n v="11"/>
    <x v="612"/>
    <n v="107"/>
    <n v="135"/>
    <n v="1394.66"/>
    <n v="0.377"/>
    <x v="1"/>
    <n v="605"/>
    <n v="621"/>
    <x v="1"/>
    <n v="126914.06000000001"/>
    <x v="0"/>
  </r>
  <r>
    <x v="4459"/>
    <x v="4459"/>
    <x v="0"/>
    <x v="1"/>
    <n v="135"/>
    <n v="9"/>
    <x v="220"/>
    <n v="178"/>
    <n v="259"/>
    <n v="803.81"/>
    <n v="0.44700000000000001"/>
    <x v="1"/>
    <n v="1215"/>
    <n v="1134"/>
    <x v="0"/>
    <n v="208186.78999999998"/>
    <x v="0"/>
  </r>
  <r>
    <x v="4460"/>
    <x v="4460"/>
    <x v="2"/>
    <x v="0"/>
    <n v="18"/>
    <n v="2"/>
    <x v="653"/>
    <n v="227"/>
    <n v="242"/>
    <n v="1704.26"/>
    <n v="0.41899999999999998"/>
    <x v="2"/>
    <n v="36"/>
    <n v="0"/>
    <x v="0"/>
    <n v="891327.98"/>
    <x v="0"/>
  </r>
  <r>
    <x v="4461"/>
    <x v="4461"/>
    <x v="1"/>
    <x v="1"/>
    <n v="181"/>
    <n v="11"/>
    <x v="385"/>
    <n v="53"/>
    <n v="287"/>
    <n v="1923.1"/>
    <n v="0.75700000000000001"/>
    <x v="2"/>
    <n v="1991"/>
    <n v="1611"/>
    <x v="0"/>
    <n v="832702.29999999993"/>
    <x v="1"/>
  </r>
  <r>
    <x v="4462"/>
    <x v="4462"/>
    <x v="4"/>
    <x v="0"/>
    <n v="5"/>
    <n v="7"/>
    <x v="50"/>
    <n v="270"/>
    <n v="69"/>
    <n v="1160.32"/>
    <n v="0.92800000000000005"/>
    <x v="2"/>
    <n v="35"/>
    <n v="159"/>
    <x v="1"/>
    <n v="169406.72"/>
    <x v="2"/>
  </r>
  <r>
    <x v="4463"/>
    <x v="4463"/>
    <x v="0"/>
    <x v="0"/>
    <n v="189"/>
    <n v="2"/>
    <x v="443"/>
    <n v="294"/>
    <n v="231"/>
    <n v="940.35"/>
    <n v="0.49099999999999999"/>
    <x v="2"/>
    <n v="378"/>
    <n v="166"/>
    <x v="0"/>
    <n v="475817.10000000003"/>
    <x v="0"/>
  </r>
  <r>
    <x v="4464"/>
    <x v="4464"/>
    <x v="2"/>
    <x v="1"/>
    <n v="149"/>
    <n v="7"/>
    <x v="184"/>
    <n v="135"/>
    <n v="97"/>
    <n v="1693.63"/>
    <n v="0.83299999999999996"/>
    <x v="2"/>
    <n v="1043"/>
    <n v="562"/>
    <x v="0"/>
    <n v="1043276.0800000001"/>
    <x v="2"/>
  </r>
  <r>
    <x v="4465"/>
    <x v="4465"/>
    <x v="1"/>
    <x v="1"/>
    <n v="182"/>
    <n v="8"/>
    <x v="639"/>
    <n v="269"/>
    <n v="277"/>
    <n v="97.33"/>
    <n v="0.73199999999999998"/>
    <x v="2"/>
    <n v="1456"/>
    <n v="1179"/>
    <x v="0"/>
    <n v="53142.18"/>
    <x v="1"/>
  </r>
  <r>
    <x v="4466"/>
    <x v="4466"/>
    <x v="0"/>
    <x v="0"/>
    <n v="18"/>
    <n v="3"/>
    <x v="574"/>
    <n v="223"/>
    <n v="103"/>
    <n v="301.57"/>
    <n v="0.33100000000000002"/>
    <x v="0"/>
    <n v="54"/>
    <n v="10"/>
    <x v="0"/>
    <n v="80519.19"/>
    <x v="0"/>
  </r>
  <r>
    <x v="4467"/>
    <x v="4467"/>
    <x v="3"/>
    <x v="0"/>
    <n v="191"/>
    <n v="10"/>
    <x v="576"/>
    <n v="209"/>
    <n v="151"/>
    <n v="1699.03"/>
    <n v="0.58699999999999997"/>
    <x v="1"/>
    <n v="1910"/>
    <n v="1618"/>
    <x v="0"/>
    <n v="851214.03"/>
    <x v="0"/>
  </r>
  <r>
    <x v="4468"/>
    <x v="4468"/>
    <x v="0"/>
    <x v="0"/>
    <n v="85"/>
    <n v="9"/>
    <x v="550"/>
    <n v="245"/>
    <n v="138"/>
    <n v="1477.46"/>
    <n v="0.66700000000000004"/>
    <x v="0"/>
    <n v="765"/>
    <n v="679"/>
    <x v="0"/>
    <n v="489039.26"/>
    <x v="1"/>
  </r>
  <r>
    <x v="4469"/>
    <x v="4469"/>
    <x v="4"/>
    <x v="0"/>
    <n v="7"/>
    <n v="10"/>
    <x v="266"/>
    <n v="145"/>
    <n v="193"/>
    <n v="861.47"/>
    <n v="2.3E-2"/>
    <x v="0"/>
    <n v="70"/>
    <n v="0"/>
    <x v="2"/>
    <n v="398860.61"/>
    <x v="3"/>
  </r>
  <r>
    <x v="4470"/>
    <x v="4470"/>
    <x v="0"/>
    <x v="2"/>
    <n v="102"/>
    <n v="11"/>
    <x v="604"/>
    <n v="125"/>
    <n v="197"/>
    <n v="1783.26"/>
    <n v="0.39600000000000002"/>
    <x v="2"/>
    <n v="1122"/>
    <n v="945"/>
    <x v="0"/>
    <n v="538544.52"/>
    <x v="0"/>
  </r>
  <r>
    <x v="4471"/>
    <x v="4471"/>
    <x v="1"/>
    <x v="1"/>
    <n v="44"/>
    <n v="14"/>
    <x v="656"/>
    <n v="164"/>
    <n v="279"/>
    <n v="735.34"/>
    <n v="0.99299999999999999"/>
    <x v="1"/>
    <n v="616"/>
    <n v="759"/>
    <x v="1"/>
    <n v="15442.140000000001"/>
    <x v="2"/>
  </r>
  <r>
    <x v="4472"/>
    <x v="4472"/>
    <x v="1"/>
    <x v="0"/>
    <n v="93"/>
    <n v="5"/>
    <x v="441"/>
    <n v="27"/>
    <n v="352"/>
    <n v="1286"/>
    <n v="0.63700000000000001"/>
    <x v="0"/>
    <n v="465"/>
    <n v="399"/>
    <x v="1"/>
    <n v="119598"/>
    <x v="1"/>
  </r>
  <r>
    <x v="4473"/>
    <x v="4473"/>
    <x v="0"/>
    <x v="1"/>
    <n v="129"/>
    <n v="5"/>
    <x v="778"/>
    <n v="13"/>
    <n v="299"/>
    <n v="1286.95"/>
    <n v="0.33400000000000002"/>
    <x v="1"/>
    <n v="645"/>
    <n v="575"/>
    <x v="1"/>
    <n v="106816.85"/>
    <x v="0"/>
  </r>
  <r>
    <x v="4474"/>
    <x v="4474"/>
    <x v="1"/>
    <x v="0"/>
    <n v="198"/>
    <n v="13"/>
    <x v="705"/>
    <n v="174"/>
    <n v="274"/>
    <n v="409.45"/>
    <n v="0.25"/>
    <x v="1"/>
    <n v="2574"/>
    <n v="1956"/>
    <x v="0"/>
    <n v="324284.39999999997"/>
    <x v="3"/>
  </r>
  <r>
    <x v="4475"/>
    <x v="4475"/>
    <x v="3"/>
    <x v="1"/>
    <n v="166"/>
    <n v="9"/>
    <x v="489"/>
    <n v="136"/>
    <n v="210"/>
    <n v="605.46"/>
    <n v="0.20899999999999999"/>
    <x v="2"/>
    <n v="1494"/>
    <n v="1264"/>
    <x v="0"/>
    <n v="221598.36000000002"/>
    <x v="3"/>
  </r>
  <r>
    <x v="4476"/>
    <x v="4476"/>
    <x v="0"/>
    <x v="1"/>
    <n v="99"/>
    <n v="2"/>
    <x v="356"/>
    <n v="222"/>
    <n v="217"/>
    <n v="1836.21"/>
    <n v="0.40200000000000002"/>
    <x v="1"/>
    <n v="198"/>
    <n v="77"/>
    <x v="0"/>
    <n v="629820.03"/>
    <x v="0"/>
  </r>
  <r>
    <x v="4477"/>
    <x v="4477"/>
    <x v="3"/>
    <x v="0"/>
    <n v="13"/>
    <n v="9"/>
    <x v="533"/>
    <n v="57"/>
    <n v="159"/>
    <n v="407.66"/>
    <n v="0.193"/>
    <x v="0"/>
    <n v="117"/>
    <n v="0"/>
    <x v="0"/>
    <n v="105176.28000000001"/>
    <x v="3"/>
  </r>
  <r>
    <x v="4478"/>
    <x v="4478"/>
    <x v="3"/>
    <x v="0"/>
    <n v="98"/>
    <n v="8"/>
    <x v="577"/>
    <n v="55"/>
    <n v="310"/>
    <n v="388.47"/>
    <n v="0.13500000000000001"/>
    <x v="0"/>
    <n v="784"/>
    <n v="423"/>
    <x v="0"/>
    <n v="161603.52000000002"/>
    <x v="3"/>
  </r>
  <r>
    <x v="4479"/>
    <x v="4479"/>
    <x v="2"/>
    <x v="1"/>
    <n v="88"/>
    <n v="13"/>
    <x v="320"/>
    <n v="55"/>
    <n v="222"/>
    <n v="985.25"/>
    <n v="0.36399999999999999"/>
    <x v="2"/>
    <n v="1144"/>
    <n v="843"/>
    <x v="0"/>
    <n v="350749"/>
    <x v="0"/>
  </r>
  <r>
    <x v="4480"/>
    <x v="4480"/>
    <x v="0"/>
    <x v="1"/>
    <n v="25"/>
    <n v="8"/>
    <x v="144"/>
    <n v="57"/>
    <n v="346"/>
    <n v="229.78"/>
    <n v="0.60699999999999998"/>
    <x v="0"/>
    <n v="200"/>
    <n v="0"/>
    <x v="0"/>
    <n v="82720.800000000003"/>
    <x v="1"/>
  </r>
  <r>
    <x v="4481"/>
    <x v="4481"/>
    <x v="1"/>
    <x v="1"/>
    <n v="29"/>
    <n v="10"/>
    <x v="143"/>
    <n v="196"/>
    <n v="292"/>
    <n v="1794.52"/>
    <n v="0.14599999999999999"/>
    <x v="2"/>
    <n v="290"/>
    <n v="188"/>
    <x v="0"/>
    <n v="534766.96"/>
    <x v="3"/>
  </r>
  <r>
    <x v="4482"/>
    <x v="4482"/>
    <x v="3"/>
    <x v="2"/>
    <n v="106"/>
    <n v="14"/>
    <x v="617"/>
    <n v="129"/>
    <n v="258"/>
    <n v="245.29"/>
    <n v="4.3999999999999997E-2"/>
    <x v="0"/>
    <n v="1484"/>
    <n v="1241"/>
    <x v="0"/>
    <n v="91247.87999999999"/>
    <x v="3"/>
  </r>
  <r>
    <x v="4483"/>
    <x v="4483"/>
    <x v="2"/>
    <x v="0"/>
    <n v="126"/>
    <n v="11"/>
    <x v="177"/>
    <n v="141"/>
    <n v="292"/>
    <n v="1252.29"/>
    <n v="3.5000000000000003E-2"/>
    <x v="0"/>
    <n v="1386"/>
    <n v="1045"/>
    <x v="0"/>
    <n v="603603.78"/>
    <x v="3"/>
  </r>
  <r>
    <x v="4484"/>
    <x v="4484"/>
    <x v="0"/>
    <x v="2"/>
    <n v="176"/>
    <n v="8"/>
    <x v="114"/>
    <n v="28"/>
    <n v="303"/>
    <n v="712.57"/>
    <n v="0.26700000000000002"/>
    <x v="2"/>
    <n v="1408"/>
    <n v="955"/>
    <x v="0"/>
    <n v="342746.17000000004"/>
    <x v="3"/>
  </r>
  <r>
    <x v="4485"/>
    <x v="4485"/>
    <x v="0"/>
    <x v="2"/>
    <n v="29"/>
    <n v="3"/>
    <x v="227"/>
    <n v="284"/>
    <n v="131"/>
    <n v="1618.33"/>
    <n v="0.19"/>
    <x v="1"/>
    <n v="87"/>
    <n v="0"/>
    <x v="0"/>
    <n v="1184617.56"/>
    <x v="3"/>
  </r>
  <r>
    <x v="4486"/>
    <x v="4486"/>
    <x v="4"/>
    <x v="0"/>
    <n v="141"/>
    <n v="2"/>
    <x v="677"/>
    <n v="241"/>
    <n v="80"/>
    <n v="1200.1300000000001"/>
    <n v="0.53900000000000003"/>
    <x v="2"/>
    <n v="282"/>
    <n v="211"/>
    <x v="0"/>
    <n v="374440.56000000006"/>
    <x v="0"/>
  </r>
  <r>
    <x v="4487"/>
    <x v="4487"/>
    <x v="4"/>
    <x v="0"/>
    <n v="107"/>
    <n v="2"/>
    <x v="402"/>
    <n v="51"/>
    <n v="53"/>
    <n v="807.2"/>
    <n v="0.45600000000000002"/>
    <x v="1"/>
    <n v="214"/>
    <n v="0"/>
    <x v="2"/>
    <n v="607014.40000000002"/>
    <x v="0"/>
  </r>
  <r>
    <x v="4488"/>
    <x v="4488"/>
    <x v="3"/>
    <x v="2"/>
    <n v="194"/>
    <n v="8"/>
    <x v="728"/>
    <n v="101"/>
    <n v="243"/>
    <n v="1968.55"/>
    <n v="0.32500000000000001"/>
    <x v="1"/>
    <n v="1552"/>
    <n v="1227"/>
    <x v="0"/>
    <n v="838602.29999999993"/>
    <x v="0"/>
  </r>
  <r>
    <x v="4489"/>
    <x v="4489"/>
    <x v="4"/>
    <x v="0"/>
    <n v="158"/>
    <n v="6"/>
    <x v="352"/>
    <n v="270"/>
    <n v="105"/>
    <n v="179.15"/>
    <n v="0.83399999999999996"/>
    <x v="2"/>
    <n v="948"/>
    <n v="1037"/>
    <x v="1"/>
    <n v="32426.15"/>
    <x v="2"/>
  </r>
  <r>
    <x v="4490"/>
    <x v="4490"/>
    <x v="3"/>
    <x v="1"/>
    <n v="61"/>
    <n v="5"/>
    <x v="300"/>
    <n v="57"/>
    <n v="310"/>
    <n v="1176.68"/>
    <n v="0.505"/>
    <x v="2"/>
    <n v="305"/>
    <n v="0"/>
    <x v="0"/>
    <n v="614226.96000000008"/>
    <x v="0"/>
  </r>
  <r>
    <x v="4491"/>
    <x v="4491"/>
    <x v="1"/>
    <x v="1"/>
    <n v="41"/>
    <n v="6"/>
    <x v="585"/>
    <n v="291"/>
    <n v="130"/>
    <n v="1979.66"/>
    <n v="9.1999999999999998E-2"/>
    <x v="2"/>
    <n v="246"/>
    <n v="70"/>
    <x v="0"/>
    <n v="924501.22000000009"/>
    <x v="3"/>
  </r>
  <r>
    <x v="4492"/>
    <x v="4492"/>
    <x v="3"/>
    <x v="2"/>
    <n v="20"/>
    <n v="11"/>
    <x v="264"/>
    <n v="83"/>
    <n v="103"/>
    <n v="1397.36"/>
    <n v="0.29599999999999999"/>
    <x v="1"/>
    <n v="220"/>
    <n v="0"/>
    <x v="2"/>
    <n v="997715.03999999992"/>
    <x v="3"/>
  </r>
  <r>
    <x v="4493"/>
    <x v="4493"/>
    <x v="4"/>
    <x v="2"/>
    <n v="41"/>
    <n v="11"/>
    <x v="250"/>
    <n v="225"/>
    <n v="145"/>
    <n v="1492.55"/>
    <n v="0.97299999999999998"/>
    <x v="1"/>
    <n v="451"/>
    <n v="202"/>
    <x v="0"/>
    <n v="707468.7"/>
    <x v="2"/>
  </r>
  <r>
    <x v="4494"/>
    <x v="4494"/>
    <x v="1"/>
    <x v="0"/>
    <n v="80"/>
    <n v="7"/>
    <x v="672"/>
    <n v="230"/>
    <n v="398"/>
    <n v="112.58"/>
    <n v="0.97699999999999998"/>
    <x v="1"/>
    <n v="560"/>
    <n v="506"/>
    <x v="1"/>
    <n v="31972.720000000001"/>
    <x v="2"/>
  </r>
  <r>
    <x v="4495"/>
    <x v="4495"/>
    <x v="4"/>
    <x v="0"/>
    <n v="156"/>
    <n v="13"/>
    <x v="631"/>
    <n v="118"/>
    <n v="385"/>
    <n v="91.66"/>
    <n v="0.255"/>
    <x v="1"/>
    <n v="2028"/>
    <n v="1995"/>
    <x v="1"/>
    <n v="13840.66"/>
    <x v="3"/>
  </r>
  <r>
    <x v="4496"/>
    <x v="4496"/>
    <x v="3"/>
    <x v="2"/>
    <n v="30"/>
    <n v="11"/>
    <x v="81"/>
    <n v="144"/>
    <n v="306"/>
    <n v="120.41"/>
    <n v="0.16700000000000001"/>
    <x v="2"/>
    <n v="330"/>
    <n v="335"/>
    <x v="1"/>
    <n v="16736.989999999998"/>
    <x v="3"/>
  </r>
  <r>
    <x v="4497"/>
    <x v="4497"/>
    <x v="2"/>
    <x v="2"/>
    <n v="24"/>
    <n v="7"/>
    <x v="327"/>
    <n v="247"/>
    <n v="253"/>
    <n v="1983.86"/>
    <n v="0.496"/>
    <x v="2"/>
    <n v="168"/>
    <n v="177"/>
    <x v="1"/>
    <n v="472158.68"/>
    <x v="0"/>
  </r>
  <r>
    <x v="4498"/>
    <x v="4498"/>
    <x v="0"/>
    <x v="1"/>
    <n v="141"/>
    <n v="2"/>
    <x v="275"/>
    <n v="164"/>
    <n v="260"/>
    <n v="1960.06"/>
    <n v="0.48099999999999998"/>
    <x v="1"/>
    <n v="282"/>
    <n v="10"/>
    <x v="0"/>
    <n v="854586.16"/>
    <x v="0"/>
  </r>
  <r>
    <x v="4499"/>
    <x v="4499"/>
    <x v="4"/>
    <x v="1"/>
    <n v="107"/>
    <n v="3"/>
    <x v="541"/>
    <n v="65"/>
    <n v="378"/>
    <n v="702.29"/>
    <n v="0.41"/>
    <x v="0"/>
    <n v="321"/>
    <n v="0"/>
    <x v="0"/>
    <n v="485282.38999999996"/>
    <x v="0"/>
  </r>
  <r>
    <x v="4500"/>
    <x v="4500"/>
    <x v="3"/>
    <x v="0"/>
    <n v="33"/>
    <n v="4"/>
    <x v="766"/>
    <n v="207"/>
    <n v="366"/>
    <n v="617.41"/>
    <n v="0.52900000000000003"/>
    <x v="2"/>
    <n v="132"/>
    <n v="0"/>
    <x v="0"/>
    <n v="323522.83999999997"/>
    <x v="0"/>
  </r>
  <r>
    <x v="4501"/>
    <x v="4501"/>
    <x v="1"/>
    <x v="1"/>
    <n v="35"/>
    <n v="5"/>
    <x v="169"/>
    <n v="47"/>
    <n v="175"/>
    <n v="334.62"/>
    <n v="0.23200000000000001"/>
    <x v="0"/>
    <n v="175"/>
    <n v="0"/>
    <x v="0"/>
    <n v="106743.78"/>
    <x v="3"/>
  </r>
  <r>
    <x v="4502"/>
    <x v="4502"/>
    <x v="4"/>
    <x v="0"/>
    <n v="23"/>
    <n v="7"/>
    <x v="403"/>
    <n v="226"/>
    <n v="56"/>
    <n v="691.82"/>
    <n v="0.115"/>
    <x v="0"/>
    <n v="161"/>
    <n v="259"/>
    <x v="1"/>
    <n v="88552.960000000006"/>
    <x v="3"/>
  </r>
  <r>
    <x v="4503"/>
    <x v="4503"/>
    <x v="4"/>
    <x v="0"/>
    <n v="152"/>
    <n v="13"/>
    <x v="742"/>
    <n v="240"/>
    <n v="174"/>
    <n v="771.79"/>
    <n v="0.56999999999999995"/>
    <x v="0"/>
    <n v="1976"/>
    <n v="1959"/>
    <x v="0"/>
    <n v="198350.03"/>
    <x v="0"/>
  </r>
  <r>
    <x v="4504"/>
    <x v="4504"/>
    <x v="0"/>
    <x v="0"/>
    <n v="31"/>
    <n v="13"/>
    <x v="677"/>
    <n v="266"/>
    <n v="320"/>
    <n v="1509.15"/>
    <n v="0.93300000000000005"/>
    <x v="1"/>
    <n v="403"/>
    <n v="357"/>
    <x v="1"/>
    <n v="470854.80000000005"/>
    <x v="2"/>
  </r>
  <r>
    <x v="4505"/>
    <x v="4505"/>
    <x v="3"/>
    <x v="1"/>
    <n v="98"/>
    <n v="12"/>
    <x v="665"/>
    <n v="218"/>
    <n v="157"/>
    <n v="1739.27"/>
    <n v="0.13800000000000001"/>
    <x v="2"/>
    <n v="1176"/>
    <n v="796"/>
    <x v="0"/>
    <n v="1040083.46"/>
    <x v="3"/>
  </r>
  <r>
    <x v="4506"/>
    <x v="4506"/>
    <x v="2"/>
    <x v="2"/>
    <n v="89"/>
    <n v="14"/>
    <x v="133"/>
    <n v="210"/>
    <n v="309"/>
    <n v="1506.13"/>
    <n v="0.70499999999999996"/>
    <x v="0"/>
    <n v="1246"/>
    <n v="1250"/>
    <x v="1"/>
    <n v="310262.78000000003"/>
    <x v="1"/>
  </r>
  <r>
    <x v="4507"/>
    <x v="4507"/>
    <x v="1"/>
    <x v="2"/>
    <n v="48"/>
    <n v="10"/>
    <x v="268"/>
    <n v="146"/>
    <n v="368"/>
    <n v="1310.6300000000001"/>
    <n v="0.438"/>
    <x v="1"/>
    <n v="480"/>
    <n v="571"/>
    <x v="1"/>
    <n v="72084.650000000009"/>
    <x v="0"/>
  </r>
  <r>
    <x v="4508"/>
    <x v="4508"/>
    <x v="3"/>
    <x v="1"/>
    <n v="167"/>
    <n v="13"/>
    <x v="488"/>
    <n v="137"/>
    <n v="119"/>
    <n v="1543.51"/>
    <n v="0.29399999999999998"/>
    <x v="2"/>
    <n v="2171"/>
    <n v="1728"/>
    <x v="0"/>
    <n v="895235.8"/>
    <x v="3"/>
  </r>
  <r>
    <x v="4509"/>
    <x v="4509"/>
    <x v="1"/>
    <x v="2"/>
    <n v="117"/>
    <n v="3"/>
    <x v="444"/>
    <n v="62"/>
    <n v="87"/>
    <n v="1490.07"/>
    <n v="0.85299999999999998"/>
    <x v="1"/>
    <n v="351"/>
    <n v="138"/>
    <x v="0"/>
    <n v="409769.25"/>
    <x v="2"/>
  </r>
  <r>
    <x v="4510"/>
    <x v="4510"/>
    <x v="4"/>
    <x v="0"/>
    <n v="154"/>
    <n v="9"/>
    <x v="132"/>
    <n v="93"/>
    <n v="224"/>
    <n v="977.71"/>
    <n v="0.45600000000000002"/>
    <x v="2"/>
    <n v="1386"/>
    <n v="1025"/>
    <x v="0"/>
    <n v="443880.34"/>
    <x v="0"/>
  </r>
  <r>
    <x v="4511"/>
    <x v="4511"/>
    <x v="0"/>
    <x v="2"/>
    <n v="78"/>
    <n v="10"/>
    <x v="408"/>
    <n v="218"/>
    <n v="237"/>
    <n v="704.91"/>
    <n v="0.58299999999999996"/>
    <x v="2"/>
    <n v="780"/>
    <n v="360"/>
    <x v="0"/>
    <n v="449732.57999999996"/>
    <x v="0"/>
  </r>
  <r>
    <x v="4512"/>
    <x v="4512"/>
    <x v="0"/>
    <x v="1"/>
    <n v="91"/>
    <n v="3"/>
    <x v="666"/>
    <n v="294"/>
    <n v="276"/>
    <n v="601.41999999999996"/>
    <n v="0.443"/>
    <x v="1"/>
    <n v="273"/>
    <n v="540"/>
    <x v="1"/>
    <n v="16238.339999999998"/>
    <x v="0"/>
  </r>
  <r>
    <x v="4513"/>
    <x v="4513"/>
    <x v="2"/>
    <x v="2"/>
    <n v="147"/>
    <n v="10"/>
    <x v="538"/>
    <n v="45"/>
    <n v="307"/>
    <n v="1374.74"/>
    <n v="8.1000000000000003E-2"/>
    <x v="0"/>
    <n v="1470"/>
    <n v="748"/>
    <x v="0"/>
    <n v="1054425.58"/>
    <x v="3"/>
  </r>
  <r>
    <x v="4514"/>
    <x v="4514"/>
    <x v="0"/>
    <x v="0"/>
    <n v="98"/>
    <n v="8"/>
    <x v="633"/>
    <n v="224"/>
    <n v="246"/>
    <n v="1920.64"/>
    <n v="0.59499999999999997"/>
    <x v="2"/>
    <n v="784"/>
    <n v="811"/>
    <x v="1"/>
    <n v="378366.08"/>
    <x v="0"/>
  </r>
  <r>
    <x v="4515"/>
    <x v="4515"/>
    <x v="4"/>
    <x v="0"/>
    <n v="102"/>
    <n v="10"/>
    <x v="235"/>
    <n v="36"/>
    <n v="57"/>
    <n v="1183.06"/>
    <n v="0.41899999999999998"/>
    <x v="2"/>
    <n v="1020"/>
    <n v="795"/>
    <x v="0"/>
    <n v="308778.65999999997"/>
    <x v="0"/>
  </r>
  <r>
    <x v="4516"/>
    <x v="4516"/>
    <x v="2"/>
    <x v="1"/>
    <n v="145"/>
    <n v="7"/>
    <x v="245"/>
    <n v="155"/>
    <n v="100"/>
    <n v="1829.43"/>
    <n v="8.6999999999999994E-2"/>
    <x v="0"/>
    <n v="1015"/>
    <n v="1110"/>
    <x v="1"/>
    <n v="109765.8"/>
    <x v="3"/>
  </r>
  <r>
    <x v="4517"/>
    <x v="4517"/>
    <x v="3"/>
    <x v="1"/>
    <n v="136"/>
    <n v="3"/>
    <x v="44"/>
    <n v="27"/>
    <n v="271"/>
    <n v="77.75"/>
    <n v="0.59599999999999997"/>
    <x v="2"/>
    <n v="408"/>
    <n v="59"/>
    <x v="0"/>
    <n v="29234"/>
    <x v="0"/>
  </r>
  <r>
    <x v="4518"/>
    <x v="4518"/>
    <x v="0"/>
    <x v="1"/>
    <n v="60"/>
    <n v="9"/>
    <x v="724"/>
    <n v="127"/>
    <n v="68"/>
    <n v="1599.22"/>
    <n v="0.01"/>
    <x v="0"/>
    <n v="540"/>
    <n v="0"/>
    <x v="0"/>
    <n v="1240994.72"/>
    <x v="3"/>
  </r>
  <r>
    <x v="4519"/>
    <x v="4519"/>
    <x v="2"/>
    <x v="0"/>
    <n v="155"/>
    <n v="11"/>
    <x v="749"/>
    <n v="146"/>
    <n v="399"/>
    <n v="1714.53"/>
    <n v="0.20899999999999999"/>
    <x v="2"/>
    <n v="1705"/>
    <n v="1719"/>
    <x v="1"/>
    <n v="226317.96"/>
    <x v="3"/>
  </r>
  <r>
    <x v="4520"/>
    <x v="4520"/>
    <x v="4"/>
    <x v="2"/>
    <n v="101"/>
    <n v="10"/>
    <x v="18"/>
    <n v="76"/>
    <n v="296"/>
    <n v="1280.44"/>
    <n v="0.78100000000000003"/>
    <x v="0"/>
    <n v="1010"/>
    <n v="299"/>
    <x v="0"/>
    <n v="1007706.28"/>
    <x v="1"/>
  </r>
  <r>
    <x v="4521"/>
    <x v="4521"/>
    <x v="1"/>
    <x v="2"/>
    <n v="102"/>
    <n v="13"/>
    <x v="394"/>
    <n v="39"/>
    <n v="80"/>
    <n v="1871.42"/>
    <n v="3.7999999999999999E-2"/>
    <x v="2"/>
    <n v="1326"/>
    <n v="1180"/>
    <x v="0"/>
    <n v="346212.7"/>
    <x v="3"/>
  </r>
  <r>
    <x v="4522"/>
    <x v="4522"/>
    <x v="1"/>
    <x v="1"/>
    <n v="38"/>
    <n v="9"/>
    <x v="653"/>
    <n v="82"/>
    <n v="129"/>
    <n v="1200.33"/>
    <n v="0.64700000000000002"/>
    <x v="2"/>
    <n v="342"/>
    <n v="0"/>
    <x v="0"/>
    <n v="627772.59"/>
    <x v="1"/>
  </r>
  <r>
    <x v="4523"/>
    <x v="4523"/>
    <x v="4"/>
    <x v="2"/>
    <n v="104"/>
    <n v="3"/>
    <x v="542"/>
    <n v="132"/>
    <n v="71"/>
    <n v="519.04999999999995"/>
    <n v="0.95"/>
    <x v="2"/>
    <n v="312"/>
    <n v="347"/>
    <x v="1"/>
    <n v="50347.85"/>
    <x v="2"/>
  </r>
  <r>
    <x v="4524"/>
    <x v="4524"/>
    <x v="4"/>
    <x v="2"/>
    <n v="149"/>
    <n v="9"/>
    <x v="223"/>
    <n v="237"/>
    <n v="338"/>
    <n v="470.65"/>
    <n v="0.17100000000000001"/>
    <x v="0"/>
    <n v="1341"/>
    <n v="840"/>
    <x v="0"/>
    <n v="347339.7"/>
    <x v="3"/>
  </r>
  <r>
    <x v="4525"/>
    <x v="4525"/>
    <x v="1"/>
    <x v="1"/>
    <n v="160"/>
    <n v="4"/>
    <x v="387"/>
    <n v="282"/>
    <n v="291"/>
    <n v="1133.8800000000001"/>
    <n v="0.41699999999999998"/>
    <x v="2"/>
    <n v="640"/>
    <n v="707"/>
    <x v="1"/>
    <n v="243784.2"/>
    <x v="0"/>
  </r>
  <r>
    <x v="4526"/>
    <x v="4526"/>
    <x v="2"/>
    <x v="1"/>
    <n v="18"/>
    <n v="4"/>
    <x v="688"/>
    <n v="255"/>
    <n v="263"/>
    <n v="1817.64"/>
    <n v="0.57499999999999996"/>
    <x v="1"/>
    <n v="72"/>
    <n v="0"/>
    <x v="0"/>
    <n v="765226.44000000006"/>
    <x v="0"/>
  </r>
  <r>
    <x v="4527"/>
    <x v="4527"/>
    <x v="1"/>
    <x v="0"/>
    <n v="166"/>
    <n v="10"/>
    <x v="778"/>
    <n v="48"/>
    <n v="249"/>
    <n v="191.12"/>
    <n v="0.45"/>
    <x v="1"/>
    <n v="1660"/>
    <n v="1625"/>
    <x v="1"/>
    <n v="15862.960000000001"/>
    <x v="0"/>
  </r>
  <r>
    <x v="4528"/>
    <x v="4528"/>
    <x v="4"/>
    <x v="0"/>
    <n v="116"/>
    <n v="14"/>
    <x v="86"/>
    <n v="179"/>
    <n v="214"/>
    <n v="1228.56"/>
    <n v="0.62"/>
    <x v="1"/>
    <n v="1624"/>
    <n v="1132"/>
    <x v="0"/>
    <n v="824363.76"/>
    <x v="1"/>
  </r>
  <r>
    <x v="4529"/>
    <x v="4529"/>
    <x v="0"/>
    <x v="0"/>
    <n v="79"/>
    <n v="10"/>
    <x v="426"/>
    <n v="111"/>
    <n v="189"/>
    <n v="1551.12"/>
    <n v="0.40400000000000003"/>
    <x v="2"/>
    <n v="790"/>
    <n v="457"/>
    <x v="0"/>
    <n v="688697.27999999991"/>
    <x v="0"/>
  </r>
  <r>
    <x v="4530"/>
    <x v="4530"/>
    <x v="3"/>
    <x v="0"/>
    <n v="189"/>
    <n v="10"/>
    <x v="8"/>
    <n v="252"/>
    <n v="369"/>
    <n v="275.02999999999997"/>
    <n v="0.14899999999999999"/>
    <x v="0"/>
    <n v="1890"/>
    <n v="2081"/>
    <x v="1"/>
    <n v="16776.829999999998"/>
    <x v="3"/>
  </r>
  <r>
    <x v="4531"/>
    <x v="4531"/>
    <x v="0"/>
    <x v="2"/>
    <n v="101"/>
    <n v="5"/>
    <x v="674"/>
    <n v="166"/>
    <n v="334"/>
    <n v="277.7"/>
    <n v="8.8999999999999996E-2"/>
    <x v="0"/>
    <n v="505"/>
    <n v="279"/>
    <x v="0"/>
    <n v="108858.4"/>
    <x v="3"/>
  </r>
  <r>
    <x v="4532"/>
    <x v="4532"/>
    <x v="0"/>
    <x v="2"/>
    <n v="125"/>
    <n v="13"/>
    <x v="219"/>
    <n v="274"/>
    <n v="62"/>
    <n v="763.95"/>
    <n v="0.74399999999999999"/>
    <x v="2"/>
    <n v="1625"/>
    <n v="1574"/>
    <x v="0"/>
    <n v="248283.75000000003"/>
    <x v="1"/>
  </r>
  <r>
    <x v="4533"/>
    <x v="4533"/>
    <x v="4"/>
    <x v="0"/>
    <n v="59"/>
    <n v="8"/>
    <x v="446"/>
    <n v="266"/>
    <n v="75"/>
    <n v="584.07000000000005"/>
    <n v="0.23899999999999999"/>
    <x v="1"/>
    <n v="472"/>
    <n v="510"/>
    <x v="1"/>
    <n v="133167.96000000002"/>
    <x v="3"/>
  </r>
  <r>
    <x v="4534"/>
    <x v="4534"/>
    <x v="1"/>
    <x v="0"/>
    <n v="198"/>
    <n v="14"/>
    <x v="308"/>
    <n v="132"/>
    <n v="71"/>
    <n v="436.71"/>
    <n v="0.84699999999999998"/>
    <x v="0"/>
    <n v="2772"/>
    <n v="2418"/>
    <x v="0"/>
    <n v="212241.06"/>
    <x v="2"/>
  </r>
  <r>
    <x v="4535"/>
    <x v="4535"/>
    <x v="2"/>
    <x v="1"/>
    <n v="121"/>
    <n v="9"/>
    <x v="118"/>
    <n v="56"/>
    <n v="398"/>
    <n v="437.45"/>
    <n v="0.74299999999999999"/>
    <x v="2"/>
    <n v="1089"/>
    <n v="822"/>
    <x v="1"/>
    <n v="141296.35"/>
    <x v="1"/>
  </r>
  <r>
    <x v="4536"/>
    <x v="4536"/>
    <x v="0"/>
    <x v="2"/>
    <n v="97"/>
    <n v="14"/>
    <x v="527"/>
    <n v="19"/>
    <n v="125"/>
    <n v="304.8"/>
    <n v="4.9000000000000002E-2"/>
    <x v="0"/>
    <n v="1358"/>
    <n v="773"/>
    <x v="0"/>
    <n v="184099.20000000001"/>
    <x v="3"/>
  </r>
  <r>
    <x v="4537"/>
    <x v="4537"/>
    <x v="1"/>
    <x v="2"/>
    <n v="41"/>
    <n v="14"/>
    <x v="226"/>
    <n v="153"/>
    <n v="141"/>
    <n v="1241.17"/>
    <n v="0.20100000000000001"/>
    <x v="1"/>
    <n v="574"/>
    <n v="316"/>
    <x v="0"/>
    <n v="510120.87000000005"/>
    <x v="3"/>
  </r>
  <r>
    <x v="4538"/>
    <x v="4538"/>
    <x v="2"/>
    <x v="0"/>
    <n v="30"/>
    <n v="6"/>
    <x v="283"/>
    <n v="161"/>
    <n v="378"/>
    <n v="1391.84"/>
    <n v="0.29199999999999998"/>
    <x v="1"/>
    <n v="180"/>
    <n v="169"/>
    <x v="1"/>
    <n v="239396.47999999998"/>
    <x v="3"/>
  </r>
  <r>
    <x v="4539"/>
    <x v="4539"/>
    <x v="0"/>
    <x v="2"/>
    <n v="193"/>
    <n v="14"/>
    <x v="549"/>
    <n v="145"/>
    <n v="315"/>
    <n v="1420.73"/>
    <n v="0.59399999999999997"/>
    <x v="0"/>
    <n v="2702"/>
    <n v="2181"/>
    <x v="0"/>
    <n v="946206.18"/>
    <x v="0"/>
  </r>
  <r>
    <x v="4540"/>
    <x v="4540"/>
    <x v="2"/>
    <x v="1"/>
    <n v="71"/>
    <n v="2"/>
    <x v="367"/>
    <n v="84"/>
    <n v="97"/>
    <n v="1088.0899999999999"/>
    <n v="0.81"/>
    <x v="2"/>
    <n v="142"/>
    <n v="0"/>
    <x v="0"/>
    <n v="414562.29"/>
    <x v="2"/>
  </r>
  <r>
    <x v="4541"/>
    <x v="4541"/>
    <x v="1"/>
    <x v="1"/>
    <n v="88"/>
    <n v="10"/>
    <x v="761"/>
    <n v="35"/>
    <n v="219"/>
    <n v="1908.17"/>
    <n v="0.06"/>
    <x v="2"/>
    <n v="880"/>
    <n v="632"/>
    <x v="0"/>
    <n v="540012.11"/>
    <x v="3"/>
  </r>
  <r>
    <x v="4542"/>
    <x v="4542"/>
    <x v="3"/>
    <x v="2"/>
    <n v="184"/>
    <n v="7"/>
    <x v="525"/>
    <n v="16"/>
    <n v="395"/>
    <n v="1767.04"/>
    <n v="0.25"/>
    <x v="0"/>
    <n v="1288"/>
    <n v="1069"/>
    <x v="1"/>
    <n v="415254.39999999997"/>
    <x v="3"/>
  </r>
  <r>
    <x v="4543"/>
    <x v="4543"/>
    <x v="1"/>
    <x v="0"/>
    <n v="22"/>
    <n v="4"/>
    <x v="659"/>
    <n v="88"/>
    <n v="294"/>
    <n v="1917.38"/>
    <n v="0.376"/>
    <x v="1"/>
    <n v="88"/>
    <n v="0"/>
    <x v="2"/>
    <n v="1418861.2000000002"/>
    <x v="0"/>
  </r>
  <r>
    <x v="4544"/>
    <x v="4544"/>
    <x v="4"/>
    <x v="2"/>
    <n v="185"/>
    <n v="4"/>
    <x v="344"/>
    <n v="24"/>
    <n v="277"/>
    <n v="808.15"/>
    <n v="0.183"/>
    <x v="2"/>
    <n v="740"/>
    <n v="29"/>
    <x v="0"/>
    <n v="593990.25"/>
    <x v="3"/>
  </r>
  <r>
    <x v="4545"/>
    <x v="4545"/>
    <x v="2"/>
    <x v="1"/>
    <n v="195"/>
    <n v="11"/>
    <x v="248"/>
    <n v="216"/>
    <n v="236"/>
    <n v="1761.68"/>
    <n v="0.54500000000000004"/>
    <x v="0"/>
    <n v="2145"/>
    <n v="1720"/>
    <x v="0"/>
    <n v="1129236.8800000001"/>
    <x v="0"/>
  </r>
  <r>
    <x v="4546"/>
    <x v="4546"/>
    <x v="3"/>
    <x v="0"/>
    <n v="185"/>
    <n v="2"/>
    <x v="9"/>
    <n v="98"/>
    <n v="217"/>
    <n v="1537.61"/>
    <n v="0.47799999999999998"/>
    <x v="0"/>
    <n v="370"/>
    <n v="0"/>
    <x v="0"/>
    <n v="864136.82"/>
    <x v="0"/>
  </r>
  <r>
    <x v="4547"/>
    <x v="4547"/>
    <x v="2"/>
    <x v="2"/>
    <n v="31"/>
    <n v="14"/>
    <x v="0"/>
    <n v="106"/>
    <n v="252"/>
    <n v="712.95"/>
    <n v="0.316"/>
    <x v="1"/>
    <n v="434"/>
    <n v="0"/>
    <x v="0"/>
    <n v="387131.85000000003"/>
    <x v="0"/>
  </r>
  <r>
    <x v="4548"/>
    <x v="4548"/>
    <x v="2"/>
    <x v="0"/>
    <n v="35"/>
    <n v="9"/>
    <x v="670"/>
    <n v="225"/>
    <n v="55"/>
    <n v="257.86"/>
    <n v="0.51700000000000002"/>
    <x v="1"/>
    <n v="315"/>
    <n v="0"/>
    <x v="0"/>
    <n v="169671.88"/>
    <x v="0"/>
  </r>
  <r>
    <x v="4549"/>
    <x v="4549"/>
    <x v="0"/>
    <x v="0"/>
    <n v="110"/>
    <n v="3"/>
    <x v="637"/>
    <n v="268"/>
    <n v="181"/>
    <n v="1381.11"/>
    <n v="0.35599999999999998"/>
    <x v="2"/>
    <n v="330"/>
    <n v="385"/>
    <x v="1"/>
    <n v="294176.43"/>
    <x v="0"/>
  </r>
  <r>
    <x v="4550"/>
    <x v="4550"/>
    <x v="4"/>
    <x v="1"/>
    <n v="133"/>
    <n v="13"/>
    <x v="86"/>
    <n v="296"/>
    <n v="294"/>
    <n v="316.08"/>
    <n v="0.34300000000000003"/>
    <x v="2"/>
    <n v="1729"/>
    <n v="1354"/>
    <x v="0"/>
    <n v="212089.68"/>
    <x v="0"/>
  </r>
  <r>
    <x v="4551"/>
    <x v="4551"/>
    <x v="2"/>
    <x v="0"/>
    <n v="10"/>
    <n v="2"/>
    <x v="46"/>
    <n v="84"/>
    <n v="140"/>
    <n v="622.86"/>
    <n v="0.26500000000000001"/>
    <x v="2"/>
    <n v="20"/>
    <n v="58"/>
    <x v="1"/>
    <n v="28651.56"/>
    <x v="3"/>
  </r>
  <r>
    <x v="4552"/>
    <x v="4552"/>
    <x v="1"/>
    <x v="2"/>
    <n v="15"/>
    <n v="8"/>
    <x v="729"/>
    <n v="251"/>
    <n v="360"/>
    <n v="1025.71"/>
    <n v="0.54"/>
    <x v="1"/>
    <n v="120"/>
    <n v="306"/>
    <x v="1"/>
    <n v="66671.150000000009"/>
    <x v="0"/>
  </r>
  <r>
    <x v="4553"/>
    <x v="4553"/>
    <x v="1"/>
    <x v="0"/>
    <n v="166"/>
    <n v="12"/>
    <x v="549"/>
    <n v="26"/>
    <n v="175"/>
    <n v="1375.77"/>
    <n v="0.44400000000000001"/>
    <x v="0"/>
    <n v="1992"/>
    <n v="1352"/>
    <x v="0"/>
    <n v="916262.82"/>
    <x v="0"/>
  </r>
  <r>
    <x v="4554"/>
    <x v="4554"/>
    <x v="0"/>
    <x v="0"/>
    <n v="195"/>
    <n v="10"/>
    <x v="481"/>
    <n v="186"/>
    <n v="291"/>
    <n v="1856.14"/>
    <n v="0.19600000000000001"/>
    <x v="2"/>
    <n v="1950"/>
    <n v="2059"/>
    <x v="1"/>
    <n v="142922.78"/>
    <x v="3"/>
  </r>
  <r>
    <x v="4555"/>
    <x v="4555"/>
    <x v="4"/>
    <x v="2"/>
    <n v="185"/>
    <n v="7"/>
    <x v="183"/>
    <n v="268"/>
    <n v="298"/>
    <n v="1206.82"/>
    <n v="1.2999999999999999E-2"/>
    <x v="2"/>
    <n v="1295"/>
    <n v="1531"/>
    <x v="1"/>
    <n v="38618.239999999998"/>
    <x v="3"/>
  </r>
  <r>
    <x v="4556"/>
    <x v="4556"/>
    <x v="4"/>
    <x v="1"/>
    <n v="22"/>
    <n v="9"/>
    <x v="19"/>
    <n v="132"/>
    <n v="56"/>
    <n v="1359.26"/>
    <n v="0.151"/>
    <x v="2"/>
    <n v="198"/>
    <n v="0"/>
    <x v="0"/>
    <n v="857693.05999999994"/>
    <x v="3"/>
  </r>
  <r>
    <x v="4557"/>
    <x v="4557"/>
    <x v="1"/>
    <x v="1"/>
    <n v="25"/>
    <n v="9"/>
    <x v="503"/>
    <n v="120"/>
    <n v="137"/>
    <n v="654.53"/>
    <n v="4.2999999999999997E-2"/>
    <x v="0"/>
    <n v="225"/>
    <n v="277"/>
    <x v="1"/>
    <n v="44508.04"/>
    <x v="3"/>
  </r>
  <r>
    <x v="4558"/>
    <x v="4558"/>
    <x v="3"/>
    <x v="2"/>
    <n v="23"/>
    <n v="10"/>
    <x v="644"/>
    <n v="265"/>
    <n v="135"/>
    <n v="1390.22"/>
    <n v="0.432"/>
    <x v="2"/>
    <n v="230"/>
    <n v="382"/>
    <x v="1"/>
    <n v="157094.86000000002"/>
    <x v="0"/>
  </r>
  <r>
    <x v="4559"/>
    <x v="4559"/>
    <x v="0"/>
    <x v="2"/>
    <n v="8"/>
    <n v="8"/>
    <x v="147"/>
    <n v="243"/>
    <n v="194"/>
    <n v="903.69"/>
    <n v="0.22500000000000001"/>
    <x v="2"/>
    <n v="64"/>
    <n v="0"/>
    <x v="2"/>
    <n v="565709.94000000006"/>
    <x v="3"/>
  </r>
  <r>
    <x v="4560"/>
    <x v="4560"/>
    <x v="0"/>
    <x v="1"/>
    <n v="81"/>
    <n v="10"/>
    <x v="35"/>
    <n v="49"/>
    <n v="380"/>
    <n v="1721.02"/>
    <n v="0.42"/>
    <x v="1"/>
    <n v="810"/>
    <n v="183"/>
    <x v="0"/>
    <n v="1163409.52"/>
    <x v="0"/>
  </r>
  <r>
    <x v="4561"/>
    <x v="4561"/>
    <x v="1"/>
    <x v="0"/>
    <n v="120"/>
    <n v="10"/>
    <x v="152"/>
    <n v="131"/>
    <n v="247"/>
    <n v="815.28"/>
    <n v="0.32900000000000001"/>
    <x v="1"/>
    <n v="1200"/>
    <n v="728"/>
    <x v="0"/>
    <n v="491613.83999999997"/>
    <x v="0"/>
  </r>
  <r>
    <x v="4562"/>
    <x v="4562"/>
    <x v="1"/>
    <x v="2"/>
    <n v="161"/>
    <n v="13"/>
    <x v="129"/>
    <n v="224"/>
    <n v="213"/>
    <n v="963.13"/>
    <n v="0.53800000000000003"/>
    <x v="1"/>
    <n v="2093"/>
    <n v="1847"/>
    <x v="0"/>
    <n v="452671.1"/>
    <x v="0"/>
  </r>
  <r>
    <x v="4563"/>
    <x v="4563"/>
    <x v="3"/>
    <x v="0"/>
    <n v="29"/>
    <n v="12"/>
    <x v="196"/>
    <n v="295"/>
    <n v="194"/>
    <n v="893.55"/>
    <n v="0.72399999999999998"/>
    <x v="0"/>
    <n v="348"/>
    <n v="245"/>
    <x v="0"/>
    <n v="355632.89999999997"/>
    <x v="1"/>
  </r>
  <r>
    <x v="4564"/>
    <x v="4564"/>
    <x v="3"/>
    <x v="2"/>
    <n v="188"/>
    <n v="2"/>
    <x v="543"/>
    <n v="290"/>
    <n v="391"/>
    <n v="1631.69"/>
    <n v="0.47899999999999998"/>
    <x v="1"/>
    <n v="376"/>
    <n v="637"/>
    <x v="1"/>
    <n v="47319.01"/>
    <x v="0"/>
  </r>
  <r>
    <x v="4565"/>
    <x v="4565"/>
    <x v="4"/>
    <x v="1"/>
    <n v="81"/>
    <n v="7"/>
    <x v="487"/>
    <n v="16"/>
    <n v="50"/>
    <n v="1909.71"/>
    <n v="6.2E-2"/>
    <x v="2"/>
    <n v="567"/>
    <n v="0"/>
    <x v="0"/>
    <n v="1323429.03"/>
    <x v="3"/>
  </r>
  <r>
    <x v="4566"/>
    <x v="4566"/>
    <x v="0"/>
    <x v="0"/>
    <n v="195"/>
    <n v="13"/>
    <x v="640"/>
    <n v="101"/>
    <n v="169"/>
    <n v="688.19"/>
    <n v="1.7999999999999999E-2"/>
    <x v="2"/>
    <n v="2535"/>
    <n v="1891"/>
    <x v="0"/>
    <n v="512701.55000000005"/>
    <x v="3"/>
  </r>
  <r>
    <x v="4567"/>
    <x v="4567"/>
    <x v="0"/>
    <x v="0"/>
    <n v="159"/>
    <n v="9"/>
    <x v="757"/>
    <n v="132"/>
    <n v="116"/>
    <n v="976.3"/>
    <n v="0.21299999999999999"/>
    <x v="0"/>
    <n v="1431"/>
    <n v="1028"/>
    <x v="0"/>
    <n v="522320.5"/>
    <x v="3"/>
  </r>
  <r>
    <x v="4568"/>
    <x v="4568"/>
    <x v="1"/>
    <x v="2"/>
    <n v="192"/>
    <n v="11"/>
    <x v="647"/>
    <n v="105"/>
    <n v="98"/>
    <n v="1426.56"/>
    <n v="0.42499999999999999"/>
    <x v="0"/>
    <n v="2112"/>
    <n v="1974"/>
    <x v="0"/>
    <n v="346654.07999999996"/>
    <x v="0"/>
  </r>
  <r>
    <x v="4569"/>
    <x v="4569"/>
    <x v="4"/>
    <x v="0"/>
    <n v="53"/>
    <n v="10"/>
    <x v="215"/>
    <n v="10"/>
    <n v="356"/>
    <n v="1795.99"/>
    <n v="4.4999999999999998E-2"/>
    <x v="2"/>
    <n v="530"/>
    <n v="140"/>
    <x v="0"/>
    <n v="718396"/>
    <x v="3"/>
  </r>
  <r>
    <x v="4570"/>
    <x v="4570"/>
    <x v="0"/>
    <x v="2"/>
    <n v="69"/>
    <n v="5"/>
    <x v="704"/>
    <n v="100"/>
    <n v="376"/>
    <n v="1012.72"/>
    <n v="0.32800000000000001"/>
    <x v="0"/>
    <n v="345"/>
    <n v="0"/>
    <x v="0"/>
    <n v="567123.20000000007"/>
    <x v="0"/>
  </r>
  <r>
    <x v="4571"/>
    <x v="4571"/>
    <x v="4"/>
    <x v="1"/>
    <n v="170"/>
    <n v="14"/>
    <x v="54"/>
    <n v="16"/>
    <n v="336"/>
    <n v="262.33999999999997"/>
    <n v="0.88700000000000001"/>
    <x v="2"/>
    <n v="2380"/>
    <n v="2075"/>
    <x v="1"/>
    <n v="84211.139999999985"/>
    <x v="2"/>
  </r>
  <r>
    <x v="4572"/>
    <x v="4572"/>
    <x v="4"/>
    <x v="0"/>
    <n v="87"/>
    <n v="3"/>
    <x v="410"/>
    <n v="129"/>
    <n v="73"/>
    <n v="768.91"/>
    <n v="0.09"/>
    <x v="1"/>
    <n v="261"/>
    <n v="168"/>
    <x v="0"/>
    <n v="170698.02"/>
    <x v="3"/>
  </r>
  <r>
    <x v="4573"/>
    <x v="4573"/>
    <x v="1"/>
    <x v="2"/>
    <n v="184"/>
    <n v="12"/>
    <x v="511"/>
    <n v="138"/>
    <n v="260"/>
    <n v="1123.21"/>
    <n v="0.94899999999999995"/>
    <x v="2"/>
    <n v="2208"/>
    <n v="1738"/>
    <x v="0"/>
    <n v="682911.68"/>
    <x v="2"/>
  </r>
  <r>
    <x v="4574"/>
    <x v="4574"/>
    <x v="4"/>
    <x v="0"/>
    <n v="5"/>
    <n v="10"/>
    <x v="190"/>
    <n v="188"/>
    <n v="342"/>
    <n v="864.17"/>
    <n v="0.85699999999999998"/>
    <x v="0"/>
    <n v="50"/>
    <n v="0"/>
    <x v="2"/>
    <n v="509860.3"/>
    <x v="2"/>
  </r>
  <r>
    <x v="4575"/>
    <x v="4575"/>
    <x v="3"/>
    <x v="2"/>
    <n v="172"/>
    <n v="10"/>
    <x v="387"/>
    <n v="107"/>
    <n v="112"/>
    <n v="413.78"/>
    <n v="0.83199999999999996"/>
    <x v="1"/>
    <n v="1720"/>
    <n v="1612"/>
    <x v="0"/>
    <n v="88962.7"/>
    <x v="2"/>
  </r>
  <r>
    <x v="4576"/>
    <x v="4576"/>
    <x v="3"/>
    <x v="2"/>
    <n v="85"/>
    <n v="13"/>
    <x v="310"/>
    <n v="52"/>
    <n v="105"/>
    <n v="122.13"/>
    <n v="0.86399999999999999"/>
    <x v="2"/>
    <n v="1105"/>
    <n v="816"/>
    <x v="0"/>
    <n v="41646.33"/>
    <x v="2"/>
  </r>
  <r>
    <x v="4577"/>
    <x v="4577"/>
    <x v="2"/>
    <x v="2"/>
    <n v="25"/>
    <n v="9"/>
    <x v="530"/>
    <n v="192"/>
    <n v="67"/>
    <n v="1390.45"/>
    <n v="0.08"/>
    <x v="0"/>
    <n v="225"/>
    <n v="0"/>
    <x v="0"/>
    <n v="607626.65"/>
    <x v="3"/>
  </r>
  <r>
    <x v="4578"/>
    <x v="4578"/>
    <x v="1"/>
    <x v="1"/>
    <n v="90"/>
    <n v="4"/>
    <x v="408"/>
    <n v="194"/>
    <n v="126"/>
    <n v="1985.84"/>
    <n v="0.151"/>
    <x v="0"/>
    <n v="360"/>
    <n v="0"/>
    <x v="0"/>
    <n v="1266965.92"/>
    <x v="3"/>
  </r>
  <r>
    <x v="4579"/>
    <x v="4579"/>
    <x v="2"/>
    <x v="0"/>
    <n v="19"/>
    <n v="6"/>
    <x v="210"/>
    <n v="62"/>
    <n v="309"/>
    <n v="1842.45"/>
    <n v="0.13400000000000001"/>
    <x v="1"/>
    <n v="114"/>
    <n v="0"/>
    <x v="2"/>
    <n v="665124.45000000007"/>
    <x v="3"/>
  </r>
  <r>
    <x v="4580"/>
    <x v="4580"/>
    <x v="3"/>
    <x v="1"/>
    <n v="54"/>
    <n v="3"/>
    <x v="377"/>
    <n v="237"/>
    <n v="170"/>
    <n v="1382.38"/>
    <n v="0.111"/>
    <x v="2"/>
    <n v="162"/>
    <n v="0"/>
    <x v="0"/>
    <n v="564011.04"/>
    <x v="3"/>
  </r>
  <r>
    <x v="4581"/>
    <x v="4581"/>
    <x v="2"/>
    <x v="2"/>
    <n v="52"/>
    <n v="4"/>
    <x v="60"/>
    <n v="170"/>
    <n v="233"/>
    <n v="1690.98"/>
    <n v="0.32800000000000001"/>
    <x v="2"/>
    <n v="208"/>
    <n v="350"/>
    <x v="1"/>
    <n v="47347.44"/>
    <x v="0"/>
  </r>
  <r>
    <x v="4582"/>
    <x v="4582"/>
    <x v="1"/>
    <x v="2"/>
    <n v="164"/>
    <n v="2"/>
    <x v="160"/>
    <n v="244"/>
    <n v="97"/>
    <n v="548.66999999999996"/>
    <n v="0.83"/>
    <x v="0"/>
    <n v="328"/>
    <n v="21"/>
    <x v="0"/>
    <n v="302317.17"/>
    <x v="2"/>
  </r>
  <r>
    <x v="4583"/>
    <x v="4583"/>
    <x v="1"/>
    <x v="1"/>
    <n v="53"/>
    <n v="5"/>
    <x v="626"/>
    <n v="209"/>
    <n v="196"/>
    <n v="1263.75"/>
    <n v="0.252"/>
    <x v="1"/>
    <n v="265"/>
    <n v="306"/>
    <x v="1"/>
    <n v="212310"/>
    <x v="3"/>
  </r>
  <r>
    <x v="4584"/>
    <x v="4584"/>
    <x v="4"/>
    <x v="1"/>
    <n v="112"/>
    <n v="6"/>
    <x v="119"/>
    <n v="10"/>
    <n v="331"/>
    <n v="168.18"/>
    <n v="0.24399999999999999"/>
    <x v="2"/>
    <n v="672"/>
    <n v="280"/>
    <x v="0"/>
    <n v="67608.36"/>
    <x v="3"/>
  </r>
  <r>
    <x v="4585"/>
    <x v="4585"/>
    <x v="0"/>
    <x v="0"/>
    <n v="49"/>
    <n v="13"/>
    <x v="98"/>
    <n v="23"/>
    <n v="343"/>
    <n v="1429.01"/>
    <n v="0.67600000000000005"/>
    <x v="1"/>
    <n v="637"/>
    <n v="112"/>
    <x v="0"/>
    <n v="783097.48"/>
    <x v="1"/>
  </r>
  <r>
    <x v="4586"/>
    <x v="4586"/>
    <x v="4"/>
    <x v="2"/>
    <n v="36"/>
    <n v="3"/>
    <x v="703"/>
    <n v="222"/>
    <n v="129"/>
    <n v="1941.25"/>
    <n v="9.7000000000000003E-2"/>
    <x v="0"/>
    <n v="108"/>
    <n v="299"/>
    <x v="1"/>
    <n v="60178.75"/>
    <x v="3"/>
  </r>
  <r>
    <x v="4587"/>
    <x v="4587"/>
    <x v="1"/>
    <x v="1"/>
    <n v="136"/>
    <n v="4"/>
    <x v="575"/>
    <n v="286"/>
    <n v="285"/>
    <n v="1728.55"/>
    <n v="0.36"/>
    <x v="2"/>
    <n v="544"/>
    <n v="335"/>
    <x v="0"/>
    <n v="855632.25"/>
    <x v="0"/>
  </r>
  <r>
    <x v="4588"/>
    <x v="4588"/>
    <x v="3"/>
    <x v="2"/>
    <n v="197"/>
    <n v="13"/>
    <x v="346"/>
    <n v="43"/>
    <n v="278"/>
    <n v="1092.1600000000001"/>
    <n v="0.29499999999999998"/>
    <x v="0"/>
    <n v="2561"/>
    <n v="1991"/>
    <x v="0"/>
    <n v="669494.08000000007"/>
    <x v="3"/>
  </r>
  <r>
    <x v="4589"/>
    <x v="4589"/>
    <x v="3"/>
    <x v="2"/>
    <n v="101"/>
    <n v="7"/>
    <x v="665"/>
    <n v="279"/>
    <n v="333"/>
    <n v="1588.04"/>
    <n v="0.84699999999999998"/>
    <x v="2"/>
    <n v="707"/>
    <n v="388"/>
    <x v="0"/>
    <n v="949647.91999999993"/>
    <x v="2"/>
  </r>
  <r>
    <x v="4590"/>
    <x v="4590"/>
    <x v="4"/>
    <x v="0"/>
    <n v="197"/>
    <n v="7"/>
    <x v="536"/>
    <n v="177"/>
    <n v="110"/>
    <n v="1890.6"/>
    <n v="0.51500000000000001"/>
    <x v="0"/>
    <n v="1379"/>
    <n v="892"/>
    <x v="0"/>
    <n v="1255358.3999999999"/>
    <x v="0"/>
  </r>
  <r>
    <x v="4591"/>
    <x v="4591"/>
    <x v="1"/>
    <x v="0"/>
    <n v="84"/>
    <n v="8"/>
    <x v="727"/>
    <n v="179"/>
    <n v="269"/>
    <n v="471.23"/>
    <n v="0.64600000000000002"/>
    <x v="2"/>
    <n v="672"/>
    <n v="779"/>
    <x v="1"/>
    <n v="33928.559999999998"/>
    <x v="1"/>
  </r>
  <r>
    <x v="4592"/>
    <x v="4592"/>
    <x v="3"/>
    <x v="0"/>
    <n v="150"/>
    <n v="13"/>
    <x v="439"/>
    <n v="91"/>
    <n v="394"/>
    <n v="1596.85"/>
    <n v="0.129"/>
    <x v="1"/>
    <n v="1950"/>
    <n v="1586"/>
    <x v="0"/>
    <n v="726566.75"/>
    <x v="3"/>
  </r>
  <r>
    <x v="4593"/>
    <x v="4593"/>
    <x v="1"/>
    <x v="1"/>
    <n v="58"/>
    <n v="10"/>
    <x v="261"/>
    <n v="146"/>
    <n v="138"/>
    <n v="576.20000000000005"/>
    <n v="0.92900000000000005"/>
    <x v="2"/>
    <n v="580"/>
    <n v="501"/>
    <x v="0"/>
    <n v="129645.00000000001"/>
    <x v="2"/>
  </r>
  <r>
    <x v="4594"/>
    <x v="4594"/>
    <x v="3"/>
    <x v="2"/>
    <n v="131"/>
    <n v="5"/>
    <x v="715"/>
    <n v="242"/>
    <n v="313"/>
    <n v="1760.05"/>
    <n v="0.32200000000000001"/>
    <x v="2"/>
    <n v="655"/>
    <n v="133"/>
    <x v="0"/>
    <n v="1344678.2"/>
    <x v="0"/>
  </r>
  <r>
    <x v="4595"/>
    <x v="4595"/>
    <x v="1"/>
    <x v="1"/>
    <n v="179"/>
    <n v="6"/>
    <x v="312"/>
    <n v="124"/>
    <n v="277"/>
    <n v="241.79"/>
    <n v="0.70699999999999996"/>
    <x v="0"/>
    <n v="1074"/>
    <n v="1125"/>
    <x v="1"/>
    <n v="17650.669999999998"/>
    <x v="1"/>
  </r>
  <r>
    <x v="4596"/>
    <x v="4596"/>
    <x v="2"/>
    <x v="1"/>
    <n v="138"/>
    <n v="12"/>
    <x v="128"/>
    <n v="261"/>
    <n v="152"/>
    <n v="397.53"/>
    <n v="0.95499999999999996"/>
    <x v="2"/>
    <n v="1656"/>
    <n v="1318"/>
    <x v="0"/>
    <n v="238120.46999999997"/>
    <x v="2"/>
  </r>
  <r>
    <x v="4597"/>
    <x v="4597"/>
    <x v="1"/>
    <x v="0"/>
    <n v="70"/>
    <n v="3"/>
    <x v="282"/>
    <n v="298"/>
    <n v="137"/>
    <n v="1455.2"/>
    <n v="0.50900000000000001"/>
    <x v="2"/>
    <n v="210"/>
    <n v="0"/>
    <x v="0"/>
    <n v="740696.8"/>
    <x v="0"/>
  </r>
  <r>
    <x v="4598"/>
    <x v="4598"/>
    <x v="1"/>
    <x v="2"/>
    <n v="141"/>
    <n v="7"/>
    <x v="602"/>
    <n v="58"/>
    <n v="72"/>
    <n v="390.82"/>
    <n v="0.50800000000000001"/>
    <x v="2"/>
    <n v="987"/>
    <n v="682"/>
    <x v="0"/>
    <n v="141867.66"/>
    <x v="0"/>
  </r>
  <r>
    <x v="4599"/>
    <x v="4599"/>
    <x v="4"/>
    <x v="2"/>
    <n v="113"/>
    <n v="5"/>
    <x v="201"/>
    <n v="13"/>
    <n v="342"/>
    <n v="358.21"/>
    <n v="0.11700000000000001"/>
    <x v="0"/>
    <n v="565"/>
    <n v="390"/>
    <x v="1"/>
    <n v="67343.48"/>
    <x v="3"/>
  </r>
  <r>
    <x v="4600"/>
    <x v="4600"/>
    <x v="2"/>
    <x v="0"/>
    <n v="27"/>
    <n v="6"/>
    <x v="743"/>
    <n v="185"/>
    <n v="316"/>
    <n v="1133.1600000000001"/>
    <n v="0.39"/>
    <x v="2"/>
    <n v="162"/>
    <n v="167"/>
    <x v="1"/>
    <n v="203968.80000000002"/>
    <x v="0"/>
  </r>
  <r>
    <x v="4601"/>
    <x v="4601"/>
    <x v="0"/>
    <x v="2"/>
    <n v="111"/>
    <n v="8"/>
    <x v="639"/>
    <n v="281"/>
    <n v="66"/>
    <n v="1678.23"/>
    <n v="0.85199999999999998"/>
    <x v="1"/>
    <n v="888"/>
    <n v="623"/>
    <x v="0"/>
    <n v="916313.58"/>
    <x v="2"/>
  </r>
  <r>
    <x v="4602"/>
    <x v="4602"/>
    <x v="4"/>
    <x v="0"/>
    <n v="175"/>
    <n v="7"/>
    <x v="746"/>
    <n v="35"/>
    <n v="334"/>
    <n v="573.51"/>
    <n v="0.13500000000000001"/>
    <x v="1"/>
    <n v="1225"/>
    <n v="538"/>
    <x v="0"/>
    <n v="414074.22"/>
    <x v="3"/>
  </r>
  <r>
    <x v="4603"/>
    <x v="4603"/>
    <x v="0"/>
    <x v="1"/>
    <n v="55"/>
    <n v="9"/>
    <x v="639"/>
    <n v="79"/>
    <n v="362"/>
    <n v="1690.22"/>
    <n v="0.91800000000000004"/>
    <x v="0"/>
    <n v="495"/>
    <n v="28"/>
    <x v="0"/>
    <n v="922860.12"/>
    <x v="2"/>
  </r>
  <r>
    <x v="4604"/>
    <x v="4604"/>
    <x v="3"/>
    <x v="1"/>
    <n v="76"/>
    <n v="7"/>
    <x v="610"/>
    <n v="243"/>
    <n v="211"/>
    <n v="1625.51"/>
    <n v="0.66700000000000004"/>
    <x v="2"/>
    <n v="532"/>
    <n v="469"/>
    <x v="0"/>
    <n v="497406.06"/>
    <x v="1"/>
  </r>
  <r>
    <x v="4605"/>
    <x v="4605"/>
    <x v="0"/>
    <x v="0"/>
    <n v="107"/>
    <n v="11"/>
    <x v="768"/>
    <n v="240"/>
    <n v="127"/>
    <n v="1179.26"/>
    <n v="0.42099999999999999"/>
    <x v="0"/>
    <n v="1177"/>
    <n v="986"/>
    <x v="0"/>
    <n v="508261.06"/>
    <x v="0"/>
  </r>
  <r>
    <x v="4606"/>
    <x v="4606"/>
    <x v="1"/>
    <x v="1"/>
    <n v="157"/>
    <n v="9"/>
    <x v="138"/>
    <n v="272"/>
    <n v="171"/>
    <n v="1310.8"/>
    <n v="0.54600000000000004"/>
    <x v="2"/>
    <n v="1413"/>
    <n v="1144"/>
    <x v="0"/>
    <n v="709142.79999999993"/>
    <x v="0"/>
  </r>
  <r>
    <x v="4607"/>
    <x v="4607"/>
    <x v="0"/>
    <x v="1"/>
    <n v="84"/>
    <n v="14"/>
    <x v="624"/>
    <n v="295"/>
    <n v="161"/>
    <n v="128.86000000000001"/>
    <n v="0.15"/>
    <x v="0"/>
    <n v="1176"/>
    <n v="883"/>
    <x v="0"/>
    <n v="75769.680000000008"/>
    <x v="3"/>
  </r>
  <r>
    <x v="4608"/>
    <x v="4608"/>
    <x v="4"/>
    <x v="0"/>
    <n v="167"/>
    <n v="5"/>
    <x v="122"/>
    <n v="83"/>
    <n v="288"/>
    <n v="765.91"/>
    <n v="0.217"/>
    <x v="2"/>
    <n v="835"/>
    <n v="700"/>
    <x v="1"/>
    <n v="166968.38"/>
    <x v="3"/>
  </r>
  <r>
    <x v="4609"/>
    <x v="4609"/>
    <x v="4"/>
    <x v="1"/>
    <n v="149"/>
    <n v="13"/>
    <x v="743"/>
    <n v="130"/>
    <n v="259"/>
    <n v="563.62"/>
    <n v="0.28599999999999998"/>
    <x v="2"/>
    <n v="1937"/>
    <n v="1887"/>
    <x v="1"/>
    <n v="101451.6"/>
    <x v="3"/>
  </r>
  <r>
    <x v="4610"/>
    <x v="4610"/>
    <x v="0"/>
    <x v="2"/>
    <n v="22"/>
    <n v="8"/>
    <x v="652"/>
    <n v="15"/>
    <n v="398"/>
    <n v="342.51"/>
    <n v="0.38500000000000001"/>
    <x v="0"/>
    <n v="176"/>
    <n v="0"/>
    <x v="2"/>
    <n v="271952.94"/>
    <x v="0"/>
  </r>
  <r>
    <x v="4611"/>
    <x v="4611"/>
    <x v="4"/>
    <x v="1"/>
    <n v="159"/>
    <n v="4"/>
    <x v="377"/>
    <n v="33"/>
    <n v="51"/>
    <n v="809.84"/>
    <n v="0.91600000000000004"/>
    <x v="0"/>
    <n v="636"/>
    <n v="261"/>
    <x v="0"/>
    <n v="330414.72000000003"/>
    <x v="2"/>
  </r>
  <r>
    <x v="4612"/>
    <x v="4612"/>
    <x v="4"/>
    <x v="0"/>
    <n v="147"/>
    <n v="2"/>
    <x v="41"/>
    <n v="203"/>
    <n v="252"/>
    <n v="742.06"/>
    <n v="0.36799999999999999"/>
    <x v="0"/>
    <n v="294"/>
    <n v="4"/>
    <x v="0"/>
    <n v="365835.57999999996"/>
    <x v="0"/>
  </r>
  <r>
    <x v="4613"/>
    <x v="4613"/>
    <x v="0"/>
    <x v="2"/>
    <n v="85"/>
    <n v="14"/>
    <x v="215"/>
    <n v="177"/>
    <n v="336"/>
    <n v="1471.34"/>
    <n v="0.52400000000000002"/>
    <x v="2"/>
    <n v="1190"/>
    <n v="967"/>
    <x v="0"/>
    <n v="588536"/>
    <x v="0"/>
  </r>
  <r>
    <x v="4614"/>
    <x v="4614"/>
    <x v="2"/>
    <x v="2"/>
    <n v="111"/>
    <n v="10"/>
    <x v="56"/>
    <n v="219"/>
    <n v="166"/>
    <n v="1216.29"/>
    <n v="0.16200000000000001"/>
    <x v="0"/>
    <n v="1110"/>
    <n v="545"/>
    <x v="0"/>
    <n v="953571.36"/>
    <x v="3"/>
  </r>
  <r>
    <x v="4615"/>
    <x v="4615"/>
    <x v="2"/>
    <x v="1"/>
    <n v="73"/>
    <n v="10"/>
    <x v="519"/>
    <n v="142"/>
    <n v="349"/>
    <n v="1830.55"/>
    <n v="0.73599999999999999"/>
    <x v="2"/>
    <n v="730"/>
    <n v="222"/>
    <x v="0"/>
    <n v="1189857.5"/>
    <x v="1"/>
  </r>
  <r>
    <x v="4616"/>
    <x v="4616"/>
    <x v="3"/>
    <x v="2"/>
    <n v="84"/>
    <n v="7"/>
    <x v="281"/>
    <n v="183"/>
    <n v="395"/>
    <n v="333.54"/>
    <n v="0.56000000000000005"/>
    <x v="1"/>
    <n v="588"/>
    <n v="160"/>
    <x v="0"/>
    <n v="203792.94"/>
    <x v="0"/>
  </r>
  <r>
    <x v="4617"/>
    <x v="4617"/>
    <x v="4"/>
    <x v="0"/>
    <n v="147"/>
    <n v="3"/>
    <x v="294"/>
    <n v="160"/>
    <n v="163"/>
    <n v="166.51"/>
    <n v="0.44"/>
    <x v="1"/>
    <n v="441"/>
    <n v="458"/>
    <x v="1"/>
    <n v="23810.93"/>
    <x v="0"/>
  </r>
  <r>
    <x v="4618"/>
    <x v="4618"/>
    <x v="0"/>
    <x v="2"/>
    <n v="46"/>
    <n v="9"/>
    <x v="612"/>
    <n v="97"/>
    <n v="123"/>
    <n v="1092.49"/>
    <n v="0.94699999999999995"/>
    <x v="2"/>
    <n v="414"/>
    <n v="420"/>
    <x v="1"/>
    <n v="99416.59"/>
    <x v="2"/>
  </r>
  <r>
    <x v="4619"/>
    <x v="4619"/>
    <x v="4"/>
    <x v="1"/>
    <n v="38"/>
    <n v="11"/>
    <x v="578"/>
    <n v="275"/>
    <n v="290"/>
    <n v="52"/>
    <n v="0.89100000000000001"/>
    <x v="2"/>
    <n v="418"/>
    <n v="506"/>
    <x v="1"/>
    <n v="9724"/>
    <x v="2"/>
  </r>
  <r>
    <x v="4620"/>
    <x v="4620"/>
    <x v="1"/>
    <x v="1"/>
    <n v="52"/>
    <n v="7"/>
    <x v="427"/>
    <n v="79"/>
    <n v="351"/>
    <n v="1586.05"/>
    <n v="0.66"/>
    <x v="0"/>
    <n v="364"/>
    <n v="140"/>
    <x v="1"/>
    <n v="480573.14999999997"/>
    <x v="1"/>
  </r>
  <r>
    <x v="4621"/>
    <x v="4621"/>
    <x v="4"/>
    <x v="2"/>
    <n v="140"/>
    <n v="8"/>
    <x v="700"/>
    <n v="214"/>
    <n v="103"/>
    <n v="1036.6500000000001"/>
    <n v="0.92200000000000004"/>
    <x v="2"/>
    <n v="1120"/>
    <n v="821"/>
    <x v="0"/>
    <n v="531801.45000000007"/>
    <x v="2"/>
  </r>
  <r>
    <x v="4622"/>
    <x v="4622"/>
    <x v="4"/>
    <x v="0"/>
    <n v="142"/>
    <n v="14"/>
    <x v="268"/>
    <n v="41"/>
    <n v="208"/>
    <n v="1001.73"/>
    <n v="0.56499999999999995"/>
    <x v="2"/>
    <n v="1988"/>
    <n v="1974"/>
    <x v="1"/>
    <n v="55095.15"/>
    <x v="0"/>
  </r>
  <r>
    <x v="4623"/>
    <x v="4623"/>
    <x v="2"/>
    <x v="0"/>
    <n v="9"/>
    <n v="2"/>
    <x v="172"/>
    <n v="52"/>
    <n v="158"/>
    <n v="756.87"/>
    <n v="0.82699999999999996"/>
    <x v="1"/>
    <n v="18"/>
    <n v="0"/>
    <x v="2"/>
    <n v="146832.78"/>
    <x v="2"/>
  </r>
  <r>
    <x v="4624"/>
    <x v="4624"/>
    <x v="0"/>
    <x v="1"/>
    <n v="120"/>
    <n v="4"/>
    <x v="122"/>
    <n v="127"/>
    <n v="329"/>
    <n v="781.2"/>
    <n v="0.40899999999999997"/>
    <x v="0"/>
    <n v="480"/>
    <n v="389"/>
    <x v="1"/>
    <n v="170301.6"/>
    <x v="0"/>
  </r>
  <r>
    <x v="4625"/>
    <x v="4625"/>
    <x v="4"/>
    <x v="1"/>
    <n v="180"/>
    <n v="2"/>
    <x v="103"/>
    <n v="24"/>
    <n v="202"/>
    <n v="890.71"/>
    <n v="8.6999999999999994E-2"/>
    <x v="0"/>
    <n v="360"/>
    <n v="249"/>
    <x v="1"/>
    <n v="120245.85"/>
    <x v="3"/>
  </r>
  <r>
    <x v="4626"/>
    <x v="4626"/>
    <x v="2"/>
    <x v="0"/>
    <n v="121"/>
    <n v="11"/>
    <x v="412"/>
    <n v="124"/>
    <n v="212"/>
    <n v="81.260000000000005"/>
    <n v="0.99399999999999999"/>
    <x v="2"/>
    <n v="1331"/>
    <n v="1121"/>
    <x v="0"/>
    <n v="27140.84"/>
    <x v="2"/>
  </r>
  <r>
    <x v="4627"/>
    <x v="4627"/>
    <x v="3"/>
    <x v="2"/>
    <n v="158"/>
    <n v="2"/>
    <x v="623"/>
    <n v="29"/>
    <n v="106"/>
    <n v="212.91"/>
    <n v="0.16600000000000001"/>
    <x v="0"/>
    <n v="316"/>
    <n v="106"/>
    <x v="0"/>
    <n v="50885.49"/>
    <x v="3"/>
  </r>
  <r>
    <x v="4628"/>
    <x v="4628"/>
    <x v="2"/>
    <x v="2"/>
    <n v="112"/>
    <n v="13"/>
    <x v="329"/>
    <n v="187"/>
    <n v="377"/>
    <n v="1034.8399999999999"/>
    <n v="0.252"/>
    <x v="1"/>
    <n v="1456"/>
    <n v="1046"/>
    <x v="0"/>
    <n v="617799.48"/>
    <x v="3"/>
  </r>
  <r>
    <x v="4629"/>
    <x v="4629"/>
    <x v="2"/>
    <x v="2"/>
    <n v="27"/>
    <n v="13"/>
    <x v="63"/>
    <n v="271"/>
    <n v="374"/>
    <n v="342.74"/>
    <n v="0.16300000000000001"/>
    <x v="1"/>
    <n v="351"/>
    <n v="0"/>
    <x v="0"/>
    <n v="272821.03999999998"/>
    <x v="3"/>
  </r>
  <r>
    <x v="4630"/>
    <x v="4630"/>
    <x v="2"/>
    <x v="2"/>
    <n v="66"/>
    <n v="12"/>
    <x v="598"/>
    <n v="88"/>
    <n v="263"/>
    <n v="1568.59"/>
    <n v="0.33700000000000002"/>
    <x v="1"/>
    <n v="792"/>
    <n v="727"/>
    <x v="1"/>
    <n v="239994.27"/>
    <x v="0"/>
  </r>
  <r>
    <x v="4631"/>
    <x v="4631"/>
    <x v="4"/>
    <x v="0"/>
    <n v="17"/>
    <n v="14"/>
    <x v="519"/>
    <n v="129"/>
    <n v="77"/>
    <n v="585.25"/>
    <n v="0.28899999999999998"/>
    <x v="2"/>
    <n v="238"/>
    <n v="0"/>
    <x v="0"/>
    <n v="380412.5"/>
    <x v="3"/>
  </r>
  <r>
    <x v="4632"/>
    <x v="4632"/>
    <x v="4"/>
    <x v="1"/>
    <n v="141"/>
    <n v="2"/>
    <x v="274"/>
    <n v="35"/>
    <n v="253"/>
    <n v="240.9"/>
    <n v="0.60099999999999998"/>
    <x v="2"/>
    <n v="282"/>
    <n v="176"/>
    <x v="1"/>
    <n v="33966.9"/>
    <x v="1"/>
  </r>
  <r>
    <x v="4633"/>
    <x v="4633"/>
    <x v="3"/>
    <x v="1"/>
    <n v="24"/>
    <n v="5"/>
    <x v="773"/>
    <n v="31"/>
    <n v="82"/>
    <n v="508.66"/>
    <n v="0.996"/>
    <x v="1"/>
    <n v="120"/>
    <n v="0"/>
    <x v="2"/>
    <n v="223810.40000000002"/>
    <x v="2"/>
  </r>
  <r>
    <x v="4634"/>
    <x v="4634"/>
    <x v="1"/>
    <x v="2"/>
    <n v="96"/>
    <n v="14"/>
    <x v="581"/>
    <n v="210"/>
    <n v="358"/>
    <n v="746.34"/>
    <n v="5.2999999999999999E-2"/>
    <x v="1"/>
    <n v="1344"/>
    <n v="1043"/>
    <x v="0"/>
    <n v="381379.74"/>
    <x v="3"/>
  </r>
  <r>
    <x v="4635"/>
    <x v="4635"/>
    <x v="1"/>
    <x v="0"/>
    <n v="112"/>
    <n v="8"/>
    <x v="217"/>
    <n v="73"/>
    <n v="171"/>
    <n v="118.87"/>
    <n v="0.77800000000000002"/>
    <x v="0"/>
    <n v="896"/>
    <n v="351"/>
    <x v="0"/>
    <n v="73461.66"/>
    <x v="1"/>
  </r>
  <r>
    <x v="4636"/>
    <x v="4636"/>
    <x v="1"/>
    <x v="0"/>
    <n v="189"/>
    <n v="8"/>
    <x v="12"/>
    <n v="223"/>
    <n v="65"/>
    <n v="326.27"/>
    <n v="0.128"/>
    <x v="0"/>
    <n v="1512"/>
    <n v="1427"/>
    <x v="0"/>
    <n v="100491.15999999999"/>
    <x v="3"/>
  </r>
  <r>
    <x v="4637"/>
    <x v="4637"/>
    <x v="3"/>
    <x v="2"/>
    <n v="156"/>
    <n v="13"/>
    <x v="411"/>
    <n v="87"/>
    <n v="203"/>
    <n v="681.5"/>
    <n v="0.02"/>
    <x v="0"/>
    <n v="2028"/>
    <n v="1447"/>
    <x v="0"/>
    <n v="455242"/>
    <x v="3"/>
  </r>
  <r>
    <x v="4638"/>
    <x v="4638"/>
    <x v="1"/>
    <x v="2"/>
    <n v="112"/>
    <n v="14"/>
    <x v="727"/>
    <n v="225"/>
    <n v="392"/>
    <n v="655.44"/>
    <n v="0.63900000000000001"/>
    <x v="0"/>
    <n v="1568"/>
    <n v="1721"/>
    <x v="1"/>
    <n v="47191.680000000008"/>
    <x v="1"/>
  </r>
  <r>
    <x v="4639"/>
    <x v="4639"/>
    <x v="1"/>
    <x v="2"/>
    <n v="37"/>
    <n v="6"/>
    <x v="66"/>
    <n v="233"/>
    <n v="267"/>
    <n v="1610.75"/>
    <n v="0.873"/>
    <x v="1"/>
    <n v="222"/>
    <n v="231"/>
    <x v="1"/>
    <n v="360808"/>
    <x v="2"/>
  </r>
  <r>
    <x v="4640"/>
    <x v="4640"/>
    <x v="2"/>
    <x v="1"/>
    <n v="152"/>
    <n v="13"/>
    <x v="285"/>
    <n v="37"/>
    <n v="154"/>
    <n v="1694.35"/>
    <n v="0.17599999999999999"/>
    <x v="0"/>
    <n v="1976"/>
    <n v="1646"/>
    <x v="0"/>
    <n v="621826.44999999995"/>
    <x v="3"/>
  </r>
  <r>
    <x v="4641"/>
    <x v="4641"/>
    <x v="4"/>
    <x v="2"/>
    <n v="192"/>
    <n v="7"/>
    <x v="224"/>
    <n v="210"/>
    <n v="126"/>
    <n v="427.17"/>
    <n v="0.34200000000000003"/>
    <x v="1"/>
    <n v="1344"/>
    <n v="1484"/>
    <x v="1"/>
    <n v="29901.9"/>
    <x v="0"/>
  </r>
  <r>
    <x v="4642"/>
    <x v="4642"/>
    <x v="4"/>
    <x v="1"/>
    <n v="180"/>
    <n v="3"/>
    <x v="589"/>
    <n v="76"/>
    <n v="136"/>
    <n v="291.68"/>
    <n v="0.16900000000000001"/>
    <x v="1"/>
    <n v="540"/>
    <n v="557"/>
    <x v="1"/>
    <n v="17209.12"/>
    <x v="3"/>
  </r>
  <r>
    <x v="4643"/>
    <x v="4643"/>
    <x v="2"/>
    <x v="0"/>
    <n v="68"/>
    <n v="6"/>
    <x v="182"/>
    <n v="135"/>
    <n v="80"/>
    <n v="1286.6199999999999"/>
    <n v="0.90700000000000003"/>
    <x v="2"/>
    <n v="408"/>
    <n v="274"/>
    <x v="0"/>
    <n v="346100.77999999997"/>
    <x v="2"/>
  </r>
  <r>
    <x v="4644"/>
    <x v="4644"/>
    <x v="2"/>
    <x v="0"/>
    <n v="34"/>
    <n v="8"/>
    <x v="135"/>
    <n v="204"/>
    <n v="149"/>
    <n v="1619.02"/>
    <n v="0.27"/>
    <x v="0"/>
    <n v="272"/>
    <n v="239"/>
    <x v="0"/>
    <n v="383707.74"/>
    <x v="3"/>
  </r>
  <r>
    <x v="4645"/>
    <x v="4645"/>
    <x v="2"/>
    <x v="1"/>
    <n v="112"/>
    <n v="10"/>
    <x v="710"/>
    <n v="183"/>
    <n v="204"/>
    <n v="1929.26"/>
    <n v="0.44500000000000001"/>
    <x v="1"/>
    <n v="1120"/>
    <n v="1105"/>
    <x v="1"/>
    <n v="381993.48"/>
    <x v="0"/>
  </r>
  <r>
    <x v="4646"/>
    <x v="4646"/>
    <x v="4"/>
    <x v="1"/>
    <n v="77"/>
    <n v="7"/>
    <x v="254"/>
    <n v="96"/>
    <n v="341"/>
    <n v="63.25"/>
    <n v="0.89500000000000002"/>
    <x v="2"/>
    <n v="539"/>
    <n v="65"/>
    <x v="0"/>
    <n v="36052.5"/>
    <x v="2"/>
  </r>
  <r>
    <x v="4647"/>
    <x v="4647"/>
    <x v="1"/>
    <x v="1"/>
    <n v="113"/>
    <n v="13"/>
    <x v="535"/>
    <n v="163"/>
    <n v="364"/>
    <n v="856.67"/>
    <n v="0.55300000000000005"/>
    <x v="2"/>
    <n v="1469"/>
    <n v="1430"/>
    <x v="1"/>
    <n v="173047.34"/>
    <x v="0"/>
  </r>
  <r>
    <x v="4648"/>
    <x v="4648"/>
    <x v="2"/>
    <x v="1"/>
    <n v="149"/>
    <n v="11"/>
    <x v="734"/>
    <n v="219"/>
    <n v="155"/>
    <n v="1481.28"/>
    <n v="0.93300000000000005"/>
    <x v="1"/>
    <n v="1639"/>
    <n v="1103"/>
    <x v="0"/>
    <n v="1118366.3999999999"/>
    <x v="2"/>
  </r>
  <r>
    <x v="4649"/>
    <x v="4649"/>
    <x v="3"/>
    <x v="2"/>
    <n v="104"/>
    <n v="5"/>
    <x v="741"/>
    <n v="22"/>
    <n v="279"/>
    <n v="1665.69"/>
    <n v="0.92600000000000005"/>
    <x v="1"/>
    <n v="520"/>
    <n v="359"/>
    <x v="1"/>
    <n v="304821.27"/>
    <x v="2"/>
  </r>
  <r>
    <x v="4650"/>
    <x v="4650"/>
    <x v="2"/>
    <x v="0"/>
    <n v="18"/>
    <n v="4"/>
    <x v="330"/>
    <n v="173"/>
    <n v="52"/>
    <n v="171.46"/>
    <n v="0.46200000000000002"/>
    <x v="0"/>
    <n v="72"/>
    <n v="0"/>
    <x v="2"/>
    <n v="131166.9"/>
    <x v="0"/>
  </r>
  <r>
    <x v="4651"/>
    <x v="4651"/>
    <x v="0"/>
    <x v="2"/>
    <n v="23"/>
    <n v="10"/>
    <x v="371"/>
    <n v="264"/>
    <n v="271"/>
    <n v="1377.2"/>
    <n v="0.58199999999999996"/>
    <x v="0"/>
    <n v="230"/>
    <n v="98"/>
    <x v="0"/>
    <n v="545371.20000000007"/>
    <x v="0"/>
  </r>
  <r>
    <x v="4652"/>
    <x v="4652"/>
    <x v="2"/>
    <x v="1"/>
    <n v="75"/>
    <n v="8"/>
    <x v="584"/>
    <n v="73"/>
    <n v="170"/>
    <n v="613.42999999999995"/>
    <n v="0.23"/>
    <x v="1"/>
    <n v="600"/>
    <n v="0"/>
    <x v="0"/>
    <n v="444123.31999999995"/>
    <x v="3"/>
  </r>
  <r>
    <x v="4653"/>
    <x v="4653"/>
    <x v="4"/>
    <x v="2"/>
    <n v="63"/>
    <n v="12"/>
    <x v="759"/>
    <n v="85"/>
    <n v="209"/>
    <n v="195.46"/>
    <n v="0.99099999999999999"/>
    <x v="1"/>
    <n v="756"/>
    <n v="325"/>
    <x v="0"/>
    <n v="100857.36"/>
    <x v="2"/>
  </r>
  <r>
    <x v="4654"/>
    <x v="4654"/>
    <x v="2"/>
    <x v="2"/>
    <n v="199"/>
    <n v="14"/>
    <x v="184"/>
    <n v="31"/>
    <n v="320"/>
    <n v="1003.75"/>
    <n v="0.27800000000000002"/>
    <x v="2"/>
    <n v="2786"/>
    <n v="2201"/>
    <x v="0"/>
    <n v="618310"/>
    <x v="3"/>
  </r>
  <r>
    <x v="4655"/>
    <x v="4655"/>
    <x v="0"/>
    <x v="0"/>
    <n v="101"/>
    <n v="7"/>
    <x v="775"/>
    <n v="69"/>
    <n v="380"/>
    <n v="358.4"/>
    <n v="0.78300000000000003"/>
    <x v="2"/>
    <n v="707"/>
    <n v="296"/>
    <x v="0"/>
    <n v="172032"/>
    <x v="1"/>
  </r>
  <r>
    <x v="4656"/>
    <x v="4656"/>
    <x v="3"/>
    <x v="2"/>
    <n v="48"/>
    <n v="8"/>
    <x v="127"/>
    <n v="65"/>
    <n v="243"/>
    <n v="1487.16"/>
    <n v="0.313"/>
    <x v="2"/>
    <n v="384"/>
    <n v="0"/>
    <x v="0"/>
    <n v="1151061.8400000001"/>
    <x v="0"/>
  </r>
  <r>
    <x v="4657"/>
    <x v="4657"/>
    <x v="1"/>
    <x v="0"/>
    <n v="164"/>
    <n v="9"/>
    <x v="41"/>
    <n v="177"/>
    <n v="267"/>
    <n v="1495.46"/>
    <n v="0.313"/>
    <x v="2"/>
    <n v="1476"/>
    <n v="1160"/>
    <x v="0"/>
    <n v="737261.78"/>
    <x v="0"/>
  </r>
  <r>
    <x v="4658"/>
    <x v="4658"/>
    <x v="2"/>
    <x v="1"/>
    <n v="115"/>
    <n v="6"/>
    <x v="64"/>
    <n v="214"/>
    <n v="240"/>
    <n v="1692.03"/>
    <n v="0.104"/>
    <x v="2"/>
    <n v="690"/>
    <n v="200"/>
    <x v="0"/>
    <n v="1191189.1199999999"/>
    <x v="3"/>
  </r>
  <r>
    <x v="4659"/>
    <x v="4659"/>
    <x v="0"/>
    <x v="2"/>
    <n v="15"/>
    <n v="4"/>
    <x v="733"/>
    <n v="268"/>
    <n v="301"/>
    <n v="786.26"/>
    <n v="0.56000000000000005"/>
    <x v="0"/>
    <n v="60"/>
    <n v="272"/>
    <x v="1"/>
    <n v="44030.559999999998"/>
    <x v="0"/>
  </r>
  <r>
    <x v="4660"/>
    <x v="4660"/>
    <x v="0"/>
    <x v="1"/>
    <n v="110"/>
    <n v="4"/>
    <x v="217"/>
    <n v="200"/>
    <n v="275"/>
    <n v="75.95"/>
    <n v="0.245"/>
    <x v="2"/>
    <n v="440"/>
    <n v="22"/>
    <x v="0"/>
    <n v="46937.1"/>
    <x v="3"/>
  </r>
  <r>
    <x v="4661"/>
    <x v="4661"/>
    <x v="3"/>
    <x v="0"/>
    <n v="6"/>
    <n v="14"/>
    <x v="760"/>
    <n v="64"/>
    <n v="50"/>
    <n v="556.49"/>
    <n v="0.14799999999999999"/>
    <x v="1"/>
    <n v="84"/>
    <n v="0"/>
    <x v="2"/>
    <n v="367283.4"/>
    <x v="3"/>
  </r>
  <r>
    <x v="4662"/>
    <x v="4662"/>
    <x v="4"/>
    <x v="1"/>
    <n v="129"/>
    <n v="3"/>
    <x v="737"/>
    <n v="293"/>
    <n v="182"/>
    <n v="962.23"/>
    <n v="0.22700000000000001"/>
    <x v="0"/>
    <n v="387"/>
    <n v="0"/>
    <x v="0"/>
    <n v="697616.75"/>
    <x v="3"/>
  </r>
  <r>
    <x v="4663"/>
    <x v="4663"/>
    <x v="2"/>
    <x v="1"/>
    <n v="149"/>
    <n v="9"/>
    <x v="601"/>
    <n v="273"/>
    <n v="139"/>
    <n v="1403.32"/>
    <n v="0.251"/>
    <x v="2"/>
    <n v="1341"/>
    <n v="1276"/>
    <x v="0"/>
    <n v="474322.16"/>
    <x v="3"/>
  </r>
  <r>
    <x v="4664"/>
    <x v="4664"/>
    <x v="0"/>
    <x v="0"/>
    <n v="98"/>
    <n v="2"/>
    <x v="186"/>
    <n v="268"/>
    <n v="55"/>
    <n v="794.98"/>
    <n v="0.504"/>
    <x v="2"/>
    <n v="196"/>
    <n v="0"/>
    <x v="0"/>
    <n v="456318.52"/>
    <x v="0"/>
  </r>
  <r>
    <x v="4665"/>
    <x v="4665"/>
    <x v="3"/>
    <x v="1"/>
    <n v="172"/>
    <n v="13"/>
    <x v="768"/>
    <n v="98"/>
    <n v="293"/>
    <n v="1095.29"/>
    <n v="0.38600000000000001"/>
    <x v="2"/>
    <n v="2236"/>
    <n v="1903"/>
    <x v="0"/>
    <n v="472069.99"/>
    <x v="0"/>
  </r>
  <r>
    <x v="4666"/>
    <x v="4666"/>
    <x v="1"/>
    <x v="1"/>
    <n v="178"/>
    <n v="9"/>
    <x v="634"/>
    <n v="231"/>
    <n v="182"/>
    <n v="1072.31"/>
    <n v="7.4999999999999997E-2"/>
    <x v="1"/>
    <n v="1602"/>
    <n v="1458"/>
    <x v="0"/>
    <n v="402116.25"/>
    <x v="3"/>
  </r>
  <r>
    <x v="4667"/>
    <x v="4667"/>
    <x v="0"/>
    <x v="1"/>
    <n v="97"/>
    <n v="4"/>
    <x v="30"/>
    <n v="98"/>
    <n v="165"/>
    <n v="371.72"/>
    <n v="0.53600000000000003"/>
    <x v="2"/>
    <n v="388"/>
    <n v="0"/>
    <x v="0"/>
    <n v="256486.80000000002"/>
    <x v="0"/>
  </r>
  <r>
    <x v="4668"/>
    <x v="4668"/>
    <x v="3"/>
    <x v="2"/>
    <n v="8"/>
    <n v="10"/>
    <x v="456"/>
    <n v="68"/>
    <n v="122"/>
    <n v="1264.95"/>
    <n v="0.78800000000000003"/>
    <x v="1"/>
    <n v="80"/>
    <n v="0"/>
    <x v="2"/>
    <n v="804508.20000000007"/>
    <x v="1"/>
  </r>
  <r>
    <x v="4669"/>
    <x v="4669"/>
    <x v="4"/>
    <x v="1"/>
    <n v="170"/>
    <n v="13"/>
    <x v="108"/>
    <n v="161"/>
    <n v="205"/>
    <n v="906.54"/>
    <n v="0.57399999999999995"/>
    <x v="1"/>
    <n v="2210"/>
    <n v="2123"/>
    <x v="0"/>
    <n v="224821.91999999998"/>
    <x v="0"/>
  </r>
  <r>
    <x v="4670"/>
    <x v="4670"/>
    <x v="4"/>
    <x v="0"/>
    <n v="67"/>
    <n v="13"/>
    <x v="482"/>
    <n v="37"/>
    <n v="260"/>
    <n v="1625.44"/>
    <n v="0.97499999999999998"/>
    <x v="2"/>
    <n v="871"/>
    <n v="160"/>
    <x v="0"/>
    <n v="1215829.1200000001"/>
    <x v="2"/>
  </r>
  <r>
    <x v="4671"/>
    <x v="4671"/>
    <x v="0"/>
    <x v="2"/>
    <n v="33"/>
    <n v="12"/>
    <x v="761"/>
    <n v="234"/>
    <n v="118"/>
    <n v="1396.69"/>
    <n v="9.9000000000000005E-2"/>
    <x v="2"/>
    <n v="396"/>
    <n v="347"/>
    <x v="0"/>
    <n v="395263.27"/>
    <x v="3"/>
  </r>
  <r>
    <x v="4672"/>
    <x v="4672"/>
    <x v="0"/>
    <x v="2"/>
    <n v="23"/>
    <n v="3"/>
    <x v="443"/>
    <n v="60"/>
    <n v="349"/>
    <n v="267.36"/>
    <n v="0.82099999999999995"/>
    <x v="0"/>
    <n v="69"/>
    <n v="0"/>
    <x v="2"/>
    <n v="135284.16"/>
    <x v="2"/>
  </r>
  <r>
    <x v="4673"/>
    <x v="4673"/>
    <x v="2"/>
    <x v="0"/>
    <n v="95"/>
    <n v="11"/>
    <x v="488"/>
    <n v="272"/>
    <n v="193"/>
    <n v="1003.08"/>
    <n v="0.50600000000000001"/>
    <x v="0"/>
    <n v="1045"/>
    <n v="737"/>
    <x v="0"/>
    <n v="581786.4"/>
    <x v="0"/>
  </r>
  <r>
    <x v="4674"/>
    <x v="4674"/>
    <x v="3"/>
    <x v="1"/>
    <n v="33"/>
    <n v="10"/>
    <x v="389"/>
    <n v="288"/>
    <n v="248"/>
    <n v="1419.86"/>
    <n v="0.52200000000000002"/>
    <x v="0"/>
    <n v="330"/>
    <n v="247"/>
    <x v="0"/>
    <n v="526768.05999999994"/>
    <x v="0"/>
  </r>
  <r>
    <x v="4675"/>
    <x v="4675"/>
    <x v="0"/>
    <x v="2"/>
    <n v="167"/>
    <n v="7"/>
    <x v="702"/>
    <n v="55"/>
    <n v="255"/>
    <n v="219.67"/>
    <n v="0.51900000000000002"/>
    <x v="1"/>
    <n v="1169"/>
    <n v="763"/>
    <x v="0"/>
    <n v="101267.87"/>
    <x v="0"/>
  </r>
  <r>
    <x v="4676"/>
    <x v="4676"/>
    <x v="2"/>
    <x v="2"/>
    <n v="120"/>
    <n v="2"/>
    <x v="251"/>
    <n v="115"/>
    <n v="250"/>
    <n v="1595.37"/>
    <n v="0.32500000000000001"/>
    <x v="2"/>
    <n v="240"/>
    <n v="0"/>
    <x v="0"/>
    <n v="1043371.98"/>
    <x v="0"/>
  </r>
  <r>
    <x v="4677"/>
    <x v="4677"/>
    <x v="2"/>
    <x v="2"/>
    <n v="74"/>
    <n v="6"/>
    <x v="1"/>
    <n v="293"/>
    <n v="288"/>
    <n v="482.91"/>
    <n v="0.32500000000000001"/>
    <x v="0"/>
    <n v="444"/>
    <n v="259"/>
    <x v="0"/>
    <n v="230830.98"/>
    <x v="0"/>
  </r>
  <r>
    <x v="4678"/>
    <x v="4678"/>
    <x v="0"/>
    <x v="1"/>
    <n v="127"/>
    <n v="11"/>
    <x v="148"/>
    <n v="33"/>
    <n v="117"/>
    <n v="1031.02"/>
    <n v="0.63200000000000001"/>
    <x v="1"/>
    <n v="1397"/>
    <n v="1386"/>
    <x v="1"/>
    <n v="45364.88"/>
    <x v="1"/>
  </r>
  <r>
    <x v="4679"/>
    <x v="4679"/>
    <x v="4"/>
    <x v="2"/>
    <n v="27"/>
    <n v="10"/>
    <x v="376"/>
    <n v="16"/>
    <n v="220"/>
    <n v="1884.09"/>
    <n v="4.4999999999999998E-2"/>
    <x v="0"/>
    <n v="270"/>
    <n v="136"/>
    <x v="1"/>
    <n v="282613.5"/>
    <x v="3"/>
  </r>
  <r>
    <x v="4680"/>
    <x v="4680"/>
    <x v="3"/>
    <x v="0"/>
    <n v="50"/>
    <n v="14"/>
    <x v="141"/>
    <n v="12"/>
    <n v="346"/>
    <n v="1164.0999999999999"/>
    <n v="0.58899999999999997"/>
    <x v="0"/>
    <n v="700"/>
    <n v="323"/>
    <x v="0"/>
    <n v="452834.89999999997"/>
    <x v="0"/>
  </r>
  <r>
    <x v="4681"/>
    <x v="4681"/>
    <x v="3"/>
    <x v="1"/>
    <n v="176"/>
    <n v="7"/>
    <x v="439"/>
    <n v="267"/>
    <n v="119"/>
    <n v="876.91"/>
    <n v="0.72499999999999998"/>
    <x v="2"/>
    <n v="1232"/>
    <n v="1044"/>
    <x v="0"/>
    <n v="398994.05"/>
    <x v="1"/>
  </r>
  <r>
    <x v="4682"/>
    <x v="4682"/>
    <x v="4"/>
    <x v="0"/>
    <n v="180"/>
    <n v="8"/>
    <x v="647"/>
    <n v="272"/>
    <n v="336"/>
    <n v="63.25"/>
    <n v="0.35599999999999998"/>
    <x v="2"/>
    <n v="1440"/>
    <n v="1469"/>
    <x v="1"/>
    <n v="15369.75"/>
    <x v="0"/>
  </r>
  <r>
    <x v="4683"/>
    <x v="4683"/>
    <x v="0"/>
    <x v="0"/>
    <n v="184"/>
    <n v="5"/>
    <x v="272"/>
    <n v="130"/>
    <n v="66"/>
    <n v="310.16000000000003"/>
    <n v="0.217"/>
    <x v="1"/>
    <n v="920"/>
    <n v="420"/>
    <x v="0"/>
    <n v="195400.80000000002"/>
    <x v="3"/>
  </r>
  <r>
    <x v="4684"/>
    <x v="4684"/>
    <x v="3"/>
    <x v="2"/>
    <n v="12"/>
    <n v="2"/>
    <x v="389"/>
    <n v="217"/>
    <n v="186"/>
    <n v="1178.3900000000001"/>
    <n v="0.21299999999999999"/>
    <x v="2"/>
    <n v="24"/>
    <n v="0"/>
    <x v="0"/>
    <n v="437182.69000000006"/>
    <x v="3"/>
  </r>
  <r>
    <x v="4685"/>
    <x v="4685"/>
    <x v="0"/>
    <x v="2"/>
    <n v="187"/>
    <n v="6"/>
    <x v="200"/>
    <n v="30"/>
    <n v="268"/>
    <n v="1012.96"/>
    <n v="8.2000000000000003E-2"/>
    <x v="0"/>
    <n v="1122"/>
    <n v="648"/>
    <x v="0"/>
    <n v="510531.84000000003"/>
    <x v="3"/>
  </r>
  <r>
    <x v="4686"/>
    <x v="4686"/>
    <x v="0"/>
    <x v="2"/>
    <n v="70"/>
    <n v="3"/>
    <x v="567"/>
    <n v="149"/>
    <n v="360"/>
    <n v="759.47"/>
    <n v="0.09"/>
    <x v="1"/>
    <n v="210"/>
    <n v="143"/>
    <x v="1"/>
    <n v="164045.52000000002"/>
    <x v="3"/>
  </r>
  <r>
    <x v="4687"/>
    <x v="4687"/>
    <x v="2"/>
    <x v="0"/>
    <n v="172"/>
    <n v="9"/>
    <x v="403"/>
    <n v="289"/>
    <n v="55"/>
    <n v="1850.27"/>
    <n v="0.16700000000000001"/>
    <x v="1"/>
    <n v="1548"/>
    <n v="1709"/>
    <x v="1"/>
    <n v="236834.56"/>
    <x v="3"/>
  </r>
  <r>
    <x v="4688"/>
    <x v="4688"/>
    <x v="4"/>
    <x v="1"/>
    <n v="163"/>
    <n v="5"/>
    <x v="623"/>
    <n v="298"/>
    <n v="247"/>
    <n v="698.34"/>
    <n v="1.9E-2"/>
    <x v="1"/>
    <n v="815"/>
    <n v="874"/>
    <x v="1"/>
    <n v="166903.26"/>
    <x v="3"/>
  </r>
  <r>
    <x v="4689"/>
    <x v="4689"/>
    <x v="0"/>
    <x v="2"/>
    <n v="180"/>
    <n v="2"/>
    <x v="565"/>
    <n v="215"/>
    <n v="181"/>
    <n v="1097.44"/>
    <n v="0.26600000000000001"/>
    <x v="1"/>
    <n v="360"/>
    <n v="0"/>
    <x v="0"/>
    <n v="872464.8"/>
    <x v="3"/>
  </r>
  <r>
    <x v="4690"/>
    <x v="4690"/>
    <x v="1"/>
    <x v="2"/>
    <n v="104"/>
    <n v="11"/>
    <x v="692"/>
    <n v="52"/>
    <n v="393"/>
    <n v="1158.99"/>
    <n v="0.30599999999999999"/>
    <x v="2"/>
    <n v="1144"/>
    <n v="457"/>
    <x v="0"/>
    <n v="856493.61"/>
    <x v="0"/>
  </r>
  <r>
    <x v="4691"/>
    <x v="4691"/>
    <x v="4"/>
    <x v="0"/>
    <n v="65"/>
    <n v="8"/>
    <x v="601"/>
    <n v="127"/>
    <n v="233"/>
    <n v="1078.56"/>
    <n v="0.995"/>
    <x v="0"/>
    <n v="520"/>
    <n v="309"/>
    <x v="0"/>
    <n v="364553.27999999997"/>
    <x v="2"/>
  </r>
  <r>
    <x v="4692"/>
    <x v="4692"/>
    <x v="3"/>
    <x v="1"/>
    <n v="116"/>
    <n v="13"/>
    <x v="124"/>
    <n v="14"/>
    <n v="67"/>
    <n v="981.29"/>
    <n v="0.99199999999999999"/>
    <x v="2"/>
    <n v="1508"/>
    <n v="1421"/>
    <x v="0"/>
    <n v="99110.29"/>
    <x v="2"/>
  </r>
  <r>
    <x v="4693"/>
    <x v="4693"/>
    <x v="2"/>
    <x v="0"/>
    <n v="56"/>
    <n v="12"/>
    <x v="374"/>
    <n v="216"/>
    <n v="262"/>
    <n v="707.27"/>
    <n v="0.187"/>
    <x v="2"/>
    <n v="672"/>
    <n v="332"/>
    <x v="0"/>
    <n v="393242.12"/>
    <x v="3"/>
  </r>
  <r>
    <x v="4694"/>
    <x v="4694"/>
    <x v="3"/>
    <x v="2"/>
    <n v="170"/>
    <n v="3"/>
    <x v="21"/>
    <n v="132"/>
    <n v="97"/>
    <n v="1822.09"/>
    <n v="0.21299999999999999"/>
    <x v="1"/>
    <n v="510"/>
    <n v="0"/>
    <x v="0"/>
    <n v="1306438.53"/>
    <x v="3"/>
  </r>
  <r>
    <x v="4695"/>
    <x v="4695"/>
    <x v="3"/>
    <x v="0"/>
    <n v="40"/>
    <n v="4"/>
    <x v="368"/>
    <n v="151"/>
    <n v="78"/>
    <n v="929.07"/>
    <n v="0.49199999999999999"/>
    <x v="2"/>
    <n v="160"/>
    <n v="0"/>
    <x v="0"/>
    <n v="419010.57"/>
    <x v="0"/>
  </r>
  <r>
    <x v="4696"/>
    <x v="4696"/>
    <x v="4"/>
    <x v="2"/>
    <n v="116"/>
    <n v="10"/>
    <x v="666"/>
    <n v="241"/>
    <n v="202"/>
    <n v="1080.48"/>
    <n v="0.14899999999999999"/>
    <x v="2"/>
    <n v="1160"/>
    <n v="1374"/>
    <x v="1"/>
    <n v="29172.959999999999"/>
    <x v="3"/>
  </r>
  <r>
    <x v="4697"/>
    <x v="4697"/>
    <x v="3"/>
    <x v="1"/>
    <n v="91"/>
    <n v="14"/>
    <x v="526"/>
    <n v="173"/>
    <n v="381"/>
    <n v="1330.13"/>
    <n v="0.504"/>
    <x v="0"/>
    <n v="1274"/>
    <n v="792"/>
    <x v="0"/>
    <n v="871235.15"/>
    <x v="0"/>
  </r>
  <r>
    <x v="4698"/>
    <x v="4698"/>
    <x v="0"/>
    <x v="0"/>
    <n v="187"/>
    <n v="10"/>
    <x v="626"/>
    <n v="44"/>
    <n v="287"/>
    <n v="181.93"/>
    <n v="0.39900000000000002"/>
    <x v="1"/>
    <n v="1870"/>
    <n v="1746"/>
    <x v="1"/>
    <n v="30564.240000000002"/>
    <x v="0"/>
  </r>
  <r>
    <x v="4699"/>
    <x v="4699"/>
    <x v="3"/>
    <x v="2"/>
    <n v="89"/>
    <n v="3"/>
    <x v="396"/>
    <n v="20"/>
    <n v="368"/>
    <n v="1573.51"/>
    <n v="0.32500000000000001"/>
    <x v="2"/>
    <n v="267"/>
    <n v="170"/>
    <x v="1"/>
    <n v="184100.67"/>
    <x v="0"/>
  </r>
  <r>
    <x v="4700"/>
    <x v="4700"/>
    <x v="2"/>
    <x v="2"/>
    <n v="17"/>
    <n v="4"/>
    <x v="460"/>
    <n v="84"/>
    <n v="314"/>
    <n v="1049.3900000000001"/>
    <n v="0.82299999999999995"/>
    <x v="1"/>
    <n v="68"/>
    <n v="0"/>
    <x v="2"/>
    <n v="783894.33000000007"/>
    <x v="2"/>
  </r>
  <r>
    <x v="4701"/>
    <x v="4701"/>
    <x v="2"/>
    <x v="2"/>
    <n v="169"/>
    <n v="12"/>
    <x v="616"/>
    <n v="207"/>
    <n v="248"/>
    <n v="1331.5"/>
    <n v="0.82799999999999996"/>
    <x v="0"/>
    <n v="2028"/>
    <n v="2115"/>
    <x v="1"/>
    <n v="159780"/>
    <x v="2"/>
  </r>
  <r>
    <x v="4702"/>
    <x v="4702"/>
    <x v="1"/>
    <x v="2"/>
    <n v="51"/>
    <n v="13"/>
    <x v="592"/>
    <n v="273"/>
    <n v="63"/>
    <n v="1555.42"/>
    <n v="0.98799999999999999"/>
    <x v="2"/>
    <n v="663"/>
    <n v="187"/>
    <x v="0"/>
    <n v="1165009.58"/>
    <x v="2"/>
  </r>
  <r>
    <x v="4703"/>
    <x v="4703"/>
    <x v="2"/>
    <x v="0"/>
    <n v="94"/>
    <n v="10"/>
    <x v="651"/>
    <n v="233"/>
    <n v="325"/>
    <n v="1754.49"/>
    <n v="0.223"/>
    <x v="0"/>
    <n v="940"/>
    <n v="787"/>
    <x v="0"/>
    <n v="677233.14"/>
    <x v="3"/>
  </r>
  <r>
    <x v="4704"/>
    <x v="4704"/>
    <x v="3"/>
    <x v="2"/>
    <n v="26"/>
    <n v="2"/>
    <x v="114"/>
    <n v="131"/>
    <n v="59"/>
    <n v="814.83"/>
    <n v="0.88800000000000001"/>
    <x v="0"/>
    <n v="52"/>
    <n v="0"/>
    <x v="2"/>
    <n v="391933.23000000004"/>
    <x v="2"/>
  </r>
  <r>
    <x v="4705"/>
    <x v="4705"/>
    <x v="2"/>
    <x v="0"/>
    <n v="171"/>
    <n v="3"/>
    <x v="385"/>
    <n v="83"/>
    <n v="188"/>
    <n v="1632.29"/>
    <n v="0.53800000000000003"/>
    <x v="1"/>
    <n v="513"/>
    <n v="163"/>
    <x v="0"/>
    <n v="706781.57"/>
    <x v="0"/>
  </r>
  <r>
    <x v="4706"/>
    <x v="4706"/>
    <x v="4"/>
    <x v="2"/>
    <n v="62"/>
    <n v="12"/>
    <x v="451"/>
    <n v="37"/>
    <n v="216"/>
    <n v="554.73"/>
    <n v="0.59099999999999997"/>
    <x v="1"/>
    <n v="744"/>
    <n v="503"/>
    <x v="0"/>
    <n v="154214.94"/>
    <x v="0"/>
  </r>
  <r>
    <x v="4707"/>
    <x v="4707"/>
    <x v="2"/>
    <x v="0"/>
    <n v="34"/>
    <n v="3"/>
    <x v="634"/>
    <n v="180"/>
    <n v="196"/>
    <n v="1337.65"/>
    <n v="0.89600000000000002"/>
    <x v="1"/>
    <n v="102"/>
    <n v="0"/>
    <x v="0"/>
    <n v="501618.75000000006"/>
    <x v="2"/>
  </r>
  <r>
    <x v="4708"/>
    <x v="4708"/>
    <x v="0"/>
    <x v="0"/>
    <n v="150"/>
    <n v="11"/>
    <x v="582"/>
    <n v="225"/>
    <n v="294"/>
    <n v="250.28"/>
    <n v="0.94299999999999995"/>
    <x v="2"/>
    <n v="1650"/>
    <n v="1845"/>
    <x v="1"/>
    <n v="7508.4"/>
    <x v="2"/>
  </r>
  <r>
    <x v="4709"/>
    <x v="4709"/>
    <x v="4"/>
    <x v="2"/>
    <n v="110"/>
    <n v="4"/>
    <x v="240"/>
    <n v="110"/>
    <n v="119"/>
    <n v="89.06"/>
    <n v="0.72699999999999998"/>
    <x v="1"/>
    <n v="440"/>
    <n v="115"/>
    <x v="0"/>
    <n v="38741.1"/>
    <x v="1"/>
  </r>
  <r>
    <x v="4710"/>
    <x v="4710"/>
    <x v="1"/>
    <x v="2"/>
    <n v="150"/>
    <n v="11"/>
    <x v="190"/>
    <n v="255"/>
    <n v="377"/>
    <n v="236.74"/>
    <n v="0.34799999999999998"/>
    <x v="2"/>
    <n v="1650"/>
    <n v="1315"/>
    <x v="0"/>
    <n v="139676.6"/>
    <x v="0"/>
  </r>
  <r>
    <x v="4711"/>
    <x v="4711"/>
    <x v="0"/>
    <x v="2"/>
    <n v="78"/>
    <n v="4"/>
    <x v="182"/>
    <n v="102"/>
    <n v="370"/>
    <n v="672.8"/>
    <n v="0.49"/>
    <x v="0"/>
    <n v="312"/>
    <n v="145"/>
    <x v="1"/>
    <n v="180983.19999999998"/>
    <x v="0"/>
  </r>
  <r>
    <x v="4712"/>
    <x v="4712"/>
    <x v="3"/>
    <x v="2"/>
    <n v="171"/>
    <n v="11"/>
    <x v="86"/>
    <n v="72"/>
    <n v="153"/>
    <n v="110.63"/>
    <n v="0.61499999999999999"/>
    <x v="1"/>
    <n v="1881"/>
    <n v="1282"/>
    <x v="0"/>
    <n v="74232.73"/>
    <x v="1"/>
  </r>
  <r>
    <x v="4713"/>
    <x v="4713"/>
    <x v="3"/>
    <x v="1"/>
    <n v="98"/>
    <n v="14"/>
    <x v="36"/>
    <n v="275"/>
    <n v="278"/>
    <n v="1279.46"/>
    <n v="0.82899999999999996"/>
    <x v="0"/>
    <n v="1372"/>
    <n v="1078"/>
    <x v="0"/>
    <n v="728012.74"/>
    <x v="2"/>
  </r>
  <r>
    <x v="4714"/>
    <x v="4714"/>
    <x v="3"/>
    <x v="2"/>
    <n v="158"/>
    <n v="3"/>
    <x v="274"/>
    <n v="215"/>
    <n v="365"/>
    <n v="667.26"/>
    <n v="0.65800000000000003"/>
    <x v="1"/>
    <n v="474"/>
    <n v="548"/>
    <x v="1"/>
    <n v="94083.66"/>
    <x v="1"/>
  </r>
  <r>
    <x v="4715"/>
    <x v="4715"/>
    <x v="0"/>
    <x v="2"/>
    <n v="75"/>
    <n v="9"/>
    <x v="373"/>
    <n v="89"/>
    <n v="187"/>
    <n v="1485.93"/>
    <n v="0.36499999999999999"/>
    <x v="0"/>
    <n v="675"/>
    <n v="680"/>
    <x v="1"/>
    <n v="124818.12000000001"/>
    <x v="0"/>
  </r>
  <r>
    <x v="4716"/>
    <x v="4716"/>
    <x v="0"/>
    <x v="2"/>
    <n v="11"/>
    <n v="9"/>
    <x v="629"/>
    <n v="46"/>
    <n v="368"/>
    <n v="139.53"/>
    <n v="0.41799999999999998"/>
    <x v="2"/>
    <n v="99"/>
    <n v="0"/>
    <x v="2"/>
    <n v="94461.81"/>
    <x v="0"/>
  </r>
  <r>
    <x v="4717"/>
    <x v="4717"/>
    <x v="0"/>
    <x v="0"/>
    <n v="69"/>
    <n v="9"/>
    <x v="54"/>
    <n v="20"/>
    <n v="85"/>
    <n v="472.57"/>
    <n v="0.05"/>
    <x v="0"/>
    <n v="621"/>
    <n v="320"/>
    <x v="0"/>
    <n v="151694.97"/>
    <x v="3"/>
  </r>
  <r>
    <x v="4718"/>
    <x v="4718"/>
    <x v="4"/>
    <x v="2"/>
    <n v="50"/>
    <n v="3"/>
    <x v="362"/>
    <n v="124"/>
    <n v="167"/>
    <n v="845.61"/>
    <n v="0.92400000000000004"/>
    <x v="2"/>
    <n v="150"/>
    <n v="130"/>
    <x v="1"/>
    <n v="121767.84"/>
    <x v="2"/>
  </r>
  <r>
    <x v="4719"/>
    <x v="4719"/>
    <x v="4"/>
    <x v="0"/>
    <n v="22"/>
    <n v="14"/>
    <x v="550"/>
    <n v="99"/>
    <n v="304"/>
    <n v="796.17"/>
    <n v="8.7999999999999995E-2"/>
    <x v="1"/>
    <n v="308"/>
    <n v="76"/>
    <x v="0"/>
    <n v="263532.26999999996"/>
    <x v="3"/>
  </r>
  <r>
    <x v="4720"/>
    <x v="4720"/>
    <x v="3"/>
    <x v="0"/>
    <n v="145"/>
    <n v="10"/>
    <x v="499"/>
    <n v="241"/>
    <n v="362"/>
    <n v="305.45"/>
    <n v="0.57999999999999996"/>
    <x v="1"/>
    <n v="1450"/>
    <n v="1481"/>
    <x v="1"/>
    <n v="64144.5"/>
    <x v="0"/>
  </r>
  <r>
    <x v="4721"/>
    <x v="4721"/>
    <x v="2"/>
    <x v="0"/>
    <n v="157"/>
    <n v="12"/>
    <x v="652"/>
    <n v="28"/>
    <n v="384"/>
    <n v="1988.57"/>
    <n v="0.872"/>
    <x v="1"/>
    <n v="1884"/>
    <n v="1118"/>
    <x v="0"/>
    <n v="1578924.5799999998"/>
    <x v="2"/>
  </r>
  <r>
    <x v="4722"/>
    <x v="4722"/>
    <x v="3"/>
    <x v="0"/>
    <n v="12"/>
    <n v="8"/>
    <x v="492"/>
    <n v="61"/>
    <n v="69"/>
    <n v="604.66"/>
    <n v="0.42099999999999999"/>
    <x v="2"/>
    <n v="96"/>
    <n v="0"/>
    <x v="2"/>
    <n v="283585.53999999998"/>
    <x v="0"/>
  </r>
  <r>
    <x v="4723"/>
    <x v="4723"/>
    <x v="1"/>
    <x v="1"/>
    <n v="78"/>
    <n v="13"/>
    <x v="14"/>
    <n v="283"/>
    <n v="347"/>
    <n v="1456.01"/>
    <n v="0.8"/>
    <x v="1"/>
    <n v="1014"/>
    <n v="584"/>
    <x v="0"/>
    <n v="1038135.13"/>
    <x v="2"/>
  </r>
  <r>
    <x v="4724"/>
    <x v="4724"/>
    <x v="4"/>
    <x v="2"/>
    <n v="164"/>
    <n v="6"/>
    <x v="173"/>
    <n v="103"/>
    <n v="70"/>
    <n v="479.05"/>
    <n v="0.80400000000000005"/>
    <x v="2"/>
    <n v="984"/>
    <n v="909"/>
    <x v="0"/>
    <n v="85270.900000000009"/>
    <x v="2"/>
  </r>
  <r>
    <x v="4725"/>
    <x v="4725"/>
    <x v="0"/>
    <x v="0"/>
    <n v="149"/>
    <n v="8"/>
    <x v="617"/>
    <n v="41"/>
    <n v="305"/>
    <n v="1761.81"/>
    <n v="0.06"/>
    <x v="2"/>
    <n v="1192"/>
    <n v="861"/>
    <x v="0"/>
    <n v="655393.31999999995"/>
    <x v="3"/>
  </r>
  <r>
    <x v="4726"/>
    <x v="4726"/>
    <x v="4"/>
    <x v="2"/>
    <n v="106"/>
    <n v="9"/>
    <x v="487"/>
    <n v="160"/>
    <n v="297"/>
    <n v="806.13"/>
    <n v="0.41199999999999998"/>
    <x v="0"/>
    <n v="954"/>
    <n v="421"/>
    <x v="0"/>
    <n v="558648.09"/>
    <x v="0"/>
  </r>
  <r>
    <x v="4727"/>
    <x v="4727"/>
    <x v="0"/>
    <x v="0"/>
    <n v="83"/>
    <n v="10"/>
    <x v="654"/>
    <n v="149"/>
    <n v="215"/>
    <n v="1806.76"/>
    <n v="0.69099999999999995"/>
    <x v="1"/>
    <n v="830"/>
    <n v="697"/>
    <x v="0"/>
    <n v="509506.32"/>
    <x v="1"/>
  </r>
  <r>
    <x v="4728"/>
    <x v="4728"/>
    <x v="1"/>
    <x v="1"/>
    <n v="83"/>
    <n v="3"/>
    <x v="482"/>
    <n v="67"/>
    <n v="398"/>
    <n v="716.58"/>
    <n v="0.42199999999999999"/>
    <x v="0"/>
    <n v="249"/>
    <n v="0"/>
    <x v="2"/>
    <n v="536001.84000000008"/>
    <x v="0"/>
  </r>
  <r>
    <x v="4729"/>
    <x v="4729"/>
    <x v="1"/>
    <x v="0"/>
    <n v="125"/>
    <n v="7"/>
    <x v="70"/>
    <n v="30"/>
    <n v="304"/>
    <n v="66.86"/>
    <n v="0.54500000000000004"/>
    <x v="2"/>
    <n v="875"/>
    <n v="480"/>
    <x v="0"/>
    <n v="28415.5"/>
    <x v="0"/>
  </r>
  <r>
    <x v="4730"/>
    <x v="4730"/>
    <x v="4"/>
    <x v="2"/>
    <n v="180"/>
    <n v="10"/>
    <x v="10"/>
    <n v="158"/>
    <n v="127"/>
    <n v="1058.19"/>
    <n v="0.59399999999999997"/>
    <x v="0"/>
    <n v="1800"/>
    <n v="1246"/>
    <x v="0"/>
    <n v="753431.28"/>
    <x v="0"/>
  </r>
  <r>
    <x v="4731"/>
    <x v="4731"/>
    <x v="0"/>
    <x v="2"/>
    <n v="67"/>
    <n v="14"/>
    <x v="315"/>
    <n v="230"/>
    <n v="329"/>
    <n v="1073.3399999999999"/>
    <n v="0.151"/>
    <x v="1"/>
    <n v="938"/>
    <n v="546"/>
    <x v="0"/>
    <n v="667617.48"/>
    <x v="3"/>
  </r>
  <r>
    <x v="4732"/>
    <x v="4732"/>
    <x v="1"/>
    <x v="1"/>
    <n v="44"/>
    <n v="7"/>
    <x v="284"/>
    <n v="230"/>
    <n v="331"/>
    <n v="283.68"/>
    <n v="0.41199999999999998"/>
    <x v="2"/>
    <n v="308"/>
    <n v="502"/>
    <x v="1"/>
    <n v="10212.48"/>
    <x v="0"/>
  </r>
  <r>
    <x v="4733"/>
    <x v="4733"/>
    <x v="3"/>
    <x v="2"/>
    <n v="88"/>
    <n v="3"/>
    <x v="770"/>
    <n v="251"/>
    <n v="83"/>
    <n v="508.18"/>
    <n v="2.8000000000000001E-2"/>
    <x v="0"/>
    <n v="264"/>
    <n v="0"/>
    <x v="0"/>
    <n v="333366.08"/>
    <x v="3"/>
  </r>
  <r>
    <x v="4734"/>
    <x v="4734"/>
    <x v="3"/>
    <x v="2"/>
    <n v="19"/>
    <n v="2"/>
    <x v="561"/>
    <n v="228"/>
    <n v="148"/>
    <n v="1577.82"/>
    <n v="0.15"/>
    <x v="1"/>
    <n v="38"/>
    <n v="0"/>
    <x v="0"/>
    <n v="440211.77999999997"/>
    <x v="3"/>
  </r>
  <r>
    <x v="4735"/>
    <x v="4735"/>
    <x v="0"/>
    <x v="0"/>
    <n v="103"/>
    <n v="13"/>
    <x v="291"/>
    <n v="38"/>
    <n v="192"/>
    <n v="121.67"/>
    <n v="0.51200000000000001"/>
    <x v="1"/>
    <n v="1339"/>
    <n v="1003"/>
    <x v="0"/>
    <n v="45504.58"/>
    <x v="0"/>
  </r>
  <r>
    <x v="4736"/>
    <x v="4736"/>
    <x v="4"/>
    <x v="2"/>
    <n v="138"/>
    <n v="4"/>
    <x v="744"/>
    <n v="56"/>
    <n v="104"/>
    <n v="1004.58"/>
    <n v="0.57399999999999995"/>
    <x v="0"/>
    <n v="552"/>
    <n v="100"/>
    <x v="0"/>
    <n v="510326.64"/>
    <x v="0"/>
  </r>
  <r>
    <x v="4737"/>
    <x v="4737"/>
    <x v="1"/>
    <x v="0"/>
    <n v="125"/>
    <n v="12"/>
    <x v="372"/>
    <n v="67"/>
    <n v="52"/>
    <n v="1084.3"/>
    <n v="0.14599999999999999"/>
    <x v="2"/>
    <n v="1500"/>
    <n v="1334"/>
    <x v="0"/>
    <n v="252641.9"/>
    <x v="3"/>
  </r>
  <r>
    <x v="4738"/>
    <x v="4738"/>
    <x v="4"/>
    <x v="1"/>
    <n v="67"/>
    <n v="6"/>
    <x v="533"/>
    <n v="284"/>
    <n v="381"/>
    <n v="1392.99"/>
    <n v="0.75600000000000001"/>
    <x v="1"/>
    <n v="402"/>
    <n v="428"/>
    <x v="1"/>
    <n v="359391.42"/>
    <x v="1"/>
  </r>
  <r>
    <x v="4739"/>
    <x v="4739"/>
    <x v="3"/>
    <x v="2"/>
    <n v="140"/>
    <n v="8"/>
    <x v="323"/>
    <n v="149"/>
    <n v="268"/>
    <n v="123.04"/>
    <n v="0.373"/>
    <x v="2"/>
    <n v="1120"/>
    <n v="1070"/>
    <x v="1"/>
    <n v="24484.960000000003"/>
    <x v="0"/>
  </r>
  <r>
    <x v="4740"/>
    <x v="4740"/>
    <x v="1"/>
    <x v="0"/>
    <n v="132"/>
    <n v="11"/>
    <x v="458"/>
    <n v="32"/>
    <n v="260"/>
    <n v="1192.01"/>
    <n v="0.92100000000000004"/>
    <x v="1"/>
    <n v="1452"/>
    <n v="1046"/>
    <x v="0"/>
    <n v="522100.38"/>
    <x v="2"/>
  </r>
  <r>
    <x v="4741"/>
    <x v="4741"/>
    <x v="4"/>
    <x v="2"/>
    <n v="116"/>
    <n v="11"/>
    <x v="401"/>
    <n v="72"/>
    <n v="354"/>
    <n v="56.04"/>
    <n v="0.38800000000000001"/>
    <x v="2"/>
    <n v="1276"/>
    <n v="645"/>
    <x v="0"/>
    <n v="39396.120000000003"/>
    <x v="0"/>
  </r>
  <r>
    <x v="4742"/>
    <x v="4742"/>
    <x v="2"/>
    <x v="0"/>
    <n v="115"/>
    <n v="4"/>
    <x v="496"/>
    <n v="61"/>
    <n v="198"/>
    <n v="567.1"/>
    <n v="0.15"/>
    <x v="2"/>
    <n v="460"/>
    <n v="359"/>
    <x v="1"/>
    <n v="91870.2"/>
    <x v="3"/>
  </r>
  <r>
    <x v="4743"/>
    <x v="4743"/>
    <x v="0"/>
    <x v="1"/>
    <n v="36"/>
    <n v="10"/>
    <x v="363"/>
    <n v="275"/>
    <n v="281"/>
    <n v="1024.3800000000001"/>
    <n v="0.75800000000000001"/>
    <x v="1"/>
    <n v="360"/>
    <n v="299"/>
    <x v="0"/>
    <n v="344191.68000000005"/>
    <x v="1"/>
  </r>
  <r>
    <x v="4744"/>
    <x v="4744"/>
    <x v="0"/>
    <x v="0"/>
    <n v="49"/>
    <n v="11"/>
    <x v="16"/>
    <n v="176"/>
    <n v="137"/>
    <n v="1827"/>
    <n v="0.56799999999999995"/>
    <x v="0"/>
    <n v="539"/>
    <n v="452"/>
    <x v="0"/>
    <n v="480501"/>
    <x v="0"/>
  </r>
  <r>
    <x v="4745"/>
    <x v="4745"/>
    <x v="2"/>
    <x v="2"/>
    <n v="126"/>
    <n v="13"/>
    <x v="418"/>
    <n v="160"/>
    <n v="260"/>
    <n v="296.85000000000002"/>
    <n v="0.38700000000000001"/>
    <x v="0"/>
    <n v="1638"/>
    <n v="1547"/>
    <x v="1"/>
    <n v="74509.350000000006"/>
    <x v="0"/>
  </r>
  <r>
    <x v="4746"/>
    <x v="4746"/>
    <x v="3"/>
    <x v="0"/>
    <n v="184"/>
    <n v="5"/>
    <x v="401"/>
    <n v="20"/>
    <n v="272"/>
    <n v="380.11"/>
    <n v="0.35599999999999998"/>
    <x v="0"/>
    <n v="920"/>
    <n v="237"/>
    <x v="0"/>
    <n v="267217.33"/>
    <x v="0"/>
  </r>
  <r>
    <x v="4747"/>
    <x v="4747"/>
    <x v="1"/>
    <x v="2"/>
    <n v="86"/>
    <n v="11"/>
    <x v="511"/>
    <n v="104"/>
    <n v="345"/>
    <n v="1355.04"/>
    <n v="0.151"/>
    <x v="2"/>
    <n v="946"/>
    <n v="442"/>
    <x v="0"/>
    <n v="823864.31999999995"/>
    <x v="3"/>
  </r>
  <r>
    <x v="4748"/>
    <x v="4748"/>
    <x v="0"/>
    <x v="1"/>
    <n v="17"/>
    <n v="3"/>
    <x v="29"/>
    <n v="81"/>
    <n v="197"/>
    <n v="780.98"/>
    <n v="0.34100000000000003"/>
    <x v="0"/>
    <n v="51"/>
    <n v="0"/>
    <x v="2"/>
    <n v="251475.56"/>
    <x v="0"/>
  </r>
  <r>
    <x v="4749"/>
    <x v="4749"/>
    <x v="2"/>
    <x v="0"/>
    <n v="28"/>
    <n v="4"/>
    <x v="699"/>
    <n v="57"/>
    <n v="256"/>
    <n v="1265.67"/>
    <n v="2.9000000000000001E-2"/>
    <x v="0"/>
    <n v="112"/>
    <n v="0"/>
    <x v="2"/>
    <n v="442984.5"/>
    <x v="3"/>
  </r>
  <r>
    <x v="4750"/>
    <x v="4750"/>
    <x v="2"/>
    <x v="2"/>
    <n v="172"/>
    <n v="6"/>
    <x v="488"/>
    <n v="281"/>
    <n v="276"/>
    <n v="1995.04"/>
    <n v="0.502"/>
    <x v="1"/>
    <n v="1032"/>
    <n v="733"/>
    <x v="0"/>
    <n v="1157123.2"/>
    <x v="0"/>
  </r>
  <r>
    <x v="4751"/>
    <x v="4751"/>
    <x v="3"/>
    <x v="2"/>
    <n v="18"/>
    <n v="4"/>
    <x v="574"/>
    <n v="104"/>
    <n v="233"/>
    <n v="1974.4"/>
    <n v="0.89700000000000002"/>
    <x v="2"/>
    <n v="72"/>
    <n v="0"/>
    <x v="0"/>
    <n v="527164.80000000005"/>
    <x v="2"/>
  </r>
  <r>
    <x v="4752"/>
    <x v="4752"/>
    <x v="3"/>
    <x v="2"/>
    <n v="74"/>
    <n v="6"/>
    <x v="604"/>
    <n v="242"/>
    <n v="90"/>
    <n v="739.74"/>
    <n v="0.79500000000000004"/>
    <x v="0"/>
    <n v="444"/>
    <n v="384"/>
    <x v="0"/>
    <n v="223401.48"/>
    <x v="1"/>
  </r>
  <r>
    <x v="4753"/>
    <x v="4753"/>
    <x v="4"/>
    <x v="0"/>
    <n v="66"/>
    <n v="5"/>
    <x v="610"/>
    <n v="57"/>
    <n v="231"/>
    <n v="1032.6500000000001"/>
    <n v="2.9000000000000001E-2"/>
    <x v="1"/>
    <n v="330"/>
    <n v="81"/>
    <x v="0"/>
    <n v="315990.90000000002"/>
    <x v="3"/>
  </r>
  <r>
    <x v="4754"/>
    <x v="4754"/>
    <x v="0"/>
    <x v="0"/>
    <n v="124"/>
    <n v="14"/>
    <x v="540"/>
    <n v="217"/>
    <n v="93"/>
    <n v="1814.15"/>
    <n v="0.88100000000000001"/>
    <x v="2"/>
    <n v="1736"/>
    <n v="1902"/>
    <x v="1"/>
    <n v="92521.650000000009"/>
    <x v="2"/>
  </r>
  <r>
    <x v="4755"/>
    <x v="4755"/>
    <x v="4"/>
    <x v="0"/>
    <n v="93"/>
    <n v="12"/>
    <x v="564"/>
    <n v="236"/>
    <n v="259"/>
    <n v="229.73"/>
    <n v="0.45200000000000001"/>
    <x v="1"/>
    <n v="1116"/>
    <n v="833"/>
    <x v="0"/>
    <n v="119229.87"/>
    <x v="0"/>
  </r>
  <r>
    <x v="4756"/>
    <x v="4756"/>
    <x v="2"/>
    <x v="1"/>
    <n v="193"/>
    <n v="11"/>
    <x v="205"/>
    <n v="86"/>
    <n v="386"/>
    <n v="931.99"/>
    <n v="0.191"/>
    <x v="0"/>
    <n v="2123"/>
    <n v="1520"/>
    <x v="0"/>
    <n v="642141.11"/>
    <x v="3"/>
  </r>
  <r>
    <x v="4757"/>
    <x v="4757"/>
    <x v="1"/>
    <x v="2"/>
    <n v="5"/>
    <n v="14"/>
    <x v="207"/>
    <n v="228"/>
    <n v="299"/>
    <n v="786.28"/>
    <n v="0.752"/>
    <x v="2"/>
    <n v="70"/>
    <n v="0"/>
    <x v="0"/>
    <n v="431667.72"/>
    <x v="1"/>
  </r>
  <r>
    <x v="4758"/>
    <x v="4758"/>
    <x v="1"/>
    <x v="2"/>
    <n v="198"/>
    <n v="4"/>
    <x v="215"/>
    <n v="90"/>
    <n v="133"/>
    <n v="625.02"/>
    <n v="0.32300000000000001"/>
    <x v="2"/>
    <n v="792"/>
    <n v="482"/>
    <x v="0"/>
    <n v="250008"/>
    <x v="0"/>
  </r>
  <r>
    <x v="4759"/>
    <x v="4759"/>
    <x v="3"/>
    <x v="1"/>
    <n v="130"/>
    <n v="13"/>
    <x v="253"/>
    <n v="46"/>
    <n v="188"/>
    <n v="1988.7"/>
    <n v="0.253"/>
    <x v="0"/>
    <n v="1690"/>
    <n v="1654"/>
    <x v="1"/>
    <n v="163073.4"/>
    <x v="3"/>
  </r>
  <r>
    <x v="4760"/>
    <x v="4760"/>
    <x v="1"/>
    <x v="1"/>
    <n v="36"/>
    <n v="7"/>
    <x v="661"/>
    <n v="111"/>
    <n v="280"/>
    <n v="1480.42"/>
    <n v="0.161"/>
    <x v="1"/>
    <n v="252"/>
    <n v="216"/>
    <x v="1"/>
    <n v="217621.74000000002"/>
    <x v="3"/>
  </r>
  <r>
    <x v="4761"/>
    <x v="4761"/>
    <x v="1"/>
    <x v="0"/>
    <n v="145"/>
    <n v="9"/>
    <x v="657"/>
    <n v="200"/>
    <n v="61"/>
    <n v="808.06"/>
    <n v="0.48699999999999999"/>
    <x v="2"/>
    <n v="1305"/>
    <n v="958"/>
    <x v="0"/>
    <n v="442008.81999999995"/>
    <x v="0"/>
  </r>
  <r>
    <x v="4762"/>
    <x v="4762"/>
    <x v="1"/>
    <x v="0"/>
    <n v="165"/>
    <n v="14"/>
    <x v="437"/>
    <n v="38"/>
    <n v="322"/>
    <n v="1666.59"/>
    <n v="9.2999999999999999E-2"/>
    <x v="2"/>
    <n v="2310"/>
    <n v="2166"/>
    <x v="1"/>
    <n v="303319.38"/>
    <x v="3"/>
  </r>
  <r>
    <x v="4763"/>
    <x v="4763"/>
    <x v="2"/>
    <x v="0"/>
    <n v="36"/>
    <n v="13"/>
    <x v="428"/>
    <n v="262"/>
    <n v="139"/>
    <n v="1004.85"/>
    <n v="0.78600000000000003"/>
    <x v="2"/>
    <n v="468"/>
    <n v="460"/>
    <x v="0"/>
    <n v="271309.5"/>
    <x v="1"/>
  </r>
  <r>
    <x v="4764"/>
    <x v="4764"/>
    <x v="1"/>
    <x v="0"/>
    <n v="60"/>
    <n v="5"/>
    <x v="411"/>
    <n v="260"/>
    <n v="74"/>
    <n v="1752.01"/>
    <n v="0.47099999999999997"/>
    <x v="0"/>
    <n v="300"/>
    <n v="0"/>
    <x v="0"/>
    <n v="1170342.68"/>
    <x v="0"/>
  </r>
  <r>
    <x v="4765"/>
    <x v="4765"/>
    <x v="1"/>
    <x v="0"/>
    <n v="156"/>
    <n v="10"/>
    <x v="155"/>
    <n v="235"/>
    <n v="75"/>
    <n v="569.44000000000005"/>
    <n v="0.44700000000000001"/>
    <x v="1"/>
    <n v="1560"/>
    <n v="1481"/>
    <x v="0"/>
    <n v="178804.16"/>
    <x v="0"/>
  </r>
  <r>
    <x v="4766"/>
    <x v="4766"/>
    <x v="1"/>
    <x v="0"/>
    <n v="95"/>
    <n v="7"/>
    <x v="710"/>
    <n v="103"/>
    <n v="202"/>
    <n v="486.02"/>
    <n v="2E-3"/>
    <x v="0"/>
    <n v="665"/>
    <n v="570"/>
    <x v="1"/>
    <n v="96231.959999999992"/>
    <x v="3"/>
  </r>
  <r>
    <x v="4767"/>
    <x v="4767"/>
    <x v="4"/>
    <x v="1"/>
    <n v="8"/>
    <n v="6"/>
    <x v="108"/>
    <n v="95"/>
    <n v="109"/>
    <n v="532.21"/>
    <n v="0.81799999999999995"/>
    <x v="2"/>
    <n v="48"/>
    <n v="0"/>
    <x v="0"/>
    <n v="131988.08000000002"/>
    <x v="2"/>
  </r>
  <r>
    <x v="4768"/>
    <x v="4768"/>
    <x v="2"/>
    <x v="1"/>
    <n v="27"/>
    <n v="4"/>
    <x v="341"/>
    <n v="119"/>
    <n v="109"/>
    <n v="1100.04"/>
    <n v="0.49299999999999999"/>
    <x v="1"/>
    <n v="108"/>
    <n v="0"/>
    <x v="0"/>
    <n v="454316.51999999996"/>
    <x v="0"/>
  </r>
  <r>
    <x v="4769"/>
    <x v="4769"/>
    <x v="3"/>
    <x v="1"/>
    <n v="33"/>
    <n v="6"/>
    <x v="299"/>
    <n v="226"/>
    <n v="332"/>
    <n v="618.05999999999995"/>
    <n v="0.44"/>
    <x v="1"/>
    <n v="198"/>
    <n v="0"/>
    <x v="0"/>
    <n v="439440.66"/>
    <x v="0"/>
  </r>
  <r>
    <x v="4770"/>
    <x v="4770"/>
    <x v="4"/>
    <x v="2"/>
    <n v="102"/>
    <n v="6"/>
    <x v="554"/>
    <n v="205"/>
    <n v="220"/>
    <n v="336.88"/>
    <n v="0.76100000000000001"/>
    <x v="0"/>
    <n v="612"/>
    <n v="402"/>
    <x v="0"/>
    <n v="139805.20000000001"/>
    <x v="1"/>
  </r>
  <r>
    <x v="4771"/>
    <x v="4771"/>
    <x v="0"/>
    <x v="2"/>
    <n v="153"/>
    <n v="13"/>
    <x v="612"/>
    <n v="53"/>
    <n v="125"/>
    <n v="1989.52"/>
    <n v="6.3E-2"/>
    <x v="0"/>
    <n v="1989"/>
    <n v="1951"/>
    <x v="1"/>
    <n v="181046.32"/>
    <x v="3"/>
  </r>
  <r>
    <x v="4772"/>
    <x v="4772"/>
    <x v="2"/>
    <x v="0"/>
    <n v="34"/>
    <n v="13"/>
    <x v="635"/>
    <n v="99"/>
    <n v="325"/>
    <n v="1805.84"/>
    <n v="0.36699999999999999"/>
    <x v="2"/>
    <n v="442"/>
    <n v="204"/>
    <x v="0"/>
    <n v="608568.07999999996"/>
    <x v="0"/>
  </r>
  <r>
    <x v="4773"/>
    <x v="4773"/>
    <x v="2"/>
    <x v="1"/>
    <n v="94"/>
    <n v="5"/>
    <x v="208"/>
    <n v="164"/>
    <n v="257"/>
    <n v="1288.27"/>
    <n v="0.57599999999999996"/>
    <x v="0"/>
    <n v="470"/>
    <n v="20"/>
    <x v="0"/>
    <n v="790997.78"/>
    <x v="0"/>
  </r>
  <r>
    <x v="4774"/>
    <x v="4774"/>
    <x v="0"/>
    <x v="2"/>
    <n v="152"/>
    <n v="13"/>
    <x v="196"/>
    <n v="118"/>
    <n v="204"/>
    <n v="1788.51"/>
    <n v="0.46100000000000002"/>
    <x v="0"/>
    <n v="1976"/>
    <n v="1696"/>
    <x v="0"/>
    <n v="711826.98"/>
    <x v="0"/>
  </r>
  <r>
    <x v="4775"/>
    <x v="4775"/>
    <x v="0"/>
    <x v="2"/>
    <n v="148"/>
    <n v="7"/>
    <x v="701"/>
    <n v="68"/>
    <n v="229"/>
    <n v="1874.15"/>
    <n v="0.182"/>
    <x v="0"/>
    <n v="1036"/>
    <n v="949"/>
    <x v="1"/>
    <n v="290493.25"/>
    <x v="3"/>
  </r>
  <r>
    <x v="4776"/>
    <x v="4776"/>
    <x v="0"/>
    <x v="1"/>
    <n v="71"/>
    <n v="4"/>
    <x v="592"/>
    <n v="119"/>
    <n v="131"/>
    <n v="1368.41"/>
    <n v="0.29899999999999999"/>
    <x v="0"/>
    <n v="284"/>
    <n v="0"/>
    <x v="0"/>
    <n v="1024939.0900000001"/>
    <x v="3"/>
  </r>
  <r>
    <x v="4777"/>
    <x v="4777"/>
    <x v="3"/>
    <x v="2"/>
    <n v="181"/>
    <n v="11"/>
    <x v="185"/>
    <n v="115"/>
    <n v="59"/>
    <n v="1061.43"/>
    <n v="0.3"/>
    <x v="0"/>
    <n v="1991"/>
    <n v="1466"/>
    <x v="0"/>
    <n v="679315.20000000007"/>
    <x v="0"/>
  </r>
  <r>
    <x v="4778"/>
    <x v="4778"/>
    <x v="1"/>
    <x v="2"/>
    <n v="105"/>
    <n v="2"/>
    <x v="293"/>
    <n v="230"/>
    <n v="292"/>
    <n v="1769.9"/>
    <n v="0.99199999999999999"/>
    <x v="2"/>
    <n v="210"/>
    <n v="43"/>
    <x v="0"/>
    <n v="702650.3"/>
    <x v="2"/>
  </r>
  <r>
    <x v="4779"/>
    <x v="4779"/>
    <x v="2"/>
    <x v="1"/>
    <n v="62"/>
    <n v="8"/>
    <x v="562"/>
    <n v="272"/>
    <n v="227"/>
    <n v="1157.2"/>
    <n v="0.32600000000000001"/>
    <x v="1"/>
    <n v="496"/>
    <n v="630"/>
    <x v="1"/>
    <n v="159693.6"/>
    <x v="0"/>
  </r>
  <r>
    <x v="4780"/>
    <x v="4780"/>
    <x v="1"/>
    <x v="2"/>
    <n v="176"/>
    <n v="8"/>
    <x v="207"/>
    <n v="91"/>
    <n v="335"/>
    <n v="297.26"/>
    <n v="0.20499999999999999"/>
    <x v="0"/>
    <n v="1408"/>
    <n v="950"/>
    <x v="0"/>
    <n v="163195.74"/>
    <x v="3"/>
  </r>
  <r>
    <x v="4781"/>
    <x v="4781"/>
    <x v="1"/>
    <x v="1"/>
    <n v="29"/>
    <n v="13"/>
    <x v="391"/>
    <n v="281"/>
    <n v="306"/>
    <n v="765.37"/>
    <n v="0.82299999999999995"/>
    <x v="1"/>
    <n v="377"/>
    <n v="0"/>
    <x v="0"/>
    <n v="524278.45"/>
    <x v="2"/>
  </r>
  <r>
    <x v="4782"/>
    <x v="4782"/>
    <x v="0"/>
    <x v="2"/>
    <n v="27"/>
    <n v="5"/>
    <x v="228"/>
    <n v="58"/>
    <n v="359"/>
    <n v="919.55"/>
    <n v="0.42099999999999999"/>
    <x v="1"/>
    <n v="135"/>
    <n v="0"/>
    <x v="2"/>
    <n v="498396.1"/>
    <x v="0"/>
  </r>
  <r>
    <x v="4783"/>
    <x v="4783"/>
    <x v="3"/>
    <x v="1"/>
    <n v="191"/>
    <n v="10"/>
    <x v="615"/>
    <n v="41"/>
    <n v="53"/>
    <n v="1873.97"/>
    <n v="0.44400000000000001"/>
    <x v="0"/>
    <n v="1910"/>
    <n v="1282"/>
    <x v="0"/>
    <n v="1253685.93"/>
    <x v="0"/>
  </r>
  <r>
    <x v="4784"/>
    <x v="4784"/>
    <x v="4"/>
    <x v="2"/>
    <n v="133"/>
    <n v="13"/>
    <x v="607"/>
    <n v="98"/>
    <n v="264"/>
    <n v="1335.41"/>
    <n v="0.54900000000000004"/>
    <x v="0"/>
    <n v="1729"/>
    <n v="1421"/>
    <x v="0"/>
    <n v="542176.46000000008"/>
    <x v="0"/>
  </r>
  <r>
    <x v="4785"/>
    <x v="4785"/>
    <x v="3"/>
    <x v="2"/>
    <n v="101"/>
    <n v="3"/>
    <x v="465"/>
    <n v="28"/>
    <n v="79"/>
    <n v="1756.79"/>
    <n v="0.59599999999999997"/>
    <x v="1"/>
    <n v="303"/>
    <n v="0"/>
    <x v="0"/>
    <n v="1041776.47"/>
    <x v="0"/>
  </r>
  <r>
    <x v="4786"/>
    <x v="4786"/>
    <x v="1"/>
    <x v="1"/>
    <n v="147"/>
    <n v="14"/>
    <x v="359"/>
    <n v="12"/>
    <n v="395"/>
    <n v="1527.3"/>
    <n v="0.59099999999999997"/>
    <x v="2"/>
    <n v="2058"/>
    <n v="1468"/>
    <x v="0"/>
    <n v="919434.6"/>
    <x v="0"/>
  </r>
  <r>
    <x v="4787"/>
    <x v="4787"/>
    <x v="3"/>
    <x v="2"/>
    <n v="132"/>
    <n v="2"/>
    <x v="532"/>
    <n v="69"/>
    <n v="114"/>
    <n v="654.23"/>
    <n v="3.4000000000000002E-2"/>
    <x v="1"/>
    <n v="264"/>
    <n v="0"/>
    <x v="0"/>
    <n v="387304.16000000003"/>
    <x v="3"/>
  </r>
  <r>
    <x v="4788"/>
    <x v="4788"/>
    <x v="0"/>
    <x v="1"/>
    <n v="85"/>
    <n v="4"/>
    <x v="463"/>
    <n v="251"/>
    <n v="173"/>
    <n v="1451.48"/>
    <n v="0.81899999999999995"/>
    <x v="2"/>
    <n v="340"/>
    <n v="0"/>
    <x v="0"/>
    <n v="962331.24"/>
    <x v="2"/>
  </r>
  <r>
    <x v="4789"/>
    <x v="4789"/>
    <x v="4"/>
    <x v="1"/>
    <n v="184"/>
    <n v="8"/>
    <x v="532"/>
    <n v="38"/>
    <n v="334"/>
    <n v="430.83"/>
    <n v="0.19500000000000001"/>
    <x v="1"/>
    <n v="1472"/>
    <n v="918"/>
    <x v="0"/>
    <n v="255051.36"/>
    <x v="3"/>
  </r>
  <r>
    <x v="4790"/>
    <x v="4790"/>
    <x v="0"/>
    <x v="2"/>
    <n v="190"/>
    <n v="10"/>
    <x v="738"/>
    <n v="84"/>
    <n v="202"/>
    <n v="845.88"/>
    <n v="0.29199999999999998"/>
    <x v="0"/>
    <n v="1900"/>
    <n v="1696"/>
    <x v="0"/>
    <n v="243613.44"/>
    <x v="3"/>
  </r>
  <r>
    <x v="4791"/>
    <x v="4791"/>
    <x v="4"/>
    <x v="0"/>
    <n v="173"/>
    <n v="3"/>
    <x v="0"/>
    <n v="79"/>
    <n v="89"/>
    <n v="1621.88"/>
    <n v="0.17299999999999999"/>
    <x v="2"/>
    <n v="519"/>
    <n v="55"/>
    <x v="0"/>
    <n v="880680.84000000008"/>
    <x v="3"/>
  </r>
  <r>
    <x v="4792"/>
    <x v="4792"/>
    <x v="1"/>
    <x v="2"/>
    <n v="176"/>
    <n v="7"/>
    <x v="270"/>
    <n v="92"/>
    <n v="75"/>
    <n v="1243.26"/>
    <n v="0.76700000000000002"/>
    <x v="1"/>
    <n v="1232"/>
    <n v="758"/>
    <x v="0"/>
    <n v="703685.16"/>
    <x v="1"/>
  </r>
  <r>
    <x v="4793"/>
    <x v="4793"/>
    <x v="4"/>
    <x v="0"/>
    <n v="8"/>
    <n v="4"/>
    <x v="622"/>
    <n v="182"/>
    <n v="322"/>
    <n v="1659.55"/>
    <n v="0.58399999999999996"/>
    <x v="2"/>
    <n v="32"/>
    <n v="0"/>
    <x v="2"/>
    <n v="838072.75"/>
    <x v="0"/>
  </r>
  <r>
    <x v="4794"/>
    <x v="4794"/>
    <x v="4"/>
    <x v="0"/>
    <n v="139"/>
    <n v="6"/>
    <x v="191"/>
    <n v="206"/>
    <n v="208"/>
    <n v="546.66999999999996"/>
    <n v="0.755"/>
    <x v="0"/>
    <n v="834"/>
    <n v="583"/>
    <x v="0"/>
    <n v="249828.18999999997"/>
    <x v="1"/>
  </r>
  <r>
    <x v="4795"/>
    <x v="4795"/>
    <x v="4"/>
    <x v="2"/>
    <n v="50"/>
    <n v="13"/>
    <x v="106"/>
    <n v="156"/>
    <n v="238"/>
    <n v="1512.01"/>
    <n v="0.65300000000000002"/>
    <x v="2"/>
    <n v="650"/>
    <n v="224"/>
    <x v="0"/>
    <n v="879989.82"/>
    <x v="1"/>
  </r>
  <r>
    <x v="4796"/>
    <x v="4796"/>
    <x v="3"/>
    <x v="0"/>
    <n v="13"/>
    <n v="10"/>
    <x v="186"/>
    <n v="282"/>
    <n v="313"/>
    <n v="444.53"/>
    <n v="0.104"/>
    <x v="0"/>
    <n v="130"/>
    <n v="0"/>
    <x v="0"/>
    <n v="255160.21999999997"/>
    <x v="3"/>
  </r>
  <r>
    <x v="4797"/>
    <x v="4797"/>
    <x v="3"/>
    <x v="1"/>
    <n v="165"/>
    <n v="4"/>
    <x v="199"/>
    <n v="44"/>
    <n v="118"/>
    <n v="1113.3399999999999"/>
    <n v="0.30099999999999999"/>
    <x v="0"/>
    <n v="660"/>
    <n v="0"/>
    <x v="0"/>
    <n v="845025.05999999994"/>
    <x v="0"/>
  </r>
  <r>
    <x v="4798"/>
    <x v="4798"/>
    <x v="1"/>
    <x v="1"/>
    <n v="37"/>
    <n v="2"/>
    <x v="417"/>
    <n v="122"/>
    <n v="50"/>
    <n v="895.39"/>
    <n v="0.50700000000000001"/>
    <x v="2"/>
    <n v="74"/>
    <n v="66"/>
    <x v="0"/>
    <n v="116400.7"/>
    <x v="0"/>
  </r>
  <r>
    <x v="4799"/>
    <x v="4799"/>
    <x v="4"/>
    <x v="0"/>
    <n v="88"/>
    <n v="6"/>
    <x v="310"/>
    <n v="215"/>
    <n v="128"/>
    <n v="1135.1300000000001"/>
    <n v="0.30499999999999999"/>
    <x v="0"/>
    <n v="528"/>
    <n v="402"/>
    <x v="0"/>
    <n v="387079.33"/>
    <x v="0"/>
  </r>
  <r>
    <x v="4800"/>
    <x v="4800"/>
    <x v="2"/>
    <x v="1"/>
    <n v="136"/>
    <n v="2"/>
    <x v="639"/>
    <n v="167"/>
    <n v="277"/>
    <n v="314.29000000000002"/>
    <n v="0.20699999999999999"/>
    <x v="0"/>
    <n v="272"/>
    <n v="0"/>
    <x v="0"/>
    <n v="171602.34000000003"/>
    <x v="3"/>
  </r>
  <r>
    <x v="4801"/>
    <x v="4801"/>
    <x v="1"/>
    <x v="2"/>
    <n v="69"/>
    <n v="9"/>
    <x v="513"/>
    <n v="262"/>
    <n v="376"/>
    <n v="754.39"/>
    <n v="0.87"/>
    <x v="0"/>
    <n v="621"/>
    <n v="687"/>
    <x v="1"/>
    <n v="147860.44"/>
    <x v="2"/>
  </r>
  <r>
    <x v="4802"/>
    <x v="4802"/>
    <x v="4"/>
    <x v="1"/>
    <n v="110"/>
    <n v="8"/>
    <x v="487"/>
    <n v="131"/>
    <n v="95"/>
    <n v="1350.46"/>
    <n v="0.748"/>
    <x v="2"/>
    <n v="880"/>
    <n v="318"/>
    <x v="0"/>
    <n v="935868.78"/>
    <x v="1"/>
  </r>
  <r>
    <x v="4803"/>
    <x v="4803"/>
    <x v="4"/>
    <x v="0"/>
    <n v="38"/>
    <n v="12"/>
    <x v="254"/>
    <n v="57"/>
    <n v="157"/>
    <n v="1139.1400000000001"/>
    <n v="0.34499999999999997"/>
    <x v="0"/>
    <n v="456"/>
    <n v="0"/>
    <x v="0"/>
    <n v="649309.80000000005"/>
    <x v="0"/>
  </r>
  <r>
    <x v="4804"/>
    <x v="4804"/>
    <x v="3"/>
    <x v="2"/>
    <n v="89"/>
    <n v="3"/>
    <x v="686"/>
    <n v="194"/>
    <n v="173"/>
    <n v="1120.49"/>
    <n v="0.76500000000000001"/>
    <x v="1"/>
    <n v="267"/>
    <n v="0"/>
    <x v="0"/>
    <n v="624112.93000000005"/>
    <x v="1"/>
  </r>
  <r>
    <x v="4805"/>
    <x v="4805"/>
    <x v="1"/>
    <x v="1"/>
    <n v="92"/>
    <n v="12"/>
    <x v="504"/>
    <n v="282"/>
    <n v="197"/>
    <n v="1046.1199999999999"/>
    <n v="0.628"/>
    <x v="0"/>
    <n v="1104"/>
    <n v="743"/>
    <x v="0"/>
    <n v="672655.15999999992"/>
    <x v="1"/>
  </r>
  <r>
    <x v="4806"/>
    <x v="4806"/>
    <x v="4"/>
    <x v="2"/>
    <n v="196"/>
    <n v="10"/>
    <x v="305"/>
    <n v="110"/>
    <n v="301"/>
    <n v="1890.58"/>
    <n v="4.0000000000000001E-3"/>
    <x v="1"/>
    <n v="1960"/>
    <n v="1578"/>
    <x v="0"/>
    <n v="930165.36"/>
    <x v="3"/>
  </r>
  <r>
    <x v="4807"/>
    <x v="4807"/>
    <x v="4"/>
    <x v="0"/>
    <n v="157"/>
    <n v="6"/>
    <x v="106"/>
    <n v="24"/>
    <n v="51"/>
    <n v="1872.41"/>
    <n v="0.38"/>
    <x v="2"/>
    <n v="942"/>
    <n v="384"/>
    <x v="0"/>
    <n v="1089742.6200000001"/>
    <x v="0"/>
  </r>
  <r>
    <x v="4808"/>
    <x v="4808"/>
    <x v="1"/>
    <x v="1"/>
    <n v="59"/>
    <n v="8"/>
    <x v="187"/>
    <n v="137"/>
    <n v="271"/>
    <n v="752.28"/>
    <n v="0.28999999999999998"/>
    <x v="1"/>
    <n v="472"/>
    <n v="202"/>
    <x v="0"/>
    <n v="306177.95999999996"/>
    <x v="3"/>
  </r>
  <r>
    <x v="4809"/>
    <x v="4809"/>
    <x v="2"/>
    <x v="2"/>
    <n v="141"/>
    <n v="5"/>
    <x v="396"/>
    <n v="219"/>
    <n v="238"/>
    <n v="736.2"/>
    <n v="0.218"/>
    <x v="0"/>
    <n v="705"/>
    <n v="807"/>
    <x v="1"/>
    <n v="86135.400000000009"/>
    <x v="3"/>
  </r>
  <r>
    <x v="4810"/>
    <x v="4810"/>
    <x v="1"/>
    <x v="2"/>
    <n v="21"/>
    <n v="13"/>
    <x v="605"/>
    <n v="121"/>
    <n v="120"/>
    <n v="1132.05"/>
    <n v="0.252"/>
    <x v="0"/>
    <n v="273"/>
    <n v="0"/>
    <x v="0"/>
    <n v="486781.5"/>
    <x v="3"/>
  </r>
  <r>
    <x v="4811"/>
    <x v="4811"/>
    <x v="1"/>
    <x v="1"/>
    <n v="153"/>
    <n v="14"/>
    <x v="277"/>
    <n v="279"/>
    <n v="382"/>
    <n v="236.43"/>
    <n v="0.94199999999999995"/>
    <x v="0"/>
    <n v="2142"/>
    <n v="2027"/>
    <x v="0"/>
    <n v="93153.42"/>
    <x v="2"/>
  </r>
  <r>
    <x v="4812"/>
    <x v="4812"/>
    <x v="2"/>
    <x v="2"/>
    <n v="192"/>
    <n v="2"/>
    <x v="243"/>
    <n v="151"/>
    <n v="146"/>
    <n v="640.86"/>
    <n v="0.48599999999999999"/>
    <x v="0"/>
    <n v="384"/>
    <n v="346"/>
    <x v="0"/>
    <n v="121122.54000000001"/>
    <x v="0"/>
  </r>
  <r>
    <x v="4813"/>
    <x v="4813"/>
    <x v="1"/>
    <x v="2"/>
    <n v="145"/>
    <n v="9"/>
    <x v="669"/>
    <n v="182"/>
    <n v="281"/>
    <n v="500.19"/>
    <n v="0.84799999999999998"/>
    <x v="0"/>
    <n v="1305"/>
    <n v="1412"/>
    <x v="1"/>
    <n v="37514.25"/>
    <x v="2"/>
  </r>
  <r>
    <x v="4814"/>
    <x v="4814"/>
    <x v="4"/>
    <x v="0"/>
    <n v="135"/>
    <n v="14"/>
    <x v="402"/>
    <n v="175"/>
    <n v="79"/>
    <n v="485.61"/>
    <n v="0.214"/>
    <x v="0"/>
    <n v="1890"/>
    <n v="1313"/>
    <x v="0"/>
    <n v="365178.72000000003"/>
    <x v="3"/>
  </r>
  <r>
    <x v="4815"/>
    <x v="4815"/>
    <x v="1"/>
    <x v="0"/>
    <n v="8"/>
    <n v="2"/>
    <x v="747"/>
    <n v="128"/>
    <n v="79"/>
    <n v="1295.0899999999999"/>
    <n v="0.17399999999999999"/>
    <x v="2"/>
    <n v="16"/>
    <n v="0"/>
    <x v="2"/>
    <n v="445510.95999999996"/>
    <x v="3"/>
  </r>
  <r>
    <x v="4816"/>
    <x v="4816"/>
    <x v="2"/>
    <x v="0"/>
    <n v="11"/>
    <n v="4"/>
    <x v="629"/>
    <n v="212"/>
    <n v="264"/>
    <n v="799.48"/>
    <n v="0.88900000000000001"/>
    <x v="0"/>
    <n v="44"/>
    <n v="0"/>
    <x v="2"/>
    <n v="541247.96"/>
    <x v="2"/>
  </r>
  <r>
    <x v="4817"/>
    <x v="4817"/>
    <x v="0"/>
    <x v="0"/>
    <n v="30"/>
    <n v="7"/>
    <x v="561"/>
    <n v="20"/>
    <n v="222"/>
    <n v="383.77"/>
    <n v="0.496"/>
    <x v="1"/>
    <n v="210"/>
    <n v="0"/>
    <x v="0"/>
    <n v="107071.83"/>
    <x v="0"/>
  </r>
  <r>
    <x v="4818"/>
    <x v="4818"/>
    <x v="1"/>
    <x v="0"/>
    <n v="28"/>
    <n v="9"/>
    <x v="760"/>
    <n v="258"/>
    <n v="329"/>
    <n v="1780.77"/>
    <n v="0.89500000000000002"/>
    <x v="1"/>
    <n v="252"/>
    <n v="0"/>
    <x v="0"/>
    <n v="1175308.2"/>
    <x v="2"/>
  </r>
  <r>
    <x v="4819"/>
    <x v="4819"/>
    <x v="3"/>
    <x v="0"/>
    <n v="14"/>
    <n v="9"/>
    <x v="512"/>
    <n v="257"/>
    <n v="260"/>
    <n v="1754.59"/>
    <n v="6.3E-2"/>
    <x v="1"/>
    <n v="126"/>
    <n v="0"/>
    <x v="0"/>
    <n v="1019416.7899999999"/>
    <x v="3"/>
  </r>
  <r>
    <x v="4820"/>
    <x v="4820"/>
    <x v="4"/>
    <x v="1"/>
    <n v="17"/>
    <n v="3"/>
    <x v="501"/>
    <n v="163"/>
    <n v="366"/>
    <n v="1731.8"/>
    <n v="0.91600000000000004"/>
    <x v="2"/>
    <n v="51"/>
    <n v="0"/>
    <x v="1"/>
    <n v="621716.19999999995"/>
    <x v="2"/>
  </r>
  <r>
    <x v="4821"/>
    <x v="4821"/>
    <x v="4"/>
    <x v="0"/>
    <n v="129"/>
    <n v="10"/>
    <x v="736"/>
    <n v="34"/>
    <n v="174"/>
    <n v="811.95"/>
    <n v="0.41499999999999998"/>
    <x v="1"/>
    <n v="1290"/>
    <n v="901"/>
    <x v="0"/>
    <n v="343454.85000000003"/>
    <x v="0"/>
  </r>
  <r>
    <x v="4822"/>
    <x v="4822"/>
    <x v="3"/>
    <x v="2"/>
    <n v="176"/>
    <n v="5"/>
    <x v="160"/>
    <n v="230"/>
    <n v="129"/>
    <n v="161.12"/>
    <n v="0.155"/>
    <x v="1"/>
    <n v="880"/>
    <n v="559"/>
    <x v="0"/>
    <n v="88777.12"/>
    <x v="3"/>
  </r>
  <r>
    <x v="4823"/>
    <x v="4823"/>
    <x v="3"/>
    <x v="1"/>
    <n v="43"/>
    <n v="5"/>
    <x v="23"/>
    <n v="119"/>
    <n v="233"/>
    <n v="258.14999999999998"/>
    <n v="0.68300000000000005"/>
    <x v="1"/>
    <n v="215"/>
    <n v="141"/>
    <x v="1"/>
    <n v="49822.95"/>
    <x v="1"/>
  </r>
  <r>
    <x v="4824"/>
    <x v="4824"/>
    <x v="1"/>
    <x v="2"/>
    <n v="151"/>
    <n v="3"/>
    <x v="686"/>
    <n v="99"/>
    <n v="64"/>
    <n v="588.29"/>
    <n v="0.79700000000000004"/>
    <x v="2"/>
    <n v="453"/>
    <n v="0"/>
    <x v="0"/>
    <n v="327677.52999999997"/>
    <x v="1"/>
  </r>
  <r>
    <x v="4825"/>
    <x v="4825"/>
    <x v="3"/>
    <x v="0"/>
    <n v="183"/>
    <n v="2"/>
    <x v="48"/>
    <n v="274"/>
    <n v="60"/>
    <n v="478.94"/>
    <n v="4.7E-2"/>
    <x v="1"/>
    <n v="366"/>
    <n v="461"/>
    <x v="1"/>
    <n v="85730.26"/>
    <x v="3"/>
  </r>
  <r>
    <x v="4826"/>
    <x v="4826"/>
    <x v="0"/>
    <x v="0"/>
    <n v="23"/>
    <n v="11"/>
    <x v="543"/>
    <n v="49"/>
    <n v="391"/>
    <n v="1754.27"/>
    <n v="0.98699999999999999"/>
    <x v="1"/>
    <n v="253"/>
    <n v="273"/>
    <x v="1"/>
    <n v="50873.83"/>
    <x v="2"/>
  </r>
  <r>
    <x v="4827"/>
    <x v="4827"/>
    <x v="2"/>
    <x v="2"/>
    <n v="80"/>
    <n v="8"/>
    <x v="346"/>
    <n v="272"/>
    <n v="138"/>
    <n v="1973.4"/>
    <n v="0.69699999999999995"/>
    <x v="2"/>
    <n v="640"/>
    <n v="299"/>
    <x v="0"/>
    <n v="1209694.2"/>
    <x v="1"/>
  </r>
  <r>
    <x v="4828"/>
    <x v="4828"/>
    <x v="3"/>
    <x v="2"/>
    <n v="56"/>
    <n v="12"/>
    <x v="444"/>
    <n v="167"/>
    <n v="52"/>
    <n v="1642.51"/>
    <n v="0.32100000000000001"/>
    <x v="0"/>
    <n v="672"/>
    <n v="564"/>
    <x v="0"/>
    <n v="451690.25"/>
    <x v="0"/>
  </r>
  <r>
    <x v="4829"/>
    <x v="4829"/>
    <x v="3"/>
    <x v="2"/>
    <n v="179"/>
    <n v="11"/>
    <x v="456"/>
    <n v="127"/>
    <n v="73"/>
    <n v="1473.21"/>
    <n v="0.151"/>
    <x v="1"/>
    <n v="1969"/>
    <n v="1460"/>
    <x v="0"/>
    <n v="936961.56"/>
    <x v="3"/>
  </r>
  <r>
    <x v="4830"/>
    <x v="4830"/>
    <x v="0"/>
    <x v="1"/>
    <n v="124"/>
    <n v="4"/>
    <x v="86"/>
    <n v="265"/>
    <n v="138"/>
    <n v="1197.82"/>
    <n v="0.39300000000000002"/>
    <x v="0"/>
    <n v="496"/>
    <n v="90"/>
    <x v="0"/>
    <n v="803737.22"/>
    <x v="0"/>
  </r>
  <r>
    <x v="4831"/>
    <x v="4831"/>
    <x v="4"/>
    <x v="0"/>
    <n v="162"/>
    <n v="5"/>
    <x v="719"/>
    <n v="205"/>
    <n v="58"/>
    <n v="1551.32"/>
    <n v="0.221"/>
    <x v="1"/>
    <n v="810"/>
    <n v="282"/>
    <x v="0"/>
    <n v="1137117.56"/>
    <x v="3"/>
  </r>
  <r>
    <x v="4832"/>
    <x v="4832"/>
    <x v="4"/>
    <x v="2"/>
    <n v="50"/>
    <n v="12"/>
    <x v="602"/>
    <n v="23"/>
    <n v="95"/>
    <n v="1896.71"/>
    <n v="0.49399999999999999"/>
    <x v="2"/>
    <n v="600"/>
    <n v="260"/>
    <x v="0"/>
    <n v="688505.73"/>
    <x v="0"/>
  </r>
  <r>
    <x v="4833"/>
    <x v="4833"/>
    <x v="1"/>
    <x v="0"/>
    <n v="153"/>
    <n v="10"/>
    <x v="767"/>
    <n v="127"/>
    <n v="143"/>
    <n v="1222.6199999999999"/>
    <n v="0.78200000000000003"/>
    <x v="0"/>
    <n v="1530"/>
    <n v="1102"/>
    <x v="0"/>
    <n v="678554.1"/>
    <x v="1"/>
  </r>
  <r>
    <x v="4834"/>
    <x v="4834"/>
    <x v="0"/>
    <x v="2"/>
    <n v="79"/>
    <n v="7"/>
    <x v="674"/>
    <n v="226"/>
    <n v="120"/>
    <n v="351.5"/>
    <n v="0.66"/>
    <x v="2"/>
    <n v="553"/>
    <n v="387"/>
    <x v="0"/>
    <n v="137788"/>
    <x v="1"/>
  </r>
  <r>
    <x v="4835"/>
    <x v="4835"/>
    <x v="2"/>
    <x v="0"/>
    <n v="128"/>
    <n v="2"/>
    <x v="132"/>
    <n v="214"/>
    <n v="237"/>
    <n v="369.52"/>
    <n v="0.436"/>
    <x v="0"/>
    <n v="256"/>
    <n v="16"/>
    <x v="0"/>
    <n v="167762.07999999999"/>
    <x v="0"/>
  </r>
  <r>
    <x v="4836"/>
    <x v="4836"/>
    <x v="2"/>
    <x v="1"/>
    <n v="52"/>
    <n v="10"/>
    <x v="729"/>
    <n v="86"/>
    <n v="188"/>
    <n v="1188.53"/>
    <n v="0.11899999999999999"/>
    <x v="2"/>
    <n v="520"/>
    <n v="541"/>
    <x v="1"/>
    <n v="77254.45"/>
    <x v="3"/>
  </r>
  <r>
    <x v="4837"/>
    <x v="4837"/>
    <x v="0"/>
    <x v="0"/>
    <n v="66"/>
    <n v="10"/>
    <x v="482"/>
    <n v="181"/>
    <n v="59"/>
    <n v="700.26"/>
    <n v="0.95699999999999996"/>
    <x v="0"/>
    <n v="660"/>
    <n v="93"/>
    <x v="0"/>
    <n v="523794.48"/>
    <x v="2"/>
  </r>
  <r>
    <x v="4838"/>
    <x v="4838"/>
    <x v="2"/>
    <x v="2"/>
    <n v="62"/>
    <n v="6"/>
    <x v="93"/>
    <n v="35"/>
    <n v="52"/>
    <n v="1824.98"/>
    <n v="0.27"/>
    <x v="0"/>
    <n v="372"/>
    <n v="333"/>
    <x v="0"/>
    <n v="135048.51999999999"/>
    <x v="3"/>
  </r>
  <r>
    <x v="4839"/>
    <x v="4839"/>
    <x v="4"/>
    <x v="0"/>
    <n v="22"/>
    <n v="9"/>
    <x v="542"/>
    <n v="137"/>
    <n v="68"/>
    <n v="1242.7"/>
    <n v="0.27800000000000002"/>
    <x v="0"/>
    <n v="198"/>
    <n v="238"/>
    <x v="1"/>
    <n v="120541.90000000001"/>
    <x v="3"/>
  </r>
  <r>
    <x v="4840"/>
    <x v="4840"/>
    <x v="2"/>
    <x v="1"/>
    <n v="112"/>
    <n v="8"/>
    <x v="502"/>
    <n v="151"/>
    <n v="179"/>
    <n v="1369.16"/>
    <n v="0.64600000000000002"/>
    <x v="1"/>
    <n v="896"/>
    <n v="537"/>
    <x v="0"/>
    <n v="698271.60000000009"/>
    <x v="1"/>
  </r>
  <r>
    <x v="4841"/>
    <x v="4841"/>
    <x v="2"/>
    <x v="1"/>
    <n v="191"/>
    <n v="12"/>
    <x v="30"/>
    <n v="33"/>
    <n v="270"/>
    <n v="61.35"/>
    <n v="0.77100000000000002"/>
    <x v="0"/>
    <n v="2292"/>
    <n v="1635"/>
    <x v="0"/>
    <n v="42331.5"/>
    <x v="1"/>
  </r>
  <r>
    <x v="4842"/>
    <x v="4842"/>
    <x v="0"/>
    <x v="0"/>
    <n v="52"/>
    <n v="9"/>
    <x v="193"/>
    <n v="241"/>
    <n v="179"/>
    <n v="1022.75"/>
    <n v="0.98399999999999999"/>
    <x v="0"/>
    <n v="468"/>
    <n v="418"/>
    <x v="0"/>
    <n v="297620.25"/>
    <x v="2"/>
  </r>
  <r>
    <x v="4843"/>
    <x v="4843"/>
    <x v="0"/>
    <x v="2"/>
    <n v="67"/>
    <n v="10"/>
    <x v="166"/>
    <n v="186"/>
    <n v="162"/>
    <n v="890.77"/>
    <n v="0.96899999999999997"/>
    <x v="1"/>
    <n v="670"/>
    <n v="177"/>
    <x v="0"/>
    <n v="604832.82999999996"/>
    <x v="2"/>
  </r>
  <r>
    <x v="4844"/>
    <x v="4844"/>
    <x v="2"/>
    <x v="1"/>
    <n v="16"/>
    <n v="3"/>
    <x v="36"/>
    <n v="244"/>
    <n v="187"/>
    <n v="1426.45"/>
    <n v="0.91400000000000003"/>
    <x v="1"/>
    <n v="48"/>
    <n v="0"/>
    <x v="0"/>
    <n v="811650.05"/>
    <x v="2"/>
  </r>
  <r>
    <x v="4845"/>
    <x v="4845"/>
    <x v="3"/>
    <x v="1"/>
    <n v="38"/>
    <n v="11"/>
    <x v="417"/>
    <n v="35"/>
    <n v="92"/>
    <n v="796.15"/>
    <n v="0.435"/>
    <x v="2"/>
    <n v="418"/>
    <n v="323"/>
    <x v="0"/>
    <n v="103499.5"/>
    <x v="0"/>
  </r>
  <r>
    <x v="4846"/>
    <x v="4846"/>
    <x v="0"/>
    <x v="0"/>
    <n v="193"/>
    <n v="6"/>
    <x v="7"/>
    <n v="275"/>
    <n v="267"/>
    <n v="1954.32"/>
    <n v="0.16700000000000001"/>
    <x v="2"/>
    <n v="1158"/>
    <n v="1399"/>
    <x v="1"/>
    <n v="66446.880000000005"/>
    <x v="3"/>
  </r>
  <r>
    <x v="4847"/>
    <x v="4847"/>
    <x v="1"/>
    <x v="1"/>
    <n v="106"/>
    <n v="9"/>
    <x v="542"/>
    <n v="126"/>
    <n v="107"/>
    <n v="1356.9"/>
    <n v="0.58399999999999996"/>
    <x v="1"/>
    <n v="954"/>
    <n v="983"/>
    <x v="1"/>
    <n v="131619.30000000002"/>
    <x v="0"/>
  </r>
  <r>
    <x v="4848"/>
    <x v="4848"/>
    <x v="1"/>
    <x v="1"/>
    <n v="91"/>
    <n v="4"/>
    <x v="318"/>
    <n v="67"/>
    <n v="162"/>
    <n v="1336.84"/>
    <n v="1.7000000000000001E-2"/>
    <x v="1"/>
    <n v="364"/>
    <n v="0"/>
    <x v="0"/>
    <n v="695156.79999999993"/>
    <x v="3"/>
  </r>
  <r>
    <x v="4849"/>
    <x v="4849"/>
    <x v="4"/>
    <x v="2"/>
    <n v="185"/>
    <n v="12"/>
    <x v="438"/>
    <n v="279"/>
    <n v="237"/>
    <n v="1842.72"/>
    <n v="0.19600000000000001"/>
    <x v="1"/>
    <n v="2220"/>
    <n v="1892"/>
    <x v="0"/>
    <n v="1118531.04"/>
    <x v="3"/>
  </r>
  <r>
    <x v="4850"/>
    <x v="4850"/>
    <x v="2"/>
    <x v="2"/>
    <n v="29"/>
    <n v="12"/>
    <x v="530"/>
    <n v="131"/>
    <n v="171"/>
    <n v="1990.65"/>
    <n v="3.0000000000000001E-3"/>
    <x v="1"/>
    <n v="348"/>
    <n v="42"/>
    <x v="0"/>
    <n v="869914.05"/>
    <x v="3"/>
  </r>
  <r>
    <x v="4851"/>
    <x v="4851"/>
    <x v="3"/>
    <x v="2"/>
    <n v="194"/>
    <n v="7"/>
    <x v="708"/>
    <n v="168"/>
    <n v="134"/>
    <n v="435.75"/>
    <n v="0.18099999999999999"/>
    <x v="1"/>
    <n v="1358"/>
    <n v="1232"/>
    <x v="0"/>
    <n v="128110.5"/>
    <x v="3"/>
  </r>
  <r>
    <x v="4852"/>
    <x v="4852"/>
    <x v="4"/>
    <x v="0"/>
    <n v="136"/>
    <n v="7"/>
    <x v="700"/>
    <n v="187"/>
    <n v="155"/>
    <n v="1630.54"/>
    <n v="0.47499999999999998"/>
    <x v="2"/>
    <n v="952"/>
    <n v="626"/>
    <x v="0"/>
    <n v="836467.02"/>
    <x v="0"/>
  </r>
  <r>
    <x v="4853"/>
    <x v="4853"/>
    <x v="2"/>
    <x v="1"/>
    <n v="145"/>
    <n v="8"/>
    <x v="567"/>
    <n v="153"/>
    <n v="148"/>
    <n v="366.52"/>
    <n v="0.39300000000000002"/>
    <x v="1"/>
    <n v="1160"/>
    <n v="1097"/>
    <x v="0"/>
    <n v="79168.319999999992"/>
    <x v="0"/>
  </r>
  <r>
    <x v="4854"/>
    <x v="4854"/>
    <x v="0"/>
    <x v="0"/>
    <n v="174"/>
    <n v="14"/>
    <x v="306"/>
    <n v="98"/>
    <n v="58"/>
    <n v="941.23"/>
    <n v="0.36899999999999999"/>
    <x v="1"/>
    <n v="2436"/>
    <n v="2139"/>
    <x v="0"/>
    <n v="371785.85000000003"/>
    <x v="0"/>
  </r>
  <r>
    <x v="4855"/>
    <x v="4855"/>
    <x v="1"/>
    <x v="1"/>
    <n v="53"/>
    <n v="12"/>
    <x v="55"/>
    <n v="248"/>
    <n v="55"/>
    <n v="245.36"/>
    <n v="0.83099999999999996"/>
    <x v="2"/>
    <n v="636"/>
    <n v="134"/>
    <x v="0"/>
    <n v="184020"/>
    <x v="2"/>
  </r>
  <r>
    <x v="4856"/>
    <x v="4856"/>
    <x v="3"/>
    <x v="1"/>
    <n v="82"/>
    <n v="4"/>
    <x v="253"/>
    <n v="47"/>
    <n v="157"/>
    <n v="1265.57"/>
    <n v="0.67500000000000004"/>
    <x v="0"/>
    <n v="328"/>
    <n v="293"/>
    <x v="1"/>
    <n v="103776.73999999999"/>
    <x v="1"/>
  </r>
  <r>
    <x v="4857"/>
    <x v="4857"/>
    <x v="1"/>
    <x v="1"/>
    <n v="188"/>
    <n v="9"/>
    <x v="333"/>
    <n v="88"/>
    <n v="201"/>
    <n v="963.61"/>
    <n v="0.93600000000000005"/>
    <x v="2"/>
    <n v="1692"/>
    <n v="1400"/>
    <x v="0"/>
    <n v="366171.8"/>
    <x v="2"/>
  </r>
  <r>
    <x v="4858"/>
    <x v="4858"/>
    <x v="0"/>
    <x v="2"/>
    <n v="179"/>
    <n v="9"/>
    <x v="349"/>
    <n v="261"/>
    <n v="387"/>
    <n v="1275.96"/>
    <n v="0.44500000000000001"/>
    <x v="2"/>
    <n v="1611"/>
    <n v="1309"/>
    <x v="0"/>
    <n v="718365.48"/>
    <x v="0"/>
  </r>
  <r>
    <x v="4859"/>
    <x v="4859"/>
    <x v="2"/>
    <x v="0"/>
    <n v="140"/>
    <n v="10"/>
    <x v="715"/>
    <n v="158"/>
    <n v="286"/>
    <n v="1372.02"/>
    <n v="0.27200000000000002"/>
    <x v="1"/>
    <n v="1400"/>
    <n v="794"/>
    <x v="0"/>
    <n v="1048223.28"/>
    <x v="3"/>
  </r>
  <r>
    <x v="4860"/>
    <x v="4860"/>
    <x v="0"/>
    <x v="0"/>
    <n v="59"/>
    <n v="9"/>
    <x v="696"/>
    <n v="25"/>
    <n v="76"/>
    <n v="1257.8900000000001"/>
    <n v="0.123"/>
    <x v="0"/>
    <n v="531"/>
    <n v="427"/>
    <x v="0"/>
    <n v="162267.81000000003"/>
    <x v="3"/>
  </r>
  <r>
    <x v="4861"/>
    <x v="4861"/>
    <x v="0"/>
    <x v="1"/>
    <n v="22"/>
    <n v="4"/>
    <x v="74"/>
    <n v="278"/>
    <n v="168"/>
    <n v="623.36"/>
    <n v="0.67200000000000004"/>
    <x v="2"/>
    <n v="88"/>
    <n v="0"/>
    <x v="0"/>
    <n v="433858.56"/>
    <x v="1"/>
  </r>
  <r>
    <x v="4862"/>
    <x v="4862"/>
    <x v="1"/>
    <x v="0"/>
    <n v="39"/>
    <n v="7"/>
    <x v="637"/>
    <n v="127"/>
    <n v="260"/>
    <n v="1682.07"/>
    <n v="0.84199999999999997"/>
    <x v="0"/>
    <n v="273"/>
    <n v="187"/>
    <x v="1"/>
    <n v="358280.91"/>
    <x v="2"/>
  </r>
  <r>
    <x v="4863"/>
    <x v="4863"/>
    <x v="3"/>
    <x v="2"/>
    <n v="164"/>
    <n v="10"/>
    <x v="121"/>
    <n v="201"/>
    <n v="149"/>
    <n v="1125.79"/>
    <n v="0.184"/>
    <x v="2"/>
    <n v="1640"/>
    <n v="1303"/>
    <x v="0"/>
    <n v="605675.02"/>
    <x v="3"/>
  </r>
  <r>
    <x v="4864"/>
    <x v="4864"/>
    <x v="0"/>
    <x v="0"/>
    <n v="156"/>
    <n v="2"/>
    <x v="28"/>
    <n v="297"/>
    <n v="52"/>
    <n v="1005.21"/>
    <n v="0.879"/>
    <x v="1"/>
    <n v="312"/>
    <n v="0"/>
    <x v="0"/>
    <n v="673490.70000000007"/>
    <x v="2"/>
  </r>
  <r>
    <x v="4865"/>
    <x v="4865"/>
    <x v="1"/>
    <x v="1"/>
    <n v="11"/>
    <n v="4"/>
    <x v="1"/>
    <n v="203"/>
    <n v="343"/>
    <n v="1974.77"/>
    <n v="0.52600000000000002"/>
    <x v="2"/>
    <n v="44"/>
    <n v="0"/>
    <x v="0"/>
    <n v="943940.05999999994"/>
    <x v="0"/>
  </r>
  <r>
    <x v="4866"/>
    <x v="4866"/>
    <x v="3"/>
    <x v="2"/>
    <n v="17"/>
    <n v="3"/>
    <x v="514"/>
    <n v="290"/>
    <n v="379"/>
    <n v="602.84"/>
    <n v="0.14399999999999999"/>
    <x v="2"/>
    <n v="51"/>
    <n v="21"/>
    <x v="1"/>
    <n v="192908.80000000002"/>
    <x v="3"/>
  </r>
  <r>
    <x v="4867"/>
    <x v="4867"/>
    <x v="2"/>
    <x v="2"/>
    <n v="130"/>
    <n v="13"/>
    <x v="338"/>
    <n v="259"/>
    <n v="378"/>
    <n v="1079.6600000000001"/>
    <n v="0.64300000000000002"/>
    <x v="2"/>
    <n v="1690"/>
    <n v="1362"/>
    <x v="0"/>
    <n v="633760.42000000004"/>
    <x v="1"/>
  </r>
  <r>
    <x v="4868"/>
    <x v="4868"/>
    <x v="2"/>
    <x v="1"/>
    <n v="116"/>
    <n v="9"/>
    <x v="541"/>
    <n v="240"/>
    <n v="66"/>
    <n v="1380.53"/>
    <n v="0.52"/>
    <x v="0"/>
    <n v="1044"/>
    <n v="593"/>
    <x v="0"/>
    <n v="953946.23"/>
    <x v="0"/>
  </r>
  <r>
    <x v="4869"/>
    <x v="4869"/>
    <x v="4"/>
    <x v="0"/>
    <n v="73"/>
    <n v="7"/>
    <x v="366"/>
    <n v="12"/>
    <n v="155"/>
    <n v="294.19"/>
    <n v="2.8000000000000001E-2"/>
    <x v="0"/>
    <n v="511"/>
    <n v="8"/>
    <x v="0"/>
    <n v="151507.85"/>
    <x v="3"/>
  </r>
  <r>
    <x v="4870"/>
    <x v="4870"/>
    <x v="1"/>
    <x v="1"/>
    <n v="104"/>
    <n v="11"/>
    <x v="626"/>
    <n v="183"/>
    <n v="279"/>
    <n v="740.77"/>
    <n v="0.39900000000000002"/>
    <x v="1"/>
    <n v="1144"/>
    <n v="1159"/>
    <x v="1"/>
    <n v="124449.36"/>
    <x v="0"/>
  </r>
  <r>
    <x v="4871"/>
    <x v="4871"/>
    <x v="3"/>
    <x v="0"/>
    <n v="94"/>
    <n v="12"/>
    <x v="423"/>
    <n v="249"/>
    <n v="353"/>
    <n v="1613.29"/>
    <n v="0.78500000000000003"/>
    <x v="0"/>
    <n v="1128"/>
    <n v="589"/>
    <x v="0"/>
    <n v="1271272.52"/>
    <x v="1"/>
  </r>
  <r>
    <x v="4872"/>
    <x v="4872"/>
    <x v="0"/>
    <x v="0"/>
    <n v="46"/>
    <n v="12"/>
    <x v="775"/>
    <n v="113"/>
    <n v="226"/>
    <n v="511.68"/>
    <n v="0.55500000000000005"/>
    <x v="0"/>
    <n v="552"/>
    <n v="185"/>
    <x v="0"/>
    <n v="245606.39999999999"/>
    <x v="0"/>
  </r>
  <r>
    <x v="4873"/>
    <x v="4873"/>
    <x v="2"/>
    <x v="2"/>
    <n v="113"/>
    <n v="9"/>
    <x v="516"/>
    <n v="298"/>
    <n v="133"/>
    <n v="1011.92"/>
    <n v="0.28199999999999997"/>
    <x v="0"/>
    <n v="1017"/>
    <n v="1157"/>
    <x v="1"/>
    <n v="159883.35999999999"/>
    <x v="3"/>
  </r>
  <r>
    <x v="4874"/>
    <x v="4874"/>
    <x v="3"/>
    <x v="1"/>
    <n v="163"/>
    <n v="3"/>
    <x v="524"/>
    <n v="253"/>
    <n v="312"/>
    <n v="1279.73"/>
    <n v="0.92900000000000005"/>
    <x v="1"/>
    <n v="489"/>
    <n v="431"/>
    <x v="1"/>
    <n v="397996.03"/>
    <x v="2"/>
  </r>
  <r>
    <x v="4875"/>
    <x v="4875"/>
    <x v="1"/>
    <x v="2"/>
    <n v="114"/>
    <n v="12"/>
    <x v="473"/>
    <n v="297"/>
    <n v="245"/>
    <n v="1358.77"/>
    <n v="0.23799999999999999"/>
    <x v="1"/>
    <n v="1368"/>
    <n v="1311"/>
    <x v="0"/>
    <n v="481004.58"/>
    <x v="3"/>
  </r>
  <r>
    <x v="4876"/>
    <x v="4876"/>
    <x v="4"/>
    <x v="1"/>
    <n v="30"/>
    <n v="7"/>
    <x v="452"/>
    <n v="282"/>
    <n v="298"/>
    <n v="1470.21"/>
    <n v="0.253"/>
    <x v="1"/>
    <n v="210"/>
    <n v="0"/>
    <x v="0"/>
    <n v="1055610.78"/>
    <x v="3"/>
  </r>
  <r>
    <x v="4877"/>
    <x v="4877"/>
    <x v="2"/>
    <x v="1"/>
    <n v="80"/>
    <n v="8"/>
    <x v="34"/>
    <n v="129"/>
    <n v="198"/>
    <n v="1738.66"/>
    <n v="0.35499999999999998"/>
    <x v="1"/>
    <n v="640"/>
    <n v="566"/>
    <x v="0"/>
    <n v="352947.98000000004"/>
    <x v="0"/>
  </r>
  <r>
    <x v="4878"/>
    <x v="4878"/>
    <x v="3"/>
    <x v="2"/>
    <n v="36"/>
    <n v="9"/>
    <x v="336"/>
    <n v="268"/>
    <n v="255"/>
    <n v="816.08"/>
    <n v="0.89500000000000002"/>
    <x v="2"/>
    <n v="324"/>
    <n v="266"/>
    <x v="0"/>
    <n v="266042.08"/>
    <x v="2"/>
  </r>
  <r>
    <x v="4879"/>
    <x v="4879"/>
    <x v="3"/>
    <x v="1"/>
    <n v="95"/>
    <n v="10"/>
    <x v="551"/>
    <n v="79"/>
    <n v="130"/>
    <n v="1427.93"/>
    <n v="0.50800000000000001"/>
    <x v="1"/>
    <n v="950"/>
    <n v="748"/>
    <x v="0"/>
    <n v="401248.33"/>
    <x v="0"/>
  </r>
  <r>
    <x v="4880"/>
    <x v="4880"/>
    <x v="3"/>
    <x v="1"/>
    <n v="129"/>
    <n v="6"/>
    <x v="314"/>
    <n v="192"/>
    <n v="238"/>
    <n v="1477.74"/>
    <n v="0.68200000000000005"/>
    <x v="1"/>
    <n v="774"/>
    <n v="637"/>
    <x v="0"/>
    <n v="486176.46"/>
    <x v="1"/>
  </r>
  <r>
    <x v="4881"/>
    <x v="4881"/>
    <x v="1"/>
    <x v="0"/>
    <n v="130"/>
    <n v="12"/>
    <x v="602"/>
    <n v="256"/>
    <n v="255"/>
    <n v="635.53"/>
    <n v="0.97599999999999998"/>
    <x v="2"/>
    <n v="1560"/>
    <n v="1453"/>
    <x v="0"/>
    <n v="230697.38999999998"/>
    <x v="2"/>
  </r>
  <r>
    <x v="4882"/>
    <x v="4882"/>
    <x v="1"/>
    <x v="1"/>
    <n v="56"/>
    <n v="4"/>
    <x v="762"/>
    <n v="127"/>
    <n v="357"/>
    <n v="1937.91"/>
    <n v="0.78300000000000003"/>
    <x v="2"/>
    <n v="224"/>
    <n v="0"/>
    <x v="0"/>
    <n v="858494.13"/>
    <x v="1"/>
  </r>
  <r>
    <x v="4883"/>
    <x v="4883"/>
    <x v="1"/>
    <x v="1"/>
    <n v="152"/>
    <n v="3"/>
    <x v="35"/>
    <n v="40"/>
    <n v="318"/>
    <n v="1737.18"/>
    <n v="0.17299999999999999"/>
    <x v="0"/>
    <n v="456"/>
    <n v="0"/>
    <x v="0"/>
    <n v="1174333.68"/>
    <x v="3"/>
  </r>
  <r>
    <x v="4884"/>
    <x v="4884"/>
    <x v="0"/>
    <x v="2"/>
    <n v="107"/>
    <n v="9"/>
    <x v="705"/>
    <n v="158"/>
    <n v="339"/>
    <n v="615.23"/>
    <n v="0.78800000000000003"/>
    <x v="0"/>
    <n v="963"/>
    <n v="329"/>
    <x v="0"/>
    <n v="487262.16000000003"/>
    <x v="1"/>
  </r>
  <r>
    <x v="4885"/>
    <x v="4885"/>
    <x v="3"/>
    <x v="2"/>
    <n v="109"/>
    <n v="2"/>
    <x v="748"/>
    <n v="25"/>
    <n v="349"/>
    <n v="1366.38"/>
    <n v="0.748"/>
    <x v="1"/>
    <n v="218"/>
    <n v="0"/>
    <x v="2"/>
    <n v="728280.54"/>
    <x v="1"/>
  </r>
  <r>
    <x v="4886"/>
    <x v="4886"/>
    <x v="2"/>
    <x v="1"/>
    <n v="172"/>
    <n v="11"/>
    <x v="0"/>
    <n v="282"/>
    <n v="304"/>
    <n v="1449.71"/>
    <n v="0.23300000000000001"/>
    <x v="0"/>
    <n v="1892"/>
    <n v="1631"/>
    <x v="0"/>
    <n v="787192.53"/>
    <x v="3"/>
  </r>
  <r>
    <x v="4887"/>
    <x v="4887"/>
    <x v="1"/>
    <x v="0"/>
    <n v="191"/>
    <n v="7"/>
    <x v="218"/>
    <n v="111"/>
    <n v="57"/>
    <n v="891.39"/>
    <n v="0.32500000000000001"/>
    <x v="2"/>
    <n v="1337"/>
    <n v="1168"/>
    <x v="0"/>
    <n v="249589.19999999998"/>
    <x v="0"/>
  </r>
  <r>
    <x v="4888"/>
    <x v="4888"/>
    <x v="1"/>
    <x v="0"/>
    <n v="18"/>
    <n v="3"/>
    <x v="367"/>
    <n v="81"/>
    <n v="163"/>
    <n v="1734.3"/>
    <n v="0.71"/>
    <x v="0"/>
    <n v="54"/>
    <n v="0"/>
    <x v="2"/>
    <n v="660768.29999999993"/>
    <x v="1"/>
  </r>
  <r>
    <x v="4889"/>
    <x v="4889"/>
    <x v="3"/>
    <x v="2"/>
    <n v="176"/>
    <n v="4"/>
    <x v="201"/>
    <n v="202"/>
    <n v="54"/>
    <n v="1395.95"/>
    <n v="0.23799999999999999"/>
    <x v="0"/>
    <n v="704"/>
    <n v="718"/>
    <x v="1"/>
    <n v="262438.60000000003"/>
    <x v="3"/>
  </r>
  <r>
    <x v="4890"/>
    <x v="4890"/>
    <x v="1"/>
    <x v="1"/>
    <n v="108"/>
    <n v="9"/>
    <x v="166"/>
    <n v="120"/>
    <n v="391"/>
    <n v="1333.4"/>
    <n v="0.20799999999999999"/>
    <x v="1"/>
    <n v="972"/>
    <n v="413"/>
    <x v="0"/>
    <n v="905378.60000000009"/>
    <x v="3"/>
  </r>
  <r>
    <x v="4891"/>
    <x v="4891"/>
    <x v="0"/>
    <x v="1"/>
    <n v="121"/>
    <n v="2"/>
    <x v="713"/>
    <n v="286"/>
    <n v="122"/>
    <n v="480.64"/>
    <n v="0.70299999999999996"/>
    <x v="2"/>
    <n v="242"/>
    <n v="309"/>
    <x v="1"/>
    <n v="105260.16"/>
    <x v="1"/>
  </r>
  <r>
    <x v="4892"/>
    <x v="4892"/>
    <x v="0"/>
    <x v="0"/>
    <n v="52"/>
    <n v="7"/>
    <x v="668"/>
    <n v="115"/>
    <n v="397"/>
    <n v="845.29"/>
    <n v="0.88100000000000001"/>
    <x v="2"/>
    <n v="364"/>
    <n v="75"/>
    <x v="0"/>
    <n v="341497.16"/>
    <x v="2"/>
  </r>
  <r>
    <x v="4893"/>
    <x v="4893"/>
    <x v="1"/>
    <x v="0"/>
    <n v="97"/>
    <n v="4"/>
    <x v="550"/>
    <n v="46"/>
    <n v="170"/>
    <n v="896.15"/>
    <n v="7.4999999999999997E-2"/>
    <x v="0"/>
    <n v="388"/>
    <n v="103"/>
    <x v="0"/>
    <n v="296625.64999999997"/>
    <x v="3"/>
  </r>
  <r>
    <x v="4894"/>
    <x v="4894"/>
    <x v="3"/>
    <x v="0"/>
    <n v="175"/>
    <n v="7"/>
    <x v="292"/>
    <n v="190"/>
    <n v="351"/>
    <n v="1480.64"/>
    <n v="0.44600000000000001"/>
    <x v="0"/>
    <n v="1225"/>
    <n v="814"/>
    <x v="0"/>
    <n v="889864.64"/>
    <x v="0"/>
  </r>
  <r>
    <x v="4895"/>
    <x v="4895"/>
    <x v="3"/>
    <x v="2"/>
    <n v="148"/>
    <n v="4"/>
    <x v="550"/>
    <n v="152"/>
    <n v="283"/>
    <n v="1255.8699999999999"/>
    <n v="0.60699999999999998"/>
    <x v="0"/>
    <n v="592"/>
    <n v="413"/>
    <x v="0"/>
    <n v="415692.97"/>
    <x v="1"/>
  </r>
  <r>
    <x v="4896"/>
    <x v="4896"/>
    <x v="3"/>
    <x v="1"/>
    <n v="114"/>
    <n v="12"/>
    <x v="381"/>
    <n v="123"/>
    <n v="115"/>
    <n v="217.43"/>
    <n v="0.67600000000000005"/>
    <x v="1"/>
    <n v="1368"/>
    <n v="906"/>
    <x v="0"/>
    <n v="127196.55"/>
    <x v="1"/>
  </r>
  <r>
    <x v="4897"/>
    <x v="4897"/>
    <x v="4"/>
    <x v="2"/>
    <n v="167"/>
    <n v="12"/>
    <x v="116"/>
    <n v="247"/>
    <n v="279"/>
    <n v="650.01"/>
    <n v="0.996"/>
    <x v="0"/>
    <n v="2004"/>
    <n v="1837"/>
    <x v="0"/>
    <n v="269104.14"/>
    <x v="2"/>
  </r>
  <r>
    <x v="4898"/>
    <x v="4898"/>
    <x v="1"/>
    <x v="1"/>
    <n v="57"/>
    <n v="9"/>
    <x v="109"/>
    <n v="103"/>
    <n v="80"/>
    <n v="972.44"/>
    <n v="0.68300000000000005"/>
    <x v="0"/>
    <n v="513"/>
    <n v="0"/>
    <x v="0"/>
    <n v="768227.60000000009"/>
    <x v="1"/>
  </r>
  <r>
    <x v="4899"/>
    <x v="4899"/>
    <x v="3"/>
    <x v="2"/>
    <n v="166"/>
    <n v="6"/>
    <x v="596"/>
    <n v="269"/>
    <n v="356"/>
    <n v="1486.63"/>
    <n v="0.62"/>
    <x v="1"/>
    <n v="996"/>
    <n v="895"/>
    <x v="0"/>
    <n v="550053.10000000009"/>
    <x v="1"/>
  </r>
  <r>
    <x v="4900"/>
    <x v="4900"/>
    <x v="0"/>
    <x v="1"/>
    <n v="7"/>
    <n v="5"/>
    <x v="111"/>
    <n v="116"/>
    <n v="346"/>
    <n v="1499.96"/>
    <n v="0.99"/>
    <x v="2"/>
    <n v="35"/>
    <n v="104"/>
    <x v="1"/>
    <n v="70498.12"/>
    <x v="2"/>
  </r>
  <r>
    <x v="4901"/>
    <x v="4901"/>
    <x v="2"/>
    <x v="0"/>
    <n v="72"/>
    <n v="10"/>
    <x v="591"/>
    <n v="253"/>
    <n v="100"/>
    <n v="1006.56"/>
    <n v="6.0999999999999999E-2"/>
    <x v="1"/>
    <n v="720"/>
    <n v="322"/>
    <x v="0"/>
    <n v="655270.55999999994"/>
    <x v="3"/>
  </r>
  <r>
    <x v="4902"/>
    <x v="4902"/>
    <x v="2"/>
    <x v="0"/>
    <n v="137"/>
    <n v="6"/>
    <x v="222"/>
    <n v="32"/>
    <n v="196"/>
    <n v="278.02"/>
    <n v="7.3999999999999996E-2"/>
    <x v="0"/>
    <n v="822"/>
    <n v="702"/>
    <x v="1"/>
    <n v="42259.039999999994"/>
    <x v="3"/>
  </r>
  <r>
    <x v="4903"/>
    <x v="4903"/>
    <x v="3"/>
    <x v="0"/>
    <n v="142"/>
    <n v="13"/>
    <x v="214"/>
    <n v="280"/>
    <n v="144"/>
    <n v="621.16"/>
    <n v="0.56100000000000005"/>
    <x v="0"/>
    <n v="1846"/>
    <n v="1727"/>
    <x v="0"/>
    <n v="247842.84"/>
    <x v="0"/>
  </r>
  <r>
    <x v="4904"/>
    <x v="4904"/>
    <x v="2"/>
    <x v="2"/>
    <n v="56"/>
    <n v="5"/>
    <x v="78"/>
    <n v="149"/>
    <n v="378"/>
    <n v="546.65"/>
    <n v="0.35899999999999999"/>
    <x v="2"/>
    <n v="280"/>
    <n v="0"/>
    <x v="0"/>
    <n v="339469.64999999997"/>
    <x v="0"/>
  </r>
  <r>
    <x v="4905"/>
    <x v="4905"/>
    <x v="2"/>
    <x v="0"/>
    <n v="161"/>
    <n v="9"/>
    <x v="657"/>
    <n v="91"/>
    <n v="87"/>
    <n v="1573"/>
    <n v="9.7000000000000003E-2"/>
    <x v="1"/>
    <n v="1449"/>
    <n v="993"/>
    <x v="0"/>
    <n v="860431"/>
    <x v="3"/>
  </r>
  <r>
    <x v="4906"/>
    <x v="4906"/>
    <x v="4"/>
    <x v="1"/>
    <n v="100"/>
    <n v="9"/>
    <x v="610"/>
    <n v="165"/>
    <n v="247"/>
    <n v="400.97"/>
    <n v="0.30599999999999999"/>
    <x v="0"/>
    <n v="900"/>
    <n v="759"/>
    <x v="0"/>
    <n v="122696.82"/>
    <x v="0"/>
  </r>
  <r>
    <x v="4907"/>
    <x v="4907"/>
    <x v="0"/>
    <x v="2"/>
    <n v="35"/>
    <n v="9"/>
    <x v="427"/>
    <n v="28"/>
    <n v="290"/>
    <n v="956.6"/>
    <n v="0.67400000000000004"/>
    <x v="2"/>
    <n v="315"/>
    <n v="40"/>
    <x v="0"/>
    <n v="289849.8"/>
    <x v="1"/>
  </r>
  <r>
    <x v="4908"/>
    <x v="4908"/>
    <x v="0"/>
    <x v="1"/>
    <n v="70"/>
    <n v="5"/>
    <x v="413"/>
    <n v="78"/>
    <n v="222"/>
    <n v="1357.9"/>
    <n v="0.88100000000000001"/>
    <x v="0"/>
    <n v="350"/>
    <n v="0"/>
    <x v="0"/>
    <n v="1033361.9"/>
    <x v="2"/>
  </r>
  <r>
    <x v="4909"/>
    <x v="4909"/>
    <x v="4"/>
    <x v="2"/>
    <n v="95"/>
    <n v="14"/>
    <x v="411"/>
    <n v="141"/>
    <n v="305"/>
    <n v="1931.33"/>
    <n v="9.4E-2"/>
    <x v="2"/>
    <n v="1330"/>
    <n v="803"/>
    <x v="0"/>
    <n v="1290128.44"/>
    <x v="3"/>
  </r>
  <r>
    <x v="4910"/>
    <x v="4910"/>
    <x v="4"/>
    <x v="1"/>
    <n v="73"/>
    <n v="2"/>
    <x v="175"/>
    <n v="265"/>
    <n v="90"/>
    <n v="1998.52"/>
    <n v="0.54"/>
    <x v="0"/>
    <n v="146"/>
    <n v="165"/>
    <x v="1"/>
    <n v="491635.92"/>
    <x v="0"/>
  </r>
  <r>
    <x v="4911"/>
    <x v="4911"/>
    <x v="2"/>
    <x v="1"/>
    <n v="169"/>
    <n v="3"/>
    <x v="569"/>
    <n v="218"/>
    <n v="178"/>
    <n v="1908.2"/>
    <n v="0.29599999999999999"/>
    <x v="0"/>
    <n v="507"/>
    <n v="279"/>
    <x v="0"/>
    <n v="851057.20000000007"/>
    <x v="3"/>
  </r>
  <r>
    <x v="4912"/>
    <x v="4912"/>
    <x v="1"/>
    <x v="2"/>
    <n v="159"/>
    <n v="5"/>
    <x v="46"/>
    <n v="19"/>
    <n v="103"/>
    <n v="1450.57"/>
    <n v="0.66700000000000004"/>
    <x v="2"/>
    <n v="795"/>
    <n v="768"/>
    <x v="1"/>
    <n v="66726.22"/>
    <x v="1"/>
  </r>
  <r>
    <x v="4913"/>
    <x v="4913"/>
    <x v="2"/>
    <x v="2"/>
    <n v="91"/>
    <n v="11"/>
    <x v="301"/>
    <n v="149"/>
    <n v="135"/>
    <n v="1505.56"/>
    <n v="0.54900000000000004"/>
    <x v="2"/>
    <n v="1001"/>
    <n v="799"/>
    <x v="0"/>
    <n v="528451.55999999994"/>
    <x v="0"/>
  </r>
  <r>
    <x v="4914"/>
    <x v="4914"/>
    <x v="4"/>
    <x v="0"/>
    <n v="37"/>
    <n v="3"/>
    <x v="424"/>
    <n v="144"/>
    <n v="261"/>
    <n v="1530.46"/>
    <n v="0.92700000000000005"/>
    <x v="0"/>
    <n v="111"/>
    <n v="119"/>
    <x v="1"/>
    <n v="208142.56"/>
    <x v="2"/>
  </r>
  <r>
    <x v="4915"/>
    <x v="4915"/>
    <x v="0"/>
    <x v="0"/>
    <n v="72"/>
    <n v="12"/>
    <x v="79"/>
    <n v="264"/>
    <n v="318"/>
    <n v="1732.08"/>
    <n v="3.7999999999999999E-2"/>
    <x v="2"/>
    <n v="864"/>
    <n v="1020"/>
    <x v="1"/>
    <n v="187064.63999999998"/>
    <x v="3"/>
  </r>
  <r>
    <x v="4916"/>
    <x v="4916"/>
    <x v="2"/>
    <x v="1"/>
    <n v="191"/>
    <n v="11"/>
    <x v="408"/>
    <n v="267"/>
    <n v="345"/>
    <n v="1905.98"/>
    <n v="0.47"/>
    <x v="0"/>
    <n v="2101"/>
    <n v="1730"/>
    <x v="0"/>
    <n v="1216015.24"/>
    <x v="0"/>
  </r>
  <r>
    <x v="4917"/>
    <x v="4917"/>
    <x v="1"/>
    <x v="1"/>
    <n v="196"/>
    <n v="4"/>
    <x v="402"/>
    <n v="103"/>
    <n v="70"/>
    <n v="919.13"/>
    <n v="0.193"/>
    <x v="0"/>
    <n v="784"/>
    <n v="135"/>
    <x v="0"/>
    <n v="691185.76"/>
    <x v="3"/>
  </r>
  <r>
    <x v="4918"/>
    <x v="4918"/>
    <x v="2"/>
    <x v="1"/>
    <n v="92"/>
    <n v="10"/>
    <x v="392"/>
    <n v="250"/>
    <n v="264"/>
    <n v="862.2"/>
    <n v="0.53700000000000003"/>
    <x v="1"/>
    <n v="920"/>
    <n v="416"/>
    <x v="0"/>
    <n v="650098.80000000005"/>
    <x v="0"/>
  </r>
  <r>
    <x v="4919"/>
    <x v="4919"/>
    <x v="3"/>
    <x v="2"/>
    <n v="176"/>
    <n v="10"/>
    <x v="274"/>
    <n v="246"/>
    <n v="238"/>
    <n v="947.91"/>
    <n v="0.85399999999999998"/>
    <x v="0"/>
    <n v="1760"/>
    <n v="1865"/>
    <x v="1"/>
    <n v="133655.31"/>
    <x v="2"/>
  </r>
  <r>
    <x v="4920"/>
    <x v="4920"/>
    <x v="2"/>
    <x v="2"/>
    <n v="99"/>
    <n v="12"/>
    <x v="751"/>
    <n v="174"/>
    <n v="210"/>
    <n v="1336.64"/>
    <n v="0.91100000000000003"/>
    <x v="0"/>
    <n v="1188"/>
    <n v="1310"/>
    <x v="1"/>
    <n v="69505.279999999999"/>
    <x v="2"/>
  </r>
  <r>
    <x v="4921"/>
    <x v="4921"/>
    <x v="4"/>
    <x v="0"/>
    <n v="112"/>
    <n v="10"/>
    <x v="315"/>
    <n v="157"/>
    <n v="250"/>
    <n v="1562.12"/>
    <n v="0.39800000000000002"/>
    <x v="2"/>
    <n v="1120"/>
    <n v="655"/>
    <x v="0"/>
    <n v="971638.6399999999"/>
    <x v="0"/>
  </r>
  <r>
    <x v="4922"/>
    <x v="4922"/>
    <x v="0"/>
    <x v="1"/>
    <n v="181"/>
    <n v="8"/>
    <x v="15"/>
    <n v="227"/>
    <n v="78"/>
    <n v="1747.56"/>
    <n v="0.81200000000000006"/>
    <x v="1"/>
    <n v="1448"/>
    <n v="960"/>
    <x v="0"/>
    <n v="1249505.3999999999"/>
    <x v="2"/>
  </r>
  <r>
    <x v="4923"/>
    <x v="4923"/>
    <x v="0"/>
    <x v="0"/>
    <n v="57"/>
    <n v="5"/>
    <x v="407"/>
    <n v="117"/>
    <n v="293"/>
    <n v="939.61"/>
    <n v="0.28100000000000003"/>
    <x v="2"/>
    <n v="285"/>
    <n v="0"/>
    <x v="0"/>
    <n v="741352.29"/>
    <x v="3"/>
  </r>
  <r>
    <x v="4924"/>
    <x v="4924"/>
    <x v="4"/>
    <x v="2"/>
    <n v="78"/>
    <n v="2"/>
    <x v="679"/>
    <n v="240"/>
    <n v="232"/>
    <n v="758.58"/>
    <n v="6.0000000000000001E-3"/>
    <x v="2"/>
    <n v="156"/>
    <n v="0"/>
    <x v="0"/>
    <n v="316327.86000000004"/>
    <x v="3"/>
  </r>
  <r>
    <x v="4925"/>
    <x v="4925"/>
    <x v="3"/>
    <x v="2"/>
    <n v="53"/>
    <n v="4"/>
    <x v="40"/>
    <n v="79"/>
    <n v="81"/>
    <n v="1967.54"/>
    <n v="0.85499999999999998"/>
    <x v="0"/>
    <n v="212"/>
    <n v="0"/>
    <x v="0"/>
    <n v="1070341.76"/>
    <x v="2"/>
  </r>
  <r>
    <x v="4926"/>
    <x v="4926"/>
    <x v="4"/>
    <x v="2"/>
    <n v="117"/>
    <n v="9"/>
    <x v="67"/>
    <n v="230"/>
    <n v="316"/>
    <n v="502.18"/>
    <n v="0.11899999999999999"/>
    <x v="0"/>
    <n v="1053"/>
    <n v="1240"/>
    <x v="1"/>
    <n v="21593.74"/>
    <x v="3"/>
  </r>
  <r>
    <x v="4927"/>
    <x v="4927"/>
    <x v="2"/>
    <x v="0"/>
    <n v="118"/>
    <n v="5"/>
    <x v="747"/>
    <n v="83"/>
    <n v="85"/>
    <n v="482.91"/>
    <n v="1.7999999999999999E-2"/>
    <x v="0"/>
    <n v="590"/>
    <n v="329"/>
    <x v="0"/>
    <n v="166121.04"/>
    <x v="3"/>
  </r>
  <r>
    <x v="4928"/>
    <x v="4928"/>
    <x v="4"/>
    <x v="2"/>
    <n v="198"/>
    <n v="11"/>
    <x v="339"/>
    <n v="188"/>
    <n v="142"/>
    <n v="1445.04"/>
    <n v="0.35399999999999998"/>
    <x v="2"/>
    <n v="2178"/>
    <n v="2313"/>
    <x v="1"/>
    <n v="76587.12"/>
    <x v="0"/>
  </r>
  <r>
    <x v="4929"/>
    <x v="4929"/>
    <x v="4"/>
    <x v="1"/>
    <n v="99"/>
    <n v="11"/>
    <x v="772"/>
    <n v="89"/>
    <n v="208"/>
    <n v="400.33"/>
    <n v="0.379"/>
    <x v="2"/>
    <n v="1089"/>
    <n v="912"/>
    <x v="0"/>
    <n v="106487.78"/>
    <x v="0"/>
  </r>
  <r>
    <x v="4930"/>
    <x v="4930"/>
    <x v="3"/>
    <x v="0"/>
    <n v="195"/>
    <n v="3"/>
    <x v="379"/>
    <n v="168"/>
    <n v="229"/>
    <n v="828.85"/>
    <n v="7.6999999999999999E-2"/>
    <x v="0"/>
    <n v="585"/>
    <n v="715"/>
    <x v="1"/>
    <n v="31496.3"/>
    <x v="3"/>
  </r>
  <r>
    <x v="4931"/>
    <x v="4931"/>
    <x v="2"/>
    <x v="2"/>
    <n v="29"/>
    <n v="9"/>
    <x v="537"/>
    <n v="178"/>
    <n v="355"/>
    <n v="620.15"/>
    <n v="0.81399999999999995"/>
    <x v="2"/>
    <n v="261"/>
    <n v="390"/>
    <x v="1"/>
    <n v="30387.35"/>
    <x v="2"/>
  </r>
  <r>
    <x v="4932"/>
    <x v="4932"/>
    <x v="1"/>
    <x v="0"/>
    <n v="136"/>
    <n v="8"/>
    <x v="503"/>
    <n v="170"/>
    <n v="267"/>
    <n v="378.99"/>
    <n v="0.40600000000000003"/>
    <x v="1"/>
    <n v="1088"/>
    <n v="1190"/>
    <x v="1"/>
    <n v="25771.32"/>
    <x v="0"/>
  </r>
  <r>
    <x v="4933"/>
    <x v="4933"/>
    <x v="1"/>
    <x v="0"/>
    <n v="183"/>
    <n v="12"/>
    <x v="323"/>
    <n v="41"/>
    <n v="378"/>
    <n v="1180.43"/>
    <n v="0.49"/>
    <x v="1"/>
    <n v="2196"/>
    <n v="2038"/>
    <x v="1"/>
    <n v="234905.57"/>
    <x v="0"/>
  </r>
  <r>
    <x v="4934"/>
    <x v="4934"/>
    <x v="0"/>
    <x v="2"/>
    <n v="143"/>
    <n v="11"/>
    <x v="141"/>
    <n v="130"/>
    <n v="392"/>
    <n v="778.35"/>
    <n v="0.26500000000000001"/>
    <x v="1"/>
    <n v="1573"/>
    <n v="1314"/>
    <x v="1"/>
    <n v="302778.15000000002"/>
    <x v="3"/>
  </r>
  <r>
    <x v="4935"/>
    <x v="4935"/>
    <x v="4"/>
    <x v="2"/>
    <n v="149"/>
    <n v="10"/>
    <x v="247"/>
    <n v="224"/>
    <n v="276"/>
    <n v="951.36"/>
    <n v="0.51200000000000001"/>
    <x v="2"/>
    <n v="1490"/>
    <n v="957"/>
    <x v="0"/>
    <n v="720179.52"/>
    <x v="0"/>
  </r>
  <r>
    <x v="4936"/>
    <x v="4936"/>
    <x v="0"/>
    <x v="0"/>
    <n v="112"/>
    <n v="3"/>
    <x v="116"/>
    <n v="12"/>
    <n v="261"/>
    <n v="431.93"/>
    <n v="0.76700000000000002"/>
    <x v="1"/>
    <n v="336"/>
    <n v="0"/>
    <x v="0"/>
    <n v="178819.02"/>
    <x v="1"/>
  </r>
  <r>
    <x v="4937"/>
    <x v="4937"/>
    <x v="3"/>
    <x v="0"/>
    <n v="198"/>
    <n v="6"/>
    <x v="614"/>
    <n v="237"/>
    <n v="212"/>
    <n v="1547.34"/>
    <n v="0.90600000000000003"/>
    <x v="0"/>
    <n v="1188"/>
    <n v="816"/>
    <x v="0"/>
    <n v="942330.05999999994"/>
    <x v="2"/>
  </r>
  <r>
    <x v="4938"/>
    <x v="4938"/>
    <x v="1"/>
    <x v="2"/>
    <n v="73"/>
    <n v="7"/>
    <x v="366"/>
    <n v="57"/>
    <n v="207"/>
    <n v="663.69"/>
    <n v="0.97099999999999997"/>
    <x v="0"/>
    <n v="511"/>
    <n v="53"/>
    <x v="0"/>
    <n v="341800.35000000003"/>
    <x v="2"/>
  </r>
  <r>
    <x v="4939"/>
    <x v="4939"/>
    <x v="4"/>
    <x v="1"/>
    <n v="88"/>
    <n v="14"/>
    <x v="178"/>
    <n v="176"/>
    <n v="159"/>
    <n v="718.3"/>
    <n v="0.42699999999999999"/>
    <x v="0"/>
    <n v="1232"/>
    <n v="958"/>
    <x v="0"/>
    <n v="323235"/>
    <x v="0"/>
  </r>
  <r>
    <x v="4940"/>
    <x v="4940"/>
    <x v="3"/>
    <x v="0"/>
    <n v="161"/>
    <n v="3"/>
    <x v="347"/>
    <n v="20"/>
    <n v="104"/>
    <n v="541.70000000000005"/>
    <n v="0.99"/>
    <x v="1"/>
    <n v="483"/>
    <n v="277"/>
    <x v="0"/>
    <n v="122424.20000000001"/>
    <x v="2"/>
  </r>
  <r>
    <x v="4941"/>
    <x v="4941"/>
    <x v="3"/>
    <x v="0"/>
    <n v="89"/>
    <n v="3"/>
    <x v="752"/>
    <n v="247"/>
    <n v="399"/>
    <n v="897.09"/>
    <n v="0.29499999999999998"/>
    <x v="1"/>
    <n v="267"/>
    <n v="460"/>
    <x v="1"/>
    <n v="48442.86"/>
    <x v="3"/>
  </r>
  <r>
    <x v="4942"/>
    <x v="4942"/>
    <x v="4"/>
    <x v="1"/>
    <n v="123"/>
    <n v="14"/>
    <x v="154"/>
    <n v="287"/>
    <n v="263"/>
    <n v="953.97"/>
    <n v="7.0000000000000001E-3"/>
    <x v="2"/>
    <n v="1722"/>
    <n v="1228"/>
    <x v="0"/>
    <n v="745050.57000000007"/>
    <x v="3"/>
  </r>
  <r>
    <x v="4943"/>
    <x v="4943"/>
    <x v="3"/>
    <x v="2"/>
    <n v="76"/>
    <n v="11"/>
    <x v="359"/>
    <n v="250"/>
    <n v="64"/>
    <n v="1082.8499999999999"/>
    <n v="0.76800000000000002"/>
    <x v="0"/>
    <n v="836"/>
    <n v="484"/>
    <x v="0"/>
    <n v="651875.69999999995"/>
    <x v="1"/>
  </r>
  <r>
    <x v="4944"/>
    <x v="4944"/>
    <x v="4"/>
    <x v="2"/>
    <n v="24"/>
    <n v="5"/>
    <x v="756"/>
    <n v="201"/>
    <n v="202"/>
    <n v="1936.76"/>
    <n v="0.17799999999999999"/>
    <x v="2"/>
    <n v="120"/>
    <n v="0"/>
    <x v="0"/>
    <n v="836680.32"/>
    <x v="3"/>
  </r>
  <r>
    <x v="4945"/>
    <x v="4945"/>
    <x v="4"/>
    <x v="1"/>
    <n v="31"/>
    <n v="9"/>
    <x v="113"/>
    <n v="21"/>
    <n v="69"/>
    <n v="1814.15"/>
    <n v="5.1999999999999998E-2"/>
    <x v="1"/>
    <n v="279"/>
    <n v="0"/>
    <x v="0"/>
    <n v="694819.45000000007"/>
    <x v="3"/>
  </r>
  <r>
    <x v="4946"/>
    <x v="4946"/>
    <x v="2"/>
    <x v="2"/>
    <n v="12"/>
    <n v="14"/>
    <x v="314"/>
    <n v="62"/>
    <n v="101"/>
    <n v="1238.32"/>
    <n v="0.92400000000000004"/>
    <x v="2"/>
    <n v="168"/>
    <n v="0"/>
    <x v="0"/>
    <n v="407407.27999999997"/>
    <x v="2"/>
  </r>
  <r>
    <x v="4947"/>
    <x v="4947"/>
    <x v="0"/>
    <x v="2"/>
    <n v="89"/>
    <n v="12"/>
    <x v="143"/>
    <n v="64"/>
    <n v="392"/>
    <n v="125.86"/>
    <n v="0.79200000000000004"/>
    <x v="0"/>
    <n v="1068"/>
    <n v="834"/>
    <x v="1"/>
    <n v="37506.28"/>
    <x v="1"/>
  </r>
  <r>
    <x v="4948"/>
    <x v="4948"/>
    <x v="3"/>
    <x v="0"/>
    <n v="65"/>
    <n v="6"/>
    <x v="101"/>
    <n v="30"/>
    <n v="370"/>
    <n v="1243.9100000000001"/>
    <n v="0.10299999999999999"/>
    <x v="2"/>
    <n v="390"/>
    <n v="249"/>
    <x v="1"/>
    <n v="212708.61000000002"/>
    <x v="3"/>
  </r>
  <r>
    <x v="4949"/>
    <x v="4949"/>
    <x v="3"/>
    <x v="0"/>
    <n v="160"/>
    <n v="10"/>
    <x v="175"/>
    <n v="28"/>
    <n v="133"/>
    <n v="224.85"/>
    <n v="0.77700000000000002"/>
    <x v="2"/>
    <n v="1600"/>
    <n v="1382"/>
    <x v="0"/>
    <n v="55313.1"/>
    <x v="1"/>
  </r>
  <r>
    <x v="4950"/>
    <x v="4950"/>
    <x v="2"/>
    <x v="0"/>
    <n v="7"/>
    <n v="5"/>
    <x v="204"/>
    <n v="68"/>
    <n v="375"/>
    <n v="1435.17"/>
    <n v="0.84399999999999997"/>
    <x v="1"/>
    <n v="35"/>
    <n v="0"/>
    <x v="1"/>
    <n v="376014.54000000004"/>
    <x v="2"/>
  </r>
  <r>
    <x v="4951"/>
    <x v="4951"/>
    <x v="2"/>
    <x v="1"/>
    <n v="11"/>
    <n v="4"/>
    <x v="543"/>
    <n v="160"/>
    <n v="273"/>
    <n v="810.65"/>
    <n v="0.90500000000000003"/>
    <x v="1"/>
    <n v="44"/>
    <n v="175"/>
    <x v="1"/>
    <n v="23508.85"/>
    <x v="2"/>
  </r>
  <r>
    <x v="4952"/>
    <x v="4952"/>
    <x v="2"/>
    <x v="2"/>
    <n v="192"/>
    <n v="11"/>
    <x v="226"/>
    <n v="268"/>
    <n v="178"/>
    <n v="1683.51"/>
    <n v="0.54400000000000004"/>
    <x v="1"/>
    <n v="2112"/>
    <n v="1969"/>
    <x v="0"/>
    <n v="691922.61"/>
    <x v="0"/>
  </r>
  <r>
    <x v="4953"/>
    <x v="4953"/>
    <x v="1"/>
    <x v="2"/>
    <n v="8"/>
    <n v="9"/>
    <x v="140"/>
    <n v="67"/>
    <n v="399"/>
    <n v="1887.93"/>
    <n v="0.70299999999999996"/>
    <x v="1"/>
    <n v="72"/>
    <n v="72"/>
    <x v="1"/>
    <n v="126491.31"/>
    <x v="1"/>
  </r>
  <r>
    <x v="4954"/>
    <x v="4954"/>
    <x v="1"/>
    <x v="0"/>
    <n v="137"/>
    <n v="2"/>
    <x v="504"/>
    <n v="225"/>
    <n v="65"/>
    <n v="863.37"/>
    <n v="0.76200000000000001"/>
    <x v="0"/>
    <n v="274"/>
    <n v="0"/>
    <x v="0"/>
    <n v="555146.91"/>
    <x v="1"/>
  </r>
  <r>
    <x v="4955"/>
    <x v="4955"/>
    <x v="1"/>
    <x v="0"/>
    <n v="143"/>
    <n v="10"/>
    <x v="348"/>
    <n v="71"/>
    <n v="323"/>
    <n v="948.08"/>
    <n v="0.68899999999999995"/>
    <x v="0"/>
    <n v="1430"/>
    <n v="1278"/>
    <x v="1"/>
    <n v="211421.84"/>
    <x v="1"/>
  </r>
  <r>
    <x v="4956"/>
    <x v="4956"/>
    <x v="4"/>
    <x v="1"/>
    <n v="129"/>
    <n v="5"/>
    <x v="442"/>
    <n v="155"/>
    <n v="126"/>
    <n v="1200.79"/>
    <n v="0.64700000000000002"/>
    <x v="2"/>
    <n v="645"/>
    <n v="624"/>
    <x v="0"/>
    <n v="211339.03999999998"/>
    <x v="1"/>
  </r>
  <r>
    <x v="4957"/>
    <x v="4957"/>
    <x v="3"/>
    <x v="2"/>
    <n v="19"/>
    <n v="12"/>
    <x v="139"/>
    <n v="248"/>
    <n v="349"/>
    <n v="434.41"/>
    <n v="0.54800000000000004"/>
    <x v="0"/>
    <n v="228"/>
    <n v="431"/>
    <x v="1"/>
    <n v="19548.45"/>
    <x v="0"/>
  </r>
  <r>
    <x v="4958"/>
    <x v="4958"/>
    <x v="0"/>
    <x v="1"/>
    <n v="196"/>
    <n v="10"/>
    <x v="773"/>
    <n v="191"/>
    <n v="355"/>
    <n v="1858.3"/>
    <n v="0.47899999999999998"/>
    <x v="2"/>
    <n v="1960"/>
    <n v="1711"/>
    <x v="0"/>
    <n v="817652"/>
    <x v="0"/>
  </r>
  <r>
    <x v="4959"/>
    <x v="4959"/>
    <x v="4"/>
    <x v="2"/>
    <n v="17"/>
    <n v="9"/>
    <x v="233"/>
    <n v="104"/>
    <n v="141"/>
    <n v="894.35"/>
    <n v="0.996"/>
    <x v="1"/>
    <n v="153"/>
    <n v="0"/>
    <x v="2"/>
    <n v="623361.95000000007"/>
    <x v="2"/>
  </r>
  <r>
    <x v="4960"/>
    <x v="4960"/>
    <x v="3"/>
    <x v="1"/>
    <n v="122"/>
    <n v="4"/>
    <x v="726"/>
    <n v="87"/>
    <n v="319"/>
    <n v="375.3"/>
    <n v="0.33800000000000002"/>
    <x v="2"/>
    <n v="488"/>
    <n v="0"/>
    <x v="0"/>
    <n v="292734"/>
    <x v="0"/>
  </r>
  <r>
    <x v="4961"/>
    <x v="4961"/>
    <x v="3"/>
    <x v="0"/>
    <n v="11"/>
    <n v="4"/>
    <x v="11"/>
    <n v="151"/>
    <n v="101"/>
    <n v="1537.33"/>
    <n v="8.7999999999999995E-2"/>
    <x v="2"/>
    <n v="44"/>
    <n v="0"/>
    <x v="2"/>
    <n v="1219102.69"/>
    <x v="3"/>
  </r>
  <r>
    <x v="4962"/>
    <x v="4962"/>
    <x v="2"/>
    <x v="1"/>
    <n v="108"/>
    <n v="10"/>
    <x v="761"/>
    <n v="114"/>
    <n v="398"/>
    <n v="477.35"/>
    <n v="0.76500000000000001"/>
    <x v="0"/>
    <n v="1080"/>
    <n v="911"/>
    <x v="1"/>
    <n v="135090.05000000002"/>
    <x v="1"/>
  </r>
  <r>
    <x v="4963"/>
    <x v="4963"/>
    <x v="2"/>
    <x v="1"/>
    <n v="10"/>
    <n v="4"/>
    <x v="98"/>
    <n v="270"/>
    <n v="170"/>
    <n v="329.88"/>
    <n v="0.214"/>
    <x v="2"/>
    <n v="40"/>
    <n v="0"/>
    <x v="0"/>
    <n v="180774.24"/>
    <x v="3"/>
  </r>
  <r>
    <x v="4964"/>
    <x v="4964"/>
    <x v="4"/>
    <x v="0"/>
    <n v="188"/>
    <n v="5"/>
    <x v="438"/>
    <n v="104"/>
    <n v="99"/>
    <n v="1147.5999999999999"/>
    <n v="0.53300000000000003"/>
    <x v="0"/>
    <n v="940"/>
    <n v="437"/>
    <x v="0"/>
    <n v="696593.2"/>
    <x v="0"/>
  </r>
  <r>
    <x v="4965"/>
    <x v="4965"/>
    <x v="2"/>
    <x v="2"/>
    <n v="68"/>
    <n v="10"/>
    <x v="563"/>
    <n v="232"/>
    <n v="322"/>
    <n v="1359.42"/>
    <n v="9.6000000000000002E-2"/>
    <x v="2"/>
    <n v="680"/>
    <n v="423"/>
    <x v="0"/>
    <n v="664756.38"/>
    <x v="3"/>
  </r>
  <r>
    <x v="4966"/>
    <x v="4966"/>
    <x v="3"/>
    <x v="2"/>
    <n v="182"/>
    <n v="13"/>
    <x v="559"/>
    <n v="199"/>
    <n v="169"/>
    <n v="1160.6500000000001"/>
    <n v="0.61899999999999999"/>
    <x v="0"/>
    <n v="2366"/>
    <n v="2292"/>
    <x v="0"/>
    <n v="316857.45"/>
    <x v="1"/>
  </r>
  <r>
    <x v="4967"/>
    <x v="4967"/>
    <x v="2"/>
    <x v="0"/>
    <n v="34"/>
    <n v="5"/>
    <x v="534"/>
    <n v="138"/>
    <n v="144"/>
    <n v="1330.2"/>
    <n v="0.94399999999999995"/>
    <x v="1"/>
    <n v="170"/>
    <n v="0"/>
    <x v="2"/>
    <n v="980357.4"/>
    <x v="2"/>
  </r>
  <r>
    <x v="4968"/>
    <x v="4968"/>
    <x v="1"/>
    <x v="1"/>
    <n v="26"/>
    <n v="12"/>
    <x v="384"/>
    <n v="204"/>
    <n v="198"/>
    <n v="275.27"/>
    <n v="0.72299999999999998"/>
    <x v="0"/>
    <n v="312"/>
    <n v="0"/>
    <x v="0"/>
    <n v="155527.54999999999"/>
    <x v="1"/>
  </r>
  <r>
    <x v="4969"/>
    <x v="4969"/>
    <x v="2"/>
    <x v="1"/>
    <n v="157"/>
    <n v="4"/>
    <x v="594"/>
    <n v="29"/>
    <n v="338"/>
    <n v="978.24"/>
    <n v="0.215"/>
    <x v="1"/>
    <n v="628"/>
    <n v="491"/>
    <x v="1"/>
    <n v="162387.84"/>
    <x v="3"/>
  </r>
  <r>
    <x v="4970"/>
    <x v="4970"/>
    <x v="3"/>
    <x v="1"/>
    <n v="160"/>
    <n v="8"/>
    <x v="279"/>
    <n v="249"/>
    <n v="306"/>
    <n v="746.19"/>
    <n v="0.97099999999999997"/>
    <x v="0"/>
    <n v="1280"/>
    <n v="1184"/>
    <x v="0"/>
    <n v="257435.55000000002"/>
    <x v="2"/>
  </r>
  <r>
    <x v="4971"/>
    <x v="4971"/>
    <x v="4"/>
    <x v="2"/>
    <n v="122"/>
    <n v="7"/>
    <x v="722"/>
    <n v="244"/>
    <n v="233"/>
    <n v="1948.07"/>
    <n v="0.307"/>
    <x v="1"/>
    <n v="854"/>
    <n v="741"/>
    <x v="0"/>
    <n v="695460.99"/>
    <x v="0"/>
  </r>
  <r>
    <x v="4972"/>
    <x v="4972"/>
    <x v="0"/>
    <x v="1"/>
    <n v="88"/>
    <n v="2"/>
    <x v="199"/>
    <n v="94"/>
    <n v="309"/>
    <n v="146.77000000000001"/>
    <n v="0.437"/>
    <x v="1"/>
    <n v="176"/>
    <n v="0"/>
    <x v="2"/>
    <n v="111398.43000000001"/>
    <x v="0"/>
  </r>
  <r>
    <x v="4973"/>
    <x v="4973"/>
    <x v="2"/>
    <x v="2"/>
    <n v="171"/>
    <n v="11"/>
    <x v="170"/>
    <n v="103"/>
    <n v="199"/>
    <n v="631.66999999999996"/>
    <n v="0.498"/>
    <x v="0"/>
    <n v="1881"/>
    <n v="1847"/>
    <x v="1"/>
    <n v="86538.79"/>
    <x v="0"/>
  </r>
  <r>
    <x v="4974"/>
    <x v="4974"/>
    <x v="3"/>
    <x v="1"/>
    <n v="199"/>
    <n v="9"/>
    <x v="630"/>
    <n v="51"/>
    <n v="254"/>
    <n v="1886.63"/>
    <n v="0.99099999999999999"/>
    <x v="1"/>
    <n v="1791"/>
    <n v="1658"/>
    <x v="1"/>
    <n v="347139.92000000004"/>
    <x v="2"/>
  </r>
  <r>
    <x v="4975"/>
    <x v="4975"/>
    <x v="0"/>
    <x v="0"/>
    <n v="137"/>
    <n v="2"/>
    <x v="36"/>
    <n v="83"/>
    <n v="221"/>
    <n v="1967.82"/>
    <n v="6.9000000000000006E-2"/>
    <x v="2"/>
    <n v="274"/>
    <n v="0"/>
    <x v="0"/>
    <n v="1119689.58"/>
    <x v="3"/>
  </r>
  <r>
    <x v="4976"/>
    <x v="4976"/>
    <x v="0"/>
    <x v="0"/>
    <n v="197"/>
    <n v="5"/>
    <x v="411"/>
    <n v="124"/>
    <n v="362"/>
    <n v="1658.56"/>
    <n v="0.69699999999999995"/>
    <x v="2"/>
    <n v="985"/>
    <n v="441"/>
    <x v="0"/>
    <n v="1107918.08"/>
    <x v="1"/>
  </r>
  <r>
    <x v="4977"/>
    <x v="4977"/>
    <x v="1"/>
    <x v="2"/>
    <n v="147"/>
    <n v="7"/>
    <x v="404"/>
    <n v="199"/>
    <n v="271"/>
    <n v="198.2"/>
    <n v="0.36199999999999999"/>
    <x v="1"/>
    <n v="1029"/>
    <n v="451"/>
    <x v="0"/>
    <n v="154001.4"/>
    <x v="0"/>
  </r>
  <r>
    <x v="4978"/>
    <x v="4978"/>
    <x v="0"/>
    <x v="2"/>
    <n v="94"/>
    <n v="7"/>
    <x v="414"/>
    <n v="134"/>
    <n v="217"/>
    <n v="1144.6400000000001"/>
    <n v="7.8E-2"/>
    <x v="1"/>
    <n v="658"/>
    <n v="575"/>
    <x v="0"/>
    <n v="248386.88000000003"/>
    <x v="3"/>
  </r>
  <r>
    <x v="4979"/>
    <x v="4979"/>
    <x v="3"/>
    <x v="0"/>
    <n v="199"/>
    <n v="8"/>
    <x v="131"/>
    <n v="15"/>
    <n v="293"/>
    <n v="830.24"/>
    <n v="0.93500000000000005"/>
    <x v="1"/>
    <n v="1592"/>
    <n v="1214"/>
    <x v="0"/>
    <n v="326284.32"/>
    <x v="2"/>
  </r>
  <r>
    <x v="4980"/>
    <x v="4980"/>
    <x v="3"/>
    <x v="0"/>
    <n v="172"/>
    <n v="12"/>
    <x v="329"/>
    <n v="51"/>
    <n v="267"/>
    <n v="1622.58"/>
    <n v="0.59"/>
    <x v="0"/>
    <n v="2064"/>
    <n v="1518"/>
    <x v="0"/>
    <n v="968680.26"/>
    <x v="0"/>
  </r>
  <r>
    <x v="4981"/>
    <x v="4981"/>
    <x v="2"/>
    <x v="1"/>
    <n v="125"/>
    <n v="13"/>
    <x v="281"/>
    <n v="67"/>
    <n v="105"/>
    <n v="157.30000000000001"/>
    <n v="0.754"/>
    <x v="2"/>
    <n v="1625"/>
    <n v="1081"/>
    <x v="0"/>
    <n v="96110.3"/>
    <x v="1"/>
  </r>
  <r>
    <x v="4982"/>
    <x v="4982"/>
    <x v="2"/>
    <x v="0"/>
    <n v="110"/>
    <n v="6"/>
    <x v="671"/>
    <n v="19"/>
    <n v="112"/>
    <n v="434.4"/>
    <n v="0.24"/>
    <x v="1"/>
    <n v="660"/>
    <n v="96"/>
    <x v="0"/>
    <n v="253255.19999999998"/>
    <x v="3"/>
  </r>
  <r>
    <x v="4983"/>
    <x v="4983"/>
    <x v="2"/>
    <x v="2"/>
    <n v="73"/>
    <n v="6"/>
    <x v="599"/>
    <n v="98"/>
    <n v="152"/>
    <n v="1003.93"/>
    <n v="0.76200000000000001"/>
    <x v="1"/>
    <n v="438"/>
    <n v="388"/>
    <x v="1"/>
    <n v="148581.63999999998"/>
    <x v="1"/>
  </r>
  <r>
    <x v="4984"/>
    <x v="4984"/>
    <x v="0"/>
    <x v="0"/>
    <n v="99"/>
    <n v="5"/>
    <x v="385"/>
    <n v="120"/>
    <n v="216"/>
    <n v="357.41"/>
    <n v="0.82799999999999996"/>
    <x v="0"/>
    <n v="495"/>
    <n v="182"/>
    <x v="0"/>
    <n v="154758.53"/>
    <x v="2"/>
  </r>
  <r>
    <x v="4985"/>
    <x v="4985"/>
    <x v="0"/>
    <x v="2"/>
    <n v="81"/>
    <n v="7"/>
    <x v="214"/>
    <n v="48"/>
    <n v="56"/>
    <n v="1400.79"/>
    <n v="0.43099999999999999"/>
    <x v="2"/>
    <n v="567"/>
    <n v="216"/>
    <x v="0"/>
    <n v="558915.21"/>
    <x v="0"/>
  </r>
  <r>
    <x v="4986"/>
    <x v="4986"/>
    <x v="1"/>
    <x v="2"/>
    <n v="175"/>
    <n v="8"/>
    <x v="45"/>
    <n v="176"/>
    <n v="191"/>
    <n v="1650.5"/>
    <n v="0.57199999999999995"/>
    <x v="1"/>
    <n v="1400"/>
    <n v="1556"/>
    <x v="1"/>
    <n v="33010"/>
    <x v="0"/>
  </r>
  <r>
    <x v="4987"/>
    <x v="4987"/>
    <x v="2"/>
    <x v="1"/>
    <n v="5"/>
    <n v="11"/>
    <x v="168"/>
    <n v="20"/>
    <n v="174"/>
    <n v="1423.81"/>
    <n v="0.97199999999999998"/>
    <x v="2"/>
    <n v="55"/>
    <n v="0"/>
    <x v="2"/>
    <n v="264828.65999999997"/>
    <x v="2"/>
  </r>
  <r>
    <x v="4988"/>
    <x v="4988"/>
    <x v="4"/>
    <x v="1"/>
    <n v="154"/>
    <n v="11"/>
    <x v="475"/>
    <n v="119"/>
    <n v="139"/>
    <n v="908.55"/>
    <n v="0.84699999999999998"/>
    <x v="0"/>
    <n v="1694"/>
    <n v="1778"/>
    <x v="1"/>
    <n v="31799.25"/>
    <x v="2"/>
  </r>
  <r>
    <x v="4989"/>
    <x v="4989"/>
    <x v="1"/>
    <x v="1"/>
    <n v="66"/>
    <n v="2"/>
    <x v="35"/>
    <n v="25"/>
    <n v="360"/>
    <n v="1762.86"/>
    <n v="0.44500000000000001"/>
    <x v="2"/>
    <n v="132"/>
    <n v="0"/>
    <x v="2"/>
    <n v="1191693.3599999999"/>
    <x v="0"/>
  </r>
  <r>
    <x v="4990"/>
    <x v="4990"/>
    <x v="4"/>
    <x v="1"/>
    <n v="158"/>
    <n v="10"/>
    <x v="195"/>
    <n v="42"/>
    <n v="265"/>
    <n v="318.49"/>
    <n v="0.66500000000000004"/>
    <x v="1"/>
    <n v="1580"/>
    <n v="1491"/>
    <x v="1"/>
    <n v="41722.19"/>
    <x v="1"/>
  </r>
  <r>
    <x v="4991"/>
    <x v="4991"/>
    <x v="0"/>
    <x v="0"/>
    <n v="22"/>
    <n v="9"/>
    <x v="490"/>
    <n v="242"/>
    <n v="172"/>
    <n v="557.66"/>
    <n v="0.78400000000000003"/>
    <x v="1"/>
    <n v="198"/>
    <n v="53"/>
    <x v="0"/>
    <n v="215814.41999999998"/>
    <x v="1"/>
  </r>
  <r>
    <x v="4992"/>
    <x v="4992"/>
    <x v="1"/>
    <x v="1"/>
    <n v="52"/>
    <n v="8"/>
    <x v="159"/>
    <n v="197"/>
    <n v="235"/>
    <n v="1004.6"/>
    <n v="2.4E-2"/>
    <x v="2"/>
    <n v="416"/>
    <n v="492"/>
    <x v="1"/>
    <n v="121556.6"/>
    <x v="3"/>
  </r>
  <r>
    <x v="4993"/>
    <x v="4993"/>
    <x v="1"/>
    <x v="0"/>
    <n v="141"/>
    <n v="10"/>
    <x v="346"/>
    <n v="233"/>
    <n v="202"/>
    <n v="169.61"/>
    <n v="0.58799999999999997"/>
    <x v="0"/>
    <n v="1410"/>
    <n v="1030"/>
    <x v="0"/>
    <n v="103970.93000000001"/>
    <x v="0"/>
  </r>
  <r>
    <x v="4994"/>
    <x v="4994"/>
    <x v="3"/>
    <x v="1"/>
    <n v="5"/>
    <n v="4"/>
    <x v="70"/>
    <n v="68"/>
    <n v="298"/>
    <n v="236.59"/>
    <n v="0.98499999999999999"/>
    <x v="0"/>
    <n v="20"/>
    <n v="0"/>
    <x v="2"/>
    <n v="100550.75"/>
    <x v="2"/>
  </r>
  <r>
    <x v="4995"/>
    <x v="4995"/>
    <x v="0"/>
    <x v="1"/>
    <n v="141"/>
    <n v="11"/>
    <x v="415"/>
    <n v="60"/>
    <n v="163"/>
    <n v="825.01"/>
    <n v="0.94699999999999995"/>
    <x v="0"/>
    <n v="1551"/>
    <n v="1085"/>
    <x v="0"/>
    <n v="433955.26"/>
    <x v="2"/>
  </r>
  <r>
    <x v="4996"/>
    <x v="4996"/>
    <x v="0"/>
    <x v="2"/>
    <n v="155"/>
    <n v="5"/>
    <x v="272"/>
    <n v="280"/>
    <n v="145"/>
    <n v="1890.58"/>
    <n v="0.83199999999999996"/>
    <x v="0"/>
    <n v="775"/>
    <n v="425"/>
    <x v="0"/>
    <n v="1191065.3999999999"/>
    <x v="2"/>
  </r>
  <r>
    <x v="4997"/>
    <x v="4997"/>
    <x v="1"/>
    <x v="0"/>
    <n v="111"/>
    <n v="8"/>
    <x v="30"/>
    <n v="52"/>
    <n v="247"/>
    <n v="1821.41"/>
    <n v="0.106"/>
    <x v="1"/>
    <n v="888"/>
    <n v="250"/>
    <x v="0"/>
    <n v="1256772.9000000001"/>
    <x v="3"/>
  </r>
  <r>
    <x v="4998"/>
    <x v="4998"/>
    <x v="0"/>
    <x v="2"/>
    <n v="177"/>
    <n v="7"/>
    <x v="589"/>
    <n v="36"/>
    <n v="385"/>
    <n v="958.65"/>
    <n v="0.99399999999999999"/>
    <x v="2"/>
    <n v="1239"/>
    <n v="1216"/>
    <x v="1"/>
    <n v="56560.35"/>
    <x v="2"/>
  </r>
  <r>
    <x v="4999"/>
    <x v="4999"/>
    <x v="1"/>
    <x v="1"/>
    <n v="134"/>
    <n v="14"/>
    <x v="753"/>
    <n v="65"/>
    <n v="52"/>
    <n v="327.20999999999998"/>
    <n v="0.61"/>
    <x v="1"/>
    <n v="1876"/>
    <n v="1255"/>
    <x v="0"/>
    <n v="224466.06"/>
    <x v="1"/>
  </r>
  <r>
    <x v="5000"/>
    <x v="5000"/>
    <x v="3"/>
    <x v="0"/>
    <n v="146"/>
    <n v="3"/>
    <x v="47"/>
    <n v="130"/>
    <n v="198"/>
    <n v="397.31"/>
    <n v="0.223"/>
    <x v="2"/>
    <n v="438"/>
    <n v="1"/>
    <x v="0"/>
    <n v="225274.77"/>
    <x v="3"/>
  </r>
  <r>
    <x v="5001"/>
    <x v="5001"/>
    <x v="1"/>
    <x v="1"/>
    <n v="42"/>
    <n v="3"/>
    <x v="215"/>
    <n v="122"/>
    <n v="160"/>
    <n v="786.21"/>
    <n v="0.67400000000000004"/>
    <x v="2"/>
    <n v="126"/>
    <n v="0"/>
    <x v="0"/>
    <n v="314484"/>
    <x v="1"/>
  </r>
  <r>
    <x v="5002"/>
    <x v="5002"/>
    <x v="0"/>
    <x v="2"/>
    <n v="44"/>
    <n v="11"/>
    <x v="531"/>
    <n v="124"/>
    <n v="69"/>
    <n v="459.64"/>
    <n v="0.85699999999999998"/>
    <x v="0"/>
    <n v="484"/>
    <n v="0"/>
    <x v="0"/>
    <n v="357599.92"/>
    <x v="2"/>
  </r>
  <r>
    <x v="5003"/>
    <x v="5003"/>
    <x v="0"/>
    <x v="0"/>
    <n v="195"/>
    <n v="8"/>
    <x v="757"/>
    <n v="118"/>
    <n v="252"/>
    <n v="211.8"/>
    <n v="0.112"/>
    <x v="0"/>
    <n v="1560"/>
    <n v="1143"/>
    <x v="0"/>
    <n v="113313"/>
    <x v="3"/>
  </r>
  <r>
    <x v="5004"/>
    <x v="5004"/>
    <x v="1"/>
    <x v="2"/>
    <n v="86"/>
    <n v="10"/>
    <x v="759"/>
    <n v="184"/>
    <n v="231"/>
    <n v="1363.87"/>
    <n v="0.91600000000000004"/>
    <x v="2"/>
    <n v="860"/>
    <n v="528"/>
    <x v="0"/>
    <n v="703756.91999999993"/>
    <x v="2"/>
  </r>
  <r>
    <x v="5005"/>
    <x v="5005"/>
    <x v="1"/>
    <x v="1"/>
    <n v="20"/>
    <n v="12"/>
    <x v="37"/>
    <n v="121"/>
    <n v="380"/>
    <n v="1183.82"/>
    <n v="0.92"/>
    <x v="2"/>
    <n v="240"/>
    <n v="61"/>
    <x v="1"/>
    <n v="355146"/>
    <x v="2"/>
  </r>
  <r>
    <x v="5006"/>
    <x v="5006"/>
    <x v="1"/>
    <x v="1"/>
    <n v="131"/>
    <n v="13"/>
    <x v="596"/>
    <n v="109"/>
    <n v="276"/>
    <n v="618.03"/>
    <n v="1.2999999999999999E-2"/>
    <x v="2"/>
    <n v="1703"/>
    <n v="1442"/>
    <x v="0"/>
    <n v="228671.09999999998"/>
    <x v="3"/>
  </r>
  <r>
    <x v="5007"/>
    <x v="5007"/>
    <x v="2"/>
    <x v="1"/>
    <n v="121"/>
    <n v="10"/>
    <x v="556"/>
    <n v="17"/>
    <n v="341"/>
    <n v="1568.95"/>
    <n v="0.9"/>
    <x v="1"/>
    <n v="1210"/>
    <n v="874"/>
    <x v="0"/>
    <n v="553839.35"/>
    <x v="2"/>
  </r>
  <r>
    <x v="5008"/>
    <x v="5008"/>
    <x v="0"/>
    <x v="0"/>
    <n v="97"/>
    <n v="8"/>
    <x v="726"/>
    <n v="144"/>
    <n v="125"/>
    <n v="1563.1"/>
    <n v="0.94699999999999995"/>
    <x v="2"/>
    <n v="776"/>
    <n v="140"/>
    <x v="0"/>
    <n v="1219218"/>
    <x v="2"/>
  </r>
  <r>
    <x v="5009"/>
    <x v="5009"/>
    <x v="0"/>
    <x v="2"/>
    <n v="138"/>
    <n v="12"/>
    <x v="0"/>
    <n v="260"/>
    <n v="366"/>
    <n v="1007.45"/>
    <n v="3.7999999999999999E-2"/>
    <x v="1"/>
    <n v="1656"/>
    <n v="1373"/>
    <x v="0"/>
    <n v="547045.35"/>
    <x v="3"/>
  </r>
  <r>
    <x v="5010"/>
    <x v="5010"/>
    <x v="2"/>
    <x v="2"/>
    <n v="7"/>
    <n v="9"/>
    <x v="604"/>
    <n v="249"/>
    <n v="365"/>
    <n v="238.24"/>
    <n v="0.29399999999999998"/>
    <x v="2"/>
    <n v="63"/>
    <n v="10"/>
    <x v="1"/>
    <n v="71948.479999999996"/>
    <x v="3"/>
  </r>
  <r>
    <x v="5011"/>
    <x v="5011"/>
    <x v="1"/>
    <x v="1"/>
    <n v="18"/>
    <n v="11"/>
    <x v="460"/>
    <n v="231"/>
    <n v="272"/>
    <n v="1841.02"/>
    <n v="0.373"/>
    <x v="0"/>
    <n v="198"/>
    <n v="0"/>
    <x v="0"/>
    <n v="1375241.94"/>
    <x v="0"/>
  </r>
  <r>
    <x v="5012"/>
    <x v="5012"/>
    <x v="3"/>
    <x v="2"/>
    <n v="70"/>
    <n v="4"/>
    <x v="601"/>
    <n v="154"/>
    <n v="85"/>
    <n v="1353.89"/>
    <n v="0.34899999999999998"/>
    <x v="2"/>
    <n v="280"/>
    <n v="96"/>
    <x v="0"/>
    <n v="457614.82"/>
    <x v="0"/>
  </r>
  <r>
    <x v="5013"/>
    <x v="5013"/>
    <x v="1"/>
    <x v="0"/>
    <n v="99"/>
    <n v="2"/>
    <x v="385"/>
    <n v="13"/>
    <n v="373"/>
    <n v="531.75"/>
    <n v="0.75900000000000001"/>
    <x v="2"/>
    <n v="198"/>
    <n v="0"/>
    <x v="2"/>
    <n v="230247.75"/>
    <x v="1"/>
  </r>
  <r>
    <x v="5014"/>
    <x v="5014"/>
    <x v="1"/>
    <x v="1"/>
    <n v="90"/>
    <n v="8"/>
    <x v="346"/>
    <n v="291"/>
    <n v="349"/>
    <n v="1240.3900000000001"/>
    <n v="0.35799999999999998"/>
    <x v="1"/>
    <n v="720"/>
    <n v="398"/>
    <x v="0"/>
    <n v="760359.07000000007"/>
    <x v="0"/>
  </r>
  <r>
    <x v="5015"/>
    <x v="5015"/>
    <x v="2"/>
    <x v="1"/>
    <n v="199"/>
    <n v="9"/>
    <x v="142"/>
    <n v="206"/>
    <n v="382"/>
    <n v="839.79"/>
    <n v="0.95699999999999996"/>
    <x v="2"/>
    <n v="1791"/>
    <n v="1964"/>
    <x v="1"/>
    <n v="27713.07"/>
    <x v="2"/>
  </r>
  <r>
    <x v="5016"/>
    <x v="5016"/>
    <x v="0"/>
    <x v="1"/>
    <n v="118"/>
    <n v="3"/>
    <x v="669"/>
    <n v="137"/>
    <n v="139"/>
    <n v="1288.93"/>
    <n v="0.995"/>
    <x v="1"/>
    <n v="354"/>
    <n v="416"/>
    <x v="1"/>
    <n v="96669.75"/>
    <x v="2"/>
  </r>
  <r>
    <x v="5017"/>
    <x v="5017"/>
    <x v="1"/>
    <x v="0"/>
    <n v="163"/>
    <n v="10"/>
    <x v="721"/>
    <n v="270"/>
    <n v="78"/>
    <n v="974.05"/>
    <n v="0.317"/>
    <x v="1"/>
    <n v="1630"/>
    <n v="1478"/>
    <x v="0"/>
    <n v="411049.1"/>
    <x v="0"/>
  </r>
  <r>
    <x v="5018"/>
    <x v="5018"/>
    <x v="0"/>
    <x v="1"/>
    <n v="165"/>
    <n v="5"/>
    <x v="210"/>
    <n v="100"/>
    <n v="225"/>
    <n v="996.67"/>
    <n v="0.50900000000000001"/>
    <x v="0"/>
    <n v="825"/>
    <n v="564"/>
    <x v="0"/>
    <n v="359797.87"/>
    <x v="0"/>
  </r>
  <r>
    <x v="5019"/>
    <x v="5019"/>
    <x v="4"/>
    <x v="1"/>
    <n v="133"/>
    <n v="11"/>
    <x v="122"/>
    <n v="268"/>
    <n v="269"/>
    <n v="1484.97"/>
    <n v="0.55800000000000005"/>
    <x v="0"/>
    <n v="1463"/>
    <n v="1513"/>
    <x v="1"/>
    <n v="323723.46000000002"/>
    <x v="0"/>
  </r>
  <r>
    <x v="5020"/>
    <x v="5020"/>
    <x v="0"/>
    <x v="1"/>
    <n v="176"/>
    <n v="12"/>
    <x v="233"/>
    <n v="103"/>
    <n v="185"/>
    <n v="1246.77"/>
    <n v="0.57899999999999996"/>
    <x v="0"/>
    <n v="2112"/>
    <n v="1518"/>
    <x v="0"/>
    <n v="868998.69"/>
    <x v="0"/>
  </r>
  <r>
    <x v="5021"/>
    <x v="5021"/>
    <x v="3"/>
    <x v="1"/>
    <n v="19"/>
    <n v="10"/>
    <x v="524"/>
    <n v="266"/>
    <n v="224"/>
    <n v="205.91"/>
    <n v="0.374"/>
    <x v="0"/>
    <n v="190"/>
    <n v="145"/>
    <x v="0"/>
    <n v="64038.01"/>
    <x v="0"/>
  </r>
  <r>
    <x v="5022"/>
    <x v="5022"/>
    <x v="3"/>
    <x v="2"/>
    <n v="41"/>
    <n v="14"/>
    <x v="629"/>
    <n v="145"/>
    <n v="175"/>
    <n v="177.48"/>
    <n v="0.16600000000000001"/>
    <x v="1"/>
    <n v="574"/>
    <n v="42"/>
    <x v="0"/>
    <n v="120153.95999999999"/>
    <x v="3"/>
  </r>
  <r>
    <x v="5023"/>
    <x v="5023"/>
    <x v="1"/>
    <x v="1"/>
    <n v="159"/>
    <n v="4"/>
    <x v="221"/>
    <n v="22"/>
    <n v="220"/>
    <n v="644.77"/>
    <n v="5.5E-2"/>
    <x v="2"/>
    <n v="636"/>
    <n v="198"/>
    <x v="0"/>
    <n v="296594.2"/>
    <x v="3"/>
  </r>
  <r>
    <x v="5024"/>
    <x v="5024"/>
    <x v="0"/>
    <x v="0"/>
    <n v="180"/>
    <n v="9"/>
    <x v="542"/>
    <n v="207"/>
    <n v="315"/>
    <n v="888.98"/>
    <n v="0.106"/>
    <x v="1"/>
    <n v="1620"/>
    <n v="1730"/>
    <x v="1"/>
    <n v="86231.06"/>
    <x v="3"/>
  </r>
  <r>
    <x v="5025"/>
    <x v="5025"/>
    <x v="1"/>
    <x v="1"/>
    <n v="31"/>
    <n v="12"/>
    <x v="195"/>
    <n v="187"/>
    <n v="183"/>
    <n v="586.67999999999995"/>
    <n v="0.90100000000000002"/>
    <x v="0"/>
    <n v="372"/>
    <n v="428"/>
    <x v="1"/>
    <n v="76855.079999999987"/>
    <x v="2"/>
  </r>
  <r>
    <x v="5026"/>
    <x v="5026"/>
    <x v="2"/>
    <x v="1"/>
    <n v="16"/>
    <n v="3"/>
    <x v="276"/>
    <n v="121"/>
    <n v="321"/>
    <n v="1320.35"/>
    <n v="0.28000000000000003"/>
    <x v="2"/>
    <n v="48"/>
    <n v="0"/>
    <x v="2"/>
    <n v="731473.89999999991"/>
    <x v="3"/>
  </r>
  <r>
    <x v="5027"/>
    <x v="5027"/>
    <x v="3"/>
    <x v="2"/>
    <n v="71"/>
    <n v="4"/>
    <x v="277"/>
    <n v="273"/>
    <n v="75"/>
    <n v="430.46"/>
    <n v="7.6999999999999999E-2"/>
    <x v="1"/>
    <n v="284"/>
    <n v="163"/>
    <x v="0"/>
    <n v="169601.24"/>
    <x v="3"/>
  </r>
  <r>
    <x v="5028"/>
    <x v="5028"/>
    <x v="1"/>
    <x v="1"/>
    <n v="34"/>
    <n v="2"/>
    <x v="103"/>
    <n v="88"/>
    <n v="326"/>
    <n v="1423.08"/>
    <n v="0.624"/>
    <x v="2"/>
    <n v="68"/>
    <n v="21"/>
    <x v="1"/>
    <n v="192115.8"/>
    <x v="1"/>
  </r>
  <r>
    <x v="5029"/>
    <x v="5029"/>
    <x v="2"/>
    <x v="2"/>
    <n v="100"/>
    <n v="6"/>
    <x v="754"/>
    <n v="265"/>
    <n v="149"/>
    <n v="1557.64"/>
    <n v="7.4999999999999997E-2"/>
    <x v="1"/>
    <n v="600"/>
    <n v="704"/>
    <x v="1"/>
    <n v="250780.04"/>
    <x v="3"/>
  </r>
  <r>
    <x v="5030"/>
    <x v="5030"/>
    <x v="1"/>
    <x v="0"/>
    <n v="198"/>
    <n v="5"/>
    <x v="567"/>
    <n v="83"/>
    <n v="79"/>
    <n v="292.42"/>
    <n v="7.0000000000000007E-2"/>
    <x v="2"/>
    <n v="990"/>
    <n v="857"/>
    <x v="0"/>
    <n v="63162.720000000001"/>
    <x v="3"/>
  </r>
  <r>
    <x v="5031"/>
    <x v="5031"/>
    <x v="0"/>
    <x v="2"/>
    <n v="139"/>
    <n v="14"/>
    <x v="472"/>
    <n v="170"/>
    <n v="182"/>
    <n v="1319.07"/>
    <n v="0.622"/>
    <x v="2"/>
    <n v="1946"/>
    <n v="1557"/>
    <x v="0"/>
    <n v="737360.13"/>
    <x v="1"/>
  </r>
  <r>
    <x v="5032"/>
    <x v="5032"/>
    <x v="0"/>
    <x v="1"/>
    <n v="38"/>
    <n v="2"/>
    <x v="97"/>
    <n v="210"/>
    <n v="188"/>
    <n v="1924.8"/>
    <n v="0.59099999999999997"/>
    <x v="0"/>
    <n v="76"/>
    <n v="0"/>
    <x v="0"/>
    <n v="612086.4"/>
    <x v="0"/>
  </r>
  <r>
    <x v="5033"/>
    <x v="5033"/>
    <x v="0"/>
    <x v="0"/>
    <n v="36"/>
    <n v="11"/>
    <x v="324"/>
    <n v="42"/>
    <n v="240"/>
    <n v="426.01"/>
    <n v="4.1000000000000002E-2"/>
    <x v="0"/>
    <n v="396"/>
    <n v="343"/>
    <x v="1"/>
    <n v="40470.949999999997"/>
    <x v="3"/>
  </r>
  <r>
    <x v="5034"/>
    <x v="5034"/>
    <x v="0"/>
    <x v="1"/>
    <n v="121"/>
    <n v="10"/>
    <x v="207"/>
    <n v="82"/>
    <n v="236"/>
    <n v="1823.14"/>
    <n v="0.46"/>
    <x v="2"/>
    <n v="1210"/>
    <n v="743"/>
    <x v="0"/>
    <n v="1000903.8600000001"/>
    <x v="0"/>
  </r>
  <r>
    <x v="5035"/>
    <x v="5035"/>
    <x v="4"/>
    <x v="2"/>
    <n v="43"/>
    <n v="7"/>
    <x v="95"/>
    <n v="207"/>
    <n v="189"/>
    <n v="1231.79"/>
    <n v="0.436"/>
    <x v="2"/>
    <n v="301"/>
    <n v="389"/>
    <x v="1"/>
    <n v="146583.01"/>
    <x v="0"/>
  </r>
  <r>
    <x v="5036"/>
    <x v="5036"/>
    <x v="2"/>
    <x v="0"/>
    <n v="100"/>
    <n v="7"/>
    <x v="165"/>
    <n v="249"/>
    <n v="369"/>
    <n v="1202.3399999999999"/>
    <n v="0.54700000000000004"/>
    <x v="0"/>
    <n v="700"/>
    <n v="451"/>
    <x v="0"/>
    <n v="598765.31999999995"/>
    <x v="0"/>
  </r>
  <r>
    <x v="5037"/>
    <x v="5037"/>
    <x v="2"/>
    <x v="0"/>
    <n v="175"/>
    <n v="12"/>
    <x v="544"/>
    <n v="83"/>
    <n v="286"/>
    <n v="151.25"/>
    <n v="0.73799999999999999"/>
    <x v="1"/>
    <n v="2100"/>
    <n v="1696"/>
    <x v="0"/>
    <n v="73658.75"/>
    <x v="1"/>
  </r>
  <r>
    <x v="5038"/>
    <x v="5038"/>
    <x v="0"/>
    <x v="2"/>
    <n v="175"/>
    <n v="3"/>
    <x v="526"/>
    <n v="40"/>
    <n v="346"/>
    <n v="1509.19"/>
    <n v="0.28299999999999997"/>
    <x v="2"/>
    <n v="525"/>
    <n v="0"/>
    <x v="0"/>
    <n v="988519.45000000007"/>
    <x v="3"/>
  </r>
  <r>
    <x v="5039"/>
    <x v="5039"/>
    <x v="4"/>
    <x v="2"/>
    <n v="135"/>
    <n v="8"/>
    <x v="524"/>
    <n v="23"/>
    <n v="249"/>
    <n v="982.63"/>
    <n v="0.433"/>
    <x v="1"/>
    <n v="1080"/>
    <n v="792"/>
    <x v="0"/>
    <n v="305597.93"/>
    <x v="0"/>
  </r>
  <r>
    <x v="5040"/>
    <x v="5040"/>
    <x v="0"/>
    <x v="0"/>
    <n v="178"/>
    <n v="13"/>
    <x v="362"/>
    <n v="214"/>
    <n v="333"/>
    <n v="1456.29"/>
    <n v="0.79300000000000004"/>
    <x v="0"/>
    <n v="2314"/>
    <n v="2384"/>
    <x v="1"/>
    <n v="209705.76"/>
    <x v="1"/>
  </r>
  <r>
    <x v="5041"/>
    <x v="5041"/>
    <x v="4"/>
    <x v="0"/>
    <n v="164"/>
    <n v="13"/>
    <x v="121"/>
    <n v="77"/>
    <n v="129"/>
    <n v="1627.9"/>
    <n v="0.92300000000000004"/>
    <x v="2"/>
    <n v="2132"/>
    <n v="1671"/>
    <x v="0"/>
    <n v="875810.20000000007"/>
    <x v="2"/>
  </r>
  <r>
    <x v="5042"/>
    <x v="5042"/>
    <x v="0"/>
    <x v="2"/>
    <n v="47"/>
    <n v="10"/>
    <x v="350"/>
    <n v="137"/>
    <n v="308"/>
    <n v="1071.4000000000001"/>
    <n v="0.89100000000000001"/>
    <x v="1"/>
    <n v="470"/>
    <n v="565"/>
    <x v="1"/>
    <n v="44998.8"/>
    <x v="2"/>
  </r>
  <r>
    <x v="5043"/>
    <x v="5043"/>
    <x v="3"/>
    <x v="1"/>
    <n v="85"/>
    <n v="7"/>
    <x v="352"/>
    <n v="35"/>
    <n v="150"/>
    <n v="564.11"/>
    <n v="0.47799999999999998"/>
    <x v="0"/>
    <n v="595"/>
    <n v="449"/>
    <x v="0"/>
    <n v="102103.91"/>
    <x v="0"/>
  </r>
  <r>
    <x v="5044"/>
    <x v="5044"/>
    <x v="3"/>
    <x v="0"/>
    <n v="7"/>
    <n v="12"/>
    <x v="161"/>
    <n v="193"/>
    <n v="81"/>
    <n v="326.07"/>
    <n v="0.52100000000000002"/>
    <x v="2"/>
    <n v="84"/>
    <n v="0"/>
    <x v="2"/>
    <n v="211293.36"/>
    <x v="0"/>
  </r>
  <r>
    <x v="5045"/>
    <x v="5045"/>
    <x v="1"/>
    <x v="2"/>
    <n v="78"/>
    <n v="9"/>
    <x v="678"/>
    <n v="146"/>
    <n v="326"/>
    <n v="362.98"/>
    <n v="0.52900000000000003"/>
    <x v="1"/>
    <n v="702"/>
    <n v="323"/>
    <x v="0"/>
    <n v="190564.5"/>
    <x v="0"/>
  </r>
  <r>
    <x v="5046"/>
    <x v="5046"/>
    <x v="0"/>
    <x v="1"/>
    <n v="121"/>
    <n v="13"/>
    <x v="515"/>
    <n v="115"/>
    <n v="170"/>
    <n v="1740.52"/>
    <n v="0.86899999999999999"/>
    <x v="2"/>
    <n v="1573"/>
    <n v="1648"/>
    <x v="1"/>
    <n v="69620.800000000003"/>
    <x v="2"/>
  </r>
  <r>
    <x v="5047"/>
    <x v="5047"/>
    <x v="2"/>
    <x v="0"/>
    <n v="67"/>
    <n v="6"/>
    <x v="399"/>
    <n v="33"/>
    <n v="104"/>
    <n v="290.98"/>
    <n v="0.84"/>
    <x v="1"/>
    <n v="402"/>
    <n v="0"/>
    <x v="0"/>
    <n v="227837.34000000003"/>
    <x v="2"/>
  </r>
  <r>
    <x v="5048"/>
    <x v="5048"/>
    <x v="1"/>
    <x v="0"/>
    <n v="115"/>
    <n v="3"/>
    <x v="650"/>
    <n v="203"/>
    <n v="67"/>
    <n v="800.15"/>
    <n v="0.312"/>
    <x v="1"/>
    <n v="345"/>
    <n v="65"/>
    <x v="0"/>
    <n v="386472.45"/>
    <x v="0"/>
  </r>
  <r>
    <x v="5049"/>
    <x v="5049"/>
    <x v="3"/>
    <x v="2"/>
    <n v="44"/>
    <n v="14"/>
    <x v="493"/>
    <n v="178"/>
    <n v="358"/>
    <n v="701.84"/>
    <n v="0.16300000000000001"/>
    <x v="2"/>
    <n v="616"/>
    <n v="292"/>
    <x v="0"/>
    <n v="352323.68"/>
    <x v="3"/>
  </r>
  <r>
    <x v="5050"/>
    <x v="5050"/>
    <x v="0"/>
    <x v="1"/>
    <n v="22"/>
    <n v="5"/>
    <x v="603"/>
    <n v="45"/>
    <n v="170"/>
    <n v="1737.64"/>
    <n v="0.379"/>
    <x v="0"/>
    <n v="110"/>
    <n v="0"/>
    <x v="2"/>
    <n v="905310.44000000006"/>
    <x v="0"/>
  </r>
  <r>
    <x v="5051"/>
    <x v="5051"/>
    <x v="1"/>
    <x v="0"/>
    <n v="71"/>
    <n v="13"/>
    <x v="680"/>
    <n v="110"/>
    <n v="159"/>
    <n v="981.5"/>
    <n v="0.28799999999999998"/>
    <x v="2"/>
    <n v="923"/>
    <n v="705"/>
    <x v="0"/>
    <n v="321932"/>
    <x v="3"/>
  </r>
  <r>
    <x v="5052"/>
    <x v="5052"/>
    <x v="0"/>
    <x v="1"/>
    <n v="107"/>
    <n v="2"/>
    <x v="77"/>
    <n v="43"/>
    <n v="380"/>
    <n v="1993.07"/>
    <n v="0.95099999999999996"/>
    <x v="0"/>
    <n v="214"/>
    <n v="0"/>
    <x v="2"/>
    <n v="1225738.05"/>
    <x v="2"/>
  </r>
  <r>
    <x v="5053"/>
    <x v="5053"/>
    <x v="3"/>
    <x v="1"/>
    <n v="194"/>
    <n v="2"/>
    <x v="466"/>
    <n v="48"/>
    <n v="110"/>
    <n v="1487.26"/>
    <n v="0.26600000000000001"/>
    <x v="1"/>
    <n v="388"/>
    <n v="0"/>
    <x v="0"/>
    <n v="850712.72"/>
    <x v="3"/>
  </r>
  <r>
    <x v="5054"/>
    <x v="5054"/>
    <x v="1"/>
    <x v="0"/>
    <n v="142"/>
    <n v="7"/>
    <x v="410"/>
    <n v="220"/>
    <n v="313"/>
    <n v="1709.3"/>
    <n v="0.18099999999999999"/>
    <x v="1"/>
    <n v="994"/>
    <n v="992"/>
    <x v="1"/>
    <n v="379464.6"/>
    <x v="3"/>
  </r>
  <r>
    <x v="5055"/>
    <x v="5055"/>
    <x v="3"/>
    <x v="1"/>
    <n v="184"/>
    <n v="3"/>
    <x v="240"/>
    <n v="239"/>
    <n v="317"/>
    <n v="242.41"/>
    <n v="0.89900000000000002"/>
    <x v="1"/>
    <n v="552"/>
    <n v="356"/>
    <x v="0"/>
    <n v="105448.34999999999"/>
    <x v="2"/>
  </r>
  <r>
    <x v="5056"/>
    <x v="5056"/>
    <x v="4"/>
    <x v="0"/>
    <n v="50"/>
    <n v="7"/>
    <x v="494"/>
    <n v="288"/>
    <n v="346"/>
    <n v="543.54999999999995"/>
    <n v="8.5999999999999993E-2"/>
    <x v="0"/>
    <n v="350"/>
    <n v="0"/>
    <x v="0"/>
    <n v="358199.44999999995"/>
    <x v="3"/>
  </r>
  <r>
    <x v="5057"/>
    <x v="5057"/>
    <x v="3"/>
    <x v="1"/>
    <n v="59"/>
    <n v="2"/>
    <x v="754"/>
    <n v="89"/>
    <n v="176"/>
    <n v="314.12"/>
    <n v="0.26"/>
    <x v="1"/>
    <n v="118"/>
    <n v="46"/>
    <x v="1"/>
    <n v="50573.32"/>
    <x v="3"/>
  </r>
  <r>
    <x v="5058"/>
    <x v="5058"/>
    <x v="0"/>
    <x v="0"/>
    <n v="178"/>
    <n v="12"/>
    <x v="485"/>
    <n v="247"/>
    <n v="186"/>
    <n v="954.06"/>
    <n v="0.439"/>
    <x v="2"/>
    <n v="2136"/>
    <n v="1749"/>
    <x v="0"/>
    <n v="604874.03999999992"/>
    <x v="0"/>
  </r>
  <r>
    <x v="5059"/>
    <x v="5059"/>
    <x v="2"/>
    <x v="2"/>
    <n v="79"/>
    <n v="11"/>
    <x v="265"/>
    <n v="181"/>
    <n v="127"/>
    <n v="1450.66"/>
    <n v="0.59499999999999997"/>
    <x v="1"/>
    <n v="869"/>
    <n v="924"/>
    <x v="1"/>
    <n v="182783.16"/>
    <x v="0"/>
  </r>
  <r>
    <x v="5060"/>
    <x v="5060"/>
    <x v="3"/>
    <x v="0"/>
    <n v="192"/>
    <n v="4"/>
    <x v="98"/>
    <n v="68"/>
    <n v="256"/>
    <n v="379.67"/>
    <n v="0.32800000000000001"/>
    <x v="0"/>
    <n v="768"/>
    <n v="288"/>
    <x v="0"/>
    <n v="208059.16"/>
    <x v="0"/>
  </r>
  <r>
    <x v="5061"/>
    <x v="5061"/>
    <x v="2"/>
    <x v="0"/>
    <n v="101"/>
    <n v="10"/>
    <x v="374"/>
    <n v="31"/>
    <n v="233"/>
    <n v="303.83"/>
    <n v="0.496"/>
    <x v="0"/>
    <n v="1010"/>
    <n v="485"/>
    <x v="0"/>
    <n v="168929.47999999998"/>
    <x v="0"/>
  </r>
  <r>
    <x v="5062"/>
    <x v="5062"/>
    <x v="4"/>
    <x v="0"/>
    <n v="30"/>
    <n v="3"/>
    <x v="357"/>
    <n v="247"/>
    <n v="138"/>
    <n v="1248.49"/>
    <n v="0.19900000000000001"/>
    <x v="2"/>
    <n v="90"/>
    <n v="0"/>
    <x v="0"/>
    <n v="742851.55"/>
    <x v="3"/>
  </r>
  <r>
    <x v="5063"/>
    <x v="5063"/>
    <x v="1"/>
    <x v="1"/>
    <n v="159"/>
    <n v="9"/>
    <x v="583"/>
    <n v="103"/>
    <n v="369"/>
    <n v="499.11"/>
    <n v="0.57399999999999995"/>
    <x v="2"/>
    <n v="1431"/>
    <n v="766"/>
    <x v="0"/>
    <n v="383316.47999999998"/>
    <x v="0"/>
  </r>
  <r>
    <x v="5064"/>
    <x v="5064"/>
    <x v="1"/>
    <x v="2"/>
    <n v="170"/>
    <n v="7"/>
    <x v="687"/>
    <n v="253"/>
    <n v="278"/>
    <n v="984.68"/>
    <n v="0.40799999999999997"/>
    <x v="0"/>
    <n v="1190"/>
    <n v="736"/>
    <x v="0"/>
    <n v="696168.76"/>
    <x v="0"/>
  </r>
  <r>
    <x v="5065"/>
    <x v="5065"/>
    <x v="2"/>
    <x v="1"/>
    <n v="26"/>
    <n v="13"/>
    <x v="517"/>
    <n v="20"/>
    <n v="113"/>
    <n v="149.68"/>
    <n v="0.84899999999999998"/>
    <x v="0"/>
    <n v="338"/>
    <n v="48"/>
    <x v="0"/>
    <n v="46400.800000000003"/>
    <x v="2"/>
  </r>
  <r>
    <x v="5066"/>
    <x v="5066"/>
    <x v="1"/>
    <x v="1"/>
    <n v="30"/>
    <n v="7"/>
    <x v="667"/>
    <n v="126"/>
    <n v="375"/>
    <n v="1377.19"/>
    <n v="0.41599999999999998"/>
    <x v="2"/>
    <n v="210"/>
    <n v="6"/>
    <x v="1"/>
    <n v="454472.7"/>
    <x v="0"/>
  </r>
  <r>
    <x v="5067"/>
    <x v="5067"/>
    <x v="3"/>
    <x v="0"/>
    <n v="167"/>
    <n v="8"/>
    <x v="449"/>
    <n v="274"/>
    <n v="104"/>
    <n v="1105.57"/>
    <n v="0.44400000000000001"/>
    <x v="2"/>
    <n v="1336"/>
    <n v="923"/>
    <x v="0"/>
    <n v="759526.59"/>
    <x v="0"/>
  </r>
  <r>
    <x v="5068"/>
    <x v="5068"/>
    <x v="2"/>
    <x v="1"/>
    <n v="198"/>
    <n v="6"/>
    <x v="668"/>
    <n v="21"/>
    <n v="342"/>
    <n v="1312.47"/>
    <n v="0.59199999999999997"/>
    <x v="2"/>
    <n v="1188"/>
    <n v="805"/>
    <x v="0"/>
    <n v="530237.88"/>
    <x v="0"/>
  </r>
  <r>
    <x v="5069"/>
    <x v="5069"/>
    <x v="0"/>
    <x v="0"/>
    <n v="77"/>
    <n v="13"/>
    <x v="727"/>
    <n v="163"/>
    <n v="330"/>
    <n v="587.04"/>
    <n v="0.123"/>
    <x v="2"/>
    <n v="1001"/>
    <n v="1092"/>
    <x v="1"/>
    <n v="42266.879999999997"/>
    <x v="3"/>
  </r>
  <r>
    <x v="5070"/>
    <x v="5070"/>
    <x v="3"/>
    <x v="2"/>
    <n v="119"/>
    <n v="12"/>
    <x v="527"/>
    <n v="47"/>
    <n v="328"/>
    <n v="593.28"/>
    <n v="0.157"/>
    <x v="0"/>
    <n v="1428"/>
    <n v="871"/>
    <x v="0"/>
    <n v="358341.12"/>
    <x v="3"/>
  </r>
  <r>
    <x v="5071"/>
    <x v="5071"/>
    <x v="3"/>
    <x v="1"/>
    <n v="55"/>
    <n v="5"/>
    <x v="535"/>
    <n v="140"/>
    <n v="237"/>
    <n v="1612.65"/>
    <n v="0.79"/>
    <x v="1"/>
    <n v="275"/>
    <n v="213"/>
    <x v="1"/>
    <n v="325755.30000000005"/>
    <x v="1"/>
  </r>
  <r>
    <x v="5072"/>
    <x v="5072"/>
    <x v="3"/>
    <x v="1"/>
    <n v="117"/>
    <n v="7"/>
    <x v="740"/>
    <n v="234"/>
    <n v="240"/>
    <n v="1451.2"/>
    <n v="0.27300000000000002"/>
    <x v="0"/>
    <n v="819"/>
    <n v="665"/>
    <x v="0"/>
    <n v="563065.59999999998"/>
    <x v="3"/>
  </r>
  <r>
    <x v="5073"/>
    <x v="5073"/>
    <x v="0"/>
    <x v="1"/>
    <n v="150"/>
    <n v="9"/>
    <x v="267"/>
    <n v="152"/>
    <n v="322"/>
    <n v="1180.47"/>
    <n v="0.68500000000000005"/>
    <x v="2"/>
    <n v="1350"/>
    <n v="782"/>
    <x v="0"/>
    <n v="849938.4"/>
    <x v="1"/>
  </r>
  <r>
    <x v="5074"/>
    <x v="5074"/>
    <x v="4"/>
    <x v="0"/>
    <n v="175"/>
    <n v="5"/>
    <x v="183"/>
    <n v="63"/>
    <n v="144"/>
    <n v="1274.8800000000001"/>
    <n v="9.7000000000000003E-2"/>
    <x v="0"/>
    <n v="875"/>
    <n v="906"/>
    <x v="1"/>
    <n v="40796.160000000003"/>
    <x v="3"/>
  </r>
  <r>
    <x v="5075"/>
    <x v="5075"/>
    <x v="1"/>
    <x v="0"/>
    <n v="16"/>
    <n v="6"/>
    <x v="409"/>
    <n v="33"/>
    <n v="139"/>
    <n v="233.39"/>
    <n v="0.82199999999999995"/>
    <x v="2"/>
    <n v="96"/>
    <n v="0"/>
    <x v="2"/>
    <n v="134899.41999999998"/>
    <x v="2"/>
  </r>
  <r>
    <x v="5076"/>
    <x v="5076"/>
    <x v="2"/>
    <x v="1"/>
    <n v="7"/>
    <n v="8"/>
    <x v="48"/>
    <n v="130"/>
    <n v="296"/>
    <n v="1719.53"/>
    <n v="0.98799999999999999"/>
    <x v="0"/>
    <n v="56"/>
    <n v="7"/>
    <x v="1"/>
    <n v="307795.87"/>
    <x v="2"/>
  </r>
  <r>
    <x v="5077"/>
    <x v="5077"/>
    <x v="4"/>
    <x v="1"/>
    <n v="124"/>
    <n v="7"/>
    <x v="427"/>
    <n v="128"/>
    <n v="124"/>
    <n v="1551.32"/>
    <n v="0.374"/>
    <x v="2"/>
    <n v="868"/>
    <n v="693"/>
    <x v="0"/>
    <n v="470049.95999999996"/>
    <x v="0"/>
  </r>
  <r>
    <x v="5078"/>
    <x v="5078"/>
    <x v="2"/>
    <x v="2"/>
    <n v="139"/>
    <n v="14"/>
    <x v="510"/>
    <n v="170"/>
    <n v="111"/>
    <n v="1201.46"/>
    <n v="0.50600000000000001"/>
    <x v="2"/>
    <n v="1946"/>
    <n v="1532"/>
    <x v="0"/>
    <n v="701652.64"/>
    <x v="0"/>
  </r>
  <r>
    <x v="5079"/>
    <x v="5079"/>
    <x v="1"/>
    <x v="2"/>
    <n v="138"/>
    <n v="5"/>
    <x v="610"/>
    <n v="83"/>
    <n v="271"/>
    <n v="1841.26"/>
    <n v="0.443"/>
    <x v="0"/>
    <n v="690"/>
    <n v="467"/>
    <x v="0"/>
    <n v="563425.55999999994"/>
    <x v="0"/>
  </r>
  <r>
    <x v="5080"/>
    <x v="5080"/>
    <x v="0"/>
    <x v="2"/>
    <n v="86"/>
    <n v="14"/>
    <x v="666"/>
    <n v="194"/>
    <n v="316"/>
    <n v="378.84"/>
    <n v="0.89400000000000002"/>
    <x v="2"/>
    <n v="1204"/>
    <n v="1371"/>
    <x v="1"/>
    <n v="10228.679999999998"/>
    <x v="2"/>
  </r>
  <r>
    <x v="5081"/>
    <x v="5081"/>
    <x v="3"/>
    <x v="2"/>
    <n v="49"/>
    <n v="5"/>
    <x v="612"/>
    <n v="201"/>
    <n v="170"/>
    <n v="1388.98"/>
    <n v="0.01"/>
    <x v="1"/>
    <n v="245"/>
    <n v="355"/>
    <x v="1"/>
    <n v="126397.18000000001"/>
    <x v="3"/>
  </r>
  <r>
    <x v="5082"/>
    <x v="5082"/>
    <x v="3"/>
    <x v="2"/>
    <n v="131"/>
    <n v="11"/>
    <x v="396"/>
    <n v="229"/>
    <n v="361"/>
    <n v="1927.81"/>
    <n v="0.65300000000000002"/>
    <x v="2"/>
    <n v="1441"/>
    <n v="1553"/>
    <x v="1"/>
    <n v="225553.77"/>
    <x v="1"/>
  </r>
  <r>
    <x v="5083"/>
    <x v="5083"/>
    <x v="0"/>
    <x v="0"/>
    <n v="90"/>
    <n v="5"/>
    <x v="506"/>
    <n v="130"/>
    <n v="358"/>
    <n v="654.52"/>
    <n v="0.65200000000000002"/>
    <x v="2"/>
    <n v="450"/>
    <n v="474"/>
    <x v="1"/>
    <n v="69379.12"/>
    <x v="1"/>
  </r>
  <r>
    <x v="5084"/>
    <x v="5084"/>
    <x v="4"/>
    <x v="2"/>
    <n v="119"/>
    <n v="2"/>
    <x v="616"/>
    <n v="218"/>
    <n v="390"/>
    <n v="79.819999999999993"/>
    <n v="0.38200000000000001"/>
    <x v="2"/>
    <n v="238"/>
    <n v="336"/>
    <x v="1"/>
    <n v="9578.4"/>
    <x v="0"/>
  </r>
  <r>
    <x v="5085"/>
    <x v="5085"/>
    <x v="4"/>
    <x v="2"/>
    <n v="171"/>
    <n v="6"/>
    <x v="37"/>
    <n v="173"/>
    <n v="77"/>
    <n v="1482.99"/>
    <n v="0.219"/>
    <x v="1"/>
    <n v="1026"/>
    <n v="899"/>
    <x v="0"/>
    <n v="444897"/>
    <x v="3"/>
  </r>
  <r>
    <x v="5086"/>
    <x v="5086"/>
    <x v="2"/>
    <x v="1"/>
    <n v="183"/>
    <n v="9"/>
    <x v="12"/>
    <n v="277"/>
    <n v="391"/>
    <n v="63.61"/>
    <n v="0.24"/>
    <x v="0"/>
    <n v="1647"/>
    <n v="1616"/>
    <x v="1"/>
    <n v="19591.88"/>
    <x v="3"/>
  </r>
  <r>
    <x v="5087"/>
    <x v="5087"/>
    <x v="0"/>
    <x v="0"/>
    <n v="13"/>
    <n v="8"/>
    <x v="583"/>
    <n v="12"/>
    <n v="351"/>
    <n v="1751.44"/>
    <n v="0.8"/>
    <x v="1"/>
    <n v="104"/>
    <n v="0"/>
    <x v="2"/>
    <n v="1345105.9199999999"/>
    <x v="2"/>
  </r>
  <r>
    <x v="5088"/>
    <x v="5088"/>
    <x v="4"/>
    <x v="2"/>
    <n v="155"/>
    <n v="6"/>
    <x v="387"/>
    <n v="59"/>
    <n v="323"/>
    <n v="159.79"/>
    <n v="6.6000000000000003E-2"/>
    <x v="1"/>
    <n v="930"/>
    <n v="774"/>
    <x v="1"/>
    <n v="34354.85"/>
    <x v="3"/>
  </r>
  <r>
    <x v="5089"/>
    <x v="5089"/>
    <x v="0"/>
    <x v="2"/>
    <n v="16"/>
    <n v="4"/>
    <x v="557"/>
    <n v="220"/>
    <n v="72"/>
    <n v="1322.89"/>
    <n v="0.56399999999999995"/>
    <x v="1"/>
    <n v="64"/>
    <n v="0"/>
    <x v="0"/>
    <n v="542384.9"/>
    <x v="0"/>
  </r>
  <r>
    <x v="5090"/>
    <x v="5090"/>
    <x v="1"/>
    <x v="2"/>
    <n v="120"/>
    <n v="12"/>
    <x v="43"/>
    <n v="25"/>
    <n v="148"/>
    <n v="785.51"/>
    <n v="0.307"/>
    <x v="0"/>
    <n v="1440"/>
    <n v="837"/>
    <x v="0"/>
    <n v="493300.27999999997"/>
    <x v="0"/>
  </r>
  <r>
    <x v="5091"/>
    <x v="5091"/>
    <x v="3"/>
    <x v="1"/>
    <n v="92"/>
    <n v="2"/>
    <x v="492"/>
    <n v="177"/>
    <n v="334"/>
    <n v="446.51"/>
    <n v="0.26500000000000001"/>
    <x v="2"/>
    <n v="184"/>
    <n v="0"/>
    <x v="0"/>
    <n v="209413.19"/>
    <x v="3"/>
  </r>
  <r>
    <x v="5092"/>
    <x v="5092"/>
    <x v="3"/>
    <x v="1"/>
    <n v="66"/>
    <n v="14"/>
    <x v="490"/>
    <n v="292"/>
    <n v="357"/>
    <n v="1801.6"/>
    <n v="0.50600000000000001"/>
    <x v="1"/>
    <n v="924"/>
    <n v="829"/>
    <x v="0"/>
    <n v="697219.2"/>
    <x v="0"/>
  </r>
  <r>
    <x v="5093"/>
    <x v="5093"/>
    <x v="3"/>
    <x v="1"/>
    <n v="108"/>
    <n v="8"/>
    <x v="303"/>
    <n v="194"/>
    <n v="159"/>
    <n v="1505.18"/>
    <n v="0.89800000000000002"/>
    <x v="2"/>
    <n v="864"/>
    <n v="609"/>
    <x v="0"/>
    <n v="675825.82000000007"/>
    <x v="2"/>
  </r>
  <r>
    <x v="5094"/>
    <x v="5094"/>
    <x v="0"/>
    <x v="2"/>
    <n v="77"/>
    <n v="14"/>
    <x v="231"/>
    <n v="147"/>
    <n v="252"/>
    <n v="713.86"/>
    <n v="0.61799999999999999"/>
    <x v="1"/>
    <n v="1078"/>
    <n v="1110"/>
    <x v="1"/>
    <n v="82093.900000000009"/>
    <x v="1"/>
  </r>
  <r>
    <x v="5095"/>
    <x v="5095"/>
    <x v="0"/>
    <x v="1"/>
    <n v="81"/>
    <n v="12"/>
    <x v="218"/>
    <n v="134"/>
    <n v="155"/>
    <n v="604.1"/>
    <n v="0.78900000000000003"/>
    <x v="1"/>
    <n v="972"/>
    <n v="826"/>
    <x v="0"/>
    <n v="169148"/>
    <x v="1"/>
  </r>
  <r>
    <x v="5096"/>
    <x v="5096"/>
    <x v="2"/>
    <x v="2"/>
    <n v="44"/>
    <n v="4"/>
    <x v="171"/>
    <n v="67"/>
    <n v="95"/>
    <n v="1485.22"/>
    <n v="0.60099999999999998"/>
    <x v="1"/>
    <n v="176"/>
    <n v="0"/>
    <x v="2"/>
    <n v="788651.82000000007"/>
    <x v="1"/>
  </r>
  <r>
    <x v="5097"/>
    <x v="5097"/>
    <x v="3"/>
    <x v="0"/>
    <n v="186"/>
    <n v="5"/>
    <x v="547"/>
    <n v="75"/>
    <n v="306"/>
    <n v="1681.31"/>
    <n v="0.69799999999999995"/>
    <x v="1"/>
    <n v="930"/>
    <n v="865"/>
    <x v="1"/>
    <n v="235383.4"/>
    <x v="1"/>
  </r>
  <r>
    <x v="5098"/>
    <x v="5098"/>
    <x v="2"/>
    <x v="2"/>
    <n v="139"/>
    <n v="6"/>
    <x v="528"/>
    <n v="211"/>
    <n v="193"/>
    <n v="1445.91"/>
    <n v="0.432"/>
    <x v="1"/>
    <n v="834"/>
    <n v="660"/>
    <x v="0"/>
    <n v="556675.35"/>
    <x v="0"/>
  </r>
  <r>
    <x v="5099"/>
    <x v="5099"/>
    <x v="3"/>
    <x v="1"/>
    <n v="21"/>
    <n v="14"/>
    <x v="301"/>
    <n v="18"/>
    <n v="74"/>
    <n v="1297.98"/>
    <n v="0.92600000000000005"/>
    <x v="1"/>
    <n v="294"/>
    <n v="0"/>
    <x v="0"/>
    <n v="455590.98"/>
    <x v="2"/>
  </r>
  <r>
    <x v="5100"/>
    <x v="5100"/>
    <x v="2"/>
    <x v="0"/>
    <n v="123"/>
    <n v="13"/>
    <x v="85"/>
    <n v="114"/>
    <n v="111"/>
    <n v="494.45"/>
    <n v="0.502"/>
    <x v="0"/>
    <n v="1599"/>
    <n v="1642"/>
    <x v="1"/>
    <n v="35105.949999999997"/>
    <x v="0"/>
  </r>
  <r>
    <x v="5101"/>
    <x v="5101"/>
    <x v="2"/>
    <x v="2"/>
    <n v="130"/>
    <n v="9"/>
    <x v="554"/>
    <n v="98"/>
    <n v="279"/>
    <n v="1712.97"/>
    <n v="0.55200000000000005"/>
    <x v="2"/>
    <n v="1170"/>
    <n v="853"/>
    <x v="0"/>
    <n v="710882.55"/>
    <x v="0"/>
  </r>
  <r>
    <x v="5102"/>
    <x v="5102"/>
    <x v="1"/>
    <x v="0"/>
    <n v="182"/>
    <n v="14"/>
    <x v="635"/>
    <n v="98"/>
    <n v="131"/>
    <n v="1511.84"/>
    <n v="0.52500000000000002"/>
    <x v="2"/>
    <n v="2548"/>
    <n v="2309"/>
    <x v="0"/>
    <n v="509490.07999999996"/>
    <x v="0"/>
  </r>
  <r>
    <x v="5103"/>
    <x v="5103"/>
    <x v="2"/>
    <x v="0"/>
    <n v="28"/>
    <n v="8"/>
    <x v="369"/>
    <n v="15"/>
    <n v="385"/>
    <n v="1058.68"/>
    <n v="0.316"/>
    <x v="0"/>
    <n v="224"/>
    <n v="0"/>
    <x v="2"/>
    <n v="734723.92"/>
    <x v="0"/>
  </r>
  <r>
    <x v="5104"/>
    <x v="5104"/>
    <x v="0"/>
    <x v="0"/>
    <n v="6"/>
    <n v="10"/>
    <x v="707"/>
    <n v="167"/>
    <n v="260"/>
    <n v="1047.5999999999999"/>
    <n v="0.23100000000000001"/>
    <x v="1"/>
    <n v="60"/>
    <n v="0"/>
    <x v="2"/>
    <n v="755319.6"/>
    <x v="3"/>
  </r>
  <r>
    <x v="5105"/>
    <x v="5105"/>
    <x v="2"/>
    <x v="2"/>
    <n v="96"/>
    <n v="12"/>
    <x v="328"/>
    <n v="112"/>
    <n v="246"/>
    <n v="1159.8900000000001"/>
    <n v="7.3999999999999996E-2"/>
    <x v="0"/>
    <n v="1152"/>
    <n v="968"/>
    <x v="0"/>
    <n v="343327.44"/>
    <x v="3"/>
  </r>
  <r>
    <x v="5106"/>
    <x v="5106"/>
    <x v="3"/>
    <x v="1"/>
    <n v="165"/>
    <n v="4"/>
    <x v="184"/>
    <n v="232"/>
    <n v="396"/>
    <n v="1665.14"/>
    <n v="0.71799999999999997"/>
    <x v="0"/>
    <n v="660"/>
    <n v="276"/>
    <x v="0"/>
    <n v="1025726.2400000001"/>
    <x v="1"/>
  </r>
  <r>
    <x v="5107"/>
    <x v="5107"/>
    <x v="2"/>
    <x v="2"/>
    <n v="153"/>
    <n v="12"/>
    <x v="637"/>
    <n v="180"/>
    <n v="247"/>
    <n v="1497.41"/>
    <n v="0.28899999999999998"/>
    <x v="0"/>
    <n v="1836"/>
    <n v="1803"/>
    <x v="1"/>
    <n v="318948.33"/>
    <x v="3"/>
  </r>
  <r>
    <x v="5108"/>
    <x v="5108"/>
    <x v="4"/>
    <x v="1"/>
    <n v="121"/>
    <n v="11"/>
    <x v="10"/>
    <n v="42"/>
    <n v="211"/>
    <n v="1719.68"/>
    <n v="0.38900000000000001"/>
    <x v="2"/>
    <n v="1331"/>
    <n v="661"/>
    <x v="0"/>
    <n v="1224412.1600000001"/>
    <x v="0"/>
  </r>
  <r>
    <x v="5109"/>
    <x v="5109"/>
    <x v="3"/>
    <x v="2"/>
    <n v="57"/>
    <n v="2"/>
    <x v="515"/>
    <n v="190"/>
    <n v="257"/>
    <n v="1039.2"/>
    <n v="0.92"/>
    <x v="0"/>
    <n v="114"/>
    <n v="264"/>
    <x v="1"/>
    <n v="41568"/>
    <x v="2"/>
  </r>
  <r>
    <x v="5110"/>
    <x v="5110"/>
    <x v="4"/>
    <x v="2"/>
    <n v="50"/>
    <n v="2"/>
    <x v="49"/>
    <n v="193"/>
    <n v="358"/>
    <n v="1268.07"/>
    <n v="0.56599999999999995"/>
    <x v="1"/>
    <n v="100"/>
    <n v="0"/>
    <x v="0"/>
    <n v="530053.26"/>
    <x v="0"/>
  </r>
  <r>
    <x v="5111"/>
    <x v="5111"/>
    <x v="3"/>
    <x v="2"/>
    <n v="49"/>
    <n v="13"/>
    <x v="518"/>
    <n v="96"/>
    <n v="93"/>
    <n v="1716.42"/>
    <n v="9.7000000000000003E-2"/>
    <x v="0"/>
    <n v="637"/>
    <n v="0"/>
    <x v="0"/>
    <n v="1259852.28"/>
    <x v="3"/>
  </r>
  <r>
    <x v="5112"/>
    <x v="5112"/>
    <x v="0"/>
    <x v="1"/>
    <n v="13"/>
    <n v="11"/>
    <x v="4"/>
    <n v="78"/>
    <n v="337"/>
    <n v="503.02"/>
    <n v="0.8"/>
    <x v="2"/>
    <n v="143"/>
    <n v="0"/>
    <x v="1"/>
    <n v="111167.42"/>
    <x v="2"/>
  </r>
  <r>
    <x v="5113"/>
    <x v="5113"/>
    <x v="0"/>
    <x v="2"/>
    <n v="10"/>
    <n v="14"/>
    <x v="421"/>
    <n v="35"/>
    <n v="328"/>
    <n v="915.84"/>
    <n v="0.25600000000000001"/>
    <x v="2"/>
    <n v="140"/>
    <n v="0"/>
    <x v="2"/>
    <n v="444182.4"/>
    <x v="3"/>
  </r>
  <r>
    <x v="5114"/>
    <x v="5114"/>
    <x v="0"/>
    <x v="0"/>
    <n v="55"/>
    <n v="2"/>
    <x v="342"/>
    <n v="15"/>
    <n v="324"/>
    <n v="1260.27"/>
    <n v="0.55300000000000005"/>
    <x v="1"/>
    <n v="110"/>
    <n v="0"/>
    <x v="1"/>
    <n v="214245.9"/>
    <x v="0"/>
  </r>
  <r>
    <x v="5115"/>
    <x v="5115"/>
    <x v="4"/>
    <x v="2"/>
    <n v="123"/>
    <n v="3"/>
    <x v="173"/>
    <n v="265"/>
    <n v="270"/>
    <n v="1834.54"/>
    <n v="0.51"/>
    <x v="0"/>
    <n v="369"/>
    <n v="456"/>
    <x v="1"/>
    <n v="326548.12"/>
    <x v="0"/>
  </r>
  <r>
    <x v="5116"/>
    <x v="5116"/>
    <x v="1"/>
    <x v="0"/>
    <n v="39"/>
    <n v="3"/>
    <x v="314"/>
    <n v="191"/>
    <n v="334"/>
    <n v="80.88"/>
    <n v="0.23799999999999999"/>
    <x v="1"/>
    <n v="117"/>
    <n v="0"/>
    <x v="1"/>
    <n v="26609.519999999997"/>
    <x v="3"/>
  </r>
  <r>
    <x v="5117"/>
    <x v="5117"/>
    <x v="3"/>
    <x v="1"/>
    <n v="86"/>
    <n v="8"/>
    <x v="653"/>
    <n v="269"/>
    <n v="195"/>
    <n v="464.52"/>
    <n v="0.11600000000000001"/>
    <x v="0"/>
    <n v="688"/>
    <n v="434"/>
    <x v="0"/>
    <n v="242943.96"/>
    <x v="3"/>
  </r>
  <r>
    <x v="5118"/>
    <x v="5118"/>
    <x v="0"/>
    <x v="1"/>
    <n v="185"/>
    <n v="10"/>
    <x v="139"/>
    <n v="243"/>
    <n v="118"/>
    <n v="507.18"/>
    <n v="0.21099999999999999"/>
    <x v="1"/>
    <n v="1850"/>
    <n v="2048"/>
    <x v="1"/>
    <n v="22823.1"/>
    <x v="3"/>
  </r>
  <r>
    <x v="5119"/>
    <x v="5119"/>
    <x v="3"/>
    <x v="2"/>
    <n v="151"/>
    <n v="9"/>
    <x v="590"/>
    <n v="291"/>
    <n v="189"/>
    <n v="686.89"/>
    <n v="9.7000000000000003E-2"/>
    <x v="1"/>
    <n v="1359"/>
    <n v="1565"/>
    <x v="1"/>
    <n v="58385.65"/>
    <x v="3"/>
  </r>
  <r>
    <x v="5120"/>
    <x v="5120"/>
    <x v="4"/>
    <x v="2"/>
    <n v="29"/>
    <n v="5"/>
    <x v="654"/>
    <n v="216"/>
    <n v="59"/>
    <n v="599.48"/>
    <n v="0.27600000000000002"/>
    <x v="1"/>
    <n v="145"/>
    <n v="79"/>
    <x v="0"/>
    <n v="169053.36000000002"/>
    <x v="3"/>
  </r>
  <r>
    <x v="5121"/>
    <x v="5121"/>
    <x v="1"/>
    <x v="2"/>
    <n v="143"/>
    <n v="3"/>
    <x v="522"/>
    <n v="86"/>
    <n v="160"/>
    <n v="1200.77"/>
    <n v="0.997"/>
    <x v="2"/>
    <n v="429"/>
    <n v="24"/>
    <x v="0"/>
    <n v="589578.06999999995"/>
    <x v="2"/>
  </r>
  <r>
    <x v="5122"/>
    <x v="5122"/>
    <x v="4"/>
    <x v="0"/>
    <n v="21"/>
    <n v="4"/>
    <x v="168"/>
    <n v="177"/>
    <n v="86"/>
    <n v="1776.96"/>
    <n v="0.40200000000000002"/>
    <x v="2"/>
    <n v="84"/>
    <n v="75"/>
    <x v="0"/>
    <n v="330514.56"/>
    <x v="0"/>
  </r>
  <r>
    <x v="5123"/>
    <x v="5123"/>
    <x v="3"/>
    <x v="1"/>
    <n v="40"/>
    <n v="11"/>
    <x v="298"/>
    <n v="65"/>
    <n v="130"/>
    <n v="1292.1099999999999"/>
    <n v="0.86399999999999999"/>
    <x v="0"/>
    <n v="440"/>
    <n v="332"/>
    <x v="0"/>
    <n v="223535.02999999997"/>
    <x v="2"/>
  </r>
  <r>
    <x v="5124"/>
    <x v="5124"/>
    <x v="1"/>
    <x v="0"/>
    <n v="100"/>
    <n v="6"/>
    <x v="663"/>
    <n v="90"/>
    <n v="145"/>
    <n v="520.98"/>
    <n v="0.54900000000000004"/>
    <x v="2"/>
    <n v="600"/>
    <n v="328"/>
    <x v="0"/>
    <n v="188594.76"/>
    <x v="0"/>
  </r>
  <r>
    <x v="5125"/>
    <x v="5125"/>
    <x v="1"/>
    <x v="0"/>
    <n v="25"/>
    <n v="10"/>
    <x v="534"/>
    <n v="176"/>
    <n v="104"/>
    <n v="1734.32"/>
    <n v="0.66700000000000004"/>
    <x v="1"/>
    <n v="250"/>
    <n v="0"/>
    <x v="0"/>
    <n v="1278193.8399999999"/>
    <x v="1"/>
  </r>
  <r>
    <x v="5126"/>
    <x v="5126"/>
    <x v="4"/>
    <x v="2"/>
    <n v="22"/>
    <n v="9"/>
    <x v="756"/>
    <n v="185"/>
    <n v="181"/>
    <n v="1282.49"/>
    <n v="0.156"/>
    <x v="2"/>
    <n v="198"/>
    <n v="0"/>
    <x v="0"/>
    <n v="554035.68000000005"/>
    <x v="3"/>
  </r>
  <r>
    <x v="5127"/>
    <x v="5127"/>
    <x v="0"/>
    <x v="2"/>
    <n v="192"/>
    <n v="14"/>
    <x v="568"/>
    <n v="290"/>
    <n v="272"/>
    <n v="476.98"/>
    <n v="0.27500000000000002"/>
    <x v="2"/>
    <n v="2688"/>
    <n v="2294"/>
    <x v="0"/>
    <n v="326254.32"/>
    <x v="3"/>
  </r>
  <r>
    <x v="5128"/>
    <x v="5128"/>
    <x v="3"/>
    <x v="0"/>
    <n v="150"/>
    <n v="13"/>
    <x v="34"/>
    <n v="158"/>
    <n v="112"/>
    <n v="755.25"/>
    <n v="0.51"/>
    <x v="0"/>
    <n v="1950"/>
    <n v="1905"/>
    <x v="0"/>
    <n v="153315.75"/>
    <x v="0"/>
  </r>
  <r>
    <x v="5129"/>
    <x v="5129"/>
    <x v="2"/>
    <x v="0"/>
    <n v="5"/>
    <n v="4"/>
    <x v="30"/>
    <n v="265"/>
    <n v="61"/>
    <n v="1590.43"/>
    <n v="0.88100000000000001"/>
    <x v="1"/>
    <n v="20"/>
    <n v="0"/>
    <x v="2"/>
    <n v="1097396.7"/>
    <x v="2"/>
  </r>
  <r>
    <x v="5130"/>
    <x v="5130"/>
    <x v="2"/>
    <x v="2"/>
    <n v="146"/>
    <n v="10"/>
    <x v="637"/>
    <n v="290"/>
    <n v="195"/>
    <n v="1490.92"/>
    <n v="4.2999999999999997E-2"/>
    <x v="2"/>
    <n v="1460"/>
    <n v="1537"/>
    <x v="1"/>
    <n v="317565.96000000002"/>
    <x v="3"/>
  </r>
  <r>
    <x v="5131"/>
    <x v="5131"/>
    <x v="4"/>
    <x v="2"/>
    <n v="140"/>
    <n v="11"/>
    <x v="656"/>
    <n v="287"/>
    <n v="313"/>
    <n v="1174.3399999999999"/>
    <n v="0.50700000000000001"/>
    <x v="2"/>
    <n v="1540"/>
    <n v="1806"/>
    <x v="1"/>
    <n v="24661.14"/>
    <x v="0"/>
  </r>
  <r>
    <x v="5132"/>
    <x v="5132"/>
    <x v="3"/>
    <x v="0"/>
    <n v="198"/>
    <n v="4"/>
    <x v="739"/>
    <n v="288"/>
    <n v="81"/>
    <n v="332.3"/>
    <n v="5.0999999999999997E-2"/>
    <x v="0"/>
    <n v="792"/>
    <n v="846"/>
    <x v="1"/>
    <n v="77758.2"/>
    <x v="3"/>
  </r>
  <r>
    <x v="5133"/>
    <x v="5133"/>
    <x v="3"/>
    <x v="2"/>
    <n v="55"/>
    <n v="11"/>
    <x v="570"/>
    <n v="215"/>
    <n v="98"/>
    <n v="1616.41"/>
    <n v="0.45700000000000002"/>
    <x v="0"/>
    <n v="605"/>
    <n v="114"/>
    <x v="0"/>
    <n v="1141185.46"/>
    <x v="0"/>
  </r>
  <r>
    <x v="5134"/>
    <x v="5134"/>
    <x v="4"/>
    <x v="2"/>
    <n v="83"/>
    <n v="13"/>
    <x v="89"/>
    <n v="39"/>
    <n v="236"/>
    <n v="649.71"/>
    <n v="0.629"/>
    <x v="1"/>
    <n v="1079"/>
    <n v="512"/>
    <x v="0"/>
    <n v="393724.26"/>
    <x v="1"/>
  </r>
  <r>
    <x v="5135"/>
    <x v="5135"/>
    <x v="3"/>
    <x v="0"/>
    <n v="192"/>
    <n v="9"/>
    <x v="670"/>
    <n v="227"/>
    <n v="392"/>
    <n v="1554.62"/>
    <n v="0.745"/>
    <x v="0"/>
    <n v="1728"/>
    <n v="1297"/>
    <x v="0"/>
    <n v="1022939.96"/>
    <x v="1"/>
  </r>
  <r>
    <x v="5136"/>
    <x v="5136"/>
    <x v="0"/>
    <x v="0"/>
    <n v="166"/>
    <n v="2"/>
    <x v="493"/>
    <n v="240"/>
    <n v="148"/>
    <n v="1312.75"/>
    <n v="0.13900000000000001"/>
    <x v="1"/>
    <n v="332"/>
    <n v="70"/>
    <x v="0"/>
    <n v="659000.5"/>
    <x v="3"/>
  </r>
  <r>
    <x v="5137"/>
    <x v="5137"/>
    <x v="4"/>
    <x v="1"/>
    <n v="40"/>
    <n v="5"/>
    <x v="488"/>
    <n v="171"/>
    <n v="216"/>
    <n v="565.13"/>
    <n v="0.16700000000000001"/>
    <x v="1"/>
    <n v="200"/>
    <n v="0"/>
    <x v="0"/>
    <n v="327775.40000000002"/>
    <x v="3"/>
  </r>
  <r>
    <x v="5138"/>
    <x v="5138"/>
    <x v="0"/>
    <x v="0"/>
    <n v="66"/>
    <n v="5"/>
    <x v="540"/>
    <n v="226"/>
    <n v="355"/>
    <n v="464.12"/>
    <n v="0.47"/>
    <x v="2"/>
    <n v="330"/>
    <n v="505"/>
    <x v="1"/>
    <n v="23670.12"/>
    <x v="0"/>
  </r>
  <r>
    <x v="5139"/>
    <x v="5139"/>
    <x v="3"/>
    <x v="2"/>
    <n v="133"/>
    <n v="7"/>
    <x v="205"/>
    <n v="237"/>
    <n v="262"/>
    <n v="305.27"/>
    <n v="0.998"/>
    <x v="2"/>
    <n v="931"/>
    <n v="479"/>
    <x v="0"/>
    <n v="210331.03"/>
    <x v="2"/>
  </r>
  <r>
    <x v="5140"/>
    <x v="5140"/>
    <x v="4"/>
    <x v="0"/>
    <n v="89"/>
    <n v="13"/>
    <x v="7"/>
    <n v="230"/>
    <n v="248"/>
    <n v="521.79999999999995"/>
    <n v="0.35599999999999998"/>
    <x v="2"/>
    <n v="1157"/>
    <n v="1353"/>
    <x v="1"/>
    <n v="17741.199999999997"/>
    <x v="0"/>
  </r>
  <r>
    <x v="5141"/>
    <x v="5141"/>
    <x v="3"/>
    <x v="0"/>
    <n v="46"/>
    <n v="13"/>
    <x v="635"/>
    <n v="243"/>
    <n v="295"/>
    <n v="357.77"/>
    <n v="0.42799999999999999"/>
    <x v="2"/>
    <n v="598"/>
    <n v="504"/>
    <x v="0"/>
    <n v="120568.48999999999"/>
    <x v="0"/>
  </r>
  <r>
    <x v="5142"/>
    <x v="5142"/>
    <x v="4"/>
    <x v="0"/>
    <n v="5"/>
    <n v="3"/>
    <x v="204"/>
    <n v="82"/>
    <n v="203"/>
    <n v="1253.25"/>
    <n v="0.432"/>
    <x v="2"/>
    <n v="15"/>
    <n v="0"/>
    <x v="2"/>
    <n v="328351.5"/>
    <x v="0"/>
  </r>
  <r>
    <x v="5143"/>
    <x v="5143"/>
    <x v="3"/>
    <x v="1"/>
    <n v="58"/>
    <n v="8"/>
    <x v="284"/>
    <n v="104"/>
    <n v="145"/>
    <n v="1217.6300000000001"/>
    <n v="8.1000000000000003E-2"/>
    <x v="1"/>
    <n v="464"/>
    <n v="532"/>
    <x v="1"/>
    <n v="43834.680000000008"/>
    <x v="3"/>
  </r>
  <r>
    <x v="5144"/>
    <x v="5144"/>
    <x v="0"/>
    <x v="1"/>
    <n v="179"/>
    <n v="6"/>
    <x v="24"/>
    <n v="104"/>
    <n v="112"/>
    <n v="1193.04"/>
    <n v="0.77400000000000002"/>
    <x v="2"/>
    <n v="1074"/>
    <n v="625"/>
    <x v="0"/>
    <n v="659751.12"/>
    <x v="1"/>
  </r>
  <r>
    <x v="5145"/>
    <x v="5145"/>
    <x v="0"/>
    <x v="2"/>
    <n v="104"/>
    <n v="11"/>
    <x v="358"/>
    <n v="252"/>
    <n v="243"/>
    <n v="1301.69"/>
    <n v="0.253"/>
    <x v="2"/>
    <n v="1144"/>
    <n v="621"/>
    <x v="0"/>
    <n v="1008809.75"/>
    <x v="3"/>
  </r>
  <r>
    <x v="5146"/>
    <x v="5146"/>
    <x v="3"/>
    <x v="1"/>
    <n v="43"/>
    <n v="7"/>
    <x v="307"/>
    <n v="272"/>
    <n v="371"/>
    <n v="1638.83"/>
    <n v="0.70399999999999996"/>
    <x v="2"/>
    <n v="301"/>
    <n v="473"/>
    <x v="1"/>
    <n v="163883"/>
    <x v="1"/>
  </r>
  <r>
    <x v="5147"/>
    <x v="5147"/>
    <x v="4"/>
    <x v="0"/>
    <n v="162"/>
    <n v="12"/>
    <x v="156"/>
    <n v="133"/>
    <n v="351"/>
    <n v="1831.43"/>
    <n v="0.47499999999999998"/>
    <x v="1"/>
    <n v="1944"/>
    <n v="1402"/>
    <x v="0"/>
    <n v="1236215.25"/>
    <x v="0"/>
  </r>
  <r>
    <x v="5148"/>
    <x v="5148"/>
    <x v="2"/>
    <x v="1"/>
    <n v="11"/>
    <n v="7"/>
    <x v="439"/>
    <n v="297"/>
    <n v="321"/>
    <n v="499.23"/>
    <n v="0.61199999999999999"/>
    <x v="0"/>
    <n v="77"/>
    <n v="0"/>
    <x v="0"/>
    <n v="227149.65"/>
    <x v="1"/>
  </r>
  <r>
    <x v="5149"/>
    <x v="5149"/>
    <x v="0"/>
    <x v="0"/>
    <n v="154"/>
    <n v="13"/>
    <x v="666"/>
    <n v="276"/>
    <n v="139"/>
    <n v="1196.1600000000001"/>
    <n v="5.3999999999999999E-2"/>
    <x v="0"/>
    <n v="2002"/>
    <n v="2251"/>
    <x v="1"/>
    <n v="32296.320000000003"/>
    <x v="3"/>
  </r>
  <r>
    <x v="5150"/>
    <x v="5150"/>
    <x v="0"/>
    <x v="1"/>
    <n v="125"/>
    <n v="12"/>
    <x v="76"/>
    <n v="118"/>
    <n v="377"/>
    <n v="202.76"/>
    <n v="0.89"/>
    <x v="2"/>
    <n v="1500"/>
    <n v="920"/>
    <x v="0"/>
    <n v="141526.47999999998"/>
    <x v="2"/>
  </r>
  <r>
    <x v="5151"/>
    <x v="5151"/>
    <x v="2"/>
    <x v="1"/>
    <n v="182"/>
    <n v="7"/>
    <x v="610"/>
    <n v="57"/>
    <n v="321"/>
    <n v="284.27999999999997"/>
    <n v="0.24399999999999999"/>
    <x v="0"/>
    <n v="1274"/>
    <n v="1025"/>
    <x v="1"/>
    <n v="86989.68"/>
    <x v="3"/>
  </r>
  <r>
    <x v="5152"/>
    <x v="5152"/>
    <x v="3"/>
    <x v="1"/>
    <n v="49"/>
    <n v="11"/>
    <x v="189"/>
    <n v="104"/>
    <n v="134"/>
    <n v="1325.96"/>
    <n v="0.67"/>
    <x v="1"/>
    <n v="539"/>
    <n v="0"/>
    <x v="0"/>
    <n v="1059442.04"/>
    <x v="1"/>
  </r>
  <r>
    <x v="5153"/>
    <x v="5153"/>
    <x v="4"/>
    <x v="0"/>
    <n v="78"/>
    <n v="13"/>
    <x v="546"/>
    <n v="42"/>
    <n v="344"/>
    <n v="998.83"/>
    <n v="0.79800000000000004"/>
    <x v="2"/>
    <n v="1014"/>
    <n v="851"/>
    <x v="1"/>
    <n v="204760.15"/>
    <x v="1"/>
  </r>
  <r>
    <x v="5154"/>
    <x v="5154"/>
    <x v="3"/>
    <x v="1"/>
    <n v="124"/>
    <n v="9"/>
    <x v="0"/>
    <n v="127"/>
    <n v="85"/>
    <n v="1528.75"/>
    <n v="0.54"/>
    <x v="1"/>
    <n v="1116"/>
    <n v="700"/>
    <x v="0"/>
    <n v="830111.25"/>
    <x v="0"/>
  </r>
  <r>
    <x v="5155"/>
    <x v="5155"/>
    <x v="1"/>
    <x v="0"/>
    <n v="76"/>
    <n v="11"/>
    <x v="288"/>
    <n v="141"/>
    <n v="67"/>
    <n v="880.07"/>
    <n v="0.33700000000000002"/>
    <x v="1"/>
    <n v="836"/>
    <n v="536"/>
    <x v="0"/>
    <n v="388110.87"/>
    <x v="0"/>
  </r>
  <r>
    <x v="5156"/>
    <x v="5156"/>
    <x v="0"/>
    <x v="0"/>
    <n v="142"/>
    <n v="5"/>
    <x v="421"/>
    <n v="260"/>
    <n v="126"/>
    <n v="298.82"/>
    <n v="0.97799999999999998"/>
    <x v="2"/>
    <n v="710"/>
    <n v="485"/>
    <x v="0"/>
    <n v="144927.69999999998"/>
    <x v="2"/>
  </r>
  <r>
    <x v="5157"/>
    <x v="5157"/>
    <x v="1"/>
    <x v="2"/>
    <n v="146"/>
    <n v="11"/>
    <x v="683"/>
    <n v="131"/>
    <n v="98"/>
    <n v="1750.5"/>
    <n v="0.27800000000000002"/>
    <x v="1"/>
    <n v="1606"/>
    <n v="1635"/>
    <x v="1"/>
    <n v="178551"/>
    <x v="3"/>
  </r>
  <r>
    <x v="5158"/>
    <x v="5158"/>
    <x v="0"/>
    <x v="1"/>
    <n v="50"/>
    <n v="9"/>
    <x v="20"/>
    <n v="227"/>
    <n v="285"/>
    <n v="211.63"/>
    <n v="0.94899999999999995"/>
    <x v="2"/>
    <n v="450"/>
    <n v="91"/>
    <x v="0"/>
    <n v="124015.18"/>
    <x v="2"/>
  </r>
  <r>
    <x v="5159"/>
    <x v="5159"/>
    <x v="0"/>
    <x v="2"/>
    <n v="127"/>
    <n v="10"/>
    <x v="433"/>
    <n v="62"/>
    <n v="93"/>
    <n v="418.48"/>
    <n v="0.156"/>
    <x v="1"/>
    <n v="1270"/>
    <n v="670"/>
    <x v="0"/>
    <n v="277033.76"/>
    <x v="3"/>
  </r>
  <r>
    <x v="5160"/>
    <x v="5160"/>
    <x v="1"/>
    <x v="2"/>
    <n v="122"/>
    <n v="14"/>
    <x v="770"/>
    <n v="135"/>
    <n v="158"/>
    <n v="590.1"/>
    <n v="0.38900000000000001"/>
    <x v="0"/>
    <n v="1708"/>
    <n v="1187"/>
    <x v="0"/>
    <n v="387105.60000000003"/>
    <x v="0"/>
  </r>
  <r>
    <x v="5161"/>
    <x v="5161"/>
    <x v="1"/>
    <x v="0"/>
    <n v="79"/>
    <n v="14"/>
    <x v="493"/>
    <n v="168"/>
    <n v="178"/>
    <n v="1990.8"/>
    <n v="0.13800000000000001"/>
    <x v="0"/>
    <n v="1106"/>
    <n v="772"/>
    <x v="0"/>
    <n v="999381.6"/>
    <x v="3"/>
  </r>
  <r>
    <x v="5162"/>
    <x v="5162"/>
    <x v="3"/>
    <x v="1"/>
    <n v="10"/>
    <n v="5"/>
    <x v="747"/>
    <n v="168"/>
    <n v="56"/>
    <n v="862.88"/>
    <n v="2E-3"/>
    <x v="0"/>
    <n v="50"/>
    <n v="0"/>
    <x v="0"/>
    <n v="296830.71999999997"/>
    <x v="3"/>
  </r>
  <r>
    <x v="5163"/>
    <x v="5163"/>
    <x v="1"/>
    <x v="0"/>
    <n v="25"/>
    <n v="2"/>
    <x v="458"/>
    <n v="292"/>
    <n v="353"/>
    <n v="1028.33"/>
    <n v="0.26"/>
    <x v="1"/>
    <n v="50"/>
    <n v="0"/>
    <x v="0"/>
    <n v="450408.54"/>
    <x v="3"/>
  </r>
  <r>
    <x v="5164"/>
    <x v="5164"/>
    <x v="3"/>
    <x v="0"/>
    <n v="194"/>
    <n v="4"/>
    <x v="224"/>
    <n v="98"/>
    <n v="161"/>
    <n v="1550.91"/>
    <n v="8.6999999999999994E-2"/>
    <x v="2"/>
    <n v="776"/>
    <n v="804"/>
    <x v="1"/>
    <n v="108563.70000000001"/>
    <x v="3"/>
  </r>
  <r>
    <x v="5165"/>
    <x v="5165"/>
    <x v="3"/>
    <x v="1"/>
    <n v="151"/>
    <n v="2"/>
    <x v="46"/>
    <n v="185"/>
    <n v="262"/>
    <n v="1291.01"/>
    <n v="0.98599999999999999"/>
    <x v="0"/>
    <n v="302"/>
    <n v="441"/>
    <x v="1"/>
    <n v="59386.46"/>
    <x v="2"/>
  </r>
  <r>
    <x v="5166"/>
    <x v="5166"/>
    <x v="3"/>
    <x v="0"/>
    <n v="107"/>
    <n v="8"/>
    <x v="74"/>
    <n v="168"/>
    <n v="353"/>
    <n v="1690.77"/>
    <n v="0.76200000000000001"/>
    <x v="2"/>
    <n v="856"/>
    <n v="328"/>
    <x v="0"/>
    <n v="1176775.92"/>
    <x v="1"/>
  </r>
  <r>
    <x v="5167"/>
    <x v="5167"/>
    <x v="0"/>
    <x v="1"/>
    <n v="92"/>
    <n v="13"/>
    <x v="693"/>
    <n v="258"/>
    <n v="356"/>
    <n v="998.55"/>
    <n v="4.0000000000000001E-3"/>
    <x v="0"/>
    <n v="1196"/>
    <n v="890"/>
    <x v="0"/>
    <n v="563182.19999999995"/>
    <x v="3"/>
  </r>
  <r>
    <x v="5168"/>
    <x v="5168"/>
    <x v="0"/>
    <x v="1"/>
    <n v="103"/>
    <n v="2"/>
    <x v="553"/>
    <n v="131"/>
    <n v="115"/>
    <n v="1945.75"/>
    <n v="0.224"/>
    <x v="0"/>
    <n v="206"/>
    <n v="256"/>
    <x v="1"/>
    <n v="157605.75"/>
    <x v="3"/>
  </r>
  <r>
    <x v="5169"/>
    <x v="5169"/>
    <x v="1"/>
    <x v="0"/>
    <n v="66"/>
    <n v="12"/>
    <x v="35"/>
    <n v="246"/>
    <n v="80"/>
    <n v="1603.78"/>
    <n v="0.67"/>
    <x v="1"/>
    <n v="792"/>
    <n v="362"/>
    <x v="0"/>
    <n v="1084155.28"/>
    <x v="1"/>
  </r>
  <r>
    <x v="5170"/>
    <x v="5170"/>
    <x v="0"/>
    <x v="0"/>
    <n v="111"/>
    <n v="5"/>
    <x v="335"/>
    <n v="134"/>
    <n v="344"/>
    <n v="832.66"/>
    <n v="0.39900000000000002"/>
    <x v="0"/>
    <n v="555"/>
    <n v="499"/>
    <x v="1"/>
    <n v="158205.4"/>
    <x v="0"/>
  </r>
  <r>
    <x v="5171"/>
    <x v="5171"/>
    <x v="1"/>
    <x v="2"/>
    <n v="87"/>
    <n v="14"/>
    <x v="763"/>
    <n v="288"/>
    <n v="314"/>
    <n v="793.48"/>
    <n v="0.83199999999999996"/>
    <x v="2"/>
    <n v="1218"/>
    <n v="1201"/>
    <x v="1"/>
    <n v="242011.4"/>
    <x v="2"/>
  </r>
  <r>
    <x v="5172"/>
    <x v="5172"/>
    <x v="0"/>
    <x v="0"/>
    <n v="185"/>
    <n v="2"/>
    <x v="424"/>
    <n v="101"/>
    <n v="346"/>
    <n v="1862.51"/>
    <n v="0.505"/>
    <x v="2"/>
    <n v="370"/>
    <n v="335"/>
    <x v="1"/>
    <n v="253301.36"/>
    <x v="0"/>
  </r>
  <r>
    <x v="5173"/>
    <x v="5173"/>
    <x v="4"/>
    <x v="1"/>
    <n v="156"/>
    <n v="14"/>
    <x v="164"/>
    <n v="114"/>
    <n v="368"/>
    <n v="1384.61"/>
    <n v="0.65400000000000003"/>
    <x v="0"/>
    <n v="2184"/>
    <n v="2275"/>
    <x v="1"/>
    <n v="31846.03"/>
    <x v="1"/>
  </r>
  <r>
    <x v="5174"/>
    <x v="5174"/>
    <x v="4"/>
    <x v="2"/>
    <n v="60"/>
    <n v="14"/>
    <x v="590"/>
    <n v="51"/>
    <n v="63"/>
    <n v="1261.8"/>
    <n v="0.59699999999999998"/>
    <x v="2"/>
    <n v="840"/>
    <n v="806"/>
    <x v="0"/>
    <n v="107253"/>
    <x v="0"/>
  </r>
  <r>
    <x v="5175"/>
    <x v="5175"/>
    <x v="1"/>
    <x v="1"/>
    <n v="194"/>
    <n v="3"/>
    <x v="26"/>
    <n v="138"/>
    <n v="107"/>
    <n v="1527.77"/>
    <n v="0.63800000000000001"/>
    <x v="2"/>
    <n v="582"/>
    <n v="641"/>
    <x v="1"/>
    <n v="120693.83"/>
    <x v="1"/>
  </r>
  <r>
    <x v="5176"/>
    <x v="5176"/>
    <x v="0"/>
    <x v="2"/>
    <n v="166"/>
    <n v="12"/>
    <x v="603"/>
    <n v="62"/>
    <n v="393"/>
    <n v="1143.6300000000001"/>
    <n v="0.23"/>
    <x v="2"/>
    <n v="1992"/>
    <n v="1533"/>
    <x v="0"/>
    <n v="595831.2300000001"/>
    <x v="3"/>
  </r>
  <r>
    <x v="5177"/>
    <x v="5177"/>
    <x v="0"/>
    <x v="0"/>
    <n v="26"/>
    <n v="2"/>
    <x v="108"/>
    <n v="177"/>
    <n v="291"/>
    <n v="360.38"/>
    <n v="0.373"/>
    <x v="2"/>
    <n v="52"/>
    <n v="0"/>
    <x v="1"/>
    <n v="89374.24"/>
    <x v="0"/>
  </r>
  <r>
    <x v="5178"/>
    <x v="5178"/>
    <x v="3"/>
    <x v="0"/>
    <n v="72"/>
    <n v="14"/>
    <x v="95"/>
    <n v="99"/>
    <n v="297"/>
    <n v="672.47"/>
    <n v="5.0999999999999997E-2"/>
    <x v="2"/>
    <n v="1008"/>
    <n v="988"/>
    <x v="1"/>
    <n v="80023.930000000008"/>
    <x v="3"/>
  </r>
  <r>
    <x v="5179"/>
    <x v="5179"/>
    <x v="2"/>
    <x v="0"/>
    <n v="189"/>
    <n v="6"/>
    <x v="562"/>
    <n v="256"/>
    <n v="147"/>
    <n v="1137.99"/>
    <n v="0.58799999999999997"/>
    <x v="0"/>
    <n v="1134"/>
    <n v="1252"/>
    <x v="1"/>
    <n v="157042.62"/>
    <x v="0"/>
  </r>
  <r>
    <x v="5180"/>
    <x v="5180"/>
    <x v="1"/>
    <x v="1"/>
    <n v="14"/>
    <n v="8"/>
    <x v="96"/>
    <n v="183"/>
    <n v="211"/>
    <n v="85.43"/>
    <n v="0.45900000000000002"/>
    <x v="2"/>
    <n v="112"/>
    <n v="207"/>
    <x v="1"/>
    <n v="7517.84"/>
    <x v="0"/>
  </r>
  <r>
    <x v="5181"/>
    <x v="5181"/>
    <x v="2"/>
    <x v="2"/>
    <n v="70"/>
    <n v="4"/>
    <x v="774"/>
    <n v="96"/>
    <n v="296"/>
    <n v="902.83"/>
    <n v="0.76100000000000001"/>
    <x v="2"/>
    <n v="280"/>
    <n v="0"/>
    <x v="0"/>
    <n v="616632.89"/>
    <x v="1"/>
  </r>
  <r>
    <x v="5182"/>
    <x v="5182"/>
    <x v="2"/>
    <x v="1"/>
    <n v="12"/>
    <n v="9"/>
    <x v="675"/>
    <n v="159"/>
    <n v="375"/>
    <n v="1523.82"/>
    <n v="0.20599999999999999"/>
    <x v="0"/>
    <n v="108"/>
    <n v="27"/>
    <x v="1"/>
    <n v="365716.8"/>
    <x v="3"/>
  </r>
  <r>
    <x v="5183"/>
    <x v="5183"/>
    <x v="1"/>
    <x v="2"/>
    <n v="127"/>
    <n v="6"/>
    <x v="157"/>
    <n v="258"/>
    <n v="391"/>
    <n v="370.26"/>
    <n v="0.437"/>
    <x v="1"/>
    <n v="762"/>
    <n v="778"/>
    <x v="1"/>
    <n v="89602.92"/>
    <x v="0"/>
  </r>
  <r>
    <x v="5184"/>
    <x v="5184"/>
    <x v="0"/>
    <x v="0"/>
    <n v="42"/>
    <n v="6"/>
    <x v="74"/>
    <n v="124"/>
    <n v="53"/>
    <n v="175.89"/>
    <n v="0.18099999999999999"/>
    <x v="2"/>
    <n v="252"/>
    <n v="0"/>
    <x v="0"/>
    <n v="122419.43999999999"/>
    <x v="3"/>
  </r>
  <r>
    <x v="5185"/>
    <x v="5185"/>
    <x v="1"/>
    <x v="1"/>
    <n v="127"/>
    <n v="14"/>
    <x v="653"/>
    <n v="189"/>
    <n v="355"/>
    <n v="1680.26"/>
    <n v="0.61399999999999999"/>
    <x v="1"/>
    <n v="1778"/>
    <n v="1444"/>
    <x v="0"/>
    <n v="878775.98"/>
    <x v="1"/>
  </r>
  <r>
    <x v="5186"/>
    <x v="5186"/>
    <x v="2"/>
    <x v="0"/>
    <n v="66"/>
    <n v="6"/>
    <x v="621"/>
    <n v="129"/>
    <n v="310"/>
    <n v="1253.68"/>
    <n v="0.84799999999999998"/>
    <x v="1"/>
    <n v="396"/>
    <n v="295"/>
    <x v="1"/>
    <n v="288346.40000000002"/>
    <x v="2"/>
  </r>
  <r>
    <x v="5187"/>
    <x v="5187"/>
    <x v="0"/>
    <x v="1"/>
    <n v="160"/>
    <n v="9"/>
    <x v="278"/>
    <n v="37"/>
    <n v="380"/>
    <n v="394.33"/>
    <n v="0.76500000000000001"/>
    <x v="0"/>
    <n v="1440"/>
    <n v="883"/>
    <x v="0"/>
    <n v="234232.02"/>
    <x v="1"/>
  </r>
  <r>
    <x v="5188"/>
    <x v="5188"/>
    <x v="4"/>
    <x v="0"/>
    <n v="142"/>
    <n v="3"/>
    <x v="551"/>
    <n v="126"/>
    <n v="94"/>
    <n v="1622.29"/>
    <n v="0.94399999999999995"/>
    <x v="1"/>
    <n v="426"/>
    <n v="271"/>
    <x v="0"/>
    <n v="455863.49"/>
    <x v="2"/>
  </r>
  <r>
    <x v="5189"/>
    <x v="5189"/>
    <x v="1"/>
    <x v="1"/>
    <n v="49"/>
    <n v="3"/>
    <x v="6"/>
    <n v="200"/>
    <n v="260"/>
    <n v="1333.35"/>
    <n v="0.97199999999999998"/>
    <x v="1"/>
    <n v="147"/>
    <n v="0"/>
    <x v="0"/>
    <n v="716008.95"/>
    <x v="2"/>
  </r>
  <r>
    <x v="5190"/>
    <x v="5190"/>
    <x v="1"/>
    <x v="1"/>
    <n v="69"/>
    <n v="13"/>
    <x v="574"/>
    <n v="154"/>
    <n v="293"/>
    <n v="701.53"/>
    <n v="0.77200000000000002"/>
    <x v="1"/>
    <n v="897"/>
    <n v="784"/>
    <x v="1"/>
    <n v="187308.50999999998"/>
    <x v="1"/>
  </r>
  <r>
    <x v="5191"/>
    <x v="5191"/>
    <x v="0"/>
    <x v="2"/>
    <n v="71"/>
    <n v="9"/>
    <x v="455"/>
    <n v="271"/>
    <n v="252"/>
    <n v="783.58"/>
    <n v="0.28699999999999998"/>
    <x v="0"/>
    <n v="639"/>
    <n v="150"/>
    <x v="0"/>
    <n v="595520.80000000005"/>
    <x v="3"/>
  </r>
  <r>
    <x v="5192"/>
    <x v="5192"/>
    <x v="4"/>
    <x v="0"/>
    <n v="141"/>
    <n v="10"/>
    <x v="58"/>
    <n v="151"/>
    <n v="252"/>
    <n v="353.98"/>
    <n v="0.219"/>
    <x v="2"/>
    <n v="1410"/>
    <n v="1285"/>
    <x v="0"/>
    <n v="97698.48000000001"/>
    <x v="3"/>
  </r>
  <r>
    <x v="5193"/>
    <x v="5193"/>
    <x v="4"/>
    <x v="2"/>
    <n v="137"/>
    <n v="12"/>
    <x v="253"/>
    <n v="123"/>
    <n v="76"/>
    <n v="1678.75"/>
    <n v="0.44800000000000001"/>
    <x v="0"/>
    <n v="1644"/>
    <n v="1685"/>
    <x v="1"/>
    <n v="137657.5"/>
    <x v="0"/>
  </r>
  <r>
    <x v="5194"/>
    <x v="5194"/>
    <x v="0"/>
    <x v="2"/>
    <n v="110"/>
    <n v="13"/>
    <x v="226"/>
    <n v="282"/>
    <n v="167"/>
    <n v="1042.56"/>
    <n v="0.99399999999999999"/>
    <x v="0"/>
    <n v="1430"/>
    <n v="1301"/>
    <x v="0"/>
    <n v="428492.16"/>
    <x v="2"/>
  </r>
  <r>
    <x v="5195"/>
    <x v="5195"/>
    <x v="3"/>
    <x v="0"/>
    <n v="142"/>
    <n v="11"/>
    <x v="472"/>
    <n v="47"/>
    <n v="275"/>
    <n v="1136.19"/>
    <n v="0.41299999999999998"/>
    <x v="0"/>
    <n v="1562"/>
    <n v="1050"/>
    <x v="0"/>
    <n v="635130.21000000008"/>
    <x v="0"/>
  </r>
  <r>
    <x v="5196"/>
    <x v="5196"/>
    <x v="1"/>
    <x v="1"/>
    <n v="144"/>
    <n v="11"/>
    <x v="275"/>
    <n v="206"/>
    <n v="254"/>
    <n v="1772.81"/>
    <n v="0.19900000000000001"/>
    <x v="2"/>
    <n v="1584"/>
    <n v="1354"/>
    <x v="0"/>
    <n v="772945.16"/>
    <x v="3"/>
  </r>
  <r>
    <x v="5197"/>
    <x v="5197"/>
    <x v="1"/>
    <x v="2"/>
    <n v="86"/>
    <n v="3"/>
    <x v="727"/>
    <n v="22"/>
    <n v="296"/>
    <n v="80.87"/>
    <n v="0.94399999999999995"/>
    <x v="1"/>
    <n v="258"/>
    <n v="208"/>
    <x v="1"/>
    <n v="5822.64"/>
    <x v="2"/>
  </r>
  <r>
    <x v="5198"/>
    <x v="5198"/>
    <x v="2"/>
    <x v="0"/>
    <n v="62"/>
    <n v="5"/>
    <x v="399"/>
    <n v="121"/>
    <n v="98"/>
    <n v="180.5"/>
    <n v="0.38600000000000001"/>
    <x v="2"/>
    <n v="310"/>
    <n v="0"/>
    <x v="0"/>
    <n v="141331.5"/>
    <x v="0"/>
  </r>
  <r>
    <x v="5199"/>
    <x v="5199"/>
    <x v="0"/>
    <x v="1"/>
    <n v="153"/>
    <n v="9"/>
    <x v="176"/>
    <n v="146"/>
    <n v="302"/>
    <n v="365.08"/>
    <n v="0.69099999999999995"/>
    <x v="1"/>
    <n v="1377"/>
    <n v="1466"/>
    <x v="1"/>
    <n v="20809.559999999998"/>
    <x v="1"/>
  </r>
  <r>
    <x v="5200"/>
    <x v="5200"/>
    <x v="2"/>
    <x v="2"/>
    <n v="153"/>
    <n v="3"/>
    <x v="555"/>
    <n v="181"/>
    <n v="127"/>
    <n v="108.57"/>
    <n v="0.78800000000000003"/>
    <x v="2"/>
    <n v="459"/>
    <n v="313"/>
    <x v="0"/>
    <n v="35502.39"/>
    <x v="1"/>
  </r>
  <r>
    <x v="5201"/>
    <x v="5201"/>
    <x v="2"/>
    <x v="2"/>
    <n v="197"/>
    <n v="5"/>
    <x v="28"/>
    <n v="136"/>
    <n v="306"/>
    <n v="1333.4"/>
    <n v="0.84299999999999997"/>
    <x v="0"/>
    <n v="985"/>
    <n v="451"/>
    <x v="0"/>
    <n v="893378.00000000012"/>
    <x v="2"/>
  </r>
  <r>
    <x v="5202"/>
    <x v="5202"/>
    <x v="4"/>
    <x v="2"/>
    <n v="135"/>
    <n v="11"/>
    <x v="727"/>
    <n v="28"/>
    <n v="169"/>
    <n v="1286.06"/>
    <n v="0.82099999999999995"/>
    <x v="0"/>
    <n v="1485"/>
    <n v="1441"/>
    <x v="1"/>
    <n v="92596.319999999992"/>
    <x v="2"/>
  </r>
  <r>
    <x v="5203"/>
    <x v="5203"/>
    <x v="1"/>
    <x v="1"/>
    <n v="73"/>
    <n v="14"/>
    <x v="123"/>
    <n v="217"/>
    <n v="84"/>
    <n v="461.06"/>
    <n v="0.83599999999999997"/>
    <x v="1"/>
    <n v="1022"/>
    <n v="614"/>
    <x v="0"/>
    <n v="288162.5"/>
    <x v="2"/>
  </r>
  <r>
    <x v="5204"/>
    <x v="5204"/>
    <x v="2"/>
    <x v="2"/>
    <n v="93"/>
    <n v="14"/>
    <x v="123"/>
    <n v="167"/>
    <n v="361"/>
    <n v="341.34"/>
    <n v="0.66800000000000004"/>
    <x v="0"/>
    <n v="1302"/>
    <n v="844"/>
    <x v="0"/>
    <n v="213337.49999999997"/>
    <x v="1"/>
  </r>
  <r>
    <x v="5205"/>
    <x v="5205"/>
    <x v="4"/>
    <x v="1"/>
    <n v="68"/>
    <n v="2"/>
    <x v="361"/>
    <n v="169"/>
    <n v="192"/>
    <n v="334.09"/>
    <n v="0.40400000000000003"/>
    <x v="0"/>
    <n v="136"/>
    <n v="0"/>
    <x v="0"/>
    <n v="157356.38999999998"/>
    <x v="0"/>
  </r>
  <r>
    <x v="5206"/>
    <x v="5206"/>
    <x v="0"/>
    <x v="2"/>
    <n v="181"/>
    <n v="3"/>
    <x v="775"/>
    <n v="249"/>
    <n v="246"/>
    <n v="1908.82"/>
    <n v="0.66700000000000004"/>
    <x v="2"/>
    <n v="543"/>
    <n v="312"/>
    <x v="0"/>
    <n v="916233.6"/>
    <x v="1"/>
  </r>
  <r>
    <x v="5207"/>
    <x v="5207"/>
    <x v="2"/>
    <x v="0"/>
    <n v="76"/>
    <n v="8"/>
    <x v="652"/>
    <n v="88"/>
    <n v="309"/>
    <n v="1402.33"/>
    <n v="0.83699999999999997"/>
    <x v="1"/>
    <n v="608"/>
    <n v="0"/>
    <x v="0"/>
    <n v="1113450.02"/>
    <x v="2"/>
  </r>
  <r>
    <x v="5208"/>
    <x v="5208"/>
    <x v="1"/>
    <x v="2"/>
    <n v="21"/>
    <n v="2"/>
    <x v="622"/>
    <n v="206"/>
    <n v="133"/>
    <n v="1191.5899999999999"/>
    <n v="0.35099999999999998"/>
    <x v="2"/>
    <n v="42"/>
    <n v="0"/>
    <x v="2"/>
    <n v="601752.94999999995"/>
    <x v="0"/>
  </r>
  <r>
    <x v="5209"/>
    <x v="5209"/>
    <x v="2"/>
    <x v="0"/>
    <n v="77"/>
    <n v="13"/>
    <x v="469"/>
    <n v="129"/>
    <n v="241"/>
    <n v="678.85"/>
    <n v="0.29699999999999999"/>
    <x v="2"/>
    <n v="1001"/>
    <n v="974"/>
    <x v="1"/>
    <n v="105900.6"/>
    <x v="3"/>
  </r>
  <r>
    <x v="5210"/>
    <x v="5210"/>
    <x v="0"/>
    <x v="0"/>
    <n v="164"/>
    <n v="2"/>
    <x v="75"/>
    <n v="257"/>
    <n v="71"/>
    <n v="894.43"/>
    <n v="0.34399999999999997"/>
    <x v="0"/>
    <n v="328"/>
    <n v="194"/>
    <x v="0"/>
    <n v="349722.13"/>
    <x v="0"/>
  </r>
  <r>
    <x v="5211"/>
    <x v="5211"/>
    <x v="2"/>
    <x v="0"/>
    <n v="74"/>
    <n v="3"/>
    <x v="444"/>
    <n v="148"/>
    <n v="73"/>
    <n v="224.34"/>
    <n v="0.55100000000000005"/>
    <x v="2"/>
    <n v="222"/>
    <n v="95"/>
    <x v="0"/>
    <n v="61693.5"/>
    <x v="0"/>
  </r>
  <r>
    <x v="5212"/>
    <x v="5212"/>
    <x v="1"/>
    <x v="1"/>
    <n v="117"/>
    <n v="5"/>
    <x v="116"/>
    <n v="235"/>
    <n v="124"/>
    <n v="1996.4"/>
    <n v="5.1999999999999998E-2"/>
    <x v="1"/>
    <n v="585"/>
    <n v="406"/>
    <x v="0"/>
    <n v="826509.60000000009"/>
    <x v="3"/>
  </r>
  <r>
    <x v="5213"/>
    <x v="5213"/>
    <x v="4"/>
    <x v="0"/>
    <n v="25"/>
    <n v="8"/>
    <x v="733"/>
    <n v="92"/>
    <n v="183"/>
    <n v="1522.42"/>
    <n v="0.77900000000000003"/>
    <x v="0"/>
    <n v="200"/>
    <n v="236"/>
    <x v="1"/>
    <n v="85255.52"/>
    <x v="1"/>
  </r>
  <r>
    <x v="5214"/>
    <x v="5214"/>
    <x v="1"/>
    <x v="2"/>
    <n v="139"/>
    <n v="5"/>
    <x v="238"/>
    <n v="35"/>
    <n v="216"/>
    <n v="1261.83"/>
    <n v="0.13900000000000001"/>
    <x v="1"/>
    <n v="695"/>
    <n v="57"/>
    <x v="0"/>
    <n v="849211.59"/>
    <x v="3"/>
  </r>
  <r>
    <x v="5215"/>
    <x v="5215"/>
    <x v="4"/>
    <x v="1"/>
    <n v="11"/>
    <n v="6"/>
    <x v="594"/>
    <n v="137"/>
    <n v="159"/>
    <n v="1196.1500000000001"/>
    <n v="0.13300000000000001"/>
    <x v="1"/>
    <n v="66"/>
    <n v="37"/>
    <x v="0"/>
    <n v="198560.90000000002"/>
    <x v="3"/>
  </r>
  <r>
    <x v="5216"/>
    <x v="5216"/>
    <x v="3"/>
    <x v="0"/>
    <n v="115"/>
    <n v="5"/>
    <x v="666"/>
    <n v="232"/>
    <n v="139"/>
    <n v="1033.4100000000001"/>
    <n v="0.19800000000000001"/>
    <x v="1"/>
    <n v="575"/>
    <n v="780"/>
    <x v="1"/>
    <n v="27902.070000000003"/>
    <x v="3"/>
  </r>
  <r>
    <x v="5217"/>
    <x v="5217"/>
    <x v="1"/>
    <x v="1"/>
    <n v="31"/>
    <n v="5"/>
    <x v="428"/>
    <n v="53"/>
    <n v="86"/>
    <n v="551.98"/>
    <n v="0.57699999999999996"/>
    <x v="1"/>
    <n v="155"/>
    <n v="0"/>
    <x v="0"/>
    <n v="149034.6"/>
    <x v="0"/>
  </r>
  <r>
    <x v="5218"/>
    <x v="5218"/>
    <x v="1"/>
    <x v="1"/>
    <n v="12"/>
    <n v="10"/>
    <x v="549"/>
    <n v="93"/>
    <n v="359"/>
    <n v="491.46"/>
    <n v="0.28599999999999998"/>
    <x v="2"/>
    <n v="120"/>
    <n v="0"/>
    <x v="2"/>
    <n v="327312.36"/>
    <x v="3"/>
  </r>
  <r>
    <x v="5219"/>
    <x v="5219"/>
    <x v="0"/>
    <x v="1"/>
    <n v="32"/>
    <n v="7"/>
    <x v="190"/>
    <n v="34"/>
    <n v="100"/>
    <n v="1121.5899999999999"/>
    <n v="0.36799999999999999"/>
    <x v="0"/>
    <n v="224"/>
    <n v="0"/>
    <x v="2"/>
    <n v="661738.1"/>
    <x v="0"/>
  </r>
  <r>
    <x v="5220"/>
    <x v="5220"/>
    <x v="2"/>
    <x v="2"/>
    <n v="198"/>
    <n v="13"/>
    <x v="251"/>
    <n v="229"/>
    <n v="109"/>
    <n v="186.89"/>
    <n v="0.93200000000000005"/>
    <x v="2"/>
    <n v="2574"/>
    <n v="2149"/>
    <x v="0"/>
    <n v="122226.06"/>
    <x v="2"/>
  </r>
  <r>
    <x v="5221"/>
    <x v="5221"/>
    <x v="4"/>
    <x v="0"/>
    <n v="51"/>
    <n v="4"/>
    <x v="649"/>
    <n v="213"/>
    <n v="121"/>
    <n v="195.22"/>
    <n v="0.84699999999999998"/>
    <x v="0"/>
    <n v="204"/>
    <n v="0"/>
    <x v="0"/>
    <n v="90972.52"/>
    <x v="2"/>
  </r>
  <r>
    <x v="5222"/>
    <x v="5222"/>
    <x v="4"/>
    <x v="1"/>
    <n v="90"/>
    <n v="7"/>
    <x v="654"/>
    <n v="202"/>
    <n v="177"/>
    <n v="1143.5899999999999"/>
    <n v="0.85199999999999998"/>
    <x v="2"/>
    <n v="630"/>
    <n v="550"/>
    <x v="0"/>
    <n v="322492.38"/>
    <x v="2"/>
  </r>
  <r>
    <x v="5223"/>
    <x v="5223"/>
    <x v="0"/>
    <x v="1"/>
    <n v="14"/>
    <n v="14"/>
    <x v="591"/>
    <n v="11"/>
    <n v="356"/>
    <n v="1843.63"/>
    <n v="0.57799999999999996"/>
    <x v="0"/>
    <n v="196"/>
    <n v="0"/>
    <x v="2"/>
    <n v="1200203.1300000001"/>
    <x v="0"/>
  </r>
  <r>
    <x v="5224"/>
    <x v="5224"/>
    <x v="0"/>
    <x v="1"/>
    <n v="118"/>
    <n v="8"/>
    <x v="313"/>
    <n v="211"/>
    <n v="111"/>
    <n v="1832.83"/>
    <n v="0.86599999999999999"/>
    <x v="1"/>
    <n v="944"/>
    <n v="697"/>
    <x v="0"/>
    <n v="839436.14"/>
    <x v="2"/>
  </r>
  <r>
    <x v="5225"/>
    <x v="5225"/>
    <x v="2"/>
    <x v="0"/>
    <n v="37"/>
    <n v="8"/>
    <x v="451"/>
    <n v="41"/>
    <n v="354"/>
    <n v="71.12"/>
    <n v="0.77900000000000003"/>
    <x v="1"/>
    <n v="296"/>
    <n v="59"/>
    <x v="1"/>
    <n v="19771.36"/>
    <x v="1"/>
  </r>
  <r>
    <x v="5226"/>
    <x v="5226"/>
    <x v="2"/>
    <x v="1"/>
    <n v="139"/>
    <n v="9"/>
    <x v="105"/>
    <n v="98"/>
    <n v="228"/>
    <n v="259.42"/>
    <n v="0.95299999999999996"/>
    <x v="2"/>
    <n v="1251"/>
    <n v="1007"/>
    <x v="0"/>
    <n v="88721.64"/>
    <x v="2"/>
  </r>
  <r>
    <x v="5227"/>
    <x v="5227"/>
    <x v="1"/>
    <x v="1"/>
    <n v="135"/>
    <n v="14"/>
    <x v="207"/>
    <n v="211"/>
    <n v="77"/>
    <n v="1187"/>
    <n v="6.4000000000000001E-2"/>
    <x v="2"/>
    <n v="1890"/>
    <n v="1552"/>
    <x v="0"/>
    <n v="651663"/>
    <x v="3"/>
  </r>
  <r>
    <x v="5228"/>
    <x v="5228"/>
    <x v="3"/>
    <x v="2"/>
    <n v="18"/>
    <n v="5"/>
    <x v="514"/>
    <n v="187"/>
    <n v="289"/>
    <n v="1704.53"/>
    <n v="2.9000000000000001E-2"/>
    <x v="1"/>
    <n v="90"/>
    <n v="0"/>
    <x v="0"/>
    <n v="545449.6"/>
    <x v="3"/>
  </r>
  <r>
    <x v="5229"/>
    <x v="5229"/>
    <x v="2"/>
    <x v="0"/>
    <n v="176"/>
    <n v="2"/>
    <x v="200"/>
    <n v="202"/>
    <n v="281"/>
    <n v="1911.18"/>
    <n v="0.17499999999999999"/>
    <x v="2"/>
    <n v="352"/>
    <n v="50"/>
    <x v="0"/>
    <n v="963234.72000000009"/>
    <x v="3"/>
  </r>
  <r>
    <x v="5230"/>
    <x v="5230"/>
    <x v="0"/>
    <x v="2"/>
    <n v="50"/>
    <n v="7"/>
    <x v="588"/>
    <n v="169"/>
    <n v="202"/>
    <n v="1728.14"/>
    <n v="0.92900000000000005"/>
    <x v="2"/>
    <n v="350"/>
    <n v="408"/>
    <x v="1"/>
    <n v="191823.54"/>
    <x v="2"/>
  </r>
  <r>
    <x v="5231"/>
    <x v="5231"/>
    <x v="2"/>
    <x v="0"/>
    <n v="65"/>
    <n v="9"/>
    <x v="741"/>
    <n v="213"/>
    <n v="382"/>
    <n v="1371.35"/>
    <n v="0.60599999999999998"/>
    <x v="0"/>
    <n v="585"/>
    <n v="615"/>
    <x v="1"/>
    <n v="250957.05"/>
    <x v="1"/>
  </r>
  <r>
    <x v="5232"/>
    <x v="5232"/>
    <x v="4"/>
    <x v="0"/>
    <n v="168"/>
    <n v="6"/>
    <x v="156"/>
    <n v="250"/>
    <n v="56"/>
    <n v="441.02"/>
    <n v="0.42599999999999999"/>
    <x v="0"/>
    <n v="1008"/>
    <n v="583"/>
    <x v="0"/>
    <n v="297688.5"/>
    <x v="0"/>
  </r>
  <r>
    <x v="5233"/>
    <x v="5233"/>
    <x v="3"/>
    <x v="0"/>
    <n v="17"/>
    <n v="14"/>
    <x v="473"/>
    <n v="124"/>
    <n v="114"/>
    <n v="191.61"/>
    <n v="0.51300000000000001"/>
    <x v="0"/>
    <n v="238"/>
    <n v="8"/>
    <x v="0"/>
    <n v="67829.94"/>
    <x v="0"/>
  </r>
  <r>
    <x v="5234"/>
    <x v="5234"/>
    <x v="1"/>
    <x v="2"/>
    <n v="20"/>
    <n v="4"/>
    <x v="412"/>
    <n v="219"/>
    <n v="172"/>
    <n v="142.66"/>
    <n v="0.83"/>
    <x v="2"/>
    <n v="80"/>
    <n v="0"/>
    <x v="0"/>
    <n v="47648.44"/>
    <x v="2"/>
  </r>
  <r>
    <x v="5235"/>
    <x v="5235"/>
    <x v="4"/>
    <x v="2"/>
    <n v="137"/>
    <n v="5"/>
    <x v="742"/>
    <n v="231"/>
    <n v="85"/>
    <n v="1243.55"/>
    <n v="0.92900000000000005"/>
    <x v="1"/>
    <n v="685"/>
    <n v="659"/>
    <x v="0"/>
    <n v="319592.34999999998"/>
    <x v="2"/>
  </r>
  <r>
    <x v="5236"/>
    <x v="5236"/>
    <x v="4"/>
    <x v="2"/>
    <n v="42"/>
    <n v="9"/>
    <x v="162"/>
    <n v="191"/>
    <n v="287"/>
    <n v="120.57"/>
    <n v="0.73"/>
    <x v="1"/>
    <n v="378"/>
    <n v="0"/>
    <x v="0"/>
    <n v="85001.849999999991"/>
    <x v="1"/>
  </r>
  <r>
    <x v="5237"/>
    <x v="5237"/>
    <x v="3"/>
    <x v="2"/>
    <n v="182"/>
    <n v="7"/>
    <x v="683"/>
    <n v="268"/>
    <n v="122"/>
    <n v="1491.52"/>
    <n v="0.76"/>
    <x v="1"/>
    <n v="1274"/>
    <n v="1440"/>
    <x v="1"/>
    <n v="152135.04000000001"/>
    <x v="1"/>
  </r>
  <r>
    <x v="5238"/>
    <x v="5238"/>
    <x v="1"/>
    <x v="1"/>
    <n v="42"/>
    <n v="14"/>
    <x v="597"/>
    <n v="49"/>
    <n v="79"/>
    <n v="1439.32"/>
    <n v="0.32"/>
    <x v="1"/>
    <n v="588"/>
    <n v="0"/>
    <x v="0"/>
    <n v="990252.15999999992"/>
    <x v="0"/>
  </r>
  <r>
    <x v="5239"/>
    <x v="5239"/>
    <x v="0"/>
    <x v="1"/>
    <n v="107"/>
    <n v="14"/>
    <x v="403"/>
    <n v="69"/>
    <n v="276"/>
    <n v="205.24"/>
    <n v="0.46700000000000003"/>
    <x v="0"/>
    <n v="1498"/>
    <n v="1439"/>
    <x v="1"/>
    <n v="26270.720000000001"/>
    <x v="0"/>
  </r>
  <r>
    <x v="5240"/>
    <x v="5240"/>
    <x v="1"/>
    <x v="1"/>
    <n v="60"/>
    <n v="6"/>
    <x v="633"/>
    <n v="20"/>
    <n v="352"/>
    <n v="1817.91"/>
    <n v="0.88500000000000001"/>
    <x v="0"/>
    <n v="360"/>
    <n v="183"/>
    <x v="1"/>
    <n v="358128.27"/>
    <x v="2"/>
  </r>
  <r>
    <x v="5241"/>
    <x v="5241"/>
    <x v="2"/>
    <x v="0"/>
    <n v="67"/>
    <n v="14"/>
    <x v="182"/>
    <n v="129"/>
    <n v="396"/>
    <n v="1067.76"/>
    <n v="0.78600000000000003"/>
    <x v="2"/>
    <n v="938"/>
    <n v="798"/>
    <x v="1"/>
    <n v="287227.44"/>
    <x v="1"/>
  </r>
  <r>
    <x v="5242"/>
    <x v="5242"/>
    <x v="4"/>
    <x v="1"/>
    <n v="124"/>
    <n v="10"/>
    <x v="56"/>
    <n v="51"/>
    <n v="334"/>
    <n v="1813.66"/>
    <n v="0.68400000000000005"/>
    <x v="1"/>
    <n v="1240"/>
    <n v="507"/>
    <x v="0"/>
    <n v="1421909.4400000002"/>
    <x v="1"/>
  </r>
  <r>
    <x v="5243"/>
    <x v="5243"/>
    <x v="2"/>
    <x v="0"/>
    <n v="52"/>
    <n v="11"/>
    <x v="20"/>
    <n v="199"/>
    <n v="54"/>
    <n v="1808.14"/>
    <n v="6.5000000000000002E-2"/>
    <x v="2"/>
    <n v="572"/>
    <n v="185"/>
    <x v="0"/>
    <n v="1059570.04"/>
    <x v="3"/>
  </r>
  <r>
    <x v="5244"/>
    <x v="5244"/>
    <x v="0"/>
    <x v="2"/>
    <n v="109"/>
    <n v="4"/>
    <x v="753"/>
    <n v="132"/>
    <n v="114"/>
    <n v="434.22"/>
    <n v="0.04"/>
    <x v="1"/>
    <n v="436"/>
    <n v="0"/>
    <x v="0"/>
    <n v="297874.92000000004"/>
    <x v="3"/>
  </r>
  <r>
    <x v="5245"/>
    <x v="5245"/>
    <x v="2"/>
    <x v="0"/>
    <n v="63"/>
    <n v="8"/>
    <x v="706"/>
    <n v="198"/>
    <n v="284"/>
    <n v="792.13"/>
    <n v="0.13"/>
    <x v="1"/>
    <n v="504"/>
    <n v="592"/>
    <x v="1"/>
    <n v="87134.3"/>
    <x v="3"/>
  </r>
  <r>
    <x v="5246"/>
    <x v="5246"/>
    <x v="1"/>
    <x v="0"/>
    <n v="81"/>
    <n v="10"/>
    <x v="430"/>
    <n v="261"/>
    <n v="164"/>
    <n v="312.52"/>
    <n v="0.58099999999999996"/>
    <x v="2"/>
    <n v="810"/>
    <n v="713"/>
    <x v="0"/>
    <n v="111882.15999999999"/>
    <x v="0"/>
  </r>
  <r>
    <x v="5247"/>
    <x v="5247"/>
    <x v="2"/>
    <x v="1"/>
    <n v="176"/>
    <n v="12"/>
    <x v="429"/>
    <n v="101"/>
    <n v="368"/>
    <n v="1561.21"/>
    <n v="0.53600000000000003"/>
    <x v="0"/>
    <n v="2112"/>
    <n v="1556"/>
    <x v="0"/>
    <n v="1025714.97"/>
    <x v="0"/>
  </r>
  <r>
    <x v="5248"/>
    <x v="5248"/>
    <x v="0"/>
    <x v="2"/>
    <n v="131"/>
    <n v="14"/>
    <x v="201"/>
    <n v="222"/>
    <n v="295"/>
    <n v="1033.04"/>
    <n v="0.94299999999999995"/>
    <x v="2"/>
    <n v="1834"/>
    <n v="1868"/>
    <x v="1"/>
    <n v="194211.52"/>
    <x v="2"/>
  </r>
  <r>
    <x v="5249"/>
    <x v="5249"/>
    <x v="0"/>
    <x v="2"/>
    <n v="59"/>
    <n v="12"/>
    <x v="516"/>
    <n v="211"/>
    <n v="398"/>
    <n v="1861.17"/>
    <n v="0.69499999999999995"/>
    <x v="2"/>
    <n v="708"/>
    <n v="761"/>
    <x v="1"/>
    <n v="294064.86"/>
    <x v="1"/>
  </r>
  <r>
    <x v="5250"/>
    <x v="5250"/>
    <x v="0"/>
    <x v="1"/>
    <n v="59"/>
    <n v="13"/>
    <x v="730"/>
    <n v="277"/>
    <n v="66"/>
    <n v="456.02"/>
    <n v="0.29399999999999998"/>
    <x v="1"/>
    <n v="767"/>
    <n v="508"/>
    <x v="0"/>
    <n v="244426.72"/>
    <x v="3"/>
  </r>
  <r>
    <x v="5251"/>
    <x v="5251"/>
    <x v="1"/>
    <x v="2"/>
    <n v="133"/>
    <n v="5"/>
    <x v="329"/>
    <n v="164"/>
    <n v="356"/>
    <n v="1392.32"/>
    <n v="0.161"/>
    <x v="0"/>
    <n v="665"/>
    <n v="232"/>
    <x v="0"/>
    <n v="831215.03999999992"/>
    <x v="3"/>
  </r>
  <r>
    <x v="5252"/>
    <x v="5252"/>
    <x v="0"/>
    <x v="2"/>
    <n v="140"/>
    <n v="11"/>
    <x v="765"/>
    <n v="204"/>
    <n v="86"/>
    <n v="1979.01"/>
    <n v="0.85"/>
    <x v="2"/>
    <n v="1540"/>
    <n v="1102"/>
    <x v="0"/>
    <n v="1270524.42"/>
    <x v="2"/>
  </r>
  <r>
    <x v="5253"/>
    <x v="5253"/>
    <x v="4"/>
    <x v="2"/>
    <n v="131"/>
    <n v="11"/>
    <x v="34"/>
    <n v="37"/>
    <n v="393"/>
    <n v="1347.49"/>
    <n v="0.46"/>
    <x v="0"/>
    <n v="1441"/>
    <n v="1275"/>
    <x v="1"/>
    <n v="273540.47000000003"/>
    <x v="0"/>
  </r>
  <r>
    <x v="5254"/>
    <x v="5254"/>
    <x v="0"/>
    <x v="1"/>
    <n v="136"/>
    <n v="4"/>
    <x v="189"/>
    <n v="203"/>
    <n v="268"/>
    <n v="184.11"/>
    <n v="0.65300000000000002"/>
    <x v="0"/>
    <n v="544"/>
    <n v="0"/>
    <x v="0"/>
    <n v="147103.89000000001"/>
    <x v="1"/>
  </r>
  <r>
    <x v="5255"/>
    <x v="5255"/>
    <x v="2"/>
    <x v="2"/>
    <n v="89"/>
    <n v="2"/>
    <x v="243"/>
    <n v="232"/>
    <n v="186"/>
    <n v="1197.43"/>
    <n v="0.56499999999999995"/>
    <x v="0"/>
    <n v="178"/>
    <n v="221"/>
    <x v="1"/>
    <n v="226314.27000000002"/>
    <x v="0"/>
  </r>
  <r>
    <x v="5256"/>
    <x v="5256"/>
    <x v="2"/>
    <x v="0"/>
    <n v="119"/>
    <n v="10"/>
    <x v="367"/>
    <n v="116"/>
    <n v="295"/>
    <n v="400.69"/>
    <n v="0.107"/>
    <x v="0"/>
    <n v="1190"/>
    <n v="925"/>
    <x v="0"/>
    <n v="152662.88999999998"/>
    <x v="3"/>
  </r>
  <r>
    <x v="5257"/>
    <x v="5257"/>
    <x v="2"/>
    <x v="0"/>
    <n v="185"/>
    <n v="14"/>
    <x v="16"/>
    <n v="158"/>
    <n v="87"/>
    <n v="109.48"/>
    <n v="5.7000000000000002E-2"/>
    <x v="1"/>
    <n v="2590"/>
    <n v="2485"/>
    <x v="0"/>
    <n v="28793.24"/>
    <x v="3"/>
  </r>
  <r>
    <x v="5258"/>
    <x v="5258"/>
    <x v="1"/>
    <x v="2"/>
    <n v="62"/>
    <n v="2"/>
    <x v="255"/>
    <n v="144"/>
    <n v="300"/>
    <n v="703.17"/>
    <n v="0.377"/>
    <x v="1"/>
    <n v="124"/>
    <n v="111"/>
    <x v="1"/>
    <n v="110397.68999999999"/>
    <x v="0"/>
  </r>
  <r>
    <x v="5259"/>
    <x v="5259"/>
    <x v="2"/>
    <x v="1"/>
    <n v="41"/>
    <n v="3"/>
    <x v="111"/>
    <n v="104"/>
    <n v="102"/>
    <n v="568.9"/>
    <n v="0.36199999999999999"/>
    <x v="1"/>
    <n v="123"/>
    <n v="180"/>
    <x v="1"/>
    <n v="26738.3"/>
    <x v="0"/>
  </r>
  <r>
    <x v="5260"/>
    <x v="5260"/>
    <x v="1"/>
    <x v="1"/>
    <n v="53"/>
    <n v="10"/>
    <x v="121"/>
    <n v="279"/>
    <n v="395"/>
    <n v="1588.1"/>
    <n v="0.67400000000000004"/>
    <x v="1"/>
    <n v="530"/>
    <n v="271"/>
    <x v="0"/>
    <n v="854397.79999999993"/>
    <x v="1"/>
  </r>
  <r>
    <x v="5261"/>
    <x v="5261"/>
    <x v="1"/>
    <x v="1"/>
    <n v="71"/>
    <n v="6"/>
    <x v="679"/>
    <n v="135"/>
    <n v="358"/>
    <n v="778.68"/>
    <n v="0.63200000000000001"/>
    <x v="1"/>
    <n v="426"/>
    <n v="144"/>
    <x v="0"/>
    <n v="324709.56"/>
    <x v="1"/>
  </r>
  <r>
    <x v="5262"/>
    <x v="5262"/>
    <x v="0"/>
    <x v="2"/>
    <n v="23"/>
    <n v="5"/>
    <x v="619"/>
    <n v="21"/>
    <n v="252"/>
    <n v="1479.27"/>
    <n v="0.96899999999999997"/>
    <x v="2"/>
    <n v="115"/>
    <n v="0"/>
    <x v="2"/>
    <n v="520703.04"/>
    <x v="2"/>
  </r>
  <r>
    <x v="5263"/>
    <x v="5263"/>
    <x v="4"/>
    <x v="2"/>
    <n v="133"/>
    <n v="10"/>
    <x v="363"/>
    <n v="13"/>
    <n v="98"/>
    <n v="81.67"/>
    <n v="0.85799999999999998"/>
    <x v="0"/>
    <n v="1330"/>
    <n v="1007"/>
    <x v="0"/>
    <n v="27441.119999999999"/>
    <x v="2"/>
  </r>
  <r>
    <x v="5264"/>
    <x v="5264"/>
    <x v="0"/>
    <x v="0"/>
    <n v="33"/>
    <n v="10"/>
    <x v="106"/>
    <n v="177"/>
    <n v="171"/>
    <n v="78.88"/>
    <n v="0.497"/>
    <x v="1"/>
    <n v="330"/>
    <n v="0"/>
    <x v="0"/>
    <n v="45908.159999999996"/>
    <x v="0"/>
  </r>
  <r>
    <x v="5265"/>
    <x v="5265"/>
    <x v="0"/>
    <x v="1"/>
    <n v="91"/>
    <n v="3"/>
    <x v="149"/>
    <n v="17"/>
    <n v="375"/>
    <n v="107.16"/>
    <n v="0.5"/>
    <x v="0"/>
    <n v="273"/>
    <n v="0"/>
    <x v="0"/>
    <n v="47686.2"/>
    <x v="0"/>
  </r>
  <r>
    <x v="5266"/>
    <x v="5266"/>
    <x v="1"/>
    <x v="0"/>
    <n v="37"/>
    <n v="4"/>
    <x v="701"/>
    <n v="133"/>
    <n v="65"/>
    <n v="477.75"/>
    <n v="0.67400000000000004"/>
    <x v="1"/>
    <n v="148"/>
    <n v="126"/>
    <x v="0"/>
    <n v="74051.25"/>
    <x v="1"/>
  </r>
  <r>
    <x v="5267"/>
    <x v="5267"/>
    <x v="1"/>
    <x v="0"/>
    <n v="123"/>
    <n v="13"/>
    <x v="422"/>
    <n v="194"/>
    <n v="318"/>
    <n v="779.28"/>
    <n v="0.114"/>
    <x v="1"/>
    <n v="1599"/>
    <n v="1084"/>
    <x v="0"/>
    <n v="552509.52"/>
    <x v="3"/>
  </r>
  <r>
    <x v="5268"/>
    <x v="5268"/>
    <x v="2"/>
    <x v="1"/>
    <n v="184"/>
    <n v="4"/>
    <x v="760"/>
    <n v="44"/>
    <n v="285"/>
    <n v="1235.3"/>
    <n v="1"/>
    <x v="2"/>
    <n v="736"/>
    <n v="120"/>
    <x v="0"/>
    <n v="815298"/>
    <x v="2"/>
  </r>
  <r>
    <x v="5269"/>
    <x v="5269"/>
    <x v="2"/>
    <x v="2"/>
    <n v="173"/>
    <n v="6"/>
    <x v="419"/>
    <n v="82"/>
    <n v="170"/>
    <n v="1972.53"/>
    <n v="0.51900000000000002"/>
    <x v="0"/>
    <n v="1038"/>
    <n v="392"/>
    <x v="0"/>
    <n v="1436001.84"/>
    <x v="0"/>
  </r>
  <r>
    <x v="5270"/>
    <x v="5270"/>
    <x v="0"/>
    <x v="2"/>
    <n v="155"/>
    <n v="14"/>
    <x v="42"/>
    <n v="22"/>
    <n v="188"/>
    <n v="741.1"/>
    <n v="0.91"/>
    <x v="1"/>
    <n v="2170"/>
    <n v="1906"/>
    <x v="0"/>
    <n v="211954.6"/>
    <x v="2"/>
  </r>
  <r>
    <x v="5271"/>
    <x v="5271"/>
    <x v="3"/>
    <x v="0"/>
    <n v="137"/>
    <n v="4"/>
    <x v="265"/>
    <n v="48"/>
    <n v="136"/>
    <n v="158.53"/>
    <n v="0.96699999999999997"/>
    <x v="1"/>
    <n v="548"/>
    <n v="470"/>
    <x v="1"/>
    <n v="19974.78"/>
    <x v="2"/>
  </r>
  <r>
    <x v="5272"/>
    <x v="5272"/>
    <x v="3"/>
    <x v="0"/>
    <n v="75"/>
    <n v="11"/>
    <x v="383"/>
    <n v="93"/>
    <n v="179"/>
    <n v="430.06"/>
    <n v="0.58199999999999996"/>
    <x v="2"/>
    <n v="825"/>
    <n v="339"/>
    <x v="0"/>
    <n v="249004.74"/>
    <x v="0"/>
  </r>
  <r>
    <x v="5273"/>
    <x v="5273"/>
    <x v="2"/>
    <x v="0"/>
    <n v="189"/>
    <n v="7"/>
    <x v="255"/>
    <n v="30"/>
    <n v="301"/>
    <n v="1800.81"/>
    <n v="0.10299999999999999"/>
    <x v="0"/>
    <n v="1323"/>
    <n v="1196"/>
    <x v="1"/>
    <n v="282727.17"/>
    <x v="3"/>
  </r>
  <r>
    <x v="5274"/>
    <x v="5274"/>
    <x v="3"/>
    <x v="0"/>
    <n v="138"/>
    <n v="3"/>
    <x v="485"/>
    <n v="262"/>
    <n v="399"/>
    <n v="1413.79"/>
    <n v="0.57299999999999995"/>
    <x v="0"/>
    <n v="414"/>
    <n v="42"/>
    <x v="0"/>
    <n v="896342.86"/>
    <x v="0"/>
  </r>
  <r>
    <x v="5275"/>
    <x v="5275"/>
    <x v="2"/>
    <x v="1"/>
    <n v="181"/>
    <n v="7"/>
    <x v="468"/>
    <n v="267"/>
    <n v="324"/>
    <n v="1590.89"/>
    <n v="0.59799999999999998"/>
    <x v="1"/>
    <n v="1267"/>
    <n v="1468"/>
    <x v="1"/>
    <n v="104998.74"/>
    <x v="0"/>
  </r>
  <r>
    <x v="5276"/>
    <x v="5276"/>
    <x v="1"/>
    <x v="0"/>
    <n v="26"/>
    <n v="7"/>
    <x v="568"/>
    <n v="39"/>
    <n v="350"/>
    <n v="292.13"/>
    <n v="0.78900000000000003"/>
    <x v="2"/>
    <n v="182"/>
    <n v="0"/>
    <x v="2"/>
    <n v="199816.91999999998"/>
    <x v="1"/>
  </r>
  <r>
    <x v="5277"/>
    <x v="5277"/>
    <x v="0"/>
    <x v="0"/>
    <n v="81"/>
    <n v="3"/>
    <x v="490"/>
    <n v="137"/>
    <n v="96"/>
    <n v="313.22000000000003"/>
    <n v="4.8000000000000001E-2"/>
    <x v="2"/>
    <n v="243"/>
    <n v="0"/>
    <x v="0"/>
    <n v="121216.14000000001"/>
    <x v="3"/>
  </r>
  <r>
    <x v="5278"/>
    <x v="5278"/>
    <x v="4"/>
    <x v="2"/>
    <n v="8"/>
    <n v="7"/>
    <x v="618"/>
    <n v="49"/>
    <n v="128"/>
    <n v="268.88"/>
    <n v="0.46600000000000003"/>
    <x v="1"/>
    <n v="56"/>
    <n v="80"/>
    <x v="1"/>
    <n v="6722"/>
    <x v="0"/>
  </r>
  <r>
    <x v="5279"/>
    <x v="5279"/>
    <x v="0"/>
    <x v="2"/>
    <n v="76"/>
    <n v="7"/>
    <x v="228"/>
    <n v="106"/>
    <n v="347"/>
    <n v="1721.48"/>
    <n v="0.92300000000000004"/>
    <x v="0"/>
    <n v="532"/>
    <n v="96"/>
    <x v="0"/>
    <n v="933042.16"/>
    <x v="2"/>
  </r>
  <r>
    <x v="5280"/>
    <x v="5280"/>
    <x v="2"/>
    <x v="2"/>
    <n v="196"/>
    <n v="7"/>
    <x v="98"/>
    <n v="233"/>
    <n v="391"/>
    <n v="459.44"/>
    <n v="0.99099999999999999"/>
    <x v="1"/>
    <n v="1372"/>
    <n v="1057"/>
    <x v="0"/>
    <n v="251773.12"/>
    <x v="2"/>
  </r>
  <r>
    <x v="5281"/>
    <x v="5281"/>
    <x v="2"/>
    <x v="1"/>
    <n v="169"/>
    <n v="13"/>
    <x v="39"/>
    <n v="101"/>
    <n v="268"/>
    <n v="1304.1500000000001"/>
    <n v="0.191"/>
    <x v="0"/>
    <n v="2197"/>
    <n v="1624"/>
    <x v="0"/>
    <n v="878997.10000000009"/>
    <x v="3"/>
  </r>
  <r>
    <x v="5282"/>
    <x v="5282"/>
    <x v="0"/>
    <x v="1"/>
    <n v="163"/>
    <n v="14"/>
    <x v="193"/>
    <n v="289"/>
    <n v="160"/>
    <n v="1056.52"/>
    <n v="0.871"/>
    <x v="2"/>
    <n v="2282"/>
    <n v="2280"/>
    <x v="0"/>
    <n v="307447.32"/>
    <x v="2"/>
  </r>
  <r>
    <x v="5283"/>
    <x v="5283"/>
    <x v="2"/>
    <x v="2"/>
    <n v="169"/>
    <n v="6"/>
    <x v="590"/>
    <n v="179"/>
    <n v="276"/>
    <n v="1111.56"/>
    <n v="0.14599999999999999"/>
    <x v="1"/>
    <n v="1014"/>
    <n v="1108"/>
    <x v="1"/>
    <n v="94482.599999999991"/>
    <x v="3"/>
  </r>
  <r>
    <x v="5284"/>
    <x v="5284"/>
    <x v="3"/>
    <x v="2"/>
    <n v="132"/>
    <n v="8"/>
    <x v="271"/>
    <n v="293"/>
    <n v="324"/>
    <n v="431.1"/>
    <n v="0.84099999999999997"/>
    <x v="1"/>
    <n v="1056"/>
    <n v="910"/>
    <x v="0"/>
    <n v="189252.90000000002"/>
    <x v="2"/>
  </r>
  <r>
    <x v="5285"/>
    <x v="5285"/>
    <x v="3"/>
    <x v="0"/>
    <n v="49"/>
    <n v="14"/>
    <x v="430"/>
    <n v="231"/>
    <n v="305"/>
    <n v="1288.73"/>
    <n v="0.27700000000000002"/>
    <x v="1"/>
    <n v="686"/>
    <n v="559"/>
    <x v="0"/>
    <n v="461365.34"/>
    <x v="3"/>
  </r>
  <r>
    <x v="5286"/>
    <x v="5286"/>
    <x v="2"/>
    <x v="0"/>
    <n v="140"/>
    <n v="13"/>
    <x v="685"/>
    <n v="126"/>
    <n v="88"/>
    <n v="134.05000000000001"/>
    <n v="0.96"/>
    <x v="0"/>
    <n v="1820"/>
    <n v="1429"/>
    <x v="0"/>
    <n v="69303.850000000006"/>
    <x v="2"/>
  </r>
  <r>
    <x v="5287"/>
    <x v="5287"/>
    <x v="2"/>
    <x v="1"/>
    <n v="172"/>
    <n v="6"/>
    <x v="529"/>
    <n v="257"/>
    <n v="184"/>
    <n v="1987.27"/>
    <n v="0.69499999999999995"/>
    <x v="0"/>
    <n v="1032"/>
    <n v="801"/>
    <x v="0"/>
    <n v="969787.76"/>
    <x v="1"/>
  </r>
  <r>
    <x v="5288"/>
    <x v="5288"/>
    <x v="3"/>
    <x v="1"/>
    <n v="97"/>
    <n v="12"/>
    <x v="699"/>
    <n v="98"/>
    <n v="344"/>
    <n v="102.18"/>
    <n v="0.39900000000000002"/>
    <x v="2"/>
    <n v="1164"/>
    <n v="912"/>
    <x v="0"/>
    <n v="35763"/>
    <x v="0"/>
  </r>
  <r>
    <x v="5289"/>
    <x v="5289"/>
    <x v="2"/>
    <x v="0"/>
    <n v="9"/>
    <n v="2"/>
    <x v="18"/>
    <n v="87"/>
    <n v="147"/>
    <n v="147.81"/>
    <n v="0.28100000000000003"/>
    <x v="0"/>
    <n v="18"/>
    <n v="0"/>
    <x v="2"/>
    <n v="116326.47"/>
    <x v="3"/>
  </r>
  <r>
    <x v="5290"/>
    <x v="5290"/>
    <x v="2"/>
    <x v="2"/>
    <n v="160"/>
    <n v="13"/>
    <x v="670"/>
    <n v="83"/>
    <n v="83"/>
    <n v="683.06"/>
    <n v="0.23499999999999999"/>
    <x v="0"/>
    <n v="2080"/>
    <n v="1505"/>
    <x v="0"/>
    <n v="449453.48"/>
    <x v="3"/>
  </r>
  <r>
    <x v="5291"/>
    <x v="5291"/>
    <x v="0"/>
    <x v="0"/>
    <n v="108"/>
    <n v="10"/>
    <x v="376"/>
    <n v="23"/>
    <n v="117"/>
    <n v="1671.67"/>
    <n v="0.68100000000000005"/>
    <x v="1"/>
    <n v="1080"/>
    <n v="953"/>
    <x v="0"/>
    <n v="250750.5"/>
    <x v="1"/>
  </r>
  <r>
    <x v="5292"/>
    <x v="5292"/>
    <x v="4"/>
    <x v="1"/>
    <n v="85"/>
    <n v="4"/>
    <x v="207"/>
    <n v="54"/>
    <n v="240"/>
    <n v="551.52"/>
    <n v="0.89600000000000002"/>
    <x v="2"/>
    <n v="340"/>
    <n v="0"/>
    <x v="0"/>
    <n v="302784.48"/>
    <x v="2"/>
  </r>
  <r>
    <x v="5293"/>
    <x v="5293"/>
    <x v="3"/>
    <x v="1"/>
    <n v="91"/>
    <n v="3"/>
    <x v="223"/>
    <n v="47"/>
    <n v="248"/>
    <n v="970.27"/>
    <n v="0.755"/>
    <x v="2"/>
    <n v="273"/>
    <n v="0"/>
    <x v="2"/>
    <n v="716059.26"/>
    <x v="1"/>
  </r>
  <r>
    <x v="5294"/>
    <x v="5294"/>
    <x v="0"/>
    <x v="0"/>
    <n v="141"/>
    <n v="11"/>
    <x v="664"/>
    <n v="254"/>
    <n v="97"/>
    <n v="85.06"/>
    <n v="0.83499999999999996"/>
    <x v="1"/>
    <n v="1551"/>
    <n v="1185"/>
    <x v="0"/>
    <n v="52737.200000000004"/>
    <x v="2"/>
  </r>
  <r>
    <x v="5295"/>
    <x v="5295"/>
    <x v="4"/>
    <x v="0"/>
    <n v="134"/>
    <n v="7"/>
    <x v="191"/>
    <n v="71"/>
    <n v="308"/>
    <n v="203.81"/>
    <n v="0.78100000000000003"/>
    <x v="0"/>
    <n v="938"/>
    <n v="552"/>
    <x v="0"/>
    <n v="93141.17"/>
    <x v="1"/>
  </r>
  <r>
    <x v="5296"/>
    <x v="5296"/>
    <x v="2"/>
    <x v="0"/>
    <n v="67"/>
    <n v="9"/>
    <x v="204"/>
    <n v="105"/>
    <n v="262"/>
    <n v="1235.53"/>
    <n v="0.97899999999999998"/>
    <x v="0"/>
    <n v="603"/>
    <n v="446"/>
    <x v="0"/>
    <n v="323708.86"/>
    <x v="2"/>
  </r>
  <r>
    <x v="5297"/>
    <x v="5297"/>
    <x v="2"/>
    <x v="1"/>
    <n v="55"/>
    <n v="3"/>
    <x v="177"/>
    <n v="261"/>
    <n v="211"/>
    <n v="429"/>
    <n v="0.75800000000000001"/>
    <x v="1"/>
    <n v="165"/>
    <n v="0"/>
    <x v="0"/>
    <n v="206778"/>
    <x v="1"/>
  </r>
  <r>
    <x v="5298"/>
    <x v="5298"/>
    <x v="0"/>
    <x v="2"/>
    <n v="120"/>
    <n v="5"/>
    <x v="641"/>
    <n v="70"/>
    <n v="162"/>
    <n v="1403.8"/>
    <n v="0.21"/>
    <x v="1"/>
    <n v="600"/>
    <n v="301"/>
    <x v="0"/>
    <n v="518002.2"/>
    <x v="3"/>
  </r>
  <r>
    <x v="5299"/>
    <x v="5299"/>
    <x v="2"/>
    <x v="0"/>
    <n v="117"/>
    <n v="3"/>
    <x v="284"/>
    <n v="278"/>
    <n v="186"/>
    <n v="1581.51"/>
    <n v="0.79200000000000004"/>
    <x v="0"/>
    <n v="351"/>
    <n v="593"/>
    <x v="1"/>
    <n v="56934.36"/>
    <x v="1"/>
  </r>
  <r>
    <x v="5300"/>
    <x v="5300"/>
    <x v="1"/>
    <x v="1"/>
    <n v="35"/>
    <n v="13"/>
    <x v="421"/>
    <n v="128"/>
    <n v="366"/>
    <n v="1708.15"/>
    <n v="0.32200000000000001"/>
    <x v="2"/>
    <n v="455"/>
    <n v="98"/>
    <x v="0"/>
    <n v="828452.75"/>
    <x v="0"/>
  </r>
  <r>
    <x v="5301"/>
    <x v="5301"/>
    <x v="0"/>
    <x v="1"/>
    <n v="11"/>
    <n v="13"/>
    <x v="392"/>
    <n v="96"/>
    <n v="61"/>
    <n v="310.91000000000003"/>
    <n v="0.996"/>
    <x v="1"/>
    <n v="143"/>
    <n v="0"/>
    <x v="2"/>
    <n v="234426.14"/>
    <x v="2"/>
  </r>
  <r>
    <x v="5302"/>
    <x v="5302"/>
    <x v="4"/>
    <x v="1"/>
    <n v="162"/>
    <n v="10"/>
    <x v="638"/>
    <n v="92"/>
    <n v="287"/>
    <n v="938.24"/>
    <n v="0.377"/>
    <x v="0"/>
    <n v="1620"/>
    <n v="1330"/>
    <x v="0"/>
    <n v="358407.67999999999"/>
    <x v="0"/>
  </r>
  <r>
    <x v="5303"/>
    <x v="5303"/>
    <x v="0"/>
    <x v="0"/>
    <n v="190"/>
    <n v="11"/>
    <x v="51"/>
    <n v="89"/>
    <n v="333"/>
    <n v="1896.81"/>
    <n v="0.29299999999999998"/>
    <x v="1"/>
    <n v="2090"/>
    <n v="1950"/>
    <x v="1"/>
    <n v="434369.49"/>
    <x v="3"/>
  </r>
  <r>
    <x v="5304"/>
    <x v="5304"/>
    <x v="3"/>
    <x v="0"/>
    <n v="7"/>
    <n v="14"/>
    <x v="272"/>
    <n v="237"/>
    <n v="225"/>
    <n v="1555.56"/>
    <n v="0.23899999999999999"/>
    <x v="2"/>
    <n v="98"/>
    <n v="0"/>
    <x v="0"/>
    <n v="980002.79999999993"/>
    <x v="3"/>
  </r>
  <r>
    <x v="5305"/>
    <x v="5305"/>
    <x v="0"/>
    <x v="2"/>
    <n v="55"/>
    <n v="3"/>
    <x v="40"/>
    <n v="120"/>
    <n v="274"/>
    <n v="278.07"/>
    <n v="0.65900000000000003"/>
    <x v="2"/>
    <n v="165"/>
    <n v="0"/>
    <x v="0"/>
    <n v="151270.07999999999"/>
    <x v="1"/>
  </r>
  <r>
    <x v="5306"/>
    <x v="5306"/>
    <x v="2"/>
    <x v="1"/>
    <n v="60"/>
    <n v="11"/>
    <x v="452"/>
    <n v="80"/>
    <n v="124"/>
    <n v="1029.8800000000001"/>
    <n v="0.109"/>
    <x v="0"/>
    <n v="660"/>
    <n v="22"/>
    <x v="0"/>
    <n v="739453.84000000008"/>
    <x v="3"/>
  </r>
  <r>
    <x v="5307"/>
    <x v="5307"/>
    <x v="2"/>
    <x v="0"/>
    <n v="77"/>
    <n v="3"/>
    <x v="271"/>
    <n v="34"/>
    <n v="184"/>
    <n v="1848.64"/>
    <n v="0.95399999999999996"/>
    <x v="2"/>
    <n v="231"/>
    <n v="0"/>
    <x v="0"/>
    <n v="811552.96000000008"/>
    <x v="2"/>
  </r>
  <r>
    <x v="5308"/>
    <x v="5308"/>
    <x v="1"/>
    <x v="1"/>
    <n v="14"/>
    <n v="14"/>
    <x v="222"/>
    <n v="288"/>
    <n v="131"/>
    <n v="908.08"/>
    <n v="0.29399999999999998"/>
    <x v="1"/>
    <n v="196"/>
    <n v="332"/>
    <x v="1"/>
    <n v="138028.16"/>
    <x v="3"/>
  </r>
  <r>
    <x v="5309"/>
    <x v="5309"/>
    <x v="1"/>
    <x v="1"/>
    <n v="65"/>
    <n v="6"/>
    <x v="142"/>
    <n v="211"/>
    <n v="132"/>
    <n v="1682.96"/>
    <n v="0.29499999999999998"/>
    <x v="2"/>
    <n v="390"/>
    <n v="568"/>
    <x v="1"/>
    <n v="55537.68"/>
    <x v="3"/>
  </r>
  <r>
    <x v="5310"/>
    <x v="5310"/>
    <x v="1"/>
    <x v="2"/>
    <n v="54"/>
    <n v="13"/>
    <x v="192"/>
    <n v="234"/>
    <n v="191"/>
    <n v="1016.9"/>
    <n v="4.5999999999999999E-2"/>
    <x v="0"/>
    <n v="702"/>
    <n v="873"/>
    <x v="1"/>
    <n v="64064.7"/>
    <x v="3"/>
  </r>
  <r>
    <x v="5311"/>
    <x v="5311"/>
    <x v="4"/>
    <x v="0"/>
    <n v="126"/>
    <n v="6"/>
    <x v="371"/>
    <n v="276"/>
    <n v="258"/>
    <n v="258.27999999999997"/>
    <n v="0.246"/>
    <x v="1"/>
    <n v="756"/>
    <n v="636"/>
    <x v="0"/>
    <n v="102278.87999999999"/>
    <x v="3"/>
  </r>
  <r>
    <x v="5312"/>
    <x v="5312"/>
    <x v="1"/>
    <x v="0"/>
    <n v="179"/>
    <n v="13"/>
    <x v="155"/>
    <n v="292"/>
    <n v="264"/>
    <n v="338.32"/>
    <n v="0.41899999999999998"/>
    <x v="2"/>
    <n v="2327"/>
    <n v="2305"/>
    <x v="0"/>
    <n v="106232.48"/>
    <x v="0"/>
  </r>
  <r>
    <x v="5313"/>
    <x v="5313"/>
    <x v="4"/>
    <x v="1"/>
    <n v="5"/>
    <n v="8"/>
    <x v="554"/>
    <n v="126"/>
    <n v="359"/>
    <n v="141.02000000000001"/>
    <n v="0.37"/>
    <x v="2"/>
    <n v="40"/>
    <n v="0"/>
    <x v="2"/>
    <n v="58523.3"/>
    <x v="0"/>
  </r>
  <r>
    <x v="5314"/>
    <x v="5314"/>
    <x v="1"/>
    <x v="1"/>
    <n v="189"/>
    <n v="2"/>
    <x v="27"/>
    <n v="76"/>
    <n v="304"/>
    <n v="430.86"/>
    <n v="0.27300000000000002"/>
    <x v="2"/>
    <n v="378"/>
    <n v="331"/>
    <x v="1"/>
    <n v="52995.78"/>
    <x v="3"/>
  </r>
  <r>
    <x v="5315"/>
    <x v="5315"/>
    <x v="4"/>
    <x v="2"/>
    <n v="42"/>
    <n v="13"/>
    <x v="440"/>
    <n v="56"/>
    <n v="237"/>
    <n v="1792.55"/>
    <n v="4.1000000000000002E-2"/>
    <x v="0"/>
    <n v="546"/>
    <n v="138"/>
    <x v="0"/>
    <n v="831743.2"/>
    <x v="3"/>
  </r>
  <r>
    <x v="5316"/>
    <x v="5316"/>
    <x v="0"/>
    <x v="2"/>
    <n v="194"/>
    <n v="3"/>
    <x v="553"/>
    <n v="250"/>
    <n v="296"/>
    <n v="1317.89"/>
    <n v="0.30099999999999999"/>
    <x v="0"/>
    <n v="582"/>
    <n v="751"/>
    <x v="1"/>
    <n v="106749.09000000001"/>
    <x v="0"/>
  </r>
  <r>
    <x v="5317"/>
    <x v="5317"/>
    <x v="0"/>
    <x v="2"/>
    <n v="83"/>
    <n v="12"/>
    <x v="510"/>
    <n v="187"/>
    <n v="304"/>
    <n v="1490.77"/>
    <n v="0.77800000000000002"/>
    <x v="2"/>
    <n v="996"/>
    <n v="599"/>
    <x v="0"/>
    <n v="870609.67999999993"/>
    <x v="1"/>
  </r>
  <r>
    <x v="5318"/>
    <x v="5318"/>
    <x v="2"/>
    <x v="2"/>
    <n v="93"/>
    <n v="12"/>
    <x v="768"/>
    <n v="17"/>
    <n v="372"/>
    <n v="1262.24"/>
    <n v="0.439"/>
    <x v="1"/>
    <n v="1116"/>
    <n v="702"/>
    <x v="0"/>
    <n v="544025.44000000006"/>
    <x v="0"/>
  </r>
  <r>
    <x v="5319"/>
    <x v="5319"/>
    <x v="4"/>
    <x v="2"/>
    <n v="86"/>
    <n v="7"/>
    <x v="343"/>
    <n v="192"/>
    <n v="211"/>
    <n v="803.75"/>
    <n v="0.29099999999999998"/>
    <x v="2"/>
    <n v="602"/>
    <n v="145"/>
    <x v="0"/>
    <n v="521633.75"/>
    <x v="3"/>
  </r>
  <r>
    <x v="5320"/>
    <x v="5320"/>
    <x v="3"/>
    <x v="2"/>
    <n v="197"/>
    <n v="3"/>
    <x v="378"/>
    <n v="86"/>
    <n v="394"/>
    <n v="472.88"/>
    <n v="0.30499999999999999"/>
    <x v="1"/>
    <n v="591"/>
    <n v="337"/>
    <x v="1"/>
    <n v="160779.20000000001"/>
    <x v="0"/>
  </r>
  <r>
    <x v="5321"/>
    <x v="5321"/>
    <x v="2"/>
    <x v="1"/>
    <n v="194"/>
    <n v="5"/>
    <x v="376"/>
    <n v="76"/>
    <n v="216"/>
    <n v="1854.95"/>
    <n v="0.55400000000000005"/>
    <x v="1"/>
    <n v="970"/>
    <n v="896"/>
    <x v="1"/>
    <n v="278242.5"/>
    <x v="0"/>
  </r>
  <r>
    <x v="5322"/>
    <x v="5322"/>
    <x v="0"/>
    <x v="2"/>
    <n v="188"/>
    <n v="11"/>
    <x v="122"/>
    <n v="157"/>
    <n v="127"/>
    <n v="1053.92"/>
    <n v="0.30199999999999999"/>
    <x v="0"/>
    <n v="2068"/>
    <n v="2007"/>
    <x v="0"/>
    <n v="229754.56000000003"/>
    <x v="0"/>
  </r>
  <r>
    <x v="5323"/>
    <x v="5323"/>
    <x v="4"/>
    <x v="1"/>
    <n v="71"/>
    <n v="7"/>
    <x v="268"/>
    <n v="182"/>
    <n v="224"/>
    <n v="988.14"/>
    <n v="0.63100000000000001"/>
    <x v="2"/>
    <n v="497"/>
    <n v="624"/>
    <x v="1"/>
    <n v="54347.7"/>
    <x v="1"/>
  </r>
  <r>
    <x v="5324"/>
    <x v="5324"/>
    <x v="1"/>
    <x v="1"/>
    <n v="21"/>
    <n v="14"/>
    <x v="525"/>
    <n v="44"/>
    <n v="69"/>
    <n v="1992.4"/>
    <n v="0.98899999999999999"/>
    <x v="0"/>
    <n v="294"/>
    <n v="103"/>
    <x v="0"/>
    <n v="468214"/>
    <x v="2"/>
  </r>
  <r>
    <x v="5325"/>
    <x v="5325"/>
    <x v="3"/>
    <x v="0"/>
    <n v="131"/>
    <n v="13"/>
    <x v="560"/>
    <n v="86"/>
    <n v="145"/>
    <n v="798.66"/>
    <n v="4.1000000000000002E-2"/>
    <x v="2"/>
    <n v="1703"/>
    <n v="1184"/>
    <x v="0"/>
    <n v="483189.3"/>
    <x v="3"/>
  </r>
  <r>
    <x v="5326"/>
    <x v="5326"/>
    <x v="0"/>
    <x v="1"/>
    <n v="116"/>
    <n v="8"/>
    <x v="219"/>
    <n v="289"/>
    <n v="229"/>
    <n v="1715.54"/>
    <n v="0.16900000000000001"/>
    <x v="1"/>
    <n v="928"/>
    <n v="892"/>
    <x v="0"/>
    <n v="557550.5"/>
    <x v="3"/>
  </r>
  <r>
    <x v="5327"/>
    <x v="5327"/>
    <x v="2"/>
    <x v="1"/>
    <n v="140"/>
    <n v="11"/>
    <x v="20"/>
    <n v="194"/>
    <n v="144"/>
    <n v="1731.57"/>
    <n v="0.17899999999999999"/>
    <x v="0"/>
    <n v="1540"/>
    <n v="1148"/>
    <x v="0"/>
    <n v="1014700.02"/>
    <x v="3"/>
  </r>
  <r>
    <x v="5328"/>
    <x v="5328"/>
    <x v="4"/>
    <x v="2"/>
    <n v="64"/>
    <n v="6"/>
    <x v="703"/>
    <n v="64"/>
    <n v="120"/>
    <n v="503.71"/>
    <n v="0.44700000000000001"/>
    <x v="0"/>
    <n v="384"/>
    <n v="417"/>
    <x v="1"/>
    <n v="15615.01"/>
    <x v="0"/>
  </r>
  <r>
    <x v="5329"/>
    <x v="5329"/>
    <x v="3"/>
    <x v="1"/>
    <n v="44"/>
    <n v="9"/>
    <x v="683"/>
    <n v="103"/>
    <n v="239"/>
    <n v="234.94"/>
    <n v="4.1000000000000002E-2"/>
    <x v="0"/>
    <n v="396"/>
    <n v="397"/>
    <x v="1"/>
    <n v="23963.88"/>
    <x v="3"/>
  </r>
  <r>
    <x v="5330"/>
    <x v="5330"/>
    <x v="4"/>
    <x v="2"/>
    <n v="93"/>
    <n v="7"/>
    <x v="540"/>
    <n v="153"/>
    <n v="181"/>
    <n v="1952.46"/>
    <n v="0.47799999999999998"/>
    <x v="1"/>
    <n v="651"/>
    <n v="753"/>
    <x v="1"/>
    <n v="99575.46"/>
    <x v="0"/>
  </r>
  <r>
    <x v="5331"/>
    <x v="5331"/>
    <x v="1"/>
    <x v="2"/>
    <n v="194"/>
    <n v="6"/>
    <x v="758"/>
    <n v="256"/>
    <n v="188"/>
    <n v="880.5"/>
    <n v="0.92900000000000005"/>
    <x v="0"/>
    <n v="1164"/>
    <n v="993"/>
    <x v="0"/>
    <n v="375973.5"/>
    <x v="2"/>
  </r>
  <r>
    <x v="5332"/>
    <x v="5332"/>
    <x v="2"/>
    <x v="2"/>
    <n v="45"/>
    <n v="5"/>
    <x v="72"/>
    <n v="209"/>
    <n v="324"/>
    <n v="54.33"/>
    <n v="1.2E-2"/>
    <x v="2"/>
    <n v="225"/>
    <n v="329"/>
    <x v="1"/>
    <n v="5704.65"/>
    <x v="3"/>
  </r>
  <r>
    <x v="5333"/>
    <x v="5333"/>
    <x v="4"/>
    <x v="0"/>
    <n v="144"/>
    <n v="7"/>
    <x v="31"/>
    <n v="245"/>
    <n v="151"/>
    <n v="1023.08"/>
    <n v="0.36499999999999999"/>
    <x v="2"/>
    <n v="1008"/>
    <n v="490"/>
    <x v="0"/>
    <n v="780610.04"/>
    <x v="0"/>
  </r>
  <r>
    <x v="5334"/>
    <x v="5334"/>
    <x v="0"/>
    <x v="2"/>
    <n v="119"/>
    <n v="7"/>
    <x v="605"/>
    <n v="229"/>
    <n v="332"/>
    <n v="1257.6400000000001"/>
    <n v="0.76100000000000001"/>
    <x v="1"/>
    <n v="833"/>
    <n v="632"/>
    <x v="0"/>
    <n v="540785.20000000007"/>
    <x v="1"/>
  </r>
  <r>
    <x v="5335"/>
    <x v="5335"/>
    <x v="2"/>
    <x v="1"/>
    <n v="104"/>
    <n v="7"/>
    <x v="227"/>
    <n v="225"/>
    <n v="78"/>
    <n v="1563.37"/>
    <n v="0.154"/>
    <x v="0"/>
    <n v="728"/>
    <n v="221"/>
    <x v="0"/>
    <n v="1144386.8399999999"/>
    <x v="3"/>
  </r>
  <r>
    <x v="5336"/>
    <x v="5336"/>
    <x v="0"/>
    <x v="2"/>
    <n v="121"/>
    <n v="2"/>
    <x v="106"/>
    <n v="58"/>
    <n v="67"/>
    <n v="1888.74"/>
    <n v="7.8E-2"/>
    <x v="2"/>
    <n v="242"/>
    <n v="0"/>
    <x v="0"/>
    <n v="1099246.68"/>
    <x v="3"/>
  </r>
  <r>
    <x v="5337"/>
    <x v="5337"/>
    <x v="4"/>
    <x v="2"/>
    <n v="186"/>
    <n v="7"/>
    <x v="444"/>
    <n v="294"/>
    <n v="293"/>
    <n v="1834.58"/>
    <n v="0.63100000000000001"/>
    <x v="0"/>
    <n v="1302"/>
    <n v="1321"/>
    <x v="1"/>
    <n v="504509.5"/>
    <x v="1"/>
  </r>
  <r>
    <x v="5338"/>
    <x v="5338"/>
    <x v="2"/>
    <x v="2"/>
    <n v="93"/>
    <n v="2"/>
    <x v="480"/>
    <n v="127"/>
    <n v="224"/>
    <n v="1883.26"/>
    <n v="0.01"/>
    <x v="2"/>
    <n v="186"/>
    <n v="53"/>
    <x v="0"/>
    <n v="489647.6"/>
    <x v="3"/>
  </r>
  <r>
    <x v="5339"/>
    <x v="5339"/>
    <x v="0"/>
    <x v="0"/>
    <n v="97"/>
    <n v="6"/>
    <x v="723"/>
    <n v="91"/>
    <n v="138"/>
    <n v="112.64"/>
    <n v="0.80200000000000005"/>
    <x v="1"/>
    <n v="582"/>
    <n v="0"/>
    <x v="0"/>
    <n v="82903.039999999994"/>
    <x v="2"/>
  </r>
  <r>
    <x v="5340"/>
    <x v="5340"/>
    <x v="1"/>
    <x v="1"/>
    <n v="143"/>
    <n v="8"/>
    <x v="572"/>
    <n v="272"/>
    <n v="69"/>
    <n v="1437.96"/>
    <n v="6.7000000000000004E-2"/>
    <x v="2"/>
    <n v="1144"/>
    <n v="689"/>
    <x v="0"/>
    <n v="1045396.92"/>
    <x v="3"/>
  </r>
  <r>
    <x v="5341"/>
    <x v="5341"/>
    <x v="1"/>
    <x v="0"/>
    <n v="64"/>
    <n v="2"/>
    <x v="361"/>
    <n v="86"/>
    <n v="375"/>
    <n v="490.42"/>
    <n v="0.52400000000000002"/>
    <x v="2"/>
    <n v="128"/>
    <n v="0"/>
    <x v="2"/>
    <n v="230987.82"/>
    <x v="0"/>
  </r>
  <r>
    <x v="5342"/>
    <x v="5342"/>
    <x v="4"/>
    <x v="1"/>
    <n v="72"/>
    <n v="14"/>
    <x v="358"/>
    <n v="220"/>
    <n v="67"/>
    <n v="415.73"/>
    <n v="0.74"/>
    <x v="2"/>
    <n v="1008"/>
    <n v="453"/>
    <x v="0"/>
    <n v="322190.75"/>
    <x v="1"/>
  </r>
  <r>
    <x v="5343"/>
    <x v="5343"/>
    <x v="2"/>
    <x v="0"/>
    <n v="82"/>
    <n v="2"/>
    <x v="45"/>
    <n v="131"/>
    <n v="87"/>
    <n v="1610.62"/>
    <n v="0.24199999999999999"/>
    <x v="1"/>
    <n v="164"/>
    <n v="275"/>
    <x v="1"/>
    <n v="32212.399999999998"/>
    <x v="3"/>
  </r>
  <r>
    <x v="5344"/>
    <x v="5344"/>
    <x v="3"/>
    <x v="1"/>
    <n v="50"/>
    <n v="14"/>
    <x v="664"/>
    <n v="99"/>
    <n v="138"/>
    <n v="863.4"/>
    <n v="0.104"/>
    <x v="2"/>
    <n v="700"/>
    <n v="179"/>
    <x v="0"/>
    <n v="535308"/>
    <x v="3"/>
  </r>
  <r>
    <x v="5345"/>
    <x v="5345"/>
    <x v="2"/>
    <x v="0"/>
    <n v="42"/>
    <n v="14"/>
    <x v="507"/>
    <n v="267"/>
    <n v="389"/>
    <n v="1837.37"/>
    <n v="0.17599999999999999"/>
    <x v="1"/>
    <n v="588"/>
    <n v="554"/>
    <x v="1"/>
    <n v="553048.37"/>
    <x v="3"/>
  </r>
  <r>
    <x v="5346"/>
    <x v="5346"/>
    <x v="1"/>
    <x v="2"/>
    <n v="193"/>
    <n v="7"/>
    <x v="28"/>
    <n v="170"/>
    <n v="199"/>
    <n v="132.75"/>
    <n v="0.85499999999999998"/>
    <x v="1"/>
    <n v="1351"/>
    <n v="851"/>
    <x v="0"/>
    <n v="88942.5"/>
    <x v="2"/>
  </r>
  <r>
    <x v="5347"/>
    <x v="5347"/>
    <x v="0"/>
    <x v="0"/>
    <n v="21"/>
    <n v="8"/>
    <x v="217"/>
    <n v="185"/>
    <n v="253"/>
    <n v="1614.25"/>
    <n v="0.70599999999999996"/>
    <x v="2"/>
    <n v="168"/>
    <n v="0"/>
    <x v="0"/>
    <n v="997606.5"/>
    <x v="1"/>
  </r>
  <r>
    <x v="5348"/>
    <x v="5348"/>
    <x v="3"/>
    <x v="0"/>
    <n v="70"/>
    <n v="7"/>
    <x v="748"/>
    <n v="98"/>
    <n v="282"/>
    <n v="316.83"/>
    <n v="0.19800000000000001"/>
    <x v="0"/>
    <n v="490"/>
    <n v="55"/>
    <x v="0"/>
    <n v="168870.38999999998"/>
    <x v="3"/>
  </r>
  <r>
    <x v="5349"/>
    <x v="5349"/>
    <x v="4"/>
    <x v="2"/>
    <n v="40"/>
    <n v="6"/>
    <x v="695"/>
    <n v="136"/>
    <n v="153"/>
    <n v="394.33"/>
    <n v="0.71599999999999997"/>
    <x v="2"/>
    <n v="240"/>
    <n v="0"/>
    <x v="0"/>
    <n v="275636.67"/>
    <x v="1"/>
  </r>
  <r>
    <x v="5350"/>
    <x v="5350"/>
    <x v="3"/>
    <x v="2"/>
    <n v="78"/>
    <n v="7"/>
    <x v="562"/>
    <n v="295"/>
    <n v="160"/>
    <n v="980.84"/>
    <n v="0.70899999999999996"/>
    <x v="1"/>
    <n v="546"/>
    <n v="703"/>
    <x v="1"/>
    <n v="135355.92000000001"/>
    <x v="1"/>
  </r>
  <r>
    <x v="5351"/>
    <x v="5351"/>
    <x v="4"/>
    <x v="1"/>
    <n v="11"/>
    <n v="14"/>
    <x v="766"/>
    <n v="269"/>
    <n v="274"/>
    <n v="821.4"/>
    <n v="0.998"/>
    <x v="0"/>
    <n v="154"/>
    <n v="0"/>
    <x v="0"/>
    <n v="430413.6"/>
    <x v="2"/>
  </r>
  <r>
    <x v="5352"/>
    <x v="5352"/>
    <x v="3"/>
    <x v="1"/>
    <n v="20"/>
    <n v="4"/>
    <x v="295"/>
    <n v="253"/>
    <n v="270"/>
    <n v="998.04"/>
    <n v="0.39200000000000002"/>
    <x v="2"/>
    <n v="80"/>
    <n v="234"/>
    <x v="1"/>
    <n v="98805.959999999992"/>
    <x v="0"/>
  </r>
  <r>
    <x v="5353"/>
    <x v="5353"/>
    <x v="4"/>
    <x v="1"/>
    <n v="18"/>
    <n v="10"/>
    <x v="765"/>
    <n v="120"/>
    <n v="75"/>
    <n v="1883.05"/>
    <n v="0.86499999999999999"/>
    <x v="2"/>
    <n v="180"/>
    <n v="0"/>
    <x v="2"/>
    <n v="1208918.0999999999"/>
    <x v="2"/>
  </r>
  <r>
    <x v="5354"/>
    <x v="5354"/>
    <x v="4"/>
    <x v="0"/>
    <n v="84"/>
    <n v="6"/>
    <x v="74"/>
    <n v="33"/>
    <n v="113"/>
    <n v="1331.91"/>
    <n v="0.44600000000000001"/>
    <x v="2"/>
    <n v="504"/>
    <n v="0"/>
    <x v="0"/>
    <n v="927009.3600000001"/>
    <x v="0"/>
  </r>
  <r>
    <x v="5355"/>
    <x v="5355"/>
    <x v="3"/>
    <x v="1"/>
    <n v="29"/>
    <n v="3"/>
    <x v="327"/>
    <n v="59"/>
    <n v="303"/>
    <n v="616.1"/>
    <n v="0.89800000000000002"/>
    <x v="2"/>
    <n v="87"/>
    <n v="0"/>
    <x v="1"/>
    <n v="146631.80000000002"/>
    <x v="2"/>
  </r>
  <r>
    <x v="5356"/>
    <x v="5356"/>
    <x v="3"/>
    <x v="0"/>
    <n v="109"/>
    <n v="13"/>
    <x v="730"/>
    <n v="46"/>
    <n v="298"/>
    <n v="387.17"/>
    <n v="9.1999999999999998E-2"/>
    <x v="2"/>
    <n v="1417"/>
    <n v="927"/>
    <x v="0"/>
    <n v="207523.12"/>
    <x v="3"/>
  </r>
  <r>
    <x v="5357"/>
    <x v="5357"/>
    <x v="4"/>
    <x v="0"/>
    <n v="8"/>
    <n v="11"/>
    <x v="716"/>
    <n v="190"/>
    <n v="273"/>
    <n v="869.09"/>
    <n v="0.17499999999999999"/>
    <x v="0"/>
    <n v="88"/>
    <n v="0"/>
    <x v="2"/>
    <n v="648341.14"/>
    <x v="3"/>
  </r>
  <r>
    <x v="5358"/>
    <x v="5358"/>
    <x v="1"/>
    <x v="1"/>
    <n v="161"/>
    <n v="11"/>
    <x v="280"/>
    <n v="262"/>
    <n v="363"/>
    <n v="930.7"/>
    <n v="0.85"/>
    <x v="2"/>
    <n v="1771"/>
    <n v="1307"/>
    <x v="0"/>
    <n v="675688.20000000007"/>
    <x v="2"/>
  </r>
  <r>
    <x v="5359"/>
    <x v="5359"/>
    <x v="3"/>
    <x v="1"/>
    <n v="131"/>
    <n v="8"/>
    <x v="421"/>
    <n v="34"/>
    <n v="180"/>
    <n v="1222.52"/>
    <n v="0.81899999999999995"/>
    <x v="1"/>
    <n v="1048"/>
    <n v="597"/>
    <x v="0"/>
    <n v="592922.19999999995"/>
    <x v="2"/>
  </r>
  <r>
    <x v="5360"/>
    <x v="5360"/>
    <x v="2"/>
    <x v="0"/>
    <n v="60"/>
    <n v="4"/>
    <x v="6"/>
    <n v="134"/>
    <n v="79"/>
    <n v="568.71"/>
    <n v="0.30499999999999999"/>
    <x v="1"/>
    <n v="240"/>
    <n v="0"/>
    <x v="0"/>
    <n v="305397.27"/>
    <x v="0"/>
  </r>
  <r>
    <x v="5361"/>
    <x v="5361"/>
    <x v="0"/>
    <x v="2"/>
    <n v="10"/>
    <n v="2"/>
    <x v="603"/>
    <n v="40"/>
    <n v="324"/>
    <n v="1546.64"/>
    <n v="0.59699999999999998"/>
    <x v="0"/>
    <n v="20"/>
    <n v="0"/>
    <x v="2"/>
    <n v="805799.44000000006"/>
    <x v="0"/>
  </r>
  <r>
    <x v="5362"/>
    <x v="5362"/>
    <x v="4"/>
    <x v="2"/>
    <n v="133"/>
    <n v="4"/>
    <x v="481"/>
    <n v="246"/>
    <n v="59"/>
    <n v="242"/>
    <n v="0.38300000000000001"/>
    <x v="1"/>
    <n v="532"/>
    <n v="701"/>
    <x v="1"/>
    <n v="18634"/>
    <x v="0"/>
  </r>
  <r>
    <x v="5363"/>
    <x v="5363"/>
    <x v="4"/>
    <x v="0"/>
    <n v="171"/>
    <n v="10"/>
    <x v="320"/>
    <n v="236"/>
    <n v="138"/>
    <n v="1142.8800000000001"/>
    <n v="0.01"/>
    <x v="0"/>
    <n v="1710"/>
    <n v="1590"/>
    <x v="0"/>
    <n v="406865.28"/>
    <x v="3"/>
  </r>
  <r>
    <x v="5364"/>
    <x v="5364"/>
    <x v="0"/>
    <x v="1"/>
    <n v="133"/>
    <n v="6"/>
    <x v="477"/>
    <n v="47"/>
    <n v="196"/>
    <n v="1265.8900000000001"/>
    <n v="2.5999999999999999E-2"/>
    <x v="1"/>
    <n v="798"/>
    <n v="316"/>
    <x v="0"/>
    <n v="669655.81000000006"/>
    <x v="3"/>
  </r>
  <r>
    <x v="5365"/>
    <x v="5365"/>
    <x v="1"/>
    <x v="0"/>
    <n v="119"/>
    <n v="8"/>
    <x v="351"/>
    <n v="67"/>
    <n v="176"/>
    <n v="453.32"/>
    <n v="5.3999999999999999E-2"/>
    <x v="0"/>
    <n v="952"/>
    <n v="386"/>
    <x v="0"/>
    <n v="286951.56"/>
    <x v="3"/>
  </r>
  <r>
    <x v="5366"/>
    <x v="5366"/>
    <x v="0"/>
    <x v="0"/>
    <n v="195"/>
    <n v="4"/>
    <x v="149"/>
    <n v="245"/>
    <n v="235"/>
    <n v="1660.72"/>
    <n v="0.59399999999999997"/>
    <x v="2"/>
    <n v="780"/>
    <n v="580"/>
    <x v="0"/>
    <n v="739020.4"/>
    <x v="0"/>
  </r>
  <r>
    <x v="5367"/>
    <x v="5367"/>
    <x v="3"/>
    <x v="1"/>
    <n v="61"/>
    <n v="5"/>
    <x v="383"/>
    <n v="190"/>
    <n v="173"/>
    <n v="1250.0899999999999"/>
    <n v="0.27900000000000003"/>
    <x v="1"/>
    <n v="305"/>
    <n v="0"/>
    <x v="0"/>
    <n v="723802.11"/>
    <x v="3"/>
  </r>
  <r>
    <x v="5368"/>
    <x v="5368"/>
    <x v="0"/>
    <x v="2"/>
    <n v="199"/>
    <n v="2"/>
    <x v="141"/>
    <n v="123"/>
    <n v="156"/>
    <n v="1309.1600000000001"/>
    <n v="0.14399999999999999"/>
    <x v="1"/>
    <n v="398"/>
    <n v="132"/>
    <x v="0"/>
    <n v="509263.24000000005"/>
    <x v="3"/>
  </r>
  <r>
    <x v="5369"/>
    <x v="5369"/>
    <x v="4"/>
    <x v="0"/>
    <n v="69"/>
    <n v="4"/>
    <x v="605"/>
    <n v="141"/>
    <n v="390"/>
    <n v="1020.6"/>
    <n v="0.94099999999999995"/>
    <x v="0"/>
    <n v="276"/>
    <n v="0"/>
    <x v="0"/>
    <n v="438858"/>
    <x v="2"/>
  </r>
  <r>
    <x v="5370"/>
    <x v="5370"/>
    <x v="0"/>
    <x v="2"/>
    <n v="69"/>
    <n v="8"/>
    <x v="369"/>
    <n v="189"/>
    <n v="55"/>
    <n v="1823.71"/>
    <n v="0.121"/>
    <x v="0"/>
    <n v="552"/>
    <n v="47"/>
    <x v="0"/>
    <n v="1265654.74"/>
    <x v="3"/>
  </r>
  <r>
    <x v="5371"/>
    <x v="5371"/>
    <x v="2"/>
    <x v="2"/>
    <n v="107"/>
    <n v="5"/>
    <x v="368"/>
    <n v="87"/>
    <n v="100"/>
    <n v="1403.16"/>
    <n v="0.67400000000000004"/>
    <x v="0"/>
    <n v="535"/>
    <n v="171"/>
    <x v="0"/>
    <n v="632825.16"/>
    <x v="1"/>
  </r>
  <r>
    <x v="5372"/>
    <x v="5372"/>
    <x v="3"/>
    <x v="1"/>
    <n v="25"/>
    <n v="3"/>
    <x v="387"/>
    <n v="229"/>
    <n v="363"/>
    <n v="794.58"/>
    <n v="0.89400000000000002"/>
    <x v="1"/>
    <n v="75"/>
    <n v="89"/>
    <x v="1"/>
    <n v="170834.7"/>
    <x v="2"/>
  </r>
  <r>
    <x v="5373"/>
    <x v="5373"/>
    <x v="0"/>
    <x v="0"/>
    <n v="162"/>
    <n v="6"/>
    <x v="371"/>
    <n v="151"/>
    <n v="185"/>
    <n v="515.28"/>
    <n v="0.16400000000000001"/>
    <x v="0"/>
    <n v="972"/>
    <n v="727"/>
    <x v="0"/>
    <n v="204050.87999999998"/>
    <x v="3"/>
  </r>
  <r>
    <x v="5374"/>
    <x v="5374"/>
    <x v="4"/>
    <x v="0"/>
    <n v="37"/>
    <n v="6"/>
    <x v="613"/>
    <n v="52"/>
    <n v="51"/>
    <n v="188.57"/>
    <n v="0.215"/>
    <x v="2"/>
    <n v="222"/>
    <n v="0"/>
    <x v="0"/>
    <n v="72410.880000000005"/>
    <x v="3"/>
  </r>
  <r>
    <x v="5375"/>
    <x v="5375"/>
    <x v="3"/>
    <x v="2"/>
    <n v="180"/>
    <n v="3"/>
    <x v="463"/>
    <n v="127"/>
    <n v="67"/>
    <n v="372.45"/>
    <n v="0.57399999999999995"/>
    <x v="0"/>
    <n v="540"/>
    <n v="4"/>
    <x v="0"/>
    <n v="246934.35"/>
    <x v="0"/>
  </r>
  <r>
    <x v="5376"/>
    <x v="5376"/>
    <x v="4"/>
    <x v="2"/>
    <n v="26"/>
    <n v="12"/>
    <x v="462"/>
    <n v="68"/>
    <n v="298"/>
    <n v="1985.73"/>
    <n v="0.50800000000000001"/>
    <x v="2"/>
    <n v="312"/>
    <n v="0"/>
    <x v="0"/>
    <n v="841949.52"/>
    <x v="0"/>
  </r>
  <r>
    <x v="5377"/>
    <x v="5377"/>
    <x v="1"/>
    <x v="1"/>
    <n v="186"/>
    <n v="7"/>
    <x v="581"/>
    <n v="70"/>
    <n v="234"/>
    <n v="843.2"/>
    <n v="0.52100000000000002"/>
    <x v="2"/>
    <n v="1302"/>
    <n v="861"/>
    <x v="0"/>
    <n v="430875.2"/>
    <x v="0"/>
  </r>
  <r>
    <x v="5378"/>
    <x v="5378"/>
    <x v="2"/>
    <x v="2"/>
    <n v="114"/>
    <n v="11"/>
    <x v="590"/>
    <n v="50"/>
    <n v="271"/>
    <n v="1802.44"/>
    <n v="0.55500000000000005"/>
    <x v="0"/>
    <n v="1254"/>
    <n v="1219"/>
    <x v="1"/>
    <n v="153207.4"/>
    <x v="0"/>
  </r>
  <r>
    <x v="5379"/>
    <x v="5379"/>
    <x v="1"/>
    <x v="1"/>
    <n v="8"/>
    <n v="5"/>
    <x v="557"/>
    <n v="283"/>
    <n v="277"/>
    <n v="382.61"/>
    <n v="0.95"/>
    <x v="2"/>
    <n v="40"/>
    <n v="0"/>
    <x v="0"/>
    <n v="156870.1"/>
    <x v="2"/>
  </r>
  <r>
    <x v="5380"/>
    <x v="5380"/>
    <x v="2"/>
    <x v="0"/>
    <n v="187"/>
    <n v="2"/>
    <x v="683"/>
    <n v="197"/>
    <n v="397"/>
    <n v="879.45"/>
    <n v="5.3999999999999999E-2"/>
    <x v="2"/>
    <n v="374"/>
    <n v="469"/>
    <x v="1"/>
    <n v="89703.900000000009"/>
    <x v="3"/>
  </r>
  <r>
    <x v="5381"/>
    <x v="5381"/>
    <x v="0"/>
    <x v="1"/>
    <n v="176"/>
    <n v="4"/>
    <x v="91"/>
    <n v="196"/>
    <n v="243"/>
    <n v="1923.01"/>
    <n v="0.76"/>
    <x v="2"/>
    <n v="704"/>
    <n v="400"/>
    <x v="0"/>
    <n v="961505"/>
    <x v="1"/>
  </r>
  <r>
    <x v="5382"/>
    <x v="5382"/>
    <x v="3"/>
    <x v="2"/>
    <n v="144"/>
    <n v="10"/>
    <x v="63"/>
    <n v="237"/>
    <n v="361"/>
    <n v="227.71"/>
    <n v="0.23300000000000001"/>
    <x v="0"/>
    <n v="1440"/>
    <n v="881"/>
    <x v="0"/>
    <n v="181257.16"/>
    <x v="3"/>
  </r>
  <r>
    <x v="5383"/>
    <x v="5383"/>
    <x v="0"/>
    <x v="0"/>
    <n v="78"/>
    <n v="11"/>
    <x v="108"/>
    <n v="173"/>
    <n v="259"/>
    <n v="1208.27"/>
    <n v="0.374"/>
    <x v="0"/>
    <n v="858"/>
    <n v="783"/>
    <x v="1"/>
    <n v="299650.96000000002"/>
    <x v="0"/>
  </r>
  <r>
    <x v="5384"/>
    <x v="5384"/>
    <x v="2"/>
    <x v="1"/>
    <n v="123"/>
    <n v="8"/>
    <x v="55"/>
    <n v="295"/>
    <n v="348"/>
    <n v="1842.39"/>
    <n v="8.8999999999999996E-2"/>
    <x v="2"/>
    <n v="984"/>
    <n v="529"/>
    <x v="0"/>
    <n v="1381792.5"/>
    <x v="3"/>
  </r>
  <r>
    <x v="5385"/>
    <x v="5385"/>
    <x v="2"/>
    <x v="0"/>
    <n v="184"/>
    <n v="14"/>
    <x v="380"/>
    <n v="111"/>
    <n v="378"/>
    <n v="1901.88"/>
    <n v="0.44600000000000001"/>
    <x v="1"/>
    <n v="2576"/>
    <n v="2443"/>
    <x v="1"/>
    <n v="464058.72000000003"/>
    <x v="0"/>
  </r>
  <r>
    <x v="5386"/>
    <x v="5386"/>
    <x v="2"/>
    <x v="1"/>
    <n v="97"/>
    <n v="7"/>
    <x v="749"/>
    <n v="276"/>
    <n v="121"/>
    <n v="1699.71"/>
    <n v="0.80400000000000005"/>
    <x v="2"/>
    <n v="679"/>
    <n v="823"/>
    <x v="1"/>
    <n v="224361.72"/>
    <x v="2"/>
  </r>
  <r>
    <x v="5387"/>
    <x v="5387"/>
    <x v="4"/>
    <x v="2"/>
    <n v="69"/>
    <n v="2"/>
    <x v="86"/>
    <n v="133"/>
    <n v="166"/>
    <n v="1719.07"/>
    <n v="9.9000000000000005E-2"/>
    <x v="0"/>
    <n v="138"/>
    <n v="0"/>
    <x v="2"/>
    <n v="1153495.97"/>
    <x v="3"/>
  </r>
  <r>
    <x v="5388"/>
    <x v="5388"/>
    <x v="3"/>
    <x v="2"/>
    <n v="69"/>
    <n v="10"/>
    <x v="321"/>
    <n v="162"/>
    <n v="313"/>
    <n v="1321.76"/>
    <n v="0.27600000000000002"/>
    <x v="2"/>
    <n v="690"/>
    <n v="648"/>
    <x v="1"/>
    <n v="269639.03999999998"/>
    <x v="3"/>
  </r>
  <r>
    <x v="5389"/>
    <x v="5389"/>
    <x v="0"/>
    <x v="0"/>
    <n v="14"/>
    <n v="14"/>
    <x v="171"/>
    <n v="188"/>
    <n v="54"/>
    <n v="479.83"/>
    <n v="0.373"/>
    <x v="2"/>
    <n v="196"/>
    <n v="0"/>
    <x v="0"/>
    <n v="254789.72999999998"/>
    <x v="0"/>
  </r>
  <r>
    <x v="5390"/>
    <x v="5390"/>
    <x v="0"/>
    <x v="0"/>
    <n v="150"/>
    <n v="10"/>
    <x v="163"/>
    <n v="75"/>
    <n v="318"/>
    <n v="1474.82"/>
    <n v="0.104"/>
    <x v="0"/>
    <n v="1500"/>
    <n v="1383"/>
    <x v="1"/>
    <n v="283165.44"/>
    <x v="3"/>
  </r>
  <r>
    <x v="5391"/>
    <x v="5391"/>
    <x v="1"/>
    <x v="0"/>
    <n v="51"/>
    <n v="2"/>
    <x v="228"/>
    <n v="108"/>
    <n v="56"/>
    <n v="1957.85"/>
    <n v="0.76200000000000001"/>
    <x v="0"/>
    <n v="102"/>
    <n v="0"/>
    <x v="2"/>
    <n v="1061154.7"/>
    <x v="1"/>
  </r>
  <r>
    <x v="5392"/>
    <x v="5392"/>
    <x v="2"/>
    <x v="1"/>
    <n v="70"/>
    <n v="14"/>
    <x v="30"/>
    <n v="33"/>
    <n v="70"/>
    <n v="1075.57"/>
    <n v="0.78700000000000003"/>
    <x v="1"/>
    <n v="980"/>
    <n v="323"/>
    <x v="0"/>
    <n v="742143.29999999993"/>
    <x v="1"/>
  </r>
  <r>
    <x v="5393"/>
    <x v="5393"/>
    <x v="2"/>
    <x v="2"/>
    <n v="53"/>
    <n v="14"/>
    <x v="66"/>
    <n v="258"/>
    <n v="86"/>
    <n v="558.36"/>
    <n v="0.83599999999999997"/>
    <x v="2"/>
    <n v="742"/>
    <n v="776"/>
    <x v="1"/>
    <n v="125072.64"/>
    <x v="2"/>
  </r>
  <r>
    <x v="5394"/>
    <x v="5394"/>
    <x v="2"/>
    <x v="0"/>
    <n v="26"/>
    <n v="7"/>
    <x v="413"/>
    <n v="174"/>
    <n v="222"/>
    <n v="1168.27"/>
    <n v="0.58399999999999996"/>
    <x v="2"/>
    <n v="182"/>
    <n v="0"/>
    <x v="2"/>
    <n v="889053.47"/>
    <x v="0"/>
  </r>
  <r>
    <x v="5395"/>
    <x v="5395"/>
    <x v="0"/>
    <x v="0"/>
    <n v="90"/>
    <n v="8"/>
    <x v="686"/>
    <n v="103"/>
    <n v="111"/>
    <n v="1396.69"/>
    <n v="0.50700000000000001"/>
    <x v="2"/>
    <n v="720"/>
    <n v="266"/>
    <x v="0"/>
    <n v="777956.33000000007"/>
    <x v="0"/>
  </r>
  <r>
    <x v="5396"/>
    <x v="5396"/>
    <x v="1"/>
    <x v="0"/>
    <n v="30"/>
    <n v="3"/>
    <x v="601"/>
    <n v="133"/>
    <n v="255"/>
    <n v="456.15"/>
    <n v="0.26300000000000001"/>
    <x v="1"/>
    <n v="90"/>
    <n v="0"/>
    <x v="0"/>
    <n v="154178.69999999998"/>
    <x v="3"/>
  </r>
  <r>
    <x v="5397"/>
    <x v="5397"/>
    <x v="4"/>
    <x v="1"/>
    <n v="141"/>
    <n v="11"/>
    <x v="173"/>
    <n v="165"/>
    <n v="150"/>
    <n v="1452.42"/>
    <n v="0.65500000000000003"/>
    <x v="1"/>
    <n v="1551"/>
    <n v="1538"/>
    <x v="0"/>
    <n v="258530.76"/>
    <x v="1"/>
  </r>
  <r>
    <x v="5398"/>
    <x v="5398"/>
    <x v="3"/>
    <x v="0"/>
    <n v="153"/>
    <n v="9"/>
    <x v="660"/>
    <n v="258"/>
    <n v="168"/>
    <n v="1195.49"/>
    <n v="0.44500000000000001"/>
    <x v="2"/>
    <n v="1377"/>
    <n v="1338"/>
    <x v="0"/>
    <n v="355060.53"/>
    <x v="0"/>
  </r>
  <r>
    <x v="5399"/>
    <x v="5399"/>
    <x v="4"/>
    <x v="0"/>
    <n v="99"/>
    <n v="9"/>
    <x v="711"/>
    <n v="280"/>
    <n v="228"/>
    <n v="1244.08"/>
    <n v="0.97099999999999997"/>
    <x v="0"/>
    <n v="891"/>
    <n v="1004"/>
    <x v="1"/>
    <n v="207761.36"/>
    <x v="2"/>
  </r>
  <r>
    <x v="5400"/>
    <x v="5400"/>
    <x v="0"/>
    <x v="1"/>
    <n v="195"/>
    <n v="7"/>
    <x v="643"/>
    <n v="67"/>
    <n v="181"/>
    <n v="646.67999999999995"/>
    <n v="0.96799999999999997"/>
    <x v="2"/>
    <n v="1365"/>
    <n v="635"/>
    <x v="0"/>
    <n v="515403.95999999996"/>
    <x v="2"/>
  </r>
  <r>
    <x v="5401"/>
    <x v="5401"/>
    <x v="2"/>
    <x v="1"/>
    <n v="111"/>
    <n v="10"/>
    <x v="683"/>
    <n v="204"/>
    <n v="391"/>
    <n v="352.77"/>
    <n v="0.90500000000000003"/>
    <x v="2"/>
    <n v="1110"/>
    <n v="1212"/>
    <x v="1"/>
    <n v="35982.54"/>
    <x v="2"/>
  </r>
  <r>
    <x v="5402"/>
    <x v="5402"/>
    <x v="3"/>
    <x v="0"/>
    <n v="138"/>
    <n v="4"/>
    <x v="458"/>
    <n v="210"/>
    <n v="124"/>
    <n v="1265.73"/>
    <n v="0.36"/>
    <x v="2"/>
    <n v="552"/>
    <n v="324"/>
    <x v="0"/>
    <n v="554389.74"/>
    <x v="0"/>
  </r>
  <r>
    <x v="5403"/>
    <x v="5403"/>
    <x v="0"/>
    <x v="0"/>
    <n v="18"/>
    <n v="3"/>
    <x v="686"/>
    <n v="81"/>
    <n v="339"/>
    <n v="1193.1500000000001"/>
    <n v="0.36799999999999999"/>
    <x v="0"/>
    <n v="54"/>
    <n v="0"/>
    <x v="2"/>
    <n v="664584.55000000005"/>
    <x v="0"/>
  </r>
  <r>
    <x v="5404"/>
    <x v="5404"/>
    <x v="0"/>
    <x v="1"/>
    <n v="165"/>
    <n v="3"/>
    <x v="359"/>
    <n v="256"/>
    <n v="94"/>
    <n v="709.12"/>
    <n v="0.85299999999999998"/>
    <x v="1"/>
    <n v="495"/>
    <n v="149"/>
    <x v="0"/>
    <n v="426890.23999999999"/>
    <x v="2"/>
  </r>
  <r>
    <x v="5405"/>
    <x v="5405"/>
    <x v="0"/>
    <x v="2"/>
    <n v="75"/>
    <n v="7"/>
    <x v="586"/>
    <n v="107"/>
    <n v="193"/>
    <n v="626.99"/>
    <n v="0.72899999999999998"/>
    <x v="1"/>
    <n v="525"/>
    <n v="64"/>
    <x v="0"/>
    <n v="356130.32"/>
    <x v="1"/>
  </r>
  <r>
    <x v="5406"/>
    <x v="5406"/>
    <x v="3"/>
    <x v="1"/>
    <n v="156"/>
    <n v="8"/>
    <x v="226"/>
    <n v="90"/>
    <n v="186"/>
    <n v="727.13"/>
    <n v="0.70399999999999996"/>
    <x v="2"/>
    <n v="1248"/>
    <n v="927"/>
    <x v="0"/>
    <n v="298850.43"/>
    <x v="1"/>
  </r>
  <r>
    <x v="5407"/>
    <x v="5407"/>
    <x v="3"/>
    <x v="2"/>
    <n v="79"/>
    <n v="7"/>
    <x v="222"/>
    <n v="74"/>
    <n v="257"/>
    <n v="1005.27"/>
    <n v="0.28000000000000003"/>
    <x v="2"/>
    <n v="553"/>
    <n v="475"/>
    <x v="1"/>
    <n v="152801.04"/>
    <x v="3"/>
  </r>
  <r>
    <x v="5408"/>
    <x v="5408"/>
    <x v="1"/>
    <x v="0"/>
    <n v="124"/>
    <n v="12"/>
    <x v="429"/>
    <n v="14"/>
    <n v="280"/>
    <n v="1950.9"/>
    <n v="0.83299999999999996"/>
    <x v="2"/>
    <n v="1488"/>
    <n v="845"/>
    <x v="0"/>
    <n v="1281741.3"/>
    <x v="2"/>
  </r>
  <r>
    <x v="5409"/>
    <x v="5409"/>
    <x v="1"/>
    <x v="0"/>
    <n v="116"/>
    <n v="4"/>
    <x v="750"/>
    <n v="293"/>
    <n v="321"/>
    <n v="1538.95"/>
    <n v="0.57899999999999996"/>
    <x v="0"/>
    <n v="464"/>
    <n v="111"/>
    <x v="0"/>
    <n v="994161.70000000007"/>
    <x v="0"/>
  </r>
  <r>
    <x v="5410"/>
    <x v="5410"/>
    <x v="4"/>
    <x v="2"/>
    <n v="55"/>
    <n v="6"/>
    <x v="317"/>
    <n v="90"/>
    <n v="144"/>
    <n v="1710.89"/>
    <n v="0.44700000000000001"/>
    <x v="2"/>
    <n v="330"/>
    <n v="0"/>
    <x v="0"/>
    <n v="1065884.47"/>
    <x v="0"/>
  </r>
  <r>
    <x v="5411"/>
    <x v="5411"/>
    <x v="3"/>
    <x v="1"/>
    <n v="134"/>
    <n v="9"/>
    <x v="235"/>
    <n v="96"/>
    <n v="310"/>
    <n v="1036.02"/>
    <n v="0.86499999999999999"/>
    <x v="0"/>
    <n v="1206"/>
    <n v="1041"/>
    <x v="1"/>
    <n v="270401.21999999997"/>
    <x v="2"/>
  </r>
  <r>
    <x v="5412"/>
    <x v="5412"/>
    <x v="3"/>
    <x v="0"/>
    <n v="147"/>
    <n v="7"/>
    <x v="129"/>
    <n v="290"/>
    <n v="176"/>
    <n v="1075.94"/>
    <n v="0.39400000000000002"/>
    <x v="2"/>
    <n v="1029"/>
    <n v="849"/>
    <x v="0"/>
    <n v="505691.80000000005"/>
    <x v="0"/>
  </r>
  <r>
    <x v="5413"/>
    <x v="5413"/>
    <x v="3"/>
    <x v="2"/>
    <n v="167"/>
    <n v="3"/>
    <x v="713"/>
    <n v="206"/>
    <n v="216"/>
    <n v="448.43"/>
    <n v="0.65400000000000003"/>
    <x v="2"/>
    <n v="501"/>
    <n v="488"/>
    <x v="0"/>
    <n v="98206.17"/>
    <x v="1"/>
  </r>
  <r>
    <x v="5414"/>
    <x v="5414"/>
    <x v="1"/>
    <x v="1"/>
    <n v="40"/>
    <n v="8"/>
    <x v="223"/>
    <n v="261"/>
    <n v="67"/>
    <n v="1456.04"/>
    <n v="0.46600000000000003"/>
    <x v="2"/>
    <n v="320"/>
    <n v="0"/>
    <x v="0"/>
    <n v="1074557.52"/>
    <x v="0"/>
  </r>
  <r>
    <x v="5415"/>
    <x v="5415"/>
    <x v="0"/>
    <x v="2"/>
    <n v="122"/>
    <n v="9"/>
    <x v="424"/>
    <n v="92"/>
    <n v="197"/>
    <n v="872.09"/>
    <n v="0.59299999999999997"/>
    <x v="1"/>
    <n v="1098"/>
    <n v="1054"/>
    <x v="1"/>
    <n v="118604.24"/>
    <x v="0"/>
  </r>
  <r>
    <x v="5416"/>
    <x v="5416"/>
    <x v="2"/>
    <x v="1"/>
    <n v="171"/>
    <n v="5"/>
    <x v="327"/>
    <n v="36"/>
    <n v="296"/>
    <n v="1497.77"/>
    <n v="4.1000000000000002E-2"/>
    <x v="2"/>
    <n v="855"/>
    <n v="653"/>
    <x v="1"/>
    <n v="356469.26"/>
    <x v="3"/>
  </r>
  <r>
    <x v="5417"/>
    <x v="5417"/>
    <x v="1"/>
    <x v="1"/>
    <n v="8"/>
    <n v="13"/>
    <x v="457"/>
    <n v="191"/>
    <n v="179"/>
    <n v="847.66"/>
    <n v="0.46100000000000002"/>
    <x v="2"/>
    <n v="104"/>
    <n v="0"/>
    <x v="0"/>
    <n v="274641.83999999997"/>
    <x v="0"/>
  </r>
  <r>
    <x v="5418"/>
    <x v="5418"/>
    <x v="3"/>
    <x v="1"/>
    <n v="196"/>
    <n v="2"/>
    <x v="204"/>
    <n v="144"/>
    <n v="345"/>
    <n v="261.61"/>
    <n v="0.55600000000000005"/>
    <x v="2"/>
    <n v="392"/>
    <n v="274"/>
    <x v="1"/>
    <n v="68541.820000000007"/>
    <x v="0"/>
  </r>
  <r>
    <x v="5419"/>
    <x v="5419"/>
    <x v="1"/>
    <x v="1"/>
    <n v="10"/>
    <n v="3"/>
    <x v="524"/>
    <n v="99"/>
    <n v="315"/>
    <n v="387.45"/>
    <n v="0.49299999999999999"/>
    <x v="2"/>
    <n v="30"/>
    <n v="0"/>
    <x v="1"/>
    <n v="120496.95"/>
    <x v="0"/>
  </r>
  <r>
    <x v="5420"/>
    <x v="5420"/>
    <x v="4"/>
    <x v="2"/>
    <n v="189"/>
    <n v="5"/>
    <x v="514"/>
    <n v="215"/>
    <n v="369"/>
    <n v="1632.56"/>
    <n v="0.84699999999999998"/>
    <x v="0"/>
    <n v="945"/>
    <n v="840"/>
    <x v="1"/>
    <n v="522419.19999999995"/>
    <x v="2"/>
  </r>
  <r>
    <x v="5421"/>
    <x v="5421"/>
    <x v="3"/>
    <x v="2"/>
    <n v="162"/>
    <n v="8"/>
    <x v="401"/>
    <n v="36"/>
    <n v="91"/>
    <n v="554.29999999999995"/>
    <n v="0.311"/>
    <x v="0"/>
    <n v="1296"/>
    <n v="629"/>
    <x v="0"/>
    <n v="389672.89999999997"/>
    <x v="0"/>
  </r>
  <r>
    <x v="5422"/>
    <x v="5422"/>
    <x v="4"/>
    <x v="2"/>
    <n v="114"/>
    <n v="3"/>
    <x v="187"/>
    <n v="68"/>
    <n v="252"/>
    <n v="565.49"/>
    <n v="0.88400000000000001"/>
    <x v="2"/>
    <n v="342"/>
    <n v="3"/>
    <x v="0"/>
    <n v="230154.43"/>
    <x v="2"/>
  </r>
  <r>
    <x v="5423"/>
    <x v="5423"/>
    <x v="3"/>
    <x v="2"/>
    <n v="103"/>
    <n v="7"/>
    <x v="438"/>
    <n v="81"/>
    <n v="230"/>
    <n v="1862.27"/>
    <n v="0.40300000000000002"/>
    <x v="0"/>
    <n v="721"/>
    <n v="195"/>
    <x v="0"/>
    <n v="1130397.8899999999"/>
    <x v="0"/>
  </r>
  <r>
    <x v="5424"/>
    <x v="5424"/>
    <x v="1"/>
    <x v="2"/>
    <n v="126"/>
    <n v="3"/>
    <x v="446"/>
    <n v="236"/>
    <n v="398"/>
    <n v="1332.39"/>
    <n v="0.69499999999999995"/>
    <x v="2"/>
    <n v="378"/>
    <n v="386"/>
    <x v="1"/>
    <n v="303784.92000000004"/>
    <x v="1"/>
  </r>
  <r>
    <x v="5425"/>
    <x v="5425"/>
    <x v="0"/>
    <x v="1"/>
    <n v="121"/>
    <n v="13"/>
    <x v="197"/>
    <n v="100"/>
    <n v="230"/>
    <n v="272.89999999999998"/>
    <n v="8.6999999999999994E-2"/>
    <x v="2"/>
    <n v="1573"/>
    <n v="1340"/>
    <x v="0"/>
    <n v="90875.7"/>
    <x v="3"/>
  </r>
  <r>
    <x v="5426"/>
    <x v="5426"/>
    <x v="2"/>
    <x v="0"/>
    <n v="100"/>
    <n v="8"/>
    <x v="456"/>
    <n v="77"/>
    <n v="345"/>
    <n v="329.99"/>
    <n v="0.2"/>
    <x v="0"/>
    <n v="800"/>
    <n v="241"/>
    <x v="0"/>
    <n v="209873.64"/>
    <x v="3"/>
  </r>
  <r>
    <x v="5427"/>
    <x v="5427"/>
    <x v="4"/>
    <x v="0"/>
    <n v="71"/>
    <n v="3"/>
    <x v="139"/>
    <n v="269"/>
    <n v="193"/>
    <n v="581.12"/>
    <n v="0.76100000000000001"/>
    <x v="0"/>
    <n v="213"/>
    <n v="437"/>
    <x v="1"/>
    <n v="26150.400000000001"/>
    <x v="1"/>
  </r>
  <r>
    <x v="5428"/>
    <x v="5428"/>
    <x v="1"/>
    <x v="2"/>
    <n v="124"/>
    <n v="4"/>
    <x v="712"/>
    <n v="155"/>
    <n v="110"/>
    <n v="1208.29"/>
    <n v="1.2E-2"/>
    <x v="2"/>
    <n v="496"/>
    <n v="553"/>
    <x v="1"/>
    <n v="118412.42"/>
    <x v="3"/>
  </r>
  <r>
    <x v="5429"/>
    <x v="5429"/>
    <x v="0"/>
    <x v="2"/>
    <n v="19"/>
    <n v="10"/>
    <x v="661"/>
    <n v="72"/>
    <n v="258"/>
    <n v="1518.01"/>
    <n v="0.96899999999999997"/>
    <x v="1"/>
    <n v="190"/>
    <n v="115"/>
    <x v="1"/>
    <n v="223147.47"/>
    <x v="2"/>
  </r>
  <r>
    <x v="5430"/>
    <x v="5430"/>
    <x v="1"/>
    <x v="0"/>
    <n v="21"/>
    <n v="14"/>
    <x v="756"/>
    <n v="189"/>
    <n v="215"/>
    <n v="585.27"/>
    <n v="0.191"/>
    <x v="2"/>
    <n v="294"/>
    <n v="51"/>
    <x v="0"/>
    <n v="252836.63999999998"/>
    <x v="3"/>
  </r>
  <r>
    <x v="5431"/>
    <x v="5431"/>
    <x v="4"/>
    <x v="1"/>
    <n v="22"/>
    <n v="5"/>
    <x v="469"/>
    <n v="120"/>
    <n v="349"/>
    <n v="1747.75"/>
    <n v="0.90100000000000002"/>
    <x v="2"/>
    <n v="110"/>
    <n v="74"/>
    <x v="1"/>
    <n v="272649"/>
    <x v="2"/>
  </r>
  <r>
    <x v="5432"/>
    <x v="5432"/>
    <x v="2"/>
    <x v="2"/>
    <n v="119"/>
    <n v="6"/>
    <x v="556"/>
    <n v="200"/>
    <n v="192"/>
    <n v="262.89999999999998"/>
    <n v="0.51600000000000001"/>
    <x v="1"/>
    <n v="714"/>
    <n v="561"/>
    <x v="0"/>
    <n v="92803.7"/>
    <x v="0"/>
  </r>
  <r>
    <x v="5433"/>
    <x v="5433"/>
    <x v="1"/>
    <x v="1"/>
    <n v="151"/>
    <n v="10"/>
    <x v="47"/>
    <n v="255"/>
    <n v="110"/>
    <n v="454.82"/>
    <n v="0.56499999999999995"/>
    <x v="0"/>
    <n v="1510"/>
    <n v="1198"/>
    <x v="0"/>
    <n v="257882.94"/>
    <x v="0"/>
  </r>
  <r>
    <x v="5434"/>
    <x v="5434"/>
    <x v="3"/>
    <x v="0"/>
    <n v="80"/>
    <n v="8"/>
    <x v="187"/>
    <n v="287"/>
    <n v="312"/>
    <n v="1942.41"/>
    <n v="8.4000000000000005E-2"/>
    <x v="1"/>
    <n v="640"/>
    <n v="520"/>
    <x v="0"/>
    <n v="790560.87"/>
    <x v="3"/>
  </r>
  <r>
    <x v="5435"/>
    <x v="5435"/>
    <x v="0"/>
    <x v="0"/>
    <n v="92"/>
    <n v="9"/>
    <x v="190"/>
    <n v="132"/>
    <n v="173"/>
    <n v="312.75"/>
    <n v="0.36499999999999999"/>
    <x v="2"/>
    <n v="828"/>
    <n v="370"/>
    <x v="0"/>
    <n v="184522.5"/>
    <x v="0"/>
  </r>
  <r>
    <x v="5436"/>
    <x v="5436"/>
    <x v="1"/>
    <x v="2"/>
    <n v="156"/>
    <n v="12"/>
    <x v="90"/>
    <n v="66"/>
    <n v="287"/>
    <n v="1781.82"/>
    <n v="0.156"/>
    <x v="0"/>
    <n v="1872"/>
    <n v="1689"/>
    <x v="1"/>
    <n v="443673.18"/>
    <x v="3"/>
  </r>
  <r>
    <x v="5437"/>
    <x v="5437"/>
    <x v="0"/>
    <x v="1"/>
    <n v="95"/>
    <n v="4"/>
    <x v="773"/>
    <n v="169"/>
    <n v="79"/>
    <n v="1422.67"/>
    <n v="0.52600000000000002"/>
    <x v="1"/>
    <n v="380"/>
    <n v="109"/>
    <x v="0"/>
    <n v="625974.80000000005"/>
    <x v="0"/>
  </r>
  <r>
    <x v="5438"/>
    <x v="5438"/>
    <x v="3"/>
    <x v="2"/>
    <n v="52"/>
    <n v="12"/>
    <x v="294"/>
    <n v="136"/>
    <n v="304"/>
    <n v="192.52"/>
    <n v="0.55100000000000005"/>
    <x v="1"/>
    <n v="624"/>
    <n v="617"/>
    <x v="1"/>
    <n v="27530.36"/>
    <x v="0"/>
  </r>
  <r>
    <x v="5439"/>
    <x v="5439"/>
    <x v="2"/>
    <x v="0"/>
    <n v="162"/>
    <n v="12"/>
    <x v="125"/>
    <n v="234"/>
    <n v="139"/>
    <n v="993.23"/>
    <n v="0.71"/>
    <x v="2"/>
    <n v="1944"/>
    <n v="2071"/>
    <x v="1"/>
    <n v="106275.61"/>
    <x v="1"/>
  </r>
  <r>
    <x v="5440"/>
    <x v="5440"/>
    <x v="2"/>
    <x v="1"/>
    <n v="19"/>
    <n v="5"/>
    <x v="632"/>
    <n v="104"/>
    <n v="188"/>
    <n v="1062.01"/>
    <n v="0.878"/>
    <x v="1"/>
    <n v="95"/>
    <n v="39"/>
    <x v="1"/>
    <n v="169921.6"/>
    <x v="2"/>
  </r>
  <r>
    <x v="5441"/>
    <x v="5441"/>
    <x v="3"/>
    <x v="2"/>
    <n v="179"/>
    <n v="8"/>
    <x v="224"/>
    <n v="15"/>
    <n v="397"/>
    <n v="1867.67"/>
    <n v="0.46800000000000003"/>
    <x v="2"/>
    <n v="1432"/>
    <n v="1377"/>
    <x v="1"/>
    <n v="130736.90000000001"/>
    <x v="0"/>
  </r>
  <r>
    <x v="5442"/>
    <x v="5442"/>
    <x v="0"/>
    <x v="2"/>
    <n v="127"/>
    <n v="5"/>
    <x v="20"/>
    <n v="274"/>
    <n v="256"/>
    <n v="871.15"/>
    <n v="0.23300000000000001"/>
    <x v="0"/>
    <n v="635"/>
    <n v="323"/>
    <x v="0"/>
    <n v="510493.89999999997"/>
    <x v="3"/>
  </r>
  <r>
    <x v="5443"/>
    <x v="5443"/>
    <x v="1"/>
    <x v="2"/>
    <n v="131"/>
    <n v="3"/>
    <x v="462"/>
    <n v="243"/>
    <n v="142"/>
    <n v="921.19"/>
    <n v="0.33400000000000002"/>
    <x v="1"/>
    <n v="393"/>
    <n v="212"/>
    <x v="0"/>
    <n v="390584.56"/>
    <x v="0"/>
  </r>
  <r>
    <x v="5444"/>
    <x v="5444"/>
    <x v="3"/>
    <x v="0"/>
    <n v="176"/>
    <n v="11"/>
    <x v="320"/>
    <n v="297"/>
    <n v="183"/>
    <n v="269.33999999999997"/>
    <n v="0.84699999999999998"/>
    <x v="0"/>
    <n v="1936"/>
    <n v="1877"/>
    <x v="0"/>
    <n v="95885.04"/>
    <x v="2"/>
  </r>
  <r>
    <x v="5445"/>
    <x v="5445"/>
    <x v="4"/>
    <x v="2"/>
    <n v="102"/>
    <n v="7"/>
    <x v="230"/>
    <n v="25"/>
    <n v="253"/>
    <n v="1296.3900000000001"/>
    <n v="0.14599999999999999"/>
    <x v="0"/>
    <n v="714"/>
    <n v="58"/>
    <x v="0"/>
    <n v="882841.59000000008"/>
    <x v="3"/>
  </r>
  <r>
    <x v="5446"/>
    <x v="5446"/>
    <x v="0"/>
    <x v="1"/>
    <n v="159"/>
    <n v="10"/>
    <x v="568"/>
    <n v="149"/>
    <n v="356"/>
    <n v="461.25"/>
    <n v="0.627"/>
    <x v="2"/>
    <n v="1590"/>
    <n v="1055"/>
    <x v="0"/>
    <n v="315495"/>
    <x v="1"/>
  </r>
  <r>
    <x v="5447"/>
    <x v="5447"/>
    <x v="2"/>
    <x v="2"/>
    <n v="88"/>
    <n v="3"/>
    <x v="55"/>
    <n v="204"/>
    <n v="385"/>
    <n v="201.19"/>
    <n v="1.2999999999999999E-2"/>
    <x v="1"/>
    <n v="264"/>
    <n v="0"/>
    <x v="0"/>
    <n v="150892.5"/>
    <x v="3"/>
  </r>
  <r>
    <x v="5448"/>
    <x v="5448"/>
    <x v="3"/>
    <x v="0"/>
    <n v="196"/>
    <n v="2"/>
    <x v="55"/>
    <n v="195"/>
    <n v="159"/>
    <n v="1993.99"/>
    <n v="0.246"/>
    <x v="0"/>
    <n v="392"/>
    <n v="0"/>
    <x v="0"/>
    <n v="1495492.5"/>
    <x v="3"/>
  </r>
  <r>
    <x v="5449"/>
    <x v="5449"/>
    <x v="2"/>
    <x v="2"/>
    <n v="45"/>
    <n v="9"/>
    <x v="528"/>
    <n v="134"/>
    <n v="87"/>
    <n v="575.78"/>
    <n v="0.59099999999999997"/>
    <x v="1"/>
    <n v="405"/>
    <n v="154"/>
    <x v="0"/>
    <n v="221675.3"/>
    <x v="0"/>
  </r>
  <r>
    <x v="5450"/>
    <x v="5450"/>
    <x v="0"/>
    <x v="0"/>
    <n v="100"/>
    <n v="2"/>
    <x v="620"/>
    <n v="26"/>
    <n v="71"/>
    <n v="325.05"/>
    <n v="0.45600000000000002"/>
    <x v="1"/>
    <n v="200"/>
    <n v="0"/>
    <x v="0"/>
    <n v="90038.85"/>
    <x v="0"/>
  </r>
  <r>
    <x v="5451"/>
    <x v="5451"/>
    <x v="2"/>
    <x v="0"/>
    <n v="72"/>
    <n v="2"/>
    <x v="187"/>
    <n v="35"/>
    <n v="274"/>
    <n v="1414.01"/>
    <n v="0.49399999999999999"/>
    <x v="1"/>
    <n v="144"/>
    <n v="0"/>
    <x v="2"/>
    <n v="575502.06999999995"/>
    <x v="0"/>
  </r>
  <r>
    <x v="5452"/>
    <x v="5452"/>
    <x v="3"/>
    <x v="1"/>
    <n v="9"/>
    <n v="4"/>
    <x v="717"/>
    <n v="222"/>
    <n v="395"/>
    <n v="1652.28"/>
    <n v="0.66100000000000003"/>
    <x v="1"/>
    <n v="36"/>
    <n v="194"/>
    <x v="1"/>
    <n v="105745.92"/>
    <x v="1"/>
  </r>
  <r>
    <x v="5453"/>
    <x v="5453"/>
    <x v="0"/>
    <x v="1"/>
    <n v="57"/>
    <n v="6"/>
    <x v="738"/>
    <n v="10"/>
    <n v="217"/>
    <n v="174.95"/>
    <n v="0.23499999999999999"/>
    <x v="0"/>
    <n v="342"/>
    <n v="64"/>
    <x v="0"/>
    <n v="50385.599999999999"/>
    <x v="3"/>
  </r>
  <r>
    <x v="5454"/>
    <x v="5454"/>
    <x v="4"/>
    <x v="2"/>
    <n v="126"/>
    <n v="14"/>
    <x v="667"/>
    <n v="274"/>
    <n v="184"/>
    <n v="255.52"/>
    <n v="0.28100000000000003"/>
    <x v="1"/>
    <n v="1764"/>
    <n v="1708"/>
    <x v="0"/>
    <n v="84321.600000000006"/>
    <x v="3"/>
  </r>
  <r>
    <x v="5455"/>
    <x v="5455"/>
    <x v="3"/>
    <x v="0"/>
    <n v="140"/>
    <n v="13"/>
    <x v="541"/>
    <n v="47"/>
    <n v="159"/>
    <n v="225.84"/>
    <n v="0.68400000000000005"/>
    <x v="2"/>
    <n v="1820"/>
    <n v="1176"/>
    <x v="0"/>
    <n v="156055.44"/>
    <x v="1"/>
  </r>
  <r>
    <x v="5456"/>
    <x v="5456"/>
    <x v="1"/>
    <x v="0"/>
    <n v="26"/>
    <n v="10"/>
    <x v="660"/>
    <n v="242"/>
    <n v="273"/>
    <n v="141.57"/>
    <n v="0.53800000000000003"/>
    <x v="2"/>
    <n v="260"/>
    <n v="205"/>
    <x v="0"/>
    <n v="42046.29"/>
    <x v="0"/>
  </r>
  <r>
    <x v="5457"/>
    <x v="5457"/>
    <x v="3"/>
    <x v="1"/>
    <n v="110"/>
    <n v="12"/>
    <x v="5"/>
    <n v="269"/>
    <n v="217"/>
    <n v="1335.94"/>
    <n v="1.4999999999999999E-2"/>
    <x v="1"/>
    <n v="1320"/>
    <n v="1095"/>
    <x v="0"/>
    <n v="659954.36"/>
    <x v="3"/>
  </r>
  <r>
    <x v="5458"/>
    <x v="5458"/>
    <x v="0"/>
    <x v="1"/>
    <n v="11"/>
    <n v="11"/>
    <x v="20"/>
    <n v="270"/>
    <n v="156"/>
    <n v="1197.21"/>
    <n v="0.67"/>
    <x v="1"/>
    <n v="121"/>
    <n v="0"/>
    <x v="0"/>
    <n v="701565.06"/>
    <x v="1"/>
  </r>
  <r>
    <x v="5459"/>
    <x v="5459"/>
    <x v="3"/>
    <x v="2"/>
    <n v="154"/>
    <n v="3"/>
    <x v="484"/>
    <n v="247"/>
    <n v="73"/>
    <n v="1342.47"/>
    <n v="0.62"/>
    <x v="2"/>
    <n v="462"/>
    <n v="545"/>
    <x v="1"/>
    <n v="220165.08000000002"/>
    <x v="1"/>
  </r>
  <r>
    <x v="5460"/>
    <x v="5460"/>
    <x v="4"/>
    <x v="0"/>
    <n v="50"/>
    <n v="13"/>
    <x v="509"/>
    <n v="115"/>
    <n v="346"/>
    <n v="1036.05"/>
    <n v="7.9000000000000001E-2"/>
    <x v="1"/>
    <n v="650"/>
    <n v="511"/>
    <x v="1"/>
    <n v="263156.7"/>
    <x v="3"/>
  </r>
  <r>
    <x v="5461"/>
    <x v="5461"/>
    <x v="4"/>
    <x v="1"/>
    <n v="34"/>
    <n v="13"/>
    <x v="771"/>
    <n v="256"/>
    <n v="356"/>
    <n v="1644.14"/>
    <n v="0.748"/>
    <x v="0"/>
    <n v="442"/>
    <n v="0"/>
    <x v="0"/>
    <n v="1167339.4000000001"/>
    <x v="1"/>
  </r>
  <r>
    <x v="5462"/>
    <x v="5462"/>
    <x v="1"/>
    <x v="2"/>
    <n v="130"/>
    <n v="2"/>
    <x v="692"/>
    <n v="47"/>
    <n v="260"/>
    <n v="1116"/>
    <n v="0.52200000000000002"/>
    <x v="1"/>
    <n v="260"/>
    <n v="0"/>
    <x v="2"/>
    <n v="824724"/>
    <x v="0"/>
  </r>
  <r>
    <x v="5463"/>
    <x v="5463"/>
    <x v="2"/>
    <x v="0"/>
    <n v="105"/>
    <n v="2"/>
    <x v="701"/>
    <n v="55"/>
    <n v="220"/>
    <n v="1841.56"/>
    <n v="0.20499999999999999"/>
    <x v="1"/>
    <n v="210"/>
    <n v="110"/>
    <x v="1"/>
    <n v="285441.8"/>
    <x v="3"/>
  </r>
  <r>
    <x v="5464"/>
    <x v="5464"/>
    <x v="0"/>
    <x v="0"/>
    <n v="148"/>
    <n v="9"/>
    <x v="440"/>
    <n v="219"/>
    <n v="118"/>
    <n v="997.01"/>
    <n v="0.55900000000000005"/>
    <x v="0"/>
    <n v="1332"/>
    <n v="1087"/>
    <x v="0"/>
    <n v="462612.64"/>
    <x v="0"/>
  </r>
  <r>
    <x v="5465"/>
    <x v="5465"/>
    <x v="0"/>
    <x v="1"/>
    <n v="83"/>
    <n v="11"/>
    <x v="617"/>
    <n v="102"/>
    <n v="271"/>
    <n v="1591.78"/>
    <n v="0.59499999999999997"/>
    <x v="1"/>
    <n v="913"/>
    <n v="643"/>
    <x v="0"/>
    <n v="592142.16"/>
    <x v="0"/>
  </r>
  <r>
    <x v="5466"/>
    <x v="5466"/>
    <x v="2"/>
    <x v="2"/>
    <n v="137"/>
    <n v="11"/>
    <x v="341"/>
    <n v="229"/>
    <n v="202"/>
    <n v="844.35"/>
    <n v="0.92"/>
    <x v="0"/>
    <n v="1507"/>
    <n v="1323"/>
    <x v="0"/>
    <n v="348716.55"/>
    <x v="2"/>
  </r>
  <r>
    <x v="5467"/>
    <x v="5467"/>
    <x v="4"/>
    <x v="1"/>
    <n v="71"/>
    <n v="11"/>
    <x v="708"/>
    <n v="265"/>
    <n v="399"/>
    <n v="898.69"/>
    <n v="0.74199999999999999"/>
    <x v="0"/>
    <n v="781"/>
    <n v="752"/>
    <x v="1"/>
    <n v="264214.86000000004"/>
    <x v="1"/>
  </r>
  <r>
    <x v="5468"/>
    <x v="5468"/>
    <x v="4"/>
    <x v="2"/>
    <n v="27"/>
    <n v="3"/>
    <x v="174"/>
    <n v="146"/>
    <n v="330"/>
    <n v="1705.53"/>
    <n v="0.30199999999999999"/>
    <x v="2"/>
    <n v="81"/>
    <n v="0"/>
    <x v="0"/>
    <n v="687328.59"/>
    <x v="0"/>
  </r>
  <r>
    <x v="5469"/>
    <x v="5469"/>
    <x v="3"/>
    <x v="0"/>
    <n v="193"/>
    <n v="14"/>
    <x v="105"/>
    <n v="240"/>
    <n v="250"/>
    <n v="259.94"/>
    <n v="0.11799999999999999"/>
    <x v="2"/>
    <n v="2702"/>
    <n v="2600"/>
    <x v="0"/>
    <n v="88899.48"/>
    <x v="3"/>
  </r>
  <r>
    <x v="5470"/>
    <x v="5470"/>
    <x v="1"/>
    <x v="2"/>
    <n v="78"/>
    <n v="10"/>
    <x v="535"/>
    <n v="211"/>
    <n v="268"/>
    <n v="1151.5899999999999"/>
    <n v="0.85299999999999998"/>
    <x v="1"/>
    <n v="780"/>
    <n v="789"/>
    <x v="1"/>
    <n v="232621.18"/>
    <x v="2"/>
  </r>
  <r>
    <x v="5471"/>
    <x v="5471"/>
    <x v="1"/>
    <x v="2"/>
    <n v="9"/>
    <n v="10"/>
    <x v="532"/>
    <n v="75"/>
    <n v="153"/>
    <n v="1466.36"/>
    <n v="0.84599999999999997"/>
    <x v="2"/>
    <n v="90"/>
    <n v="0"/>
    <x v="2"/>
    <n v="868085.12"/>
    <x v="2"/>
  </r>
  <r>
    <x v="5472"/>
    <x v="5472"/>
    <x v="1"/>
    <x v="2"/>
    <n v="155"/>
    <n v="3"/>
    <x v="431"/>
    <n v="47"/>
    <n v="348"/>
    <n v="1513.32"/>
    <n v="0.17499999999999999"/>
    <x v="1"/>
    <n v="465"/>
    <n v="53"/>
    <x v="0"/>
    <n v="694613.88"/>
    <x v="3"/>
  </r>
  <r>
    <x v="5473"/>
    <x v="5473"/>
    <x v="3"/>
    <x v="2"/>
    <n v="86"/>
    <n v="4"/>
    <x v="253"/>
    <n v="164"/>
    <n v="364"/>
    <n v="1203.4100000000001"/>
    <n v="6.2E-2"/>
    <x v="1"/>
    <n v="344"/>
    <n v="426"/>
    <x v="1"/>
    <n v="98679.62000000001"/>
    <x v="3"/>
  </r>
  <r>
    <x v="5474"/>
    <x v="5474"/>
    <x v="1"/>
    <x v="2"/>
    <n v="29"/>
    <n v="3"/>
    <x v="716"/>
    <n v="114"/>
    <n v="359"/>
    <n v="923.73"/>
    <n v="0.71199999999999997"/>
    <x v="2"/>
    <n v="87"/>
    <n v="0"/>
    <x v="2"/>
    <n v="689102.58"/>
    <x v="1"/>
  </r>
  <r>
    <x v="5475"/>
    <x v="5475"/>
    <x v="2"/>
    <x v="1"/>
    <n v="12"/>
    <n v="7"/>
    <x v="28"/>
    <n v="264"/>
    <n v="384"/>
    <n v="558.53"/>
    <n v="0.72299999999999998"/>
    <x v="2"/>
    <n v="84"/>
    <n v="0"/>
    <x v="0"/>
    <n v="374215.1"/>
    <x v="1"/>
  </r>
  <r>
    <x v="5476"/>
    <x v="5476"/>
    <x v="3"/>
    <x v="2"/>
    <n v="153"/>
    <n v="8"/>
    <x v="244"/>
    <n v="25"/>
    <n v="279"/>
    <n v="1823.38"/>
    <n v="0.17699999999999999"/>
    <x v="1"/>
    <n v="1224"/>
    <n v="584"/>
    <x v="0"/>
    <n v="1212547.7000000002"/>
    <x v="3"/>
  </r>
  <r>
    <x v="5477"/>
    <x v="5477"/>
    <x v="2"/>
    <x v="2"/>
    <n v="6"/>
    <n v="13"/>
    <x v="339"/>
    <n v="88"/>
    <n v="103"/>
    <n v="771.09"/>
    <n v="0.66800000000000004"/>
    <x v="1"/>
    <n v="78"/>
    <n v="113"/>
    <x v="1"/>
    <n v="40867.770000000004"/>
    <x v="1"/>
  </r>
  <r>
    <x v="5478"/>
    <x v="5478"/>
    <x v="3"/>
    <x v="0"/>
    <n v="26"/>
    <n v="7"/>
    <x v="584"/>
    <n v="22"/>
    <n v="238"/>
    <n v="1608.03"/>
    <n v="0.27900000000000003"/>
    <x v="1"/>
    <n v="182"/>
    <n v="0"/>
    <x v="2"/>
    <n v="1164213.72"/>
    <x v="3"/>
  </r>
  <r>
    <x v="5479"/>
    <x v="5479"/>
    <x v="1"/>
    <x v="2"/>
    <n v="76"/>
    <n v="4"/>
    <x v="720"/>
    <n v="111"/>
    <n v="271"/>
    <n v="111.75"/>
    <n v="0.26100000000000001"/>
    <x v="0"/>
    <n v="304"/>
    <n v="0"/>
    <x v="0"/>
    <n v="55428"/>
    <x v="3"/>
  </r>
  <r>
    <x v="5480"/>
    <x v="5480"/>
    <x v="2"/>
    <x v="0"/>
    <n v="91"/>
    <n v="13"/>
    <x v="506"/>
    <n v="161"/>
    <n v="124"/>
    <n v="502.73"/>
    <n v="0.32500000000000001"/>
    <x v="1"/>
    <n v="1183"/>
    <n v="1238"/>
    <x v="1"/>
    <n v="53289.380000000005"/>
    <x v="0"/>
  </r>
  <r>
    <x v="5481"/>
    <x v="5481"/>
    <x v="2"/>
    <x v="1"/>
    <n v="76"/>
    <n v="4"/>
    <x v="51"/>
    <n v="187"/>
    <n v="398"/>
    <n v="723.89"/>
    <n v="0.52"/>
    <x v="1"/>
    <n v="304"/>
    <n v="262"/>
    <x v="1"/>
    <n v="165770.81"/>
    <x v="0"/>
  </r>
  <r>
    <x v="5482"/>
    <x v="5482"/>
    <x v="2"/>
    <x v="1"/>
    <n v="72"/>
    <n v="13"/>
    <x v="114"/>
    <n v="96"/>
    <n v="221"/>
    <n v="1359.57"/>
    <n v="0.80400000000000005"/>
    <x v="1"/>
    <n v="936"/>
    <n v="551"/>
    <x v="0"/>
    <n v="653953.16999999993"/>
    <x v="2"/>
  </r>
  <r>
    <x v="5483"/>
    <x v="5483"/>
    <x v="3"/>
    <x v="2"/>
    <n v="68"/>
    <n v="3"/>
    <x v="307"/>
    <n v="97"/>
    <n v="91"/>
    <n v="672.7"/>
    <n v="0.499"/>
    <x v="2"/>
    <n v="204"/>
    <n v="201"/>
    <x v="0"/>
    <n v="67270"/>
    <x v="0"/>
  </r>
  <r>
    <x v="5484"/>
    <x v="5484"/>
    <x v="0"/>
    <x v="1"/>
    <n v="98"/>
    <n v="3"/>
    <x v="310"/>
    <n v="38"/>
    <n v="206"/>
    <n v="130.66"/>
    <n v="0.29799999999999999"/>
    <x v="2"/>
    <n v="294"/>
    <n v="0"/>
    <x v="0"/>
    <n v="44555.06"/>
    <x v="3"/>
  </r>
  <r>
    <x v="5485"/>
    <x v="5485"/>
    <x v="1"/>
    <x v="2"/>
    <n v="23"/>
    <n v="12"/>
    <x v="198"/>
    <n v="109"/>
    <n v="384"/>
    <n v="389.04"/>
    <n v="0.88400000000000001"/>
    <x v="0"/>
    <n v="276"/>
    <n v="0"/>
    <x v="0"/>
    <n v="168843.36000000002"/>
    <x v="2"/>
  </r>
  <r>
    <x v="5486"/>
    <x v="5486"/>
    <x v="2"/>
    <x v="1"/>
    <n v="132"/>
    <n v="13"/>
    <x v="579"/>
    <n v="124"/>
    <n v="130"/>
    <n v="555.37"/>
    <n v="5.5E-2"/>
    <x v="1"/>
    <n v="1716"/>
    <n v="1631"/>
    <x v="0"/>
    <n v="116072.33"/>
    <x v="3"/>
  </r>
  <r>
    <x v="5487"/>
    <x v="5487"/>
    <x v="0"/>
    <x v="2"/>
    <n v="91"/>
    <n v="6"/>
    <x v="297"/>
    <n v="219"/>
    <n v="257"/>
    <n v="393.29"/>
    <n v="0.79700000000000004"/>
    <x v="1"/>
    <n v="546"/>
    <n v="513"/>
    <x v="1"/>
    <n v="99109.08"/>
    <x v="1"/>
  </r>
  <r>
    <x v="5488"/>
    <x v="5488"/>
    <x v="1"/>
    <x v="2"/>
    <n v="86"/>
    <n v="12"/>
    <x v="226"/>
    <n v="83"/>
    <n v="363"/>
    <n v="447.26"/>
    <n v="0.78400000000000003"/>
    <x v="1"/>
    <n v="1032"/>
    <n v="704"/>
    <x v="0"/>
    <n v="183823.86"/>
    <x v="1"/>
  </r>
  <r>
    <x v="5489"/>
    <x v="5489"/>
    <x v="1"/>
    <x v="0"/>
    <n v="185"/>
    <n v="12"/>
    <x v="201"/>
    <n v="144"/>
    <n v="135"/>
    <n v="1549.47"/>
    <n v="0.254"/>
    <x v="1"/>
    <n v="2220"/>
    <n v="2176"/>
    <x v="0"/>
    <n v="291300.36"/>
    <x v="3"/>
  </r>
  <r>
    <x v="5490"/>
    <x v="5490"/>
    <x v="2"/>
    <x v="0"/>
    <n v="91"/>
    <n v="9"/>
    <x v="260"/>
    <n v="278"/>
    <n v="281"/>
    <n v="853.47"/>
    <n v="0.19800000000000001"/>
    <x v="1"/>
    <n v="819"/>
    <n v="635"/>
    <x v="0"/>
    <n v="394303.14"/>
    <x v="3"/>
  </r>
  <r>
    <x v="5491"/>
    <x v="5491"/>
    <x v="2"/>
    <x v="0"/>
    <n v="101"/>
    <n v="7"/>
    <x v="698"/>
    <n v="87"/>
    <n v="226"/>
    <n v="840.1"/>
    <n v="0.875"/>
    <x v="1"/>
    <n v="707"/>
    <n v="12"/>
    <x v="0"/>
    <n v="656958.20000000007"/>
    <x v="2"/>
  </r>
  <r>
    <x v="5492"/>
    <x v="5492"/>
    <x v="3"/>
    <x v="0"/>
    <n v="56"/>
    <n v="10"/>
    <x v="578"/>
    <n v="134"/>
    <n v="156"/>
    <n v="1934.88"/>
    <n v="0.55900000000000005"/>
    <x v="2"/>
    <n v="560"/>
    <n v="507"/>
    <x v="0"/>
    <n v="361822.56"/>
    <x v="0"/>
  </r>
  <r>
    <x v="5493"/>
    <x v="5493"/>
    <x v="0"/>
    <x v="2"/>
    <n v="179"/>
    <n v="12"/>
    <x v="115"/>
    <n v="47"/>
    <n v="188"/>
    <n v="921.07"/>
    <n v="4.5999999999999999E-2"/>
    <x v="0"/>
    <n v="2148"/>
    <n v="1945"/>
    <x v="0"/>
    <n v="230267.5"/>
    <x v="3"/>
  </r>
  <r>
    <x v="5494"/>
    <x v="5494"/>
    <x v="0"/>
    <x v="1"/>
    <n v="86"/>
    <n v="6"/>
    <x v="52"/>
    <n v="278"/>
    <n v="151"/>
    <n v="1858.93"/>
    <n v="0.89100000000000001"/>
    <x v="2"/>
    <n v="516"/>
    <n v="625"/>
    <x v="1"/>
    <n v="314159.17"/>
    <x v="2"/>
  </r>
  <r>
    <x v="5495"/>
    <x v="5495"/>
    <x v="2"/>
    <x v="2"/>
    <n v="186"/>
    <n v="11"/>
    <x v="774"/>
    <n v="115"/>
    <n v="359"/>
    <n v="633.16999999999996"/>
    <n v="0.34899999999999998"/>
    <x v="2"/>
    <n v="2046"/>
    <n v="1478"/>
    <x v="0"/>
    <n v="432455.11"/>
    <x v="0"/>
  </r>
  <r>
    <x v="5496"/>
    <x v="5496"/>
    <x v="1"/>
    <x v="0"/>
    <n v="176"/>
    <n v="5"/>
    <x v="36"/>
    <n v="53"/>
    <n v="79"/>
    <n v="831.22"/>
    <n v="0.34200000000000003"/>
    <x v="2"/>
    <n v="880"/>
    <n v="364"/>
    <x v="0"/>
    <n v="472964.18"/>
    <x v="0"/>
  </r>
  <r>
    <x v="5497"/>
    <x v="5497"/>
    <x v="2"/>
    <x v="0"/>
    <n v="101"/>
    <n v="10"/>
    <x v="682"/>
    <n v="234"/>
    <n v="243"/>
    <n v="822.75"/>
    <n v="0.64300000000000002"/>
    <x v="0"/>
    <n v="1010"/>
    <n v="839"/>
    <x v="0"/>
    <n v="333213.75"/>
    <x v="1"/>
  </r>
  <r>
    <x v="5498"/>
    <x v="5498"/>
    <x v="1"/>
    <x v="1"/>
    <n v="139"/>
    <n v="13"/>
    <x v="215"/>
    <n v="251"/>
    <n v="370"/>
    <n v="1114.8499999999999"/>
    <n v="0.66100000000000003"/>
    <x v="1"/>
    <n v="1807"/>
    <n v="1658"/>
    <x v="0"/>
    <n v="445939.99999999994"/>
    <x v="1"/>
  </r>
  <r>
    <x v="5499"/>
    <x v="5499"/>
    <x v="1"/>
    <x v="0"/>
    <n v="119"/>
    <n v="11"/>
    <x v="708"/>
    <n v="162"/>
    <n v="293"/>
    <n v="1189.28"/>
    <n v="0.35299999999999998"/>
    <x v="0"/>
    <n v="1309"/>
    <n v="1177"/>
    <x v="0"/>
    <n v="349648.32"/>
    <x v="0"/>
  </r>
  <r>
    <x v="5500"/>
    <x v="5500"/>
    <x v="2"/>
    <x v="2"/>
    <n v="96"/>
    <n v="12"/>
    <x v="456"/>
    <n v="33"/>
    <n v="363"/>
    <n v="533.84"/>
    <n v="0.14299999999999999"/>
    <x v="2"/>
    <n v="1152"/>
    <n v="549"/>
    <x v="0"/>
    <n v="339522.24000000005"/>
    <x v="3"/>
  </r>
  <r>
    <x v="5501"/>
    <x v="5501"/>
    <x v="4"/>
    <x v="2"/>
    <n v="5"/>
    <n v="6"/>
    <x v="553"/>
    <n v="133"/>
    <n v="234"/>
    <n v="1597.49"/>
    <n v="0.55200000000000005"/>
    <x v="2"/>
    <n v="30"/>
    <n v="82"/>
    <x v="1"/>
    <n v="129396.69"/>
    <x v="0"/>
  </r>
  <r>
    <x v="5502"/>
    <x v="5502"/>
    <x v="0"/>
    <x v="2"/>
    <n v="67"/>
    <n v="2"/>
    <x v="308"/>
    <n v="294"/>
    <n v="342"/>
    <n v="1018.23"/>
    <n v="0.625"/>
    <x v="2"/>
    <n v="134"/>
    <n v="0"/>
    <x v="0"/>
    <n v="494859.78"/>
    <x v="1"/>
  </r>
  <r>
    <x v="5503"/>
    <x v="5503"/>
    <x v="1"/>
    <x v="2"/>
    <n v="171"/>
    <n v="6"/>
    <x v="657"/>
    <n v="270"/>
    <n v="296"/>
    <n v="63.73"/>
    <n v="0.86"/>
    <x v="2"/>
    <n v="1026"/>
    <n v="749"/>
    <x v="0"/>
    <n v="34860.31"/>
    <x v="2"/>
  </r>
  <r>
    <x v="5504"/>
    <x v="5504"/>
    <x v="1"/>
    <x v="2"/>
    <n v="23"/>
    <n v="6"/>
    <x v="52"/>
    <n v="155"/>
    <n v="167"/>
    <n v="1203.1099999999999"/>
    <n v="0.48399999999999999"/>
    <x v="1"/>
    <n v="138"/>
    <n v="124"/>
    <x v="0"/>
    <n v="203325.59"/>
    <x v="0"/>
  </r>
  <r>
    <x v="5505"/>
    <x v="5505"/>
    <x v="4"/>
    <x v="1"/>
    <n v="35"/>
    <n v="6"/>
    <x v="754"/>
    <n v="200"/>
    <n v="122"/>
    <n v="1606.22"/>
    <n v="0.64600000000000002"/>
    <x v="2"/>
    <n v="210"/>
    <n v="249"/>
    <x v="1"/>
    <n v="258601.42"/>
    <x v="1"/>
  </r>
  <r>
    <x v="5506"/>
    <x v="5506"/>
    <x v="3"/>
    <x v="2"/>
    <n v="81"/>
    <n v="14"/>
    <x v="103"/>
    <n v="174"/>
    <n v="118"/>
    <n v="538.41"/>
    <n v="5.3999999999999999E-2"/>
    <x v="2"/>
    <n v="1134"/>
    <n v="1173"/>
    <x v="1"/>
    <n v="72685.349999999991"/>
    <x v="3"/>
  </r>
  <r>
    <x v="5507"/>
    <x v="5507"/>
    <x v="4"/>
    <x v="0"/>
    <n v="125"/>
    <n v="3"/>
    <x v="373"/>
    <n v="80"/>
    <n v="291"/>
    <n v="123.85"/>
    <n v="0.89500000000000002"/>
    <x v="1"/>
    <n v="375"/>
    <n v="371"/>
    <x v="1"/>
    <n v="10403.4"/>
    <x v="2"/>
  </r>
  <r>
    <x v="5508"/>
    <x v="5508"/>
    <x v="4"/>
    <x v="0"/>
    <n v="28"/>
    <n v="14"/>
    <x v="416"/>
    <n v="210"/>
    <n v="201"/>
    <n v="1624"/>
    <n v="0.32700000000000001"/>
    <x v="2"/>
    <n v="392"/>
    <n v="154"/>
    <x v="0"/>
    <n v="727552"/>
    <x v="0"/>
  </r>
  <r>
    <x v="5509"/>
    <x v="5509"/>
    <x v="1"/>
    <x v="0"/>
    <n v="73"/>
    <n v="7"/>
    <x v="314"/>
    <n v="21"/>
    <n v="368"/>
    <n v="1953.74"/>
    <n v="0.63200000000000001"/>
    <x v="1"/>
    <n v="511"/>
    <n v="203"/>
    <x v="1"/>
    <n v="642780.46"/>
    <x v="1"/>
  </r>
  <r>
    <x v="5510"/>
    <x v="5510"/>
    <x v="0"/>
    <x v="0"/>
    <n v="197"/>
    <n v="6"/>
    <x v="737"/>
    <n v="61"/>
    <n v="143"/>
    <n v="199.3"/>
    <n v="0.91600000000000004"/>
    <x v="0"/>
    <n v="1182"/>
    <n v="518"/>
    <x v="0"/>
    <n v="144492.5"/>
    <x v="2"/>
  </r>
  <r>
    <x v="5511"/>
    <x v="5511"/>
    <x v="4"/>
    <x v="1"/>
    <n v="165"/>
    <n v="3"/>
    <x v="303"/>
    <n v="265"/>
    <n v="320"/>
    <n v="1879.17"/>
    <n v="0.81100000000000005"/>
    <x v="1"/>
    <n v="495"/>
    <n v="311"/>
    <x v="0"/>
    <n v="843747.33000000007"/>
    <x v="2"/>
  </r>
  <r>
    <x v="5512"/>
    <x v="5512"/>
    <x v="3"/>
    <x v="0"/>
    <n v="63"/>
    <n v="13"/>
    <x v="743"/>
    <n v="18"/>
    <n v="278"/>
    <n v="750.59"/>
    <n v="0.63800000000000001"/>
    <x v="2"/>
    <n v="819"/>
    <n v="657"/>
    <x v="1"/>
    <n v="135106.20000000001"/>
    <x v="1"/>
  </r>
  <r>
    <x v="5513"/>
    <x v="5513"/>
    <x v="2"/>
    <x v="1"/>
    <n v="118"/>
    <n v="11"/>
    <x v="219"/>
    <n v="149"/>
    <n v="79"/>
    <n v="1885.81"/>
    <n v="0.70399999999999996"/>
    <x v="1"/>
    <n v="1298"/>
    <n v="1122"/>
    <x v="0"/>
    <n v="612888.25"/>
    <x v="1"/>
  </r>
  <r>
    <x v="5514"/>
    <x v="5514"/>
    <x v="4"/>
    <x v="0"/>
    <n v="165"/>
    <n v="9"/>
    <x v="333"/>
    <n v="109"/>
    <n v="162"/>
    <n v="1315.24"/>
    <n v="0.92100000000000004"/>
    <x v="2"/>
    <n v="1485"/>
    <n v="1214"/>
    <x v="0"/>
    <n v="499791.2"/>
    <x v="2"/>
  </r>
  <r>
    <x v="5515"/>
    <x v="5515"/>
    <x v="4"/>
    <x v="1"/>
    <n v="164"/>
    <n v="7"/>
    <x v="660"/>
    <n v="146"/>
    <n v="384"/>
    <n v="1785.98"/>
    <n v="0.81200000000000006"/>
    <x v="2"/>
    <n v="1148"/>
    <n v="997"/>
    <x v="1"/>
    <n v="530436.06000000006"/>
    <x v="2"/>
  </r>
  <r>
    <x v="5516"/>
    <x v="5516"/>
    <x v="3"/>
    <x v="1"/>
    <n v="191"/>
    <n v="12"/>
    <x v="326"/>
    <n v="31"/>
    <n v="197"/>
    <n v="1582.37"/>
    <n v="0.61"/>
    <x v="0"/>
    <n v="2292"/>
    <n v="2008"/>
    <x v="0"/>
    <n v="498446.55"/>
    <x v="1"/>
  </r>
  <r>
    <x v="5517"/>
    <x v="5517"/>
    <x v="0"/>
    <x v="1"/>
    <n v="105"/>
    <n v="11"/>
    <x v="254"/>
    <n v="154"/>
    <n v="106"/>
    <n v="104.6"/>
    <n v="0.65900000000000003"/>
    <x v="2"/>
    <n v="1155"/>
    <n v="739"/>
    <x v="0"/>
    <n v="59622"/>
    <x v="1"/>
  </r>
  <r>
    <x v="5518"/>
    <x v="5518"/>
    <x v="4"/>
    <x v="0"/>
    <n v="173"/>
    <n v="13"/>
    <x v="201"/>
    <n v="170"/>
    <n v="226"/>
    <n v="177.61"/>
    <n v="0.14699999999999999"/>
    <x v="2"/>
    <n v="2249"/>
    <n v="2231"/>
    <x v="1"/>
    <n v="33390.68"/>
    <x v="3"/>
  </r>
  <r>
    <x v="5519"/>
    <x v="5519"/>
    <x v="4"/>
    <x v="1"/>
    <n v="16"/>
    <n v="12"/>
    <x v="1"/>
    <n v="258"/>
    <n v="361"/>
    <n v="1075.2"/>
    <n v="0.47"/>
    <x v="2"/>
    <n v="192"/>
    <n v="0"/>
    <x v="0"/>
    <n v="513945.60000000003"/>
    <x v="0"/>
  </r>
  <r>
    <x v="5520"/>
    <x v="5520"/>
    <x v="0"/>
    <x v="2"/>
    <n v="123"/>
    <n v="4"/>
    <x v="128"/>
    <n v="184"/>
    <n v="105"/>
    <n v="302.76"/>
    <n v="0.30099999999999999"/>
    <x v="1"/>
    <n v="492"/>
    <n v="77"/>
    <x v="0"/>
    <n v="181353.24"/>
    <x v="0"/>
  </r>
  <r>
    <x v="5521"/>
    <x v="5521"/>
    <x v="3"/>
    <x v="2"/>
    <n v="143"/>
    <n v="10"/>
    <x v="662"/>
    <n v="97"/>
    <n v="314"/>
    <n v="949.02"/>
    <n v="0.432"/>
    <x v="2"/>
    <n v="1430"/>
    <n v="1501"/>
    <x v="1"/>
    <n v="24674.52"/>
    <x v="0"/>
  </r>
  <r>
    <x v="5522"/>
    <x v="5522"/>
    <x v="4"/>
    <x v="0"/>
    <n v="101"/>
    <n v="14"/>
    <x v="184"/>
    <n v="42"/>
    <n v="286"/>
    <n v="1911.53"/>
    <n v="0.66200000000000003"/>
    <x v="2"/>
    <n v="1414"/>
    <n v="840"/>
    <x v="0"/>
    <n v="1177502.48"/>
    <x v="1"/>
  </r>
  <r>
    <x v="5523"/>
    <x v="5523"/>
    <x v="0"/>
    <x v="2"/>
    <n v="151"/>
    <n v="12"/>
    <x v="331"/>
    <n v="280"/>
    <n v="327"/>
    <n v="624.78"/>
    <n v="0.14899999999999999"/>
    <x v="2"/>
    <n v="1812"/>
    <n v="1362"/>
    <x v="0"/>
    <n v="456089.39999999997"/>
    <x v="3"/>
  </r>
  <r>
    <x v="5524"/>
    <x v="5524"/>
    <x v="4"/>
    <x v="2"/>
    <n v="186"/>
    <n v="12"/>
    <x v="631"/>
    <n v="292"/>
    <n v="126"/>
    <n v="1003.38"/>
    <n v="1.7000000000000001E-2"/>
    <x v="0"/>
    <n v="2232"/>
    <n v="2373"/>
    <x v="1"/>
    <n v="151510.38"/>
    <x v="3"/>
  </r>
  <r>
    <x v="5525"/>
    <x v="5525"/>
    <x v="2"/>
    <x v="2"/>
    <n v="61"/>
    <n v="5"/>
    <x v="438"/>
    <n v="235"/>
    <n v="173"/>
    <n v="799.31"/>
    <n v="0.39700000000000002"/>
    <x v="0"/>
    <n v="305"/>
    <n v="0"/>
    <x v="0"/>
    <n v="485181.17"/>
    <x v="0"/>
  </r>
  <r>
    <x v="5526"/>
    <x v="5526"/>
    <x v="1"/>
    <x v="0"/>
    <n v="46"/>
    <n v="4"/>
    <x v="154"/>
    <n v="121"/>
    <n v="77"/>
    <n v="1278.1600000000001"/>
    <n v="0.32200000000000001"/>
    <x v="1"/>
    <n v="184"/>
    <n v="0"/>
    <x v="2"/>
    <n v="998242.96000000008"/>
    <x v="0"/>
  </r>
  <r>
    <x v="5527"/>
    <x v="5527"/>
    <x v="2"/>
    <x v="0"/>
    <n v="102"/>
    <n v="8"/>
    <x v="489"/>
    <n v="91"/>
    <n v="191"/>
    <n v="428"/>
    <n v="0.42"/>
    <x v="0"/>
    <n v="816"/>
    <n v="541"/>
    <x v="0"/>
    <n v="156648"/>
    <x v="0"/>
  </r>
  <r>
    <x v="5528"/>
    <x v="5528"/>
    <x v="4"/>
    <x v="2"/>
    <n v="35"/>
    <n v="13"/>
    <x v="659"/>
    <n v="222"/>
    <n v="207"/>
    <n v="556.88"/>
    <n v="0.93100000000000005"/>
    <x v="0"/>
    <n v="455"/>
    <n v="0"/>
    <x v="0"/>
    <n v="412091.2"/>
    <x v="2"/>
  </r>
  <r>
    <x v="5529"/>
    <x v="5529"/>
    <x v="3"/>
    <x v="0"/>
    <n v="184"/>
    <n v="14"/>
    <x v="77"/>
    <n v="17"/>
    <n v="216"/>
    <n v="1724.6"/>
    <n v="0.70699999999999996"/>
    <x v="1"/>
    <n v="2576"/>
    <n v="1978"/>
    <x v="0"/>
    <n v="1060629"/>
    <x v="1"/>
  </r>
  <r>
    <x v="5530"/>
    <x v="5530"/>
    <x v="1"/>
    <x v="1"/>
    <n v="6"/>
    <n v="9"/>
    <x v="392"/>
    <n v="143"/>
    <n v="234"/>
    <n v="1632.11"/>
    <n v="0.32700000000000001"/>
    <x v="0"/>
    <n v="54"/>
    <n v="0"/>
    <x v="2"/>
    <n v="1230610.94"/>
    <x v="0"/>
  </r>
  <r>
    <x v="5531"/>
    <x v="5531"/>
    <x v="2"/>
    <x v="2"/>
    <n v="170"/>
    <n v="8"/>
    <x v="690"/>
    <n v="127"/>
    <n v="61"/>
    <n v="1588.92"/>
    <n v="0.17899999999999999"/>
    <x v="2"/>
    <n v="1360"/>
    <n v="1215"/>
    <x v="0"/>
    <n v="432186.24"/>
    <x v="3"/>
  </r>
  <r>
    <x v="5532"/>
    <x v="5532"/>
    <x v="0"/>
    <x v="0"/>
    <n v="36"/>
    <n v="2"/>
    <x v="548"/>
    <n v="93"/>
    <n v="218"/>
    <n v="1553.29"/>
    <n v="0.61799999999999999"/>
    <x v="2"/>
    <n v="72"/>
    <n v="0"/>
    <x v="2"/>
    <n v="666361.41"/>
    <x v="1"/>
  </r>
  <r>
    <x v="5533"/>
    <x v="5533"/>
    <x v="3"/>
    <x v="0"/>
    <n v="142"/>
    <n v="2"/>
    <x v="9"/>
    <n v="267"/>
    <n v="368"/>
    <n v="945.9"/>
    <n v="0.65800000000000003"/>
    <x v="2"/>
    <n v="284"/>
    <n v="0"/>
    <x v="0"/>
    <n v="531595.79999999993"/>
    <x v="1"/>
  </r>
  <r>
    <x v="5534"/>
    <x v="5534"/>
    <x v="2"/>
    <x v="2"/>
    <n v="109"/>
    <n v="14"/>
    <x v="291"/>
    <n v="252"/>
    <n v="155"/>
    <n v="1471.34"/>
    <n v="0.48399999999999999"/>
    <x v="0"/>
    <n v="1526"/>
    <n v="1404"/>
    <x v="0"/>
    <n v="550281.15999999992"/>
    <x v="0"/>
  </r>
  <r>
    <x v="5535"/>
    <x v="5535"/>
    <x v="0"/>
    <x v="0"/>
    <n v="140"/>
    <n v="6"/>
    <x v="227"/>
    <n v="246"/>
    <n v="303"/>
    <n v="805.05"/>
    <n v="0.21299999999999999"/>
    <x v="1"/>
    <n v="840"/>
    <n v="354"/>
    <x v="0"/>
    <n v="589296.6"/>
    <x v="3"/>
  </r>
  <r>
    <x v="5536"/>
    <x v="5536"/>
    <x v="4"/>
    <x v="2"/>
    <n v="79"/>
    <n v="9"/>
    <x v="671"/>
    <n v="159"/>
    <n v="147"/>
    <n v="246.38"/>
    <n v="2.9000000000000001E-2"/>
    <x v="0"/>
    <n v="711"/>
    <n v="287"/>
    <x v="0"/>
    <n v="143639.54"/>
    <x v="3"/>
  </r>
  <r>
    <x v="5537"/>
    <x v="5537"/>
    <x v="0"/>
    <x v="0"/>
    <n v="109"/>
    <n v="11"/>
    <x v="490"/>
    <n v="30"/>
    <n v="168"/>
    <n v="817.08"/>
    <n v="0.26600000000000001"/>
    <x v="1"/>
    <n v="1199"/>
    <n v="842"/>
    <x v="0"/>
    <n v="316209.96000000002"/>
    <x v="3"/>
  </r>
  <r>
    <x v="5538"/>
    <x v="5538"/>
    <x v="2"/>
    <x v="1"/>
    <n v="152"/>
    <n v="12"/>
    <x v="152"/>
    <n v="143"/>
    <n v="275"/>
    <n v="359.39"/>
    <n v="0.45700000000000002"/>
    <x v="2"/>
    <n v="1824"/>
    <n v="1364"/>
    <x v="0"/>
    <n v="216712.16999999998"/>
    <x v="0"/>
  </r>
  <r>
    <x v="5539"/>
    <x v="5539"/>
    <x v="2"/>
    <x v="2"/>
    <n v="152"/>
    <n v="4"/>
    <x v="464"/>
    <n v="105"/>
    <n v="201"/>
    <n v="812.16"/>
    <n v="0.78800000000000003"/>
    <x v="1"/>
    <n v="608"/>
    <n v="183"/>
    <x v="0"/>
    <n v="430444.79999999999"/>
    <x v="1"/>
  </r>
  <r>
    <x v="5540"/>
    <x v="5540"/>
    <x v="4"/>
    <x v="1"/>
    <n v="131"/>
    <n v="9"/>
    <x v="13"/>
    <n v="22"/>
    <n v="252"/>
    <n v="629.98"/>
    <n v="0.85399999999999998"/>
    <x v="2"/>
    <n v="1179"/>
    <n v="649"/>
    <x v="0"/>
    <n v="347748.96"/>
    <x v="2"/>
  </r>
  <r>
    <x v="5541"/>
    <x v="5541"/>
    <x v="0"/>
    <x v="2"/>
    <n v="13"/>
    <n v="4"/>
    <x v="657"/>
    <n v="10"/>
    <n v="212"/>
    <n v="1218.3599999999999"/>
    <n v="0.41299999999999998"/>
    <x v="0"/>
    <n v="52"/>
    <n v="0"/>
    <x v="2"/>
    <n v="666442.91999999993"/>
    <x v="0"/>
  </r>
  <r>
    <x v="5542"/>
    <x v="5542"/>
    <x v="0"/>
    <x v="0"/>
    <n v="19"/>
    <n v="5"/>
    <x v="657"/>
    <n v="159"/>
    <n v="346"/>
    <n v="755"/>
    <n v="0.79600000000000004"/>
    <x v="0"/>
    <n v="95"/>
    <n v="0"/>
    <x v="2"/>
    <n v="412985"/>
    <x v="1"/>
  </r>
  <r>
    <x v="5543"/>
    <x v="5543"/>
    <x v="4"/>
    <x v="1"/>
    <n v="101"/>
    <n v="11"/>
    <x v="688"/>
    <n v="126"/>
    <n v="171"/>
    <n v="1425.9"/>
    <n v="0.99299999999999999"/>
    <x v="1"/>
    <n v="1111"/>
    <n v="816"/>
    <x v="0"/>
    <n v="600303.9"/>
    <x v="2"/>
  </r>
  <r>
    <x v="5544"/>
    <x v="5544"/>
    <x v="0"/>
    <x v="0"/>
    <n v="109"/>
    <n v="8"/>
    <x v="172"/>
    <n v="161"/>
    <n v="65"/>
    <n v="1048.69"/>
    <n v="0.71699999999999997"/>
    <x v="0"/>
    <n v="872"/>
    <n v="839"/>
    <x v="0"/>
    <n v="203445.86000000002"/>
    <x v="1"/>
  </r>
  <r>
    <x v="5545"/>
    <x v="5545"/>
    <x v="4"/>
    <x v="2"/>
    <n v="67"/>
    <n v="4"/>
    <x v="542"/>
    <n v="73"/>
    <n v="385"/>
    <n v="1843.01"/>
    <n v="0.72899999999999998"/>
    <x v="1"/>
    <n v="268"/>
    <n v="244"/>
    <x v="1"/>
    <n v="178771.97"/>
    <x v="1"/>
  </r>
  <r>
    <x v="5546"/>
    <x v="5546"/>
    <x v="3"/>
    <x v="2"/>
    <n v="25"/>
    <n v="5"/>
    <x v="431"/>
    <n v="159"/>
    <n v="155"/>
    <n v="227.5"/>
    <n v="0.91"/>
    <x v="0"/>
    <n v="125"/>
    <n v="0"/>
    <x v="0"/>
    <n v="104422.5"/>
    <x v="2"/>
  </r>
  <r>
    <x v="5547"/>
    <x v="5547"/>
    <x v="2"/>
    <x v="2"/>
    <n v="9"/>
    <n v="9"/>
    <x v="450"/>
    <n v="21"/>
    <n v="311"/>
    <n v="1391.03"/>
    <n v="0.33800000000000002"/>
    <x v="0"/>
    <n v="81"/>
    <n v="0"/>
    <x v="2"/>
    <n v="1072484.1299999999"/>
    <x v="0"/>
  </r>
  <r>
    <x v="5548"/>
    <x v="5548"/>
    <x v="3"/>
    <x v="2"/>
    <n v="129"/>
    <n v="5"/>
    <x v="586"/>
    <n v="99"/>
    <n v="69"/>
    <n v="1361.17"/>
    <n v="1.0999999999999999E-2"/>
    <x v="0"/>
    <n v="645"/>
    <n v="176"/>
    <x v="0"/>
    <n v="773144.56"/>
    <x v="3"/>
  </r>
  <r>
    <x v="5549"/>
    <x v="5549"/>
    <x v="1"/>
    <x v="2"/>
    <n v="167"/>
    <n v="10"/>
    <x v="418"/>
    <n v="92"/>
    <n v="293"/>
    <n v="1903.72"/>
    <n v="0.98699999999999999"/>
    <x v="1"/>
    <n v="1670"/>
    <n v="1511"/>
    <x v="1"/>
    <n v="477833.72000000003"/>
    <x v="2"/>
  </r>
  <r>
    <x v="5550"/>
    <x v="5550"/>
    <x v="1"/>
    <x v="1"/>
    <n v="89"/>
    <n v="5"/>
    <x v="497"/>
    <n v="259"/>
    <n v="293"/>
    <n v="774.53"/>
    <n v="0.49"/>
    <x v="1"/>
    <n v="445"/>
    <n v="285"/>
    <x v="0"/>
    <n v="324528.07"/>
    <x v="0"/>
  </r>
  <r>
    <x v="5551"/>
    <x v="5551"/>
    <x v="1"/>
    <x v="2"/>
    <n v="117"/>
    <n v="14"/>
    <x v="714"/>
    <n v="42"/>
    <n v="261"/>
    <n v="645.6"/>
    <n v="0.78600000000000003"/>
    <x v="1"/>
    <n v="1638"/>
    <n v="1448"/>
    <x v="1"/>
    <n v="149779.20000000001"/>
    <x v="1"/>
  </r>
  <r>
    <x v="5552"/>
    <x v="5552"/>
    <x v="4"/>
    <x v="0"/>
    <n v="180"/>
    <n v="5"/>
    <x v="181"/>
    <n v="158"/>
    <n v="273"/>
    <n v="386.17"/>
    <n v="0.81200000000000006"/>
    <x v="0"/>
    <n v="900"/>
    <n v="846"/>
    <x v="1"/>
    <n v="81868.040000000008"/>
    <x v="2"/>
  </r>
  <r>
    <x v="5553"/>
    <x v="5553"/>
    <x v="0"/>
    <x v="1"/>
    <n v="84"/>
    <n v="14"/>
    <x v="107"/>
    <n v="137"/>
    <n v="311"/>
    <n v="567.30999999999995"/>
    <n v="0.39800000000000002"/>
    <x v="2"/>
    <n v="1176"/>
    <n v="722"/>
    <x v="0"/>
    <n v="335280.20999999996"/>
    <x v="0"/>
  </r>
  <r>
    <x v="5554"/>
    <x v="5554"/>
    <x v="3"/>
    <x v="0"/>
    <n v="194"/>
    <n v="6"/>
    <x v="267"/>
    <n v="109"/>
    <n v="269"/>
    <n v="1028.69"/>
    <n v="0.54100000000000004"/>
    <x v="1"/>
    <n v="1164"/>
    <n v="553"/>
    <x v="0"/>
    <n v="740656.8"/>
    <x v="0"/>
  </r>
  <r>
    <x v="5555"/>
    <x v="5555"/>
    <x v="3"/>
    <x v="2"/>
    <n v="120"/>
    <n v="2"/>
    <x v="42"/>
    <n v="221"/>
    <n v="57"/>
    <n v="1683.54"/>
    <n v="0.54"/>
    <x v="2"/>
    <n v="240"/>
    <n v="175"/>
    <x v="0"/>
    <n v="481492.44"/>
    <x v="0"/>
  </r>
  <r>
    <x v="5556"/>
    <x v="5556"/>
    <x v="3"/>
    <x v="0"/>
    <n v="167"/>
    <n v="8"/>
    <x v="461"/>
    <n v="83"/>
    <n v="63"/>
    <n v="604.36"/>
    <n v="0.22"/>
    <x v="1"/>
    <n v="1336"/>
    <n v="1274"/>
    <x v="0"/>
    <n v="87632.2"/>
    <x v="3"/>
  </r>
  <r>
    <x v="5557"/>
    <x v="5557"/>
    <x v="3"/>
    <x v="1"/>
    <n v="101"/>
    <n v="10"/>
    <x v="518"/>
    <n v="105"/>
    <n v="179"/>
    <n v="357.6"/>
    <n v="0.11799999999999999"/>
    <x v="1"/>
    <n v="1010"/>
    <n v="381"/>
    <x v="0"/>
    <n v="262478.40000000002"/>
    <x v="3"/>
  </r>
  <r>
    <x v="5558"/>
    <x v="5558"/>
    <x v="1"/>
    <x v="1"/>
    <n v="25"/>
    <n v="13"/>
    <x v="355"/>
    <n v="101"/>
    <n v="71"/>
    <n v="580.65"/>
    <n v="0.54400000000000004"/>
    <x v="2"/>
    <n v="325"/>
    <n v="25"/>
    <x v="0"/>
    <n v="232840.65"/>
    <x v="0"/>
  </r>
  <r>
    <x v="5559"/>
    <x v="5559"/>
    <x v="3"/>
    <x v="1"/>
    <n v="84"/>
    <n v="10"/>
    <x v="349"/>
    <n v="184"/>
    <n v="274"/>
    <n v="246.81"/>
    <n v="0.12"/>
    <x v="2"/>
    <n v="840"/>
    <n v="461"/>
    <x v="0"/>
    <n v="138954.03"/>
    <x v="3"/>
  </r>
  <r>
    <x v="5560"/>
    <x v="5560"/>
    <x v="0"/>
    <x v="0"/>
    <n v="43"/>
    <n v="2"/>
    <x v="603"/>
    <n v="234"/>
    <n v="284"/>
    <n v="1857.06"/>
    <n v="0.34599999999999997"/>
    <x v="0"/>
    <n v="86"/>
    <n v="0"/>
    <x v="0"/>
    <n v="967528.26"/>
    <x v="0"/>
  </r>
  <r>
    <x v="5561"/>
    <x v="5561"/>
    <x v="1"/>
    <x v="1"/>
    <n v="166"/>
    <n v="7"/>
    <x v="721"/>
    <n v="184"/>
    <n v="390"/>
    <n v="1751.62"/>
    <n v="0.186"/>
    <x v="2"/>
    <n v="1162"/>
    <n v="924"/>
    <x v="0"/>
    <n v="739183.6399999999"/>
    <x v="3"/>
  </r>
  <r>
    <x v="5562"/>
    <x v="5562"/>
    <x v="3"/>
    <x v="0"/>
    <n v="125"/>
    <n v="4"/>
    <x v="218"/>
    <n v="65"/>
    <n v="248"/>
    <n v="651.55999999999995"/>
    <n v="0.70699999999999996"/>
    <x v="1"/>
    <n v="500"/>
    <n v="285"/>
    <x v="0"/>
    <n v="182436.8"/>
    <x v="1"/>
  </r>
  <r>
    <x v="5563"/>
    <x v="5563"/>
    <x v="4"/>
    <x v="2"/>
    <n v="128"/>
    <n v="5"/>
    <x v="607"/>
    <n v="278"/>
    <n v="183"/>
    <n v="531.63"/>
    <n v="0.872"/>
    <x v="2"/>
    <n v="640"/>
    <n v="512"/>
    <x v="0"/>
    <n v="215841.78"/>
    <x v="2"/>
  </r>
  <r>
    <x v="5564"/>
    <x v="5564"/>
    <x v="2"/>
    <x v="2"/>
    <n v="147"/>
    <n v="9"/>
    <x v="768"/>
    <n v="44"/>
    <n v="227"/>
    <n v="1815.52"/>
    <n v="0.57799999999999996"/>
    <x v="2"/>
    <n v="1323"/>
    <n v="936"/>
    <x v="0"/>
    <n v="782489.12"/>
    <x v="0"/>
  </r>
  <r>
    <x v="5565"/>
    <x v="5565"/>
    <x v="2"/>
    <x v="0"/>
    <n v="10"/>
    <n v="5"/>
    <x v="777"/>
    <n v="128"/>
    <n v="93"/>
    <n v="53.46"/>
    <n v="0.41"/>
    <x v="2"/>
    <n v="50"/>
    <n v="0"/>
    <x v="2"/>
    <n v="19512.900000000001"/>
    <x v="0"/>
  </r>
  <r>
    <x v="5566"/>
    <x v="5566"/>
    <x v="2"/>
    <x v="1"/>
    <n v="198"/>
    <n v="9"/>
    <x v="644"/>
    <n v="65"/>
    <n v="57"/>
    <n v="1221.1300000000001"/>
    <n v="0.997"/>
    <x v="2"/>
    <n v="1782"/>
    <n v="1734"/>
    <x v="0"/>
    <n v="137987.69"/>
    <x v="2"/>
  </r>
  <r>
    <x v="5567"/>
    <x v="5567"/>
    <x v="1"/>
    <x v="0"/>
    <n v="60"/>
    <n v="5"/>
    <x v="145"/>
    <n v="114"/>
    <n v="329"/>
    <n v="1836.21"/>
    <n v="2.1000000000000001E-2"/>
    <x v="0"/>
    <n v="300"/>
    <n v="67"/>
    <x v="0"/>
    <n v="637164.87"/>
    <x v="3"/>
  </r>
  <r>
    <x v="5568"/>
    <x v="5568"/>
    <x v="3"/>
    <x v="0"/>
    <n v="53"/>
    <n v="10"/>
    <x v="95"/>
    <n v="185"/>
    <n v="76"/>
    <n v="1041.69"/>
    <n v="0.30399999999999999"/>
    <x v="1"/>
    <n v="530"/>
    <n v="596"/>
    <x v="1"/>
    <n v="123961.11"/>
    <x v="0"/>
  </r>
  <r>
    <x v="5569"/>
    <x v="5569"/>
    <x v="1"/>
    <x v="0"/>
    <n v="96"/>
    <n v="7"/>
    <x v="775"/>
    <n v="115"/>
    <n v="100"/>
    <n v="55.79"/>
    <n v="0.27900000000000003"/>
    <x v="1"/>
    <n v="672"/>
    <n v="307"/>
    <x v="0"/>
    <n v="26779.200000000001"/>
    <x v="3"/>
  </r>
  <r>
    <x v="5570"/>
    <x v="5570"/>
    <x v="0"/>
    <x v="2"/>
    <n v="133"/>
    <n v="2"/>
    <x v="412"/>
    <n v="89"/>
    <n v="118"/>
    <n v="476.8"/>
    <n v="0.35599999999999998"/>
    <x v="1"/>
    <n v="266"/>
    <n v="21"/>
    <x v="0"/>
    <n v="159251.20000000001"/>
    <x v="0"/>
  </r>
  <r>
    <x v="5571"/>
    <x v="5571"/>
    <x v="4"/>
    <x v="0"/>
    <n v="69"/>
    <n v="14"/>
    <x v="148"/>
    <n v="172"/>
    <n v="330"/>
    <n v="1848.76"/>
    <n v="0.23100000000000001"/>
    <x v="0"/>
    <n v="966"/>
    <n v="1094"/>
    <x v="1"/>
    <n v="81345.440000000002"/>
    <x v="3"/>
  </r>
  <r>
    <x v="5572"/>
    <x v="5572"/>
    <x v="4"/>
    <x v="2"/>
    <n v="32"/>
    <n v="11"/>
    <x v="700"/>
    <n v="276"/>
    <n v="93"/>
    <n v="83.19"/>
    <n v="0.26400000000000001"/>
    <x v="2"/>
    <n v="352"/>
    <n v="115"/>
    <x v="0"/>
    <n v="42676.47"/>
    <x v="3"/>
  </r>
  <r>
    <x v="5573"/>
    <x v="5573"/>
    <x v="2"/>
    <x v="0"/>
    <n v="104"/>
    <n v="3"/>
    <x v="617"/>
    <n v="60"/>
    <n v="224"/>
    <n v="819.82"/>
    <n v="0.25800000000000001"/>
    <x v="1"/>
    <n v="312"/>
    <n v="0"/>
    <x v="0"/>
    <n v="304973.04000000004"/>
    <x v="3"/>
  </r>
  <r>
    <x v="5574"/>
    <x v="5574"/>
    <x v="2"/>
    <x v="2"/>
    <n v="152"/>
    <n v="8"/>
    <x v="424"/>
    <n v="288"/>
    <n v="168"/>
    <n v="1590"/>
    <n v="0.50600000000000001"/>
    <x v="1"/>
    <n v="1216"/>
    <n v="1368"/>
    <x v="1"/>
    <n v="216240"/>
    <x v="0"/>
  </r>
  <r>
    <x v="5575"/>
    <x v="5575"/>
    <x v="2"/>
    <x v="0"/>
    <n v="180"/>
    <n v="11"/>
    <x v="122"/>
    <n v="84"/>
    <n v="318"/>
    <n v="1684.28"/>
    <n v="0.39100000000000001"/>
    <x v="2"/>
    <n v="1980"/>
    <n v="1846"/>
    <x v="1"/>
    <n v="367173.04"/>
    <x v="0"/>
  </r>
  <r>
    <x v="5576"/>
    <x v="5576"/>
    <x v="3"/>
    <x v="0"/>
    <n v="76"/>
    <n v="8"/>
    <x v="143"/>
    <n v="136"/>
    <n v="230"/>
    <n v="981.34"/>
    <n v="0.63900000000000001"/>
    <x v="1"/>
    <n v="608"/>
    <n v="446"/>
    <x v="0"/>
    <n v="292439.32"/>
    <x v="1"/>
  </r>
  <r>
    <x v="5577"/>
    <x v="5577"/>
    <x v="0"/>
    <x v="1"/>
    <n v="69"/>
    <n v="4"/>
    <x v="292"/>
    <n v="255"/>
    <n v="102"/>
    <n v="503.34"/>
    <n v="0.51400000000000001"/>
    <x v="2"/>
    <n v="276"/>
    <n v="0"/>
    <x v="0"/>
    <n v="302507.33999999997"/>
    <x v="0"/>
  </r>
  <r>
    <x v="5578"/>
    <x v="5578"/>
    <x v="0"/>
    <x v="1"/>
    <n v="55"/>
    <n v="2"/>
    <x v="712"/>
    <n v="243"/>
    <n v="342"/>
    <n v="1219.42"/>
    <n v="0.183"/>
    <x v="0"/>
    <n v="110"/>
    <n v="255"/>
    <x v="1"/>
    <n v="119503.16"/>
    <x v="3"/>
  </r>
  <r>
    <x v="5579"/>
    <x v="5579"/>
    <x v="0"/>
    <x v="0"/>
    <n v="175"/>
    <n v="9"/>
    <x v="762"/>
    <n v="164"/>
    <n v="240"/>
    <n v="564.37"/>
    <n v="0.81"/>
    <x v="1"/>
    <n v="1575"/>
    <n v="1296"/>
    <x v="0"/>
    <n v="250015.91"/>
    <x v="2"/>
  </r>
  <r>
    <x v="5580"/>
    <x v="5580"/>
    <x v="0"/>
    <x v="0"/>
    <n v="53"/>
    <n v="14"/>
    <x v="99"/>
    <n v="82"/>
    <n v="243"/>
    <n v="547.77"/>
    <n v="0.47199999999999998"/>
    <x v="1"/>
    <n v="742"/>
    <n v="451"/>
    <x v="0"/>
    <n v="204318.21"/>
    <x v="0"/>
  </r>
  <r>
    <x v="5581"/>
    <x v="5581"/>
    <x v="2"/>
    <x v="0"/>
    <n v="157"/>
    <n v="14"/>
    <x v="474"/>
    <n v="146"/>
    <n v="89"/>
    <n v="1624.82"/>
    <n v="0.153"/>
    <x v="2"/>
    <n v="2198"/>
    <n v="1799"/>
    <x v="0"/>
    <n v="885526.9"/>
    <x v="3"/>
  </r>
  <r>
    <x v="5582"/>
    <x v="5582"/>
    <x v="4"/>
    <x v="0"/>
    <n v="78"/>
    <n v="11"/>
    <x v="704"/>
    <n v="283"/>
    <n v="127"/>
    <n v="350.82"/>
    <n v="0.16700000000000001"/>
    <x v="0"/>
    <n v="858"/>
    <n v="581"/>
    <x v="0"/>
    <n v="196459.19999999998"/>
    <x v="3"/>
  </r>
  <r>
    <x v="5583"/>
    <x v="5583"/>
    <x v="2"/>
    <x v="1"/>
    <n v="173"/>
    <n v="12"/>
    <x v="156"/>
    <n v="53"/>
    <n v="238"/>
    <n v="60.77"/>
    <n v="0.79700000000000004"/>
    <x v="1"/>
    <n v="2076"/>
    <n v="1454"/>
    <x v="0"/>
    <n v="41019.75"/>
    <x v="1"/>
  </r>
  <r>
    <x v="5584"/>
    <x v="5584"/>
    <x v="0"/>
    <x v="2"/>
    <n v="196"/>
    <n v="12"/>
    <x v="720"/>
    <n v="256"/>
    <n v="144"/>
    <n v="706.71"/>
    <n v="0.70299999999999996"/>
    <x v="2"/>
    <n v="2352"/>
    <n v="2112"/>
    <x v="0"/>
    <n v="350528.16000000003"/>
    <x v="1"/>
  </r>
  <r>
    <x v="5585"/>
    <x v="5585"/>
    <x v="2"/>
    <x v="0"/>
    <n v="193"/>
    <n v="11"/>
    <x v="543"/>
    <n v="158"/>
    <n v="74"/>
    <n v="1007.4"/>
    <n v="0.50700000000000001"/>
    <x v="0"/>
    <n v="2123"/>
    <n v="2252"/>
    <x v="1"/>
    <n v="29214.6"/>
    <x v="0"/>
  </r>
  <r>
    <x v="5586"/>
    <x v="5586"/>
    <x v="0"/>
    <x v="1"/>
    <n v="16"/>
    <n v="8"/>
    <x v="409"/>
    <n v="65"/>
    <n v="152"/>
    <n v="1424.91"/>
    <n v="0.30599999999999999"/>
    <x v="2"/>
    <n v="128"/>
    <n v="0"/>
    <x v="2"/>
    <n v="823597.9800000001"/>
    <x v="0"/>
  </r>
  <r>
    <x v="5587"/>
    <x v="5587"/>
    <x v="1"/>
    <x v="0"/>
    <n v="108"/>
    <n v="11"/>
    <x v="300"/>
    <n v="185"/>
    <n v="351"/>
    <n v="1573.17"/>
    <n v="0.46100000000000002"/>
    <x v="1"/>
    <n v="1188"/>
    <n v="851"/>
    <x v="0"/>
    <n v="821194.74"/>
    <x v="0"/>
  </r>
  <r>
    <x v="5588"/>
    <x v="5588"/>
    <x v="4"/>
    <x v="0"/>
    <n v="85"/>
    <n v="9"/>
    <x v="561"/>
    <n v="266"/>
    <n v="208"/>
    <n v="1343.86"/>
    <n v="0.63600000000000001"/>
    <x v="1"/>
    <n v="765"/>
    <n v="752"/>
    <x v="0"/>
    <n v="374936.93999999994"/>
    <x v="1"/>
  </r>
  <r>
    <x v="5589"/>
    <x v="5589"/>
    <x v="1"/>
    <x v="2"/>
    <n v="131"/>
    <n v="2"/>
    <x v="0"/>
    <n v="72"/>
    <n v="257"/>
    <n v="1271.69"/>
    <n v="0.879"/>
    <x v="1"/>
    <n v="262"/>
    <n v="0"/>
    <x v="0"/>
    <n v="690527.67"/>
    <x v="2"/>
  </r>
  <r>
    <x v="5590"/>
    <x v="5590"/>
    <x v="3"/>
    <x v="0"/>
    <n v="18"/>
    <n v="4"/>
    <x v="247"/>
    <n v="72"/>
    <n v="396"/>
    <n v="1348.21"/>
    <n v="0.55600000000000005"/>
    <x v="2"/>
    <n v="72"/>
    <n v="0"/>
    <x v="2"/>
    <n v="1020594.97"/>
    <x v="0"/>
  </r>
  <r>
    <x v="5591"/>
    <x v="5591"/>
    <x v="2"/>
    <x v="0"/>
    <n v="38"/>
    <n v="14"/>
    <x v="558"/>
    <n v="38"/>
    <n v="143"/>
    <n v="579.48"/>
    <n v="0.27700000000000002"/>
    <x v="0"/>
    <n v="532"/>
    <n v="0"/>
    <x v="0"/>
    <n v="458368.68"/>
    <x v="3"/>
  </r>
  <r>
    <x v="5592"/>
    <x v="5592"/>
    <x v="3"/>
    <x v="2"/>
    <n v="52"/>
    <n v="3"/>
    <x v="77"/>
    <n v="49"/>
    <n v="373"/>
    <n v="795.6"/>
    <n v="4.2999999999999997E-2"/>
    <x v="1"/>
    <n v="156"/>
    <n v="0"/>
    <x v="2"/>
    <n v="489294"/>
    <x v="3"/>
  </r>
  <r>
    <x v="5593"/>
    <x v="5593"/>
    <x v="2"/>
    <x v="2"/>
    <n v="65"/>
    <n v="2"/>
    <x v="618"/>
    <n v="156"/>
    <n v="88"/>
    <n v="1252.05"/>
    <n v="0.17499999999999999"/>
    <x v="1"/>
    <n v="130"/>
    <n v="261"/>
    <x v="1"/>
    <n v="31301.25"/>
    <x v="3"/>
  </r>
  <r>
    <x v="5594"/>
    <x v="5594"/>
    <x v="1"/>
    <x v="2"/>
    <n v="39"/>
    <n v="6"/>
    <x v="531"/>
    <n v="97"/>
    <n v="385"/>
    <n v="177.86"/>
    <n v="0.65"/>
    <x v="2"/>
    <n v="234"/>
    <n v="0"/>
    <x v="2"/>
    <n v="138375.08000000002"/>
    <x v="1"/>
  </r>
  <r>
    <x v="5595"/>
    <x v="5595"/>
    <x v="0"/>
    <x v="2"/>
    <n v="123"/>
    <n v="4"/>
    <x v="752"/>
    <n v="65"/>
    <n v="213"/>
    <n v="625.88"/>
    <n v="0.16"/>
    <x v="1"/>
    <n v="492"/>
    <n v="503"/>
    <x v="1"/>
    <n v="33797.519999999997"/>
    <x v="3"/>
  </r>
  <r>
    <x v="5596"/>
    <x v="5596"/>
    <x v="0"/>
    <x v="1"/>
    <n v="69"/>
    <n v="11"/>
    <x v="172"/>
    <n v="202"/>
    <n v="390"/>
    <n v="842.52"/>
    <n v="0.48199999999999998"/>
    <x v="2"/>
    <n v="759"/>
    <n v="767"/>
    <x v="1"/>
    <n v="163448.88"/>
    <x v="0"/>
  </r>
  <r>
    <x v="5597"/>
    <x v="5597"/>
    <x v="2"/>
    <x v="1"/>
    <n v="63"/>
    <n v="9"/>
    <x v="702"/>
    <n v="109"/>
    <n v="371"/>
    <n v="1090.21"/>
    <n v="0.69899999999999995"/>
    <x v="1"/>
    <n v="567"/>
    <n v="215"/>
    <x v="0"/>
    <n v="502586.81"/>
    <x v="1"/>
  </r>
  <r>
    <x v="5598"/>
    <x v="5598"/>
    <x v="0"/>
    <x v="1"/>
    <n v="40"/>
    <n v="7"/>
    <x v="447"/>
    <n v="224"/>
    <n v="104"/>
    <n v="998.64"/>
    <n v="0.308"/>
    <x v="0"/>
    <n v="280"/>
    <n v="0"/>
    <x v="0"/>
    <n v="595189.43999999994"/>
    <x v="0"/>
  </r>
  <r>
    <x v="5599"/>
    <x v="5599"/>
    <x v="1"/>
    <x v="0"/>
    <n v="151"/>
    <n v="11"/>
    <x v="594"/>
    <n v="150"/>
    <n v="121"/>
    <n v="1450.36"/>
    <n v="0.66900000000000004"/>
    <x v="1"/>
    <n v="1661"/>
    <n v="1645"/>
    <x v="0"/>
    <n v="240759.75999999998"/>
    <x v="1"/>
  </r>
  <r>
    <x v="5600"/>
    <x v="5600"/>
    <x v="0"/>
    <x v="2"/>
    <n v="46"/>
    <n v="10"/>
    <x v="624"/>
    <n v="58"/>
    <n v="91"/>
    <n v="973.18"/>
    <n v="0.58099999999999996"/>
    <x v="2"/>
    <n v="460"/>
    <n v="0"/>
    <x v="0"/>
    <n v="572229.84"/>
    <x v="0"/>
  </r>
  <r>
    <x v="5601"/>
    <x v="5601"/>
    <x v="1"/>
    <x v="2"/>
    <n v="73"/>
    <n v="10"/>
    <x v="181"/>
    <n v="124"/>
    <n v="375"/>
    <n v="1813.05"/>
    <n v="0.439"/>
    <x v="1"/>
    <n v="730"/>
    <n v="642"/>
    <x v="1"/>
    <n v="384366.6"/>
    <x v="0"/>
  </r>
  <r>
    <x v="5602"/>
    <x v="5602"/>
    <x v="3"/>
    <x v="1"/>
    <n v="151"/>
    <n v="12"/>
    <x v="183"/>
    <n v="238"/>
    <n v="181"/>
    <n v="791.62"/>
    <n v="0.89700000000000002"/>
    <x v="2"/>
    <n v="1812"/>
    <n v="2018"/>
    <x v="1"/>
    <n v="25331.84"/>
    <x v="2"/>
  </r>
  <r>
    <x v="5603"/>
    <x v="5603"/>
    <x v="1"/>
    <x v="0"/>
    <n v="111"/>
    <n v="7"/>
    <x v="207"/>
    <n v="261"/>
    <n v="70"/>
    <n v="1074.47"/>
    <n v="0.69199999999999995"/>
    <x v="2"/>
    <n v="777"/>
    <n v="489"/>
    <x v="0"/>
    <n v="589884.03"/>
    <x v="1"/>
  </r>
  <r>
    <x v="5604"/>
    <x v="5604"/>
    <x v="4"/>
    <x v="0"/>
    <n v="43"/>
    <n v="3"/>
    <x v="202"/>
    <n v="84"/>
    <n v="50"/>
    <n v="56.26"/>
    <n v="0.36099999999999999"/>
    <x v="2"/>
    <n v="129"/>
    <n v="0"/>
    <x v="0"/>
    <n v="14908.9"/>
    <x v="0"/>
  </r>
  <r>
    <x v="5605"/>
    <x v="5605"/>
    <x v="4"/>
    <x v="0"/>
    <n v="73"/>
    <n v="10"/>
    <x v="369"/>
    <n v="200"/>
    <n v="215"/>
    <n v="655.43"/>
    <n v="0.80400000000000005"/>
    <x v="0"/>
    <n v="730"/>
    <n v="236"/>
    <x v="0"/>
    <n v="454868.42"/>
    <x v="2"/>
  </r>
  <r>
    <x v="5606"/>
    <x v="5606"/>
    <x v="4"/>
    <x v="1"/>
    <n v="184"/>
    <n v="3"/>
    <x v="62"/>
    <n v="208"/>
    <n v="109"/>
    <n v="1739.82"/>
    <n v="0.73799999999999999"/>
    <x v="0"/>
    <n v="552"/>
    <n v="627"/>
    <x v="1"/>
    <n v="231396.06"/>
    <x v="1"/>
  </r>
  <r>
    <x v="5607"/>
    <x v="5607"/>
    <x v="2"/>
    <x v="0"/>
    <n v="16"/>
    <n v="4"/>
    <x v="297"/>
    <n v="172"/>
    <n v="125"/>
    <n v="700.47"/>
    <n v="0.79200000000000004"/>
    <x v="1"/>
    <n v="64"/>
    <n v="0"/>
    <x v="0"/>
    <n v="176518.44"/>
    <x v="1"/>
  </r>
  <r>
    <x v="5608"/>
    <x v="5608"/>
    <x v="2"/>
    <x v="0"/>
    <n v="87"/>
    <n v="7"/>
    <x v="233"/>
    <n v="148"/>
    <n v="140"/>
    <n v="543.71"/>
    <n v="0.64100000000000001"/>
    <x v="2"/>
    <n v="609"/>
    <n v="60"/>
    <x v="0"/>
    <n v="378965.87000000005"/>
    <x v="1"/>
  </r>
  <r>
    <x v="5609"/>
    <x v="5609"/>
    <x v="2"/>
    <x v="0"/>
    <n v="179"/>
    <n v="3"/>
    <x v="310"/>
    <n v="58"/>
    <n v="256"/>
    <n v="1109.9000000000001"/>
    <n v="0.379"/>
    <x v="0"/>
    <n v="537"/>
    <n v="254"/>
    <x v="0"/>
    <n v="378475.9"/>
    <x v="0"/>
  </r>
  <r>
    <x v="5610"/>
    <x v="5610"/>
    <x v="1"/>
    <x v="2"/>
    <n v="40"/>
    <n v="6"/>
    <x v="686"/>
    <n v="124"/>
    <n v="137"/>
    <n v="203.52"/>
    <n v="0.34899999999999998"/>
    <x v="2"/>
    <n v="240"/>
    <n v="0"/>
    <x v="0"/>
    <n v="113360.64"/>
    <x v="0"/>
  </r>
  <r>
    <x v="5611"/>
    <x v="5611"/>
    <x v="2"/>
    <x v="1"/>
    <n v="130"/>
    <n v="3"/>
    <x v="461"/>
    <n v="177"/>
    <n v="131"/>
    <n v="1086.6300000000001"/>
    <n v="0.65400000000000003"/>
    <x v="1"/>
    <n v="390"/>
    <n v="422"/>
    <x v="1"/>
    <n v="157561.35"/>
    <x v="1"/>
  </r>
  <r>
    <x v="5612"/>
    <x v="5612"/>
    <x v="3"/>
    <x v="2"/>
    <n v="67"/>
    <n v="13"/>
    <x v="151"/>
    <n v="286"/>
    <n v="66"/>
    <n v="642.15"/>
    <n v="0.13100000000000001"/>
    <x v="2"/>
    <n v="871"/>
    <n v="825"/>
    <x v="0"/>
    <n v="213193.8"/>
    <x v="3"/>
  </r>
  <r>
    <x v="5613"/>
    <x v="5613"/>
    <x v="4"/>
    <x v="2"/>
    <n v="80"/>
    <n v="5"/>
    <x v="464"/>
    <n v="56"/>
    <n v="378"/>
    <n v="797.05"/>
    <n v="0.82"/>
    <x v="0"/>
    <n v="400"/>
    <n v="0"/>
    <x v="0"/>
    <n v="422436.5"/>
    <x v="2"/>
  </r>
  <r>
    <x v="5614"/>
    <x v="5614"/>
    <x v="1"/>
    <x v="1"/>
    <n v="86"/>
    <n v="12"/>
    <x v="731"/>
    <n v="268"/>
    <n v="259"/>
    <n v="1593.16"/>
    <n v="0.37"/>
    <x v="0"/>
    <n v="1032"/>
    <n v="797"/>
    <x v="0"/>
    <n v="801359.4800000001"/>
    <x v="0"/>
  </r>
  <r>
    <x v="5615"/>
    <x v="5615"/>
    <x v="4"/>
    <x v="2"/>
    <n v="55"/>
    <n v="12"/>
    <x v="37"/>
    <n v="225"/>
    <n v="361"/>
    <n v="1340.83"/>
    <n v="0.63"/>
    <x v="2"/>
    <n v="660"/>
    <n v="585"/>
    <x v="1"/>
    <n v="402249"/>
    <x v="1"/>
  </r>
  <r>
    <x v="5616"/>
    <x v="5616"/>
    <x v="2"/>
    <x v="0"/>
    <n v="47"/>
    <n v="4"/>
    <x v="604"/>
    <n v="239"/>
    <n v="102"/>
    <n v="919.91"/>
    <n v="0.499"/>
    <x v="2"/>
    <n v="188"/>
    <n v="125"/>
    <x v="0"/>
    <n v="277812.82"/>
    <x v="0"/>
  </r>
  <r>
    <x v="5617"/>
    <x v="5617"/>
    <x v="1"/>
    <x v="0"/>
    <n v="38"/>
    <n v="6"/>
    <x v="28"/>
    <n v="136"/>
    <n v="177"/>
    <n v="1176.1600000000001"/>
    <n v="0.51900000000000002"/>
    <x v="2"/>
    <n v="228"/>
    <n v="0"/>
    <x v="0"/>
    <n v="788027.20000000007"/>
    <x v="0"/>
  </r>
  <r>
    <x v="5618"/>
    <x v="5618"/>
    <x v="0"/>
    <x v="0"/>
    <n v="101"/>
    <n v="7"/>
    <x v="325"/>
    <n v="234"/>
    <n v="195"/>
    <n v="1545.37"/>
    <n v="0.73799999999999999"/>
    <x v="2"/>
    <n v="707"/>
    <n v="309"/>
    <x v="0"/>
    <n v="976673.84"/>
    <x v="1"/>
  </r>
  <r>
    <x v="5619"/>
    <x v="5619"/>
    <x v="3"/>
    <x v="0"/>
    <n v="53"/>
    <n v="14"/>
    <x v="226"/>
    <n v="159"/>
    <n v="353"/>
    <n v="1504.28"/>
    <n v="0.627"/>
    <x v="2"/>
    <n v="742"/>
    <n v="490"/>
    <x v="0"/>
    <n v="618259.07999999996"/>
    <x v="1"/>
  </r>
  <r>
    <x v="5620"/>
    <x v="5620"/>
    <x v="2"/>
    <x v="1"/>
    <n v="150"/>
    <n v="8"/>
    <x v="228"/>
    <n v="296"/>
    <n v="359"/>
    <n v="411.38"/>
    <n v="0.25"/>
    <x v="2"/>
    <n v="1200"/>
    <n v="954"/>
    <x v="0"/>
    <n v="222967.96"/>
    <x v="3"/>
  </r>
  <r>
    <x v="5621"/>
    <x v="5621"/>
    <x v="2"/>
    <x v="2"/>
    <n v="129"/>
    <n v="11"/>
    <x v="355"/>
    <n v="55"/>
    <n v="297"/>
    <n v="636.79"/>
    <n v="7.3999999999999996E-2"/>
    <x v="1"/>
    <n v="1419"/>
    <n v="1073"/>
    <x v="0"/>
    <n v="255352.78999999998"/>
    <x v="3"/>
  </r>
  <r>
    <x v="5622"/>
    <x v="5622"/>
    <x v="3"/>
    <x v="2"/>
    <n v="193"/>
    <n v="9"/>
    <x v="525"/>
    <n v="23"/>
    <n v="50"/>
    <n v="729.06"/>
    <n v="0.84"/>
    <x v="1"/>
    <n v="1737"/>
    <n v="1525"/>
    <x v="0"/>
    <n v="171329.09999999998"/>
    <x v="2"/>
  </r>
  <r>
    <x v="5623"/>
    <x v="5623"/>
    <x v="3"/>
    <x v="0"/>
    <n v="61"/>
    <n v="10"/>
    <x v="104"/>
    <n v="130"/>
    <n v="90"/>
    <n v="415.71"/>
    <n v="0.88500000000000001"/>
    <x v="0"/>
    <n v="610"/>
    <n v="179"/>
    <x v="0"/>
    <n v="233213.31"/>
    <x v="2"/>
  </r>
  <r>
    <x v="5624"/>
    <x v="5624"/>
    <x v="0"/>
    <x v="0"/>
    <n v="97"/>
    <n v="5"/>
    <x v="123"/>
    <n v="200"/>
    <n v="122"/>
    <n v="73.709999999999994"/>
    <n v="0.16400000000000001"/>
    <x v="2"/>
    <n v="485"/>
    <n v="60"/>
    <x v="0"/>
    <n v="46068.749999999993"/>
    <x v="3"/>
  </r>
  <r>
    <x v="5625"/>
    <x v="5625"/>
    <x v="2"/>
    <x v="2"/>
    <n v="113"/>
    <n v="5"/>
    <x v="103"/>
    <n v="175"/>
    <n v="209"/>
    <n v="389.24"/>
    <n v="0.309"/>
    <x v="1"/>
    <n v="565"/>
    <n v="605"/>
    <x v="1"/>
    <n v="52547.4"/>
    <x v="0"/>
  </r>
  <r>
    <x v="5626"/>
    <x v="5626"/>
    <x v="2"/>
    <x v="1"/>
    <n v="9"/>
    <n v="8"/>
    <x v="25"/>
    <n v="126"/>
    <n v="261"/>
    <n v="1626.08"/>
    <n v="0.28199999999999997"/>
    <x v="2"/>
    <n v="72"/>
    <n v="0"/>
    <x v="2"/>
    <n v="858570.23999999999"/>
    <x v="3"/>
  </r>
  <r>
    <x v="5627"/>
    <x v="5627"/>
    <x v="4"/>
    <x v="2"/>
    <n v="28"/>
    <n v="13"/>
    <x v="564"/>
    <n v="133"/>
    <n v="382"/>
    <n v="1114.54"/>
    <n v="0.93700000000000006"/>
    <x v="0"/>
    <n v="364"/>
    <n v="0"/>
    <x v="0"/>
    <n v="578446.26"/>
    <x v="2"/>
  </r>
  <r>
    <x v="5628"/>
    <x v="5628"/>
    <x v="1"/>
    <x v="0"/>
    <n v="196"/>
    <n v="11"/>
    <x v="94"/>
    <n v="63"/>
    <n v="345"/>
    <n v="716.23"/>
    <n v="0.20499999999999999"/>
    <x v="1"/>
    <n v="2156"/>
    <n v="1929"/>
    <x v="1"/>
    <n v="207706.7"/>
    <x v="3"/>
  </r>
  <r>
    <x v="5629"/>
    <x v="5629"/>
    <x v="1"/>
    <x v="0"/>
    <n v="63"/>
    <n v="11"/>
    <x v="431"/>
    <n v="280"/>
    <n v="188"/>
    <n v="1236.27"/>
    <n v="0.16700000000000001"/>
    <x v="2"/>
    <n v="693"/>
    <n v="514"/>
    <x v="0"/>
    <n v="567447.92999999993"/>
    <x v="3"/>
  </r>
  <r>
    <x v="5630"/>
    <x v="5630"/>
    <x v="4"/>
    <x v="1"/>
    <n v="42"/>
    <n v="12"/>
    <x v="517"/>
    <n v="208"/>
    <n v="353"/>
    <n v="1492.68"/>
    <n v="0.182"/>
    <x v="2"/>
    <n v="504"/>
    <n v="402"/>
    <x v="1"/>
    <n v="462730.80000000005"/>
    <x v="3"/>
  </r>
  <r>
    <x v="5631"/>
    <x v="5631"/>
    <x v="1"/>
    <x v="2"/>
    <n v="165"/>
    <n v="10"/>
    <x v="445"/>
    <n v="225"/>
    <n v="92"/>
    <n v="741.13"/>
    <n v="0.73"/>
    <x v="2"/>
    <n v="1650"/>
    <n v="1817"/>
    <x v="1"/>
    <n v="42985.54"/>
    <x v="1"/>
  </r>
  <r>
    <x v="5632"/>
    <x v="5632"/>
    <x v="3"/>
    <x v="1"/>
    <n v="14"/>
    <n v="12"/>
    <x v="67"/>
    <n v="122"/>
    <n v="228"/>
    <n v="958.85"/>
    <n v="0.88800000000000001"/>
    <x v="2"/>
    <n v="168"/>
    <n v="247"/>
    <x v="1"/>
    <n v="41230.550000000003"/>
    <x v="2"/>
  </r>
  <r>
    <x v="5633"/>
    <x v="5633"/>
    <x v="1"/>
    <x v="1"/>
    <n v="169"/>
    <n v="3"/>
    <x v="565"/>
    <n v="25"/>
    <n v="238"/>
    <n v="175.22"/>
    <n v="0.39300000000000002"/>
    <x v="2"/>
    <n v="507"/>
    <n v="0"/>
    <x v="0"/>
    <n v="139299.9"/>
    <x v="0"/>
  </r>
  <r>
    <x v="5634"/>
    <x v="5634"/>
    <x v="1"/>
    <x v="0"/>
    <n v="130"/>
    <n v="14"/>
    <x v="332"/>
    <n v="225"/>
    <n v="295"/>
    <n v="1214.33"/>
    <n v="0.13600000000000001"/>
    <x v="2"/>
    <n v="1820"/>
    <n v="1983"/>
    <x v="1"/>
    <n v="75288.459999999992"/>
    <x v="3"/>
  </r>
  <r>
    <x v="5635"/>
    <x v="5635"/>
    <x v="4"/>
    <x v="2"/>
    <n v="15"/>
    <n v="12"/>
    <x v="243"/>
    <n v="144"/>
    <n v="347"/>
    <n v="744.99"/>
    <n v="0.58599999999999997"/>
    <x v="0"/>
    <n v="180"/>
    <n v="135"/>
    <x v="1"/>
    <n v="140803.11000000002"/>
    <x v="0"/>
  </r>
  <r>
    <x v="5636"/>
    <x v="5636"/>
    <x v="0"/>
    <x v="0"/>
    <n v="28"/>
    <n v="7"/>
    <x v="501"/>
    <n v="52"/>
    <n v="203"/>
    <n v="895.37"/>
    <n v="0.21"/>
    <x v="2"/>
    <n v="196"/>
    <n v="0"/>
    <x v="0"/>
    <n v="321437.83"/>
    <x v="3"/>
  </r>
  <r>
    <x v="5637"/>
    <x v="5637"/>
    <x v="1"/>
    <x v="2"/>
    <n v="92"/>
    <n v="11"/>
    <x v="201"/>
    <n v="261"/>
    <n v="153"/>
    <n v="874.07"/>
    <n v="6.4000000000000001E-2"/>
    <x v="2"/>
    <n v="1012"/>
    <n v="1085"/>
    <x v="1"/>
    <n v="164325.16"/>
    <x v="3"/>
  </r>
  <r>
    <x v="5638"/>
    <x v="5638"/>
    <x v="1"/>
    <x v="0"/>
    <n v="118"/>
    <n v="11"/>
    <x v="686"/>
    <n v="293"/>
    <n v="60"/>
    <n v="1283.2"/>
    <n v="0.88600000000000001"/>
    <x v="1"/>
    <n v="1298"/>
    <n v="1034"/>
    <x v="0"/>
    <n v="714742.4"/>
    <x v="2"/>
  </r>
  <r>
    <x v="5639"/>
    <x v="5639"/>
    <x v="0"/>
    <x v="0"/>
    <n v="25"/>
    <n v="9"/>
    <x v="299"/>
    <n v="107"/>
    <n v="74"/>
    <n v="1166.31"/>
    <n v="0.871"/>
    <x v="2"/>
    <n v="225"/>
    <n v="0"/>
    <x v="2"/>
    <n v="829246.40999999992"/>
    <x v="2"/>
  </r>
  <r>
    <x v="5640"/>
    <x v="5640"/>
    <x v="4"/>
    <x v="2"/>
    <n v="152"/>
    <n v="14"/>
    <x v="522"/>
    <n v="69"/>
    <n v="345"/>
    <n v="873.11"/>
    <n v="0.97599999999999998"/>
    <x v="2"/>
    <n v="2128"/>
    <n v="1706"/>
    <x v="0"/>
    <n v="428697.01"/>
    <x v="2"/>
  </r>
  <r>
    <x v="5641"/>
    <x v="5641"/>
    <x v="0"/>
    <x v="2"/>
    <n v="14"/>
    <n v="6"/>
    <x v="230"/>
    <n v="239"/>
    <n v="74"/>
    <n v="83.06"/>
    <n v="0.47399999999999998"/>
    <x v="1"/>
    <n v="84"/>
    <n v="0"/>
    <x v="2"/>
    <n v="56563.86"/>
    <x v="0"/>
  </r>
  <r>
    <x v="5642"/>
    <x v="5642"/>
    <x v="4"/>
    <x v="0"/>
    <n v="179"/>
    <n v="6"/>
    <x v="536"/>
    <n v="140"/>
    <n v="133"/>
    <n v="1260.8800000000001"/>
    <n v="0.29399999999999998"/>
    <x v="1"/>
    <n v="1074"/>
    <n v="550"/>
    <x v="0"/>
    <n v="837224.32000000007"/>
    <x v="3"/>
  </r>
  <r>
    <x v="5643"/>
    <x v="5643"/>
    <x v="3"/>
    <x v="2"/>
    <n v="179"/>
    <n v="9"/>
    <x v="496"/>
    <n v="168"/>
    <n v="155"/>
    <n v="1765.18"/>
    <n v="0.77"/>
    <x v="2"/>
    <n v="1611"/>
    <n v="1617"/>
    <x v="1"/>
    <n v="285959.16000000003"/>
    <x v="1"/>
  </r>
  <r>
    <x v="5644"/>
    <x v="5644"/>
    <x v="4"/>
    <x v="0"/>
    <n v="147"/>
    <n v="2"/>
    <x v="262"/>
    <n v="93"/>
    <n v="290"/>
    <n v="1550.63"/>
    <n v="0.18"/>
    <x v="0"/>
    <n v="294"/>
    <n v="0"/>
    <x v="0"/>
    <n v="1077687.8500000001"/>
    <x v="3"/>
  </r>
  <r>
    <x v="5645"/>
    <x v="5645"/>
    <x v="3"/>
    <x v="2"/>
    <n v="176"/>
    <n v="7"/>
    <x v="616"/>
    <n v="217"/>
    <n v="168"/>
    <n v="1964.15"/>
    <n v="0.24299999999999999"/>
    <x v="1"/>
    <n v="1232"/>
    <n v="1329"/>
    <x v="1"/>
    <n v="235698"/>
    <x v="3"/>
  </r>
  <r>
    <x v="5646"/>
    <x v="5646"/>
    <x v="3"/>
    <x v="0"/>
    <n v="194"/>
    <n v="11"/>
    <x v="278"/>
    <n v="183"/>
    <n v="157"/>
    <n v="321.2"/>
    <n v="0.25600000000000001"/>
    <x v="1"/>
    <n v="2134"/>
    <n v="1723"/>
    <x v="0"/>
    <n v="190792.8"/>
    <x v="3"/>
  </r>
  <r>
    <x v="5647"/>
    <x v="5647"/>
    <x v="4"/>
    <x v="0"/>
    <n v="138"/>
    <n v="14"/>
    <x v="454"/>
    <n v="297"/>
    <n v="379"/>
    <n v="483.91"/>
    <n v="0.95199999999999996"/>
    <x v="2"/>
    <n v="1932"/>
    <n v="1605"/>
    <x v="0"/>
    <n v="301959.84000000003"/>
    <x v="2"/>
  </r>
  <r>
    <x v="5648"/>
    <x v="5648"/>
    <x v="2"/>
    <x v="0"/>
    <n v="70"/>
    <n v="10"/>
    <x v="223"/>
    <n v="90"/>
    <n v="229"/>
    <n v="1101.57"/>
    <n v="0.73"/>
    <x v="1"/>
    <n v="700"/>
    <n v="52"/>
    <x v="0"/>
    <n v="812958.65999999992"/>
    <x v="1"/>
  </r>
  <r>
    <x v="5649"/>
    <x v="5649"/>
    <x v="4"/>
    <x v="1"/>
    <n v="126"/>
    <n v="13"/>
    <x v="5"/>
    <n v="27"/>
    <n v="180"/>
    <n v="509.97"/>
    <n v="0.13400000000000001"/>
    <x v="2"/>
    <n v="1638"/>
    <n v="1171"/>
    <x v="0"/>
    <n v="251925.18000000002"/>
    <x v="3"/>
  </r>
  <r>
    <x v="5650"/>
    <x v="5650"/>
    <x v="1"/>
    <x v="2"/>
    <n v="136"/>
    <n v="7"/>
    <x v="667"/>
    <n v="205"/>
    <n v="344"/>
    <n v="117.37"/>
    <n v="9.2999999999999999E-2"/>
    <x v="0"/>
    <n v="952"/>
    <n v="827"/>
    <x v="1"/>
    <n v="38732.1"/>
    <x v="3"/>
  </r>
  <r>
    <x v="5651"/>
    <x v="5651"/>
    <x v="1"/>
    <x v="0"/>
    <n v="27"/>
    <n v="8"/>
    <x v="152"/>
    <n v="288"/>
    <n v="140"/>
    <n v="834.46"/>
    <n v="0.84299999999999997"/>
    <x v="0"/>
    <n v="216"/>
    <n v="0"/>
    <x v="0"/>
    <n v="503179.38"/>
    <x v="2"/>
  </r>
  <r>
    <x v="5652"/>
    <x v="5652"/>
    <x v="2"/>
    <x v="1"/>
    <n v="17"/>
    <n v="5"/>
    <x v="26"/>
    <n v="263"/>
    <n v="290"/>
    <n v="610.91"/>
    <n v="0.80200000000000005"/>
    <x v="2"/>
    <n v="85"/>
    <n v="269"/>
    <x v="1"/>
    <n v="48261.89"/>
    <x v="2"/>
  </r>
  <r>
    <x v="5653"/>
    <x v="5653"/>
    <x v="3"/>
    <x v="0"/>
    <n v="163"/>
    <n v="13"/>
    <x v="150"/>
    <n v="151"/>
    <n v="296"/>
    <n v="564.33000000000004"/>
    <n v="0.67100000000000004"/>
    <x v="0"/>
    <n v="2119"/>
    <n v="2222"/>
    <x v="1"/>
    <n v="27087.840000000004"/>
    <x v="1"/>
  </r>
  <r>
    <x v="5654"/>
    <x v="5654"/>
    <x v="2"/>
    <x v="1"/>
    <n v="20"/>
    <n v="11"/>
    <x v="87"/>
    <n v="174"/>
    <n v="217"/>
    <n v="1908.69"/>
    <n v="0.19600000000000001"/>
    <x v="2"/>
    <n v="220"/>
    <n v="0"/>
    <x v="0"/>
    <n v="1049779.5"/>
    <x v="3"/>
  </r>
  <r>
    <x v="5655"/>
    <x v="5655"/>
    <x v="1"/>
    <x v="0"/>
    <n v="45"/>
    <n v="2"/>
    <x v="593"/>
    <n v="14"/>
    <n v="272"/>
    <n v="514.99"/>
    <n v="0.48"/>
    <x v="1"/>
    <n v="90"/>
    <n v="12"/>
    <x v="1"/>
    <n v="47379.08"/>
    <x v="0"/>
  </r>
  <r>
    <x v="5656"/>
    <x v="5656"/>
    <x v="2"/>
    <x v="0"/>
    <n v="5"/>
    <n v="10"/>
    <x v="341"/>
    <n v="260"/>
    <n v="327"/>
    <n v="302.39"/>
    <n v="0.60299999999999998"/>
    <x v="1"/>
    <n v="50"/>
    <n v="0"/>
    <x v="0"/>
    <n v="124887.06999999999"/>
    <x v="1"/>
  </r>
  <r>
    <x v="5657"/>
    <x v="5657"/>
    <x v="4"/>
    <x v="1"/>
    <n v="115"/>
    <n v="13"/>
    <x v="341"/>
    <n v="159"/>
    <n v="239"/>
    <n v="294.37"/>
    <n v="0.93200000000000005"/>
    <x v="2"/>
    <n v="1495"/>
    <n v="1241"/>
    <x v="0"/>
    <n v="121574.81"/>
    <x v="2"/>
  </r>
  <r>
    <x v="5658"/>
    <x v="5658"/>
    <x v="2"/>
    <x v="1"/>
    <n v="16"/>
    <n v="7"/>
    <x v="404"/>
    <n v="37"/>
    <n v="68"/>
    <n v="1622.33"/>
    <n v="0.16900000000000001"/>
    <x v="2"/>
    <n v="112"/>
    <n v="0"/>
    <x v="2"/>
    <n v="1260550.4099999999"/>
    <x v="3"/>
  </r>
  <r>
    <x v="5659"/>
    <x v="5659"/>
    <x v="3"/>
    <x v="2"/>
    <n v="123"/>
    <n v="4"/>
    <x v="91"/>
    <n v="246"/>
    <n v="63"/>
    <n v="1443.95"/>
    <n v="0.51500000000000001"/>
    <x v="1"/>
    <n v="492"/>
    <n v="238"/>
    <x v="0"/>
    <n v="721975"/>
    <x v="0"/>
  </r>
  <r>
    <x v="5660"/>
    <x v="5660"/>
    <x v="4"/>
    <x v="2"/>
    <n v="188"/>
    <n v="5"/>
    <x v="305"/>
    <n v="141"/>
    <n v="292"/>
    <n v="302.5"/>
    <n v="0.158"/>
    <x v="2"/>
    <n v="940"/>
    <n v="589"/>
    <x v="0"/>
    <n v="148830"/>
    <x v="3"/>
  </r>
  <r>
    <x v="5661"/>
    <x v="5661"/>
    <x v="0"/>
    <x v="1"/>
    <n v="182"/>
    <n v="11"/>
    <x v="151"/>
    <n v="294"/>
    <n v="158"/>
    <n v="478.52"/>
    <n v="0.44400000000000001"/>
    <x v="1"/>
    <n v="2002"/>
    <n v="1964"/>
    <x v="0"/>
    <n v="158868.63999999998"/>
    <x v="0"/>
  </r>
  <r>
    <x v="5662"/>
    <x v="5662"/>
    <x v="1"/>
    <x v="2"/>
    <n v="24"/>
    <n v="13"/>
    <x v="191"/>
    <n v="172"/>
    <n v="239"/>
    <n v="1507.32"/>
    <n v="0.2"/>
    <x v="2"/>
    <n v="312"/>
    <n v="27"/>
    <x v="0"/>
    <n v="688845.24"/>
    <x v="3"/>
  </r>
  <r>
    <x v="5663"/>
    <x v="5663"/>
    <x v="1"/>
    <x v="1"/>
    <n v="198"/>
    <n v="7"/>
    <x v="356"/>
    <n v="236"/>
    <n v="267"/>
    <n v="585.5"/>
    <n v="0.83599999999999997"/>
    <x v="1"/>
    <n v="1386"/>
    <n v="1279"/>
    <x v="0"/>
    <n v="200826.5"/>
    <x v="2"/>
  </r>
  <r>
    <x v="5664"/>
    <x v="5664"/>
    <x v="2"/>
    <x v="2"/>
    <n v="40"/>
    <n v="7"/>
    <x v="506"/>
    <n v="139"/>
    <n v="348"/>
    <n v="1964.01"/>
    <n v="0.255"/>
    <x v="0"/>
    <n v="280"/>
    <n v="313"/>
    <x v="1"/>
    <n v="208185.06"/>
    <x v="3"/>
  </r>
  <r>
    <x v="5665"/>
    <x v="5665"/>
    <x v="4"/>
    <x v="0"/>
    <n v="83"/>
    <n v="13"/>
    <x v="483"/>
    <n v="67"/>
    <n v="360"/>
    <n v="1104.1099999999999"/>
    <n v="0.41699999999999998"/>
    <x v="0"/>
    <n v="1079"/>
    <n v="768"/>
    <x v="0"/>
    <n v="417353.57999999996"/>
    <x v="0"/>
  </r>
  <r>
    <x v="5666"/>
    <x v="5666"/>
    <x v="0"/>
    <x v="2"/>
    <n v="170"/>
    <n v="10"/>
    <x v="264"/>
    <n v="155"/>
    <n v="285"/>
    <n v="424.42"/>
    <n v="0.40799999999999997"/>
    <x v="1"/>
    <n v="1700"/>
    <n v="1141"/>
    <x v="0"/>
    <n v="303035.88"/>
    <x v="0"/>
  </r>
  <r>
    <x v="5667"/>
    <x v="5667"/>
    <x v="4"/>
    <x v="0"/>
    <n v="154"/>
    <n v="5"/>
    <x v="567"/>
    <n v="131"/>
    <n v="217"/>
    <n v="1724.68"/>
    <n v="0.86599999999999999"/>
    <x v="1"/>
    <n v="770"/>
    <n v="685"/>
    <x v="1"/>
    <n v="372530.88"/>
    <x v="2"/>
  </r>
  <r>
    <x v="5668"/>
    <x v="5668"/>
    <x v="1"/>
    <x v="0"/>
    <n v="112"/>
    <n v="6"/>
    <x v="358"/>
    <n v="201"/>
    <n v="317"/>
    <n v="672.98"/>
    <n v="0.75800000000000001"/>
    <x v="1"/>
    <n v="672"/>
    <n v="98"/>
    <x v="0"/>
    <n v="521559.5"/>
    <x v="1"/>
  </r>
  <r>
    <x v="5669"/>
    <x v="5669"/>
    <x v="4"/>
    <x v="2"/>
    <n v="193"/>
    <n v="6"/>
    <x v="668"/>
    <n v="254"/>
    <n v="242"/>
    <n v="613.16999999999996"/>
    <n v="5.8000000000000003E-2"/>
    <x v="1"/>
    <n v="1158"/>
    <n v="1008"/>
    <x v="0"/>
    <n v="247720.68"/>
    <x v="3"/>
  </r>
  <r>
    <x v="5670"/>
    <x v="5670"/>
    <x v="0"/>
    <x v="1"/>
    <n v="182"/>
    <n v="4"/>
    <x v="170"/>
    <n v="112"/>
    <n v="291"/>
    <n v="688.51"/>
    <n v="6.7000000000000004E-2"/>
    <x v="1"/>
    <n v="728"/>
    <n v="703"/>
    <x v="1"/>
    <n v="94325.87"/>
    <x v="3"/>
  </r>
  <r>
    <x v="5671"/>
    <x v="5671"/>
    <x v="2"/>
    <x v="0"/>
    <n v="100"/>
    <n v="3"/>
    <x v="685"/>
    <n v="259"/>
    <n v="211"/>
    <n v="1547.98"/>
    <n v="0.55100000000000005"/>
    <x v="0"/>
    <n v="300"/>
    <n v="42"/>
    <x v="0"/>
    <n v="800305.66"/>
    <x v="0"/>
  </r>
  <r>
    <x v="5672"/>
    <x v="5672"/>
    <x v="3"/>
    <x v="0"/>
    <n v="63"/>
    <n v="9"/>
    <x v="114"/>
    <n v="31"/>
    <n v="388"/>
    <n v="387.77"/>
    <n v="0.42799999999999999"/>
    <x v="1"/>
    <n v="567"/>
    <n v="117"/>
    <x v="0"/>
    <n v="186517.37"/>
    <x v="0"/>
  </r>
  <r>
    <x v="5673"/>
    <x v="5673"/>
    <x v="4"/>
    <x v="2"/>
    <n v="24"/>
    <n v="11"/>
    <x v="366"/>
    <n v="69"/>
    <n v="328"/>
    <n v="794.48"/>
    <n v="0.27600000000000002"/>
    <x v="2"/>
    <n v="264"/>
    <n v="0"/>
    <x v="0"/>
    <n v="409157.2"/>
    <x v="3"/>
  </r>
  <r>
    <x v="5674"/>
    <x v="5674"/>
    <x v="3"/>
    <x v="1"/>
    <n v="168"/>
    <n v="10"/>
    <x v="346"/>
    <n v="247"/>
    <n v="184"/>
    <n v="110.12"/>
    <n v="0.79300000000000004"/>
    <x v="0"/>
    <n v="1680"/>
    <n v="1314"/>
    <x v="0"/>
    <n v="67503.56"/>
    <x v="1"/>
  </r>
  <r>
    <x v="5675"/>
    <x v="5675"/>
    <x v="1"/>
    <x v="1"/>
    <n v="130"/>
    <n v="11"/>
    <x v="772"/>
    <n v="143"/>
    <n v="242"/>
    <n v="1661.92"/>
    <n v="0.129"/>
    <x v="1"/>
    <n v="1430"/>
    <n v="1307"/>
    <x v="0"/>
    <n v="442070.72000000003"/>
    <x v="3"/>
  </r>
  <r>
    <x v="5676"/>
    <x v="5676"/>
    <x v="2"/>
    <x v="2"/>
    <n v="101"/>
    <n v="12"/>
    <x v="319"/>
    <n v="271"/>
    <n v="138"/>
    <n v="714.4"/>
    <n v="0.97399999999999998"/>
    <x v="2"/>
    <n v="1212"/>
    <n v="1230"/>
    <x v="1"/>
    <n v="180743.19999999998"/>
    <x v="2"/>
  </r>
  <r>
    <x v="5677"/>
    <x v="5677"/>
    <x v="2"/>
    <x v="1"/>
    <n v="147"/>
    <n v="14"/>
    <x v="275"/>
    <n v="51"/>
    <n v="91"/>
    <n v="533.94000000000005"/>
    <n v="2.4E-2"/>
    <x v="0"/>
    <n v="2058"/>
    <n v="1673"/>
    <x v="0"/>
    <n v="232797.84000000003"/>
    <x v="3"/>
  </r>
  <r>
    <x v="5678"/>
    <x v="5678"/>
    <x v="4"/>
    <x v="2"/>
    <n v="66"/>
    <n v="10"/>
    <x v="308"/>
    <n v="83"/>
    <n v="142"/>
    <n v="1180.79"/>
    <n v="0.11799999999999999"/>
    <x v="2"/>
    <n v="660"/>
    <n v="257"/>
    <x v="0"/>
    <n v="573863.93999999994"/>
    <x v="3"/>
  </r>
  <r>
    <x v="5679"/>
    <x v="5679"/>
    <x v="2"/>
    <x v="2"/>
    <n v="135"/>
    <n v="6"/>
    <x v="576"/>
    <n v="31"/>
    <n v="264"/>
    <n v="1424.73"/>
    <n v="0.311"/>
    <x v="1"/>
    <n v="810"/>
    <n v="340"/>
    <x v="0"/>
    <n v="713789.73"/>
    <x v="0"/>
  </r>
  <r>
    <x v="5680"/>
    <x v="5680"/>
    <x v="4"/>
    <x v="2"/>
    <n v="97"/>
    <n v="12"/>
    <x v="613"/>
    <n v="229"/>
    <n v="398"/>
    <n v="1635.15"/>
    <n v="0.50900000000000001"/>
    <x v="2"/>
    <n v="1164"/>
    <n v="1009"/>
    <x v="1"/>
    <n v="627897.60000000009"/>
    <x v="0"/>
  </r>
  <r>
    <x v="5681"/>
    <x v="5681"/>
    <x v="4"/>
    <x v="0"/>
    <n v="95"/>
    <n v="10"/>
    <x v="283"/>
    <n v="88"/>
    <n v="50"/>
    <n v="728.18"/>
    <n v="0.216"/>
    <x v="2"/>
    <n v="950"/>
    <n v="866"/>
    <x v="0"/>
    <n v="125246.95999999999"/>
    <x v="3"/>
  </r>
  <r>
    <x v="5682"/>
    <x v="5682"/>
    <x v="3"/>
    <x v="0"/>
    <n v="137"/>
    <n v="5"/>
    <x v="193"/>
    <n v="244"/>
    <n v="384"/>
    <n v="1633.99"/>
    <n v="0.73599999999999999"/>
    <x v="0"/>
    <n v="685"/>
    <n v="638"/>
    <x v="1"/>
    <n v="475491.09"/>
    <x v="1"/>
  </r>
  <r>
    <x v="5683"/>
    <x v="5683"/>
    <x v="2"/>
    <x v="0"/>
    <n v="127"/>
    <n v="3"/>
    <x v="226"/>
    <n v="166"/>
    <n v="213"/>
    <n v="956.52"/>
    <n v="0.35799999999999998"/>
    <x v="2"/>
    <n v="381"/>
    <n v="136"/>
    <x v="0"/>
    <n v="393129.72"/>
    <x v="0"/>
  </r>
  <r>
    <x v="5684"/>
    <x v="5684"/>
    <x v="4"/>
    <x v="2"/>
    <n v="188"/>
    <n v="4"/>
    <x v="270"/>
    <n v="123"/>
    <n v="155"/>
    <n v="247.23"/>
    <n v="3.9E-2"/>
    <x v="2"/>
    <n v="752"/>
    <n v="309"/>
    <x v="0"/>
    <n v="139932.18"/>
    <x v="3"/>
  </r>
  <r>
    <x v="5685"/>
    <x v="5685"/>
    <x v="3"/>
    <x v="0"/>
    <n v="163"/>
    <n v="2"/>
    <x v="609"/>
    <n v="299"/>
    <n v="281"/>
    <n v="1700.3"/>
    <n v="0.878"/>
    <x v="0"/>
    <n v="326"/>
    <n v="0"/>
    <x v="0"/>
    <n v="1265023.2"/>
    <x v="2"/>
  </r>
  <r>
    <x v="5686"/>
    <x v="5686"/>
    <x v="0"/>
    <x v="0"/>
    <n v="90"/>
    <n v="6"/>
    <x v="645"/>
    <n v="105"/>
    <n v="95"/>
    <n v="1117.8900000000001"/>
    <n v="0.94399999999999995"/>
    <x v="1"/>
    <n v="540"/>
    <n v="0"/>
    <x v="0"/>
    <n v="829474.38000000012"/>
    <x v="2"/>
  </r>
  <r>
    <x v="5687"/>
    <x v="5687"/>
    <x v="3"/>
    <x v="0"/>
    <n v="167"/>
    <n v="2"/>
    <x v="303"/>
    <n v="139"/>
    <n v="254"/>
    <n v="1224.82"/>
    <n v="0.61899999999999999"/>
    <x v="2"/>
    <n v="334"/>
    <n v="24"/>
    <x v="0"/>
    <n v="549944.17999999993"/>
    <x v="1"/>
  </r>
  <r>
    <x v="5688"/>
    <x v="5688"/>
    <x v="3"/>
    <x v="2"/>
    <n v="122"/>
    <n v="13"/>
    <x v="28"/>
    <n v="118"/>
    <n v="70"/>
    <n v="1878.11"/>
    <n v="0.80700000000000005"/>
    <x v="1"/>
    <n v="1586"/>
    <n v="1034"/>
    <x v="0"/>
    <n v="1258333.7"/>
    <x v="2"/>
  </r>
  <r>
    <x v="5689"/>
    <x v="5689"/>
    <x v="4"/>
    <x v="2"/>
    <n v="30"/>
    <n v="12"/>
    <x v="681"/>
    <n v="84"/>
    <n v="226"/>
    <n v="1140.3499999999999"/>
    <n v="0.121"/>
    <x v="0"/>
    <n v="360"/>
    <n v="236"/>
    <x v="1"/>
    <n v="237192.8"/>
    <x v="3"/>
  </r>
  <r>
    <x v="5690"/>
    <x v="5690"/>
    <x v="1"/>
    <x v="2"/>
    <n v="122"/>
    <n v="2"/>
    <x v="435"/>
    <n v="284"/>
    <n v="216"/>
    <n v="60.89"/>
    <n v="0.26900000000000002"/>
    <x v="1"/>
    <n v="244"/>
    <n v="257"/>
    <x v="1"/>
    <n v="16501.189999999999"/>
    <x v="3"/>
  </r>
  <r>
    <x v="5691"/>
    <x v="5691"/>
    <x v="1"/>
    <x v="0"/>
    <n v="5"/>
    <n v="12"/>
    <x v="116"/>
    <n v="29"/>
    <n v="343"/>
    <n v="1747.7"/>
    <n v="0.32500000000000001"/>
    <x v="2"/>
    <n v="60"/>
    <n v="0"/>
    <x v="2"/>
    <n v="723547.8"/>
    <x v="0"/>
  </r>
  <r>
    <x v="5692"/>
    <x v="5692"/>
    <x v="1"/>
    <x v="1"/>
    <n v="11"/>
    <n v="12"/>
    <x v="230"/>
    <n v="170"/>
    <n v="314"/>
    <n v="605.26"/>
    <n v="0.96099999999999997"/>
    <x v="2"/>
    <n v="132"/>
    <n v="0"/>
    <x v="2"/>
    <n v="412182.06"/>
    <x v="2"/>
  </r>
  <r>
    <x v="5693"/>
    <x v="5693"/>
    <x v="3"/>
    <x v="0"/>
    <n v="168"/>
    <n v="14"/>
    <x v="327"/>
    <n v="218"/>
    <n v="325"/>
    <n v="1028.45"/>
    <n v="0.51200000000000001"/>
    <x v="1"/>
    <n v="2352"/>
    <n v="2332"/>
    <x v="1"/>
    <n v="244771.1"/>
    <x v="0"/>
  </r>
  <r>
    <x v="5694"/>
    <x v="5694"/>
    <x v="4"/>
    <x v="0"/>
    <n v="80"/>
    <n v="8"/>
    <x v="346"/>
    <n v="103"/>
    <n v="389"/>
    <n v="449.53"/>
    <n v="7.0000000000000001E-3"/>
    <x v="1"/>
    <n v="640"/>
    <n v="130"/>
    <x v="0"/>
    <n v="275561.88999999996"/>
    <x v="3"/>
  </r>
  <r>
    <x v="5695"/>
    <x v="5695"/>
    <x v="2"/>
    <x v="2"/>
    <n v="91"/>
    <n v="3"/>
    <x v="579"/>
    <n v="91"/>
    <n v="57"/>
    <n v="629.12"/>
    <n v="0.38"/>
    <x v="2"/>
    <n v="273"/>
    <n v="155"/>
    <x v="0"/>
    <n v="131486.07999999999"/>
    <x v="0"/>
  </r>
  <r>
    <x v="5696"/>
    <x v="5696"/>
    <x v="3"/>
    <x v="2"/>
    <n v="157"/>
    <n v="9"/>
    <x v="319"/>
    <n v="113"/>
    <n v="319"/>
    <n v="1388.97"/>
    <n v="8.0000000000000002E-3"/>
    <x v="0"/>
    <n v="1413"/>
    <n v="1273"/>
    <x v="1"/>
    <n v="351409.41000000003"/>
    <x v="3"/>
  </r>
  <r>
    <x v="5697"/>
    <x v="5697"/>
    <x v="3"/>
    <x v="0"/>
    <n v="98"/>
    <n v="7"/>
    <x v="687"/>
    <n v="246"/>
    <n v="367"/>
    <n v="887.67"/>
    <n v="0.23799999999999999"/>
    <x v="2"/>
    <n v="686"/>
    <n v="225"/>
    <x v="0"/>
    <n v="627582.68999999994"/>
    <x v="3"/>
  </r>
  <r>
    <x v="5698"/>
    <x v="5698"/>
    <x v="4"/>
    <x v="0"/>
    <n v="191"/>
    <n v="5"/>
    <x v="418"/>
    <n v="269"/>
    <n v="261"/>
    <n v="1272.9000000000001"/>
    <n v="0.45500000000000002"/>
    <x v="2"/>
    <n v="955"/>
    <n v="973"/>
    <x v="1"/>
    <n v="319497.90000000002"/>
    <x v="0"/>
  </r>
  <r>
    <x v="5699"/>
    <x v="5699"/>
    <x v="0"/>
    <x v="1"/>
    <n v="65"/>
    <n v="10"/>
    <x v="486"/>
    <n v="169"/>
    <n v="212"/>
    <n v="1655.97"/>
    <n v="0.32300000000000001"/>
    <x v="1"/>
    <n v="650"/>
    <n v="442"/>
    <x v="0"/>
    <n v="624300.69000000006"/>
    <x v="0"/>
  </r>
  <r>
    <x v="5700"/>
    <x v="5700"/>
    <x v="3"/>
    <x v="1"/>
    <n v="33"/>
    <n v="11"/>
    <x v="769"/>
    <n v="70"/>
    <n v="360"/>
    <n v="714.6"/>
    <n v="3.3000000000000002E-2"/>
    <x v="2"/>
    <n v="363"/>
    <n v="0"/>
    <x v="0"/>
    <n v="355156.2"/>
    <x v="3"/>
  </r>
  <r>
    <x v="5701"/>
    <x v="5701"/>
    <x v="0"/>
    <x v="2"/>
    <n v="99"/>
    <n v="9"/>
    <x v="278"/>
    <n v="47"/>
    <n v="94"/>
    <n v="1158.26"/>
    <n v="0.11600000000000001"/>
    <x v="1"/>
    <n v="891"/>
    <n v="344"/>
    <x v="0"/>
    <n v="688006.44"/>
    <x v="3"/>
  </r>
  <r>
    <x v="5702"/>
    <x v="5702"/>
    <x v="0"/>
    <x v="1"/>
    <n v="22"/>
    <n v="14"/>
    <x v="416"/>
    <n v="127"/>
    <n v="282"/>
    <n v="1566.3"/>
    <n v="0.55100000000000005"/>
    <x v="0"/>
    <n v="308"/>
    <n v="0"/>
    <x v="0"/>
    <n v="701702.4"/>
    <x v="0"/>
  </r>
  <r>
    <x v="5703"/>
    <x v="5703"/>
    <x v="1"/>
    <x v="1"/>
    <n v="45"/>
    <n v="11"/>
    <x v="273"/>
    <n v="177"/>
    <n v="102"/>
    <n v="1444.49"/>
    <n v="0.69599999999999995"/>
    <x v="2"/>
    <n v="495"/>
    <n v="416"/>
    <x v="0"/>
    <n v="369789.44"/>
    <x v="1"/>
  </r>
  <r>
    <x v="5704"/>
    <x v="5704"/>
    <x v="4"/>
    <x v="2"/>
    <n v="151"/>
    <n v="4"/>
    <x v="751"/>
    <n v="78"/>
    <n v="282"/>
    <n v="1102.69"/>
    <n v="0.40500000000000003"/>
    <x v="0"/>
    <n v="604"/>
    <n v="630"/>
    <x v="1"/>
    <n v="57339.880000000005"/>
    <x v="0"/>
  </r>
  <r>
    <x v="5705"/>
    <x v="5705"/>
    <x v="0"/>
    <x v="1"/>
    <n v="136"/>
    <n v="4"/>
    <x v="714"/>
    <n v="92"/>
    <n v="391"/>
    <n v="797.6"/>
    <n v="0.73099999999999998"/>
    <x v="0"/>
    <n v="544"/>
    <n v="404"/>
    <x v="1"/>
    <n v="185043.20000000001"/>
    <x v="1"/>
  </r>
  <r>
    <x v="5706"/>
    <x v="5706"/>
    <x v="4"/>
    <x v="0"/>
    <n v="197"/>
    <n v="5"/>
    <x v="107"/>
    <n v="244"/>
    <n v="220"/>
    <n v="844.63"/>
    <n v="0.16300000000000001"/>
    <x v="2"/>
    <n v="985"/>
    <n v="638"/>
    <x v="0"/>
    <n v="499176.33"/>
    <x v="3"/>
  </r>
  <r>
    <x v="5707"/>
    <x v="5707"/>
    <x v="1"/>
    <x v="1"/>
    <n v="45"/>
    <n v="10"/>
    <x v="196"/>
    <n v="51"/>
    <n v="55"/>
    <n v="894.61"/>
    <n v="0.122"/>
    <x v="1"/>
    <n v="450"/>
    <n v="103"/>
    <x v="0"/>
    <n v="356054.78"/>
    <x v="3"/>
  </r>
  <r>
    <x v="5708"/>
    <x v="5708"/>
    <x v="4"/>
    <x v="2"/>
    <n v="127"/>
    <n v="10"/>
    <x v="656"/>
    <n v="108"/>
    <n v="93"/>
    <n v="730.25"/>
    <n v="0.83899999999999997"/>
    <x v="1"/>
    <n v="1270"/>
    <n v="1357"/>
    <x v="1"/>
    <n v="15335.25"/>
    <x v="2"/>
  </r>
  <r>
    <x v="5709"/>
    <x v="5709"/>
    <x v="3"/>
    <x v="0"/>
    <n v="147"/>
    <n v="6"/>
    <x v="492"/>
    <n v="139"/>
    <n v="140"/>
    <n v="1413.2"/>
    <n v="0.33900000000000002"/>
    <x v="2"/>
    <n v="882"/>
    <n v="552"/>
    <x v="0"/>
    <n v="662790.80000000005"/>
    <x v="0"/>
  </r>
  <r>
    <x v="5710"/>
    <x v="5710"/>
    <x v="0"/>
    <x v="1"/>
    <n v="186"/>
    <n v="13"/>
    <x v="624"/>
    <n v="37"/>
    <n v="245"/>
    <n v="294.56"/>
    <n v="0.432"/>
    <x v="1"/>
    <n v="2418"/>
    <n v="1867"/>
    <x v="0"/>
    <n v="173201.28"/>
    <x v="0"/>
  </r>
  <r>
    <x v="5711"/>
    <x v="5711"/>
    <x v="4"/>
    <x v="0"/>
    <n v="196"/>
    <n v="10"/>
    <x v="569"/>
    <n v="242"/>
    <n v="53"/>
    <n v="1936.54"/>
    <n v="0.94799999999999995"/>
    <x v="1"/>
    <n v="1960"/>
    <n v="1756"/>
    <x v="0"/>
    <n v="863696.84"/>
    <x v="2"/>
  </r>
  <r>
    <x v="5712"/>
    <x v="5712"/>
    <x v="2"/>
    <x v="0"/>
    <n v="147"/>
    <n v="7"/>
    <x v="615"/>
    <n v="238"/>
    <n v="170"/>
    <n v="1569.02"/>
    <n v="0.42399999999999999"/>
    <x v="0"/>
    <n v="1029"/>
    <n v="598"/>
    <x v="0"/>
    <n v="1049674.3799999999"/>
    <x v="0"/>
  </r>
  <r>
    <x v="5713"/>
    <x v="5713"/>
    <x v="4"/>
    <x v="1"/>
    <n v="182"/>
    <n v="9"/>
    <x v="143"/>
    <n v="126"/>
    <n v="112"/>
    <n v="631.41999999999996"/>
    <n v="3.0000000000000001E-3"/>
    <x v="1"/>
    <n v="1638"/>
    <n v="1466"/>
    <x v="0"/>
    <n v="188163.15999999997"/>
    <x v="3"/>
  </r>
  <r>
    <x v="5714"/>
    <x v="5714"/>
    <x v="0"/>
    <x v="1"/>
    <n v="26"/>
    <n v="12"/>
    <x v="372"/>
    <n v="116"/>
    <n v="141"/>
    <n v="132.97"/>
    <n v="0.93799999999999994"/>
    <x v="1"/>
    <n v="312"/>
    <n v="195"/>
    <x v="0"/>
    <n v="30982.01"/>
    <x v="2"/>
  </r>
  <r>
    <x v="5715"/>
    <x v="5715"/>
    <x v="1"/>
    <x v="2"/>
    <n v="150"/>
    <n v="9"/>
    <x v="134"/>
    <n v="169"/>
    <n v="296"/>
    <n v="1437.04"/>
    <n v="1.4E-2"/>
    <x v="2"/>
    <n v="1350"/>
    <n v="749"/>
    <x v="0"/>
    <n v="1106520.8"/>
    <x v="3"/>
  </r>
  <r>
    <x v="5716"/>
    <x v="5716"/>
    <x v="1"/>
    <x v="2"/>
    <n v="84"/>
    <n v="13"/>
    <x v="400"/>
    <n v="13"/>
    <n v="268"/>
    <n v="1482"/>
    <n v="0.66200000000000003"/>
    <x v="0"/>
    <n v="1092"/>
    <n v="801"/>
    <x v="0"/>
    <n v="450528"/>
    <x v="1"/>
  </r>
  <r>
    <x v="5717"/>
    <x v="5717"/>
    <x v="0"/>
    <x v="0"/>
    <n v="134"/>
    <n v="11"/>
    <x v="9"/>
    <n v="158"/>
    <n v="386"/>
    <n v="1929.06"/>
    <n v="0.32300000000000001"/>
    <x v="1"/>
    <n v="1474"/>
    <n v="1070"/>
    <x v="0"/>
    <n v="1084131.72"/>
    <x v="0"/>
  </r>
  <r>
    <x v="5718"/>
    <x v="5718"/>
    <x v="3"/>
    <x v="2"/>
    <n v="40"/>
    <n v="8"/>
    <x v="534"/>
    <n v="243"/>
    <n v="280"/>
    <n v="544.73"/>
    <n v="0.47"/>
    <x v="2"/>
    <n v="320"/>
    <n v="0"/>
    <x v="0"/>
    <n v="401466.01"/>
    <x v="0"/>
  </r>
  <r>
    <x v="5719"/>
    <x v="5719"/>
    <x v="3"/>
    <x v="0"/>
    <n v="24"/>
    <n v="5"/>
    <x v="360"/>
    <n v="263"/>
    <n v="343"/>
    <n v="211.31"/>
    <n v="0.54700000000000004"/>
    <x v="1"/>
    <n v="120"/>
    <n v="90"/>
    <x v="1"/>
    <n v="61913.83"/>
    <x v="0"/>
  </r>
  <r>
    <x v="5720"/>
    <x v="5720"/>
    <x v="1"/>
    <x v="0"/>
    <n v="148"/>
    <n v="5"/>
    <x v="582"/>
    <n v="257"/>
    <n v="237"/>
    <n v="1834.51"/>
    <n v="0.40799999999999997"/>
    <x v="0"/>
    <n v="740"/>
    <n v="967"/>
    <x v="1"/>
    <n v="55035.3"/>
    <x v="0"/>
  </r>
  <r>
    <x v="5721"/>
    <x v="5721"/>
    <x v="1"/>
    <x v="2"/>
    <n v="71"/>
    <n v="7"/>
    <x v="468"/>
    <n v="79"/>
    <n v="357"/>
    <n v="554.37"/>
    <n v="0.77400000000000002"/>
    <x v="0"/>
    <n v="497"/>
    <n v="510"/>
    <x v="1"/>
    <n v="36588.42"/>
    <x v="1"/>
  </r>
  <r>
    <x v="5722"/>
    <x v="5722"/>
    <x v="0"/>
    <x v="2"/>
    <n v="124"/>
    <n v="10"/>
    <x v="237"/>
    <n v="212"/>
    <n v="217"/>
    <n v="1456.99"/>
    <n v="0.93100000000000005"/>
    <x v="0"/>
    <n v="1240"/>
    <n v="918"/>
    <x v="0"/>
    <n v="778032.66"/>
    <x v="2"/>
  </r>
  <r>
    <x v="5723"/>
    <x v="5723"/>
    <x v="3"/>
    <x v="2"/>
    <n v="162"/>
    <n v="8"/>
    <x v="340"/>
    <n v="157"/>
    <n v="313"/>
    <n v="168.29"/>
    <n v="8.5999999999999993E-2"/>
    <x v="0"/>
    <n v="1296"/>
    <n v="792"/>
    <x v="0"/>
    <n v="111239.68999999999"/>
    <x v="3"/>
  </r>
  <r>
    <x v="5724"/>
    <x v="5724"/>
    <x v="1"/>
    <x v="1"/>
    <n v="59"/>
    <n v="6"/>
    <x v="191"/>
    <n v="230"/>
    <n v="154"/>
    <n v="1533.14"/>
    <n v="0.8"/>
    <x v="0"/>
    <n v="354"/>
    <n v="127"/>
    <x v="0"/>
    <n v="700644.9800000001"/>
    <x v="2"/>
  </r>
  <r>
    <x v="5725"/>
    <x v="5725"/>
    <x v="3"/>
    <x v="0"/>
    <n v="70"/>
    <n v="6"/>
    <x v="152"/>
    <n v="195"/>
    <n v="273"/>
    <n v="297.7"/>
    <n v="0.129"/>
    <x v="0"/>
    <n v="420"/>
    <n v="12"/>
    <x v="0"/>
    <n v="179513.1"/>
    <x v="3"/>
  </r>
  <r>
    <x v="5726"/>
    <x v="5726"/>
    <x v="1"/>
    <x v="0"/>
    <n v="30"/>
    <n v="9"/>
    <x v="30"/>
    <n v="57"/>
    <n v="164"/>
    <n v="1406.39"/>
    <n v="0.08"/>
    <x v="2"/>
    <n v="270"/>
    <n v="0"/>
    <x v="2"/>
    <n v="970409.10000000009"/>
    <x v="3"/>
  </r>
  <r>
    <x v="5727"/>
    <x v="5727"/>
    <x v="4"/>
    <x v="0"/>
    <n v="189"/>
    <n v="7"/>
    <x v="569"/>
    <n v="272"/>
    <n v="284"/>
    <n v="1088.07"/>
    <n v="0.95599999999999996"/>
    <x v="0"/>
    <n v="1323"/>
    <n v="1149"/>
    <x v="0"/>
    <n v="485279.22"/>
    <x v="2"/>
  </r>
  <r>
    <x v="5728"/>
    <x v="5728"/>
    <x v="2"/>
    <x v="2"/>
    <n v="134"/>
    <n v="2"/>
    <x v="368"/>
    <n v="181"/>
    <n v="321"/>
    <n v="1913.2"/>
    <n v="0.48899999999999999"/>
    <x v="1"/>
    <n v="268"/>
    <n v="0"/>
    <x v="0"/>
    <n v="862853.20000000007"/>
    <x v="0"/>
  </r>
  <r>
    <x v="5729"/>
    <x v="5729"/>
    <x v="4"/>
    <x v="2"/>
    <n v="60"/>
    <n v="2"/>
    <x v="92"/>
    <n v="40"/>
    <n v="323"/>
    <n v="121.99"/>
    <n v="0.153"/>
    <x v="1"/>
    <n v="120"/>
    <n v="11"/>
    <x v="1"/>
    <n v="18176.509999999998"/>
    <x v="3"/>
  </r>
  <r>
    <x v="5730"/>
    <x v="5730"/>
    <x v="1"/>
    <x v="2"/>
    <n v="194"/>
    <n v="10"/>
    <x v="539"/>
    <n v="179"/>
    <n v="279"/>
    <n v="619.5"/>
    <n v="0.56999999999999995"/>
    <x v="1"/>
    <n v="1940"/>
    <n v="2078"/>
    <x v="1"/>
    <n v="25399.5"/>
    <x v="0"/>
  </r>
  <r>
    <x v="5731"/>
    <x v="5731"/>
    <x v="2"/>
    <x v="2"/>
    <n v="38"/>
    <n v="9"/>
    <x v="377"/>
    <n v="53"/>
    <n v="266"/>
    <n v="185.54"/>
    <n v="0.26300000000000001"/>
    <x v="1"/>
    <n v="342"/>
    <n v="0"/>
    <x v="0"/>
    <n v="75700.319999999992"/>
    <x v="3"/>
  </r>
  <r>
    <x v="5732"/>
    <x v="5732"/>
    <x v="2"/>
    <x v="2"/>
    <n v="60"/>
    <n v="7"/>
    <x v="600"/>
    <n v="52"/>
    <n v="83"/>
    <n v="1764.44"/>
    <n v="0.46400000000000002"/>
    <x v="0"/>
    <n v="420"/>
    <n v="318"/>
    <x v="0"/>
    <n v="271723.76"/>
    <x v="0"/>
  </r>
  <r>
    <x v="5733"/>
    <x v="5733"/>
    <x v="1"/>
    <x v="1"/>
    <n v="59"/>
    <n v="14"/>
    <x v="160"/>
    <n v="143"/>
    <n v="246"/>
    <n v="1208.1099999999999"/>
    <n v="0.625"/>
    <x v="0"/>
    <n v="826"/>
    <n v="418"/>
    <x v="0"/>
    <n v="665668.61"/>
    <x v="1"/>
  </r>
  <r>
    <x v="5734"/>
    <x v="5734"/>
    <x v="1"/>
    <x v="2"/>
    <n v="24"/>
    <n v="2"/>
    <x v="623"/>
    <n v="228"/>
    <n v="366"/>
    <n v="1093.19"/>
    <n v="0.86899999999999999"/>
    <x v="2"/>
    <n v="48"/>
    <n v="37"/>
    <x v="1"/>
    <n v="261272.41"/>
    <x v="2"/>
  </r>
  <r>
    <x v="5735"/>
    <x v="5735"/>
    <x v="3"/>
    <x v="0"/>
    <n v="54"/>
    <n v="3"/>
    <x v="619"/>
    <n v="95"/>
    <n v="263"/>
    <n v="306.33999999999997"/>
    <n v="3.0000000000000001E-3"/>
    <x v="0"/>
    <n v="162"/>
    <n v="0"/>
    <x v="0"/>
    <n v="107831.67999999999"/>
    <x v="3"/>
  </r>
  <r>
    <x v="5736"/>
    <x v="5736"/>
    <x v="1"/>
    <x v="2"/>
    <n v="157"/>
    <n v="11"/>
    <x v="92"/>
    <n v="260"/>
    <n v="95"/>
    <n v="1003.61"/>
    <n v="0.214"/>
    <x v="1"/>
    <n v="1727"/>
    <n v="1838"/>
    <x v="1"/>
    <n v="149537.89000000001"/>
    <x v="3"/>
  </r>
  <r>
    <x v="5737"/>
    <x v="5737"/>
    <x v="0"/>
    <x v="0"/>
    <n v="88"/>
    <n v="4"/>
    <x v="540"/>
    <n v="274"/>
    <n v="382"/>
    <n v="827.47"/>
    <n v="9.6000000000000002E-2"/>
    <x v="2"/>
    <n v="352"/>
    <n v="575"/>
    <x v="1"/>
    <n v="42200.97"/>
    <x v="3"/>
  </r>
  <r>
    <x v="5738"/>
    <x v="5738"/>
    <x v="1"/>
    <x v="2"/>
    <n v="157"/>
    <n v="11"/>
    <x v="78"/>
    <n v="20"/>
    <n v="289"/>
    <n v="665.72"/>
    <n v="9.7000000000000003E-2"/>
    <x v="2"/>
    <n v="1727"/>
    <n v="1126"/>
    <x v="0"/>
    <n v="413412.12"/>
    <x v="3"/>
  </r>
  <r>
    <x v="5739"/>
    <x v="5739"/>
    <x v="0"/>
    <x v="2"/>
    <n v="57"/>
    <n v="13"/>
    <x v="109"/>
    <n v="89"/>
    <n v="303"/>
    <n v="1555.77"/>
    <n v="0.94599999999999995"/>
    <x v="2"/>
    <n v="741"/>
    <n v="40"/>
    <x v="0"/>
    <n v="1229058.3"/>
    <x v="2"/>
  </r>
  <r>
    <x v="5740"/>
    <x v="5740"/>
    <x v="1"/>
    <x v="0"/>
    <n v="146"/>
    <n v="4"/>
    <x v="426"/>
    <n v="118"/>
    <n v="277"/>
    <n v="169.49"/>
    <n v="0.93600000000000005"/>
    <x v="2"/>
    <n v="584"/>
    <n v="258"/>
    <x v="0"/>
    <n v="75253.56"/>
    <x v="2"/>
  </r>
  <r>
    <x v="5741"/>
    <x v="5741"/>
    <x v="3"/>
    <x v="0"/>
    <n v="192"/>
    <n v="3"/>
    <x v="405"/>
    <n v="127"/>
    <n v="270"/>
    <n v="1311.04"/>
    <n v="0.749"/>
    <x v="0"/>
    <n v="576"/>
    <n v="386"/>
    <x v="0"/>
    <n v="415599.68"/>
    <x v="1"/>
  </r>
  <r>
    <x v="5742"/>
    <x v="5742"/>
    <x v="0"/>
    <x v="0"/>
    <n v="115"/>
    <n v="13"/>
    <x v="653"/>
    <n v="261"/>
    <n v="215"/>
    <n v="1654.84"/>
    <n v="0.64300000000000002"/>
    <x v="2"/>
    <n v="1495"/>
    <n v="1233"/>
    <x v="0"/>
    <n v="865481.32"/>
    <x v="1"/>
  </r>
  <r>
    <x v="5743"/>
    <x v="5743"/>
    <x v="4"/>
    <x v="0"/>
    <n v="175"/>
    <n v="3"/>
    <x v="726"/>
    <n v="27"/>
    <n v="122"/>
    <n v="1819.25"/>
    <n v="0.84799999999999998"/>
    <x v="0"/>
    <n v="525"/>
    <n v="0"/>
    <x v="0"/>
    <n v="1419015"/>
    <x v="2"/>
  </r>
  <r>
    <x v="5744"/>
    <x v="5744"/>
    <x v="0"/>
    <x v="1"/>
    <n v="194"/>
    <n v="7"/>
    <x v="64"/>
    <n v="265"/>
    <n v="274"/>
    <n v="1504.54"/>
    <n v="5.8000000000000003E-2"/>
    <x v="2"/>
    <n v="1358"/>
    <n v="919"/>
    <x v="0"/>
    <n v="1059196.1599999999"/>
    <x v="3"/>
  </r>
  <r>
    <x v="5745"/>
    <x v="5745"/>
    <x v="3"/>
    <x v="0"/>
    <n v="116"/>
    <n v="8"/>
    <x v="44"/>
    <n v="254"/>
    <n v="135"/>
    <n v="600.79"/>
    <n v="0.11899999999999999"/>
    <x v="0"/>
    <n v="928"/>
    <n v="806"/>
    <x v="0"/>
    <n v="225897.03999999998"/>
    <x v="3"/>
  </r>
  <r>
    <x v="5746"/>
    <x v="5746"/>
    <x v="0"/>
    <x v="2"/>
    <n v="73"/>
    <n v="5"/>
    <x v="250"/>
    <n v="162"/>
    <n v="130"/>
    <n v="1220.99"/>
    <n v="0.317"/>
    <x v="0"/>
    <n v="365"/>
    <n v="53"/>
    <x v="0"/>
    <n v="578749.26"/>
    <x v="0"/>
  </r>
  <r>
    <x v="5747"/>
    <x v="5747"/>
    <x v="1"/>
    <x v="2"/>
    <n v="195"/>
    <n v="2"/>
    <x v="523"/>
    <n v="106"/>
    <n v="264"/>
    <n v="325.74"/>
    <n v="0.83199999999999996"/>
    <x v="1"/>
    <n v="390"/>
    <n v="76"/>
    <x v="0"/>
    <n v="136810.80000000002"/>
    <x v="2"/>
  </r>
  <r>
    <x v="5748"/>
    <x v="5748"/>
    <x v="1"/>
    <x v="1"/>
    <n v="6"/>
    <n v="7"/>
    <x v="409"/>
    <n v="195"/>
    <n v="213"/>
    <n v="278.27"/>
    <n v="0.47199999999999998"/>
    <x v="0"/>
    <n v="42"/>
    <n v="0"/>
    <x v="2"/>
    <n v="160840.06"/>
    <x v="0"/>
  </r>
  <r>
    <x v="5749"/>
    <x v="5749"/>
    <x v="3"/>
    <x v="0"/>
    <n v="186"/>
    <n v="8"/>
    <x v="419"/>
    <n v="39"/>
    <n v="289"/>
    <n v="1295.32"/>
    <n v="0.504"/>
    <x v="2"/>
    <n v="1488"/>
    <n v="799"/>
    <x v="0"/>
    <n v="942992.96"/>
    <x v="0"/>
  </r>
  <r>
    <x v="5750"/>
    <x v="5750"/>
    <x v="2"/>
    <x v="2"/>
    <n v="20"/>
    <n v="5"/>
    <x v="250"/>
    <n v="124"/>
    <n v="118"/>
    <n v="1709.66"/>
    <n v="0.22900000000000001"/>
    <x v="2"/>
    <n v="100"/>
    <n v="0"/>
    <x v="2"/>
    <n v="810378.84000000008"/>
    <x v="3"/>
  </r>
  <r>
    <x v="5751"/>
    <x v="5751"/>
    <x v="1"/>
    <x v="1"/>
    <n v="187"/>
    <n v="7"/>
    <x v="339"/>
    <n v="250"/>
    <n v="186"/>
    <n v="181.13"/>
    <n v="0.64800000000000002"/>
    <x v="0"/>
    <n v="1309"/>
    <n v="1506"/>
    <x v="1"/>
    <n v="9599.89"/>
    <x v="1"/>
  </r>
  <r>
    <x v="5752"/>
    <x v="5752"/>
    <x v="4"/>
    <x v="2"/>
    <n v="98"/>
    <n v="10"/>
    <x v="112"/>
    <n v="266"/>
    <n v="201"/>
    <n v="256.70999999999998"/>
    <n v="0.88800000000000001"/>
    <x v="0"/>
    <n v="980"/>
    <n v="461"/>
    <x v="0"/>
    <n v="201517.34999999998"/>
    <x v="2"/>
  </r>
  <r>
    <x v="5753"/>
    <x v="5753"/>
    <x v="3"/>
    <x v="1"/>
    <n v="175"/>
    <n v="5"/>
    <x v="574"/>
    <n v="122"/>
    <n v="146"/>
    <n v="1152.93"/>
    <n v="0.33"/>
    <x v="0"/>
    <n v="875"/>
    <n v="730"/>
    <x v="0"/>
    <n v="307832.31"/>
    <x v="0"/>
  </r>
  <r>
    <x v="5754"/>
    <x v="5754"/>
    <x v="0"/>
    <x v="1"/>
    <n v="193"/>
    <n v="13"/>
    <x v="8"/>
    <n v="38"/>
    <n v="207"/>
    <n v="475.51"/>
    <n v="0.61899999999999999"/>
    <x v="0"/>
    <n v="2509"/>
    <n v="2486"/>
    <x v="1"/>
    <n v="29006.11"/>
    <x v="1"/>
  </r>
  <r>
    <x v="5755"/>
    <x v="5755"/>
    <x v="0"/>
    <x v="0"/>
    <n v="170"/>
    <n v="11"/>
    <x v="627"/>
    <n v="235"/>
    <n v="235"/>
    <n v="1243.05"/>
    <n v="0.33200000000000002"/>
    <x v="1"/>
    <n v="1870"/>
    <n v="1963"/>
    <x v="1"/>
    <n v="176513.1"/>
    <x v="0"/>
  </r>
  <r>
    <x v="5756"/>
    <x v="5756"/>
    <x v="4"/>
    <x v="1"/>
    <n v="49"/>
    <n v="5"/>
    <x v="46"/>
    <n v="253"/>
    <n v="217"/>
    <n v="468.36"/>
    <n v="0.79300000000000004"/>
    <x v="1"/>
    <n v="245"/>
    <n v="452"/>
    <x v="1"/>
    <n v="21544.560000000001"/>
    <x v="1"/>
  </r>
  <r>
    <x v="5757"/>
    <x v="5757"/>
    <x v="1"/>
    <x v="2"/>
    <n v="130"/>
    <n v="11"/>
    <x v="114"/>
    <n v="28"/>
    <n v="293"/>
    <n v="277.14"/>
    <n v="0.47499999999999998"/>
    <x v="1"/>
    <n v="1430"/>
    <n v="977"/>
    <x v="0"/>
    <n v="133304.34"/>
    <x v="0"/>
  </r>
  <r>
    <x v="5758"/>
    <x v="5758"/>
    <x v="3"/>
    <x v="2"/>
    <n v="183"/>
    <n v="13"/>
    <x v="190"/>
    <n v="121"/>
    <n v="168"/>
    <n v="1113.8699999999999"/>
    <n v="0.33900000000000002"/>
    <x v="1"/>
    <n v="2379"/>
    <n v="1910"/>
    <x v="0"/>
    <n v="657183.29999999993"/>
    <x v="0"/>
  </r>
  <r>
    <x v="5759"/>
    <x v="5759"/>
    <x v="4"/>
    <x v="0"/>
    <n v="174"/>
    <n v="6"/>
    <x v="594"/>
    <n v="221"/>
    <n v="245"/>
    <n v="1731.28"/>
    <n v="0.42"/>
    <x v="1"/>
    <n v="1044"/>
    <n v="1099"/>
    <x v="1"/>
    <n v="287392.48"/>
    <x v="0"/>
  </r>
  <r>
    <x v="5760"/>
    <x v="5760"/>
    <x v="1"/>
    <x v="0"/>
    <n v="28"/>
    <n v="4"/>
    <x v="366"/>
    <n v="242"/>
    <n v="337"/>
    <n v="1385.99"/>
    <n v="9.0999999999999998E-2"/>
    <x v="0"/>
    <n v="112"/>
    <n v="0"/>
    <x v="0"/>
    <n v="713784.85"/>
    <x v="3"/>
  </r>
  <r>
    <x v="5761"/>
    <x v="5761"/>
    <x v="3"/>
    <x v="1"/>
    <n v="119"/>
    <n v="11"/>
    <x v="750"/>
    <n v="168"/>
    <n v="114"/>
    <n v="1646.51"/>
    <n v="0.86599999999999999"/>
    <x v="1"/>
    <n v="1309"/>
    <n v="831"/>
    <x v="0"/>
    <n v="1063645.46"/>
    <x v="2"/>
  </r>
  <r>
    <x v="5762"/>
    <x v="5762"/>
    <x v="0"/>
    <x v="0"/>
    <n v="162"/>
    <n v="3"/>
    <x v="622"/>
    <n v="69"/>
    <n v="211"/>
    <n v="569.35"/>
    <n v="0.95799999999999996"/>
    <x v="1"/>
    <n v="486"/>
    <n v="50"/>
    <x v="0"/>
    <n v="287521.75"/>
    <x v="2"/>
  </r>
  <r>
    <x v="5763"/>
    <x v="5763"/>
    <x v="3"/>
    <x v="2"/>
    <n v="169"/>
    <n v="10"/>
    <x v="382"/>
    <n v="102"/>
    <n v="134"/>
    <n v="1777.66"/>
    <n v="0.47699999999999998"/>
    <x v="0"/>
    <n v="1690"/>
    <n v="1313"/>
    <x v="0"/>
    <n v="851499.14"/>
    <x v="0"/>
  </r>
  <r>
    <x v="5764"/>
    <x v="5764"/>
    <x v="2"/>
    <x v="2"/>
    <n v="127"/>
    <n v="14"/>
    <x v="331"/>
    <n v="257"/>
    <n v="108"/>
    <n v="785.23"/>
    <n v="0.221"/>
    <x v="0"/>
    <n v="1778"/>
    <n v="1305"/>
    <x v="0"/>
    <n v="573217.9"/>
    <x v="3"/>
  </r>
  <r>
    <x v="5765"/>
    <x v="5765"/>
    <x v="3"/>
    <x v="0"/>
    <n v="185"/>
    <n v="2"/>
    <x v="661"/>
    <n v="167"/>
    <n v="331"/>
    <n v="1712.27"/>
    <n v="0.66500000000000004"/>
    <x v="2"/>
    <n v="370"/>
    <n v="390"/>
    <x v="1"/>
    <n v="251703.69"/>
    <x v="1"/>
  </r>
  <r>
    <x v="5766"/>
    <x v="5766"/>
    <x v="2"/>
    <x v="0"/>
    <n v="195"/>
    <n v="6"/>
    <x v="306"/>
    <n v="150"/>
    <n v="199"/>
    <n v="968.79"/>
    <n v="0.45200000000000001"/>
    <x v="2"/>
    <n v="1170"/>
    <n v="925"/>
    <x v="0"/>
    <n v="382672.05"/>
    <x v="0"/>
  </r>
  <r>
    <x v="5767"/>
    <x v="5767"/>
    <x v="3"/>
    <x v="0"/>
    <n v="143"/>
    <n v="6"/>
    <x v="568"/>
    <n v="229"/>
    <n v="170"/>
    <n v="572.32000000000005"/>
    <n v="0.252"/>
    <x v="2"/>
    <n v="858"/>
    <n v="403"/>
    <x v="0"/>
    <n v="391466.88000000006"/>
    <x v="3"/>
  </r>
  <r>
    <x v="5768"/>
    <x v="5768"/>
    <x v="2"/>
    <x v="1"/>
    <n v="82"/>
    <n v="9"/>
    <x v="683"/>
    <n v="98"/>
    <n v="318"/>
    <n v="557.5"/>
    <n v="3.7999999999999999E-2"/>
    <x v="1"/>
    <n v="738"/>
    <n v="734"/>
    <x v="1"/>
    <n v="56865"/>
    <x v="3"/>
  </r>
  <r>
    <x v="5769"/>
    <x v="5769"/>
    <x v="0"/>
    <x v="1"/>
    <n v="155"/>
    <n v="7"/>
    <x v="276"/>
    <n v="164"/>
    <n v="304"/>
    <n v="1156.95"/>
    <n v="0.89"/>
    <x v="0"/>
    <n v="1085"/>
    <n v="695"/>
    <x v="0"/>
    <n v="640950.30000000005"/>
    <x v="2"/>
  </r>
  <r>
    <x v="5770"/>
    <x v="5770"/>
    <x v="1"/>
    <x v="2"/>
    <n v="121"/>
    <n v="7"/>
    <x v="228"/>
    <n v="242"/>
    <n v="273"/>
    <n v="204.07"/>
    <n v="0.79700000000000004"/>
    <x v="2"/>
    <n v="847"/>
    <n v="547"/>
    <x v="0"/>
    <n v="110605.94"/>
    <x v="1"/>
  </r>
  <r>
    <x v="5771"/>
    <x v="5771"/>
    <x v="2"/>
    <x v="1"/>
    <n v="84"/>
    <n v="7"/>
    <x v="452"/>
    <n v="202"/>
    <n v="104"/>
    <n v="1863.61"/>
    <n v="0.82899999999999996"/>
    <x v="2"/>
    <n v="588"/>
    <n v="72"/>
    <x v="0"/>
    <n v="1338071.98"/>
    <x v="2"/>
  </r>
  <r>
    <x v="5772"/>
    <x v="5772"/>
    <x v="2"/>
    <x v="1"/>
    <n v="54"/>
    <n v="5"/>
    <x v="100"/>
    <n v="108"/>
    <n v="185"/>
    <n v="579.35"/>
    <n v="0.44"/>
    <x v="1"/>
    <n v="270"/>
    <n v="0"/>
    <x v="0"/>
    <n v="374839.45"/>
    <x v="0"/>
  </r>
  <r>
    <x v="5773"/>
    <x v="5773"/>
    <x v="0"/>
    <x v="1"/>
    <n v="89"/>
    <n v="2"/>
    <x v="487"/>
    <n v="122"/>
    <n v="239"/>
    <n v="704.47"/>
    <n v="0.753"/>
    <x v="2"/>
    <n v="178"/>
    <n v="0"/>
    <x v="2"/>
    <n v="488197.71"/>
    <x v="1"/>
  </r>
  <r>
    <x v="5774"/>
    <x v="5774"/>
    <x v="2"/>
    <x v="1"/>
    <n v="187"/>
    <n v="4"/>
    <x v="71"/>
    <n v="116"/>
    <n v="302"/>
    <n v="504.94"/>
    <n v="0.58099999999999996"/>
    <x v="0"/>
    <n v="748"/>
    <n v="742"/>
    <x v="1"/>
    <n v="61602.68"/>
    <x v="0"/>
  </r>
  <r>
    <x v="5775"/>
    <x v="5775"/>
    <x v="4"/>
    <x v="2"/>
    <n v="187"/>
    <n v="14"/>
    <x v="127"/>
    <n v="33"/>
    <n v="361"/>
    <n v="55.87"/>
    <n v="0.375"/>
    <x v="0"/>
    <n v="2618"/>
    <n v="1877"/>
    <x v="0"/>
    <n v="43243.38"/>
    <x v="0"/>
  </r>
  <r>
    <x v="5776"/>
    <x v="5776"/>
    <x v="0"/>
    <x v="0"/>
    <n v="8"/>
    <n v="14"/>
    <x v="121"/>
    <n v="290"/>
    <n v="133"/>
    <n v="1400.47"/>
    <n v="0.84299999999999997"/>
    <x v="2"/>
    <n v="112"/>
    <n v="0"/>
    <x v="0"/>
    <n v="753452.86"/>
    <x v="2"/>
  </r>
  <r>
    <x v="5777"/>
    <x v="5777"/>
    <x v="4"/>
    <x v="2"/>
    <n v="186"/>
    <n v="11"/>
    <x v="367"/>
    <n v="213"/>
    <n v="226"/>
    <n v="1201.58"/>
    <n v="0.999"/>
    <x v="0"/>
    <n v="2046"/>
    <n v="1878"/>
    <x v="0"/>
    <n v="457801.98"/>
    <x v="2"/>
  </r>
  <r>
    <x v="5778"/>
    <x v="5778"/>
    <x v="0"/>
    <x v="1"/>
    <n v="65"/>
    <n v="13"/>
    <x v="401"/>
    <n v="20"/>
    <n v="143"/>
    <n v="1628.81"/>
    <n v="0.89900000000000002"/>
    <x v="2"/>
    <n v="845"/>
    <n v="162"/>
    <x v="0"/>
    <n v="1145053.43"/>
    <x v="2"/>
  </r>
  <r>
    <x v="5779"/>
    <x v="5779"/>
    <x v="2"/>
    <x v="0"/>
    <n v="115"/>
    <n v="12"/>
    <x v="444"/>
    <n v="214"/>
    <n v="84"/>
    <n v="129.97"/>
    <n v="0.77600000000000002"/>
    <x v="2"/>
    <n v="1380"/>
    <n v="1319"/>
    <x v="0"/>
    <n v="35741.75"/>
    <x v="1"/>
  </r>
  <r>
    <x v="5780"/>
    <x v="5780"/>
    <x v="4"/>
    <x v="0"/>
    <n v="82"/>
    <n v="7"/>
    <x v="772"/>
    <n v="34"/>
    <n v="261"/>
    <n v="1860.88"/>
    <n v="0.748"/>
    <x v="0"/>
    <n v="574"/>
    <n v="342"/>
    <x v="0"/>
    <n v="494994.08"/>
    <x v="1"/>
  </r>
  <r>
    <x v="5781"/>
    <x v="5781"/>
    <x v="2"/>
    <x v="0"/>
    <n v="87"/>
    <n v="6"/>
    <x v="646"/>
    <n v="149"/>
    <n v="175"/>
    <n v="695.23"/>
    <n v="0.65"/>
    <x v="0"/>
    <n v="522"/>
    <n v="460"/>
    <x v="0"/>
    <n v="146693.53"/>
    <x v="1"/>
  </r>
  <r>
    <x v="5782"/>
    <x v="5782"/>
    <x v="0"/>
    <x v="2"/>
    <n v="137"/>
    <n v="11"/>
    <x v="167"/>
    <n v="132"/>
    <n v="279"/>
    <n v="1830.49"/>
    <n v="0.85399999999999998"/>
    <x v="1"/>
    <n v="1507"/>
    <n v="994"/>
    <x v="0"/>
    <n v="1180666.05"/>
    <x v="2"/>
  </r>
  <r>
    <x v="5783"/>
    <x v="5783"/>
    <x v="2"/>
    <x v="0"/>
    <n v="104"/>
    <n v="2"/>
    <x v="276"/>
    <n v="20"/>
    <n v="217"/>
    <n v="258.91000000000003"/>
    <n v="0.49299999999999999"/>
    <x v="1"/>
    <n v="208"/>
    <n v="0"/>
    <x v="2"/>
    <n v="143436.14000000001"/>
    <x v="0"/>
  </r>
  <r>
    <x v="5784"/>
    <x v="5784"/>
    <x v="4"/>
    <x v="2"/>
    <n v="150"/>
    <n v="6"/>
    <x v="197"/>
    <n v="275"/>
    <n v="63"/>
    <n v="1500.65"/>
    <n v="0.182"/>
    <x v="2"/>
    <n v="900"/>
    <n v="842"/>
    <x v="0"/>
    <n v="499716.45"/>
    <x v="3"/>
  </r>
  <r>
    <x v="5785"/>
    <x v="5785"/>
    <x v="4"/>
    <x v="2"/>
    <n v="176"/>
    <n v="3"/>
    <x v="611"/>
    <n v="90"/>
    <n v="123"/>
    <n v="1179.75"/>
    <n v="0.76800000000000002"/>
    <x v="0"/>
    <n v="528"/>
    <n v="323"/>
    <x v="0"/>
    <n v="348026.25"/>
    <x v="1"/>
  </r>
  <r>
    <x v="5786"/>
    <x v="5786"/>
    <x v="2"/>
    <x v="1"/>
    <n v="35"/>
    <n v="2"/>
    <x v="674"/>
    <n v="118"/>
    <n v="101"/>
    <n v="748.47"/>
    <n v="0.92"/>
    <x v="2"/>
    <n v="70"/>
    <n v="0"/>
    <x v="2"/>
    <n v="293400.24"/>
    <x v="2"/>
  </r>
  <r>
    <x v="5787"/>
    <x v="5787"/>
    <x v="3"/>
    <x v="1"/>
    <n v="123"/>
    <n v="5"/>
    <x v="266"/>
    <n v="217"/>
    <n v="256"/>
    <n v="204.33"/>
    <n v="0.34100000000000003"/>
    <x v="1"/>
    <n v="615"/>
    <n v="369"/>
    <x v="0"/>
    <n v="94604.790000000008"/>
    <x v="0"/>
  </r>
  <r>
    <x v="5788"/>
    <x v="5788"/>
    <x v="0"/>
    <x v="0"/>
    <n v="98"/>
    <n v="7"/>
    <x v="180"/>
    <n v="253"/>
    <n v="345"/>
    <n v="1229.24"/>
    <n v="0.78300000000000003"/>
    <x v="2"/>
    <n v="686"/>
    <n v="272"/>
    <x v="0"/>
    <n v="819903.08"/>
    <x v="1"/>
  </r>
  <r>
    <x v="5789"/>
    <x v="5789"/>
    <x v="0"/>
    <x v="0"/>
    <n v="153"/>
    <n v="8"/>
    <x v="470"/>
    <n v="285"/>
    <n v="92"/>
    <n v="101.56"/>
    <n v="0.27400000000000002"/>
    <x v="0"/>
    <n v="1224"/>
    <n v="1295"/>
    <x v="1"/>
    <n v="21733.84"/>
    <x v="3"/>
  </r>
  <r>
    <x v="5790"/>
    <x v="5790"/>
    <x v="2"/>
    <x v="1"/>
    <n v="179"/>
    <n v="10"/>
    <x v="620"/>
    <n v="270"/>
    <n v="52"/>
    <n v="1027.5"/>
    <n v="0.94299999999999995"/>
    <x v="0"/>
    <n v="1790"/>
    <n v="1783"/>
    <x v="0"/>
    <n v="284617.5"/>
    <x v="2"/>
  </r>
  <r>
    <x v="5791"/>
    <x v="5791"/>
    <x v="3"/>
    <x v="2"/>
    <n v="34"/>
    <n v="6"/>
    <x v="292"/>
    <n v="72"/>
    <n v="144"/>
    <n v="1228.21"/>
    <n v="0.68300000000000005"/>
    <x v="1"/>
    <n v="204"/>
    <n v="0"/>
    <x v="2"/>
    <n v="738154.21000000008"/>
    <x v="1"/>
  </r>
  <r>
    <x v="5792"/>
    <x v="5792"/>
    <x v="4"/>
    <x v="2"/>
    <n v="59"/>
    <n v="9"/>
    <x v="110"/>
    <n v="193"/>
    <n v="287"/>
    <n v="1478.42"/>
    <n v="0.56899999999999995"/>
    <x v="2"/>
    <n v="531"/>
    <n v="345"/>
    <x v="0"/>
    <n v="560321.18000000005"/>
    <x v="0"/>
  </r>
  <r>
    <x v="5793"/>
    <x v="5793"/>
    <x v="1"/>
    <x v="1"/>
    <n v="109"/>
    <n v="9"/>
    <x v="47"/>
    <n v="41"/>
    <n v="216"/>
    <n v="1983.1"/>
    <n v="0.78"/>
    <x v="2"/>
    <n v="981"/>
    <n v="455"/>
    <x v="0"/>
    <n v="1124417.7"/>
    <x v="1"/>
  </r>
  <r>
    <x v="5794"/>
    <x v="5794"/>
    <x v="1"/>
    <x v="2"/>
    <n v="45"/>
    <n v="12"/>
    <x v="136"/>
    <n v="292"/>
    <n v="68"/>
    <n v="557.17999999999995"/>
    <n v="0.81299999999999994"/>
    <x v="0"/>
    <n v="540"/>
    <n v="705"/>
    <x v="1"/>
    <n v="70761.86"/>
    <x v="2"/>
  </r>
  <r>
    <x v="5795"/>
    <x v="5795"/>
    <x v="2"/>
    <x v="1"/>
    <n v="177"/>
    <n v="10"/>
    <x v="67"/>
    <n v="16"/>
    <n v="256"/>
    <n v="678.66"/>
    <n v="0.89200000000000002"/>
    <x v="1"/>
    <n v="1770"/>
    <n v="1743"/>
    <x v="1"/>
    <n v="29182.379999999997"/>
    <x v="2"/>
  </r>
  <r>
    <x v="5796"/>
    <x v="5796"/>
    <x v="3"/>
    <x v="1"/>
    <n v="78"/>
    <n v="4"/>
    <x v="86"/>
    <n v="183"/>
    <n v="279"/>
    <n v="715.23"/>
    <n v="0.90100000000000002"/>
    <x v="0"/>
    <n v="312"/>
    <n v="0"/>
    <x v="0"/>
    <n v="479919.33"/>
    <x v="2"/>
  </r>
  <r>
    <x v="5797"/>
    <x v="5797"/>
    <x v="3"/>
    <x v="0"/>
    <n v="162"/>
    <n v="4"/>
    <x v="290"/>
    <n v="155"/>
    <n v="263"/>
    <n v="1476.59"/>
    <n v="5.2999999999999999E-2"/>
    <x v="0"/>
    <n v="648"/>
    <n v="319"/>
    <x v="0"/>
    <n v="714669.55999999994"/>
    <x v="3"/>
  </r>
  <r>
    <x v="5798"/>
    <x v="5798"/>
    <x v="0"/>
    <x v="0"/>
    <n v="81"/>
    <n v="10"/>
    <x v="539"/>
    <n v="261"/>
    <n v="105"/>
    <n v="1867.05"/>
    <n v="0.123"/>
    <x v="1"/>
    <n v="810"/>
    <n v="1030"/>
    <x v="1"/>
    <n v="76549.05"/>
    <x v="3"/>
  </r>
  <r>
    <x v="5799"/>
    <x v="5799"/>
    <x v="4"/>
    <x v="1"/>
    <n v="89"/>
    <n v="8"/>
    <x v="603"/>
    <n v="175"/>
    <n v="383"/>
    <n v="1949.93"/>
    <n v="0.82599999999999996"/>
    <x v="0"/>
    <n v="712"/>
    <n v="366"/>
    <x v="0"/>
    <n v="1015913.53"/>
    <x v="2"/>
  </r>
  <r>
    <x v="5800"/>
    <x v="5800"/>
    <x v="3"/>
    <x v="0"/>
    <n v="177"/>
    <n v="5"/>
    <x v="344"/>
    <n v="112"/>
    <n v="181"/>
    <n v="1894.33"/>
    <n v="0.94599999999999995"/>
    <x v="2"/>
    <n v="885"/>
    <n v="262"/>
    <x v="0"/>
    <n v="1392332.55"/>
    <x v="2"/>
  </r>
  <r>
    <x v="5801"/>
    <x v="5801"/>
    <x v="1"/>
    <x v="1"/>
    <n v="108"/>
    <n v="2"/>
    <x v="734"/>
    <n v="202"/>
    <n v="58"/>
    <n v="1764.8"/>
    <n v="0.308"/>
    <x v="2"/>
    <n v="216"/>
    <n v="0"/>
    <x v="0"/>
    <n v="1332424"/>
    <x v="0"/>
  </r>
  <r>
    <x v="5802"/>
    <x v="5802"/>
    <x v="4"/>
    <x v="2"/>
    <n v="177"/>
    <n v="8"/>
    <x v="318"/>
    <n v="26"/>
    <n v="280"/>
    <n v="1982.41"/>
    <n v="8.9999999999999993E-3"/>
    <x v="2"/>
    <n v="1416"/>
    <n v="922"/>
    <x v="0"/>
    <n v="1030853.2000000001"/>
    <x v="3"/>
  </r>
  <r>
    <x v="5803"/>
    <x v="5803"/>
    <x v="4"/>
    <x v="2"/>
    <n v="83"/>
    <n v="11"/>
    <x v="392"/>
    <n v="99"/>
    <n v="202"/>
    <n v="783.09"/>
    <n v="0.32300000000000001"/>
    <x v="0"/>
    <n v="913"/>
    <n v="258"/>
    <x v="0"/>
    <n v="590449.86"/>
    <x v="0"/>
  </r>
  <r>
    <x v="5804"/>
    <x v="5804"/>
    <x v="2"/>
    <x v="2"/>
    <n v="88"/>
    <n v="7"/>
    <x v="636"/>
    <n v="95"/>
    <n v="354"/>
    <n v="1899.23"/>
    <n v="0.38300000000000001"/>
    <x v="1"/>
    <n v="616"/>
    <n v="99"/>
    <x v="0"/>
    <n v="1162328.76"/>
    <x v="0"/>
  </r>
  <r>
    <x v="5805"/>
    <x v="5805"/>
    <x v="3"/>
    <x v="2"/>
    <n v="177"/>
    <n v="4"/>
    <x v="728"/>
    <n v="112"/>
    <n v="333"/>
    <n v="1533.99"/>
    <n v="0.76100000000000001"/>
    <x v="1"/>
    <n v="708"/>
    <n v="394"/>
    <x v="0"/>
    <n v="653479.74"/>
    <x v="1"/>
  </r>
  <r>
    <x v="5806"/>
    <x v="5806"/>
    <x v="2"/>
    <x v="1"/>
    <n v="187"/>
    <n v="6"/>
    <x v="102"/>
    <n v="91"/>
    <n v="239"/>
    <n v="378.5"/>
    <n v="4.8000000000000001E-2"/>
    <x v="1"/>
    <n v="1122"/>
    <n v="864"/>
    <x v="0"/>
    <n v="132096.5"/>
    <x v="3"/>
  </r>
  <r>
    <x v="5807"/>
    <x v="5807"/>
    <x v="3"/>
    <x v="2"/>
    <n v="191"/>
    <n v="4"/>
    <x v="746"/>
    <n v="135"/>
    <n v="65"/>
    <n v="138.66"/>
    <n v="0.21299999999999999"/>
    <x v="1"/>
    <n v="764"/>
    <n v="177"/>
    <x v="0"/>
    <n v="100112.52"/>
    <x v="3"/>
  </r>
  <r>
    <x v="5808"/>
    <x v="5808"/>
    <x v="0"/>
    <x v="2"/>
    <n v="137"/>
    <n v="9"/>
    <x v="763"/>
    <n v="47"/>
    <n v="392"/>
    <n v="468.24"/>
    <n v="0.89400000000000002"/>
    <x v="1"/>
    <n v="1233"/>
    <n v="975"/>
    <x v="1"/>
    <n v="142813.20000000001"/>
    <x v="2"/>
  </r>
  <r>
    <x v="5809"/>
    <x v="5809"/>
    <x v="2"/>
    <x v="2"/>
    <n v="128"/>
    <n v="6"/>
    <x v="594"/>
    <n v="222"/>
    <n v="252"/>
    <n v="1568.56"/>
    <n v="0.155"/>
    <x v="0"/>
    <n v="768"/>
    <n v="824"/>
    <x v="1"/>
    <n v="260380.96"/>
    <x v="3"/>
  </r>
  <r>
    <x v="5810"/>
    <x v="5810"/>
    <x v="2"/>
    <x v="2"/>
    <n v="36"/>
    <n v="11"/>
    <x v="174"/>
    <n v="234"/>
    <n v="223"/>
    <n v="1281.81"/>
    <n v="0.75900000000000001"/>
    <x v="1"/>
    <n v="396"/>
    <n v="227"/>
    <x v="0"/>
    <n v="516569.43"/>
    <x v="1"/>
  </r>
  <r>
    <x v="5811"/>
    <x v="5811"/>
    <x v="1"/>
    <x v="1"/>
    <n v="10"/>
    <n v="11"/>
    <x v="582"/>
    <n v="231"/>
    <n v="217"/>
    <n v="487.49"/>
    <n v="0.36099999999999999"/>
    <x v="2"/>
    <n v="110"/>
    <n v="311"/>
    <x v="1"/>
    <n v="14624.7"/>
    <x v="0"/>
  </r>
  <r>
    <x v="5812"/>
    <x v="5812"/>
    <x v="2"/>
    <x v="2"/>
    <n v="98"/>
    <n v="7"/>
    <x v="611"/>
    <n v="256"/>
    <n v="388"/>
    <n v="1496.75"/>
    <n v="0.66300000000000003"/>
    <x v="0"/>
    <n v="686"/>
    <n v="647"/>
    <x v="1"/>
    <n v="441541.25"/>
    <x v="1"/>
  </r>
  <r>
    <x v="5813"/>
    <x v="5813"/>
    <x v="3"/>
    <x v="0"/>
    <n v="30"/>
    <n v="3"/>
    <x v="338"/>
    <n v="145"/>
    <n v="83"/>
    <n v="325.58"/>
    <n v="7.3999999999999996E-2"/>
    <x v="2"/>
    <n v="90"/>
    <n v="0"/>
    <x v="2"/>
    <n v="191115.46"/>
    <x v="3"/>
  </r>
  <r>
    <x v="5814"/>
    <x v="5814"/>
    <x v="1"/>
    <x v="0"/>
    <n v="41"/>
    <n v="9"/>
    <x v="64"/>
    <n v="295"/>
    <n v="278"/>
    <n v="1652.59"/>
    <n v="0.28699999999999998"/>
    <x v="1"/>
    <n v="369"/>
    <n v="0"/>
    <x v="0"/>
    <n v="1163423.3599999999"/>
    <x v="3"/>
  </r>
  <r>
    <x v="5815"/>
    <x v="5815"/>
    <x v="2"/>
    <x v="0"/>
    <n v="17"/>
    <n v="10"/>
    <x v="29"/>
    <n v="240"/>
    <n v="50"/>
    <n v="1598.61"/>
    <n v="0.42499999999999999"/>
    <x v="1"/>
    <n v="170"/>
    <n v="88"/>
    <x v="0"/>
    <n v="514752.42"/>
    <x v="0"/>
  </r>
  <r>
    <x v="5816"/>
    <x v="5816"/>
    <x v="2"/>
    <x v="0"/>
    <n v="97"/>
    <n v="4"/>
    <x v="348"/>
    <n v="18"/>
    <n v="371"/>
    <n v="1946.52"/>
    <n v="0.85699999999999998"/>
    <x v="2"/>
    <n v="388"/>
    <n v="183"/>
    <x v="1"/>
    <n v="434073.96"/>
    <x v="2"/>
  </r>
  <r>
    <x v="5817"/>
    <x v="5817"/>
    <x v="0"/>
    <x v="0"/>
    <n v="29"/>
    <n v="14"/>
    <x v="216"/>
    <n v="234"/>
    <n v="164"/>
    <n v="343.05"/>
    <n v="0.56299999999999994"/>
    <x v="2"/>
    <n v="406"/>
    <n v="276"/>
    <x v="0"/>
    <n v="124870.2"/>
    <x v="0"/>
  </r>
  <r>
    <x v="5818"/>
    <x v="5818"/>
    <x v="2"/>
    <x v="0"/>
    <n v="145"/>
    <n v="7"/>
    <x v="213"/>
    <n v="116"/>
    <n v="263"/>
    <n v="1817.9"/>
    <n v="4.4999999999999998E-2"/>
    <x v="0"/>
    <n v="1015"/>
    <n v="352"/>
    <x v="0"/>
    <n v="1416144.1"/>
    <x v="3"/>
  </r>
  <r>
    <x v="5819"/>
    <x v="5819"/>
    <x v="4"/>
    <x v="1"/>
    <n v="24"/>
    <n v="7"/>
    <x v="203"/>
    <n v="196"/>
    <n v="303"/>
    <n v="715.15"/>
    <n v="0.80200000000000005"/>
    <x v="1"/>
    <n v="168"/>
    <n v="79"/>
    <x v="1"/>
    <n v="203817.75"/>
    <x v="2"/>
  </r>
  <r>
    <x v="5820"/>
    <x v="5820"/>
    <x v="1"/>
    <x v="0"/>
    <n v="76"/>
    <n v="3"/>
    <x v="539"/>
    <n v="230"/>
    <n v="194"/>
    <n v="861.32"/>
    <n v="5.5E-2"/>
    <x v="1"/>
    <n v="228"/>
    <n v="417"/>
    <x v="1"/>
    <n v="35314.120000000003"/>
    <x v="3"/>
  </r>
  <r>
    <x v="5821"/>
    <x v="5821"/>
    <x v="4"/>
    <x v="2"/>
    <n v="192"/>
    <n v="11"/>
    <x v="767"/>
    <n v="104"/>
    <n v="96"/>
    <n v="963.47"/>
    <n v="0.93400000000000005"/>
    <x v="1"/>
    <n v="2112"/>
    <n v="1661"/>
    <x v="0"/>
    <n v="534725.85"/>
    <x v="2"/>
  </r>
  <r>
    <x v="5822"/>
    <x v="5822"/>
    <x v="1"/>
    <x v="0"/>
    <n v="153"/>
    <n v="9"/>
    <x v="737"/>
    <n v="204"/>
    <n v="329"/>
    <n v="1272.46"/>
    <n v="0.21199999999999999"/>
    <x v="2"/>
    <n v="1377"/>
    <n v="856"/>
    <x v="0"/>
    <n v="922533.5"/>
    <x v="3"/>
  </r>
  <r>
    <x v="5823"/>
    <x v="5823"/>
    <x v="0"/>
    <x v="1"/>
    <n v="119"/>
    <n v="6"/>
    <x v="231"/>
    <n v="251"/>
    <n v="227"/>
    <n v="1989.79"/>
    <n v="0.48799999999999999"/>
    <x v="1"/>
    <n v="714"/>
    <n v="850"/>
    <x v="1"/>
    <n v="228825.85"/>
    <x v="0"/>
  </r>
  <r>
    <x v="5824"/>
    <x v="5824"/>
    <x v="2"/>
    <x v="0"/>
    <n v="131"/>
    <n v="12"/>
    <x v="440"/>
    <n v="239"/>
    <n v="262"/>
    <n v="1219.92"/>
    <n v="7.1999999999999995E-2"/>
    <x v="0"/>
    <n v="1572"/>
    <n v="1347"/>
    <x v="0"/>
    <n v="566042.88"/>
    <x v="3"/>
  </r>
  <r>
    <x v="5825"/>
    <x v="5825"/>
    <x v="2"/>
    <x v="2"/>
    <n v="193"/>
    <n v="12"/>
    <x v="654"/>
    <n v="14"/>
    <n v="334"/>
    <n v="1857.1"/>
    <n v="0.56200000000000006"/>
    <x v="0"/>
    <n v="2316"/>
    <n v="2048"/>
    <x v="1"/>
    <n v="523702.19999999995"/>
    <x v="0"/>
  </r>
  <r>
    <x v="5826"/>
    <x v="5826"/>
    <x v="2"/>
    <x v="2"/>
    <n v="30"/>
    <n v="9"/>
    <x v="152"/>
    <n v="13"/>
    <n v="294"/>
    <n v="547.29999999999995"/>
    <n v="0.497"/>
    <x v="2"/>
    <n v="270"/>
    <n v="0"/>
    <x v="2"/>
    <n v="330021.89999999997"/>
    <x v="0"/>
  </r>
  <r>
    <x v="5827"/>
    <x v="5827"/>
    <x v="1"/>
    <x v="1"/>
    <n v="58"/>
    <n v="14"/>
    <x v="127"/>
    <n v="273"/>
    <n v="302"/>
    <n v="826.9"/>
    <n v="0.41"/>
    <x v="2"/>
    <n v="812"/>
    <n v="311"/>
    <x v="0"/>
    <n v="640020.6"/>
    <x v="0"/>
  </r>
  <r>
    <x v="5828"/>
    <x v="5828"/>
    <x v="2"/>
    <x v="1"/>
    <n v="174"/>
    <n v="9"/>
    <x v="119"/>
    <n v="262"/>
    <n v="255"/>
    <n v="1033.77"/>
    <n v="3.5999999999999997E-2"/>
    <x v="0"/>
    <n v="1566"/>
    <n v="1426"/>
    <x v="0"/>
    <n v="415575.54"/>
    <x v="3"/>
  </r>
  <r>
    <x v="5829"/>
    <x v="5829"/>
    <x v="4"/>
    <x v="1"/>
    <n v="143"/>
    <n v="13"/>
    <x v="36"/>
    <n v="172"/>
    <n v="121"/>
    <n v="679.66"/>
    <n v="0.879"/>
    <x v="2"/>
    <n v="1859"/>
    <n v="1462"/>
    <x v="0"/>
    <n v="386726.54"/>
    <x v="2"/>
  </r>
  <r>
    <x v="5830"/>
    <x v="5830"/>
    <x v="2"/>
    <x v="1"/>
    <n v="169"/>
    <n v="4"/>
    <x v="226"/>
    <n v="150"/>
    <n v="271"/>
    <n v="1954.89"/>
    <n v="0.80300000000000005"/>
    <x v="2"/>
    <n v="676"/>
    <n v="415"/>
    <x v="0"/>
    <n v="803459.79"/>
    <x v="2"/>
  </r>
  <r>
    <x v="5831"/>
    <x v="5831"/>
    <x v="0"/>
    <x v="0"/>
    <n v="129"/>
    <n v="6"/>
    <x v="664"/>
    <n v="28"/>
    <n v="391"/>
    <n v="1465.08"/>
    <n v="0.63300000000000001"/>
    <x v="1"/>
    <n v="774"/>
    <n v="182"/>
    <x v="0"/>
    <n v="908349.6"/>
    <x v="1"/>
  </r>
  <r>
    <x v="5832"/>
    <x v="5832"/>
    <x v="4"/>
    <x v="0"/>
    <n v="15"/>
    <n v="8"/>
    <x v="472"/>
    <n v="91"/>
    <n v="264"/>
    <n v="983.82"/>
    <n v="0.57199999999999995"/>
    <x v="0"/>
    <n v="120"/>
    <n v="0"/>
    <x v="2"/>
    <n v="549955.38"/>
    <x v="0"/>
  </r>
  <r>
    <x v="5833"/>
    <x v="5833"/>
    <x v="2"/>
    <x v="2"/>
    <n v="31"/>
    <n v="6"/>
    <x v="588"/>
    <n v="13"/>
    <n v="190"/>
    <n v="1515.04"/>
    <n v="0.69499999999999995"/>
    <x v="1"/>
    <n v="186"/>
    <n v="88"/>
    <x v="1"/>
    <n v="168169.44"/>
    <x v="1"/>
  </r>
  <r>
    <x v="5834"/>
    <x v="5834"/>
    <x v="2"/>
    <x v="1"/>
    <n v="98"/>
    <n v="7"/>
    <x v="381"/>
    <n v="137"/>
    <n v="205"/>
    <n v="961.51"/>
    <n v="0.14399999999999999"/>
    <x v="0"/>
    <n v="686"/>
    <n v="238"/>
    <x v="0"/>
    <n v="562483.35"/>
    <x v="3"/>
  </r>
  <r>
    <x v="5835"/>
    <x v="5835"/>
    <x v="3"/>
    <x v="1"/>
    <n v="87"/>
    <n v="3"/>
    <x v="173"/>
    <n v="196"/>
    <n v="271"/>
    <n v="83.59"/>
    <n v="0.93300000000000005"/>
    <x v="1"/>
    <n v="261"/>
    <n v="279"/>
    <x v="1"/>
    <n v="14879.02"/>
    <x v="2"/>
  </r>
  <r>
    <x v="5836"/>
    <x v="5836"/>
    <x v="1"/>
    <x v="0"/>
    <n v="38"/>
    <n v="9"/>
    <x v="334"/>
    <n v="155"/>
    <n v="379"/>
    <n v="1109.23"/>
    <n v="0.28499999999999998"/>
    <x v="0"/>
    <n v="342"/>
    <n v="250"/>
    <x v="1"/>
    <n v="273979.81"/>
    <x v="3"/>
  </r>
  <r>
    <x v="5837"/>
    <x v="5837"/>
    <x v="4"/>
    <x v="1"/>
    <n v="42"/>
    <n v="6"/>
    <x v="305"/>
    <n v="161"/>
    <n v="280"/>
    <n v="1269.1099999999999"/>
    <n v="0.65600000000000003"/>
    <x v="0"/>
    <n v="252"/>
    <n v="0"/>
    <x v="0"/>
    <n v="624402.12"/>
    <x v="1"/>
  </r>
  <r>
    <x v="5838"/>
    <x v="5838"/>
    <x v="3"/>
    <x v="2"/>
    <n v="193"/>
    <n v="7"/>
    <x v="75"/>
    <n v="102"/>
    <n v="191"/>
    <n v="1963.35"/>
    <n v="0.60699999999999998"/>
    <x v="0"/>
    <n v="1351"/>
    <n v="1062"/>
    <x v="0"/>
    <n v="767669.85"/>
    <x v="1"/>
  </r>
  <r>
    <x v="5839"/>
    <x v="5839"/>
    <x v="0"/>
    <x v="2"/>
    <n v="91"/>
    <n v="2"/>
    <x v="306"/>
    <n v="40"/>
    <n v="124"/>
    <n v="129.55000000000001"/>
    <n v="0.63700000000000001"/>
    <x v="2"/>
    <n v="182"/>
    <n v="0"/>
    <x v="0"/>
    <n v="51172.250000000007"/>
    <x v="1"/>
  </r>
  <r>
    <x v="5840"/>
    <x v="5840"/>
    <x v="1"/>
    <x v="1"/>
    <n v="185"/>
    <n v="11"/>
    <x v="466"/>
    <n v="37"/>
    <n v="89"/>
    <n v="1048.5899999999999"/>
    <n v="0.879"/>
    <x v="1"/>
    <n v="2035"/>
    <n v="1500"/>
    <x v="0"/>
    <n v="599793.48"/>
    <x v="2"/>
  </r>
  <r>
    <x v="5841"/>
    <x v="5841"/>
    <x v="4"/>
    <x v="2"/>
    <n v="69"/>
    <n v="3"/>
    <x v="733"/>
    <n v="146"/>
    <n v="322"/>
    <n v="241.4"/>
    <n v="0.29599999999999999"/>
    <x v="2"/>
    <n v="207"/>
    <n v="297"/>
    <x v="1"/>
    <n v="13518.4"/>
    <x v="3"/>
  </r>
  <r>
    <x v="5842"/>
    <x v="5842"/>
    <x v="2"/>
    <x v="2"/>
    <n v="135"/>
    <n v="12"/>
    <x v="770"/>
    <n v="99"/>
    <n v="119"/>
    <n v="340.54"/>
    <n v="0.749"/>
    <x v="2"/>
    <n v="1620"/>
    <n v="1063"/>
    <x v="0"/>
    <n v="223394.24000000002"/>
    <x v="1"/>
  </r>
  <r>
    <x v="5843"/>
    <x v="5843"/>
    <x v="4"/>
    <x v="0"/>
    <n v="199"/>
    <n v="5"/>
    <x v="771"/>
    <n v="58"/>
    <n v="366"/>
    <n v="1240.4000000000001"/>
    <n v="0.59799999999999998"/>
    <x v="0"/>
    <n v="995"/>
    <n v="343"/>
    <x v="0"/>
    <n v="880684.00000000012"/>
    <x v="0"/>
  </r>
  <r>
    <x v="5844"/>
    <x v="5844"/>
    <x v="2"/>
    <x v="2"/>
    <n v="160"/>
    <n v="12"/>
    <x v="733"/>
    <n v="267"/>
    <n v="160"/>
    <n v="501.56"/>
    <n v="7.5999999999999998E-2"/>
    <x v="0"/>
    <n v="1920"/>
    <n v="2131"/>
    <x v="1"/>
    <n v="28087.360000000001"/>
    <x v="3"/>
  </r>
  <r>
    <x v="5845"/>
    <x v="5845"/>
    <x v="1"/>
    <x v="1"/>
    <n v="146"/>
    <n v="10"/>
    <x v="616"/>
    <n v="15"/>
    <n v="283"/>
    <n v="1510.89"/>
    <n v="0.41399999999999998"/>
    <x v="2"/>
    <n v="1460"/>
    <n v="1355"/>
    <x v="1"/>
    <n v="181306.80000000002"/>
    <x v="0"/>
  </r>
  <r>
    <x v="5846"/>
    <x v="5846"/>
    <x v="2"/>
    <x v="1"/>
    <n v="56"/>
    <n v="7"/>
    <x v="9"/>
    <n v="38"/>
    <n v="246"/>
    <n v="1052.69"/>
    <n v="0.83799999999999997"/>
    <x v="2"/>
    <n v="392"/>
    <n v="0"/>
    <x v="0"/>
    <n v="591611.78"/>
    <x v="2"/>
  </r>
  <r>
    <x v="5847"/>
    <x v="5847"/>
    <x v="0"/>
    <x v="2"/>
    <n v="34"/>
    <n v="9"/>
    <x v="579"/>
    <n v="165"/>
    <n v="388"/>
    <n v="475.52"/>
    <n v="0.315"/>
    <x v="2"/>
    <n v="306"/>
    <n v="262"/>
    <x v="1"/>
    <n v="99383.679999999993"/>
    <x v="0"/>
  </r>
  <r>
    <x v="5848"/>
    <x v="5848"/>
    <x v="2"/>
    <x v="1"/>
    <n v="190"/>
    <n v="3"/>
    <x v="171"/>
    <n v="272"/>
    <n v="248"/>
    <n v="1012.89"/>
    <n v="0.48199999999999998"/>
    <x v="0"/>
    <n v="570"/>
    <n v="311"/>
    <x v="0"/>
    <n v="537844.59"/>
    <x v="0"/>
  </r>
  <r>
    <x v="5849"/>
    <x v="5849"/>
    <x v="0"/>
    <x v="0"/>
    <n v="186"/>
    <n v="11"/>
    <x v="629"/>
    <n v="43"/>
    <n v="73"/>
    <n v="51.72"/>
    <n v="0.48899999999999999"/>
    <x v="0"/>
    <n v="2046"/>
    <n v="1412"/>
    <x v="0"/>
    <n v="35014.44"/>
    <x v="0"/>
  </r>
  <r>
    <x v="5850"/>
    <x v="5850"/>
    <x v="1"/>
    <x v="2"/>
    <n v="117"/>
    <n v="6"/>
    <x v="691"/>
    <n v="246"/>
    <n v="356"/>
    <n v="1732.34"/>
    <n v="0.61799999999999999"/>
    <x v="0"/>
    <n v="702"/>
    <n v="839"/>
    <x v="1"/>
    <n v="188825.06"/>
    <x v="1"/>
  </r>
  <r>
    <x v="5851"/>
    <x v="5851"/>
    <x v="1"/>
    <x v="2"/>
    <n v="147"/>
    <n v="13"/>
    <x v="618"/>
    <n v="147"/>
    <n v="196"/>
    <n v="74.72"/>
    <n v="0.88400000000000001"/>
    <x v="1"/>
    <n v="1911"/>
    <n v="2033"/>
    <x v="1"/>
    <n v="1868"/>
    <x v="2"/>
  </r>
  <r>
    <x v="5852"/>
    <x v="5852"/>
    <x v="4"/>
    <x v="2"/>
    <n v="170"/>
    <n v="13"/>
    <x v="516"/>
    <n v="66"/>
    <n v="111"/>
    <n v="63.67"/>
    <n v="0.17399999999999999"/>
    <x v="2"/>
    <n v="2210"/>
    <n v="2118"/>
    <x v="0"/>
    <n v="10059.86"/>
    <x v="3"/>
  </r>
  <r>
    <x v="5853"/>
    <x v="5853"/>
    <x v="0"/>
    <x v="1"/>
    <n v="146"/>
    <n v="14"/>
    <x v="732"/>
    <n v="184"/>
    <n v="116"/>
    <n v="1242.43"/>
    <n v="0.505"/>
    <x v="2"/>
    <n v="2044"/>
    <n v="2114"/>
    <x v="1"/>
    <n v="141637.02000000002"/>
    <x v="0"/>
  </r>
  <r>
    <x v="5854"/>
    <x v="5854"/>
    <x v="0"/>
    <x v="1"/>
    <n v="189"/>
    <n v="2"/>
    <x v="519"/>
    <n v="223"/>
    <n v="79"/>
    <n v="1948.37"/>
    <n v="0.42399999999999999"/>
    <x v="1"/>
    <n v="378"/>
    <n v="0"/>
    <x v="0"/>
    <n v="1266440.5"/>
    <x v="0"/>
  </r>
  <r>
    <x v="5855"/>
    <x v="5855"/>
    <x v="3"/>
    <x v="2"/>
    <n v="191"/>
    <n v="5"/>
    <x v="591"/>
    <n v="36"/>
    <n v="156"/>
    <n v="1719.07"/>
    <n v="0.29599999999999999"/>
    <x v="2"/>
    <n v="955"/>
    <n v="340"/>
    <x v="0"/>
    <n v="1119114.57"/>
    <x v="3"/>
  </r>
  <r>
    <x v="5856"/>
    <x v="5856"/>
    <x v="3"/>
    <x v="1"/>
    <n v="12"/>
    <n v="11"/>
    <x v="682"/>
    <n v="128"/>
    <n v="215"/>
    <n v="541.44000000000005"/>
    <n v="0.92"/>
    <x v="2"/>
    <n v="132"/>
    <n v="0"/>
    <x v="0"/>
    <n v="219283.20000000001"/>
    <x v="2"/>
  </r>
  <r>
    <x v="5857"/>
    <x v="5857"/>
    <x v="3"/>
    <x v="1"/>
    <n v="76"/>
    <n v="2"/>
    <x v="627"/>
    <n v="156"/>
    <n v="170"/>
    <n v="433.5"/>
    <n v="8.0000000000000002E-3"/>
    <x v="2"/>
    <n v="152"/>
    <n v="166"/>
    <x v="1"/>
    <n v="61557"/>
    <x v="3"/>
  </r>
  <r>
    <x v="5858"/>
    <x v="5858"/>
    <x v="2"/>
    <x v="2"/>
    <n v="151"/>
    <n v="12"/>
    <x v="400"/>
    <n v="274"/>
    <n v="60"/>
    <n v="1270.92"/>
    <n v="0.122"/>
    <x v="1"/>
    <n v="1812"/>
    <n v="1782"/>
    <x v="0"/>
    <n v="386359.68000000005"/>
    <x v="3"/>
  </r>
  <r>
    <x v="5859"/>
    <x v="5859"/>
    <x v="3"/>
    <x v="2"/>
    <n v="36"/>
    <n v="12"/>
    <x v="528"/>
    <n v="267"/>
    <n v="121"/>
    <n v="1654.14"/>
    <n v="0.73299999999999998"/>
    <x v="1"/>
    <n v="432"/>
    <n v="314"/>
    <x v="0"/>
    <n v="636843.9"/>
    <x v="1"/>
  </r>
  <r>
    <x v="5860"/>
    <x v="5860"/>
    <x v="0"/>
    <x v="1"/>
    <n v="99"/>
    <n v="10"/>
    <x v="771"/>
    <n v="198"/>
    <n v="396"/>
    <n v="756.05"/>
    <n v="0.26300000000000001"/>
    <x v="2"/>
    <n v="990"/>
    <n v="478"/>
    <x v="0"/>
    <n v="536795.5"/>
    <x v="3"/>
  </r>
  <r>
    <x v="5861"/>
    <x v="5861"/>
    <x v="2"/>
    <x v="2"/>
    <n v="161"/>
    <n v="3"/>
    <x v="282"/>
    <n v="240"/>
    <n v="302"/>
    <n v="893.09"/>
    <n v="0.72299999999999998"/>
    <x v="0"/>
    <n v="483"/>
    <n v="214"/>
    <x v="0"/>
    <n v="454582.81"/>
    <x v="1"/>
  </r>
  <r>
    <x v="5862"/>
    <x v="5862"/>
    <x v="1"/>
    <x v="2"/>
    <n v="45"/>
    <n v="8"/>
    <x v="747"/>
    <n v="207"/>
    <n v="334"/>
    <n v="275.2"/>
    <n v="0.83199999999999996"/>
    <x v="2"/>
    <n v="360"/>
    <n v="223"/>
    <x v="0"/>
    <n v="94668.800000000003"/>
    <x v="2"/>
  </r>
  <r>
    <x v="5863"/>
    <x v="5863"/>
    <x v="4"/>
    <x v="2"/>
    <n v="79"/>
    <n v="4"/>
    <x v="728"/>
    <n v="248"/>
    <n v="168"/>
    <n v="348.01"/>
    <n v="0.255"/>
    <x v="2"/>
    <n v="316"/>
    <n v="138"/>
    <x v="0"/>
    <n v="148252.26"/>
    <x v="3"/>
  </r>
  <r>
    <x v="5864"/>
    <x v="5864"/>
    <x v="3"/>
    <x v="2"/>
    <n v="49"/>
    <n v="3"/>
    <x v="121"/>
    <n v="79"/>
    <n v="57"/>
    <n v="1158.29"/>
    <n v="0.192"/>
    <x v="0"/>
    <n v="147"/>
    <n v="0"/>
    <x v="2"/>
    <n v="623160.02"/>
    <x v="3"/>
  </r>
  <r>
    <x v="5865"/>
    <x v="5865"/>
    <x v="1"/>
    <x v="1"/>
    <n v="17"/>
    <n v="14"/>
    <x v="670"/>
    <n v="261"/>
    <n v="264"/>
    <n v="250.18"/>
    <n v="0.14499999999999999"/>
    <x v="2"/>
    <n v="238"/>
    <n v="0"/>
    <x v="0"/>
    <n v="164618.44"/>
    <x v="3"/>
  </r>
  <r>
    <x v="5866"/>
    <x v="5866"/>
    <x v="0"/>
    <x v="2"/>
    <n v="159"/>
    <n v="5"/>
    <x v="32"/>
    <n v="202"/>
    <n v="270"/>
    <n v="443.99"/>
    <n v="0.2"/>
    <x v="2"/>
    <n v="795"/>
    <n v="901"/>
    <x v="1"/>
    <n v="42623.040000000001"/>
    <x v="3"/>
  </r>
  <r>
    <x v="5867"/>
    <x v="5867"/>
    <x v="4"/>
    <x v="0"/>
    <n v="23"/>
    <n v="8"/>
    <x v="319"/>
    <n v="34"/>
    <n v="129"/>
    <n v="507.62"/>
    <n v="0.26700000000000002"/>
    <x v="1"/>
    <n v="184"/>
    <n v="0"/>
    <x v="0"/>
    <n v="128427.86"/>
    <x v="3"/>
  </r>
  <r>
    <x v="5868"/>
    <x v="5868"/>
    <x v="1"/>
    <x v="2"/>
    <n v="158"/>
    <n v="8"/>
    <x v="560"/>
    <n v="79"/>
    <n v="121"/>
    <n v="915.65"/>
    <n v="0.86899999999999999"/>
    <x v="2"/>
    <n v="1264"/>
    <n v="738"/>
    <x v="0"/>
    <n v="553968.25"/>
    <x v="2"/>
  </r>
  <r>
    <x v="5869"/>
    <x v="5869"/>
    <x v="4"/>
    <x v="0"/>
    <n v="57"/>
    <n v="10"/>
    <x v="731"/>
    <n v="165"/>
    <n v="249"/>
    <n v="138.94"/>
    <n v="0.77"/>
    <x v="0"/>
    <n v="570"/>
    <n v="232"/>
    <x v="0"/>
    <n v="69886.819999999992"/>
    <x v="1"/>
  </r>
  <r>
    <x v="5870"/>
    <x v="5870"/>
    <x v="3"/>
    <x v="2"/>
    <n v="183"/>
    <n v="13"/>
    <x v="650"/>
    <n v="155"/>
    <n v="222"/>
    <n v="1024.55"/>
    <n v="2E-3"/>
    <x v="1"/>
    <n v="2379"/>
    <n v="2051"/>
    <x v="0"/>
    <n v="494857.64999999997"/>
    <x v="3"/>
  </r>
  <r>
    <x v="5871"/>
    <x v="5871"/>
    <x v="0"/>
    <x v="0"/>
    <n v="169"/>
    <n v="14"/>
    <x v="94"/>
    <n v="228"/>
    <n v="338"/>
    <n v="1860.92"/>
    <n v="0.874"/>
    <x v="1"/>
    <n v="2366"/>
    <n v="2304"/>
    <x v="1"/>
    <n v="539666.80000000005"/>
    <x v="2"/>
  </r>
  <r>
    <x v="5872"/>
    <x v="5872"/>
    <x v="4"/>
    <x v="0"/>
    <n v="141"/>
    <n v="4"/>
    <x v="308"/>
    <n v="58"/>
    <n v="283"/>
    <n v="97.7"/>
    <n v="7.9000000000000001E-2"/>
    <x v="0"/>
    <n v="564"/>
    <n v="136"/>
    <x v="0"/>
    <n v="47482.200000000004"/>
    <x v="3"/>
  </r>
  <r>
    <x v="5873"/>
    <x v="5873"/>
    <x v="1"/>
    <x v="2"/>
    <n v="184"/>
    <n v="8"/>
    <x v="529"/>
    <n v="203"/>
    <n v="310"/>
    <n v="1280.42"/>
    <n v="0.65500000000000003"/>
    <x v="0"/>
    <n v="1472"/>
    <n v="1187"/>
    <x v="0"/>
    <n v="624844.96000000008"/>
    <x v="1"/>
  </r>
  <r>
    <x v="5874"/>
    <x v="5874"/>
    <x v="3"/>
    <x v="2"/>
    <n v="186"/>
    <n v="7"/>
    <x v="591"/>
    <n v="49"/>
    <n v="194"/>
    <n v="1679.89"/>
    <n v="0.151"/>
    <x v="1"/>
    <n v="1302"/>
    <n v="700"/>
    <x v="0"/>
    <n v="1093608.3900000001"/>
    <x v="3"/>
  </r>
  <r>
    <x v="5875"/>
    <x v="5875"/>
    <x v="3"/>
    <x v="2"/>
    <n v="7"/>
    <n v="11"/>
    <x v="270"/>
    <n v="94"/>
    <n v="71"/>
    <n v="659.3"/>
    <n v="6.2E-2"/>
    <x v="2"/>
    <n v="77"/>
    <n v="0"/>
    <x v="2"/>
    <n v="373163.8"/>
    <x v="3"/>
  </r>
  <r>
    <x v="5876"/>
    <x v="5876"/>
    <x v="1"/>
    <x v="0"/>
    <n v="100"/>
    <n v="8"/>
    <x v="223"/>
    <n v="13"/>
    <n v="127"/>
    <n v="306.45999999999998"/>
    <n v="0.76"/>
    <x v="2"/>
    <n v="800"/>
    <n v="75"/>
    <x v="0"/>
    <n v="226167.47999999998"/>
    <x v="1"/>
  </r>
  <r>
    <x v="5877"/>
    <x v="5877"/>
    <x v="1"/>
    <x v="1"/>
    <n v="140"/>
    <n v="8"/>
    <x v="153"/>
    <n v="299"/>
    <n v="279"/>
    <n v="134.51"/>
    <n v="0.46700000000000003"/>
    <x v="1"/>
    <n v="1120"/>
    <n v="1130"/>
    <x v="1"/>
    <n v="38873.39"/>
    <x v="0"/>
  </r>
  <r>
    <x v="5878"/>
    <x v="5878"/>
    <x v="4"/>
    <x v="1"/>
    <n v="18"/>
    <n v="11"/>
    <x v="454"/>
    <n v="256"/>
    <n v="209"/>
    <n v="1305.6099999999999"/>
    <n v="0.59899999999999998"/>
    <x v="2"/>
    <n v="198"/>
    <n v="0"/>
    <x v="0"/>
    <n v="814700.6399999999"/>
    <x v="0"/>
  </r>
  <r>
    <x v="5879"/>
    <x v="5879"/>
    <x v="2"/>
    <x v="2"/>
    <n v="124"/>
    <n v="6"/>
    <x v="293"/>
    <n v="14"/>
    <n v="63"/>
    <n v="1126.8599999999999"/>
    <n v="0.42499999999999999"/>
    <x v="1"/>
    <n v="744"/>
    <n v="361"/>
    <x v="0"/>
    <n v="447363.42"/>
    <x v="0"/>
  </r>
  <r>
    <x v="5880"/>
    <x v="5880"/>
    <x v="3"/>
    <x v="1"/>
    <n v="135"/>
    <n v="10"/>
    <x v="513"/>
    <n v="235"/>
    <n v="285"/>
    <n v="497.13"/>
    <n v="6.7000000000000004E-2"/>
    <x v="0"/>
    <n v="1350"/>
    <n v="1389"/>
    <x v="1"/>
    <n v="97437.48"/>
    <x v="3"/>
  </r>
  <r>
    <x v="5881"/>
    <x v="5881"/>
    <x v="4"/>
    <x v="1"/>
    <n v="156"/>
    <n v="8"/>
    <x v="360"/>
    <n v="159"/>
    <n v="197"/>
    <n v="1671.65"/>
    <n v="0.74"/>
    <x v="2"/>
    <n v="1248"/>
    <n v="1114"/>
    <x v="0"/>
    <n v="489793.45"/>
    <x v="1"/>
  </r>
  <r>
    <x v="5882"/>
    <x v="5882"/>
    <x v="1"/>
    <x v="2"/>
    <n v="17"/>
    <n v="8"/>
    <x v="771"/>
    <n v="247"/>
    <n v="199"/>
    <n v="1484.24"/>
    <n v="0.82"/>
    <x v="2"/>
    <n v="136"/>
    <n v="0"/>
    <x v="0"/>
    <n v="1053810.3999999999"/>
    <x v="2"/>
  </r>
  <r>
    <x v="5883"/>
    <x v="5883"/>
    <x v="4"/>
    <x v="0"/>
    <n v="175"/>
    <n v="13"/>
    <x v="760"/>
    <n v="157"/>
    <n v="79"/>
    <n v="589.04"/>
    <n v="4.1000000000000002E-2"/>
    <x v="1"/>
    <n v="2275"/>
    <n v="1772"/>
    <x v="0"/>
    <n v="388766.39999999997"/>
    <x v="3"/>
  </r>
  <r>
    <x v="5884"/>
    <x v="5884"/>
    <x v="1"/>
    <x v="2"/>
    <n v="161"/>
    <n v="4"/>
    <x v="770"/>
    <n v="112"/>
    <n v="210"/>
    <n v="1519.06"/>
    <n v="0.376"/>
    <x v="1"/>
    <n v="644"/>
    <n v="100"/>
    <x v="0"/>
    <n v="996503.36"/>
    <x v="0"/>
  </r>
  <r>
    <x v="5885"/>
    <x v="5885"/>
    <x v="0"/>
    <x v="1"/>
    <n v="76"/>
    <n v="2"/>
    <x v="46"/>
    <n v="184"/>
    <n v="310"/>
    <n v="527.74"/>
    <n v="0.55700000000000005"/>
    <x v="2"/>
    <n v="152"/>
    <n v="290"/>
    <x v="1"/>
    <n v="24276.04"/>
    <x v="0"/>
  </r>
  <r>
    <x v="5886"/>
    <x v="5886"/>
    <x v="1"/>
    <x v="0"/>
    <n v="183"/>
    <n v="6"/>
    <x v="357"/>
    <n v="245"/>
    <n v="67"/>
    <n v="1366.77"/>
    <n v="0.60499999999999998"/>
    <x v="2"/>
    <n v="1098"/>
    <n v="748"/>
    <x v="0"/>
    <n v="813228.15"/>
    <x v="1"/>
  </r>
  <r>
    <x v="5887"/>
    <x v="5887"/>
    <x v="1"/>
    <x v="1"/>
    <n v="174"/>
    <n v="9"/>
    <x v="26"/>
    <n v="43"/>
    <n v="112"/>
    <n v="281.16000000000003"/>
    <n v="0.57799999999999996"/>
    <x v="2"/>
    <n v="1566"/>
    <n v="1530"/>
    <x v="1"/>
    <n v="22211.640000000003"/>
    <x v="0"/>
  </r>
  <r>
    <x v="5888"/>
    <x v="5888"/>
    <x v="1"/>
    <x v="0"/>
    <n v="163"/>
    <n v="6"/>
    <x v="55"/>
    <n v="181"/>
    <n v="184"/>
    <n v="1399.87"/>
    <n v="0.69299999999999995"/>
    <x v="0"/>
    <n v="978"/>
    <n v="409"/>
    <x v="0"/>
    <n v="1049902.5"/>
    <x v="1"/>
  </r>
  <r>
    <x v="5889"/>
    <x v="5889"/>
    <x v="2"/>
    <x v="1"/>
    <n v="195"/>
    <n v="11"/>
    <x v="628"/>
    <n v="15"/>
    <n v="206"/>
    <n v="515.61"/>
    <n v="0.96699999999999997"/>
    <x v="2"/>
    <n v="2145"/>
    <n v="1924"/>
    <x v="0"/>
    <n v="121683.96"/>
    <x v="2"/>
  </r>
  <r>
    <x v="5890"/>
    <x v="5890"/>
    <x v="1"/>
    <x v="2"/>
    <n v="158"/>
    <n v="4"/>
    <x v="573"/>
    <n v="294"/>
    <n v="106"/>
    <n v="1166.32"/>
    <n v="0.39100000000000001"/>
    <x v="2"/>
    <n v="632"/>
    <n v="226"/>
    <x v="0"/>
    <n v="816424"/>
    <x v="0"/>
  </r>
  <r>
    <x v="5891"/>
    <x v="5891"/>
    <x v="3"/>
    <x v="1"/>
    <n v="150"/>
    <n v="10"/>
    <x v="17"/>
    <n v="234"/>
    <n v="314"/>
    <n v="386.3"/>
    <n v="0.55700000000000005"/>
    <x v="1"/>
    <n v="1500"/>
    <n v="1054"/>
    <x v="0"/>
    <n v="262684"/>
    <x v="0"/>
  </r>
  <r>
    <x v="5892"/>
    <x v="5892"/>
    <x v="3"/>
    <x v="1"/>
    <n v="86"/>
    <n v="3"/>
    <x v="153"/>
    <n v="62"/>
    <n v="303"/>
    <n v="1465.64"/>
    <n v="0.69899999999999995"/>
    <x v="0"/>
    <n v="258"/>
    <n v="31"/>
    <x v="1"/>
    <n v="423569.96"/>
    <x v="1"/>
  </r>
  <r>
    <x v="5893"/>
    <x v="5893"/>
    <x v="4"/>
    <x v="0"/>
    <n v="61"/>
    <n v="4"/>
    <x v="103"/>
    <n v="266"/>
    <n v="236"/>
    <n v="168.72"/>
    <n v="0.59199999999999997"/>
    <x v="1"/>
    <n v="244"/>
    <n v="375"/>
    <x v="1"/>
    <n v="22777.200000000001"/>
    <x v="0"/>
  </r>
  <r>
    <x v="5894"/>
    <x v="5894"/>
    <x v="2"/>
    <x v="1"/>
    <n v="11"/>
    <n v="13"/>
    <x v="606"/>
    <n v="68"/>
    <n v="376"/>
    <n v="372.56"/>
    <n v="0.38700000000000001"/>
    <x v="2"/>
    <n v="143"/>
    <n v="0"/>
    <x v="1"/>
    <n v="98355.839999999997"/>
    <x v="0"/>
  </r>
  <r>
    <x v="5895"/>
    <x v="5895"/>
    <x v="4"/>
    <x v="2"/>
    <n v="116"/>
    <n v="5"/>
    <x v="166"/>
    <n v="255"/>
    <n v="248"/>
    <n v="409.07"/>
    <n v="0.624"/>
    <x v="0"/>
    <n v="580"/>
    <n v="156"/>
    <x v="0"/>
    <n v="277758.52999999997"/>
    <x v="1"/>
  </r>
  <r>
    <x v="5896"/>
    <x v="5896"/>
    <x v="3"/>
    <x v="2"/>
    <n v="52"/>
    <n v="11"/>
    <x v="317"/>
    <n v="16"/>
    <n v="220"/>
    <n v="130.62"/>
    <n v="0.65"/>
    <x v="2"/>
    <n v="572"/>
    <n v="0"/>
    <x v="0"/>
    <n v="81376.260000000009"/>
    <x v="1"/>
  </r>
  <r>
    <x v="5897"/>
    <x v="5897"/>
    <x v="3"/>
    <x v="2"/>
    <n v="84"/>
    <n v="2"/>
    <x v="459"/>
    <n v="223"/>
    <n v="364"/>
    <n v="1502.77"/>
    <n v="0.58499999999999996"/>
    <x v="0"/>
    <n v="168"/>
    <n v="287"/>
    <x v="1"/>
    <n v="156288.07999999999"/>
    <x v="0"/>
  </r>
  <r>
    <x v="5898"/>
    <x v="5898"/>
    <x v="0"/>
    <x v="0"/>
    <n v="123"/>
    <n v="12"/>
    <x v="217"/>
    <n v="87"/>
    <n v="55"/>
    <n v="1962.86"/>
    <n v="0.20499999999999999"/>
    <x v="0"/>
    <n v="1476"/>
    <n v="945"/>
    <x v="0"/>
    <n v="1213047.48"/>
    <x v="3"/>
  </r>
  <r>
    <x v="5899"/>
    <x v="5899"/>
    <x v="1"/>
    <x v="0"/>
    <n v="124"/>
    <n v="5"/>
    <x v="591"/>
    <n v="198"/>
    <n v="305"/>
    <n v="1567.88"/>
    <n v="0.50600000000000001"/>
    <x v="0"/>
    <n v="620"/>
    <n v="167"/>
    <x v="0"/>
    <n v="1020689.8800000001"/>
    <x v="0"/>
  </r>
  <r>
    <x v="5900"/>
    <x v="5900"/>
    <x v="3"/>
    <x v="1"/>
    <n v="64"/>
    <n v="5"/>
    <x v="492"/>
    <n v="225"/>
    <n v="358"/>
    <n v="1728.23"/>
    <n v="0.88400000000000001"/>
    <x v="0"/>
    <n v="320"/>
    <n v="76"/>
    <x v="0"/>
    <n v="810539.87"/>
    <x v="2"/>
  </r>
  <r>
    <x v="5901"/>
    <x v="5901"/>
    <x v="4"/>
    <x v="1"/>
    <n v="37"/>
    <n v="10"/>
    <x v="767"/>
    <n v="292"/>
    <n v="369"/>
    <n v="61.71"/>
    <n v="0.86899999999999999"/>
    <x v="0"/>
    <n v="370"/>
    <n v="107"/>
    <x v="0"/>
    <n v="34249.050000000003"/>
    <x v="2"/>
  </r>
  <r>
    <x v="5902"/>
    <x v="5902"/>
    <x v="4"/>
    <x v="1"/>
    <n v="119"/>
    <n v="9"/>
    <x v="79"/>
    <n v="70"/>
    <n v="297"/>
    <n v="279.85000000000002"/>
    <n v="0.751"/>
    <x v="0"/>
    <n v="1071"/>
    <n v="1033"/>
    <x v="1"/>
    <n v="30223.800000000003"/>
    <x v="1"/>
  </r>
  <r>
    <x v="5903"/>
    <x v="5903"/>
    <x v="1"/>
    <x v="0"/>
    <n v="132"/>
    <n v="3"/>
    <x v="586"/>
    <n v="70"/>
    <n v="268"/>
    <n v="1140.0899999999999"/>
    <n v="0.69699999999999995"/>
    <x v="1"/>
    <n v="396"/>
    <n v="0"/>
    <x v="0"/>
    <n v="647571.12"/>
    <x v="1"/>
  </r>
  <r>
    <x v="5904"/>
    <x v="5904"/>
    <x v="1"/>
    <x v="0"/>
    <n v="7"/>
    <n v="14"/>
    <x v="415"/>
    <n v="224"/>
    <n v="53"/>
    <n v="1956.84"/>
    <n v="0.153"/>
    <x v="1"/>
    <n v="98"/>
    <n v="0"/>
    <x v="0"/>
    <n v="1029297.84"/>
    <x v="3"/>
  </r>
  <r>
    <x v="5905"/>
    <x v="5905"/>
    <x v="0"/>
    <x v="1"/>
    <n v="8"/>
    <n v="8"/>
    <x v="758"/>
    <n v="54"/>
    <n v="50"/>
    <n v="1338.39"/>
    <n v="0.45900000000000002"/>
    <x v="2"/>
    <n v="64"/>
    <n v="0"/>
    <x v="2"/>
    <n v="571492.53"/>
    <x v="0"/>
  </r>
  <r>
    <x v="5906"/>
    <x v="5906"/>
    <x v="2"/>
    <x v="0"/>
    <n v="104"/>
    <n v="7"/>
    <x v="94"/>
    <n v="181"/>
    <n v="375"/>
    <n v="779.57"/>
    <n v="0.111"/>
    <x v="0"/>
    <n v="728"/>
    <n v="619"/>
    <x v="1"/>
    <n v="226075.30000000002"/>
    <x v="3"/>
  </r>
  <r>
    <x v="5907"/>
    <x v="5907"/>
    <x v="4"/>
    <x v="0"/>
    <n v="8"/>
    <n v="8"/>
    <x v="0"/>
    <n v="230"/>
    <n v="80"/>
    <n v="334.99"/>
    <n v="0.81699999999999995"/>
    <x v="0"/>
    <n v="64"/>
    <n v="0"/>
    <x v="0"/>
    <n v="181899.57"/>
    <x v="2"/>
  </r>
  <r>
    <x v="5908"/>
    <x v="5908"/>
    <x v="1"/>
    <x v="2"/>
    <n v="46"/>
    <n v="12"/>
    <x v="700"/>
    <n v="104"/>
    <n v="370"/>
    <n v="348.03"/>
    <n v="0.29099999999999998"/>
    <x v="1"/>
    <n v="552"/>
    <n v="143"/>
    <x v="0"/>
    <n v="178539.38999999998"/>
    <x v="3"/>
  </r>
  <r>
    <x v="5909"/>
    <x v="5909"/>
    <x v="4"/>
    <x v="2"/>
    <n v="13"/>
    <n v="5"/>
    <x v="147"/>
    <n v="53"/>
    <n v="166"/>
    <n v="757.37"/>
    <n v="0.76700000000000002"/>
    <x v="2"/>
    <n v="65"/>
    <n v="0"/>
    <x v="2"/>
    <n v="474113.62"/>
    <x v="1"/>
  </r>
  <r>
    <x v="5910"/>
    <x v="5910"/>
    <x v="1"/>
    <x v="1"/>
    <n v="55"/>
    <n v="6"/>
    <x v="585"/>
    <n v="237"/>
    <n v="324"/>
    <n v="1441.93"/>
    <n v="0.81499999999999995"/>
    <x v="2"/>
    <n v="330"/>
    <n v="100"/>
    <x v="0"/>
    <n v="673381.31"/>
    <x v="2"/>
  </r>
  <r>
    <x v="5911"/>
    <x v="5911"/>
    <x v="3"/>
    <x v="1"/>
    <n v="149"/>
    <n v="7"/>
    <x v="9"/>
    <n v="71"/>
    <n v="246"/>
    <n v="112.05"/>
    <n v="0.89200000000000002"/>
    <x v="1"/>
    <n v="1043"/>
    <n v="552"/>
    <x v="0"/>
    <n v="62972.1"/>
    <x v="2"/>
  </r>
  <r>
    <x v="5912"/>
    <x v="5912"/>
    <x v="4"/>
    <x v="2"/>
    <n v="149"/>
    <n v="10"/>
    <x v="641"/>
    <n v="228"/>
    <n v="374"/>
    <n v="1711.75"/>
    <n v="0.754"/>
    <x v="1"/>
    <n v="1490"/>
    <n v="1349"/>
    <x v="1"/>
    <n v="631635.75"/>
    <x v="1"/>
  </r>
  <r>
    <x v="5913"/>
    <x v="5913"/>
    <x v="3"/>
    <x v="0"/>
    <n v="101"/>
    <n v="3"/>
    <x v="715"/>
    <n v="98"/>
    <n v="226"/>
    <n v="1886.03"/>
    <n v="0.56499999999999995"/>
    <x v="0"/>
    <n v="303"/>
    <n v="0"/>
    <x v="0"/>
    <n v="1440926.92"/>
    <x v="0"/>
  </r>
  <r>
    <x v="5914"/>
    <x v="5914"/>
    <x v="4"/>
    <x v="1"/>
    <n v="24"/>
    <n v="12"/>
    <x v="145"/>
    <n v="121"/>
    <n v="336"/>
    <n v="1783.19"/>
    <n v="0.59799999999999998"/>
    <x v="1"/>
    <n v="288"/>
    <n v="62"/>
    <x v="0"/>
    <n v="618766.93000000005"/>
    <x v="0"/>
  </r>
  <r>
    <x v="5915"/>
    <x v="5915"/>
    <x v="2"/>
    <x v="1"/>
    <n v="146"/>
    <n v="10"/>
    <x v="763"/>
    <n v="216"/>
    <n v="285"/>
    <n v="1830.4"/>
    <n v="0.32100000000000001"/>
    <x v="0"/>
    <n v="1460"/>
    <n v="1371"/>
    <x v="0"/>
    <n v="558272"/>
    <x v="0"/>
  </r>
  <r>
    <x v="5916"/>
    <x v="5916"/>
    <x v="0"/>
    <x v="1"/>
    <n v="26"/>
    <n v="11"/>
    <x v="752"/>
    <n v="212"/>
    <n v="128"/>
    <n v="79.91"/>
    <n v="0.17699999999999999"/>
    <x v="2"/>
    <n v="286"/>
    <n v="444"/>
    <x v="1"/>
    <n v="4315.1399999999994"/>
    <x v="3"/>
  </r>
  <r>
    <x v="5917"/>
    <x v="5917"/>
    <x v="3"/>
    <x v="0"/>
    <n v="184"/>
    <n v="2"/>
    <x v="13"/>
    <n v="42"/>
    <n v="292"/>
    <n v="1956.7"/>
    <n v="0.13100000000000001"/>
    <x v="0"/>
    <n v="368"/>
    <n v="0"/>
    <x v="0"/>
    <n v="1080098.4000000001"/>
    <x v="3"/>
  </r>
  <r>
    <x v="5918"/>
    <x v="5918"/>
    <x v="1"/>
    <x v="2"/>
    <n v="31"/>
    <n v="5"/>
    <x v="765"/>
    <n v="224"/>
    <n v="360"/>
    <n v="764.4"/>
    <n v="0.182"/>
    <x v="1"/>
    <n v="155"/>
    <n v="0"/>
    <x v="0"/>
    <n v="490744.8"/>
    <x v="3"/>
  </r>
  <r>
    <x v="5919"/>
    <x v="5919"/>
    <x v="2"/>
    <x v="1"/>
    <n v="47"/>
    <n v="13"/>
    <x v="236"/>
    <n v="21"/>
    <n v="254"/>
    <n v="1745.1"/>
    <n v="0.93400000000000005"/>
    <x v="0"/>
    <n v="611"/>
    <n v="125"/>
    <x v="0"/>
    <n v="884765.7"/>
    <x v="2"/>
  </r>
  <r>
    <x v="5920"/>
    <x v="5920"/>
    <x v="4"/>
    <x v="2"/>
    <n v="135"/>
    <n v="6"/>
    <x v="443"/>
    <n v="11"/>
    <n v="260"/>
    <n v="414.28"/>
    <n v="0.16400000000000001"/>
    <x v="0"/>
    <n v="810"/>
    <n v="315"/>
    <x v="0"/>
    <n v="209625.68"/>
    <x v="3"/>
  </r>
  <r>
    <x v="5921"/>
    <x v="5921"/>
    <x v="3"/>
    <x v="2"/>
    <n v="98"/>
    <n v="10"/>
    <x v="484"/>
    <n v="158"/>
    <n v="382"/>
    <n v="920.73"/>
    <n v="0.72399999999999998"/>
    <x v="1"/>
    <n v="980"/>
    <n v="974"/>
    <x v="1"/>
    <n v="150999.72"/>
    <x v="1"/>
  </r>
  <r>
    <x v="5922"/>
    <x v="5922"/>
    <x v="4"/>
    <x v="0"/>
    <n v="12"/>
    <n v="7"/>
    <x v="0"/>
    <n v="151"/>
    <n v="140"/>
    <n v="136.12"/>
    <n v="0.185"/>
    <x v="0"/>
    <n v="84"/>
    <n v="0"/>
    <x v="2"/>
    <n v="73913.16"/>
    <x v="3"/>
  </r>
  <r>
    <x v="5923"/>
    <x v="5923"/>
    <x v="4"/>
    <x v="0"/>
    <n v="90"/>
    <n v="5"/>
    <x v="358"/>
    <n v="299"/>
    <n v="215"/>
    <n v="128.15"/>
    <n v="0.97499999999999998"/>
    <x v="2"/>
    <n v="450"/>
    <n v="0"/>
    <x v="0"/>
    <n v="99316.25"/>
    <x v="2"/>
  </r>
  <r>
    <x v="5924"/>
    <x v="5924"/>
    <x v="4"/>
    <x v="0"/>
    <n v="93"/>
    <n v="3"/>
    <x v="434"/>
    <n v="216"/>
    <n v="210"/>
    <n v="1889.39"/>
    <n v="0.36699999999999999"/>
    <x v="0"/>
    <n v="279"/>
    <n v="330"/>
    <x v="1"/>
    <n v="311749.35000000003"/>
    <x v="0"/>
  </r>
  <r>
    <x v="5925"/>
    <x v="5925"/>
    <x v="0"/>
    <x v="0"/>
    <n v="142"/>
    <n v="6"/>
    <x v="134"/>
    <n v="201"/>
    <n v="55"/>
    <n v="1630.68"/>
    <n v="0.41199999999999998"/>
    <x v="1"/>
    <n v="852"/>
    <n v="283"/>
    <x v="0"/>
    <n v="1255623.6000000001"/>
    <x v="0"/>
  </r>
  <r>
    <x v="5926"/>
    <x v="5926"/>
    <x v="0"/>
    <x v="0"/>
    <n v="117"/>
    <n v="9"/>
    <x v="300"/>
    <n v="261"/>
    <n v="190"/>
    <n v="1083.1600000000001"/>
    <n v="0.40500000000000003"/>
    <x v="1"/>
    <n v="1053"/>
    <n v="792"/>
    <x v="0"/>
    <n v="565409.52"/>
    <x v="0"/>
  </r>
  <r>
    <x v="5927"/>
    <x v="5927"/>
    <x v="1"/>
    <x v="0"/>
    <n v="161"/>
    <n v="9"/>
    <x v="317"/>
    <n v="213"/>
    <n v="254"/>
    <n v="1074.6400000000001"/>
    <n v="0.81599999999999995"/>
    <x v="1"/>
    <n v="1449"/>
    <n v="1039"/>
    <x v="0"/>
    <n v="669500.72000000009"/>
    <x v="2"/>
  </r>
  <r>
    <x v="5928"/>
    <x v="5928"/>
    <x v="3"/>
    <x v="1"/>
    <n v="172"/>
    <n v="7"/>
    <x v="750"/>
    <n v="55"/>
    <n v="69"/>
    <n v="1510.07"/>
    <n v="0.218"/>
    <x v="0"/>
    <n v="1204"/>
    <n v="613"/>
    <x v="0"/>
    <n v="975505.22"/>
    <x v="3"/>
  </r>
  <r>
    <x v="5929"/>
    <x v="5929"/>
    <x v="2"/>
    <x v="2"/>
    <n v="197"/>
    <n v="12"/>
    <x v="639"/>
    <n v="270"/>
    <n v="149"/>
    <n v="716.25"/>
    <n v="0.83099999999999996"/>
    <x v="2"/>
    <n v="2364"/>
    <n v="2088"/>
    <x v="0"/>
    <n v="391072.5"/>
    <x v="2"/>
  </r>
  <r>
    <x v="5930"/>
    <x v="5930"/>
    <x v="2"/>
    <x v="0"/>
    <n v="25"/>
    <n v="2"/>
    <x v="193"/>
    <n v="75"/>
    <n v="214"/>
    <n v="1535.65"/>
    <n v="0.65700000000000003"/>
    <x v="1"/>
    <n v="50"/>
    <n v="0"/>
    <x v="2"/>
    <n v="446874.15"/>
    <x v="1"/>
  </r>
  <r>
    <x v="5931"/>
    <x v="5931"/>
    <x v="2"/>
    <x v="1"/>
    <n v="156"/>
    <n v="9"/>
    <x v="24"/>
    <n v="159"/>
    <n v="94"/>
    <n v="995.77"/>
    <n v="0.22"/>
    <x v="1"/>
    <n v="1404"/>
    <n v="1010"/>
    <x v="0"/>
    <n v="550660.80999999994"/>
    <x v="3"/>
  </r>
  <r>
    <x v="5932"/>
    <x v="5932"/>
    <x v="4"/>
    <x v="2"/>
    <n v="192"/>
    <n v="5"/>
    <x v="343"/>
    <n v="79"/>
    <n v="386"/>
    <n v="1293.94"/>
    <n v="6.5000000000000002E-2"/>
    <x v="2"/>
    <n v="960"/>
    <n v="390"/>
    <x v="0"/>
    <n v="839767.06"/>
    <x v="3"/>
  </r>
  <r>
    <x v="5933"/>
    <x v="5933"/>
    <x v="0"/>
    <x v="0"/>
    <n v="158"/>
    <n v="3"/>
    <x v="732"/>
    <n v="11"/>
    <n v="276"/>
    <n v="1931.42"/>
    <n v="0.77500000000000002"/>
    <x v="1"/>
    <n v="474"/>
    <n v="371"/>
    <x v="1"/>
    <n v="220181.88"/>
    <x v="1"/>
  </r>
  <r>
    <x v="5934"/>
    <x v="5934"/>
    <x v="3"/>
    <x v="0"/>
    <n v="13"/>
    <n v="2"/>
    <x v="649"/>
    <n v="38"/>
    <n v="364"/>
    <n v="969.07"/>
    <n v="0.219"/>
    <x v="0"/>
    <n v="26"/>
    <n v="0"/>
    <x v="2"/>
    <n v="451586.62"/>
    <x v="3"/>
  </r>
  <r>
    <x v="5935"/>
    <x v="5935"/>
    <x v="4"/>
    <x v="1"/>
    <n v="152"/>
    <n v="8"/>
    <x v="198"/>
    <n v="265"/>
    <n v="101"/>
    <n v="865.89"/>
    <n v="0.88900000000000001"/>
    <x v="1"/>
    <n v="1216"/>
    <n v="1047"/>
    <x v="0"/>
    <n v="375796.26"/>
    <x v="2"/>
  </r>
  <r>
    <x v="5936"/>
    <x v="5936"/>
    <x v="0"/>
    <x v="2"/>
    <n v="188"/>
    <n v="3"/>
    <x v="58"/>
    <n v="70"/>
    <n v="195"/>
    <n v="1816.21"/>
    <n v="0.13"/>
    <x v="1"/>
    <n v="564"/>
    <n v="358"/>
    <x v="0"/>
    <n v="501273.96"/>
    <x v="3"/>
  </r>
  <r>
    <x v="5937"/>
    <x v="5937"/>
    <x v="0"/>
    <x v="0"/>
    <n v="40"/>
    <n v="14"/>
    <x v="551"/>
    <n v="109"/>
    <n v="330"/>
    <n v="1810.03"/>
    <n v="0.61599999999999999"/>
    <x v="0"/>
    <n v="560"/>
    <n v="388"/>
    <x v="1"/>
    <n v="508618.43"/>
    <x v="1"/>
  </r>
  <r>
    <x v="5938"/>
    <x v="5938"/>
    <x v="3"/>
    <x v="2"/>
    <n v="40"/>
    <n v="5"/>
    <x v="506"/>
    <n v="153"/>
    <n v="172"/>
    <n v="1985.22"/>
    <n v="0.69199999999999995"/>
    <x v="2"/>
    <n v="200"/>
    <n v="247"/>
    <x v="1"/>
    <n v="210433.32"/>
    <x v="1"/>
  </r>
  <r>
    <x v="5939"/>
    <x v="5939"/>
    <x v="3"/>
    <x v="1"/>
    <n v="77"/>
    <n v="5"/>
    <x v="439"/>
    <n v="201"/>
    <n v="256"/>
    <n v="1124.18"/>
    <n v="0.65800000000000003"/>
    <x v="2"/>
    <n v="385"/>
    <n v="131"/>
    <x v="0"/>
    <n v="511501.9"/>
    <x v="1"/>
  </r>
  <r>
    <x v="5940"/>
    <x v="5940"/>
    <x v="3"/>
    <x v="0"/>
    <n v="154"/>
    <n v="14"/>
    <x v="453"/>
    <n v="279"/>
    <n v="346"/>
    <n v="721.31"/>
    <n v="0.316"/>
    <x v="1"/>
    <n v="2156"/>
    <n v="1846"/>
    <x v="0"/>
    <n v="424851.58999999997"/>
    <x v="0"/>
  </r>
  <r>
    <x v="5941"/>
    <x v="5941"/>
    <x v="4"/>
    <x v="2"/>
    <n v="5"/>
    <n v="11"/>
    <x v="413"/>
    <n v="213"/>
    <n v="151"/>
    <n v="518.76"/>
    <n v="0.876"/>
    <x v="0"/>
    <n v="55"/>
    <n v="0"/>
    <x v="2"/>
    <n v="394776.36"/>
    <x v="2"/>
  </r>
  <r>
    <x v="5942"/>
    <x v="5942"/>
    <x v="1"/>
    <x v="1"/>
    <n v="73"/>
    <n v="2"/>
    <x v="136"/>
    <n v="254"/>
    <n v="323"/>
    <n v="116.49"/>
    <n v="0.77"/>
    <x v="0"/>
    <n v="146"/>
    <n v="273"/>
    <x v="1"/>
    <n v="14794.23"/>
    <x v="1"/>
  </r>
  <r>
    <x v="5943"/>
    <x v="5943"/>
    <x v="3"/>
    <x v="1"/>
    <n v="41"/>
    <n v="3"/>
    <x v="379"/>
    <n v="40"/>
    <n v="178"/>
    <n v="1467.12"/>
    <n v="0.51"/>
    <x v="2"/>
    <n v="123"/>
    <n v="125"/>
    <x v="1"/>
    <n v="55750.559999999998"/>
    <x v="0"/>
  </r>
  <r>
    <x v="5944"/>
    <x v="5944"/>
    <x v="1"/>
    <x v="0"/>
    <n v="76"/>
    <n v="2"/>
    <x v="613"/>
    <n v="61"/>
    <n v="216"/>
    <n v="505.28"/>
    <n v="0.60299999999999998"/>
    <x v="2"/>
    <n v="152"/>
    <n v="0"/>
    <x v="0"/>
    <n v="194027.51999999999"/>
    <x v="1"/>
  </r>
  <r>
    <x v="5945"/>
    <x v="5945"/>
    <x v="4"/>
    <x v="2"/>
    <n v="111"/>
    <n v="7"/>
    <x v="642"/>
    <n v="252"/>
    <n v="251"/>
    <n v="1232.95"/>
    <n v="0.56599999999999995"/>
    <x v="2"/>
    <n v="777"/>
    <n v="357"/>
    <x v="0"/>
    <n v="828542.4"/>
    <x v="0"/>
  </r>
  <r>
    <x v="5946"/>
    <x v="5946"/>
    <x v="1"/>
    <x v="0"/>
    <n v="100"/>
    <n v="14"/>
    <x v="196"/>
    <n v="272"/>
    <n v="151"/>
    <n v="1837.36"/>
    <n v="0.94699999999999995"/>
    <x v="0"/>
    <n v="1400"/>
    <n v="1274"/>
    <x v="0"/>
    <n v="731269.27999999991"/>
    <x v="2"/>
  </r>
  <r>
    <x v="5947"/>
    <x v="5947"/>
    <x v="2"/>
    <x v="0"/>
    <n v="145"/>
    <n v="4"/>
    <x v="48"/>
    <n v="183"/>
    <n v="120"/>
    <n v="1902.92"/>
    <n v="0.89600000000000002"/>
    <x v="0"/>
    <n v="580"/>
    <n v="584"/>
    <x v="1"/>
    <n v="340622.68"/>
    <x v="2"/>
  </r>
  <r>
    <x v="5948"/>
    <x v="5948"/>
    <x v="1"/>
    <x v="2"/>
    <n v="88"/>
    <n v="2"/>
    <x v="95"/>
    <n v="109"/>
    <n v="57"/>
    <n v="58.6"/>
    <n v="0.23499999999999999"/>
    <x v="0"/>
    <n v="176"/>
    <n v="166"/>
    <x v="0"/>
    <n v="6973.4000000000005"/>
    <x v="3"/>
  </r>
  <r>
    <x v="5949"/>
    <x v="5949"/>
    <x v="3"/>
    <x v="2"/>
    <n v="47"/>
    <n v="13"/>
    <x v="672"/>
    <n v="70"/>
    <n v="211"/>
    <n v="668.3"/>
    <n v="0.26300000000000001"/>
    <x v="1"/>
    <n v="611"/>
    <n v="397"/>
    <x v="0"/>
    <n v="189797.19999999998"/>
    <x v="3"/>
  </r>
  <r>
    <x v="5950"/>
    <x v="5950"/>
    <x v="4"/>
    <x v="2"/>
    <n v="41"/>
    <n v="9"/>
    <x v="337"/>
    <n v="197"/>
    <n v="122"/>
    <n v="1682.89"/>
    <n v="0.98099999999999998"/>
    <x v="1"/>
    <n v="369"/>
    <n v="0"/>
    <x v="0"/>
    <n v="1294142.4100000001"/>
    <x v="2"/>
  </r>
  <r>
    <x v="5951"/>
    <x v="5951"/>
    <x v="3"/>
    <x v="1"/>
    <n v="29"/>
    <n v="13"/>
    <x v="337"/>
    <n v="16"/>
    <n v="394"/>
    <n v="1096.07"/>
    <n v="0.23699999999999999"/>
    <x v="2"/>
    <n v="377"/>
    <n v="0"/>
    <x v="0"/>
    <n v="842877.83"/>
    <x v="3"/>
  </r>
  <r>
    <x v="5952"/>
    <x v="5952"/>
    <x v="2"/>
    <x v="1"/>
    <n v="153"/>
    <n v="5"/>
    <x v="503"/>
    <n v="198"/>
    <n v="76"/>
    <n v="1624.64"/>
    <n v="0.95299999999999996"/>
    <x v="2"/>
    <n v="765"/>
    <n v="895"/>
    <x v="1"/>
    <n v="110475.52"/>
    <x v="2"/>
  </r>
  <r>
    <x v="5953"/>
    <x v="5953"/>
    <x v="3"/>
    <x v="2"/>
    <n v="173"/>
    <n v="11"/>
    <x v="74"/>
    <n v="92"/>
    <n v="218"/>
    <n v="1713.98"/>
    <n v="0.65"/>
    <x v="1"/>
    <n v="1903"/>
    <n v="1299"/>
    <x v="0"/>
    <n v="1192930.08"/>
    <x v="1"/>
  </r>
  <r>
    <x v="5954"/>
    <x v="5954"/>
    <x v="3"/>
    <x v="1"/>
    <n v="77"/>
    <n v="8"/>
    <x v="198"/>
    <n v="292"/>
    <n v="312"/>
    <n v="913.12"/>
    <n v="0.05"/>
    <x v="1"/>
    <n v="616"/>
    <n v="474"/>
    <x v="0"/>
    <n v="396294.08"/>
    <x v="3"/>
  </r>
  <r>
    <x v="5955"/>
    <x v="5955"/>
    <x v="3"/>
    <x v="0"/>
    <n v="174"/>
    <n v="11"/>
    <x v="580"/>
    <n v="133"/>
    <n v="337"/>
    <n v="750.02"/>
    <n v="0.33600000000000002"/>
    <x v="1"/>
    <n v="1914"/>
    <n v="1969"/>
    <x v="1"/>
    <n v="58501.56"/>
    <x v="0"/>
  </r>
  <r>
    <x v="5956"/>
    <x v="5956"/>
    <x v="0"/>
    <x v="2"/>
    <n v="46"/>
    <n v="3"/>
    <x v="535"/>
    <n v="166"/>
    <n v="122"/>
    <n v="938.09"/>
    <n v="0.47599999999999998"/>
    <x v="1"/>
    <n v="138"/>
    <n v="102"/>
    <x v="0"/>
    <n v="189494.18"/>
    <x v="0"/>
  </r>
  <r>
    <x v="5957"/>
    <x v="5957"/>
    <x v="2"/>
    <x v="0"/>
    <n v="6"/>
    <n v="7"/>
    <x v="587"/>
    <n v="96"/>
    <n v="258"/>
    <n v="1322.95"/>
    <n v="0.83299999999999996"/>
    <x v="2"/>
    <n v="42"/>
    <n v="0"/>
    <x v="2"/>
    <n v="896960.1"/>
    <x v="2"/>
  </r>
  <r>
    <x v="5958"/>
    <x v="5958"/>
    <x v="3"/>
    <x v="2"/>
    <n v="140"/>
    <n v="7"/>
    <x v="649"/>
    <n v="157"/>
    <n v="148"/>
    <n v="765.96"/>
    <n v="0.32900000000000001"/>
    <x v="1"/>
    <n v="980"/>
    <n v="671"/>
    <x v="0"/>
    <n v="356937.36000000004"/>
    <x v="0"/>
  </r>
  <r>
    <x v="5959"/>
    <x v="5959"/>
    <x v="3"/>
    <x v="0"/>
    <n v="100"/>
    <n v="8"/>
    <x v="514"/>
    <n v="79"/>
    <n v="80"/>
    <n v="1561.23"/>
    <n v="0.311"/>
    <x v="1"/>
    <n v="800"/>
    <n v="559"/>
    <x v="0"/>
    <n v="499593.6"/>
    <x v="0"/>
  </r>
  <r>
    <x v="5960"/>
    <x v="5960"/>
    <x v="3"/>
    <x v="2"/>
    <n v="65"/>
    <n v="13"/>
    <x v="648"/>
    <n v="85"/>
    <n v="385"/>
    <n v="1812.79"/>
    <n v="0.92"/>
    <x v="0"/>
    <n v="845"/>
    <n v="303"/>
    <x v="0"/>
    <n v="1136619.33"/>
    <x v="2"/>
  </r>
  <r>
    <x v="5961"/>
    <x v="5961"/>
    <x v="4"/>
    <x v="0"/>
    <n v="18"/>
    <n v="2"/>
    <x v="186"/>
    <n v="123"/>
    <n v="82"/>
    <n v="600.51"/>
    <n v="7.9000000000000001E-2"/>
    <x v="2"/>
    <n v="36"/>
    <n v="0"/>
    <x v="2"/>
    <n v="344692.74"/>
    <x v="3"/>
  </r>
  <r>
    <x v="5962"/>
    <x v="5962"/>
    <x v="0"/>
    <x v="2"/>
    <n v="117"/>
    <n v="13"/>
    <x v="99"/>
    <n v="12"/>
    <n v="262"/>
    <n v="1931.73"/>
    <n v="0.55200000000000005"/>
    <x v="2"/>
    <n v="1521"/>
    <n v="1160"/>
    <x v="0"/>
    <n v="720535.29"/>
    <x v="0"/>
  </r>
  <r>
    <x v="5963"/>
    <x v="5963"/>
    <x v="4"/>
    <x v="2"/>
    <n v="81"/>
    <n v="2"/>
    <x v="423"/>
    <n v="243"/>
    <n v="194"/>
    <n v="1264.31"/>
    <n v="0.504"/>
    <x v="0"/>
    <n v="162"/>
    <n v="0"/>
    <x v="0"/>
    <n v="996276.27999999991"/>
    <x v="0"/>
  </r>
  <r>
    <x v="5964"/>
    <x v="5964"/>
    <x v="0"/>
    <x v="1"/>
    <n v="25"/>
    <n v="3"/>
    <x v="714"/>
    <n v="176"/>
    <n v="148"/>
    <n v="1762.43"/>
    <n v="5.7000000000000002E-2"/>
    <x v="2"/>
    <n v="75"/>
    <n v="19"/>
    <x v="0"/>
    <n v="408883.76"/>
    <x v="3"/>
  </r>
  <r>
    <x v="5965"/>
    <x v="5965"/>
    <x v="3"/>
    <x v="0"/>
    <n v="156"/>
    <n v="12"/>
    <x v="681"/>
    <n v="108"/>
    <n v="359"/>
    <n v="252.64"/>
    <n v="8.7999999999999995E-2"/>
    <x v="2"/>
    <n v="1872"/>
    <n v="1772"/>
    <x v="1"/>
    <n v="52549.119999999995"/>
    <x v="3"/>
  </r>
  <r>
    <x v="5966"/>
    <x v="5966"/>
    <x v="2"/>
    <x v="1"/>
    <n v="182"/>
    <n v="3"/>
    <x v="433"/>
    <n v="133"/>
    <n v="359"/>
    <n v="540.41999999999996"/>
    <n v="0.38200000000000001"/>
    <x v="1"/>
    <n v="546"/>
    <n v="17"/>
    <x v="0"/>
    <n v="357758.04"/>
    <x v="0"/>
  </r>
  <r>
    <x v="5967"/>
    <x v="5967"/>
    <x v="1"/>
    <x v="0"/>
    <n v="177"/>
    <n v="6"/>
    <x v="489"/>
    <n v="54"/>
    <n v="229"/>
    <n v="675.99"/>
    <n v="0.13400000000000001"/>
    <x v="1"/>
    <n v="1062"/>
    <n v="750"/>
    <x v="0"/>
    <n v="247412.34"/>
    <x v="3"/>
  </r>
  <r>
    <x v="5968"/>
    <x v="5968"/>
    <x v="1"/>
    <x v="1"/>
    <n v="196"/>
    <n v="2"/>
    <x v="469"/>
    <n v="296"/>
    <n v="184"/>
    <n v="640.5"/>
    <n v="0.47799999999999998"/>
    <x v="2"/>
    <n v="392"/>
    <n v="532"/>
    <x v="1"/>
    <n v="99918"/>
    <x v="0"/>
  </r>
  <r>
    <x v="5969"/>
    <x v="5969"/>
    <x v="3"/>
    <x v="2"/>
    <n v="68"/>
    <n v="12"/>
    <x v="537"/>
    <n v="115"/>
    <n v="239"/>
    <n v="385.13"/>
    <n v="0.60899999999999999"/>
    <x v="0"/>
    <n v="816"/>
    <n v="882"/>
    <x v="1"/>
    <n v="18871.37"/>
    <x v="1"/>
  </r>
  <r>
    <x v="5970"/>
    <x v="5970"/>
    <x v="4"/>
    <x v="1"/>
    <n v="158"/>
    <n v="3"/>
    <x v="434"/>
    <n v="143"/>
    <n v="79"/>
    <n v="1742.99"/>
    <n v="0.69099999999999995"/>
    <x v="0"/>
    <n v="474"/>
    <n v="452"/>
    <x v="0"/>
    <n v="287593.34999999998"/>
    <x v="1"/>
  </r>
  <r>
    <x v="5971"/>
    <x v="5971"/>
    <x v="2"/>
    <x v="1"/>
    <n v="164"/>
    <n v="7"/>
    <x v="544"/>
    <n v="17"/>
    <n v="131"/>
    <n v="866.29"/>
    <n v="0.54600000000000004"/>
    <x v="2"/>
    <n v="1148"/>
    <n v="678"/>
    <x v="0"/>
    <n v="421883.23"/>
    <x v="0"/>
  </r>
  <r>
    <x v="5972"/>
    <x v="5972"/>
    <x v="0"/>
    <x v="2"/>
    <n v="61"/>
    <n v="4"/>
    <x v="456"/>
    <n v="37"/>
    <n v="106"/>
    <n v="1928.1"/>
    <n v="0.38"/>
    <x v="2"/>
    <n v="244"/>
    <n v="0"/>
    <x v="2"/>
    <n v="1226271.5999999999"/>
    <x v="0"/>
  </r>
  <r>
    <x v="5973"/>
    <x v="5973"/>
    <x v="3"/>
    <x v="1"/>
    <n v="123"/>
    <n v="5"/>
    <x v="300"/>
    <n v="280"/>
    <n v="223"/>
    <n v="1187.77"/>
    <n v="0.13"/>
    <x v="2"/>
    <n v="615"/>
    <n v="373"/>
    <x v="0"/>
    <n v="620015.93999999994"/>
    <x v="3"/>
  </r>
  <r>
    <x v="5974"/>
    <x v="5974"/>
    <x v="2"/>
    <x v="2"/>
    <n v="185"/>
    <n v="2"/>
    <x v="499"/>
    <n v="232"/>
    <n v="257"/>
    <n v="319.87"/>
    <n v="0.247"/>
    <x v="2"/>
    <n v="370"/>
    <n v="392"/>
    <x v="1"/>
    <n v="67172.7"/>
    <x v="3"/>
  </r>
  <r>
    <x v="5975"/>
    <x v="5975"/>
    <x v="2"/>
    <x v="0"/>
    <n v="165"/>
    <n v="6"/>
    <x v="684"/>
    <n v="17"/>
    <n v="375"/>
    <n v="1114.51"/>
    <n v="0.41899999999999998"/>
    <x v="1"/>
    <n v="990"/>
    <n v="517"/>
    <x v="0"/>
    <n v="546109.9"/>
    <x v="0"/>
  </r>
  <r>
    <x v="5976"/>
    <x v="5976"/>
    <x v="0"/>
    <x v="1"/>
    <n v="56"/>
    <n v="5"/>
    <x v="422"/>
    <n v="143"/>
    <n v="371"/>
    <n v="1987.41"/>
    <n v="0.92400000000000004"/>
    <x v="1"/>
    <n v="280"/>
    <n v="0"/>
    <x v="0"/>
    <n v="1409073.69"/>
    <x v="2"/>
  </r>
  <r>
    <x v="5977"/>
    <x v="5977"/>
    <x v="2"/>
    <x v="2"/>
    <n v="99"/>
    <n v="9"/>
    <x v="216"/>
    <n v="38"/>
    <n v="232"/>
    <n v="1152.08"/>
    <n v="0.20300000000000001"/>
    <x v="2"/>
    <n v="891"/>
    <n v="565"/>
    <x v="0"/>
    <n v="419357.12"/>
    <x v="3"/>
  </r>
  <r>
    <x v="5978"/>
    <x v="5978"/>
    <x v="4"/>
    <x v="2"/>
    <n v="150"/>
    <n v="4"/>
    <x v="134"/>
    <n v="124"/>
    <n v="284"/>
    <n v="53.65"/>
    <n v="0.41299999999999998"/>
    <x v="0"/>
    <n v="600"/>
    <n v="0"/>
    <x v="0"/>
    <n v="41310.5"/>
    <x v="0"/>
  </r>
  <r>
    <x v="5979"/>
    <x v="5979"/>
    <x v="4"/>
    <x v="1"/>
    <n v="167"/>
    <n v="11"/>
    <x v="45"/>
    <n v="43"/>
    <n v="156"/>
    <n v="1869.51"/>
    <n v="0.73199999999999998"/>
    <x v="1"/>
    <n v="1837"/>
    <n v="1860"/>
    <x v="1"/>
    <n v="37390.199999999997"/>
    <x v="1"/>
  </r>
  <r>
    <x v="5980"/>
    <x v="5980"/>
    <x v="4"/>
    <x v="0"/>
    <n v="144"/>
    <n v="2"/>
    <x v="696"/>
    <n v="16"/>
    <n v="235"/>
    <n v="508.04"/>
    <n v="0.70499999999999996"/>
    <x v="2"/>
    <n v="288"/>
    <n v="175"/>
    <x v="1"/>
    <n v="65537.16"/>
    <x v="1"/>
  </r>
  <r>
    <x v="5981"/>
    <x v="5981"/>
    <x v="2"/>
    <x v="1"/>
    <n v="183"/>
    <n v="14"/>
    <x v="330"/>
    <n v="49"/>
    <n v="315"/>
    <n v="1392.63"/>
    <n v="0.96599999999999997"/>
    <x v="0"/>
    <n v="2562"/>
    <n v="1846"/>
    <x v="0"/>
    <n v="1065361.9500000002"/>
    <x v="2"/>
  </r>
  <r>
    <x v="5982"/>
    <x v="5982"/>
    <x v="4"/>
    <x v="2"/>
    <n v="93"/>
    <n v="11"/>
    <x v="778"/>
    <n v="71"/>
    <n v="181"/>
    <n v="1054.4100000000001"/>
    <n v="0.191"/>
    <x v="1"/>
    <n v="1023"/>
    <n v="1011"/>
    <x v="1"/>
    <n v="87516.030000000013"/>
    <x v="3"/>
  </r>
  <r>
    <x v="5983"/>
    <x v="5983"/>
    <x v="0"/>
    <x v="0"/>
    <n v="14"/>
    <n v="6"/>
    <x v="358"/>
    <n v="95"/>
    <n v="379"/>
    <n v="684.6"/>
    <n v="1.7000000000000001E-2"/>
    <x v="1"/>
    <n v="84"/>
    <n v="0"/>
    <x v="2"/>
    <n v="530565"/>
    <x v="3"/>
  </r>
  <r>
    <x v="5984"/>
    <x v="5984"/>
    <x v="2"/>
    <x v="1"/>
    <n v="56"/>
    <n v="2"/>
    <x v="727"/>
    <n v="222"/>
    <n v="378"/>
    <n v="601.15"/>
    <n v="0.32200000000000001"/>
    <x v="2"/>
    <n v="112"/>
    <n v="262"/>
    <x v="1"/>
    <n v="43282.799999999996"/>
    <x v="0"/>
  </r>
  <r>
    <x v="5985"/>
    <x v="5985"/>
    <x v="1"/>
    <x v="2"/>
    <n v="38"/>
    <n v="12"/>
    <x v="551"/>
    <n v="125"/>
    <n v="367"/>
    <n v="1861.08"/>
    <n v="0.15"/>
    <x v="0"/>
    <n v="456"/>
    <n v="300"/>
    <x v="1"/>
    <n v="522963.48"/>
    <x v="3"/>
  </r>
  <r>
    <x v="5986"/>
    <x v="5986"/>
    <x v="2"/>
    <x v="1"/>
    <n v="119"/>
    <n v="6"/>
    <x v="98"/>
    <n v="74"/>
    <n v="220"/>
    <n v="1828.26"/>
    <n v="0.54800000000000004"/>
    <x v="2"/>
    <n v="714"/>
    <n v="240"/>
    <x v="0"/>
    <n v="1001886.48"/>
    <x v="0"/>
  </r>
  <r>
    <x v="5987"/>
    <x v="5987"/>
    <x v="0"/>
    <x v="0"/>
    <n v="199"/>
    <n v="10"/>
    <x v="54"/>
    <n v="179"/>
    <n v="347"/>
    <n v="1050.6099999999999"/>
    <n v="0.89900000000000002"/>
    <x v="1"/>
    <n v="1990"/>
    <n v="1848"/>
    <x v="1"/>
    <n v="337245.80999999994"/>
    <x v="2"/>
  </r>
  <r>
    <x v="5988"/>
    <x v="5988"/>
    <x v="1"/>
    <x v="0"/>
    <n v="171"/>
    <n v="6"/>
    <x v="319"/>
    <n v="125"/>
    <n v="73"/>
    <n v="554.07000000000005"/>
    <n v="0.68799999999999994"/>
    <x v="0"/>
    <n v="1026"/>
    <n v="898"/>
    <x v="0"/>
    <n v="140179.71000000002"/>
    <x v="1"/>
  </r>
  <r>
    <x v="5989"/>
    <x v="5989"/>
    <x v="2"/>
    <x v="0"/>
    <n v="140"/>
    <n v="3"/>
    <x v="593"/>
    <n v="125"/>
    <n v="310"/>
    <n v="249.57"/>
    <n v="0.13600000000000001"/>
    <x v="1"/>
    <n v="420"/>
    <n v="453"/>
    <x v="1"/>
    <n v="22960.44"/>
    <x v="3"/>
  </r>
  <r>
    <x v="5990"/>
    <x v="5990"/>
    <x v="4"/>
    <x v="0"/>
    <n v="129"/>
    <n v="14"/>
    <x v="44"/>
    <n v="230"/>
    <n v="245"/>
    <n v="355.32"/>
    <n v="0.11600000000000001"/>
    <x v="2"/>
    <n v="1806"/>
    <n v="1660"/>
    <x v="0"/>
    <n v="133600.32000000001"/>
    <x v="3"/>
  </r>
  <r>
    <x v="5991"/>
    <x v="5991"/>
    <x v="3"/>
    <x v="0"/>
    <n v="161"/>
    <n v="3"/>
    <x v="315"/>
    <n v="59"/>
    <n v="148"/>
    <n v="1068.3900000000001"/>
    <n v="0.91100000000000003"/>
    <x v="2"/>
    <n v="483"/>
    <n v="0"/>
    <x v="0"/>
    <n v="664538.58000000007"/>
    <x v="2"/>
  </r>
  <r>
    <x v="5992"/>
    <x v="5992"/>
    <x v="3"/>
    <x v="1"/>
    <n v="154"/>
    <n v="11"/>
    <x v="731"/>
    <n v="88"/>
    <n v="382"/>
    <n v="650.27"/>
    <n v="0.48799999999999999"/>
    <x v="1"/>
    <n v="1694"/>
    <n v="1279"/>
    <x v="0"/>
    <n v="327085.81"/>
    <x v="0"/>
  </r>
  <r>
    <x v="5993"/>
    <x v="5993"/>
    <x v="4"/>
    <x v="0"/>
    <n v="193"/>
    <n v="10"/>
    <x v="618"/>
    <n v="29"/>
    <n v="150"/>
    <n v="132.03"/>
    <n v="0.92400000000000004"/>
    <x v="2"/>
    <n v="1930"/>
    <n v="1934"/>
    <x v="1"/>
    <n v="3300.75"/>
    <x v="2"/>
  </r>
  <r>
    <x v="5994"/>
    <x v="5994"/>
    <x v="3"/>
    <x v="0"/>
    <n v="47"/>
    <n v="13"/>
    <x v="179"/>
    <n v="46"/>
    <n v="169"/>
    <n v="937.58"/>
    <n v="0.73599999999999999"/>
    <x v="2"/>
    <n v="611"/>
    <n v="0"/>
    <x v="0"/>
    <n v="683495.82000000007"/>
    <x v="1"/>
  </r>
  <r>
    <x v="5995"/>
    <x v="5995"/>
    <x v="3"/>
    <x v="2"/>
    <n v="181"/>
    <n v="6"/>
    <x v="572"/>
    <n v="268"/>
    <n v="370"/>
    <n v="1505.07"/>
    <n v="0.99299999999999999"/>
    <x v="1"/>
    <n v="1086"/>
    <n v="627"/>
    <x v="0"/>
    <n v="1094185.8899999999"/>
    <x v="2"/>
  </r>
  <r>
    <x v="5996"/>
    <x v="5996"/>
    <x v="4"/>
    <x v="0"/>
    <n v="33"/>
    <n v="12"/>
    <x v="469"/>
    <n v="102"/>
    <n v="252"/>
    <n v="1788.81"/>
    <n v="0.871"/>
    <x v="0"/>
    <n v="396"/>
    <n v="342"/>
    <x v="1"/>
    <n v="279054.36"/>
    <x v="2"/>
  </r>
  <r>
    <x v="5997"/>
    <x v="5997"/>
    <x v="4"/>
    <x v="2"/>
    <n v="110"/>
    <n v="9"/>
    <x v="764"/>
    <n v="196"/>
    <n v="139"/>
    <n v="1191.3"/>
    <n v="0.41399999999999998"/>
    <x v="1"/>
    <n v="990"/>
    <n v="388"/>
    <x v="0"/>
    <n v="950657.39999999991"/>
    <x v="0"/>
  </r>
  <r>
    <x v="5998"/>
    <x v="5998"/>
    <x v="2"/>
    <x v="2"/>
    <n v="124"/>
    <n v="11"/>
    <x v="736"/>
    <n v="210"/>
    <n v="244"/>
    <n v="1460.42"/>
    <n v="0.75800000000000001"/>
    <x v="1"/>
    <n v="1364"/>
    <n v="1151"/>
    <x v="0"/>
    <n v="617757.66"/>
    <x v="1"/>
  </r>
  <r>
    <x v="5999"/>
    <x v="5999"/>
    <x v="2"/>
    <x v="2"/>
    <n v="85"/>
    <n v="5"/>
    <x v="100"/>
    <n v="297"/>
    <n v="226"/>
    <n v="759.94"/>
    <n v="0.47099999999999997"/>
    <x v="0"/>
    <n v="425"/>
    <n v="75"/>
    <x v="0"/>
    <n v="491681.1800000000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37DE09-F307-4324-86B2-531600659A3B}" name="PivotTable1"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C8" firstHeaderRow="0" firstDataRow="1" firstDataCol="1" rowPageCount="2" colPageCount="1"/>
  <pivotFields count="17">
    <pivotField dataField="1" showAll="0">
      <items count="6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t="default"/>
      </items>
    </pivotField>
    <pivotField showAll="0"/>
    <pivotField showAll="0">
      <items count="6">
        <item x="1"/>
        <item x="2"/>
        <item x="4"/>
        <item x="3"/>
        <item x="0"/>
        <item t="default"/>
      </items>
    </pivotField>
    <pivotField showAll="0">
      <items count="4">
        <item x="0"/>
        <item x="1"/>
        <item x="2"/>
        <item t="default"/>
      </items>
    </pivotField>
    <pivotField showAll="0"/>
    <pivotField showAll="0"/>
    <pivotField showAll="0">
      <items count="780">
        <item x="45"/>
        <item x="656"/>
        <item x="521"/>
        <item x="164"/>
        <item x="61"/>
        <item x="618"/>
        <item x="662"/>
        <item x="666"/>
        <item x="60"/>
        <item x="543"/>
        <item x="582"/>
        <item x="703"/>
        <item x="183"/>
        <item x="142"/>
        <item x="7"/>
        <item x="475"/>
        <item x="284"/>
        <item x="33"/>
        <item x="379"/>
        <item x="776"/>
        <item x="515"/>
        <item x="539"/>
        <item x="350"/>
        <item x="67"/>
        <item x="148"/>
        <item x="139"/>
        <item x="46"/>
        <item x="111"/>
        <item x="150"/>
        <item x="537"/>
        <item x="53"/>
        <item x="540"/>
        <item x="751"/>
        <item x="339"/>
        <item x="752"/>
        <item x="268"/>
        <item x="733"/>
        <item x="176"/>
        <item x="445"/>
        <item x="589"/>
        <item x="245"/>
        <item x="8"/>
        <item x="332"/>
        <item x="192"/>
        <item x="717"/>
        <item x="729"/>
        <item x="468"/>
        <item x="140"/>
        <item x="503"/>
        <item x="745"/>
        <item x="224"/>
        <item x="85"/>
        <item x="727"/>
        <item x="312"/>
        <item x="93"/>
        <item x="669"/>
        <item x="59"/>
        <item x="481"/>
        <item x="580"/>
        <item x="26"/>
        <item x="239"/>
        <item x="553"/>
        <item x="253"/>
        <item x="778"/>
        <item x="373"/>
        <item x="590"/>
        <item x="718"/>
        <item x="2"/>
        <item x="96"/>
        <item x="436"/>
        <item x="188"/>
        <item x="612"/>
        <item x="593"/>
        <item x="441"/>
        <item x="158"/>
        <item x="324"/>
        <item x="32"/>
        <item x="542"/>
        <item x="712"/>
        <item x="295"/>
        <item x="307"/>
        <item x="124"/>
        <item x="683"/>
        <item x="694"/>
        <item x="459"/>
        <item x="72"/>
        <item x="506"/>
        <item x="125"/>
        <item x="79"/>
        <item x="691"/>
        <item x="706"/>
        <item x="588"/>
        <item x="393"/>
        <item x="644"/>
        <item x="732"/>
        <item x="231"/>
        <item x="498"/>
        <item x="396"/>
        <item x="673"/>
        <item x="95"/>
        <item x="616"/>
        <item x="159"/>
        <item x="71"/>
        <item x="27"/>
        <item x="375"/>
        <item x="232"/>
        <item x="265"/>
        <item x="136"/>
        <item x="403"/>
        <item x="696"/>
        <item x="417"/>
        <item x="195"/>
        <item x="749"/>
        <item x="62"/>
        <item x="388"/>
        <item x="103"/>
        <item x="424"/>
        <item x="170"/>
        <item x="562"/>
        <item x="81"/>
        <item x="547"/>
        <item x="274"/>
        <item x="627"/>
        <item x="294"/>
        <item x="362"/>
        <item x="461"/>
        <item x="50"/>
        <item x="661"/>
        <item x="599"/>
        <item x="92"/>
        <item x="376"/>
        <item x="631"/>
        <item x="222"/>
        <item x="598"/>
        <item x="600"/>
        <item x="701"/>
        <item x="469"/>
        <item x="255"/>
        <item x="516"/>
        <item x="500"/>
        <item x="632"/>
        <item x="754"/>
        <item x="496"/>
        <item x="354"/>
        <item x="484"/>
        <item x="434"/>
        <item x="594"/>
        <item x="711"/>
        <item x="626"/>
        <item x="52"/>
        <item x="342"/>
        <item x="101"/>
        <item x="283"/>
        <item x="298"/>
        <item x="269"/>
        <item x="82"/>
        <item x="442"/>
        <item x="478"/>
        <item x="173"/>
        <item x="48"/>
        <item x="743"/>
        <item x="352"/>
        <item x="437"/>
        <item x="741"/>
        <item x="630"/>
        <item x="394"/>
        <item x="168"/>
        <item x="578"/>
        <item x="201"/>
        <item x="243"/>
        <item x="335"/>
        <item x="755"/>
        <item x="163"/>
        <item x="23"/>
        <item x="172"/>
        <item x="252"/>
        <item x="513"/>
        <item x="633"/>
        <item x="710"/>
        <item x="323"/>
        <item x="566"/>
        <item x="304"/>
        <item x="535"/>
        <item x="34"/>
        <item x="321"/>
        <item x="546"/>
        <item x="133"/>
        <item x="84"/>
        <item x="681"/>
        <item x="579"/>
        <item x="499"/>
        <item x="646"/>
        <item x="181"/>
        <item x="637"/>
        <item x="470"/>
        <item x="387"/>
        <item x="567"/>
        <item x="414"/>
        <item x="122"/>
        <item x="713"/>
        <item x="467"/>
        <item x="4"/>
        <item x="410"/>
        <item x="348"/>
        <item x="66"/>
        <item x="261"/>
        <item x="347"/>
        <item x="709"/>
        <item x="446"/>
        <item x="51"/>
        <item x="621"/>
        <item x="508"/>
        <item x="714"/>
        <item x="372"/>
        <item x="739"/>
        <item x="525"/>
        <item x="628"/>
        <item x="135"/>
        <item x="327"/>
        <item x="623"/>
        <item x="675"/>
        <item x="655"/>
        <item x="157"/>
        <item x="647"/>
        <item x="380"/>
        <item x="259"/>
        <item x="175"/>
        <item x="334"/>
        <item x="108"/>
        <item x="90"/>
        <item x="115"/>
        <item x="418"/>
        <item x="297"/>
        <item x="319"/>
        <item x="509"/>
        <item x="520"/>
        <item x="273"/>
        <item x="742"/>
        <item x="533"/>
        <item x="220"/>
        <item x="480"/>
        <item x="235"/>
        <item x="204"/>
        <item x="16"/>
        <item x="606"/>
        <item x="202"/>
        <item x="772"/>
        <item x="574"/>
        <item x="212"/>
        <item x="182"/>
        <item x="428"/>
        <item x="435"/>
        <item x="690"/>
        <item x="559"/>
        <item x="595"/>
        <item x="444"/>
        <item x="58"/>
        <item x="620"/>
        <item x="451"/>
        <item x="561"/>
        <item x="218"/>
        <item x="551"/>
        <item x="654"/>
        <item x="761"/>
        <item x="672"/>
        <item x="203"/>
        <item x="42"/>
        <item x="397"/>
        <item x="738"/>
        <item x="153"/>
        <item x="94"/>
        <item x="193"/>
        <item x="420"/>
        <item x="360"/>
        <item x="708"/>
        <item x="611"/>
        <item x="328"/>
        <item x="660"/>
        <item x="143"/>
        <item x="287"/>
        <item x="37"/>
        <item x="507"/>
        <item x="604"/>
        <item x="427"/>
        <item x="400"/>
        <item x="763"/>
        <item x="610"/>
        <item x="38"/>
        <item x="12"/>
        <item x="676"/>
        <item x="517"/>
        <item x="524"/>
        <item x="677"/>
        <item x="241"/>
        <item x="155"/>
        <item x="326"/>
        <item x="249"/>
        <item x="405"/>
        <item x="97"/>
        <item x="169"/>
        <item x="514"/>
        <item x="54"/>
        <item x="29"/>
        <item x="118"/>
        <item x="457"/>
        <item x="219"/>
        <item x="336"/>
        <item x="555"/>
        <item x="680"/>
        <item x="314"/>
        <item x="667"/>
        <item x="550"/>
        <item x="151"/>
        <item x="197"/>
        <item x="412"/>
        <item x="448"/>
        <item x="363"/>
        <item x="635"/>
        <item x="601"/>
        <item x="316"/>
        <item x="378"/>
        <item x="310"/>
        <item x="105"/>
        <item x="356"/>
        <item x="747"/>
        <item x="279"/>
        <item x="206"/>
        <item x="145"/>
        <item x="3"/>
        <item x="102"/>
        <item x="699"/>
        <item x="301"/>
        <item x="619"/>
        <item x="556"/>
        <item x="473"/>
        <item x="545"/>
        <item x="320"/>
        <item x="722"/>
        <item x="430"/>
        <item x="501"/>
        <item x="144"/>
        <item x="210"/>
        <item x="663"/>
        <item x="602"/>
        <item x="216"/>
        <item x="777"/>
        <item x="489"/>
        <item x="285"/>
        <item x="137"/>
        <item x="641"/>
        <item x="596"/>
        <item x="389"/>
        <item x="617"/>
        <item x="99"/>
        <item x="291"/>
        <item x="634"/>
        <item x="44"/>
        <item x="486"/>
        <item x="483"/>
        <item x="110"/>
        <item x="333"/>
        <item x="367"/>
        <item x="638"/>
        <item x="113"/>
        <item x="613"/>
        <item x="528"/>
        <item x="651"/>
        <item x="490"/>
        <item x="740"/>
        <item x="141"/>
        <item x="194"/>
        <item x="75"/>
        <item x="674"/>
        <item x="131"/>
        <item x="277"/>
        <item x="306"/>
        <item x="371"/>
        <item x="293"/>
        <item x="196"/>
        <item x="214"/>
        <item x="215"/>
        <item x="355"/>
        <item x="119"/>
        <item x="174"/>
        <item x="668"/>
        <item x="682"/>
        <item x="607"/>
        <item x="187"/>
        <item x="377"/>
        <item x="126"/>
        <item x="557"/>
        <item x="226"/>
        <item x="398"/>
        <item x="341"/>
        <item x="116"/>
        <item x="554"/>
        <item x="577"/>
        <item x="679"/>
        <item x="49"/>
        <item x="497"/>
        <item x="523"/>
        <item x="688"/>
        <item x="721"/>
        <item x="736"/>
        <item x="462"/>
        <item x="70"/>
        <item x="728"/>
        <item x="758"/>
        <item x="246"/>
        <item x="548"/>
        <item x="605"/>
        <item x="768"/>
        <item x="756"/>
        <item x="385"/>
        <item x="198"/>
        <item x="240"/>
        <item x="275"/>
        <item x="530"/>
        <item x="458"/>
        <item x="271"/>
        <item x="773"/>
        <item x="288"/>
        <item x="286"/>
        <item x="762"/>
        <item x="426"/>
        <item x="149"/>
        <item x="569"/>
        <item x="309"/>
        <item x="416"/>
        <item x="303"/>
        <item x="178"/>
        <item x="368"/>
        <item x="130"/>
        <item x="425"/>
        <item x="132"/>
        <item x="439"/>
        <item x="80"/>
        <item x="191"/>
        <item x="313"/>
        <item x="431"/>
        <item x="221"/>
        <item x="702"/>
        <item x="260"/>
        <item x="266"/>
        <item x="440"/>
        <item x="395"/>
        <item x="649"/>
        <item x="585"/>
        <item x="258"/>
        <item x="492"/>
        <item x="129"/>
        <item x="361"/>
        <item x="505"/>
        <item x="256"/>
        <item x="250"/>
        <item x="476"/>
        <item x="263"/>
        <item x="471"/>
        <item x="1"/>
        <item x="382"/>
        <item x="775"/>
        <item x="114"/>
        <item x="177"/>
        <item x="650"/>
        <item x="290"/>
        <item x="421"/>
        <item x="308"/>
        <item x="544"/>
        <item x="529"/>
        <item x="563"/>
        <item x="684"/>
        <item x="522"/>
        <item x="305"/>
        <item x="41"/>
        <item x="5"/>
        <item x="575"/>
        <item x="720"/>
        <item x="769"/>
        <item x="165"/>
        <item x="88"/>
        <item x="91"/>
        <item x="576"/>
        <item x="493"/>
        <item x="731"/>
        <item x="200"/>
        <item x="622"/>
        <item x="443"/>
        <item x="236"/>
        <item x="744"/>
        <item x="282"/>
        <item x="502"/>
        <item x="581"/>
        <item x="68"/>
        <item x="700"/>
        <item x="311"/>
        <item x="366"/>
        <item x="759"/>
        <item x="685"/>
        <item x="625"/>
        <item x="564"/>
        <item x="318"/>
        <item x="603"/>
        <item x="300"/>
        <item x="653"/>
        <item x="766"/>
        <item x="678"/>
        <item x="415"/>
        <item x="229"/>
        <item x="25"/>
        <item x="477"/>
        <item x="464"/>
        <item x="171"/>
        <item x="234"/>
        <item x="748"/>
        <item x="237"/>
        <item x="757"/>
        <item x="730"/>
        <item x="6"/>
        <item x="121"/>
        <item x="370"/>
        <item x="689"/>
        <item x="138"/>
        <item x="228"/>
        <item x="0"/>
        <item x="40"/>
        <item x="474"/>
        <item x="639"/>
        <item x="657"/>
        <item x="98"/>
        <item x="207"/>
        <item x="87"/>
        <item x="160"/>
        <item x="13"/>
        <item x="24"/>
        <item x="276"/>
        <item x="767"/>
        <item x="374"/>
        <item x="686"/>
        <item x="571"/>
        <item x="472"/>
        <item x="704"/>
        <item x="104"/>
        <item x="9"/>
        <item x="349"/>
        <item x="693"/>
        <item x="384"/>
        <item x="270"/>
        <item x="47"/>
        <item x="586"/>
        <item x="36"/>
        <item x="254"/>
        <item x="302"/>
        <item x="466"/>
        <item x="211"/>
        <item x="186"/>
        <item x="322"/>
        <item x="296"/>
        <item x="120"/>
        <item x="409"/>
        <item x="383"/>
        <item x="488"/>
        <item x="512"/>
        <item x="106"/>
        <item x="671"/>
        <item x="510"/>
        <item x="381"/>
        <item x="20"/>
        <item x="338"/>
        <item x="624"/>
        <item x="453"/>
        <item x="190"/>
        <item x="107"/>
        <item x="532"/>
        <item x="465"/>
        <item x="278"/>
        <item x="357"/>
        <item x="447"/>
        <item x="329"/>
        <item x="665"/>
        <item x="128"/>
        <item x="725"/>
        <item x="292"/>
        <item x="359"/>
        <item x="152"/>
        <item x="527"/>
        <item x="560"/>
        <item x="89"/>
        <item x="438"/>
        <item x="511"/>
        <item x="614"/>
        <item x="406"/>
        <item x="281"/>
        <item x="636"/>
        <item x="346"/>
        <item x="208"/>
        <item x="77"/>
        <item x="184"/>
        <item x="22"/>
        <item x="217"/>
        <item x="289"/>
        <item x="664"/>
        <item x="78"/>
        <item x="315"/>
        <item x="317"/>
        <item x="454"/>
        <item x="123"/>
        <item x="147"/>
        <item x="648"/>
        <item x="43"/>
        <item x="353"/>
        <item x="272"/>
        <item x="19"/>
        <item x="325"/>
        <item x="351"/>
        <item x="485"/>
        <item x="735"/>
        <item x="456"/>
        <item x="225"/>
        <item x="408"/>
        <item x="491"/>
        <item x="185"/>
        <item x="248"/>
        <item x="765"/>
        <item x="504"/>
        <item x="658"/>
        <item x="167"/>
        <item x="750"/>
        <item x="100"/>
        <item x="161"/>
        <item x="343"/>
        <item x="519"/>
        <item x="591"/>
        <item x="432"/>
        <item x="146"/>
        <item x="251"/>
        <item x="526"/>
        <item x="770"/>
        <item x="429"/>
        <item x="670"/>
        <item x="494"/>
        <item x="760"/>
        <item x="340"/>
        <item x="433"/>
        <item x="463"/>
        <item x="536"/>
        <item x="244"/>
        <item x="549"/>
        <item x="180"/>
        <item x="411"/>
        <item x="615"/>
        <item x="28"/>
        <item x="86"/>
        <item x="642"/>
        <item x="238"/>
        <item x="39"/>
        <item x="156"/>
        <item x="35"/>
        <item x="629"/>
        <item x="587"/>
        <item x="166"/>
        <item x="17"/>
        <item x="230"/>
        <item x="390"/>
        <item x="774"/>
        <item x="568"/>
        <item x="391"/>
        <item x="753"/>
        <item x="449"/>
        <item x="597"/>
        <item x="205"/>
        <item x="30"/>
        <item x="541"/>
        <item x="552"/>
        <item x="487"/>
        <item x="369"/>
        <item x="262"/>
        <item x="74"/>
        <item x="233"/>
        <item x="76"/>
        <item x="695"/>
        <item x="573"/>
        <item x="69"/>
        <item x="57"/>
        <item x="401"/>
        <item x="64"/>
        <item x="162"/>
        <item x="570"/>
        <item x="687"/>
        <item x="608"/>
        <item x="422"/>
        <item x="771"/>
        <item x="299"/>
        <item x="10"/>
        <item x="14"/>
        <item x="264"/>
        <item x="15"/>
        <item x="495"/>
        <item x="21"/>
        <item x="452"/>
        <item x="83"/>
        <item x="267"/>
        <item x="707"/>
        <item x="746"/>
        <item x="364"/>
        <item x="584"/>
        <item x="737"/>
        <item x="280"/>
        <item x="572"/>
        <item x="419"/>
        <item x="179"/>
        <item x="331"/>
        <item x="117"/>
        <item x="227"/>
        <item x="719"/>
        <item x="518"/>
        <item x="344"/>
        <item x="723"/>
        <item x="534"/>
        <item x="223"/>
        <item x="692"/>
        <item x="659"/>
        <item x="386"/>
        <item x="645"/>
        <item x="697"/>
        <item x="609"/>
        <item x="640"/>
        <item x="716"/>
        <item x="460"/>
        <item x="482"/>
        <item x="592"/>
        <item x="55"/>
        <item x="65"/>
        <item x="402"/>
        <item x="392"/>
        <item x="734"/>
        <item x="242"/>
        <item x="247"/>
        <item x="479"/>
        <item x="199"/>
        <item x="455"/>
        <item x="413"/>
        <item x="209"/>
        <item x="31"/>
        <item x="715"/>
        <item x="330"/>
        <item x="345"/>
        <item x="538"/>
        <item x="583"/>
        <item x="337"/>
        <item x="134"/>
        <item x="450"/>
        <item x="257"/>
        <item x="365"/>
        <item x="127"/>
        <item x="358"/>
        <item x="724"/>
        <item x="404"/>
        <item x="531"/>
        <item x="213"/>
        <item x="726"/>
        <item x="154"/>
        <item x="698"/>
        <item x="399"/>
        <item x="56"/>
        <item x="112"/>
        <item x="73"/>
        <item x="18"/>
        <item x="423"/>
        <item x="407"/>
        <item x="109"/>
        <item x="558"/>
        <item x="705"/>
        <item x="11"/>
        <item x="652"/>
        <item x="565"/>
        <item x="63"/>
        <item x="643"/>
        <item x="764"/>
        <item x="189"/>
        <item t="default"/>
      </items>
    </pivotField>
    <pivotField showAll="0"/>
    <pivotField showAll="0"/>
    <pivotField numFmtId="44"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axis="axisPage" showAll="0">
      <items count="4">
        <item x="0"/>
        <item x="2"/>
        <item x="1"/>
        <item t="default"/>
      </items>
    </pivotField>
    <pivotField dataField="1" numFmtId="164" showAll="0"/>
    <pivotField axis="axisPage" showAll="0">
      <items count="5">
        <item x="2"/>
        <item x="1"/>
        <item x="3"/>
        <item x="0"/>
        <item t="default"/>
      </items>
    </pivotField>
  </pivotFields>
  <rowFields count="1">
    <field x="11"/>
  </rowFields>
  <rowItems count="4">
    <i>
      <x/>
    </i>
    <i>
      <x v="2"/>
    </i>
    <i>
      <x v="1"/>
    </i>
    <i t="grand">
      <x/>
    </i>
  </rowItems>
  <colFields count="1">
    <field x="-2"/>
  </colFields>
  <colItems count="2">
    <i>
      <x/>
    </i>
    <i i="1">
      <x v="1"/>
    </i>
  </colItems>
  <pageFields count="2">
    <pageField fld="16" item="0" hier="-1"/>
    <pageField fld="14" hier="-1"/>
  </pageFields>
  <dataFields count="2">
    <dataField name="Sum of Inventory_Value" fld="15" baseField="0" baseItem="0" numFmtId="164"/>
    <dataField name="SKU_Count" fld="0" subtotal="count" baseField="11"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2">
          <reference field="4294967294" count="1" selected="0">
            <x v="0"/>
          </reference>
          <reference field="11" count="1" selected="0">
            <x v="1"/>
          </reference>
        </references>
      </pivotArea>
    </chartFormat>
    <chartFormat chart="5" format="28" series="1">
      <pivotArea type="data" outline="0" fieldPosition="0">
        <references count="1">
          <reference field="4294967294" count="1" selected="0">
            <x v="0"/>
          </reference>
        </references>
      </pivotArea>
    </chartFormat>
    <chartFormat chart="5" format="2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E6626E-E006-4F78-BAEB-DAEE61CBD0C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0" firstDataRow="1" firstDataCol="1" rowPageCount="1" colPageCount="1"/>
  <pivotFields count="17">
    <pivotField dataField="1" showAll="0"/>
    <pivotField showAll="0"/>
    <pivotField showAll="0">
      <items count="6">
        <item x="1"/>
        <item x="2"/>
        <item x="4"/>
        <item x="3"/>
        <item x="0"/>
        <item t="default"/>
      </items>
    </pivotField>
    <pivotField axis="axisRow" showAll="0">
      <items count="4">
        <item x="0"/>
        <item x="1"/>
        <item x="2"/>
        <item t="default"/>
      </items>
    </pivotField>
    <pivotField showAll="0"/>
    <pivotField dataField="1" showAll="0"/>
    <pivotField showAll="0"/>
    <pivotField showAll="0"/>
    <pivotField showAll="0"/>
    <pivotField numFmtId="44" showAll="0"/>
    <pivotField dataField="1" showAll="0"/>
    <pivotField showAll="0"/>
    <pivotField showAll="0"/>
    <pivotField showAll="0"/>
    <pivotField axis="axisPage" multipleItemSelectionAllowed="1" showAll="0">
      <items count="4">
        <item x="0"/>
        <item x="2"/>
        <item x="1"/>
        <item t="default"/>
      </items>
    </pivotField>
    <pivotField numFmtId="164" showAll="0"/>
    <pivotField showAll="0"/>
  </pivotFields>
  <rowFields count="1">
    <field x="3"/>
  </rowFields>
  <rowItems count="4">
    <i>
      <x/>
    </i>
    <i>
      <x v="1"/>
    </i>
    <i>
      <x v="2"/>
    </i>
    <i t="grand">
      <x/>
    </i>
  </rowItems>
  <colFields count="1">
    <field x="-2"/>
  </colFields>
  <colItems count="3">
    <i>
      <x/>
    </i>
    <i i="1">
      <x v="1"/>
    </i>
    <i i="2">
      <x v="2"/>
    </i>
  </colItems>
  <pageFields count="1">
    <pageField fld="14" hier="-1"/>
  </pageFields>
  <dataFields count="3">
    <dataField name="Average of Lead_Time_Days" fld="5" subtotal="average" baseField="3" baseItem="0" numFmtId="165"/>
    <dataField name="Average of Stockout_Risk_Score" fld="10" subtotal="average" baseField="3" baseItem="0" numFmtId="165"/>
    <dataField name="Count of Item_ID" fld="0" subtotal="count" baseField="3" baseItem="0"/>
  </dataFields>
  <formats count="4">
    <format dxfId="31">
      <pivotArea outline="0" collapsedLevelsAreSubtotals="1" fieldPosition="0">
        <references count="1">
          <reference field="4294967294" count="1" selected="0">
            <x v="0"/>
          </reference>
        </references>
      </pivotArea>
    </format>
    <format dxfId="30">
      <pivotArea dataOnly="0" labelOnly="1" outline="0" fieldPosition="0">
        <references count="1">
          <reference field="4294967294" count="1">
            <x v="0"/>
          </reference>
        </references>
      </pivotArea>
    </format>
    <format dxfId="29">
      <pivotArea outline="0" collapsedLevelsAreSubtotals="1" fieldPosition="0">
        <references count="1">
          <reference field="4294967294" count="1" selected="0">
            <x v="1"/>
          </reference>
        </references>
      </pivotArea>
    </format>
    <format dxfId="28">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2AB779-5726-492C-A539-5619209AF4A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4:E10" firstHeaderRow="1" firstDataRow="2" firstDataCol="1" rowPageCount="2" colPageCount="1"/>
  <pivotFields count="17">
    <pivotField showAll="0"/>
    <pivotField showAll="0"/>
    <pivotField axis="axisRow" showAll="0">
      <items count="6">
        <item x="1"/>
        <item x="2"/>
        <item x="4"/>
        <item x="3"/>
        <item x="0"/>
        <item t="default"/>
      </items>
    </pivotField>
    <pivotField axis="axisPage" showAll="0">
      <items count="4">
        <item x="0"/>
        <item x="1"/>
        <item x="2"/>
        <item t="default"/>
      </items>
    </pivotField>
    <pivotField showAll="0"/>
    <pivotField showAll="0"/>
    <pivotField showAll="0"/>
    <pivotField showAll="0"/>
    <pivotField showAll="0"/>
    <pivotField numFmtId="44" showAll="0"/>
    <pivotField showAll="0"/>
    <pivotField axis="axisPage" showAll="0">
      <items count="4">
        <item x="2"/>
        <item x="1"/>
        <item x="0"/>
        <item t="default"/>
      </items>
    </pivotField>
    <pivotField showAll="0"/>
    <pivotField showAll="0"/>
    <pivotField showAll="0">
      <items count="4">
        <item x="0"/>
        <item x="2"/>
        <item x="1"/>
        <item t="default"/>
      </items>
    </pivotField>
    <pivotField dataField="1" numFmtId="164" showAll="0"/>
    <pivotField axis="axisCol" showAll="0">
      <items count="5">
        <item x="2"/>
        <item x="1"/>
        <item x="3"/>
        <item x="0"/>
        <item t="default"/>
      </items>
    </pivotField>
  </pivotFields>
  <rowFields count="1">
    <field x="2"/>
  </rowFields>
  <rowItems count="5">
    <i>
      <x/>
    </i>
    <i>
      <x v="1"/>
    </i>
    <i>
      <x v="2"/>
    </i>
    <i>
      <x v="3"/>
    </i>
    <i>
      <x v="4"/>
    </i>
  </rowItems>
  <colFields count="1">
    <field x="16"/>
  </colFields>
  <colItems count="4">
    <i>
      <x/>
    </i>
    <i>
      <x v="1"/>
    </i>
    <i>
      <x v="2"/>
    </i>
    <i>
      <x v="3"/>
    </i>
  </colItems>
  <pageFields count="2">
    <pageField fld="11" hier="-1"/>
    <pageField fld="3" hier="-1"/>
  </pageFields>
  <dataFields count="1">
    <dataField name="Sum of Inventory_Value" fld="15" baseField="0" baseItem="0" numFmtId="166"/>
  </dataFields>
  <formats count="1">
    <format dxfId="27">
      <pivotArea outline="0" collapsedLevelsAreSubtotals="1" fieldPosition="0"/>
    </format>
  </formats>
  <chartFormats count="12">
    <chartFormat chart="0" format="12" series="1">
      <pivotArea type="data" outline="0" fieldPosition="0">
        <references count="1">
          <reference field="16" count="1" selected="0">
            <x v="0"/>
          </reference>
        </references>
      </pivotArea>
    </chartFormat>
    <chartFormat chart="0" format="13" series="1">
      <pivotArea type="data" outline="0" fieldPosition="0">
        <references count="1">
          <reference field="16" count="1" selected="0">
            <x v="1"/>
          </reference>
        </references>
      </pivotArea>
    </chartFormat>
    <chartFormat chart="0" format="14" series="1">
      <pivotArea type="data" outline="0" fieldPosition="0">
        <references count="1">
          <reference field="16" count="1" selected="0">
            <x v="2"/>
          </reference>
        </references>
      </pivotArea>
    </chartFormat>
    <chartFormat chart="0" format="15" series="1">
      <pivotArea type="data" outline="0" fieldPosition="0">
        <references count="1">
          <reference field="16" count="1" selected="0">
            <x v="3"/>
          </reference>
        </references>
      </pivotArea>
    </chartFormat>
    <chartFormat chart="0" format="16" series="1">
      <pivotArea type="data" outline="0" fieldPosition="0">
        <references count="2">
          <reference field="4294967294" count="1" selected="0">
            <x v="0"/>
          </reference>
          <reference field="16" count="1" selected="0">
            <x v="0"/>
          </reference>
        </references>
      </pivotArea>
    </chartFormat>
    <chartFormat chart="0" format="17" series="1">
      <pivotArea type="data" outline="0" fieldPosition="0">
        <references count="2">
          <reference field="4294967294" count="1" selected="0">
            <x v="0"/>
          </reference>
          <reference field="16" count="1" selected="0">
            <x v="1"/>
          </reference>
        </references>
      </pivotArea>
    </chartFormat>
    <chartFormat chart="0" format="18" series="1">
      <pivotArea type="data" outline="0" fieldPosition="0">
        <references count="2">
          <reference field="4294967294" count="1" selected="0">
            <x v="0"/>
          </reference>
          <reference field="16" count="1" selected="0">
            <x v="2"/>
          </reference>
        </references>
      </pivotArea>
    </chartFormat>
    <chartFormat chart="0" format="19" series="1">
      <pivotArea type="data" outline="0" fieldPosition="0">
        <references count="2">
          <reference field="4294967294" count="1" selected="0">
            <x v="0"/>
          </reference>
          <reference field="16" count="1" selected="0">
            <x v="3"/>
          </reference>
        </references>
      </pivotArea>
    </chartFormat>
    <chartFormat chart="8" format="24" series="1">
      <pivotArea type="data" outline="0" fieldPosition="0">
        <references count="2">
          <reference field="4294967294" count="1" selected="0">
            <x v="0"/>
          </reference>
          <reference field="16" count="1" selected="0">
            <x v="0"/>
          </reference>
        </references>
      </pivotArea>
    </chartFormat>
    <chartFormat chart="8" format="25" series="1">
      <pivotArea type="data" outline="0" fieldPosition="0">
        <references count="2">
          <reference field="4294967294" count="1" selected="0">
            <x v="0"/>
          </reference>
          <reference field="16" count="1" selected="0">
            <x v="1"/>
          </reference>
        </references>
      </pivotArea>
    </chartFormat>
    <chartFormat chart="8" format="26" series="1">
      <pivotArea type="data" outline="0" fieldPosition="0">
        <references count="2">
          <reference field="4294967294" count="1" selected="0">
            <x v="0"/>
          </reference>
          <reference field="16" count="1" selected="0">
            <x v="2"/>
          </reference>
        </references>
      </pivotArea>
    </chartFormat>
    <chartFormat chart="8" format="27" series="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EF494E-B63F-4914-86CE-797EA9E406B1}"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4:C32" firstHeaderRow="0" firstDataRow="1" firstDataCol="1" rowPageCount="2" colPageCount="1"/>
  <pivotFields count="17">
    <pivotField showAll="0"/>
    <pivotField axis="axisRow" showAll="0" measureFilter="1" sortType="descending">
      <items count="6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t="default"/>
      </items>
      <autoSortScope>
        <pivotArea dataOnly="0" outline="0" fieldPosition="0">
          <references count="1">
            <reference field="4294967294" count="1" selected="0">
              <x v="1"/>
            </reference>
          </references>
        </pivotArea>
      </autoSortScope>
    </pivotField>
    <pivotField showAll="0">
      <items count="6">
        <item x="1"/>
        <item x="2"/>
        <item x="4"/>
        <item x="3"/>
        <item x="0"/>
        <item t="default"/>
      </items>
    </pivotField>
    <pivotField showAll="0">
      <items count="4">
        <item x="0"/>
        <item x="1"/>
        <item x="2"/>
        <item t="default"/>
      </items>
    </pivotField>
    <pivotField showAll="0"/>
    <pivotField showAll="0"/>
    <pivotField dataField="1" showAll="0"/>
    <pivotField showAll="0"/>
    <pivotField showAll="0"/>
    <pivotField numFmtId="44" showAll="0"/>
    <pivotField dataField="1" showAll="0"/>
    <pivotField axis="axisPage" multipleItemSelectionAllowed="1" showAll="0">
      <items count="4">
        <item x="2"/>
        <item x="1"/>
        <item x="0"/>
        <item t="default"/>
      </items>
    </pivotField>
    <pivotField showAll="0"/>
    <pivotField showAll="0"/>
    <pivotField showAll="0">
      <items count="4">
        <item x="0"/>
        <item x="2"/>
        <item x="1"/>
        <item t="default"/>
      </items>
    </pivotField>
    <pivotField numFmtId="164" showAll="0"/>
    <pivotField axis="axisPage" showAll="0">
      <items count="5">
        <item x="2"/>
        <item x="1"/>
        <item x="3"/>
        <item x="0"/>
        <item t="default"/>
      </items>
    </pivotField>
  </pivotFields>
  <rowFields count="1">
    <field x="1"/>
  </rowFields>
  <rowItems count="28">
    <i>
      <x v="5268"/>
    </i>
    <i>
      <x v="944"/>
    </i>
    <i>
      <x v="5777"/>
    </i>
    <i>
      <x v="376"/>
    </i>
    <i>
      <x v="2925"/>
    </i>
    <i>
      <x v="797"/>
    </i>
    <i>
      <x v="927"/>
    </i>
    <i>
      <x v="4111"/>
    </i>
    <i>
      <x v="5351"/>
    </i>
    <i>
      <x v="5139"/>
    </i>
    <i>
      <x v="3013"/>
    </i>
    <i>
      <x v="2278"/>
    </i>
    <i>
      <x v="5121"/>
    </i>
    <i>
      <x v="1287"/>
    </i>
    <i>
      <x v="2832"/>
    </i>
    <i>
      <x v="1112"/>
    </i>
    <i>
      <x v="2627"/>
    </i>
    <i>
      <x v="5566"/>
    </i>
    <i>
      <x v="48"/>
    </i>
    <i>
      <x v="1685"/>
    </i>
    <i>
      <x v="4292"/>
    </i>
    <i>
      <x v="4140"/>
    </i>
    <i>
      <x v="5301"/>
    </i>
    <i>
      <x v="4959"/>
    </i>
    <i>
      <x v="4180"/>
    </i>
    <i>
      <x v="4633"/>
    </i>
    <i>
      <x v="4897"/>
    </i>
    <i>
      <x v="4384"/>
    </i>
  </rowItems>
  <colFields count="1">
    <field x="-2"/>
  </colFields>
  <colItems count="2">
    <i>
      <x/>
    </i>
    <i i="1">
      <x v="1"/>
    </i>
  </colItems>
  <pageFields count="2">
    <pageField fld="16" item="0" hier="-1"/>
    <pageField fld="11" hier="-1"/>
  </pageFields>
  <dataFields count="2">
    <dataField name="Sum of Current_Inventory" fld="6" baseField="0" baseItem="0"/>
    <dataField name="Max of Stockout_Risk_Score" fld="10" subtotal="max" baseField="1" baseItem="0"/>
  </dataFields>
  <chartFormats count="30">
    <chartFormat chart="1" format="0" series="1">
      <pivotArea type="data" outline="0" fieldPosition="0">
        <references count="1">
          <reference field="4294967294" count="1" selected="0">
            <x v="1"/>
          </reference>
        </references>
      </pivotArea>
    </chartFormat>
    <chartFormat chart="1" format="2" series="1">
      <pivotArea type="data" outline="0" fieldPosition="0">
        <references count="2">
          <reference field="4294967294" count="1" selected="0">
            <x v="1"/>
          </reference>
          <reference field="1" count="1" selected="0">
            <x v="5777"/>
          </reference>
        </references>
      </pivotArea>
    </chartFormat>
    <chartFormat chart="1" format="3" series="1">
      <pivotArea type="data" outline="0" fieldPosition="0">
        <references count="2">
          <reference field="4294967294" count="1" selected="0">
            <x v="1"/>
          </reference>
          <reference field="1" count="1" selected="0">
            <x v="376"/>
          </reference>
        </references>
      </pivotArea>
    </chartFormat>
    <chartFormat chart="1" format="4" series="1">
      <pivotArea type="data" outline="0" fieldPosition="0">
        <references count="2">
          <reference field="4294967294" count="1" selected="0">
            <x v="1"/>
          </reference>
          <reference field="1" count="1" selected="0">
            <x v="2925"/>
          </reference>
        </references>
      </pivotArea>
    </chartFormat>
    <chartFormat chart="1" format="5" series="1">
      <pivotArea type="data" outline="0" fieldPosition="0">
        <references count="2">
          <reference field="4294967294" count="1" selected="0">
            <x v="1"/>
          </reference>
          <reference field="1" count="1" selected="0">
            <x v="797"/>
          </reference>
        </references>
      </pivotArea>
    </chartFormat>
    <chartFormat chart="1" format="6" series="1">
      <pivotArea type="data" outline="0" fieldPosition="0">
        <references count="2">
          <reference field="4294967294" count="1" selected="0">
            <x v="1"/>
          </reference>
          <reference field="1" count="1" selected="0">
            <x v="927"/>
          </reference>
        </references>
      </pivotArea>
    </chartFormat>
    <chartFormat chart="1" format="7" series="1">
      <pivotArea type="data" outline="0" fieldPosition="0">
        <references count="2">
          <reference field="4294967294" count="1" selected="0">
            <x v="1"/>
          </reference>
          <reference field="1" count="1" selected="0">
            <x v="4111"/>
          </reference>
        </references>
      </pivotArea>
    </chartFormat>
    <chartFormat chart="1" format="8" series="1">
      <pivotArea type="data" outline="0" fieldPosition="0">
        <references count="2">
          <reference field="4294967294" count="1" selected="0">
            <x v="1"/>
          </reference>
          <reference field="1" count="1" selected="0">
            <x v="5351"/>
          </reference>
        </references>
      </pivotArea>
    </chartFormat>
    <chartFormat chart="1" format="9" series="1">
      <pivotArea type="data" outline="0" fieldPosition="0">
        <references count="2">
          <reference field="4294967294" count="1" selected="0">
            <x v="1"/>
          </reference>
          <reference field="1" count="1" selected="0">
            <x v="5139"/>
          </reference>
        </references>
      </pivotArea>
    </chartFormat>
    <chartFormat chart="1" format="10" series="1">
      <pivotArea type="data" outline="0" fieldPosition="0">
        <references count="2">
          <reference field="4294967294" count="1" selected="0">
            <x v="1"/>
          </reference>
          <reference field="1" count="1" selected="0">
            <x v="3013"/>
          </reference>
        </references>
      </pivotArea>
    </chartFormat>
    <chartFormat chart="1" format="11" series="1">
      <pivotArea type="data" outline="0" fieldPosition="0">
        <references count="2">
          <reference field="4294967294" count="1" selected="0">
            <x v="1"/>
          </reference>
          <reference field="1" count="1" selected="0">
            <x v="2278"/>
          </reference>
        </references>
      </pivotArea>
    </chartFormat>
    <chartFormat chart="1" format="12" series="1">
      <pivotArea type="data" outline="0" fieldPosition="0">
        <references count="2">
          <reference field="4294967294" count="1" selected="0">
            <x v="1"/>
          </reference>
          <reference field="1" count="1" selected="0">
            <x v="5121"/>
          </reference>
        </references>
      </pivotArea>
    </chartFormat>
    <chartFormat chart="1" format="13" series="1">
      <pivotArea type="data" outline="0" fieldPosition="0">
        <references count="2">
          <reference field="4294967294" count="1" selected="0">
            <x v="1"/>
          </reference>
          <reference field="1" count="1" selected="0">
            <x v="1287"/>
          </reference>
        </references>
      </pivotArea>
    </chartFormat>
    <chartFormat chart="1" format="14" series="1">
      <pivotArea type="data" outline="0" fieldPosition="0">
        <references count="2">
          <reference field="4294967294" count="1" selected="0">
            <x v="1"/>
          </reference>
          <reference field="1" count="1" selected="0">
            <x v="2832"/>
          </reference>
        </references>
      </pivotArea>
    </chartFormat>
    <chartFormat chart="1" format="15" series="1">
      <pivotArea type="data" outline="0" fieldPosition="0">
        <references count="2">
          <reference field="4294967294" count="1" selected="0">
            <x v="1"/>
          </reference>
          <reference field="1" count="1" selected="0">
            <x v="1112"/>
          </reference>
        </references>
      </pivotArea>
    </chartFormat>
    <chartFormat chart="1" format="16" series="1">
      <pivotArea type="data" outline="0" fieldPosition="0">
        <references count="2">
          <reference field="4294967294" count="1" selected="0">
            <x v="1"/>
          </reference>
          <reference field="1" count="1" selected="0">
            <x v="2627"/>
          </reference>
        </references>
      </pivotArea>
    </chartFormat>
    <chartFormat chart="1" format="17" series="1">
      <pivotArea type="data" outline="0" fieldPosition="0">
        <references count="2">
          <reference field="4294967294" count="1" selected="0">
            <x v="1"/>
          </reference>
          <reference field="1" count="1" selected="0">
            <x v="5566"/>
          </reference>
        </references>
      </pivotArea>
    </chartFormat>
    <chartFormat chart="1" format="18" series="1">
      <pivotArea type="data" outline="0" fieldPosition="0">
        <references count="2">
          <reference field="4294967294" count="1" selected="0">
            <x v="1"/>
          </reference>
          <reference field="1" count="1" selected="0">
            <x v="48"/>
          </reference>
        </references>
      </pivotArea>
    </chartFormat>
    <chartFormat chart="1" format="19" series="1">
      <pivotArea type="data" outline="0" fieldPosition="0">
        <references count="2">
          <reference field="4294967294" count="1" selected="0">
            <x v="1"/>
          </reference>
          <reference field="1" count="1" selected="0">
            <x v="1685"/>
          </reference>
        </references>
      </pivotArea>
    </chartFormat>
    <chartFormat chart="1" format="20" series="1">
      <pivotArea type="data" outline="0" fieldPosition="0">
        <references count="2">
          <reference field="4294967294" count="1" selected="0">
            <x v="1"/>
          </reference>
          <reference field="1" count="1" selected="0">
            <x v="4292"/>
          </reference>
        </references>
      </pivotArea>
    </chartFormat>
    <chartFormat chart="1" format="21" series="1">
      <pivotArea type="data" outline="0" fieldPosition="0">
        <references count="2">
          <reference field="4294967294" count="1" selected="0">
            <x v="1"/>
          </reference>
          <reference field="1" count="1" selected="0">
            <x v="4140"/>
          </reference>
        </references>
      </pivotArea>
    </chartFormat>
    <chartFormat chart="1" format="22" series="1">
      <pivotArea type="data" outline="0" fieldPosition="0">
        <references count="2">
          <reference field="4294967294" count="1" selected="0">
            <x v="1"/>
          </reference>
          <reference field="1" count="1" selected="0">
            <x v="5301"/>
          </reference>
        </references>
      </pivotArea>
    </chartFormat>
    <chartFormat chart="1" format="23" series="1">
      <pivotArea type="data" outline="0" fieldPosition="0">
        <references count="2">
          <reference field="4294967294" count="1" selected="0">
            <x v="1"/>
          </reference>
          <reference field="1" count="1" selected="0">
            <x v="4959"/>
          </reference>
        </references>
      </pivotArea>
    </chartFormat>
    <chartFormat chart="1" format="24" series="1">
      <pivotArea type="data" outline="0" fieldPosition="0">
        <references count="2">
          <reference field="4294967294" count="1" selected="0">
            <x v="1"/>
          </reference>
          <reference field="1" count="1" selected="0">
            <x v="4180"/>
          </reference>
        </references>
      </pivotArea>
    </chartFormat>
    <chartFormat chart="1" format="25" series="1">
      <pivotArea type="data" outline="0" fieldPosition="0">
        <references count="2">
          <reference field="4294967294" count="1" selected="0">
            <x v="1"/>
          </reference>
          <reference field="1" count="1" selected="0">
            <x v="4633"/>
          </reference>
        </references>
      </pivotArea>
    </chartFormat>
    <chartFormat chart="1" format="26" series="1">
      <pivotArea type="data" outline="0" fieldPosition="0">
        <references count="2">
          <reference field="4294967294" count="1" selected="0">
            <x v="1"/>
          </reference>
          <reference field="1" count="1" selected="0">
            <x v="4897"/>
          </reference>
        </references>
      </pivotArea>
    </chartFormat>
    <chartFormat chart="1" format="27" series="1">
      <pivotArea type="data" outline="0" fieldPosition="0">
        <references count="2">
          <reference field="4294967294" count="1" selected="0">
            <x v="1"/>
          </reference>
          <reference field="1" count="1" selected="0">
            <x v="4384"/>
          </reference>
        </references>
      </pivotArea>
    </chartFormat>
    <chartFormat chart="1" format="28" series="1">
      <pivotArea type="data" outline="0" fieldPosition="0">
        <references count="1">
          <reference field="4294967294" count="1" selected="0">
            <x v="0"/>
          </reference>
        </references>
      </pivotArea>
    </chartFormat>
    <chartFormat chart="8" format="31" series="1">
      <pivotArea type="data" outline="0" fieldPosition="0">
        <references count="1">
          <reference field="4294967294" count="1" selected="0">
            <x v="0"/>
          </reference>
        </references>
      </pivotArea>
    </chartFormat>
    <chartFormat chart="8" format="3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3" iMeasureFld="1">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AA315C93-3023-43DF-A201-CFD5F5C91715}" sourceName="Warehouse">
  <pivotTables>
    <pivotTable tabId="2" name="PivotTable1"/>
  </pivotTables>
  <data>
    <tabular pivotCacheId="105051802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ntory_Stauts" xr10:uid="{22774A72-24D2-4814-8C0C-33CC8DDA8442}" sourceName="Inventory_Stauts">
  <pivotTables>
    <pivotTable tabId="2" name="PivotTable1"/>
    <pivotTable tabId="4" name="PivotTable2"/>
    <pivotTable tabId="5" name="PivotTable3"/>
    <pivotTable tabId="3" name="PivotTable1"/>
  </pivotTables>
  <data>
    <tabular pivotCacheId="105051802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16FAA2A6-E903-4F97-83BF-1992F3808AA5}" sourceName="Supplier">
  <pivotTables>
    <pivotTable tabId="2" name="PivotTable1"/>
    <pivotTable tabId="4" name="PivotTable2"/>
    <pivotTable tabId="5" name="PivotTable3"/>
    <pivotTable tabId="3" name="PivotTable1"/>
  </pivotTables>
  <data>
    <tabular pivotCacheId="105051802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05D7B1B-C54C-479E-B7E9-D4F501540813}" sourceName="Category">
  <pivotTables>
    <pivotTable tabId="2" name="PivotTable1"/>
    <pivotTable tabId="4" name="PivotTable2"/>
    <pivotTable tabId="5" name="PivotTable3"/>
    <pivotTable tabId="3" name="PivotTable1"/>
  </pivotTables>
  <data>
    <tabular pivotCacheId="1050518025">
      <items count="5">
        <i x="1" s="1"/>
        <i x="2"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 xr10:uid="{0D621A07-EA3B-4E60-8A52-4B0F7171D974}" cache="Slicer_Warehouse" caption="Warehouse" rowHeight="234710"/>
  <slicer name="Inventory_Stauts" xr10:uid="{9B8948CA-A117-41C3-8EDD-5F7363611C9E}" cache="Slicer_Inventory_Stauts" caption="Inventory_Stauts" rowHeight="234710"/>
  <slicer name="Supplier" xr10:uid="{08299716-D60B-4CCD-8819-971051DE970E}" cache="Slicer_Supplier" caption="Supplier" rowHeight="234710"/>
  <slicer name="Category" xr10:uid="{CE140C04-4B29-4E30-9E47-C154A16B186B}" cache="Slicer_Category" caption="Category" rowHeight="23471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8D812B-1041-4FFC-9750-856F30242635}" name="Inventory" displayName="Inventory" ref="A1:S6001" totalsRowShown="0" headerRowDxfId="26">
  <autoFilter ref="A1:S6001" xr:uid="{B58D812B-1041-4FFC-9750-856F30242635}"/>
  <tableColumns count="19">
    <tableColumn id="1" xr3:uid="{FF94CA8A-935C-4D6C-B550-35BEECCA094C}" name="Item_ID"/>
    <tableColumn id="2" xr3:uid="{B6FC439A-676A-41E3-A8A0-25B76E4599F8}" name="SKU_Code"/>
    <tableColumn id="3" xr3:uid="{0A38FD60-6C16-4723-A799-02870B9356E3}" name="Category" dataDxfId="25"/>
    <tableColumn id="4" xr3:uid="{27FBBF04-E003-4D01-8DB3-D23BF4685136}" name="Supplier"/>
    <tableColumn id="5" xr3:uid="{16276E0A-7243-4DAD-A714-23CF40CF5684}" name="Daily_Demand" dataDxfId="24"/>
    <tableColumn id="6" xr3:uid="{98FCDB4D-20BA-4DD6-91AD-0ACBBAB1A9B5}" name="Lead_Time_Days" dataDxfId="23"/>
    <tableColumn id="7" xr3:uid="{039E8A10-F1FA-4FD7-B2A7-E422D2225FC7}" name="Current_Inventory" dataDxfId="22"/>
    <tableColumn id="8" xr3:uid="{EEB92E1D-E019-47F6-B869-2564F2F2A38D}" name="Safety_Stock" dataDxfId="21"/>
    <tableColumn id="9" xr3:uid="{D1FC26A1-F5BB-44C3-8555-F684A8AAA0B1}" name="Reorder_Point" dataDxfId="20"/>
    <tableColumn id="10" xr3:uid="{D1C841AC-7C94-468B-8EDF-65646E71CB3A}" name="Unit_Cost" dataDxfId="19" dataCellStyle="Currency"/>
    <tableColumn id="11" xr3:uid="{B7622AF3-63E1-48E5-9369-8215E554AD68}" name="Stockout_Risk_Score" dataDxfId="18"/>
    <tableColumn id="12" xr3:uid="{085E2CBF-AAD0-4D96-884F-ECD8AA710244}" name="Warehouse" dataDxfId="17"/>
    <tableColumn id="13" xr3:uid="{A6910FC3-A61F-4667-9674-441D37ABED5B}" name="Demand_Duration_Lead_time" dataDxfId="16">
      <calculatedColumnFormula>Inventory[[#This Row],[Daily_Demand]]*Inventory[[#This Row],[Lead_Time_Days]]</calculatedColumnFormula>
    </tableColumn>
    <tableColumn id="14" xr3:uid="{049C9ED7-1D9D-48CB-9ED3-C765824F15A5}" name="Recommended_Reorder_Quantity" dataDxfId="15">
      <calculatedColumnFormula>MAX(0, Inventory[[#This Row],[Demand_Duration_Lead_time]]+Inventory[[#This Row],[Safety_Stock]]-Inventory[[#This Row],[Current_Inventory]])</calculatedColumnFormula>
    </tableColumn>
    <tableColumn id="15" xr3:uid="{03DDCB05-3460-4A3F-8605-D8FFAB7E39DF}" name="Inventory_Status" dataDxfId="14">
      <calculatedColumnFormula>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calculatedColumnFormula>
    </tableColumn>
    <tableColumn id="16" xr3:uid="{5011FDC8-1E69-4F87-A791-8A56E4FAA7CA}" name="Inventory_Value" dataDxfId="13" dataCellStyle="Currency">
      <calculatedColumnFormula>Inventory[[#This Row],[Current_Inventory]]*Inventory[[#This Row],[Unit_Cost]]</calculatedColumnFormula>
    </tableColumn>
    <tableColumn id="17" xr3:uid="{1BFC2A18-CE63-4980-A594-52A15A400548}" name="Risk_Band" dataDxfId="12">
      <calculatedColumnFormula>IF(Inventory[[#This Row],[Stockout_Risk_Score]] &gt;= 0.8, "Critical",
   IF(Inventory[[#This Row],[Stockout_Risk_Score]] &gt;= 0.6, "High",
      IF(Inventory[[#This Row],[Stockout_Risk_Score]] &gt;= 0.3, "Medium", "Low")
   )
)</calculatedColumnFormula>
    </tableColumn>
    <tableColumn id="18" xr3:uid="{A167958F-5FFD-4F4F-9D12-089A87F2F496}" name="Adj_Lead_Time" dataDxfId="11">
      <calculatedColumnFormula>Inventory[[#This Row],[Lead_Time_Days]]*0.8</calculatedColumnFormula>
    </tableColumn>
    <tableColumn id="19" xr3:uid="{34C0EA4B-FBE3-47A0-9102-92B80F63CED4}" name="Adj_Reorder_Quantity" dataDxfId="10">
      <calculatedColumnFormula>MAX(0,Inventory[[#This Row],[Daily_Demand]]*Inventory[[#This Row],[Adj_Lead_Time]]+Inventory[[#This Row],[Safety_Stock]]-Inventory[[#This Row],[Current_Inventory]])</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A68B6-483C-4F4B-ABCF-8E50B881A63B}">
  <dimension ref="B2:F8"/>
  <sheetViews>
    <sheetView showGridLines="0" tabSelected="1" workbookViewId="0">
      <selection activeCell="E10" sqref="E10"/>
    </sheetView>
  </sheetViews>
  <sheetFormatPr defaultRowHeight="14.3" x14ac:dyDescent="0.25"/>
  <cols>
    <col min="1" max="1" width="9" customWidth="1"/>
    <col min="2" max="6" width="26.375" bestFit="1" customWidth="1"/>
  </cols>
  <sheetData>
    <row r="2" spans="2:6" x14ac:dyDescent="0.25">
      <c r="B2" s="15"/>
      <c r="C2" s="15"/>
      <c r="D2" s="15"/>
      <c r="E2" s="15"/>
      <c r="F2" s="15"/>
    </row>
    <row r="4" spans="2:6" x14ac:dyDescent="0.25">
      <c r="B4" s="16" t="s">
        <v>6051</v>
      </c>
      <c r="C4" s="14">
        <f>SUM(Inventory[Inventory_Value])</f>
        <v>2506377787.47999</v>
      </c>
    </row>
    <row r="5" spans="2:6" x14ac:dyDescent="0.25">
      <c r="B5" s="16" t="s">
        <v>6052</v>
      </c>
      <c r="C5">
        <f>COUNTA(Inventory[Item_ID])</f>
        <v>6000</v>
      </c>
    </row>
    <row r="6" spans="2:6" x14ac:dyDescent="0.25">
      <c r="B6" s="16" t="s">
        <v>6053</v>
      </c>
      <c r="C6">
        <f>COUNTIFS(Inventory[Inventory_Status],"Urgent Reorder")</f>
        <v>1739</v>
      </c>
    </row>
    <row r="7" spans="2:6" x14ac:dyDescent="0.25">
      <c r="B7" s="16" t="s">
        <v>6054</v>
      </c>
      <c r="C7" s="14">
        <f>SUMIFS(Inventory[Inventory_Value], Inventory[Risk_Band], "Critical")</f>
        <v>517797999.37999994</v>
      </c>
    </row>
    <row r="8" spans="2:6" x14ac:dyDescent="0.25">
      <c r="B8" s="16" t="s">
        <v>6055</v>
      </c>
      <c r="C8" t="str">
        <f>AVERAGE(Inventory[Lead_Time_Days])&amp; " Days"</f>
        <v>7.927 Days</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E3F97-403B-469A-A345-0A9F276245A6}">
  <dimension ref="A1:C18"/>
  <sheetViews>
    <sheetView workbookViewId="0">
      <selection activeCell="C5" sqref="C5"/>
    </sheetView>
  </sheetViews>
  <sheetFormatPr defaultRowHeight="14.3" x14ac:dyDescent="0.25"/>
  <cols>
    <col min="1" max="1" width="14.5" bestFit="1" customWidth="1"/>
    <col min="2" max="2" width="21.875" bestFit="1" customWidth="1"/>
    <col min="3" max="3" width="10.375" bestFit="1" customWidth="1"/>
    <col min="4" max="5" width="15.5" bestFit="1" customWidth="1"/>
  </cols>
  <sheetData>
    <row r="1" spans="1:3" x14ac:dyDescent="0.25">
      <c r="A1" s="9" t="s">
        <v>6027</v>
      </c>
      <c r="B1" t="s">
        <v>6033</v>
      </c>
    </row>
    <row r="2" spans="1:3" x14ac:dyDescent="0.25">
      <c r="A2" s="9" t="s">
        <v>6025</v>
      </c>
      <c r="B2" t="s">
        <v>6032</v>
      </c>
    </row>
    <row r="4" spans="1:3" x14ac:dyDescent="0.25">
      <c r="A4" s="9" t="s">
        <v>6028</v>
      </c>
      <c r="B4" t="s">
        <v>6030</v>
      </c>
      <c r="C4" t="s">
        <v>6031</v>
      </c>
    </row>
    <row r="5" spans="1:3" x14ac:dyDescent="0.25">
      <c r="A5" s="10" t="s">
        <v>15</v>
      </c>
      <c r="B5" s="11">
        <v>169677734.73999986</v>
      </c>
      <c r="C5" s="18">
        <v>392</v>
      </c>
    </row>
    <row r="6" spans="1:3" x14ac:dyDescent="0.25">
      <c r="A6" s="10" t="s">
        <v>27</v>
      </c>
      <c r="B6" s="11">
        <v>172467941.7299999</v>
      </c>
      <c r="C6" s="18">
        <v>413</v>
      </c>
    </row>
    <row r="7" spans="1:3" x14ac:dyDescent="0.25">
      <c r="A7" s="10" t="s">
        <v>19</v>
      </c>
      <c r="B7" s="11">
        <v>175652322.91</v>
      </c>
      <c r="C7" s="18">
        <v>406</v>
      </c>
    </row>
    <row r="8" spans="1:3" x14ac:dyDescent="0.25">
      <c r="A8" s="10" t="s">
        <v>6029</v>
      </c>
      <c r="B8" s="11">
        <v>517797999.37999964</v>
      </c>
      <c r="C8" s="18">
        <v>1211</v>
      </c>
    </row>
    <row r="14" spans="1:3" x14ac:dyDescent="0.25">
      <c r="A14" s="17" t="s">
        <v>6049</v>
      </c>
      <c r="B14" s="17"/>
    </row>
    <row r="16" spans="1:3" x14ac:dyDescent="0.25">
      <c r="A16" s="2" t="s">
        <v>6045</v>
      </c>
      <c r="B16" s="2" t="s">
        <v>6048</v>
      </c>
    </row>
    <row r="17" spans="1:2" x14ac:dyDescent="0.25">
      <c r="A17" s="2" t="s">
        <v>6046</v>
      </c>
      <c r="B17" s="14">
        <f>SUM(Inventory[Recommended_Reorder_Quantity])</f>
        <v>3570372</v>
      </c>
    </row>
    <row r="18" spans="1:2" x14ac:dyDescent="0.25">
      <c r="A18" s="2" t="s">
        <v>6047</v>
      </c>
      <c r="B18" s="14">
        <f>SUM(Inventory[Adj_Reorder_Quantity])</f>
        <v>2677443.4000000008</v>
      </c>
    </row>
  </sheetData>
  <mergeCells count="1">
    <mergeCell ref="A14:B14"/>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5644C-6EB0-4198-8F40-8F767F911D85}">
  <dimension ref="A1:D7"/>
  <sheetViews>
    <sheetView workbookViewId="0">
      <selection activeCell="C33" sqref="C33"/>
    </sheetView>
  </sheetViews>
  <sheetFormatPr defaultRowHeight="14.3" x14ac:dyDescent="0.25"/>
  <cols>
    <col min="1" max="1" width="14.5" bestFit="1" customWidth="1"/>
    <col min="2" max="2" width="25.125" style="12" customWidth="1"/>
    <col min="3" max="3" width="29" style="12" bestFit="1" customWidth="1"/>
    <col min="4" max="4" width="15.5" bestFit="1" customWidth="1"/>
  </cols>
  <sheetData>
    <row r="1" spans="1:4" x14ac:dyDescent="0.25">
      <c r="A1" s="9" t="s">
        <v>6025</v>
      </c>
      <c r="B1" t="s">
        <v>6032</v>
      </c>
    </row>
    <row r="3" spans="1:4" x14ac:dyDescent="0.25">
      <c r="A3" s="9" t="s">
        <v>6028</v>
      </c>
      <c r="B3" s="12" t="s">
        <v>6034</v>
      </c>
      <c r="C3" s="12" t="s">
        <v>6036</v>
      </c>
      <c r="D3" t="s">
        <v>6035</v>
      </c>
    </row>
    <row r="4" spans="1:4" x14ac:dyDescent="0.25">
      <c r="A4" s="10" t="s">
        <v>14</v>
      </c>
      <c r="B4" s="12">
        <v>7.992690058479532</v>
      </c>
      <c r="C4" s="12">
        <v>0.49365984405458052</v>
      </c>
      <c r="D4" s="18">
        <v>2052</v>
      </c>
    </row>
    <row r="5" spans="1:4" x14ac:dyDescent="0.25">
      <c r="A5" s="10" t="s">
        <v>18</v>
      </c>
      <c r="B5" s="12">
        <v>7.9333333333333336</v>
      </c>
      <c r="C5" s="12">
        <v>0.51945757575757523</v>
      </c>
      <c r="D5" s="18">
        <v>1980</v>
      </c>
    </row>
    <row r="6" spans="1:4" x14ac:dyDescent="0.25">
      <c r="A6" s="10" t="s">
        <v>22</v>
      </c>
      <c r="B6" s="12">
        <v>7.8521341463414638</v>
      </c>
      <c r="C6" s="12">
        <v>0.48509959349593584</v>
      </c>
      <c r="D6" s="18">
        <v>1968</v>
      </c>
    </row>
    <row r="7" spans="1:4" x14ac:dyDescent="0.25">
      <c r="A7" s="10" t="s">
        <v>6029</v>
      </c>
      <c r="B7" s="12">
        <v>7.9269999999999996</v>
      </c>
      <c r="C7" s="12">
        <v>0.49936533333333138</v>
      </c>
      <c r="D7" s="18">
        <v>6000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E94-87B1-4007-9B96-D49A27232780}">
  <dimension ref="A1:E10"/>
  <sheetViews>
    <sheetView zoomScale="90" zoomScaleNormal="90" workbookViewId="0">
      <selection activeCell="K21" sqref="K21"/>
    </sheetView>
  </sheetViews>
  <sheetFormatPr defaultRowHeight="14.3" x14ac:dyDescent="0.25"/>
  <cols>
    <col min="1" max="1" width="22.125" bestFit="1" customWidth="1"/>
    <col min="2" max="2" width="16.125" bestFit="1" customWidth="1"/>
    <col min="3" max="4" width="7.625" bestFit="1" customWidth="1"/>
    <col min="5" max="5" width="8.375" bestFit="1" customWidth="1"/>
    <col min="6" max="6" width="15.625" bestFit="1" customWidth="1"/>
    <col min="7" max="7" width="4.875" bestFit="1" customWidth="1"/>
    <col min="8" max="8" width="4.375" bestFit="1" customWidth="1"/>
    <col min="9" max="9" width="8.375" bestFit="1" customWidth="1"/>
    <col min="10" max="10" width="26.875" bestFit="1" customWidth="1"/>
    <col min="11" max="11" width="20.5" bestFit="1" customWidth="1"/>
  </cols>
  <sheetData>
    <row r="1" spans="1:5" x14ac:dyDescent="0.25">
      <c r="A1" s="9" t="s">
        <v>11</v>
      </c>
      <c r="B1" t="s">
        <v>6032</v>
      </c>
    </row>
    <row r="2" spans="1:5" x14ac:dyDescent="0.25">
      <c r="A2" s="9" t="s">
        <v>3</v>
      </c>
      <c r="B2" t="s">
        <v>6032</v>
      </c>
    </row>
    <row r="4" spans="1:5" x14ac:dyDescent="0.25">
      <c r="A4" s="9" t="s">
        <v>6030</v>
      </c>
      <c r="B4" s="9" t="s">
        <v>6037</v>
      </c>
    </row>
    <row r="5" spans="1:5" x14ac:dyDescent="0.25">
      <c r="A5" s="9" t="s">
        <v>6028</v>
      </c>
      <c r="B5" t="s">
        <v>6033</v>
      </c>
      <c r="C5" t="s">
        <v>6038</v>
      </c>
      <c r="D5" t="s">
        <v>6039</v>
      </c>
      <c r="E5" t="s">
        <v>6040</v>
      </c>
    </row>
    <row r="6" spans="1:5" x14ac:dyDescent="0.25">
      <c r="A6" s="10" t="s">
        <v>17</v>
      </c>
      <c r="B6" s="13">
        <v>111778748.77</v>
      </c>
      <c r="C6" s="13">
        <v>103610848.64000002</v>
      </c>
      <c r="D6" s="13">
        <v>144582169.31</v>
      </c>
      <c r="E6" s="13">
        <v>167247422.12999982</v>
      </c>
    </row>
    <row r="7" spans="1:5" x14ac:dyDescent="0.25">
      <c r="A7" s="10" t="s">
        <v>21</v>
      </c>
      <c r="B7" s="13">
        <v>105202719.97999997</v>
      </c>
      <c r="C7" s="13">
        <v>84202907.619999945</v>
      </c>
      <c r="D7" s="13">
        <v>153518210.08999997</v>
      </c>
      <c r="E7" s="13">
        <v>153472402.82999992</v>
      </c>
    </row>
    <row r="8" spans="1:5" x14ac:dyDescent="0.25">
      <c r="A8" s="10" t="s">
        <v>41</v>
      </c>
      <c r="B8" s="13">
        <v>104771280.61999999</v>
      </c>
      <c r="C8" s="13">
        <v>84561650.069999993</v>
      </c>
      <c r="D8" s="13">
        <v>156839406.23999986</v>
      </c>
      <c r="E8" s="13">
        <v>148356804.53000009</v>
      </c>
    </row>
    <row r="9" spans="1:5" x14ac:dyDescent="0.25">
      <c r="A9" s="10" t="s">
        <v>26</v>
      </c>
      <c r="B9" s="13">
        <v>83062206.329999968</v>
      </c>
      <c r="C9" s="13">
        <v>91803699.799999952</v>
      </c>
      <c r="D9" s="13">
        <v>147596771.11000001</v>
      </c>
      <c r="E9" s="13">
        <v>144358056.99000001</v>
      </c>
    </row>
    <row r="10" spans="1:5" x14ac:dyDescent="0.25">
      <c r="A10" s="10" t="s">
        <v>13</v>
      </c>
      <c r="B10" s="13">
        <v>112983043.68000007</v>
      </c>
      <c r="C10" s="13">
        <v>98924145.689999953</v>
      </c>
      <c r="D10" s="13">
        <v>151342526.05999982</v>
      </c>
      <c r="E10" s="13">
        <v>158162766.99000001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02A0-90FA-41C9-BD79-A25A1AE4215F}">
  <dimension ref="A1:C32"/>
  <sheetViews>
    <sheetView workbookViewId="0">
      <selection activeCell="C10" sqref="C10"/>
    </sheetView>
  </sheetViews>
  <sheetFormatPr defaultRowHeight="14.3" x14ac:dyDescent="0.25"/>
  <cols>
    <col min="1" max="1" width="12.625" bestFit="1" customWidth="1"/>
    <col min="2" max="2" width="23.625" bestFit="1" customWidth="1"/>
    <col min="3" max="3" width="25.625" bestFit="1" customWidth="1"/>
    <col min="4" max="6000" width="9.875" bestFit="1" customWidth="1"/>
    <col min="6001" max="6001" width="23.625" bestFit="1" customWidth="1"/>
    <col min="6002" max="12000" width="9.875" bestFit="1" customWidth="1"/>
  </cols>
  <sheetData>
    <row r="1" spans="1:3" x14ac:dyDescent="0.25">
      <c r="A1" s="9" t="s">
        <v>6027</v>
      </c>
      <c r="B1" t="s">
        <v>6033</v>
      </c>
    </row>
    <row r="2" spans="1:3" x14ac:dyDescent="0.25">
      <c r="A2" s="9" t="s">
        <v>11</v>
      </c>
      <c r="B2" t="s">
        <v>6032</v>
      </c>
    </row>
    <row r="4" spans="1:3" x14ac:dyDescent="0.25">
      <c r="A4" s="9" t="s">
        <v>6028</v>
      </c>
      <c r="B4" t="s">
        <v>6042</v>
      </c>
      <c r="C4" t="s">
        <v>6041</v>
      </c>
    </row>
    <row r="5" spans="1:3" x14ac:dyDescent="0.25">
      <c r="A5" s="10" t="s">
        <v>5291</v>
      </c>
      <c r="B5" s="18">
        <v>660</v>
      </c>
      <c r="C5" s="18">
        <v>1</v>
      </c>
    </row>
    <row r="6" spans="1:3" x14ac:dyDescent="0.25">
      <c r="A6" s="10" t="s">
        <v>967</v>
      </c>
      <c r="B6" s="18">
        <v>429</v>
      </c>
      <c r="C6" s="18">
        <v>0.999</v>
      </c>
    </row>
    <row r="7" spans="1:3" x14ac:dyDescent="0.25">
      <c r="A7" s="10" t="s">
        <v>5800</v>
      </c>
      <c r="B7" s="18">
        <v>381</v>
      </c>
      <c r="C7" s="18">
        <v>0.999</v>
      </c>
    </row>
    <row r="8" spans="1:3" x14ac:dyDescent="0.25">
      <c r="A8" s="10" t="s">
        <v>399</v>
      </c>
      <c r="B8" s="18">
        <v>100</v>
      </c>
      <c r="C8" s="18">
        <v>0.999</v>
      </c>
    </row>
    <row r="9" spans="1:3" x14ac:dyDescent="0.25">
      <c r="A9" s="10" t="s">
        <v>2948</v>
      </c>
      <c r="B9" s="18">
        <v>221</v>
      </c>
      <c r="C9" s="18">
        <v>0.999</v>
      </c>
    </row>
    <row r="10" spans="1:3" x14ac:dyDescent="0.25">
      <c r="A10" s="10" t="s">
        <v>820</v>
      </c>
      <c r="B10" s="18">
        <v>553</v>
      </c>
      <c r="C10" s="18">
        <v>0.999</v>
      </c>
    </row>
    <row r="11" spans="1:3" x14ac:dyDescent="0.25">
      <c r="A11" s="10" t="s">
        <v>950</v>
      </c>
      <c r="B11" s="18">
        <v>778</v>
      </c>
      <c r="C11" s="18">
        <v>0.999</v>
      </c>
    </row>
    <row r="12" spans="1:3" x14ac:dyDescent="0.25">
      <c r="A12" s="10" t="s">
        <v>4134</v>
      </c>
      <c r="B12" s="18">
        <v>47</v>
      </c>
      <c r="C12" s="18">
        <v>0.999</v>
      </c>
    </row>
    <row r="13" spans="1:3" x14ac:dyDescent="0.25">
      <c r="A13" s="10" t="s">
        <v>5374</v>
      </c>
      <c r="B13" s="18">
        <v>524</v>
      </c>
      <c r="C13" s="18">
        <v>0.998</v>
      </c>
    </row>
    <row r="14" spans="1:3" x14ac:dyDescent="0.25">
      <c r="A14" s="10" t="s">
        <v>5162</v>
      </c>
      <c r="B14" s="18">
        <v>689</v>
      </c>
      <c r="C14" s="18">
        <v>0.998</v>
      </c>
    </row>
    <row r="15" spans="1:3" x14ac:dyDescent="0.25">
      <c r="A15" s="10" t="s">
        <v>3036</v>
      </c>
      <c r="B15" s="18">
        <v>631</v>
      </c>
      <c r="C15" s="18">
        <v>0.998</v>
      </c>
    </row>
    <row r="16" spans="1:3" x14ac:dyDescent="0.25">
      <c r="A16" s="10" t="s">
        <v>2301</v>
      </c>
      <c r="B16" s="18">
        <v>251</v>
      </c>
      <c r="C16" s="18">
        <v>0.998</v>
      </c>
    </row>
    <row r="17" spans="1:3" x14ac:dyDescent="0.25">
      <c r="A17" s="10" t="s">
        <v>5144</v>
      </c>
      <c r="B17" s="18">
        <v>491</v>
      </c>
      <c r="C17" s="18">
        <v>0.997</v>
      </c>
    </row>
    <row r="18" spans="1:3" x14ac:dyDescent="0.25">
      <c r="A18" s="10" t="s">
        <v>1310</v>
      </c>
      <c r="B18" s="18">
        <v>337</v>
      </c>
      <c r="C18" s="18">
        <v>0.997</v>
      </c>
    </row>
    <row r="19" spans="1:3" x14ac:dyDescent="0.25">
      <c r="A19" s="10" t="s">
        <v>2855</v>
      </c>
      <c r="B19" s="18">
        <v>457</v>
      </c>
      <c r="C19" s="18">
        <v>0.997</v>
      </c>
    </row>
    <row r="20" spans="1:3" x14ac:dyDescent="0.25">
      <c r="A20" s="10" t="s">
        <v>1135</v>
      </c>
      <c r="B20" s="18">
        <v>676</v>
      </c>
      <c r="C20" s="18">
        <v>0.997</v>
      </c>
    </row>
    <row r="21" spans="1:3" x14ac:dyDescent="0.25">
      <c r="A21" s="10" t="s">
        <v>2650</v>
      </c>
      <c r="B21" s="18">
        <v>173</v>
      </c>
      <c r="C21" s="18">
        <v>0.997</v>
      </c>
    </row>
    <row r="22" spans="1:3" x14ac:dyDescent="0.25">
      <c r="A22" s="10" t="s">
        <v>5589</v>
      </c>
      <c r="B22" s="18">
        <v>113</v>
      </c>
      <c r="C22" s="18">
        <v>0.997</v>
      </c>
    </row>
    <row r="23" spans="1:3" x14ac:dyDescent="0.25">
      <c r="A23" s="10" t="s">
        <v>71</v>
      </c>
      <c r="B23" s="18">
        <v>20</v>
      </c>
      <c r="C23" s="18">
        <v>0.996</v>
      </c>
    </row>
    <row r="24" spans="1:3" x14ac:dyDescent="0.25">
      <c r="A24" s="10" t="s">
        <v>1708</v>
      </c>
      <c r="B24" s="18">
        <v>456</v>
      </c>
      <c r="C24" s="18">
        <v>0.996</v>
      </c>
    </row>
    <row r="25" spans="1:3" x14ac:dyDescent="0.25">
      <c r="A25" s="10" t="s">
        <v>4315</v>
      </c>
      <c r="B25" s="18">
        <v>223</v>
      </c>
      <c r="C25" s="18">
        <v>0.996</v>
      </c>
    </row>
    <row r="26" spans="1:3" x14ac:dyDescent="0.25">
      <c r="A26" s="10" t="s">
        <v>4163</v>
      </c>
      <c r="B26" s="18">
        <v>486</v>
      </c>
      <c r="C26" s="18">
        <v>0.996</v>
      </c>
    </row>
    <row r="27" spans="1:3" x14ac:dyDescent="0.25">
      <c r="A27" s="10" t="s">
        <v>5324</v>
      </c>
      <c r="B27" s="18">
        <v>754</v>
      </c>
      <c r="C27" s="18">
        <v>0.996</v>
      </c>
    </row>
    <row r="28" spans="1:3" x14ac:dyDescent="0.25">
      <c r="A28" s="10" t="s">
        <v>4982</v>
      </c>
      <c r="B28" s="18">
        <v>697</v>
      </c>
      <c r="C28" s="18">
        <v>0.996</v>
      </c>
    </row>
    <row r="29" spans="1:3" x14ac:dyDescent="0.25">
      <c r="A29" s="10" t="s">
        <v>4203</v>
      </c>
      <c r="B29" s="18">
        <v>259</v>
      </c>
      <c r="C29" s="18">
        <v>0.996</v>
      </c>
    </row>
    <row r="30" spans="1:3" x14ac:dyDescent="0.25">
      <c r="A30" s="10" t="s">
        <v>4656</v>
      </c>
      <c r="B30" s="18">
        <v>440</v>
      </c>
      <c r="C30" s="18">
        <v>0.996</v>
      </c>
    </row>
    <row r="31" spans="1:3" x14ac:dyDescent="0.25">
      <c r="A31" s="10" t="s">
        <v>4920</v>
      </c>
      <c r="B31" s="18">
        <v>414</v>
      </c>
      <c r="C31" s="18">
        <v>0.996</v>
      </c>
    </row>
    <row r="32" spans="1:3" x14ac:dyDescent="0.25">
      <c r="A32" s="10" t="s">
        <v>4407</v>
      </c>
      <c r="B32" s="18">
        <v>66</v>
      </c>
      <c r="C32" s="18">
        <v>0.996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33335-D133-42A2-98DE-BCEA751D60B1}">
  <dimension ref="A1:S1044175"/>
  <sheetViews>
    <sheetView zoomScale="110" zoomScaleNormal="110" workbookViewId="0">
      <selection activeCell="V8" sqref="V8"/>
    </sheetView>
  </sheetViews>
  <sheetFormatPr defaultRowHeight="14.3" x14ac:dyDescent="0.25"/>
  <cols>
    <col min="1" max="1" width="7.625" customWidth="1"/>
    <col min="2" max="2" width="10.75" customWidth="1"/>
    <col min="3" max="3" width="10.5" style="4" customWidth="1"/>
    <col min="4" max="4" width="11.625" customWidth="1"/>
    <col min="5" max="5" width="14" style="4" customWidth="1"/>
    <col min="6" max="6" width="15.375" style="4" customWidth="1"/>
    <col min="7" max="7" width="17" style="4" customWidth="1"/>
    <col min="8" max="8" width="11.75" style="4" customWidth="1"/>
    <col min="9" max="9" width="13.125" style="4" customWidth="1"/>
    <col min="10" max="10" width="10.625" style="4" bestFit="1" customWidth="1"/>
    <col min="11" max="11" width="18.75" style="4" customWidth="1"/>
    <col min="12" max="12" width="11" style="4" customWidth="1"/>
    <col min="13" max="13" width="26.75" style="4" customWidth="1"/>
    <col min="14" max="14" width="31" style="4" bestFit="1" customWidth="1"/>
    <col min="15" max="15" width="15.875" bestFit="1" customWidth="1"/>
    <col min="16" max="16" width="15.5" style="8" bestFit="1" customWidth="1"/>
    <col min="17" max="17" width="9.875" bestFit="1" customWidth="1"/>
  </cols>
  <sheetData>
    <row r="1" spans="1:19" s="1" customFormat="1" x14ac:dyDescent="0.25">
      <c r="A1" s="2" t="s">
        <v>0</v>
      </c>
      <c r="B1" s="2" t="s">
        <v>1</v>
      </c>
      <c r="C1" s="3" t="s">
        <v>2</v>
      </c>
      <c r="D1" s="2" t="s">
        <v>3</v>
      </c>
      <c r="E1" s="3" t="s">
        <v>4</v>
      </c>
      <c r="F1" s="3" t="s">
        <v>5</v>
      </c>
      <c r="G1" s="3" t="s">
        <v>6</v>
      </c>
      <c r="H1" s="3" t="s">
        <v>7</v>
      </c>
      <c r="I1" s="3" t="s">
        <v>8</v>
      </c>
      <c r="J1" s="5" t="s">
        <v>9</v>
      </c>
      <c r="K1" s="3" t="s">
        <v>10</v>
      </c>
      <c r="L1" s="3" t="s">
        <v>11</v>
      </c>
      <c r="M1" s="3" t="s">
        <v>6023</v>
      </c>
      <c r="N1" s="3" t="s">
        <v>6024</v>
      </c>
      <c r="O1" s="2" t="s">
        <v>6050</v>
      </c>
      <c r="P1" s="7" t="s">
        <v>6026</v>
      </c>
      <c r="Q1" s="2" t="s">
        <v>6027</v>
      </c>
      <c r="R1" s="2" t="s">
        <v>6043</v>
      </c>
      <c r="S1" s="2" t="s">
        <v>6044</v>
      </c>
    </row>
    <row r="2" spans="1:19" x14ac:dyDescent="0.25">
      <c r="A2">
        <v>1</v>
      </c>
      <c r="B2" t="s">
        <v>12</v>
      </c>
      <c r="C2" s="4" t="s">
        <v>13</v>
      </c>
      <c r="D2" t="s">
        <v>14</v>
      </c>
      <c r="E2" s="4">
        <v>58</v>
      </c>
      <c r="F2" s="4">
        <v>6</v>
      </c>
      <c r="G2" s="4">
        <v>543</v>
      </c>
      <c r="H2" s="4">
        <v>52</v>
      </c>
      <c r="I2" s="4">
        <v>97</v>
      </c>
      <c r="J2" s="6">
        <v>102.77</v>
      </c>
      <c r="K2" s="4">
        <v>0.496</v>
      </c>
      <c r="L2" s="4" t="s">
        <v>15</v>
      </c>
      <c r="M2" s="4">
        <f>Inventory[[#This Row],[Daily_Demand]]*Inventory[[#This Row],[Lead_Time_Days]]</f>
        <v>348</v>
      </c>
      <c r="N2" s="4">
        <f>MAX(0, Inventory[[#This Row],[Demand_Duration_Lead_time]]+Inventory[[#This Row],[Safety_Stock]]-Inventory[[#This Row],[Current_Inventory]])</f>
        <v>0</v>
      </c>
      <c r="O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 s="8">
        <f>Inventory[[#This Row],[Current_Inventory]]*Inventory[[#This Row],[Unit_Cost]]</f>
        <v>55804.11</v>
      </c>
      <c r="Q2" t="str">
        <f>IF(Inventory[[#This Row],[Stockout_Risk_Score]] &gt;= 0.8, "Critical",
   IF(Inventory[[#This Row],[Stockout_Risk_Score]] &gt;= 0.6, "High",
      IF(Inventory[[#This Row],[Stockout_Risk_Score]] &gt;= 0.3, "Medium", "Low")
   )
)</f>
        <v>Medium</v>
      </c>
      <c r="R2">
        <f>Inventory[[#This Row],[Lead_Time_Days]]*0.8</f>
        <v>4.8000000000000007</v>
      </c>
      <c r="S2">
        <f>MAX(0,Inventory[[#This Row],[Daily_Demand]]*Inventory[[#This Row],[Adj_Lead_Time]]+Inventory[[#This Row],[Safety_Stock]]-Inventory[[#This Row],[Current_Inventory]])</f>
        <v>0</v>
      </c>
    </row>
    <row r="3" spans="1:19" x14ac:dyDescent="0.25">
      <c r="A3">
        <v>2</v>
      </c>
      <c r="B3" t="s">
        <v>16</v>
      </c>
      <c r="C3" s="4" t="s">
        <v>17</v>
      </c>
      <c r="D3" t="s">
        <v>18</v>
      </c>
      <c r="E3" s="4">
        <v>90</v>
      </c>
      <c r="F3" s="4">
        <v>3</v>
      </c>
      <c r="G3" s="4">
        <v>478</v>
      </c>
      <c r="H3" s="4">
        <v>240</v>
      </c>
      <c r="I3" s="4">
        <v>302</v>
      </c>
      <c r="J3" s="6">
        <v>1469.55</v>
      </c>
      <c r="K3" s="4">
        <v>0.73</v>
      </c>
      <c r="L3" s="4" t="s">
        <v>19</v>
      </c>
      <c r="M3" s="4">
        <f>Inventory[[#This Row],[Daily_Demand]]*Inventory[[#This Row],[Lead_Time_Days]]</f>
        <v>270</v>
      </c>
      <c r="N3" s="4">
        <f>MAX(0, Inventory[[#This Row],[Demand_Duration_Lead_time]]+Inventory[[#This Row],[Safety_Stock]]-Inventory[[#This Row],[Current_Inventory]])</f>
        <v>32</v>
      </c>
      <c r="O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 s="8">
        <f>Inventory[[#This Row],[Current_Inventory]]*Inventory[[#This Row],[Unit_Cost]]</f>
        <v>702444.9</v>
      </c>
      <c r="Q3" t="str">
        <f>IF(Inventory[[#This Row],[Stockout_Risk_Score]] &gt;= 0.8, "Critical",
   IF(Inventory[[#This Row],[Stockout_Risk_Score]] &gt;= 0.6, "High",
      IF(Inventory[[#This Row],[Stockout_Risk_Score]] &gt;= 0.3, "Medium", "Low")
   )
)</f>
        <v>High</v>
      </c>
      <c r="R3">
        <f>Inventory[[#This Row],[Lead_Time_Days]]*0.8</f>
        <v>2.4000000000000004</v>
      </c>
      <c r="S3">
        <f>MAX(0,Inventory[[#This Row],[Daily_Demand]]*Inventory[[#This Row],[Adj_Lead_Time]]+Inventory[[#This Row],[Safety_Stock]]-Inventory[[#This Row],[Current_Inventory]])</f>
        <v>0</v>
      </c>
    </row>
    <row r="4" spans="1:19" x14ac:dyDescent="0.25">
      <c r="A4">
        <v>3</v>
      </c>
      <c r="B4" t="s">
        <v>20</v>
      </c>
      <c r="C4" s="4" t="s">
        <v>21</v>
      </c>
      <c r="D4" t="s">
        <v>22</v>
      </c>
      <c r="E4" s="4">
        <v>16</v>
      </c>
      <c r="F4" s="4">
        <v>7</v>
      </c>
      <c r="G4" s="4">
        <v>87</v>
      </c>
      <c r="H4" s="4">
        <v>67</v>
      </c>
      <c r="I4" s="4">
        <v>95</v>
      </c>
      <c r="J4" s="6">
        <v>1642.41</v>
      </c>
      <c r="K4" s="4">
        <v>0.72799999999999998</v>
      </c>
      <c r="L4" s="4" t="s">
        <v>19</v>
      </c>
      <c r="M4" s="4">
        <f>Inventory[[#This Row],[Daily_Demand]]*Inventory[[#This Row],[Lead_Time_Days]]</f>
        <v>112</v>
      </c>
      <c r="N4" s="4">
        <f>MAX(0, Inventory[[#This Row],[Demand_Duration_Lead_time]]+Inventory[[#This Row],[Safety_Stock]]-Inventory[[#This Row],[Current_Inventory]])</f>
        <v>92</v>
      </c>
      <c r="O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 s="8">
        <f>Inventory[[#This Row],[Current_Inventory]]*Inventory[[#This Row],[Unit_Cost]]</f>
        <v>142889.67000000001</v>
      </c>
      <c r="Q4" t="str">
        <f>IF(Inventory[[#This Row],[Stockout_Risk_Score]] &gt;= 0.8, "Critical",
   IF(Inventory[[#This Row],[Stockout_Risk_Score]] &gt;= 0.6, "High",
      IF(Inventory[[#This Row],[Stockout_Risk_Score]] &gt;= 0.3, "Medium", "Low")
   )
)</f>
        <v>High</v>
      </c>
      <c r="R4">
        <f>Inventory[[#This Row],[Lead_Time_Days]]*0.8</f>
        <v>5.6000000000000005</v>
      </c>
      <c r="S4">
        <f>MAX(0,Inventory[[#This Row],[Daily_Demand]]*Inventory[[#This Row],[Adj_Lead_Time]]+Inventory[[#This Row],[Safety_Stock]]-Inventory[[#This Row],[Current_Inventory]])</f>
        <v>69.600000000000023</v>
      </c>
    </row>
    <row r="5" spans="1:19" x14ac:dyDescent="0.25">
      <c r="A5">
        <v>4</v>
      </c>
      <c r="B5" t="s">
        <v>23</v>
      </c>
      <c r="C5" s="4" t="s">
        <v>17</v>
      </c>
      <c r="D5" t="s">
        <v>18</v>
      </c>
      <c r="E5" s="4">
        <v>196</v>
      </c>
      <c r="F5" s="4">
        <v>10</v>
      </c>
      <c r="G5" s="4">
        <v>348</v>
      </c>
      <c r="H5" s="4">
        <v>215</v>
      </c>
      <c r="I5" s="4">
        <v>280</v>
      </c>
      <c r="J5" s="6">
        <v>153.69</v>
      </c>
      <c r="K5" s="4">
        <v>0.42499999999999999</v>
      </c>
      <c r="L5" s="4" t="s">
        <v>19</v>
      </c>
      <c r="M5" s="4">
        <f>Inventory[[#This Row],[Daily_Demand]]*Inventory[[#This Row],[Lead_Time_Days]]</f>
        <v>1960</v>
      </c>
      <c r="N5" s="4">
        <f>MAX(0, Inventory[[#This Row],[Demand_Duration_Lead_time]]+Inventory[[#This Row],[Safety_Stock]]-Inventory[[#This Row],[Current_Inventory]])</f>
        <v>1827</v>
      </c>
      <c r="O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 s="8">
        <f>Inventory[[#This Row],[Current_Inventory]]*Inventory[[#This Row],[Unit_Cost]]</f>
        <v>53484.12</v>
      </c>
      <c r="Q5" t="str">
        <f>IF(Inventory[[#This Row],[Stockout_Risk_Score]] &gt;= 0.8, "Critical",
   IF(Inventory[[#This Row],[Stockout_Risk_Score]] &gt;= 0.6, "High",
      IF(Inventory[[#This Row],[Stockout_Risk_Score]] &gt;= 0.3, "Medium", "Low")
   )
)</f>
        <v>Medium</v>
      </c>
      <c r="R5">
        <f>Inventory[[#This Row],[Lead_Time_Days]]*0.8</f>
        <v>8</v>
      </c>
      <c r="S5">
        <f>MAX(0,Inventory[[#This Row],[Daily_Demand]]*Inventory[[#This Row],[Adj_Lead_Time]]+Inventory[[#This Row],[Safety_Stock]]-Inventory[[#This Row],[Current_Inventory]])</f>
        <v>1435</v>
      </c>
    </row>
    <row r="6" spans="1:19" x14ac:dyDescent="0.25">
      <c r="A6">
        <v>5</v>
      </c>
      <c r="B6" t="s">
        <v>24</v>
      </c>
      <c r="C6" s="4" t="s">
        <v>17</v>
      </c>
      <c r="D6" t="s">
        <v>14</v>
      </c>
      <c r="E6" s="4">
        <v>10</v>
      </c>
      <c r="F6" s="4">
        <v>6</v>
      </c>
      <c r="G6" s="4">
        <v>221</v>
      </c>
      <c r="H6" s="4">
        <v>103</v>
      </c>
      <c r="I6" s="4">
        <v>144</v>
      </c>
      <c r="J6" s="6">
        <v>1178.99</v>
      </c>
      <c r="K6" s="4">
        <v>0.54400000000000004</v>
      </c>
      <c r="L6" s="4" t="s">
        <v>15</v>
      </c>
      <c r="M6" s="4">
        <f>Inventory[[#This Row],[Daily_Demand]]*Inventory[[#This Row],[Lead_Time_Days]]</f>
        <v>60</v>
      </c>
      <c r="N6" s="4">
        <f>MAX(0, Inventory[[#This Row],[Demand_Duration_Lead_time]]+Inventory[[#This Row],[Safety_Stock]]-Inventory[[#This Row],[Current_Inventory]])</f>
        <v>0</v>
      </c>
      <c r="O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 s="8">
        <f>Inventory[[#This Row],[Current_Inventory]]*Inventory[[#This Row],[Unit_Cost]]</f>
        <v>260556.79</v>
      </c>
      <c r="Q6" t="str">
        <f>IF(Inventory[[#This Row],[Stockout_Risk_Score]] &gt;= 0.8, "Critical",
   IF(Inventory[[#This Row],[Stockout_Risk_Score]] &gt;= 0.6, "High",
      IF(Inventory[[#This Row],[Stockout_Risk_Score]] &gt;= 0.3, "Medium", "Low")
   )
)</f>
        <v>Medium</v>
      </c>
      <c r="R6">
        <f>Inventory[[#This Row],[Lead_Time_Days]]*0.8</f>
        <v>4.8000000000000007</v>
      </c>
      <c r="S6">
        <f>MAX(0,Inventory[[#This Row],[Daily_Demand]]*Inventory[[#This Row],[Adj_Lead_Time]]+Inventory[[#This Row],[Safety_Stock]]-Inventory[[#This Row],[Current_Inventory]])</f>
        <v>0</v>
      </c>
    </row>
    <row r="7" spans="1:19" x14ac:dyDescent="0.25">
      <c r="A7">
        <v>6</v>
      </c>
      <c r="B7" t="s">
        <v>25</v>
      </c>
      <c r="C7" s="4" t="s">
        <v>26</v>
      </c>
      <c r="D7" t="s">
        <v>14</v>
      </c>
      <c r="E7" s="4">
        <v>57</v>
      </c>
      <c r="F7" s="4">
        <v>5</v>
      </c>
      <c r="G7" s="4">
        <v>494</v>
      </c>
      <c r="H7" s="4">
        <v>45</v>
      </c>
      <c r="I7" s="4">
        <v>352</v>
      </c>
      <c r="J7" s="6">
        <v>1613.79</v>
      </c>
      <c r="K7" s="4">
        <v>0.92400000000000004</v>
      </c>
      <c r="L7" s="4" t="s">
        <v>27</v>
      </c>
      <c r="M7" s="4">
        <f>Inventory[[#This Row],[Daily_Demand]]*Inventory[[#This Row],[Lead_Time_Days]]</f>
        <v>285</v>
      </c>
      <c r="N7" s="4">
        <f>MAX(0, Inventory[[#This Row],[Demand_Duration_Lead_time]]+Inventory[[#This Row],[Safety_Stock]]-Inventory[[#This Row],[Current_Inventory]])</f>
        <v>0</v>
      </c>
      <c r="O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 s="8">
        <f>Inventory[[#This Row],[Current_Inventory]]*Inventory[[#This Row],[Unit_Cost]]</f>
        <v>797212.26</v>
      </c>
      <c r="Q7" t="str">
        <f>IF(Inventory[[#This Row],[Stockout_Risk_Score]] &gt;= 0.8, "Critical",
   IF(Inventory[[#This Row],[Stockout_Risk_Score]] &gt;= 0.6, "High",
      IF(Inventory[[#This Row],[Stockout_Risk_Score]] &gt;= 0.3, "Medium", "Low")
   )
)</f>
        <v>Critical</v>
      </c>
      <c r="R7">
        <f>Inventory[[#This Row],[Lead_Time_Days]]*0.8</f>
        <v>4</v>
      </c>
      <c r="S7">
        <f>MAX(0,Inventory[[#This Row],[Daily_Demand]]*Inventory[[#This Row],[Adj_Lead_Time]]+Inventory[[#This Row],[Safety_Stock]]-Inventory[[#This Row],[Current_Inventory]])</f>
        <v>0</v>
      </c>
    </row>
    <row r="8" spans="1:19" x14ac:dyDescent="0.25">
      <c r="A8">
        <v>7</v>
      </c>
      <c r="B8" t="s">
        <v>28</v>
      </c>
      <c r="C8" s="4" t="s">
        <v>21</v>
      </c>
      <c r="D8" t="s">
        <v>14</v>
      </c>
      <c r="E8" s="4">
        <v>148</v>
      </c>
      <c r="F8" s="4">
        <v>3</v>
      </c>
      <c r="G8" s="4">
        <v>537</v>
      </c>
      <c r="H8" s="4">
        <v>239</v>
      </c>
      <c r="I8" s="4">
        <v>267</v>
      </c>
      <c r="J8" s="6">
        <v>1144.03</v>
      </c>
      <c r="K8" s="4">
        <v>0.63200000000000001</v>
      </c>
      <c r="L8" s="4" t="s">
        <v>19</v>
      </c>
      <c r="M8" s="4">
        <f>Inventory[[#This Row],[Daily_Demand]]*Inventory[[#This Row],[Lead_Time_Days]]</f>
        <v>444</v>
      </c>
      <c r="N8" s="4">
        <f>MAX(0, Inventory[[#This Row],[Demand_Duration_Lead_time]]+Inventory[[#This Row],[Safety_Stock]]-Inventory[[#This Row],[Current_Inventory]])</f>
        <v>146</v>
      </c>
      <c r="O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 s="8">
        <f>Inventory[[#This Row],[Current_Inventory]]*Inventory[[#This Row],[Unit_Cost]]</f>
        <v>614344.11</v>
      </c>
      <c r="Q8" t="str">
        <f>IF(Inventory[[#This Row],[Stockout_Risk_Score]] &gt;= 0.8, "Critical",
   IF(Inventory[[#This Row],[Stockout_Risk_Score]] &gt;= 0.6, "High",
      IF(Inventory[[#This Row],[Stockout_Risk_Score]] &gt;= 0.3, "Medium", "Low")
   )
)</f>
        <v>High</v>
      </c>
      <c r="R8">
        <f>Inventory[[#This Row],[Lead_Time_Days]]*0.8</f>
        <v>2.4000000000000004</v>
      </c>
      <c r="S8">
        <f>MAX(0,Inventory[[#This Row],[Daily_Demand]]*Inventory[[#This Row],[Adj_Lead_Time]]+Inventory[[#This Row],[Safety_Stock]]-Inventory[[#This Row],[Current_Inventory]])</f>
        <v>57.200000000000045</v>
      </c>
    </row>
    <row r="9" spans="1:19" x14ac:dyDescent="0.25">
      <c r="A9">
        <v>8</v>
      </c>
      <c r="B9" t="s">
        <v>29</v>
      </c>
      <c r="C9" s="4" t="s">
        <v>21</v>
      </c>
      <c r="D9" t="s">
        <v>14</v>
      </c>
      <c r="E9" s="4">
        <v>94</v>
      </c>
      <c r="F9" s="4">
        <v>13</v>
      </c>
      <c r="G9" s="4">
        <v>34</v>
      </c>
      <c r="H9" s="4">
        <v>236</v>
      </c>
      <c r="I9" s="4">
        <v>89</v>
      </c>
      <c r="J9" s="6">
        <v>174.44</v>
      </c>
      <c r="K9" s="4">
        <v>0.64300000000000002</v>
      </c>
      <c r="L9" s="4" t="s">
        <v>15</v>
      </c>
      <c r="M9" s="4">
        <f>Inventory[[#This Row],[Daily_Demand]]*Inventory[[#This Row],[Lead_Time_Days]]</f>
        <v>1222</v>
      </c>
      <c r="N9" s="4">
        <f>MAX(0, Inventory[[#This Row],[Demand_Duration_Lead_time]]+Inventory[[#This Row],[Safety_Stock]]-Inventory[[#This Row],[Current_Inventory]])</f>
        <v>1424</v>
      </c>
      <c r="O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 s="8">
        <f>Inventory[[#This Row],[Current_Inventory]]*Inventory[[#This Row],[Unit_Cost]]</f>
        <v>5930.96</v>
      </c>
      <c r="Q9" t="str">
        <f>IF(Inventory[[#This Row],[Stockout_Risk_Score]] &gt;= 0.8, "Critical",
   IF(Inventory[[#This Row],[Stockout_Risk_Score]] &gt;= 0.6, "High",
      IF(Inventory[[#This Row],[Stockout_Risk_Score]] &gt;= 0.3, "Medium", "Low")
   )
)</f>
        <v>High</v>
      </c>
      <c r="R9">
        <f>Inventory[[#This Row],[Lead_Time_Days]]*0.8</f>
        <v>10.4</v>
      </c>
      <c r="S9">
        <f>MAX(0,Inventory[[#This Row],[Daily_Demand]]*Inventory[[#This Row],[Adj_Lead_Time]]+Inventory[[#This Row],[Safety_Stock]]-Inventory[[#This Row],[Current_Inventory]])</f>
        <v>1179.5999999999999</v>
      </c>
    </row>
    <row r="10" spans="1:19" x14ac:dyDescent="0.25">
      <c r="A10">
        <v>9</v>
      </c>
      <c r="B10" t="s">
        <v>30</v>
      </c>
      <c r="C10" s="4" t="s">
        <v>21</v>
      </c>
      <c r="D10" t="s">
        <v>18</v>
      </c>
      <c r="E10" s="4">
        <v>9</v>
      </c>
      <c r="F10" s="4">
        <v>4</v>
      </c>
      <c r="G10" s="4">
        <v>61</v>
      </c>
      <c r="H10" s="4">
        <v>192</v>
      </c>
      <c r="I10" s="4">
        <v>252</v>
      </c>
      <c r="J10" s="6">
        <v>1402.22</v>
      </c>
      <c r="K10" s="4">
        <v>0.78500000000000003</v>
      </c>
      <c r="L10" s="4" t="s">
        <v>19</v>
      </c>
      <c r="M10" s="4">
        <f>Inventory[[#This Row],[Daily_Demand]]*Inventory[[#This Row],[Lead_Time_Days]]</f>
        <v>36</v>
      </c>
      <c r="N10" s="4">
        <f>MAX(0, Inventory[[#This Row],[Demand_Duration_Lead_time]]+Inventory[[#This Row],[Safety_Stock]]-Inventory[[#This Row],[Current_Inventory]])</f>
        <v>167</v>
      </c>
      <c r="O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 s="8">
        <f>Inventory[[#This Row],[Current_Inventory]]*Inventory[[#This Row],[Unit_Cost]]</f>
        <v>85535.42</v>
      </c>
      <c r="Q10" t="str">
        <f>IF(Inventory[[#This Row],[Stockout_Risk_Score]] &gt;= 0.8, "Critical",
   IF(Inventory[[#This Row],[Stockout_Risk_Score]] &gt;= 0.6, "High",
      IF(Inventory[[#This Row],[Stockout_Risk_Score]] &gt;= 0.3, "Medium", "Low")
   )
)</f>
        <v>High</v>
      </c>
      <c r="R10">
        <f>Inventory[[#This Row],[Lead_Time_Days]]*0.8</f>
        <v>3.2</v>
      </c>
      <c r="S10">
        <f>MAX(0,Inventory[[#This Row],[Daily_Demand]]*Inventory[[#This Row],[Adj_Lead_Time]]+Inventory[[#This Row],[Safety_Stock]]-Inventory[[#This Row],[Current_Inventory]])</f>
        <v>159.80000000000001</v>
      </c>
    </row>
    <row r="11" spans="1:19" x14ac:dyDescent="0.25">
      <c r="A11">
        <v>10</v>
      </c>
      <c r="B11" t="s">
        <v>31</v>
      </c>
      <c r="C11" s="4" t="s">
        <v>17</v>
      </c>
      <c r="D11" t="s">
        <v>14</v>
      </c>
      <c r="E11" s="4">
        <v>77</v>
      </c>
      <c r="F11" s="4">
        <v>7</v>
      </c>
      <c r="G11" s="4">
        <v>562</v>
      </c>
      <c r="H11" s="4">
        <v>271</v>
      </c>
      <c r="I11" s="4">
        <v>165</v>
      </c>
      <c r="J11" s="6">
        <v>168.16</v>
      </c>
      <c r="K11" s="4">
        <v>0.115</v>
      </c>
      <c r="L11" s="4" t="s">
        <v>19</v>
      </c>
      <c r="M11" s="4">
        <f>Inventory[[#This Row],[Daily_Demand]]*Inventory[[#This Row],[Lead_Time_Days]]</f>
        <v>539</v>
      </c>
      <c r="N11" s="4">
        <f>MAX(0, Inventory[[#This Row],[Demand_Duration_Lead_time]]+Inventory[[#This Row],[Safety_Stock]]-Inventory[[#This Row],[Current_Inventory]])</f>
        <v>248</v>
      </c>
      <c r="O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 s="8">
        <f>Inventory[[#This Row],[Current_Inventory]]*Inventory[[#This Row],[Unit_Cost]]</f>
        <v>94505.919999999998</v>
      </c>
      <c r="Q11" t="str">
        <f>IF(Inventory[[#This Row],[Stockout_Risk_Score]] &gt;= 0.8, "Critical",
   IF(Inventory[[#This Row],[Stockout_Risk_Score]] &gt;= 0.6, "High",
      IF(Inventory[[#This Row],[Stockout_Risk_Score]] &gt;= 0.3, "Medium", "Low")
   )
)</f>
        <v>Low</v>
      </c>
      <c r="R11">
        <f>Inventory[[#This Row],[Lead_Time_Days]]*0.8</f>
        <v>5.6000000000000005</v>
      </c>
      <c r="S11">
        <f>MAX(0,Inventory[[#This Row],[Daily_Demand]]*Inventory[[#This Row],[Adj_Lead_Time]]+Inventory[[#This Row],[Safety_Stock]]-Inventory[[#This Row],[Current_Inventory]])</f>
        <v>140.20000000000005</v>
      </c>
    </row>
    <row r="12" spans="1:19" x14ac:dyDescent="0.25">
      <c r="A12">
        <v>11</v>
      </c>
      <c r="B12" t="s">
        <v>32</v>
      </c>
      <c r="C12" s="4" t="s">
        <v>13</v>
      </c>
      <c r="D12" t="s">
        <v>14</v>
      </c>
      <c r="E12" s="4">
        <v>178</v>
      </c>
      <c r="F12" s="4">
        <v>9</v>
      </c>
      <c r="G12" s="4">
        <v>712</v>
      </c>
      <c r="H12" s="4">
        <v>140</v>
      </c>
      <c r="I12" s="4">
        <v>140</v>
      </c>
      <c r="J12" s="6">
        <v>1644.06</v>
      </c>
      <c r="K12" s="4">
        <v>0.52300000000000002</v>
      </c>
      <c r="L12" s="4" t="s">
        <v>15</v>
      </c>
      <c r="M12" s="4">
        <f>Inventory[[#This Row],[Daily_Demand]]*Inventory[[#This Row],[Lead_Time_Days]]</f>
        <v>1602</v>
      </c>
      <c r="N12" s="4">
        <f>MAX(0, Inventory[[#This Row],[Demand_Duration_Lead_time]]+Inventory[[#This Row],[Safety_Stock]]-Inventory[[#This Row],[Current_Inventory]])</f>
        <v>1030</v>
      </c>
      <c r="O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 s="8">
        <f>Inventory[[#This Row],[Current_Inventory]]*Inventory[[#This Row],[Unit_Cost]]</f>
        <v>1170570.72</v>
      </c>
      <c r="Q12" t="str">
        <f>IF(Inventory[[#This Row],[Stockout_Risk_Score]] &gt;= 0.8, "Critical",
   IF(Inventory[[#This Row],[Stockout_Risk_Score]] &gt;= 0.6, "High",
      IF(Inventory[[#This Row],[Stockout_Risk_Score]] &gt;= 0.3, "Medium", "Low")
   )
)</f>
        <v>Medium</v>
      </c>
      <c r="R12">
        <f>Inventory[[#This Row],[Lead_Time_Days]]*0.8</f>
        <v>7.2</v>
      </c>
      <c r="S12">
        <f>MAX(0,Inventory[[#This Row],[Daily_Demand]]*Inventory[[#This Row],[Adj_Lead_Time]]+Inventory[[#This Row],[Safety_Stock]]-Inventory[[#This Row],[Current_Inventory]])</f>
        <v>709.60000000000014</v>
      </c>
    </row>
    <row r="13" spans="1:19" x14ac:dyDescent="0.25">
      <c r="A13">
        <v>12</v>
      </c>
      <c r="B13" t="s">
        <v>33</v>
      </c>
      <c r="C13" s="4" t="s">
        <v>21</v>
      </c>
      <c r="D13" t="s">
        <v>22</v>
      </c>
      <c r="E13" s="4">
        <v>18</v>
      </c>
      <c r="F13" s="4">
        <v>9</v>
      </c>
      <c r="G13" s="4">
        <v>793</v>
      </c>
      <c r="H13" s="4">
        <v>74</v>
      </c>
      <c r="I13" s="4">
        <v>107</v>
      </c>
      <c r="J13" s="6">
        <v>133.91999999999999</v>
      </c>
      <c r="K13" s="4">
        <v>0.95899999999999996</v>
      </c>
      <c r="L13" s="4" t="s">
        <v>19</v>
      </c>
      <c r="M13" s="4">
        <f>Inventory[[#This Row],[Daily_Demand]]*Inventory[[#This Row],[Lead_Time_Days]]</f>
        <v>162</v>
      </c>
      <c r="N13" s="4">
        <f>MAX(0, Inventory[[#This Row],[Demand_Duration_Lead_time]]+Inventory[[#This Row],[Safety_Stock]]-Inventory[[#This Row],[Current_Inventory]])</f>
        <v>0</v>
      </c>
      <c r="O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3" s="8">
        <f>Inventory[[#This Row],[Current_Inventory]]*Inventory[[#This Row],[Unit_Cost]]</f>
        <v>106198.55999999998</v>
      </c>
      <c r="Q13" t="str">
        <f>IF(Inventory[[#This Row],[Stockout_Risk_Score]] &gt;= 0.8, "Critical",
   IF(Inventory[[#This Row],[Stockout_Risk_Score]] &gt;= 0.6, "High",
      IF(Inventory[[#This Row],[Stockout_Risk_Score]] &gt;= 0.3, "Medium", "Low")
   )
)</f>
        <v>Critical</v>
      </c>
      <c r="R13">
        <f>Inventory[[#This Row],[Lead_Time_Days]]*0.8</f>
        <v>7.2</v>
      </c>
      <c r="S13">
        <f>MAX(0,Inventory[[#This Row],[Daily_Demand]]*Inventory[[#This Row],[Adj_Lead_Time]]+Inventory[[#This Row],[Safety_Stock]]-Inventory[[#This Row],[Current_Inventory]])</f>
        <v>0</v>
      </c>
    </row>
    <row r="14" spans="1:19" x14ac:dyDescent="0.25">
      <c r="A14">
        <v>13</v>
      </c>
      <c r="B14" t="s">
        <v>34</v>
      </c>
      <c r="C14" s="4" t="s">
        <v>17</v>
      </c>
      <c r="D14" t="s">
        <v>14</v>
      </c>
      <c r="E14" s="4">
        <v>176</v>
      </c>
      <c r="F14" s="4">
        <v>6</v>
      </c>
      <c r="G14" s="4">
        <v>308</v>
      </c>
      <c r="H14" s="4">
        <v>195</v>
      </c>
      <c r="I14" s="4">
        <v>59</v>
      </c>
      <c r="J14" s="6">
        <v>317.92</v>
      </c>
      <c r="K14" s="4">
        <v>0.36199999999999999</v>
      </c>
      <c r="L14" s="4" t="s">
        <v>19</v>
      </c>
      <c r="M14" s="4">
        <f>Inventory[[#This Row],[Daily_Demand]]*Inventory[[#This Row],[Lead_Time_Days]]</f>
        <v>1056</v>
      </c>
      <c r="N14" s="4">
        <f>MAX(0, Inventory[[#This Row],[Demand_Duration_Lead_time]]+Inventory[[#This Row],[Safety_Stock]]-Inventory[[#This Row],[Current_Inventory]])</f>
        <v>943</v>
      </c>
      <c r="O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 s="8">
        <f>Inventory[[#This Row],[Current_Inventory]]*Inventory[[#This Row],[Unit_Cost]]</f>
        <v>97919.360000000001</v>
      </c>
      <c r="Q14" t="str">
        <f>IF(Inventory[[#This Row],[Stockout_Risk_Score]] &gt;= 0.8, "Critical",
   IF(Inventory[[#This Row],[Stockout_Risk_Score]] &gt;= 0.6, "High",
      IF(Inventory[[#This Row],[Stockout_Risk_Score]] &gt;= 0.3, "Medium", "Low")
   )
)</f>
        <v>Medium</v>
      </c>
      <c r="R14">
        <f>Inventory[[#This Row],[Lead_Time_Days]]*0.8</f>
        <v>4.8000000000000007</v>
      </c>
      <c r="S14">
        <f>MAX(0,Inventory[[#This Row],[Daily_Demand]]*Inventory[[#This Row],[Adj_Lead_Time]]+Inventory[[#This Row],[Safety_Stock]]-Inventory[[#This Row],[Current_Inventory]])</f>
        <v>731.80000000000018</v>
      </c>
    </row>
    <row r="15" spans="1:19" x14ac:dyDescent="0.25">
      <c r="A15">
        <v>14</v>
      </c>
      <c r="B15" t="s">
        <v>35</v>
      </c>
      <c r="C15" s="4" t="s">
        <v>26</v>
      </c>
      <c r="D15" t="s">
        <v>22</v>
      </c>
      <c r="E15" s="4">
        <v>195</v>
      </c>
      <c r="F15" s="4">
        <v>6</v>
      </c>
      <c r="G15" s="4">
        <v>552</v>
      </c>
      <c r="H15" s="4">
        <v>126</v>
      </c>
      <c r="I15" s="4">
        <v>305</v>
      </c>
      <c r="J15" s="6">
        <v>586.46</v>
      </c>
      <c r="K15" s="4">
        <v>0.29499999999999998</v>
      </c>
      <c r="L15" s="4" t="s">
        <v>15</v>
      </c>
      <c r="M15" s="4">
        <f>Inventory[[#This Row],[Daily_Demand]]*Inventory[[#This Row],[Lead_Time_Days]]</f>
        <v>1170</v>
      </c>
      <c r="N15" s="4">
        <f>MAX(0, Inventory[[#This Row],[Demand_Duration_Lead_time]]+Inventory[[#This Row],[Safety_Stock]]-Inventory[[#This Row],[Current_Inventory]])</f>
        <v>744</v>
      </c>
      <c r="O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 s="8">
        <f>Inventory[[#This Row],[Current_Inventory]]*Inventory[[#This Row],[Unit_Cost]]</f>
        <v>323725.92000000004</v>
      </c>
      <c r="Q15" t="str">
        <f>IF(Inventory[[#This Row],[Stockout_Risk_Score]] &gt;= 0.8, "Critical",
   IF(Inventory[[#This Row],[Stockout_Risk_Score]] &gt;= 0.6, "High",
      IF(Inventory[[#This Row],[Stockout_Risk_Score]] &gt;= 0.3, "Medium", "Low")
   )
)</f>
        <v>Low</v>
      </c>
      <c r="R15">
        <f>Inventory[[#This Row],[Lead_Time_Days]]*0.8</f>
        <v>4.8000000000000007</v>
      </c>
      <c r="S15">
        <f>MAX(0,Inventory[[#This Row],[Daily_Demand]]*Inventory[[#This Row],[Adj_Lead_Time]]+Inventory[[#This Row],[Safety_Stock]]-Inventory[[#This Row],[Current_Inventory]])</f>
        <v>510</v>
      </c>
    </row>
    <row r="16" spans="1:19" x14ac:dyDescent="0.25">
      <c r="A16">
        <v>15</v>
      </c>
      <c r="B16" t="s">
        <v>36</v>
      </c>
      <c r="C16" s="4" t="s">
        <v>13</v>
      </c>
      <c r="D16" t="s">
        <v>14</v>
      </c>
      <c r="E16" s="4">
        <v>110</v>
      </c>
      <c r="F16" s="4">
        <v>11</v>
      </c>
      <c r="G16" s="4">
        <v>713</v>
      </c>
      <c r="H16" s="4">
        <v>195</v>
      </c>
      <c r="I16" s="4">
        <v>366</v>
      </c>
      <c r="J16" s="6">
        <v>1285.06</v>
      </c>
      <c r="K16" s="4">
        <v>0.60099999999999998</v>
      </c>
      <c r="L16" s="4" t="s">
        <v>27</v>
      </c>
      <c r="M16" s="4">
        <f>Inventory[[#This Row],[Daily_Demand]]*Inventory[[#This Row],[Lead_Time_Days]]</f>
        <v>1210</v>
      </c>
      <c r="N16" s="4">
        <f>MAX(0, Inventory[[#This Row],[Demand_Duration_Lead_time]]+Inventory[[#This Row],[Safety_Stock]]-Inventory[[#This Row],[Current_Inventory]])</f>
        <v>692</v>
      </c>
      <c r="O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 s="8">
        <f>Inventory[[#This Row],[Current_Inventory]]*Inventory[[#This Row],[Unit_Cost]]</f>
        <v>916247.77999999991</v>
      </c>
      <c r="Q16" t="str">
        <f>IF(Inventory[[#This Row],[Stockout_Risk_Score]] &gt;= 0.8, "Critical",
   IF(Inventory[[#This Row],[Stockout_Risk_Score]] &gt;= 0.6, "High",
      IF(Inventory[[#This Row],[Stockout_Risk_Score]] &gt;= 0.3, "Medium", "Low")
   )
)</f>
        <v>High</v>
      </c>
      <c r="R16">
        <f>Inventory[[#This Row],[Lead_Time_Days]]*0.8</f>
        <v>8.8000000000000007</v>
      </c>
      <c r="S16">
        <f>MAX(0,Inventory[[#This Row],[Daily_Demand]]*Inventory[[#This Row],[Adj_Lead_Time]]+Inventory[[#This Row],[Safety_Stock]]-Inventory[[#This Row],[Current_Inventory]])</f>
        <v>450</v>
      </c>
    </row>
    <row r="17" spans="1:19" x14ac:dyDescent="0.25">
      <c r="A17">
        <v>16</v>
      </c>
      <c r="B17" t="s">
        <v>37</v>
      </c>
      <c r="C17" s="4" t="s">
        <v>26</v>
      </c>
      <c r="D17" t="s">
        <v>14</v>
      </c>
      <c r="E17" s="4">
        <v>56</v>
      </c>
      <c r="F17" s="4">
        <v>14</v>
      </c>
      <c r="G17" s="4">
        <v>715</v>
      </c>
      <c r="H17" s="4">
        <v>283</v>
      </c>
      <c r="I17" s="4">
        <v>298</v>
      </c>
      <c r="J17" s="6">
        <v>1953.9</v>
      </c>
      <c r="K17" s="4">
        <v>0.221</v>
      </c>
      <c r="L17" s="4" t="s">
        <v>27</v>
      </c>
      <c r="M17" s="4">
        <f>Inventory[[#This Row],[Daily_Demand]]*Inventory[[#This Row],[Lead_Time_Days]]</f>
        <v>784</v>
      </c>
      <c r="N17" s="4">
        <f>MAX(0, Inventory[[#This Row],[Demand_Duration_Lead_time]]+Inventory[[#This Row],[Safety_Stock]]-Inventory[[#This Row],[Current_Inventory]])</f>
        <v>352</v>
      </c>
      <c r="O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 s="8">
        <f>Inventory[[#This Row],[Current_Inventory]]*Inventory[[#This Row],[Unit_Cost]]</f>
        <v>1397038.5</v>
      </c>
      <c r="Q17" t="str">
        <f>IF(Inventory[[#This Row],[Stockout_Risk_Score]] &gt;= 0.8, "Critical",
   IF(Inventory[[#This Row],[Stockout_Risk_Score]] &gt;= 0.6, "High",
      IF(Inventory[[#This Row],[Stockout_Risk_Score]] &gt;= 0.3, "Medium", "Low")
   )
)</f>
        <v>Low</v>
      </c>
      <c r="R17">
        <f>Inventory[[#This Row],[Lead_Time_Days]]*0.8</f>
        <v>11.200000000000001</v>
      </c>
      <c r="S17">
        <f>MAX(0,Inventory[[#This Row],[Daily_Demand]]*Inventory[[#This Row],[Adj_Lead_Time]]+Inventory[[#This Row],[Safety_Stock]]-Inventory[[#This Row],[Current_Inventory]])</f>
        <v>195.20000000000005</v>
      </c>
    </row>
    <row r="18" spans="1:19" x14ac:dyDescent="0.25">
      <c r="A18">
        <v>17</v>
      </c>
      <c r="B18" t="s">
        <v>38</v>
      </c>
      <c r="C18" s="4" t="s">
        <v>13</v>
      </c>
      <c r="D18" t="s">
        <v>22</v>
      </c>
      <c r="E18" s="4">
        <v>120</v>
      </c>
      <c r="F18" s="4">
        <v>4</v>
      </c>
      <c r="G18" s="4">
        <v>263</v>
      </c>
      <c r="H18" s="4">
        <v>160</v>
      </c>
      <c r="I18" s="4">
        <v>366</v>
      </c>
      <c r="J18" s="6">
        <v>279.75</v>
      </c>
      <c r="K18" s="4">
        <v>0.55600000000000005</v>
      </c>
      <c r="L18" s="4" t="s">
        <v>27</v>
      </c>
      <c r="M18" s="4">
        <f>Inventory[[#This Row],[Daily_Demand]]*Inventory[[#This Row],[Lead_Time_Days]]</f>
        <v>480</v>
      </c>
      <c r="N18" s="4">
        <f>MAX(0, Inventory[[#This Row],[Demand_Duration_Lead_time]]+Inventory[[#This Row],[Safety_Stock]]-Inventory[[#This Row],[Current_Inventory]])</f>
        <v>377</v>
      </c>
      <c r="O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 s="8">
        <f>Inventory[[#This Row],[Current_Inventory]]*Inventory[[#This Row],[Unit_Cost]]</f>
        <v>73574.25</v>
      </c>
      <c r="Q18" t="str">
        <f>IF(Inventory[[#This Row],[Stockout_Risk_Score]] &gt;= 0.8, "Critical",
   IF(Inventory[[#This Row],[Stockout_Risk_Score]] &gt;= 0.6, "High",
      IF(Inventory[[#This Row],[Stockout_Risk_Score]] &gt;= 0.3, "Medium", "Low")
   )
)</f>
        <v>Medium</v>
      </c>
      <c r="R18">
        <f>Inventory[[#This Row],[Lead_Time_Days]]*0.8</f>
        <v>3.2</v>
      </c>
      <c r="S18">
        <f>MAX(0,Inventory[[#This Row],[Daily_Demand]]*Inventory[[#This Row],[Adj_Lead_Time]]+Inventory[[#This Row],[Safety_Stock]]-Inventory[[#This Row],[Current_Inventory]])</f>
        <v>281</v>
      </c>
    </row>
    <row r="19" spans="1:19" x14ac:dyDescent="0.25">
      <c r="A19">
        <v>18</v>
      </c>
      <c r="B19" t="s">
        <v>39</v>
      </c>
      <c r="C19" s="4" t="s">
        <v>17</v>
      </c>
      <c r="D19" t="s">
        <v>14</v>
      </c>
      <c r="E19" s="4">
        <v>30</v>
      </c>
      <c r="F19" s="4">
        <v>8</v>
      </c>
      <c r="G19" s="4">
        <v>680</v>
      </c>
      <c r="H19" s="4">
        <v>160</v>
      </c>
      <c r="I19" s="4">
        <v>55</v>
      </c>
      <c r="J19" s="6">
        <v>328.28</v>
      </c>
      <c r="K19" s="4">
        <v>0.156</v>
      </c>
      <c r="L19" s="4" t="s">
        <v>27</v>
      </c>
      <c r="M19" s="4">
        <f>Inventory[[#This Row],[Daily_Demand]]*Inventory[[#This Row],[Lead_Time_Days]]</f>
        <v>240</v>
      </c>
      <c r="N19" s="4">
        <f>MAX(0, Inventory[[#This Row],[Demand_Duration_Lead_time]]+Inventory[[#This Row],[Safety_Stock]]-Inventory[[#This Row],[Current_Inventory]])</f>
        <v>0</v>
      </c>
      <c r="O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 s="8">
        <f>Inventory[[#This Row],[Current_Inventory]]*Inventory[[#This Row],[Unit_Cost]]</f>
        <v>223230.4</v>
      </c>
      <c r="Q19" t="str">
        <f>IF(Inventory[[#This Row],[Stockout_Risk_Score]] &gt;= 0.8, "Critical",
   IF(Inventory[[#This Row],[Stockout_Risk_Score]] &gt;= 0.6, "High",
      IF(Inventory[[#This Row],[Stockout_Risk_Score]] &gt;= 0.3, "Medium", "Low")
   )
)</f>
        <v>Low</v>
      </c>
      <c r="R19">
        <f>Inventory[[#This Row],[Lead_Time_Days]]*0.8</f>
        <v>6.4</v>
      </c>
      <c r="S19">
        <f>MAX(0,Inventory[[#This Row],[Daily_Demand]]*Inventory[[#This Row],[Adj_Lead_Time]]+Inventory[[#This Row],[Safety_Stock]]-Inventory[[#This Row],[Current_Inventory]])</f>
        <v>0</v>
      </c>
    </row>
    <row r="20" spans="1:19" x14ac:dyDescent="0.25">
      <c r="A20">
        <v>19</v>
      </c>
      <c r="B20" t="s">
        <v>40</v>
      </c>
      <c r="C20" s="4" t="s">
        <v>41</v>
      </c>
      <c r="D20" t="s">
        <v>18</v>
      </c>
      <c r="E20" s="4">
        <v>57</v>
      </c>
      <c r="F20" s="4">
        <v>14</v>
      </c>
      <c r="G20" s="4">
        <v>787</v>
      </c>
      <c r="H20" s="4">
        <v>45</v>
      </c>
      <c r="I20" s="4">
        <v>380</v>
      </c>
      <c r="J20" s="6">
        <v>769.3</v>
      </c>
      <c r="K20" s="4">
        <v>0.57999999999999996</v>
      </c>
      <c r="L20" s="4" t="s">
        <v>15</v>
      </c>
      <c r="M20" s="4">
        <f>Inventory[[#This Row],[Daily_Demand]]*Inventory[[#This Row],[Lead_Time_Days]]</f>
        <v>798</v>
      </c>
      <c r="N20" s="4">
        <f>MAX(0, Inventory[[#This Row],[Demand_Duration_Lead_time]]+Inventory[[#This Row],[Safety_Stock]]-Inventory[[#This Row],[Current_Inventory]])</f>
        <v>56</v>
      </c>
      <c r="O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 s="8">
        <f>Inventory[[#This Row],[Current_Inventory]]*Inventory[[#This Row],[Unit_Cost]]</f>
        <v>605439.1</v>
      </c>
      <c r="Q20" t="str">
        <f>IF(Inventory[[#This Row],[Stockout_Risk_Score]] &gt;= 0.8, "Critical",
   IF(Inventory[[#This Row],[Stockout_Risk_Score]] &gt;= 0.6, "High",
      IF(Inventory[[#This Row],[Stockout_Risk_Score]] &gt;= 0.3, "Medium", "Low")
   )
)</f>
        <v>Medium</v>
      </c>
      <c r="R20">
        <f>Inventory[[#This Row],[Lead_Time_Days]]*0.8</f>
        <v>11.200000000000001</v>
      </c>
      <c r="S20">
        <f>MAX(0,Inventory[[#This Row],[Daily_Demand]]*Inventory[[#This Row],[Adj_Lead_Time]]+Inventory[[#This Row],[Safety_Stock]]-Inventory[[#This Row],[Current_Inventory]])</f>
        <v>0</v>
      </c>
    </row>
    <row r="21" spans="1:19" x14ac:dyDescent="0.25">
      <c r="A21">
        <v>20</v>
      </c>
      <c r="B21" t="s">
        <v>42</v>
      </c>
      <c r="C21" s="4" t="s">
        <v>13</v>
      </c>
      <c r="D21" t="s">
        <v>18</v>
      </c>
      <c r="E21" s="4">
        <v>113</v>
      </c>
      <c r="F21" s="4">
        <v>7</v>
      </c>
      <c r="G21" s="4">
        <v>631</v>
      </c>
      <c r="H21" s="4">
        <v>104</v>
      </c>
      <c r="I21" s="4">
        <v>237</v>
      </c>
      <c r="J21" s="6">
        <v>1680.63</v>
      </c>
      <c r="K21" s="4">
        <v>0.60199999999999998</v>
      </c>
      <c r="L21" s="4" t="s">
        <v>15</v>
      </c>
      <c r="M21" s="4">
        <f>Inventory[[#This Row],[Daily_Demand]]*Inventory[[#This Row],[Lead_Time_Days]]</f>
        <v>791</v>
      </c>
      <c r="N21" s="4">
        <f>MAX(0, Inventory[[#This Row],[Demand_Duration_Lead_time]]+Inventory[[#This Row],[Safety_Stock]]-Inventory[[#This Row],[Current_Inventory]])</f>
        <v>264</v>
      </c>
      <c r="O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 s="8">
        <f>Inventory[[#This Row],[Current_Inventory]]*Inventory[[#This Row],[Unit_Cost]]</f>
        <v>1060477.53</v>
      </c>
      <c r="Q21" t="str">
        <f>IF(Inventory[[#This Row],[Stockout_Risk_Score]] &gt;= 0.8, "Critical",
   IF(Inventory[[#This Row],[Stockout_Risk_Score]] &gt;= 0.6, "High",
      IF(Inventory[[#This Row],[Stockout_Risk_Score]] &gt;= 0.3, "Medium", "Low")
   )
)</f>
        <v>High</v>
      </c>
      <c r="R21">
        <f>Inventory[[#This Row],[Lead_Time_Days]]*0.8</f>
        <v>5.6000000000000005</v>
      </c>
      <c r="S21">
        <f>MAX(0,Inventory[[#This Row],[Daily_Demand]]*Inventory[[#This Row],[Adj_Lead_Time]]+Inventory[[#This Row],[Safety_Stock]]-Inventory[[#This Row],[Current_Inventory]])</f>
        <v>105.80000000000007</v>
      </c>
    </row>
    <row r="22" spans="1:19" x14ac:dyDescent="0.25">
      <c r="A22">
        <v>21</v>
      </c>
      <c r="B22" t="s">
        <v>43</v>
      </c>
      <c r="C22" s="4" t="s">
        <v>26</v>
      </c>
      <c r="D22" t="s">
        <v>14</v>
      </c>
      <c r="E22" s="4">
        <v>33</v>
      </c>
      <c r="F22" s="4">
        <v>2</v>
      </c>
      <c r="G22" s="4">
        <v>586</v>
      </c>
      <c r="H22" s="4">
        <v>143</v>
      </c>
      <c r="I22" s="4">
        <v>284</v>
      </c>
      <c r="J22" s="6">
        <v>961.1</v>
      </c>
      <c r="K22" s="4">
        <v>0.41799999999999998</v>
      </c>
      <c r="L22" s="4" t="s">
        <v>27</v>
      </c>
      <c r="M22" s="4">
        <f>Inventory[[#This Row],[Daily_Demand]]*Inventory[[#This Row],[Lead_Time_Days]]</f>
        <v>66</v>
      </c>
      <c r="N22" s="4">
        <f>MAX(0, Inventory[[#This Row],[Demand_Duration_Lead_time]]+Inventory[[#This Row],[Safety_Stock]]-Inventory[[#This Row],[Current_Inventory]])</f>
        <v>0</v>
      </c>
      <c r="O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2" s="8">
        <f>Inventory[[#This Row],[Current_Inventory]]*Inventory[[#This Row],[Unit_Cost]]</f>
        <v>563204.6</v>
      </c>
      <c r="Q22" t="str">
        <f>IF(Inventory[[#This Row],[Stockout_Risk_Score]] &gt;= 0.8, "Critical",
   IF(Inventory[[#This Row],[Stockout_Risk_Score]] &gt;= 0.6, "High",
      IF(Inventory[[#This Row],[Stockout_Risk_Score]] &gt;= 0.3, "Medium", "Low")
   )
)</f>
        <v>Medium</v>
      </c>
      <c r="R22">
        <f>Inventory[[#This Row],[Lead_Time_Days]]*0.8</f>
        <v>1.6</v>
      </c>
      <c r="S22">
        <f>MAX(0,Inventory[[#This Row],[Daily_Demand]]*Inventory[[#This Row],[Adj_Lead_Time]]+Inventory[[#This Row],[Safety_Stock]]-Inventory[[#This Row],[Current_Inventory]])</f>
        <v>0</v>
      </c>
    </row>
    <row r="23" spans="1:19" x14ac:dyDescent="0.25">
      <c r="A23">
        <v>22</v>
      </c>
      <c r="B23" t="s">
        <v>44</v>
      </c>
      <c r="C23" s="4" t="s">
        <v>17</v>
      </c>
      <c r="D23" t="s">
        <v>18</v>
      </c>
      <c r="E23" s="4">
        <v>23</v>
      </c>
      <c r="F23" s="4">
        <v>5</v>
      </c>
      <c r="G23" s="4">
        <v>717</v>
      </c>
      <c r="H23" s="4">
        <v>171</v>
      </c>
      <c r="I23" s="4">
        <v>232</v>
      </c>
      <c r="J23" s="6">
        <v>677.14</v>
      </c>
      <c r="K23" s="4">
        <v>0.38300000000000001</v>
      </c>
      <c r="L23" s="4" t="s">
        <v>15</v>
      </c>
      <c r="M23" s="4">
        <f>Inventory[[#This Row],[Daily_Demand]]*Inventory[[#This Row],[Lead_Time_Days]]</f>
        <v>115</v>
      </c>
      <c r="N23" s="4">
        <f>MAX(0, Inventory[[#This Row],[Demand_Duration_Lead_time]]+Inventory[[#This Row],[Safety_Stock]]-Inventory[[#This Row],[Current_Inventory]])</f>
        <v>0</v>
      </c>
      <c r="O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3" s="8">
        <f>Inventory[[#This Row],[Current_Inventory]]*Inventory[[#This Row],[Unit_Cost]]</f>
        <v>485509.38</v>
      </c>
      <c r="Q23" t="str">
        <f>IF(Inventory[[#This Row],[Stockout_Risk_Score]] &gt;= 0.8, "Critical",
   IF(Inventory[[#This Row],[Stockout_Risk_Score]] &gt;= 0.6, "High",
      IF(Inventory[[#This Row],[Stockout_Risk_Score]] &gt;= 0.3, "Medium", "Low")
   )
)</f>
        <v>Medium</v>
      </c>
      <c r="R23">
        <f>Inventory[[#This Row],[Lead_Time_Days]]*0.8</f>
        <v>4</v>
      </c>
      <c r="S23">
        <f>MAX(0,Inventory[[#This Row],[Daily_Demand]]*Inventory[[#This Row],[Adj_Lead_Time]]+Inventory[[#This Row],[Safety_Stock]]-Inventory[[#This Row],[Current_Inventory]])</f>
        <v>0</v>
      </c>
    </row>
    <row r="24" spans="1:19" x14ac:dyDescent="0.25">
      <c r="A24">
        <v>23</v>
      </c>
      <c r="B24" t="s">
        <v>45</v>
      </c>
      <c r="C24" s="4" t="s">
        <v>13</v>
      </c>
      <c r="D24" t="s">
        <v>22</v>
      </c>
      <c r="E24" s="4">
        <v>51</v>
      </c>
      <c r="F24" s="4">
        <v>7</v>
      </c>
      <c r="G24" s="4">
        <v>617</v>
      </c>
      <c r="H24" s="4">
        <v>53</v>
      </c>
      <c r="I24" s="4">
        <v>336</v>
      </c>
      <c r="J24" s="6">
        <v>1144.3499999999999</v>
      </c>
      <c r="K24" s="4">
        <v>0.245</v>
      </c>
      <c r="L24" s="4" t="s">
        <v>27</v>
      </c>
      <c r="M24" s="4">
        <f>Inventory[[#This Row],[Daily_Demand]]*Inventory[[#This Row],[Lead_Time_Days]]</f>
        <v>357</v>
      </c>
      <c r="N24" s="4">
        <f>MAX(0, Inventory[[#This Row],[Demand_Duration_Lead_time]]+Inventory[[#This Row],[Safety_Stock]]-Inventory[[#This Row],[Current_Inventory]])</f>
        <v>0</v>
      </c>
      <c r="O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 s="8">
        <f>Inventory[[#This Row],[Current_Inventory]]*Inventory[[#This Row],[Unit_Cost]]</f>
        <v>706063.95</v>
      </c>
      <c r="Q24" t="str">
        <f>IF(Inventory[[#This Row],[Stockout_Risk_Score]] &gt;= 0.8, "Critical",
   IF(Inventory[[#This Row],[Stockout_Risk_Score]] &gt;= 0.6, "High",
      IF(Inventory[[#This Row],[Stockout_Risk_Score]] &gt;= 0.3, "Medium", "Low")
   )
)</f>
        <v>Low</v>
      </c>
      <c r="R24">
        <f>Inventory[[#This Row],[Lead_Time_Days]]*0.8</f>
        <v>5.6000000000000005</v>
      </c>
      <c r="S24">
        <f>MAX(0,Inventory[[#This Row],[Daily_Demand]]*Inventory[[#This Row],[Adj_Lead_Time]]+Inventory[[#This Row],[Safety_Stock]]-Inventory[[#This Row],[Current_Inventory]])</f>
        <v>0</v>
      </c>
    </row>
    <row r="25" spans="1:19" x14ac:dyDescent="0.25">
      <c r="A25">
        <v>24</v>
      </c>
      <c r="B25" t="s">
        <v>46</v>
      </c>
      <c r="C25" s="4" t="s">
        <v>41</v>
      </c>
      <c r="D25" t="s">
        <v>14</v>
      </c>
      <c r="E25" s="4">
        <v>140</v>
      </c>
      <c r="F25" s="4">
        <v>12</v>
      </c>
      <c r="G25" s="4">
        <v>193</v>
      </c>
      <c r="H25" s="4">
        <v>292</v>
      </c>
      <c r="I25" s="4">
        <v>172</v>
      </c>
      <c r="J25" s="6">
        <v>558.02</v>
      </c>
      <c r="K25" s="4">
        <v>0.33100000000000002</v>
      </c>
      <c r="L25" s="4" t="s">
        <v>19</v>
      </c>
      <c r="M25" s="4">
        <f>Inventory[[#This Row],[Daily_Demand]]*Inventory[[#This Row],[Lead_Time_Days]]</f>
        <v>1680</v>
      </c>
      <c r="N25" s="4">
        <f>MAX(0, Inventory[[#This Row],[Demand_Duration_Lead_time]]+Inventory[[#This Row],[Safety_Stock]]-Inventory[[#This Row],[Current_Inventory]])</f>
        <v>1779</v>
      </c>
      <c r="O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 s="8">
        <f>Inventory[[#This Row],[Current_Inventory]]*Inventory[[#This Row],[Unit_Cost]]</f>
        <v>107697.86</v>
      </c>
      <c r="Q25" t="str">
        <f>IF(Inventory[[#This Row],[Stockout_Risk_Score]] &gt;= 0.8, "Critical",
   IF(Inventory[[#This Row],[Stockout_Risk_Score]] &gt;= 0.6, "High",
      IF(Inventory[[#This Row],[Stockout_Risk_Score]] &gt;= 0.3, "Medium", "Low")
   )
)</f>
        <v>Medium</v>
      </c>
      <c r="R25">
        <f>Inventory[[#This Row],[Lead_Time_Days]]*0.8</f>
        <v>9.6000000000000014</v>
      </c>
      <c r="S25">
        <f>MAX(0,Inventory[[#This Row],[Daily_Demand]]*Inventory[[#This Row],[Adj_Lead_Time]]+Inventory[[#This Row],[Safety_Stock]]-Inventory[[#This Row],[Current_Inventory]])</f>
        <v>1443.0000000000002</v>
      </c>
    </row>
    <row r="26" spans="1:19" x14ac:dyDescent="0.25">
      <c r="A26">
        <v>25</v>
      </c>
      <c r="B26" t="s">
        <v>47</v>
      </c>
      <c r="C26" s="4" t="s">
        <v>41</v>
      </c>
      <c r="D26" t="s">
        <v>14</v>
      </c>
      <c r="E26" s="4">
        <v>27</v>
      </c>
      <c r="F26" s="4">
        <v>7</v>
      </c>
      <c r="G26" s="4">
        <v>553</v>
      </c>
      <c r="H26" s="4">
        <v>249</v>
      </c>
      <c r="I26" s="4">
        <v>207</v>
      </c>
      <c r="J26" s="6">
        <v>832.26</v>
      </c>
      <c r="K26" s="4">
        <v>0.498</v>
      </c>
      <c r="L26" s="4" t="s">
        <v>19</v>
      </c>
      <c r="M26" s="4">
        <f>Inventory[[#This Row],[Daily_Demand]]*Inventory[[#This Row],[Lead_Time_Days]]</f>
        <v>189</v>
      </c>
      <c r="N26" s="4">
        <f>MAX(0, Inventory[[#This Row],[Demand_Duration_Lead_time]]+Inventory[[#This Row],[Safety_Stock]]-Inventory[[#This Row],[Current_Inventory]])</f>
        <v>0</v>
      </c>
      <c r="O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 s="8">
        <f>Inventory[[#This Row],[Current_Inventory]]*Inventory[[#This Row],[Unit_Cost]]</f>
        <v>460239.77999999997</v>
      </c>
      <c r="Q26" t="str">
        <f>IF(Inventory[[#This Row],[Stockout_Risk_Score]] &gt;= 0.8, "Critical",
   IF(Inventory[[#This Row],[Stockout_Risk_Score]] &gt;= 0.6, "High",
      IF(Inventory[[#This Row],[Stockout_Risk_Score]] &gt;= 0.3, "Medium", "Low")
   )
)</f>
        <v>Medium</v>
      </c>
      <c r="R26">
        <f>Inventory[[#This Row],[Lead_Time_Days]]*0.8</f>
        <v>5.6000000000000005</v>
      </c>
      <c r="S26">
        <f>MAX(0,Inventory[[#This Row],[Daily_Demand]]*Inventory[[#This Row],[Adj_Lead_Time]]+Inventory[[#This Row],[Safety_Stock]]-Inventory[[#This Row],[Current_Inventory]])</f>
        <v>0</v>
      </c>
    </row>
    <row r="27" spans="1:19" x14ac:dyDescent="0.25">
      <c r="A27">
        <v>26</v>
      </c>
      <c r="B27" t="s">
        <v>48</v>
      </c>
      <c r="C27" s="4" t="s">
        <v>21</v>
      </c>
      <c r="D27" t="s">
        <v>22</v>
      </c>
      <c r="E27" s="4">
        <v>121</v>
      </c>
      <c r="F27" s="4">
        <v>12</v>
      </c>
      <c r="G27" s="4">
        <v>528</v>
      </c>
      <c r="H27" s="4">
        <v>61</v>
      </c>
      <c r="I27" s="4">
        <v>372</v>
      </c>
      <c r="J27" s="6">
        <v>698.58</v>
      </c>
      <c r="K27" s="4">
        <v>0.248</v>
      </c>
      <c r="L27" s="4" t="s">
        <v>19</v>
      </c>
      <c r="M27" s="4">
        <f>Inventory[[#This Row],[Daily_Demand]]*Inventory[[#This Row],[Lead_Time_Days]]</f>
        <v>1452</v>
      </c>
      <c r="N27" s="4">
        <f>MAX(0, Inventory[[#This Row],[Demand_Duration_Lead_time]]+Inventory[[#This Row],[Safety_Stock]]-Inventory[[#This Row],[Current_Inventory]])</f>
        <v>985</v>
      </c>
      <c r="O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 s="8">
        <f>Inventory[[#This Row],[Current_Inventory]]*Inventory[[#This Row],[Unit_Cost]]</f>
        <v>368850.24000000005</v>
      </c>
      <c r="Q27" t="str">
        <f>IF(Inventory[[#This Row],[Stockout_Risk_Score]] &gt;= 0.8, "Critical",
   IF(Inventory[[#This Row],[Stockout_Risk_Score]] &gt;= 0.6, "High",
      IF(Inventory[[#This Row],[Stockout_Risk_Score]] &gt;= 0.3, "Medium", "Low")
   )
)</f>
        <v>Low</v>
      </c>
      <c r="R27">
        <f>Inventory[[#This Row],[Lead_Time_Days]]*0.8</f>
        <v>9.6000000000000014</v>
      </c>
      <c r="S27">
        <f>MAX(0,Inventory[[#This Row],[Daily_Demand]]*Inventory[[#This Row],[Adj_Lead_Time]]+Inventory[[#This Row],[Safety_Stock]]-Inventory[[#This Row],[Current_Inventory]])</f>
        <v>694.60000000000014</v>
      </c>
    </row>
    <row r="28" spans="1:19" x14ac:dyDescent="0.25">
      <c r="A28">
        <v>27</v>
      </c>
      <c r="B28" t="s">
        <v>49</v>
      </c>
      <c r="C28" s="4" t="s">
        <v>21</v>
      </c>
      <c r="D28" t="s">
        <v>22</v>
      </c>
      <c r="E28" s="4">
        <v>110</v>
      </c>
      <c r="F28" s="4">
        <v>13</v>
      </c>
      <c r="G28" s="4">
        <v>263</v>
      </c>
      <c r="H28" s="4">
        <v>290</v>
      </c>
      <c r="I28" s="4">
        <v>62</v>
      </c>
      <c r="J28" s="6">
        <v>1618.07</v>
      </c>
      <c r="K28" s="4">
        <v>0.78300000000000003</v>
      </c>
      <c r="L28" s="4" t="s">
        <v>27</v>
      </c>
      <c r="M28" s="4">
        <f>Inventory[[#This Row],[Daily_Demand]]*Inventory[[#This Row],[Lead_Time_Days]]</f>
        <v>1430</v>
      </c>
      <c r="N28" s="4">
        <f>MAX(0, Inventory[[#This Row],[Demand_Duration_Lead_time]]+Inventory[[#This Row],[Safety_Stock]]-Inventory[[#This Row],[Current_Inventory]])</f>
        <v>1457</v>
      </c>
      <c r="O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 s="8">
        <f>Inventory[[#This Row],[Current_Inventory]]*Inventory[[#This Row],[Unit_Cost]]</f>
        <v>425552.41</v>
      </c>
      <c r="Q28" t="str">
        <f>IF(Inventory[[#This Row],[Stockout_Risk_Score]] &gt;= 0.8, "Critical",
   IF(Inventory[[#This Row],[Stockout_Risk_Score]] &gt;= 0.6, "High",
      IF(Inventory[[#This Row],[Stockout_Risk_Score]] &gt;= 0.3, "Medium", "Low")
   )
)</f>
        <v>High</v>
      </c>
      <c r="R28">
        <f>Inventory[[#This Row],[Lead_Time_Days]]*0.8</f>
        <v>10.4</v>
      </c>
      <c r="S28">
        <f>MAX(0,Inventory[[#This Row],[Daily_Demand]]*Inventory[[#This Row],[Adj_Lead_Time]]+Inventory[[#This Row],[Safety_Stock]]-Inventory[[#This Row],[Current_Inventory]])</f>
        <v>1171</v>
      </c>
    </row>
    <row r="29" spans="1:19" x14ac:dyDescent="0.25">
      <c r="A29">
        <v>28</v>
      </c>
      <c r="B29" t="s">
        <v>50</v>
      </c>
      <c r="C29" s="4" t="s">
        <v>26</v>
      </c>
      <c r="D29" t="s">
        <v>22</v>
      </c>
      <c r="E29" s="4">
        <v>167</v>
      </c>
      <c r="F29" s="4">
        <v>13</v>
      </c>
      <c r="G29" s="4">
        <v>79</v>
      </c>
      <c r="H29" s="4">
        <v>83</v>
      </c>
      <c r="I29" s="4">
        <v>364</v>
      </c>
      <c r="J29" s="6">
        <v>1852.3</v>
      </c>
      <c r="K29" s="4">
        <v>0.70899999999999996</v>
      </c>
      <c r="L29" s="4" t="s">
        <v>19</v>
      </c>
      <c r="M29" s="4">
        <f>Inventory[[#This Row],[Daily_Demand]]*Inventory[[#This Row],[Lead_Time_Days]]</f>
        <v>2171</v>
      </c>
      <c r="N29" s="4">
        <f>MAX(0, Inventory[[#This Row],[Demand_Duration_Lead_time]]+Inventory[[#This Row],[Safety_Stock]]-Inventory[[#This Row],[Current_Inventory]])</f>
        <v>2175</v>
      </c>
      <c r="O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 s="8">
        <f>Inventory[[#This Row],[Current_Inventory]]*Inventory[[#This Row],[Unit_Cost]]</f>
        <v>146331.69999999998</v>
      </c>
      <c r="Q29" t="str">
        <f>IF(Inventory[[#This Row],[Stockout_Risk_Score]] &gt;= 0.8, "Critical",
   IF(Inventory[[#This Row],[Stockout_Risk_Score]] &gt;= 0.6, "High",
      IF(Inventory[[#This Row],[Stockout_Risk_Score]] &gt;= 0.3, "Medium", "Low")
   )
)</f>
        <v>High</v>
      </c>
      <c r="R29">
        <f>Inventory[[#This Row],[Lead_Time_Days]]*0.8</f>
        <v>10.4</v>
      </c>
      <c r="S29">
        <f>MAX(0,Inventory[[#This Row],[Daily_Demand]]*Inventory[[#This Row],[Adj_Lead_Time]]+Inventory[[#This Row],[Safety_Stock]]-Inventory[[#This Row],[Current_Inventory]])</f>
        <v>1740.8</v>
      </c>
    </row>
    <row r="30" spans="1:19" x14ac:dyDescent="0.25">
      <c r="A30">
        <v>29</v>
      </c>
      <c r="B30" t="s">
        <v>51</v>
      </c>
      <c r="C30" s="4" t="s">
        <v>13</v>
      </c>
      <c r="D30" t="s">
        <v>14</v>
      </c>
      <c r="E30" s="4">
        <v>57</v>
      </c>
      <c r="F30" s="4">
        <v>4</v>
      </c>
      <c r="G30" s="4">
        <v>123</v>
      </c>
      <c r="H30" s="4">
        <v>247</v>
      </c>
      <c r="I30" s="4">
        <v>103</v>
      </c>
      <c r="J30" s="6">
        <v>1531.17</v>
      </c>
      <c r="K30" s="4">
        <v>0.26900000000000002</v>
      </c>
      <c r="L30" s="4" t="s">
        <v>27</v>
      </c>
      <c r="M30" s="4">
        <f>Inventory[[#This Row],[Daily_Demand]]*Inventory[[#This Row],[Lead_Time_Days]]</f>
        <v>228</v>
      </c>
      <c r="N30" s="4">
        <f>MAX(0, Inventory[[#This Row],[Demand_Duration_Lead_time]]+Inventory[[#This Row],[Safety_Stock]]-Inventory[[#This Row],[Current_Inventory]])</f>
        <v>352</v>
      </c>
      <c r="O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 s="8">
        <f>Inventory[[#This Row],[Current_Inventory]]*Inventory[[#This Row],[Unit_Cost]]</f>
        <v>188333.91</v>
      </c>
      <c r="Q30" t="str">
        <f>IF(Inventory[[#This Row],[Stockout_Risk_Score]] &gt;= 0.8, "Critical",
   IF(Inventory[[#This Row],[Stockout_Risk_Score]] &gt;= 0.6, "High",
      IF(Inventory[[#This Row],[Stockout_Risk_Score]] &gt;= 0.3, "Medium", "Low")
   )
)</f>
        <v>Low</v>
      </c>
      <c r="R30">
        <f>Inventory[[#This Row],[Lead_Time_Days]]*0.8</f>
        <v>3.2</v>
      </c>
      <c r="S30">
        <f>MAX(0,Inventory[[#This Row],[Daily_Demand]]*Inventory[[#This Row],[Adj_Lead_Time]]+Inventory[[#This Row],[Safety_Stock]]-Inventory[[#This Row],[Current_Inventory]])</f>
        <v>306.39999999999998</v>
      </c>
    </row>
    <row r="31" spans="1:19" x14ac:dyDescent="0.25">
      <c r="A31">
        <v>30</v>
      </c>
      <c r="B31" t="s">
        <v>52</v>
      </c>
      <c r="C31" s="4" t="s">
        <v>13</v>
      </c>
      <c r="D31" t="s">
        <v>22</v>
      </c>
      <c r="E31" s="4">
        <v>100</v>
      </c>
      <c r="F31" s="4">
        <v>7</v>
      </c>
      <c r="G31" s="4">
        <v>670</v>
      </c>
      <c r="H31" s="4">
        <v>176</v>
      </c>
      <c r="I31" s="4">
        <v>326</v>
      </c>
      <c r="J31" s="6">
        <v>906.21</v>
      </c>
      <c r="K31" s="4">
        <v>9.7000000000000003E-2</v>
      </c>
      <c r="L31" s="4" t="s">
        <v>15</v>
      </c>
      <c r="M31" s="4">
        <f>Inventory[[#This Row],[Daily_Demand]]*Inventory[[#This Row],[Lead_Time_Days]]</f>
        <v>700</v>
      </c>
      <c r="N31" s="4">
        <f>MAX(0, Inventory[[#This Row],[Demand_Duration_Lead_time]]+Inventory[[#This Row],[Safety_Stock]]-Inventory[[#This Row],[Current_Inventory]])</f>
        <v>206</v>
      </c>
      <c r="O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 s="8">
        <f>Inventory[[#This Row],[Current_Inventory]]*Inventory[[#This Row],[Unit_Cost]]</f>
        <v>607160.70000000007</v>
      </c>
      <c r="Q31" t="str">
        <f>IF(Inventory[[#This Row],[Stockout_Risk_Score]] &gt;= 0.8, "Critical",
   IF(Inventory[[#This Row],[Stockout_Risk_Score]] &gt;= 0.6, "High",
      IF(Inventory[[#This Row],[Stockout_Risk_Score]] &gt;= 0.3, "Medium", "Low")
   )
)</f>
        <v>Low</v>
      </c>
      <c r="R31">
        <f>Inventory[[#This Row],[Lead_Time_Days]]*0.8</f>
        <v>5.6000000000000005</v>
      </c>
      <c r="S31">
        <f>MAX(0,Inventory[[#This Row],[Daily_Demand]]*Inventory[[#This Row],[Adj_Lead_Time]]+Inventory[[#This Row],[Safety_Stock]]-Inventory[[#This Row],[Current_Inventory]])</f>
        <v>66</v>
      </c>
    </row>
    <row r="32" spans="1:19" x14ac:dyDescent="0.25">
      <c r="A32">
        <v>31</v>
      </c>
      <c r="B32" t="s">
        <v>53</v>
      </c>
      <c r="C32" s="4" t="s">
        <v>21</v>
      </c>
      <c r="D32" t="s">
        <v>22</v>
      </c>
      <c r="E32" s="4">
        <v>190</v>
      </c>
      <c r="F32" s="4">
        <v>13</v>
      </c>
      <c r="G32" s="4">
        <v>322</v>
      </c>
      <c r="H32" s="4">
        <v>149</v>
      </c>
      <c r="I32" s="4">
        <v>92</v>
      </c>
      <c r="J32" s="6">
        <v>1033.45</v>
      </c>
      <c r="K32" s="4">
        <v>0</v>
      </c>
      <c r="L32" s="4" t="s">
        <v>19</v>
      </c>
      <c r="M32" s="4">
        <f>Inventory[[#This Row],[Daily_Demand]]*Inventory[[#This Row],[Lead_Time_Days]]</f>
        <v>2470</v>
      </c>
      <c r="N32" s="4">
        <f>MAX(0, Inventory[[#This Row],[Demand_Duration_Lead_time]]+Inventory[[#This Row],[Safety_Stock]]-Inventory[[#This Row],[Current_Inventory]])</f>
        <v>2297</v>
      </c>
      <c r="O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 s="8">
        <f>Inventory[[#This Row],[Current_Inventory]]*Inventory[[#This Row],[Unit_Cost]]</f>
        <v>332770.90000000002</v>
      </c>
      <c r="Q32" t="str">
        <f>IF(Inventory[[#This Row],[Stockout_Risk_Score]] &gt;= 0.8, "Critical",
   IF(Inventory[[#This Row],[Stockout_Risk_Score]] &gt;= 0.6, "High",
      IF(Inventory[[#This Row],[Stockout_Risk_Score]] &gt;= 0.3, "Medium", "Low")
   )
)</f>
        <v>Low</v>
      </c>
      <c r="R32">
        <f>Inventory[[#This Row],[Lead_Time_Days]]*0.8</f>
        <v>10.4</v>
      </c>
      <c r="S32">
        <f>MAX(0,Inventory[[#This Row],[Daily_Demand]]*Inventory[[#This Row],[Adj_Lead_Time]]+Inventory[[#This Row],[Safety_Stock]]-Inventory[[#This Row],[Current_Inventory]])</f>
        <v>1803</v>
      </c>
    </row>
    <row r="33" spans="1:19" x14ac:dyDescent="0.25">
      <c r="A33">
        <v>32</v>
      </c>
      <c r="B33" t="s">
        <v>54</v>
      </c>
      <c r="C33" s="4" t="s">
        <v>13</v>
      </c>
      <c r="D33" t="s">
        <v>18</v>
      </c>
      <c r="E33" s="4">
        <v>9</v>
      </c>
      <c r="F33" s="4">
        <v>11</v>
      </c>
      <c r="G33" s="4">
        <v>690</v>
      </c>
      <c r="H33" s="4">
        <v>148</v>
      </c>
      <c r="I33" s="4">
        <v>316</v>
      </c>
      <c r="J33" s="6">
        <v>293.89</v>
      </c>
      <c r="K33" s="4">
        <v>0.59699999999999998</v>
      </c>
      <c r="L33" s="4" t="s">
        <v>19</v>
      </c>
      <c r="M33" s="4">
        <f>Inventory[[#This Row],[Daily_Demand]]*Inventory[[#This Row],[Lead_Time_Days]]</f>
        <v>99</v>
      </c>
      <c r="N33" s="4">
        <f>MAX(0, Inventory[[#This Row],[Demand_Duration_Lead_time]]+Inventory[[#This Row],[Safety_Stock]]-Inventory[[#This Row],[Current_Inventory]])</f>
        <v>0</v>
      </c>
      <c r="O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3" s="8">
        <f>Inventory[[#This Row],[Current_Inventory]]*Inventory[[#This Row],[Unit_Cost]]</f>
        <v>202784.09999999998</v>
      </c>
      <c r="Q33" t="str">
        <f>IF(Inventory[[#This Row],[Stockout_Risk_Score]] &gt;= 0.8, "Critical",
   IF(Inventory[[#This Row],[Stockout_Risk_Score]] &gt;= 0.6, "High",
      IF(Inventory[[#This Row],[Stockout_Risk_Score]] &gt;= 0.3, "Medium", "Low")
   )
)</f>
        <v>Medium</v>
      </c>
      <c r="R33">
        <f>Inventory[[#This Row],[Lead_Time_Days]]*0.8</f>
        <v>8.8000000000000007</v>
      </c>
      <c r="S33">
        <f>MAX(0,Inventory[[#This Row],[Daily_Demand]]*Inventory[[#This Row],[Adj_Lead_Time]]+Inventory[[#This Row],[Safety_Stock]]-Inventory[[#This Row],[Current_Inventory]])</f>
        <v>0</v>
      </c>
    </row>
    <row r="34" spans="1:19" x14ac:dyDescent="0.25">
      <c r="A34">
        <v>33</v>
      </c>
      <c r="B34" t="s">
        <v>55</v>
      </c>
      <c r="C34" s="4" t="s">
        <v>13</v>
      </c>
      <c r="D34" t="s">
        <v>18</v>
      </c>
      <c r="E34" s="4">
        <v>20</v>
      </c>
      <c r="F34" s="4">
        <v>7</v>
      </c>
      <c r="G34" s="4">
        <v>763</v>
      </c>
      <c r="H34" s="4">
        <v>244</v>
      </c>
      <c r="I34" s="4">
        <v>158</v>
      </c>
      <c r="J34" s="6">
        <v>1506.39</v>
      </c>
      <c r="K34" s="4">
        <v>0.21099999999999999</v>
      </c>
      <c r="L34" s="4" t="s">
        <v>19</v>
      </c>
      <c r="M34" s="4">
        <f>Inventory[[#This Row],[Daily_Demand]]*Inventory[[#This Row],[Lead_Time_Days]]</f>
        <v>140</v>
      </c>
      <c r="N34" s="4">
        <f>MAX(0, Inventory[[#This Row],[Demand_Duration_Lead_time]]+Inventory[[#This Row],[Safety_Stock]]-Inventory[[#This Row],[Current_Inventory]])</f>
        <v>0</v>
      </c>
      <c r="O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 s="8">
        <f>Inventory[[#This Row],[Current_Inventory]]*Inventory[[#This Row],[Unit_Cost]]</f>
        <v>1149375.57</v>
      </c>
      <c r="Q34" t="str">
        <f>IF(Inventory[[#This Row],[Stockout_Risk_Score]] &gt;= 0.8, "Critical",
   IF(Inventory[[#This Row],[Stockout_Risk_Score]] &gt;= 0.6, "High",
      IF(Inventory[[#This Row],[Stockout_Risk_Score]] &gt;= 0.3, "Medium", "Low")
   )
)</f>
        <v>Low</v>
      </c>
      <c r="R34">
        <f>Inventory[[#This Row],[Lead_Time_Days]]*0.8</f>
        <v>5.6000000000000005</v>
      </c>
      <c r="S34">
        <f>MAX(0,Inventory[[#This Row],[Daily_Demand]]*Inventory[[#This Row],[Adj_Lead_Time]]+Inventory[[#This Row],[Safety_Stock]]-Inventory[[#This Row],[Current_Inventory]])</f>
        <v>0</v>
      </c>
    </row>
    <row r="35" spans="1:19" x14ac:dyDescent="0.25">
      <c r="A35">
        <v>34</v>
      </c>
      <c r="B35" t="s">
        <v>56</v>
      </c>
      <c r="C35" s="4" t="s">
        <v>41</v>
      </c>
      <c r="D35" t="s">
        <v>14</v>
      </c>
      <c r="E35" s="4">
        <v>21</v>
      </c>
      <c r="F35" s="4">
        <v>13</v>
      </c>
      <c r="G35" s="4">
        <v>96</v>
      </c>
      <c r="H35" s="4">
        <v>12</v>
      </c>
      <c r="I35" s="4">
        <v>372</v>
      </c>
      <c r="J35" s="6">
        <v>1213.1300000000001</v>
      </c>
      <c r="K35" s="4">
        <v>1.2999999999999999E-2</v>
      </c>
      <c r="L35" s="4" t="s">
        <v>15</v>
      </c>
      <c r="M35" s="4">
        <f>Inventory[[#This Row],[Daily_Demand]]*Inventory[[#This Row],[Lead_Time_Days]]</f>
        <v>273</v>
      </c>
      <c r="N35" s="4">
        <f>MAX(0, Inventory[[#This Row],[Demand_Duration_Lead_time]]+Inventory[[#This Row],[Safety_Stock]]-Inventory[[#This Row],[Current_Inventory]])</f>
        <v>189</v>
      </c>
      <c r="O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 s="8">
        <f>Inventory[[#This Row],[Current_Inventory]]*Inventory[[#This Row],[Unit_Cost]]</f>
        <v>116460.48000000001</v>
      </c>
      <c r="Q35" t="str">
        <f>IF(Inventory[[#This Row],[Stockout_Risk_Score]] &gt;= 0.8, "Critical",
   IF(Inventory[[#This Row],[Stockout_Risk_Score]] &gt;= 0.6, "High",
      IF(Inventory[[#This Row],[Stockout_Risk_Score]] &gt;= 0.3, "Medium", "Low")
   )
)</f>
        <v>Low</v>
      </c>
      <c r="R35">
        <f>Inventory[[#This Row],[Lead_Time_Days]]*0.8</f>
        <v>10.4</v>
      </c>
      <c r="S35">
        <f>MAX(0,Inventory[[#This Row],[Daily_Demand]]*Inventory[[#This Row],[Adj_Lead_Time]]+Inventory[[#This Row],[Safety_Stock]]-Inventory[[#This Row],[Current_Inventory]])</f>
        <v>134.4</v>
      </c>
    </row>
    <row r="36" spans="1:19" x14ac:dyDescent="0.25">
      <c r="A36">
        <v>35</v>
      </c>
      <c r="B36" t="s">
        <v>57</v>
      </c>
      <c r="C36" s="4" t="s">
        <v>21</v>
      </c>
      <c r="D36" t="s">
        <v>18</v>
      </c>
      <c r="E36" s="4">
        <v>164</v>
      </c>
      <c r="F36" s="4">
        <v>10</v>
      </c>
      <c r="G36" s="4">
        <v>37</v>
      </c>
      <c r="H36" s="4">
        <v>265</v>
      </c>
      <c r="I36" s="4">
        <v>215</v>
      </c>
      <c r="J36" s="6">
        <v>1809.76</v>
      </c>
      <c r="K36" s="4">
        <v>0.35899999999999999</v>
      </c>
      <c r="L36" s="4" t="s">
        <v>27</v>
      </c>
      <c r="M36" s="4">
        <f>Inventory[[#This Row],[Daily_Demand]]*Inventory[[#This Row],[Lead_Time_Days]]</f>
        <v>1640</v>
      </c>
      <c r="N36" s="4">
        <f>MAX(0, Inventory[[#This Row],[Demand_Duration_Lead_time]]+Inventory[[#This Row],[Safety_Stock]]-Inventory[[#This Row],[Current_Inventory]])</f>
        <v>1868</v>
      </c>
      <c r="O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 s="8">
        <f>Inventory[[#This Row],[Current_Inventory]]*Inventory[[#This Row],[Unit_Cost]]</f>
        <v>66961.119999999995</v>
      </c>
      <c r="Q36" t="str">
        <f>IF(Inventory[[#This Row],[Stockout_Risk_Score]] &gt;= 0.8, "Critical",
   IF(Inventory[[#This Row],[Stockout_Risk_Score]] &gt;= 0.6, "High",
      IF(Inventory[[#This Row],[Stockout_Risk_Score]] &gt;= 0.3, "Medium", "Low")
   )
)</f>
        <v>Medium</v>
      </c>
      <c r="R36">
        <f>Inventory[[#This Row],[Lead_Time_Days]]*0.8</f>
        <v>8</v>
      </c>
      <c r="S36">
        <f>MAX(0,Inventory[[#This Row],[Daily_Demand]]*Inventory[[#This Row],[Adj_Lead_Time]]+Inventory[[#This Row],[Safety_Stock]]-Inventory[[#This Row],[Current_Inventory]])</f>
        <v>1540</v>
      </c>
    </row>
    <row r="37" spans="1:19" x14ac:dyDescent="0.25">
      <c r="A37">
        <v>36</v>
      </c>
      <c r="B37" t="s">
        <v>58</v>
      </c>
      <c r="C37" s="4" t="s">
        <v>17</v>
      </c>
      <c r="D37" t="s">
        <v>18</v>
      </c>
      <c r="E37" s="4">
        <v>106</v>
      </c>
      <c r="F37" s="4">
        <v>10</v>
      </c>
      <c r="G37" s="4">
        <v>553</v>
      </c>
      <c r="H37" s="4">
        <v>287</v>
      </c>
      <c r="I37" s="4">
        <v>155</v>
      </c>
      <c r="J37" s="6">
        <v>441.19</v>
      </c>
      <c r="K37" s="4">
        <v>0.96199999999999997</v>
      </c>
      <c r="L37" s="4" t="s">
        <v>19</v>
      </c>
      <c r="M37" s="4">
        <f>Inventory[[#This Row],[Daily_Demand]]*Inventory[[#This Row],[Lead_Time_Days]]</f>
        <v>1060</v>
      </c>
      <c r="N37" s="4">
        <f>MAX(0, Inventory[[#This Row],[Demand_Duration_Lead_time]]+Inventory[[#This Row],[Safety_Stock]]-Inventory[[#This Row],[Current_Inventory]])</f>
        <v>794</v>
      </c>
      <c r="O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 s="8">
        <f>Inventory[[#This Row],[Current_Inventory]]*Inventory[[#This Row],[Unit_Cost]]</f>
        <v>243978.07</v>
      </c>
      <c r="Q37" t="str">
        <f>IF(Inventory[[#This Row],[Stockout_Risk_Score]] &gt;= 0.8, "Critical",
   IF(Inventory[[#This Row],[Stockout_Risk_Score]] &gt;= 0.6, "High",
      IF(Inventory[[#This Row],[Stockout_Risk_Score]] &gt;= 0.3, "Medium", "Low")
   )
)</f>
        <v>Critical</v>
      </c>
      <c r="R37">
        <f>Inventory[[#This Row],[Lead_Time_Days]]*0.8</f>
        <v>8</v>
      </c>
      <c r="S37">
        <f>MAX(0,Inventory[[#This Row],[Daily_Demand]]*Inventory[[#This Row],[Adj_Lead_Time]]+Inventory[[#This Row],[Safety_Stock]]-Inventory[[#This Row],[Current_Inventory]])</f>
        <v>582</v>
      </c>
    </row>
    <row r="38" spans="1:19" x14ac:dyDescent="0.25">
      <c r="A38">
        <v>37</v>
      </c>
      <c r="B38" t="s">
        <v>59</v>
      </c>
      <c r="C38" s="4" t="s">
        <v>21</v>
      </c>
      <c r="D38" t="s">
        <v>22</v>
      </c>
      <c r="E38" s="4">
        <v>184</v>
      </c>
      <c r="F38" s="4">
        <v>3</v>
      </c>
      <c r="G38" s="4">
        <v>203</v>
      </c>
      <c r="H38" s="4">
        <v>13</v>
      </c>
      <c r="I38" s="4">
        <v>100</v>
      </c>
      <c r="J38" s="6">
        <v>1531.47</v>
      </c>
      <c r="K38" s="4">
        <v>0.69</v>
      </c>
      <c r="L38" s="4" t="s">
        <v>19</v>
      </c>
      <c r="M38" s="4">
        <f>Inventory[[#This Row],[Daily_Demand]]*Inventory[[#This Row],[Lead_Time_Days]]</f>
        <v>552</v>
      </c>
      <c r="N38" s="4">
        <f>MAX(0, Inventory[[#This Row],[Demand_Duration_Lead_time]]+Inventory[[#This Row],[Safety_Stock]]-Inventory[[#This Row],[Current_Inventory]])</f>
        <v>362</v>
      </c>
      <c r="O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 s="8">
        <f>Inventory[[#This Row],[Current_Inventory]]*Inventory[[#This Row],[Unit_Cost]]</f>
        <v>310888.41000000003</v>
      </c>
      <c r="Q38" t="str">
        <f>IF(Inventory[[#This Row],[Stockout_Risk_Score]] &gt;= 0.8, "Critical",
   IF(Inventory[[#This Row],[Stockout_Risk_Score]] &gt;= 0.6, "High",
      IF(Inventory[[#This Row],[Stockout_Risk_Score]] &gt;= 0.3, "Medium", "Low")
   )
)</f>
        <v>High</v>
      </c>
      <c r="R38">
        <f>Inventory[[#This Row],[Lead_Time_Days]]*0.8</f>
        <v>2.4000000000000004</v>
      </c>
      <c r="S38">
        <f>MAX(0,Inventory[[#This Row],[Daily_Demand]]*Inventory[[#This Row],[Adj_Lead_Time]]+Inventory[[#This Row],[Safety_Stock]]-Inventory[[#This Row],[Current_Inventory]])</f>
        <v>251.60000000000008</v>
      </c>
    </row>
    <row r="39" spans="1:19" x14ac:dyDescent="0.25">
      <c r="A39">
        <v>38</v>
      </c>
      <c r="B39" t="s">
        <v>60</v>
      </c>
      <c r="C39" s="4" t="s">
        <v>17</v>
      </c>
      <c r="D39" t="s">
        <v>22</v>
      </c>
      <c r="E39" s="4">
        <v>24</v>
      </c>
      <c r="F39" s="4">
        <v>5</v>
      </c>
      <c r="G39" s="4">
        <v>676</v>
      </c>
      <c r="H39" s="4">
        <v>279</v>
      </c>
      <c r="I39" s="4">
        <v>253</v>
      </c>
      <c r="J39" s="6">
        <v>1385.11</v>
      </c>
      <c r="K39" s="4">
        <v>0.85799999999999998</v>
      </c>
      <c r="L39" s="4" t="s">
        <v>27</v>
      </c>
      <c r="M39" s="4">
        <f>Inventory[[#This Row],[Daily_Demand]]*Inventory[[#This Row],[Lead_Time_Days]]</f>
        <v>120</v>
      </c>
      <c r="N39" s="4">
        <f>MAX(0, Inventory[[#This Row],[Demand_Duration_Lead_time]]+Inventory[[#This Row],[Safety_Stock]]-Inventory[[#This Row],[Current_Inventory]])</f>
        <v>0</v>
      </c>
      <c r="O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 s="8">
        <f>Inventory[[#This Row],[Current_Inventory]]*Inventory[[#This Row],[Unit_Cost]]</f>
        <v>936334.36</v>
      </c>
      <c r="Q39" t="str">
        <f>IF(Inventory[[#This Row],[Stockout_Risk_Score]] &gt;= 0.8, "Critical",
   IF(Inventory[[#This Row],[Stockout_Risk_Score]] &gt;= 0.6, "High",
      IF(Inventory[[#This Row],[Stockout_Risk_Score]] &gt;= 0.3, "Medium", "Low")
   )
)</f>
        <v>Critical</v>
      </c>
      <c r="R39">
        <f>Inventory[[#This Row],[Lead_Time_Days]]*0.8</f>
        <v>4</v>
      </c>
      <c r="S39">
        <f>MAX(0,Inventory[[#This Row],[Daily_Demand]]*Inventory[[#This Row],[Adj_Lead_Time]]+Inventory[[#This Row],[Safety_Stock]]-Inventory[[#This Row],[Current_Inventory]])</f>
        <v>0</v>
      </c>
    </row>
    <row r="40" spans="1:19" x14ac:dyDescent="0.25">
      <c r="A40">
        <v>39</v>
      </c>
      <c r="B40" t="s">
        <v>61</v>
      </c>
      <c r="C40" s="4" t="s">
        <v>41</v>
      </c>
      <c r="D40" t="s">
        <v>18</v>
      </c>
      <c r="E40" s="4">
        <v>116</v>
      </c>
      <c r="F40" s="4">
        <v>10</v>
      </c>
      <c r="G40" s="4">
        <v>569</v>
      </c>
      <c r="H40" s="4">
        <v>221</v>
      </c>
      <c r="I40" s="4">
        <v>351</v>
      </c>
      <c r="J40" s="6">
        <v>568.4</v>
      </c>
      <c r="K40" s="4">
        <v>0.14499999999999999</v>
      </c>
      <c r="L40" s="4" t="s">
        <v>19</v>
      </c>
      <c r="M40" s="4">
        <f>Inventory[[#This Row],[Daily_Demand]]*Inventory[[#This Row],[Lead_Time_Days]]</f>
        <v>1160</v>
      </c>
      <c r="N40" s="4">
        <f>MAX(0, Inventory[[#This Row],[Demand_Duration_Lead_time]]+Inventory[[#This Row],[Safety_Stock]]-Inventory[[#This Row],[Current_Inventory]])</f>
        <v>812</v>
      </c>
      <c r="O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 s="8">
        <f>Inventory[[#This Row],[Current_Inventory]]*Inventory[[#This Row],[Unit_Cost]]</f>
        <v>323419.59999999998</v>
      </c>
      <c r="Q40" t="str">
        <f>IF(Inventory[[#This Row],[Stockout_Risk_Score]] &gt;= 0.8, "Critical",
   IF(Inventory[[#This Row],[Stockout_Risk_Score]] &gt;= 0.6, "High",
      IF(Inventory[[#This Row],[Stockout_Risk_Score]] &gt;= 0.3, "Medium", "Low")
   )
)</f>
        <v>Low</v>
      </c>
      <c r="R40">
        <f>Inventory[[#This Row],[Lead_Time_Days]]*0.8</f>
        <v>8</v>
      </c>
      <c r="S40">
        <f>MAX(0,Inventory[[#This Row],[Daily_Demand]]*Inventory[[#This Row],[Adj_Lead_Time]]+Inventory[[#This Row],[Safety_Stock]]-Inventory[[#This Row],[Current_Inventory]])</f>
        <v>580</v>
      </c>
    </row>
    <row r="41" spans="1:19" x14ac:dyDescent="0.25">
      <c r="A41">
        <v>40</v>
      </c>
      <c r="B41" t="s">
        <v>62</v>
      </c>
      <c r="C41" s="4" t="s">
        <v>26</v>
      </c>
      <c r="D41" t="s">
        <v>18</v>
      </c>
      <c r="E41" s="4">
        <v>124</v>
      </c>
      <c r="F41" s="4">
        <v>14</v>
      </c>
      <c r="G41" s="4">
        <v>300</v>
      </c>
      <c r="H41" s="4">
        <v>225</v>
      </c>
      <c r="I41" s="4">
        <v>92</v>
      </c>
      <c r="J41" s="6">
        <v>1351.39</v>
      </c>
      <c r="K41" s="4">
        <v>7.2999999999999995E-2</v>
      </c>
      <c r="L41" s="4" t="s">
        <v>19</v>
      </c>
      <c r="M41" s="4">
        <f>Inventory[[#This Row],[Daily_Demand]]*Inventory[[#This Row],[Lead_Time_Days]]</f>
        <v>1736</v>
      </c>
      <c r="N41" s="4">
        <f>MAX(0, Inventory[[#This Row],[Demand_Duration_Lead_time]]+Inventory[[#This Row],[Safety_Stock]]-Inventory[[#This Row],[Current_Inventory]])</f>
        <v>1661</v>
      </c>
      <c r="O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 s="8">
        <f>Inventory[[#This Row],[Current_Inventory]]*Inventory[[#This Row],[Unit_Cost]]</f>
        <v>405417.00000000006</v>
      </c>
      <c r="Q41" t="str">
        <f>IF(Inventory[[#This Row],[Stockout_Risk_Score]] &gt;= 0.8, "Critical",
   IF(Inventory[[#This Row],[Stockout_Risk_Score]] &gt;= 0.6, "High",
      IF(Inventory[[#This Row],[Stockout_Risk_Score]] &gt;= 0.3, "Medium", "Low")
   )
)</f>
        <v>Low</v>
      </c>
      <c r="R41">
        <f>Inventory[[#This Row],[Lead_Time_Days]]*0.8</f>
        <v>11.200000000000001</v>
      </c>
      <c r="S41">
        <f>MAX(0,Inventory[[#This Row],[Daily_Demand]]*Inventory[[#This Row],[Adj_Lead_Time]]+Inventory[[#This Row],[Safety_Stock]]-Inventory[[#This Row],[Current_Inventory]])</f>
        <v>1313.8000000000002</v>
      </c>
    </row>
    <row r="42" spans="1:19" x14ac:dyDescent="0.25">
      <c r="A42">
        <v>41</v>
      </c>
      <c r="B42" t="s">
        <v>63</v>
      </c>
      <c r="C42" s="4" t="s">
        <v>13</v>
      </c>
      <c r="D42" t="s">
        <v>18</v>
      </c>
      <c r="E42" s="4">
        <v>198</v>
      </c>
      <c r="F42" s="4">
        <v>5</v>
      </c>
      <c r="G42" s="4">
        <v>307</v>
      </c>
      <c r="H42" s="4">
        <v>279</v>
      </c>
      <c r="I42" s="4">
        <v>332</v>
      </c>
      <c r="J42" s="6">
        <v>1852.53</v>
      </c>
      <c r="K42" s="4">
        <v>1.2E-2</v>
      </c>
      <c r="L42" s="4" t="s">
        <v>19</v>
      </c>
      <c r="M42" s="4">
        <f>Inventory[[#This Row],[Daily_Demand]]*Inventory[[#This Row],[Lead_Time_Days]]</f>
        <v>990</v>
      </c>
      <c r="N42" s="4">
        <f>MAX(0, Inventory[[#This Row],[Demand_Duration_Lead_time]]+Inventory[[#This Row],[Safety_Stock]]-Inventory[[#This Row],[Current_Inventory]])</f>
        <v>962</v>
      </c>
      <c r="O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 s="8">
        <f>Inventory[[#This Row],[Current_Inventory]]*Inventory[[#This Row],[Unit_Cost]]</f>
        <v>568726.71</v>
      </c>
      <c r="Q42" t="str">
        <f>IF(Inventory[[#This Row],[Stockout_Risk_Score]] &gt;= 0.8, "Critical",
   IF(Inventory[[#This Row],[Stockout_Risk_Score]] &gt;= 0.6, "High",
      IF(Inventory[[#This Row],[Stockout_Risk_Score]] &gt;= 0.3, "Medium", "Low")
   )
)</f>
        <v>Low</v>
      </c>
      <c r="R42">
        <f>Inventory[[#This Row],[Lead_Time_Days]]*0.8</f>
        <v>4</v>
      </c>
      <c r="S42">
        <f>MAX(0,Inventory[[#This Row],[Daily_Demand]]*Inventory[[#This Row],[Adj_Lead_Time]]+Inventory[[#This Row],[Safety_Stock]]-Inventory[[#This Row],[Current_Inventory]])</f>
        <v>764</v>
      </c>
    </row>
    <row r="43" spans="1:19" x14ac:dyDescent="0.25">
      <c r="A43">
        <v>42</v>
      </c>
      <c r="B43" t="s">
        <v>64</v>
      </c>
      <c r="C43" s="4" t="s">
        <v>41</v>
      </c>
      <c r="D43" t="s">
        <v>14</v>
      </c>
      <c r="E43" s="4">
        <v>115</v>
      </c>
      <c r="F43" s="4">
        <v>9</v>
      </c>
      <c r="G43" s="4">
        <v>674</v>
      </c>
      <c r="H43" s="4">
        <v>25</v>
      </c>
      <c r="I43" s="4">
        <v>134</v>
      </c>
      <c r="J43" s="6">
        <v>1840.95</v>
      </c>
      <c r="K43" s="4">
        <v>0.95599999999999996</v>
      </c>
      <c r="L43" s="4" t="s">
        <v>27</v>
      </c>
      <c r="M43" s="4">
        <f>Inventory[[#This Row],[Daily_Demand]]*Inventory[[#This Row],[Lead_Time_Days]]</f>
        <v>1035</v>
      </c>
      <c r="N43" s="4">
        <f>MAX(0, Inventory[[#This Row],[Demand_Duration_Lead_time]]+Inventory[[#This Row],[Safety_Stock]]-Inventory[[#This Row],[Current_Inventory]])</f>
        <v>386</v>
      </c>
      <c r="O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 s="8">
        <f>Inventory[[#This Row],[Current_Inventory]]*Inventory[[#This Row],[Unit_Cost]]</f>
        <v>1240800.3</v>
      </c>
      <c r="Q43" t="str">
        <f>IF(Inventory[[#This Row],[Stockout_Risk_Score]] &gt;= 0.8, "Critical",
   IF(Inventory[[#This Row],[Stockout_Risk_Score]] &gt;= 0.6, "High",
      IF(Inventory[[#This Row],[Stockout_Risk_Score]] &gt;= 0.3, "Medium", "Low")
   )
)</f>
        <v>Critical</v>
      </c>
      <c r="R43">
        <f>Inventory[[#This Row],[Lead_Time_Days]]*0.8</f>
        <v>7.2</v>
      </c>
      <c r="S43">
        <f>MAX(0,Inventory[[#This Row],[Daily_Demand]]*Inventory[[#This Row],[Adj_Lead_Time]]+Inventory[[#This Row],[Safety_Stock]]-Inventory[[#This Row],[Current_Inventory]])</f>
        <v>179</v>
      </c>
    </row>
    <row r="44" spans="1:19" x14ac:dyDescent="0.25">
      <c r="A44">
        <v>43</v>
      </c>
      <c r="B44" t="s">
        <v>65</v>
      </c>
      <c r="C44" s="4" t="s">
        <v>13</v>
      </c>
      <c r="D44" t="s">
        <v>14</v>
      </c>
      <c r="E44" s="4">
        <v>5</v>
      </c>
      <c r="F44" s="4">
        <v>11</v>
      </c>
      <c r="G44" s="4">
        <v>544</v>
      </c>
      <c r="H44" s="4">
        <v>73</v>
      </c>
      <c r="I44" s="4">
        <v>266</v>
      </c>
      <c r="J44" s="6">
        <v>1453.27</v>
      </c>
      <c r="K44" s="4">
        <v>0.3</v>
      </c>
      <c r="L44" s="4" t="s">
        <v>19</v>
      </c>
      <c r="M44" s="4">
        <f>Inventory[[#This Row],[Daily_Demand]]*Inventory[[#This Row],[Lead_Time_Days]]</f>
        <v>55</v>
      </c>
      <c r="N44" s="4">
        <f>MAX(0, Inventory[[#This Row],[Demand_Duration_Lead_time]]+Inventory[[#This Row],[Safety_Stock]]-Inventory[[#This Row],[Current_Inventory]])</f>
        <v>0</v>
      </c>
      <c r="O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4" s="8">
        <f>Inventory[[#This Row],[Current_Inventory]]*Inventory[[#This Row],[Unit_Cost]]</f>
        <v>790578.88</v>
      </c>
      <c r="Q44" t="str">
        <f>IF(Inventory[[#This Row],[Stockout_Risk_Score]] &gt;= 0.8, "Critical",
   IF(Inventory[[#This Row],[Stockout_Risk_Score]] &gt;= 0.6, "High",
      IF(Inventory[[#This Row],[Stockout_Risk_Score]] &gt;= 0.3, "Medium", "Low")
   )
)</f>
        <v>Medium</v>
      </c>
      <c r="R44">
        <f>Inventory[[#This Row],[Lead_Time_Days]]*0.8</f>
        <v>8.8000000000000007</v>
      </c>
      <c r="S44">
        <f>MAX(0,Inventory[[#This Row],[Daily_Demand]]*Inventory[[#This Row],[Adj_Lead_Time]]+Inventory[[#This Row],[Safety_Stock]]-Inventory[[#This Row],[Current_Inventory]])</f>
        <v>0</v>
      </c>
    </row>
    <row r="45" spans="1:19" x14ac:dyDescent="0.25">
      <c r="A45">
        <v>44</v>
      </c>
      <c r="B45" t="s">
        <v>66</v>
      </c>
      <c r="C45" s="4" t="s">
        <v>26</v>
      </c>
      <c r="D45" t="s">
        <v>14</v>
      </c>
      <c r="E45" s="4">
        <v>62</v>
      </c>
      <c r="F45" s="4">
        <v>13</v>
      </c>
      <c r="G45" s="4">
        <v>717</v>
      </c>
      <c r="H45" s="4">
        <v>248</v>
      </c>
      <c r="I45" s="4">
        <v>207</v>
      </c>
      <c r="J45" s="6">
        <v>143.74</v>
      </c>
      <c r="K45" s="4">
        <v>0.46</v>
      </c>
      <c r="L45" s="4" t="s">
        <v>15</v>
      </c>
      <c r="M45" s="4">
        <f>Inventory[[#This Row],[Daily_Demand]]*Inventory[[#This Row],[Lead_Time_Days]]</f>
        <v>806</v>
      </c>
      <c r="N45" s="4">
        <f>MAX(0, Inventory[[#This Row],[Demand_Duration_Lead_time]]+Inventory[[#This Row],[Safety_Stock]]-Inventory[[#This Row],[Current_Inventory]])</f>
        <v>337</v>
      </c>
      <c r="O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 s="8">
        <f>Inventory[[#This Row],[Current_Inventory]]*Inventory[[#This Row],[Unit_Cost]]</f>
        <v>103061.58</v>
      </c>
      <c r="Q45" t="str">
        <f>IF(Inventory[[#This Row],[Stockout_Risk_Score]] &gt;= 0.8, "Critical",
   IF(Inventory[[#This Row],[Stockout_Risk_Score]] &gt;= 0.6, "High",
      IF(Inventory[[#This Row],[Stockout_Risk_Score]] &gt;= 0.3, "Medium", "Low")
   )
)</f>
        <v>Medium</v>
      </c>
      <c r="R45">
        <f>Inventory[[#This Row],[Lead_Time_Days]]*0.8</f>
        <v>10.4</v>
      </c>
      <c r="S45">
        <f>MAX(0,Inventory[[#This Row],[Daily_Demand]]*Inventory[[#This Row],[Adj_Lead_Time]]+Inventory[[#This Row],[Safety_Stock]]-Inventory[[#This Row],[Current_Inventory]])</f>
        <v>175.80000000000007</v>
      </c>
    </row>
    <row r="46" spans="1:19" x14ac:dyDescent="0.25">
      <c r="A46">
        <v>45</v>
      </c>
      <c r="B46" t="s">
        <v>67</v>
      </c>
      <c r="C46" s="4" t="s">
        <v>26</v>
      </c>
      <c r="D46" t="s">
        <v>18</v>
      </c>
      <c r="E46" s="4">
        <v>97</v>
      </c>
      <c r="F46" s="4">
        <v>4</v>
      </c>
      <c r="G46" s="4">
        <v>493</v>
      </c>
      <c r="H46" s="4">
        <v>25</v>
      </c>
      <c r="I46" s="4">
        <v>399</v>
      </c>
      <c r="J46" s="6">
        <v>1750.92</v>
      </c>
      <c r="K46" s="4">
        <v>0.39500000000000002</v>
      </c>
      <c r="L46" s="4" t="s">
        <v>27</v>
      </c>
      <c r="M46" s="4">
        <f>Inventory[[#This Row],[Daily_Demand]]*Inventory[[#This Row],[Lead_Time_Days]]</f>
        <v>388</v>
      </c>
      <c r="N46" s="4">
        <f>MAX(0, Inventory[[#This Row],[Demand_Duration_Lead_time]]+Inventory[[#This Row],[Safety_Stock]]-Inventory[[#This Row],[Current_Inventory]])</f>
        <v>0</v>
      </c>
      <c r="O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 s="8">
        <f>Inventory[[#This Row],[Current_Inventory]]*Inventory[[#This Row],[Unit_Cost]]</f>
        <v>863203.56</v>
      </c>
      <c r="Q46" t="str">
        <f>IF(Inventory[[#This Row],[Stockout_Risk_Score]] &gt;= 0.8, "Critical",
   IF(Inventory[[#This Row],[Stockout_Risk_Score]] &gt;= 0.6, "High",
      IF(Inventory[[#This Row],[Stockout_Risk_Score]] &gt;= 0.3, "Medium", "Low")
   )
)</f>
        <v>Medium</v>
      </c>
      <c r="R46">
        <f>Inventory[[#This Row],[Lead_Time_Days]]*0.8</f>
        <v>3.2</v>
      </c>
      <c r="S46">
        <f>MAX(0,Inventory[[#This Row],[Daily_Demand]]*Inventory[[#This Row],[Adj_Lead_Time]]+Inventory[[#This Row],[Safety_Stock]]-Inventory[[#This Row],[Current_Inventory]])</f>
        <v>0</v>
      </c>
    </row>
    <row r="47" spans="1:19" x14ac:dyDescent="0.25">
      <c r="A47">
        <v>46</v>
      </c>
      <c r="B47" t="s">
        <v>68</v>
      </c>
      <c r="C47" s="4" t="s">
        <v>41</v>
      </c>
      <c r="D47" t="s">
        <v>18</v>
      </c>
      <c r="E47" s="4">
        <v>176</v>
      </c>
      <c r="F47" s="4">
        <v>4</v>
      </c>
      <c r="G47" s="4">
        <v>286</v>
      </c>
      <c r="H47" s="4">
        <v>61</v>
      </c>
      <c r="I47" s="4">
        <v>176</v>
      </c>
      <c r="J47" s="6">
        <v>1332.67</v>
      </c>
      <c r="K47" s="4">
        <v>0.73</v>
      </c>
      <c r="L47" s="4" t="s">
        <v>19</v>
      </c>
      <c r="M47" s="4">
        <f>Inventory[[#This Row],[Daily_Demand]]*Inventory[[#This Row],[Lead_Time_Days]]</f>
        <v>704</v>
      </c>
      <c r="N47" s="4">
        <f>MAX(0, Inventory[[#This Row],[Demand_Duration_Lead_time]]+Inventory[[#This Row],[Safety_Stock]]-Inventory[[#This Row],[Current_Inventory]])</f>
        <v>479</v>
      </c>
      <c r="O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 s="8">
        <f>Inventory[[#This Row],[Current_Inventory]]*Inventory[[#This Row],[Unit_Cost]]</f>
        <v>381143.62</v>
      </c>
      <c r="Q47" t="str">
        <f>IF(Inventory[[#This Row],[Stockout_Risk_Score]] &gt;= 0.8, "Critical",
   IF(Inventory[[#This Row],[Stockout_Risk_Score]] &gt;= 0.6, "High",
      IF(Inventory[[#This Row],[Stockout_Risk_Score]] &gt;= 0.3, "Medium", "Low")
   )
)</f>
        <v>High</v>
      </c>
      <c r="R47">
        <f>Inventory[[#This Row],[Lead_Time_Days]]*0.8</f>
        <v>3.2</v>
      </c>
      <c r="S47">
        <f>MAX(0,Inventory[[#This Row],[Daily_Demand]]*Inventory[[#This Row],[Adj_Lead_Time]]+Inventory[[#This Row],[Safety_Stock]]-Inventory[[#This Row],[Current_Inventory]])</f>
        <v>338.20000000000005</v>
      </c>
    </row>
    <row r="48" spans="1:19" x14ac:dyDescent="0.25">
      <c r="A48">
        <v>47</v>
      </c>
      <c r="B48" t="s">
        <v>69</v>
      </c>
      <c r="C48" s="4" t="s">
        <v>26</v>
      </c>
      <c r="D48" t="s">
        <v>14</v>
      </c>
      <c r="E48" s="4">
        <v>10</v>
      </c>
      <c r="F48" s="4">
        <v>10</v>
      </c>
      <c r="G48" s="4">
        <v>628</v>
      </c>
      <c r="H48" s="4">
        <v>28</v>
      </c>
      <c r="I48" s="4">
        <v>240</v>
      </c>
      <c r="J48" s="6">
        <v>655.35</v>
      </c>
      <c r="K48" s="4">
        <v>0.31</v>
      </c>
      <c r="L48" s="4" t="s">
        <v>15</v>
      </c>
      <c r="M48" s="4">
        <f>Inventory[[#This Row],[Daily_Demand]]*Inventory[[#This Row],[Lead_Time_Days]]</f>
        <v>100</v>
      </c>
      <c r="N48" s="4">
        <f>MAX(0, Inventory[[#This Row],[Demand_Duration_Lead_time]]+Inventory[[#This Row],[Safety_Stock]]-Inventory[[#This Row],[Current_Inventory]])</f>
        <v>0</v>
      </c>
      <c r="O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8" s="8">
        <f>Inventory[[#This Row],[Current_Inventory]]*Inventory[[#This Row],[Unit_Cost]]</f>
        <v>411559.8</v>
      </c>
      <c r="Q48" t="str">
        <f>IF(Inventory[[#This Row],[Stockout_Risk_Score]] &gt;= 0.8, "Critical",
   IF(Inventory[[#This Row],[Stockout_Risk_Score]] &gt;= 0.6, "High",
      IF(Inventory[[#This Row],[Stockout_Risk_Score]] &gt;= 0.3, "Medium", "Low")
   )
)</f>
        <v>Medium</v>
      </c>
      <c r="R48">
        <f>Inventory[[#This Row],[Lead_Time_Days]]*0.8</f>
        <v>8</v>
      </c>
      <c r="S48">
        <f>MAX(0,Inventory[[#This Row],[Daily_Demand]]*Inventory[[#This Row],[Adj_Lead_Time]]+Inventory[[#This Row],[Safety_Stock]]-Inventory[[#This Row],[Current_Inventory]])</f>
        <v>0</v>
      </c>
    </row>
    <row r="49" spans="1:19" x14ac:dyDescent="0.25">
      <c r="A49">
        <v>48</v>
      </c>
      <c r="B49" t="s">
        <v>70</v>
      </c>
      <c r="C49" s="4" t="s">
        <v>17</v>
      </c>
      <c r="D49" t="s">
        <v>14</v>
      </c>
      <c r="E49" s="4">
        <v>112</v>
      </c>
      <c r="F49" s="4">
        <v>12</v>
      </c>
      <c r="G49" s="4">
        <v>376</v>
      </c>
      <c r="H49" s="4">
        <v>102</v>
      </c>
      <c r="I49" s="4">
        <v>315</v>
      </c>
      <c r="J49" s="6">
        <v>415.14</v>
      </c>
      <c r="K49" s="4">
        <v>0.53500000000000003</v>
      </c>
      <c r="L49" s="4" t="s">
        <v>15</v>
      </c>
      <c r="M49" s="4">
        <f>Inventory[[#This Row],[Daily_Demand]]*Inventory[[#This Row],[Lead_Time_Days]]</f>
        <v>1344</v>
      </c>
      <c r="N49" s="4">
        <f>MAX(0, Inventory[[#This Row],[Demand_Duration_Lead_time]]+Inventory[[#This Row],[Safety_Stock]]-Inventory[[#This Row],[Current_Inventory]])</f>
        <v>1070</v>
      </c>
      <c r="O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 s="8">
        <f>Inventory[[#This Row],[Current_Inventory]]*Inventory[[#This Row],[Unit_Cost]]</f>
        <v>156092.63999999998</v>
      </c>
      <c r="Q49" t="str">
        <f>IF(Inventory[[#This Row],[Stockout_Risk_Score]] &gt;= 0.8, "Critical",
   IF(Inventory[[#This Row],[Stockout_Risk_Score]] &gt;= 0.6, "High",
      IF(Inventory[[#This Row],[Stockout_Risk_Score]] &gt;= 0.3, "Medium", "Low")
   )
)</f>
        <v>Medium</v>
      </c>
      <c r="R49">
        <f>Inventory[[#This Row],[Lead_Time_Days]]*0.8</f>
        <v>9.6000000000000014</v>
      </c>
      <c r="S49">
        <f>MAX(0,Inventory[[#This Row],[Daily_Demand]]*Inventory[[#This Row],[Adj_Lead_Time]]+Inventory[[#This Row],[Safety_Stock]]-Inventory[[#This Row],[Current_Inventory]])</f>
        <v>801.20000000000027</v>
      </c>
    </row>
    <row r="50" spans="1:19" x14ac:dyDescent="0.25">
      <c r="A50">
        <v>49</v>
      </c>
      <c r="B50" t="s">
        <v>71</v>
      </c>
      <c r="C50" s="4" t="s">
        <v>26</v>
      </c>
      <c r="D50" t="s">
        <v>18</v>
      </c>
      <c r="E50" s="4">
        <v>107</v>
      </c>
      <c r="F50" s="4">
        <v>11</v>
      </c>
      <c r="G50" s="4">
        <v>20</v>
      </c>
      <c r="H50" s="4">
        <v>270</v>
      </c>
      <c r="I50" s="4">
        <v>109</v>
      </c>
      <c r="J50" s="6">
        <v>276.60000000000002</v>
      </c>
      <c r="K50" s="4">
        <v>0.996</v>
      </c>
      <c r="L50" s="4" t="s">
        <v>15</v>
      </c>
      <c r="M50" s="4">
        <f>Inventory[[#This Row],[Daily_Demand]]*Inventory[[#This Row],[Lead_Time_Days]]</f>
        <v>1177</v>
      </c>
      <c r="N50" s="4">
        <f>MAX(0, Inventory[[#This Row],[Demand_Duration_Lead_time]]+Inventory[[#This Row],[Safety_Stock]]-Inventory[[#This Row],[Current_Inventory]])</f>
        <v>1427</v>
      </c>
      <c r="O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 s="8">
        <f>Inventory[[#This Row],[Current_Inventory]]*Inventory[[#This Row],[Unit_Cost]]</f>
        <v>5532</v>
      </c>
      <c r="Q50" t="str">
        <f>IF(Inventory[[#This Row],[Stockout_Risk_Score]] &gt;= 0.8, "Critical",
   IF(Inventory[[#This Row],[Stockout_Risk_Score]] &gt;= 0.6, "High",
      IF(Inventory[[#This Row],[Stockout_Risk_Score]] &gt;= 0.3, "Medium", "Low")
   )
)</f>
        <v>Critical</v>
      </c>
      <c r="R50">
        <f>Inventory[[#This Row],[Lead_Time_Days]]*0.8</f>
        <v>8.8000000000000007</v>
      </c>
      <c r="S50">
        <f>MAX(0,Inventory[[#This Row],[Daily_Demand]]*Inventory[[#This Row],[Adj_Lead_Time]]+Inventory[[#This Row],[Safety_Stock]]-Inventory[[#This Row],[Current_Inventory]])</f>
        <v>1191.5999999999999</v>
      </c>
    </row>
    <row r="51" spans="1:19" x14ac:dyDescent="0.25">
      <c r="A51">
        <v>50</v>
      </c>
      <c r="B51" t="s">
        <v>72</v>
      </c>
      <c r="C51" s="4" t="s">
        <v>13</v>
      </c>
      <c r="D51" t="s">
        <v>22</v>
      </c>
      <c r="E51" s="4">
        <v>54</v>
      </c>
      <c r="F51" s="4">
        <v>9</v>
      </c>
      <c r="G51" s="4">
        <v>46</v>
      </c>
      <c r="H51" s="4">
        <v>26</v>
      </c>
      <c r="I51" s="4">
        <v>332</v>
      </c>
      <c r="J51" s="6">
        <v>147.96</v>
      </c>
      <c r="K51" s="4">
        <v>0.44400000000000001</v>
      </c>
      <c r="L51" s="4" t="s">
        <v>15</v>
      </c>
      <c r="M51" s="4">
        <f>Inventory[[#This Row],[Daily_Demand]]*Inventory[[#This Row],[Lead_Time_Days]]</f>
        <v>486</v>
      </c>
      <c r="N51" s="4">
        <f>MAX(0, Inventory[[#This Row],[Demand_Duration_Lead_time]]+Inventory[[#This Row],[Safety_Stock]]-Inventory[[#This Row],[Current_Inventory]])</f>
        <v>466</v>
      </c>
      <c r="O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 s="8">
        <f>Inventory[[#This Row],[Current_Inventory]]*Inventory[[#This Row],[Unit_Cost]]</f>
        <v>6806.1600000000008</v>
      </c>
      <c r="Q51" t="str">
        <f>IF(Inventory[[#This Row],[Stockout_Risk_Score]] &gt;= 0.8, "Critical",
   IF(Inventory[[#This Row],[Stockout_Risk_Score]] &gt;= 0.6, "High",
      IF(Inventory[[#This Row],[Stockout_Risk_Score]] &gt;= 0.3, "Medium", "Low")
   )
)</f>
        <v>Medium</v>
      </c>
      <c r="R51">
        <f>Inventory[[#This Row],[Lead_Time_Days]]*0.8</f>
        <v>7.2</v>
      </c>
      <c r="S51">
        <f>MAX(0,Inventory[[#This Row],[Daily_Demand]]*Inventory[[#This Row],[Adj_Lead_Time]]+Inventory[[#This Row],[Safety_Stock]]-Inventory[[#This Row],[Current_Inventory]])</f>
        <v>368.8</v>
      </c>
    </row>
    <row r="52" spans="1:19" x14ac:dyDescent="0.25">
      <c r="A52">
        <v>51</v>
      </c>
      <c r="B52" t="s">
        <v>73</v>
      </c>
      <c r="C52" s="4" t="s">
        <v>13</v>
      </c>
      <c r="D52" t="s">
        <v>14</v>
      </c>
      <c r="E52" s="4">
        <v>122</v>
      </c>
      <c r="F52" s="4">
        <v>2</v>
      </c>
      <c r="G52" s="4">
        <v>567</v>
      </c>
      <c r="H52" s="4">
        <v>120</v>
      </c>
      <c r="I52" s="4">
        <v>111</v>
      </c>
      <c r="J52" s="6">
        <v>1520.5</v>
      </c>
      <c r="K52" s="4">
        <v>0.55100000000000005</v>
      </c>
      <c r="L52" s="4" t="s">
        <v>15</v>
      </c>
      <c r="M52" s="4">
        <f>Inventory[[#This Row],[Daily_Demand]]*Inventory[[#This Row],[Lead_Time_Days]]</f>
        <v>244</v>
      </c>
      <c r="N52" s="4">
        <f>MAX(0, Inventory[[#This Row],[Demand_Duration_Lead_time]]+Inventory[[#This Row],[Safety_Stock]]-Inventory[[#This Row],[Current_Inventory]])</f>
        <v>0</v>
      </c>
      <c r="O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 s="8">
        <f>Inventory[[#This Row],[Current_Inventory]]*Inventory[[#This Row],[Unit_Cost]]</f>
        <v>862123.5</v>
      </c>
      <c r="Q52" t="str">
        <f>IF(Inventory[[#This Row],[Stockout_Risk_Score]] &gt;= 0.8, "Critical",
   IF(Inventory[[#This Row],[Stockout_Risk_Score]] &gt;= 0.6, "High",
      IF(Inventory[[#This Row],[Stockout_Risk_Score]] &gt;= 0.3, "Medium", "Low")
   )
)</f>
        <v>Medium</v>
      </c>
      <c r="R52">
        <f>Inventory[[#This Row],[Lead_Time_Days]]*0.8</f>
        <v>1.6</v>
      </c>
      <c r="S52">
        <f>MAX(0,Inventory[[#This Row],[Daily_Demand]]*Inventory[[#This Row],[Adj_Lead_Time]]+Inventory[[#This Row],[Safety_Stock]]-Inventory[[#This Row],[Current_Inventory]])</f>
        <v>0</v>
      </c>
    </row>
    <row r="53" spans="1:19" x14ac:dyDescent="0.25">
      <c r="A53">
        <v>52</v>
      </c>
      <c r="B53" t="s">
        <v>74</v>
      </c>
      <c r="C53" s="4" t="s">
        <v>13</v>
      </c>
      <c r="D53" t="s">
        <v>18</v>
      </c>
      <c r="E53" s="4">
        <v>114</v>
      </c>
      <c r="F53" s="4">
        <v>11</v>
      </c>
      <c r="G53" s="4">
        <v>179</v>
      </c>
      <c r="H53" s="4">
        <v>103</v>
      </c>
      <c r="I53" s="4">
        <v>351</v>
      </c>
      <c r="J53" s="6">
        <v>509.89</v>
      </c>
      <c r="K53" s="4">
        <v>0.503</v>
      </c>
      <c r="L53" s="4" t="s">
        <v>19</v>
      </c>
      <c r="M53" s="4">
        <f>Inventory[[#This Row],[Daily_Demand]]*Inventory[[#This Row],[Lead_Time_Days]]</f>
        <v>1254</v>
      </c>
      <c r="N53" s="4">
        <f>MAX(0, Inventory[[#This Row],[Demand_Duration_Lead_time]]+Inventory[[#This Row],[Safety_Stock]]-Inventory[[#This Row],[Current_Inventory]])</f>
        <v>1178</v>
      </c>
      <c r="O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 s="8">
        <f>Inventory[[#This Row],[Current_Inventory]]*Inventory[[#This Row],[Unit_Cost]]</f>
        <v>91270.31</v>
      </c>
      <c r="Q53" t="str">
        <f>IF(Inventory[[#This Row],[Stockout_Risk_Score]] &gt;= 0.8, "Critical",
   IF(Inventory[[#This Row],[Stockout_Risk_Score]] &gt;= 0.6, "High",
      IF(Inventory[[#This Row],[Stockout_Risk_Score]] &gt;= 0.3, "Medium", "Low")
   )
)</f>
        <v>Medium</v>
      </c>
      <c r="R53">
        <f>Inventory[[#This Row],[Lead_Time_Days]]*0.8</f>
        <v>8.8000000000000007</v>
      </c>
      <c r="S53">
        <f>MAX(0,Inventory[[#This Row],[Daily_Demand]]*Inventory[[#This Row],[Adj_Lead_Time]]+Inventory[[#This Row],[Safety_Stock]]-Inventory[[#This Row],[Current_Inventory]])</f>
        <v>927.2</v>
      </c>
    </row>
    <row r="54" spans="1:19" x14ac:dyDescent="0.25">
      <c r="A54">
        <v>53</v>
      </c>
      <c r="B54" t="s">
        <v>75</v>
      </c>
      <c r="C54" s="4" t="s">
        <v>13</v>
      </c>
      <c r="D54" t="s">
        <v>18</v>
      </c>
      <c r="E54" s="4">
        <v>92</v>
      </c>
      <c r="F54" s="4">
        <v>3</v>
      </c>
      <c r="G54" s="4">
        <v>418</v>
      </c>
      <c r="H54" s="4">
        <v>19</v>
      </c>
      <c r="I54" s="4">
        <v>175</v>
      </c>
      <c r="J54" s="6">
        <v>97.29</v>
      </c>
      <c r="K54" s="4">
        <v>0.80300000000000005</v>
      </c>
      <c r="L54" s="4" t="s">
        <v>15</v>
      </c>
      <c r="M54" s="4">
        <f>Inventory[[#This Row],[Daily_Demand]]*Inventory[[#This Row],[Lead_Time_Days]]</f>
        <v>276</v>
      </c>
      <c r="N54" s="4">
        <f>MAX(0, Inventory[[#This Row],[Demand_Duration_Lead_time]]+Inventory[[#This Row],[Safety_Stock]]-Inventory[[#This Row],[Current_Inventory]])</f>
        <v>0</v>
      </c>
      <c r="O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 s="8">
        <f>Inventory[[#This Row],[Current_Inventory]]*Inventory[[#This Row],[Unit_Cost]]</f>
        <v>40667.22</v>
      </c>
      <c r="Q54" t="str">
        <f>IF(Inventory[[#This Row],[Stockout_Risk_Score]] &gt;= 0.8, "Critical",
   IF(Inventory[[#This Row],[Stockout_Risk_Score]] &gt;= 0.6, "High",
      IF(Inventory[[#This Row],[Stockout_Risk_Score]] &gt;= 0.3, "Medium", "Low")
   )
)</f>
        <v>Critical</v>
      </c>
      <c r="R54">
        <f>Inventory[[#This Row],[Lead_Time_Days]]*0.8</f>
        <v>2.4000000000000004</v>
      </c>
      <c r="S54">
        <f>MAX(0,Inventory[[#This Row],[Daily_Demand]]*Inventory[[#This Row],[Adj_Lead_Time]]+Inventory[[#This Row],[Safety_Stock]]-Inventory[[#This Row],[Current_Inventory]])</f>
        <v>0</v>
      </c>
    </row>
    <row r="55" spans="1:19" x14ac:dyDescent="0.25">
      <c r="A55">
        <v>54</v>
      </c>
      <c r="B55" t="s">
        <v>76</v>
      </c>
      <c r="C55" s="4" t="s">
        <v>17</v>
      </c>
      <c r="D55" t="s">
        <v>22</v>
      </c>
      <c r="E55" s="4">
        <v>24</v>
      </c>
      <c r="F55" s="4">
        <v>4</v>
      </c>
      <c r="G55" s="4">
        <v>562</v>
      </c>
      <c r="H55" s="4">
        <v>221</v>
      </c>
      <c r="I55" s="4">
        <v>221</v>
      </c>
      <c r="J55" s="6">
        <v>824.68</v>
      </c>
      <c r="K55" s="4">
        <v>0.26700000000000002</v>
      </c>
      <c r="L55" s="4" t="s">
        <v>27</v>
      </c>
      <c r="M55" s="4">
        <f>Inventory[[#This Row],[Daily_Demand]]*Inventory[[#This Row],[Lead_Time_Days]]</f>
        <v>96</v>
      </c>
      <c r="N55" s="4">
        <f>MAX(0, Inventory[[#This Row],[Demand_Duration_Lead_time]]+Inventory[[#This Row],[Safety_Stock]]-Inventory[[#This Row],[Current_Inventory]])</f>
        <v>0</v>
      </c>
      <c r="O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 s="8">
        <f>Inventory[[#This Row],[Current_Inventory]]*Inventory[[#This Row],[Unit_Cost]]</f>
        <v>463470.16</v>
      </c>
      <c r="Q55" t="str">
        <f>IF(Inventory[[#This Row],[Stockout_Risk_Score]] &gt;= 0.8, "Critical",
   IF(Inventory[[#This Row],[Stockout_Risk_Score]] &gt;= 0.6, "High",
      IF(Inventory[[#This Row],[Stockout_Risk_Score]] &gt;= 0.3, "Medium", "Low")
   )
)</f>
        <v>Low</v>
      </c>
      <c r="R55">
        <f>Inventory[[#This Row],[Lead_Time_Days]]*0.8</f>
        <v>3.2</v>
      </c>
      <c r="S55">
        <f>MAX(0,Inventory[[#This Row],[Daily_Demand]]*Inventory[[#This Row],[Adj_Lead_Time]]+Inventory[[#This Row],[Safety_Stock]]-Inventory[[#This Row],[Current_Inventory]])</f>
        <v>0</v>
      </c>
    </row>
    <row r="56" spans="1:19" x14ac:dyDescent="0.25">
      <c r="A56">
        <v>55</v>
      </c>
      <c r="B56" t="s">
        <v>77</v>
      </c>
      <c r="C56" s="4" t="s">
        <v>21</v>
      </c>
      <c r="D56" t="s">
        <v>18</v>
      </c>
      <c r="E56" s="4">
        <v>18</v>
      </c>
      <c r="F56" s="4">
        <v>12</v>
      </c>
      <c r="G56" s="4">
        <v>146</v>
      </c>
      <c r="H56" s="4">
        <v>246</v>
      </c>
      <c r="I56" s="4">
        <v>112</v>
      </c>
      <c r="J56" s="6">
        <v>991.08</v>
      </c>
      <c r="K56" s="4">
        <v>0.17</v>
      </c>
      <c r="L56" s="4" t="s">
        <v>19</v>
      </c>
      <c r="M56" s="4">
        <f>Inventory[[#This Row],[Daily_Demand]]*Inventory[[#This Row],[Lead_Time_Days]]</f>
        <v>216</v>
      </c>
      <c r="N56" s="4">
        <f>MAX(0, Inventory[[#This Row],[Demand_Duration_Lead_time]]+Inventory[[#This Row],[Safety_Stock]]-Inventory[[#This Row],[Current_Inventory]])</f>
        <v>316</v>
      </c>
      <c r="O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 s="8">
        <f>Inventory[[#This Row],[Current_Inventory]]*Inventory[[#This Row],[Unit_Cost]]</f>
        <v>144697.68</v>
      </c>
      <c r="Q56" t="str">
        <f>IF(Inventory[[#This Row],[Stockout_Risk_Score]] &gt;= 0.8, "Critical",
   IF(Inventory[[#This Row],[Stockout_Risk_Score]] &gt;= 0.6, "High",
      IF(Inventory[[#This Row],[Stockout_Risk_Score]] &gt;= 0.3, "Medium", "Low")
   )
)</f>
        <v>Low</v>
      </c>
      <c r="R56">
        <f>Inventory[[#This Row],[Lead_Time_Days]]*0.8</f>
        <v>9.6000000000000014</v>
      </c>
      <c r="S56">
        <f>MAX(0,Inventory[[#This Row],[Daily_Demand]]*Inventory[[#This Row],[Adj_Lead_Time]]+Inventory[[#This Row],[Safety_Stock]]-Inventory[[#This Row],[Current_Inventory]])</f>
        <v>272.8</v>
      </c>
    </row>
    <row r="57" spans="1:19" x14ac:dyDescent="0.25">
      <c r="A57">
        <v>56</v>
      </c>
      <c r="B57" t="s">
        <v>78</v>
      </c>
      <c r="C57" s="4" t="s">
        <v>41</v>
      </c>
      <c r="D57" t="s">
        <v>18</v>
      </c>
      <c r="E57" s="4">
        <v>137</v>
      </c>
      <c r="F57" s="4">
        <v>3</v>
      </c>
      <c r="G57" s="4">
        <v>793</v>
      </c>
      <c r="H57" s="4">
        <v>263</v>
      </c>
      <c r="I57" s="4">
        <v>309</v>
      </c>
      <c r="J57" s="6">
        <v>380</v>
      </c>
      <c r="K57" s="4">
        <v>0.754</v>
      </c>
      <c r="L57" s="4" t="s">
        <v>19</v>
      </c>
      <c r="M57" s="4">
        <f>Inventory[[#This Row],[Daily_Demand]]*Inventory[[#This Row],[Lead_Time_Days]]</f>
        <v>411</v>
      </c>
      <c r="N57" s="4">
        <f>MAX(0, Inventory[[#This Row],[Demand_Duration_Lead_time]]+Inventory[[#This Row],[Safety_Stock]]-Inventory[[#This Row],[Current_Inventory]])</f>
        <v>0</v>
      </c>
      <c r="O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 s="8">
        <f>Inventory[[#This Row],[Current_Inventory]]*Inventory[[#This Row],[Unit_Cost]]</f>
        <v>301340</v>
      </c>
      <c r="Q57" t="str">
        <f>IF(Inventory[[#This Row],[Stockout_Risk_Score]] &gt;= 0.8, "Critical",
   IF(Inventory[[#This Row],[Stockout_Risk_Score]] &gt;= 0.6, "High",
      IF(Inventory[[#This Row],[Stockout_Risk_Score]] &gt;= 0.3, "Medium", "Low")
   )
)</f>
        <v>High</v>
      </c>
      <c r="R57">
        <f>Inventory[[#This Row],[Lead_Time_Days]]*0.8</f>
        <v>2.4000000000000004</v>
      </c>
      <c r="S57">
        <f>MAX(0,Inventory[[#This Row],[Daily_Demand]]*Inventory[[#This Row],[Adj_Lead_Time]]+Inventory[[#This Row],[Safety_Stock]]-Inventory[[#This Row],[Current_Inventory]])</f>
        <v>0</v>
      </c>
    </row>
    <row r="58" spans="1:19" x14ac:dyDescent="0.25">
      <c r="A58">
        <v>57</v>
      </c>
      <c r="B58" t="s">
        <v>79</v>
      </c>
      <c r="C58" s="4" t="s">
        <v>13</v>
      </c>
      <c r="D58" t="s">
        <v>14</v>
      </c>
      <c r="E58" s="4">
        <v>173</v>
      </c>
      <c r="F58" s="4">
        <v>4</v>
      </c>
      <c r="G58" s="4">
        <v>229</v>
      </c>
      <c r="H58" s="4">
        <v>25</v>
      </c>
      <c r="I58" s="4">
        <v>65</v>
      </c>
      <c r="J58" s="6">
        <v>135.88999999999999</v>
      </c>
      <c r="K58" s="4">
        <v>0.41599999999999998</v>
      </c>
      <c r="L58" s="4" t="s">
        <v>15</v>
      </c>
      <c r="M58" s="4">
        <f>Inventory[[#This Row],[Daily_Demand]]*Inventory[[#This Row],[Lead_Time_Days]]</f>
        <v>692</v>
      </c>
      <c r="N58" s="4">
        <f>MAX(0, Inventory[[#This Row],[Demand_Duration_Lead_time]]+Inventory[[#This Row],[Safety_Stock]]-Inventory[[#This Row],[Current_Inventory]])</f>
        <v>488</v>
      </c>
      <c r="O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 s="8">
        <f>Inventory[[#This Row],[Current_Inventory]]*Inventory[[#This Row],[Unit_Cost]]</f>
        <v>31118.809999999998</v>
      </c>
      <c r="Q58" t="str">
        <f>IF(Inventory[[#This Row],[Stockout_Risk_Score]] &gt;= 0.8, "Critical",
   IF(Inventory[[#This Row],[Stockout_Risk_Score]] &gt;= 0.6, "High",
      IF(Inventory[[#This Row],[Stockout_Risk_Score]] &gt;= 0.3, "Medium", "Low")
   )
)</f>
        <v>Medium</v>
      </c>
      <c r="R58">
        <f>Inventory[[#This Row],[Lead_Time_Days]]*0.8</f>
        <v>3.2</v>
      </c>
      <c r="S58">
        <f>MAX(0,Inventory[[#This Row],[Daily_Demand]]*Inventory[[#This Row],[Adj_Lead_Time]]+Inventory[[#This Row],[Safety_Stock]]-Inventory[[#This Row],[Current_Inventory]])</f>
        <v>349.6</v>
      </c>
    </row>
    <row r="59" spans="1:19" x14ac:dyDescent="0.25">
      <c r="A59">
        <v>58</v>
      </c>
      <c r="B59" t="s">
        <v>80</v>
      </c>
      <c r="C59" s="4" t="s">
        <v>26</v>
      </c>
      <c r="D59" t="s">
        <v>14</v>
      </c>
      <c r="E59" s="4">
        <v>44</v>
      </c>
      <c r="F59" s="4">
        <v>9</v>
      </c>
      <c r="G59" s="4">
        <v>169</v>
      </c>
      <c r="H59" s="4">
        <v>153</v>
      </c>
      <c r="I59" s="4">
        <v>228</v>
      </c>
      <c r="J59" s="6">
        <v>418.79</v>
      </c>
      <c r="K59" s="4">
        <v>0.91400000000000003</v>
      </c>
      <c r="L59" s="4" t="s">
        <v>15</v>
      </c>
      <c r="M59" s="4">
        <f>Inventory[[#This Row],[Daily_Demand]]*Inventory[[#This Row],[Lead_Time_Days]]</f>
        <v>396</v>
      </c>
      <c r="N59" s="4">
        <f>MAX(0, Inventory[[#This Row],[Demand_Duration_Lead_time]]+Inventory[[#This Row],[Safety_Stock]]-Inventory[[#This Row],[Current_Inventory]])</f>
        <v>380</v>
      </c>
      <c r="O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 s="8">
        <f>Inventory[[#This Row],[Current_Inventory]]*Inventory[[#This Row],[Unit_Cost]]</f>
        <v>70775.510000000009</v>
      </c>
      <c r="Q59" t="str">
        <f>IF(Inventory[[#This Row],[Stockout_Risk_Score]] &gt;= 0.8, "Critical",
   IF(Inventory[[#This Row],[Stockout_Risk_Score]] &gt;= 0.6, "High",
      IF(Inventory[[#This Row],[Stockout_Risk_Score]] &gt;= 0.3, "Medium", "Low")
   )
)</f>
        <v>Critical</v>
      </c>
      <c r="R59">
        <f>Inventory[[#This Row],[Lead_Time_Days]]*0.8</f>
        <v>7.2</v>
      </c>
      <c r="S59">
        <f>MAX(0,Inventory[[#This Row],[Daily_Demand]]*Inventory[[#This Row],[Adj_Lead_Time]]+Inventory[[#This Row],[Safety_Stock]]-Inventory[[#This Row],[Current_Inventory]])</f>
        <v>300.8</v>
      </c>
    </row>
    <row r="60" spans="1:19" x14ac:dyDescent="0.25">
      <c r="A60">
        <v>59</v>
      </c>
      <c r="B60" t="s">
        <v>81</v>
      </c>
      <c r="C60" s="4" t="s">
        <v>13</v>
      </c>
      <c r="D60" t="s">
        <v>22</v>
      </c>
      <c r="E60" s="4">
        <v>38</v>
      </c>
      <c r="F60" s="4">
        <v>12</v>
      </c>
      <c r="G60" s="4">
        <v>50</v>
      </c>
      <c r="H60" s="4">
        <v>51</v>
      </c>
      <c r="I60" s="4">
        <v>379</v>
      </c>
      <c r="J60" s="6">
        <v>1374.25</v>
      </c>
      <c r="K60" s="4">
        <v>0.64400000000000002</v>
      </c>
      <c r="L60" s="4" t="s">
        <v>19</v>
      </c>
      <c r="M60" s="4">
        <f>Inventory[[#This Row],[Daily_Demand]]*Inventory[[#This Row],[Lead_Time_Days]]</f>
        <v>456</v>
      </c>
      <c r="N60" s="4">
        <f>MAX(0, Inventory[[#This Row],[Demand_Duration_Lead_time]]+Inventory[[#This Row],[Safety_Stock]]-Inventory[[#This Row],[Current_Inventory]])</f>
        <v>457</v>
      </c>
      <c r="O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0" s="8">
        <f>Inventory[[#This Row],[Current_Inventory]]*Inventory[[#This Row],[Unit_Cost]]</f>
        <v>68712.5</v>
      </c>
      <c r="Q60" t="str">
        <f>IF(Inventory[[#This Row],[Stockout_Risk_Score]] &gt;= 0.8, "Critical",
   IF(Inventory[[#This Row],[Stockout_Risk_Score]] &gt;= 0.6, "High",
      IF(Inventory[[#This Row],[Stockout_Risk_Score]] &gt;= 0.3, "Medium", "Low")
   )
)</f>
        <v>High</v>
      </c>
      <c r="R60">
        <f>Inventory[[#This Row],[Lead_Time_Days]]*0.8</f>
        <v>9.6000000000000014</v>
      </c>
      <c r="S60">
        <f>MAX(0,Inventory[[#This Row],[Daily_Demand]]*Inventory[[#This Row],[Adj_Lead_Time]]+Inventory[[#This Row],[Safety_Stock]]-Inventory[[#This Row],[Current_Inventory]])</f>
        <v>365.80000000000007</v>
      </c>
    </row>
    <row r="61" spans="1:19" x14ac:dyDescent="0.25">
      <c r="A61">
        <v>60</v>
      </c>
      <c r="B61" t="s">
        <v>82</v>
      </c>
      <c r="C61" s="4" t="s">
        <v>26</v>
      </c>
      <c r="D61" t="s">
        <v>22</v>
      </c>
      <c r="E61" s="4">
        <v>128</v>
      </c>
      <c r="F61" s="4">
        <v>12</v>
      </c>
      <c r="G61" s="4">
        <v>631</v>
      </c>
      <c r="H61" s="4">
        <v>12</v>
      </c>
      <c r="I61" s="4">
        <v>150</v>
      </c>
      <c r="J61" s="6">
        <v>210.38</v>
      </c>
      <c r="K61" s="4">
        <v>0.56399999999999995</v>
      </c>
      <c r="L61" s="4" t="s">
        <v>27</v>
      </c>
      <c r="M61" s="4">
        <f>Inventory[[#This Row],[Daily_Demand]]*Inventory[[#This Row],[Lead_Time_Days]]</f>
        <v>1536</v>
      </c>
      <c r="N61" s="4">
        <f>MAX(0, Inventory[[#This Row],[Demand_Duration_Lead_time]]+Inventory[[#This Row],[Safety_Stock]]-Inventory[[#This Row],[Current_Inventory]])</f>
        <v>917</v>
      </c>
      <c r="O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1" s="8">
        <f>Inventory[[#This Row],[Current_Inventory]]*Inventory[[#This Row],[Unit_Cost]]</f>
        <v>132749.78</v>
      </c>
      <c r="Q61" t="str">
        <f>IF(Inventory[[#This Row],[Stockout_Risk_Score]] &gt;= 0.8, "Critical",
   IF(Inventory[[#This Row],[Stockout_Risk_Score]] &gt;= 0.6, "High",
      IF(Inventory[[#This Row],[Stockout_Risk_Score]] &gt;= 0.3, "Medium", "Low")
   )
)</f>
        <v>Medium</v>
      </c>
      <c r="R61">
        <f>Inventory[[#This Row],[Lead_Time_Days]]*0.8</f>
        <v>9.6000000000000014</v>
      </c>
      <c r="S61">
        <f>MAX(0,Inventory[[#This Row],[Daily_Demand]]*Inventory[[#This Row],[Adj_Lead_Time]]+Inventory[[#This Row],[Safety_Stock]]-Inventory[[#This Row],[Current_Inventory]])</f>
        <v>609.80000000000018</v>
      </c>
    </row>
    <row r="62" spans="1:19" x14ac:dyDescent="0.25">
      <c r="A62">
        <v>61</v>
      </c>
      <c r="B62" t="s">
        <v>83</v>
      </c>
      <c r="C62" s="4" t="s">
        <v>26</v>
      </c>
      <c r="D62" t="s">
        <v>18</v>
      </c>
      <c r="E62" s="4">
        <v>49</v>
      </c>
      <c r="F62" s="4">
        <v>13</v>
      </c>
      <c r="G62" s="4">
        <v>321</v>
      </c>
      <c r="H62" s="4">
        <v>165</v>
      </c>
      <c r="I62" s="4">
        <v>225</v>
      </c>
      <c r="J62" s="6">
        <v>1132.32</v>
      </c>
      <c r="K62" s="4">
        <v>7.0000000000000007E-2</v>
      </c>
      <c r="L62" s="4" t="s">
        <v>19</v>
      </c>
      <c r="M62" s="4">
        <f>Inventory[[#This Row],[Daily_Demand]]*Inventory[[#This Row],[Lead_Time_Days]]</f>
        <v>637</v>
      </c>
      <c r="N62" s="4">
        <f>MAX(0, Inventory[[#This Row],[Demand_Duration_Lead_time]]+Inventory[[#This Row],[Safety_Stock]]-Inventory[[#This Row],[Current_Inventory]])</f>
        <v>481</v>
      </c>
      <c r="O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2" s="8">
        <f>Inventory[[#This Row],[Current_Inventory]]*Inventory[[#This Row],[Unit_Cost]]</f>
        <v>363474.72</v>
      </c>
      <c r="Q62" t="str">
        <f>IF(Inventory[[#This Row],[Stockout_Risk_Score]] &gt;= 0.8, "Critical",
   IF(Inventory[[#This Row],[Stockout_Risk_Score]] &gt;= 0.6, "High",
      IF(Inventory[[#This Row],[Stockout_Risk_Score]] &gt;= 0.3, "Medium", "Low")
   )
)</f>
        <v>Low</v>
      </c>
      <c r="R62">
        <f>Inventory[[#This Row],[Lead_Time_Days]]*0.8</f>
        <v>10.4</v>
      </c>
      <c r="S62">
        <f>MAX(0,Inventory[[#This Row],[Daily_Demand]]*Inventory[[#This Row],[Adj_Lead_Time]]+Inventory[[#This Row],[Safety_Stock]]-Inventory[[#This Row],[Current_Inventory]])</f>
        <v>353.6</v>
      </c>
    </row>
    <row r="63" spans="1:19" x14ac:dyDescent="0.25">
      <c r="A63">
        <v>62</v>
      </c>
      <c r="B63" t="s">
        <v>84</v>
      </c>
      <c r="C63" s="4" t="s">
        <v>13</v>
      </c>
      <c r="D63" t="s">
        <v>14</v>
      </c>
      <c r="E63" s="4">
        <v>84</v>
      </c>
      <c r="F63" s="4">
        <v>7</v>
      </c>
      <c r="G63" s="4">
        <v>750</v>
      </c>
      <c r="H63" s="4">
        <v>182</v>
      </c>
      <c r="I63" s="4">
        <v>242</v>
      </c>
      <c r="J63" s="6">
        <v>335.5</v>
      </c>
      <c r="K63" s="4">
        <v>0.73</v>
      </c>
      <c r="L63" s="4" t="s">
        <v>19</v>
      </c>
      <c r="M63" s="4">
        <f>Inventory[[#This Row],[Daily_Demand]]*Inventory[[#This Row],[Lead_Time_Days]]</f>
        <v>588</v>
      </c>
      <c r="N63" s="4">
        <f>MAX(0, Inventory[[#This Row],[Demand_Duration_Lead_time]]+Inventory[[#This Row],[Safety_Stock]]-Inventory[[#This Row],[Current_Inventory]])</f>
        <v>20</v>
      </c>
      <c r="O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3" s="8">
        <f>Inventory[[#This Row],[Current_Inventory]]*Inventory[[#This Row],[Unit_Cost]]</f>
        <v>251625</v>
      </c>
      <c r="Q63" t="str">
        <f>IF(Inventory[[#This Row],[Stockout_Risk_Score]] &gt;= 0.8, "Critical",
   IF(Inventory[[#This Row],[Stockout_Risk_Score]] &gt;= 0.6, "High",
      IF(Inventory[[#This Row],[Stockout_Risk_Score]] &gt;= 0.3, "Medium", "Low")
   )
)</f>
        <v>High</v>
      </c>
      <c r="R63">
        <f>Inventory[[#This Row],[Lead_Time_Days]]*0.8</f>
        <v>5.6000000000000005</v>
      </c>
      <c r="S63">
        <f>MAX(0,Inventory[[#This Row],[Daily_Demand]]*Inventory[[#This Row],[Adj_Lead_Time]]+Inventory[[#This Row],[Safety_Stock]]-Inventory[[#This Row],[Current_Inventory]])</f>
        <v>0</v>
      </c>
    </row>
    <row r="64" spans="1:19" x14ac:dyDescent="0.25">
      <c r="A64">
        <v>63</v>
      </c>
      <c r="B64" t="s">
        <v>85</v>
      </c>
      <c r="C64" s="4" t="s">
        <v>17</v>
      </c>
      <c r="D64" t="s">
        <v>22</v>
      </c>
      <c r="E64" s="4">
        <v>75</v>
      </c>
      <c r="F64" s="4">
        <v>8</v>
      </c>
      <c r="G64" s="4">
        <v>784</v>
      </c>
      <c r="H64" s="4">
        <v>33</v>
      </c>
      <c r="I64" s="4">
        <v>350</v>
      </c>
      <c r="J64" s="6">
        <v>431.59</v>
      </c>
      <c r="K64" s="4">
        <v>0.68600000000000005</v>
      </c>
      <c r="L64" s="4" t="s">
        <v>15</v>
      </c>
      <c r="M64" s="4">
        <f>Inventory[[#This Row],[Daily_Demand]]*Inventory[[#This Row],[Lead_Time_Days]]</f>
        <v>600</v>
      </c>
      <c r="N64" s="4">
        <f>MAX(0, Inventory[[#This Row],[Demand_Duration_Lead_time]]+Inventory[[#This Row],[Safety_Stock]]-Inventory[[#This Row],[Current_Inventory]])</f>
        <v>0</v>
      </c>
      <c r="O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4" s="8">
        <f>Inventory[[#This Row],[Current_Inventory]]*Inventory[[#This Row],[Unit_Cost]]</f>
        <v>338366.56</v>
      </c>
      <c r="Q64" t="str">
        <f>IF(Inventory[[#This Row],[Stockout_Risk_Score]] &gt;= 0.8, "Critical",
   IF(Inventory[[#This Row],[Stockout_Risk_Score]] &gt;= 0.6, "High",
      IF(Inventory[[#This Row],[Stockout_Risk_Score]] &gt;= 0.3, "Medium", "Low")
   )
)</f>
        <v>High</v>
      </c>
      <c r="R64">
        <f>Inventory[[#This Row],[Lead_Time_Days]]*0.8</f>
        <v>6.4</v>
      </c>
      <c r="S64">
        <f>MAX(0,Inventory[[#This Row],[Daily_Demand]]*Inventory[[#This Row],[Adj_Lead_Time]]+Inventory[[#This Row],[Safety_Stock]]-Inventory[[#This Row],[Current_Inventory]])</f>
        <v>0</v>
      </c>
    </row>
    <row r="65" spans="1:19" x14ac:dyDescent="0.25">
      <c r="A65">
        <v>64</v>
      </c>
      <c r="B65" t="s">
        <v>86</v>
      </c>
      <c r="C65" s="4" t="s">
        <v>26</v>
      </c>
      <c r="D65" t="s">
        <v>22</v>
      </c>
      <c r="E65" s="4">
        <v>159</v>
      </c>
      <c r="F65" s="4">
        <v>11</v>
      </c>
      <c r="G65" s="4">
        <v>702</v>
      </c>
      <c r="H65" s="4">
        <v>284</v>
      </c>
      <c r="I65" s="4">
        <v>322</v>
      </c>
      <c r="J65" s="6">
        <v>816.5</v>
      </c>
      <c r="K65" s="4">
        <v>0.64</v>
      </c>
      <c r="L65" s="4" t="s">
        <v>27</v>
      </c>
      <c r="M65" s="4">
        <f>Inventory[[#This Row],[Daily_Demand]]*Inventory[[#This Row],[Lead_Time_Days]]</f>
        <v>1749</v>
      </c>
      <c r="N65" s="4">
        <f>MAX(0, Inventory[[#This Row],[Demand_Duration_Lead_time]]+Inventory[[#This Row],[Safety_Stock]]-Inventory[[#This Row],[Current_Inventory]])</f>
        <v>1331</v>
      </c>
      <c r="O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5" s="8">
        <f>Inventory[[#This Row],[Current_Inventory]]*Inventory[[#This Row],[Unit_Cost]]</f>
        <v>573183</v>
      </c>
      <c r="Q65" t="str">
        <f>IF(Inventory[[#This Row],[Stockout_Risk_Score]] &gt;= 0.8, "Critical",
   IF(Inventory[[#This Row],[Stockout_Risk_Score]] &gt;= 0.6, "High",
      IF(Inventory[[#This Row],[Stockout_Risk_Score]] &gt;= 0.3, "Medium", "Low")
   )
)</f>
        <v>High</v>
      </c>
      <c r="R65">
        <f>Inventory[[#This Row],[Lead_Time_Days]]*0.8</f>
        <v>8.8000000000000007</v>
      </c>
      <c r="S65">
        <f>MAX(0,Inventory[[#This Row],[Daily_Demand]]*Inventory[[#This Row],[Adj_Lead_Time]]+Inventory[[#This Row],[Safety_Stock]]-Inventory[[#This Row],[Current_Inventory]])</f>
        <v>981.2</v>
      </c>
    </row>
    <row r="66" spans="1:19" x14ac:dyDescent="0.25">
      <c r="A66">
        <v>65</v>
      </c>
      <c r="B66" t="s">
        <v>87</v>
      </c>
      <c r="C66" s="4" t="s">
        <v>26</v>
      </c>
      <c r="D66" t="s">
        <v>22</v>
      </c>
      <c r="E66" s="4">
        <v>82</v>
      </c>
      <c r="F66" s="4">
        <v>14</v>
      </c>
      <c r="G66" s="4">
        <v>276</v>
      </c>
      <c r="H66" s="4">
        <v>84</v>
      </c>
      <c r="I66" s="4">
        <v>310</v>
      </c>
      <c r="J66" s="6">
        <v>246.61</v>
      </c>
      <c r="K66" s="4">
        <v>0.26800000000000002</v>
      </c>
      <c r="L66" s="4" t="s">
        <v>15</v>
      </c>
      <c r="M66" s="4">
        <f>Inventory[[#This Row],[Daily_Demand]]*Inventory[[#This Row],[Lead_Time_Days]]</f>
        <v>1148</v>
      </c>
      <c r="N66" s="4">
        <f>MAX(0, Inventory[[#This Row],[Demand_Duration_Lead_time]]+Inventory[[#This Row],[Safety_Stock]]-Inventory[[#This Row],[Current_Inventory]])</f>
        <v>956</v>
      </c>
      <c r="O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6" s="8">
        <f>Inventory[[#This Row],[Current_Inventory]]*Inventory[[#This Row],[Unit_Cost]]</f>
        <v>68064.36</v>
      </c>
      <c r="Q66" t="str">
        <f>IF(Inventory[[#This Row],[Stockout_Risk_Score]] &gt;= 0.8, "Critical",
   IF(Inventory[[#This Row],[Stockout_Risk_Score]] &gt;= 0.6, "High",
      IF(Inventory[[#This Row],[Stockout_Risk_Score]] &gt;= 0.3, "Medium", "Low")
   )
)</f>
        <v>Low</v>
      </c>
      <c r="R66">
        <f>Inventory[[#This Row],[Lead_Time_Days]]*0.8</f>
        <v>11.200000000000001</v>
      </c>
      <c r="S66">
        <f>MAX(0,Inventory[[#This Row],[Daily_Demand]]*Inventory[[#This Row],[Adj_Lead_Time]]+Inventory[[#This Row],[Safety_Stock]]-Inventory[[#This Row],[Current_Inventory]])</f>
        <v>726.40000000000009</v>
      </c>
    </row>
    <row r="67" spans="1:19" x14ac:dyDescent="0.25">
      <c r="A67">
        <v>66</v>
      </c>
      <c r="B67" t="s">
        <v>88</v>
      </c>
      <c r="C67" s="4" t="s">
        <v>13</v>
      </c>
      <c r="D67" t="s">
        <v>18</v>
      </c>
      <c r="E67" s="4">
        <v>82</v>
      </c>
      <c r="F67" s="4">
        <v>11</v>
      </c>
      <c r="G67" s="4">
        <v>76</v>
      </c>
      <c r="H67" s="4">
        <v>49</v>
      </c>
      <c r="I67" s="4">
        <v>224</v>
      </c>
      <c r="J67" s="6">
        <v>387.75</v>
      </c>
      <c r="K67" s="4">
        <v>0.94699999999999995</v>
      </c>
      <c r="L67" s="4" t="s">
        <v>15</v>
      </c>
      <c r="M67" s="4">
        <f>Inventory[[#This Row],[Daily_Demand]]*Inventory[[#This Row],[Lead_Time_Days]]</f>
        <v>902</v>
      </c>
      <c r="N67" s="4">
        <f>MAX(0, Inventory[[#This Row],[Demand_Duration_Lead_time]]+Inventory[[#This Row],[Safety_Stock]]-Inventory[[#This Row],[Current_Inventory]])</f>
        <v>875</v>
      </c>
      <c r="O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7" s="8">
        <f>Inventory[[#This Row],[Current_Inventory]]*Inventory[[#This Row],[Unit_Cost]]</f>
        <v>29469</v>
      </c>
      <c r="Q67" t="str">
        <f>IF(Inventory[[#This Row],[Stockout_Risk_Score]] &gt;= 0.8, "Critical",
   IF(Inventory[[#This Row],[Stockout_Risk_Score]] &gt;= 0.6, "High",
      IF(Inventory[[#This Row],[Stockout_Risk_Score]] &gt;= 0.3, "Medium", "Low")
   )
)</f>
        <v>Critical</v>
      </c>
      <c r="R67">
        <f>Inventory[[#This Row],[Lead_Time_Days]]*0.8</f>
        <v>8.8000000000000007</v>
      </c>
      <c r="S67">
        <f>MAX(0,Inventory[[#This Row],[Daily_Demand]]*Inventory[[#This Row],[Adj_Lead_Time]]+Inventory[[#This Row],[Safety_Stock]]-Inventory[[#This Row],[Current_Inventory]])</f>
        <v>694.6</v>
      </c>
    </row>
    <row r="68" spans="1:19" x14ac:dyDescent="0.25">
      <c r="A68">
        <v>67</v>
      </c>
      <c r="B68" t="s">
        <v>89</v>
      </c>
      <c r="C68" s="4" t="s">
        <v>26</v>
      </c>
      <c r="D68" t="s">
        <v>14</v>
      </c>
      <c r="E68" s="4">
        <v>176</v>
      </c>
      <c r="F68" s="4">
        <v>7</v>
      </c>
      <c r="G68" s="4">
        <v>28</v>
      </c>
      <c r="H68" s="4">
        <v>49</v>
      </c>
      <c r="I68" s="4">
        <v>283</v>
      </c>
      <c r="J68" s="6">
        <v>730.46</v>
      </c>
      <c r="K68" s="4">
        <v>0.32200000000000001</v>
      </c>
      <c r="L68" s="4" t="s">
        <v>15</v>
      </c>
      <c r="M68" s="4">
        <f>Inventory[[#This Row],[Daily_Demand]]*Inventory[[#This Row],[Lead_Time_Days]]</f>
        <v>1232</v>
      </c>
      <c r="N68" s="4">
        <f>MAX(0, Inventory[[#This Row],[Demand_Duration_Lead_time]]+Inventory[[#This Row],[Safety_Stock]]-Inventory[[#This Row],[Current_Inventory]])</f>
        <v>1253</v>
      </c>
      <c r="O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8" s="8">
        <f>Inventory[[#This Row],[Current_Inventory]]*Inventory[[#This Row],[Unit_Cost]]</f>
        <v>20452.88</v>
      </c>
      <c r="Q68" t="str">
        <f>IF(Inventory[[#This Row],[Stockout_Risk_Score]] &gt;= 0.8, "Critical",
   IF(Inventory[[#This Row],[Stockout_Risk_Score]] &gt;= 0.6, "High",
      IF(Inventory[[#This Row],[Stockout_Risk_Score]] &gt;= 0.3, "Medium", "Low")
   )
)</f>
        <v>Medium</v>
      </c>
      <c r="R68">
        <f>Inventory[[#This Row],[Lead_Time_Days]]*0.8</f>
        <v>5.6000000000000005</v>
      </c>
      <c r="S68">
        <f>MAX(0,Inventory[[#This Row],[Daily_Demand]]*Inventory[[#This Row],[Adj_Lead_Time]]+Inventory[[#This Row],[Safety_Stock]]-Inventory[[#This Row],[Current_Inventory]])</f>
        <v>1006.6000000000001</v>
      </c>
    </row>
    <row r="69" spans="1:19" x14ac:dyDescent="0.25">
      <c r="A69">
        <v>68</v>
      </c>
      <c r="B69" t="s">
        <v>90</v>
      </c>
      <c r="C69" s="4" t="s">
        <v>26</v>
      </c>
      <c r="D69" t="s">
        <v>22</v>
      </c>
      <c r="E69" s="4">
        <v>37</v>
      </c>
      <c r="F69" s="4">
        <v>2</v>
      </c>
      <c r="G69" s="4">
        <v>24</v>
      </c>
      <c r="H69" s="4">
        <v>71</v>
      </c>
      <c r="I69" s="4">
        <v>349</v>
      </c>
      <c r="J69" s="6">
        <v>692.85</v>
      </c>
      <c r="K69" s="4">
        <v>0.152</v>
      </c>
      <c r="L69" s="4" t="s">
        <v>15</v>
      </c>
      <c r="M69" s="4">
        <f>Inventory[[#This Row],[Daily_Demand]]*Inventory[[#This Row],[Lead_Time_Days]]</f>
        <v>74</v>
      </c>
      <c r="N69" s="4">
        <f>MAX(0, Inventory[[#This Row],[Demand_Duration_Lead_time]]+Inventory[[#This Row],[Safety_Stock]]-Inventory[[#This Row],[Current_Inventory]])</f>
        <v>121</v>
      </c>
      <c r="O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9" s="8">
        <f>Inventory[[#This Row],[Current_Inventory]]*Inventory[[#This Row],[Unit_Cost]]</f>
        <v>16628.400000000001</v>
      </c>
      <c r="Q69" t="str">
        <f>IF(Inventory[[#This Row],[Stockout_Risk_Score]] &gt;= 0.8, "Critical",
   IF(Inventory[[#This Row],[Stockout_Risk_Score]] &gt;= 0.6, "High",
      IF(Inventory[[#This Row],[Stockout_Risk_Score]] &gt;= 0.3, "Medium", "Low")
   )
)</f>
        <v>Low</v>
      </c>
      <c r="R69">
        <f>Inventory[[#This Row],[Lead_Time_Days]]*0.8</f>
        <v>1.6</v>
      </c>
      <c r="S69">
        <f>MAX(0,Inventory[[#This Row],[Daily_Demand]]*Inventory[[#This Row],[Adj_Lead_Time]]+Inventory[[#This Row],[Safety_Stock]]-Inventory[[#This Row],[Current_Inventory]])</f>
        <v>106.19999999999999</v>
      </c>
    </row>
    <row r="70" spans="1:19" x14ac:dyDescent="0.25">
      <c r="A70">
        <v>69</v>
      </c>
      <c r="B70" t="s">
        <v>91</v>
      </c>
      <c r="C70" s="4" t="s">
        <v>13</v>
      </c>
      <c r="D70" t="s">
        <v>14</v>
      </c>
      <c r="E70" s="4">
        <v>37</v>
      </c>
      <c r="F70" s="4">
        <v>12</v>
      </c>
      <c r="G70" s="4">
        <v>133</v>
      </c>
      <c r="H70" s="4">
        <v>247</v>
      </c>
      <c r="I70" s="4">
        <v>265</v>
      </c>
      <c r="J70" s="6">
        <v>1511.08</v>
      </c>
      <c r="K70" s="4">
        <v>0.98699999999999999</v>
      </c>
      <c r="L70" s="4" t="s">
        <v>27</v>
      </c>
      <c r="M70" s="4">
        <f>Inventory[[#This Row],[Daily_Demand]]*Inventory[[#This Row],[Lead_Time_Days]]</f>
        <v>444</v>
      </c>
      <c r="N70" s="4">
        <f>MAX(0, Inventory[[#This Row],[Demand_Duration_Lead_time]]+Inventory[[#This Row],[Safety_Stock]]-Inventory[[#This Row],[Current_Inventory]])</f>
        <v>558</v>
      </c>
      <c r="O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0" s="8">
        <f>Inventory[[#This Row],[Current_Inventory]]*Inventory[[#This Row],[Unit_Cost]]</f>
        <v>200973.63999999998</v>
      </c>
      <c r="Q70" t="str">
        <f>IF(Inventory[[#This Row],[Stockout_Risk_Score]] &gt;= 0.8, "Critical",
   IF(Inventory[[#This Row],[Stockout_Risk_Score]] &gt;= 0.6, "High",
      IF(Inventory[[#This Row],[Stockout_Risk_Score]] &gt;= 0.3, "Medium", "Low")
   )
)</f>
        <v>Critical</v>
      </c>
      <c r="R70">
        <f>Inventory[[#This Row],[Lead_Time_Days]]*0.8</f>
        <v>9.6000000000000014</v>
      </c>
      <c r="S70">
        <f>MAX(0,Inventory[[#This Row],[Daily_Demand]]*Inventory[[#This Row],[Adj_Lead_Time]]+Inventory[[#This Row],[Safety_Stock]]-Inventory[[#This Row],[Current_Inventory]])</f>
        <v>469.20000000000005</v>
      </c>
    </row>
    <row r="71" spans="1:19" x14ac:dyDescent="0.25">
      <c r="A71">
        <v>70</v>
      </c>
      <c r="B71" t="s">
        <v>92</v>
      </c>
      <c r="C71" s="4" t="s">
        <v>13</v>
      </c>
      <c r="D71" t="s">
        <v>22</v>
      </c>
      <c r="E71" s="4">
        <v>48</v>
      </c>
      <c r="F71" s="4">
        <v>4</v>
      </c>
      <c r="G71" s="4">
        <v>796</v>
      </c>
      <c r="H71" s="4">
        <v>254</v>
      </c>
      <c r="I71" s="4">
        <v>296</v>
      </c>
      <c r="J71" s="6">
        <v>195.83</v>
      </c>
      <c r="K71" s="4">
        <v>0.746</v>
      </c>
      <c r="L71" s="4" t="s">
        <v>15</v>
      </c>
      <c r="M71" s="4">
        <f>Inventory[[#This Row],[Daily_Demand]]*Inventory[[#This Row],[Lead_Time_Days]]</f>
        <v>192</v>
      </c>
      <c r="N71" s="4">
        <f>MAX(0, Inventory[[#This Row],[Demand_Duration_Lead_time]]+Inventory[[#This Row],[Safety_Stock]]-Inventory[[#This Row],[Current_Inventory]])</f>
        <v>0</v>
      </c>
      <c r="O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1" s="8">
        <f>Inventory[[#This Row],[Current_Inventory]]*Inventory[[#This Row],[Unit_Cost]]</f>
        <v>155880.68000000002</v>
      </c>
      <c r="Q71" t="str">
        <f>IF(Inventory[[#This Row],[Stockout_Risk_Score]] &gt;= 0.8, "Critical",
   IF(Inventory[[#This Row],[Stockout_Risk_Score]] &gt;= 0.6, "High",
      IF(Inventory[[#This Row],[Stockout_Risk_Score]] &gt;= 0.3, "Medium", "Low")
   )
)</f>
        <v>High</v>
      </c>
      <c r="R71">
        <f>Inventory[[#This Row],[Lead_Time_Days]]*0.8</f>
        <v>3.2</v>
      </c>
      <c r="S71">
        <f>MAX(0,Inventory[[#This Row],[Daily_Demand]]*Inventory[[#This Row],[Adj_Lead_Time]]+Inventory[[#This Row],[Safety_Stock]]-Inventory[[#This Row],[Current_Inventory]])</f>
        <v>0</v>
      </c>
    </row>
    <row r="72" spans="1:19" x14ac:dyDescent="0.25">
      <c r="A72">
        <v>71</v>
      </c>
      <c r="B72" t="s">
        <v>93</v>
      </c>
      <c r="C72" s="4" t="s">
        <v>41</v>
      </c>
      <c r="D72" t="s">
        <v>22</v>
      </c>
      <c r="E72" s="4">
        <v>24</v>
      </c>
      <c r="F72" s="4">
        <v>14</v>
      </c>
      <c r="G72" s="4">
        <v>704</v>
      </c>
      <c r="H72" s="4">
        <v>27</v>
      </c>
      <c r="I72" s="4">
        <v>70</v>
      </c>
      <c r="J72" s="6">
        <v>1727.88</v>
      </c>
      <c r="K72" s="4">
        <v>0.41499999999999998</v>
      </c>
      <c r="L72" s="4" t="s">
        <v>15</v>
      </c>
      <c r="M72" s="4">
        <f>Inventory[[#This Row],[Daily_Demand]]*Inventory[[#This Row],[Lead_Time_Days]]</f>
        <v>336</v>
      </c>
      <c r="N72" s="4">
        <f>MAX(0, Inventory[[#This Row],[Demand_Duration_Lead_time]]+Inventory[[#This Row],[Safety_Stock]]-Inventory[[#This Row],[Current_Inventory]])</f>
        <v>0</v>
      </c>
      <c r="O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2" s="8">
        <f>Inventory[[#This Row],[Current_Inventory]]*Inventory[[#This Row],[Unit_Cost]]</f>
        <v>1216427.52</v>
      </c>
      <c r="Q72" t="str">
        <f>IF(Inventory[[#This Row],[Stockout_Risk_Score]] &gt;= 0.8, "Critical",
   IF(Inventory[[#This Row],[Stockout_Risk_Score]] &gt;= 0.6, "High",
      IF(Inventory[[#This Row],[Stockout_Risk_Score]] &gt;= 0.3, "Medium", "Low")
   )
)</f>
        <v>Medium</v>
      </c>
      <c r="R72">
        <f>Inventory[[#This Row],[Lead_Time_Days]]*0.8</f>
        <v>11.200000000000001</v>
      </c>
      <c r="S72">
        <f>MAX(0,Inventory[[#This Row],[Daily_Demand]]*Inventory[[#This Row],[Adj_Lead_Time]]+Inventory[[#This Row],[Safety_Stock]]-Inventory[[#This Row],[Current_Inventory]])</f>
        <v>0</v>
      </c>
    </row>
    <row r="73" spans="1:19" x14ac:dyDescent="0.25">
      <c r="A73">
        <v>72</v>
      </c>
      <c r="B73" t="s">
        <v>94</v>
      </c>
      <c r="C73" s="4" t="s">
        <v>17</v>
      </c>
      <c r="D73" t="s">
        <v>14</v>
      </c>
      <c r="E73" s="4">
        <v>115</v>
      </c>
      <c r="F73" s="4">
        <v>2</v>
      </c>
      <c r="G73" s="4">
        <v>751</v>
      </c>
      <c r="H73" s="4">
        <v>149</v>
      </c>
      <c r="I73" s="4">
        <v>373</v>
      </c>
      <c r="J73" s="6">
        <v>1641.65</v>
      </c>
      <c r="K73" s="4">
        <v>0.93600000000000005</v>
      </c>
      <c r="L73" s="4" t="s">
        <v>27</v>
      </c>
      <c r="M73" s="4">
        <f>Inventory[[#This Row],[Daily_Demand]]*Inventory[[#This Row],[Lead_Time_Days]]</f>
        <v>230</v>
      </c>
      <c r="N73" s="4">
        <f>MAX(0, Inventory[[#This Row],[Demand_Duration_Lead_time]]+Inventory[[#This Row],[Safety_Stock]]-Inventory[[#This Row],[Current_Inventory]])</f>
        <v>0</v>
      </c>
      <c r="O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3" s="8">
        <f>Inventory[[#This Row],[Current_Inventory]]*Inventory[[#This Row],[Unit_Cost]]</f>
        <v>1232879.1500000001</v>
      </c>
      <c r="Q73" t="str">
        <f>IF(Inventory[[#This Row],[Stockout_Risk_Score]] &gt;= 0.8, "Critical",
   IF(Inventory[[#This Row],[Stockout_Risk_Score]] &gt;= 0.6, "High",
      IF(Inventory[[#This Row],[Stockout_Risk_Score]] &gt;= 0.3, "Medium", "Low")
   )
)</f>
        <v>Critical</v>
      </c>
      <c r="R73">
        <f>Inventory[[#This Row],[Lead_Time_Days]]*0.8</f>
        <v>1.6</v>
      </c>
      <c r="S73">
        <f>MAX(0,Inventory[[#This Row],[Daily_Demand]]*Inventory[[#This Row],[Adj_Lead_Time]]+Inventory[[#This Row],[Safety_Stock]]-Inventory[[#This Row],[Current_Inventory]])</f>
        <v>0</v>
      </c>
    </row>
    <row r="74" spans="1:19" x14ac:dyDescent="0.25">
      <c r="A74">
        <v>73</v>
      </c>
      <c r="B74" t="s">
        <v>95</v>
      </c>
      <c r="C74" s="4" t="s">
        <v>17</v>
      </c>
      <c r="D74" t="s">
        <v>14</v>
      </c>
      <c r="E74" s="4">
        <v>168</v>
      </c>
      <c r="F74" s="4">
        <v>13</v>
      </c>
      <c r="G74" s="4">
        <v>224</v>
      </c>
      <c r="H74" s="4">
        <v>91</v>
      </c>
      <c r="I74" s="4">
        <v>292</v>
      </c>
      <c r="J74" s="6">
        <v>1543.68</v>
      </c>
      <c r="K74" s="4">
        <v>9.0999999999999998E-2</v>
      </c>
      <c r="L74" s="4" t="s">
        <v>19</v>
      </c>
      <c r="M74" s="4">
        <f>Inventory[[#This Row],[Daily_Demand]]*Inventory[[#This Row],[Lead_Time_Days]]</f>
        <v>2184</v>
      </c>
      <c r="N74" s="4">
        <f>MAX(0, Inventory[[#This Row],[Demand_Duration_Lead_time]]+Inventory[[#This Row],[Safety_Stock]]-Inventory[[#This Row],[Current_Inventory]])</f>
        <v>2051</v>
      </c>
      <c r="O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4" s="8">
        <f>Inventory[[#This Row],[Current_Inventory]]*Inventory[[#This Row],[Unit_Cost]]</f>
        <v>345784.32000000001</v>
      </c>
      <c r="Q74" t="str">
        <f>IF(Inventory[[#This Row],[Stockout_Risk_Score]] &gt;= 0.8, "Critical",
   IF(Inventory[[#This Row],[Stockout_Risk_Score]] &gt;= 0.6, "High",
      IF(Inventory[[#This Row],[Stockout_Risk_Score]] &gt;= 0.3, "Medium", "Low")
   )
)</f>
        <v>Low</v>
      </c>
      <c r="R74">
        <f>Inventory[[#This Row],[Lead_Time_Days]]*0.8</f>
        <v>10.4</v>
      </c>
      <c r="S74">
        <f>MAX(0,Inventory[[#This Row],[Daily_Demand]]*Inventory[[#This Row],[Adj_Lead_Time]]+Inventory[[#This Row],[Safety_Stock]]-Inventory[[#This Row],[Current_Inventory]])</f>
        <v>1614.2</v>
      </c>
    </row>
    <row r="75" spans="1:19" x14ac:dyDescent="0.25">
      <c r="A75">
        <v>74</v>
      </c>
      <c r="B75" t="s">
        <v>96</v>
      </c>
      <c r="C75" s="4" t="s">
        <v>26</v>
      </c>
      <c r="D75" t="s">
        <v>14</v>
      </c>
      <c r="E75" s="4">
        <v>11</v>
      </c>
      <c r="F75" s="4">
        <v>11</v>
      </c>
      <c r="G75" s="4">
        <v>43</v>
      </c>
      <c r="H75" s="4">
        <v>198</v>
      </c>
      <c r="I75" s="4">
        <v>337</v>
      </c>
      <c r="J75" s="6">
        <v>653.28</v>
      </c>
      <c r="K75" s="4">
        <v>8.7999999999999995E-2</v>
      </c>
      <c r="L75" s="4" t="s">
        <v>15</v>
      </c>
      <c r="M75" s="4">
        <f>Inventory[[#This Row],[Daily_Demand]]*Inventory[[#This Row],[Lead_Time_Days]]</f>
        <v>121</v>
      </c>
      <c r="N75" s="4">
        <f>MAX(0, Inventory[[#This Row],[Demand_Duration_Lead_time]]+Inventory[[#This Row],[Safety_Stock]]-Inventory[[#This Row],[Current_Inventory]])</f>
        <v>276</v>
      </c>
      <c r="O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5" s="8">
        <f>Inventory[[#This Row],[Current_Inventory]]*Inventory[[#This Row],[Unit_Cost]]</f>
        <v>28091.039999999997</v>
      </c>
      <c r="Q75" t="str">
        <f>IF(Inventory[[#This Row],[Stockout_Risk_Score]] &gt;= 0.8, "Critical",
   IF(Inventory[[#This Row],[Stockout_Risk_Score]] &gt;= 0.6, "High",
      IF(Inventory[[#This Row],[Stockout_Risk_Score]] &gt;= 0.3, "Medium", "Low")
   )
)</f>
        <v>Low</v>
      </c>
      <c r="R75">
        <f>Inventory[[#This Row],[Lead_Time_Days]]*0.8</f>
        <v>8.8000000000000007</v>
      </c>
      <c r="S75">
        <f>MAX(0,Inventory[[#This Row],[Daily_Demand]]*Inventory[[#This Row],[Adj_Lead_Time]]+Inventory[[#This Row],[Safety_Stock]]-Inventory[[#This Row],[Current_Inventory]])</f>
        <v>251.8</v>
      </c>
    </row>
    <row r="76" spans="1:19" x14ac:dyDescent="0.25">
      <c r="A76">
        <v>75</v>
      </c>
      <c r="B76" t="s">
        <v>97</v>
      </c>
      <c r="C76" s="4" t="s">
        <v>17</v>
      </c>
      <c r="D76" t="s">
        <v>18</v>
      </c>
      <c r="E76" s="4">
        <v>164</v>
      </c>
      <c r="F76" s="4">
        <v>13</v>
      </c>
      <c r="G76" s="4">
        <v>512</v>
      </c>
      <c r="H76" s="4">
        <v>117</v>
      </c>
      <c r="I76" s="4">
        <v>329</v>
      </c>
      <c r="J76" s="6">
        <v>1654.62</v>
      </c>
      <c r="K76" s="4">
        <v>0.68200000000000005</v>
      </c>
      <c r="L76" s="4" t="s">
        <v>19</v>
      </c>
      <c r="M76" s="4">
        <f>Inventory[[#This Row],[Daily_Demand]]*Inventory[[#This Row],[Lead_Time_Days]]</f>
        <v>2132</v>
      </c>
      <c r="N76" s="4">
        <f>MAX(0, Inventory[[#This Row],[Demand_Duration_Lead_time]]+Inventory[[#This Row],[Safety_Stock]]-Inventory[[#This Row],[Current_Inventory]])</f>
        <v>1737</v>
      </c>
      <c r="O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6" s="8">
        <f>Inventory[[#This Row],[Current_Inventory]]*Inventory[[#This Row],[Unit_Cost]]</f>
        <v>847165.43999999994</v>
      </c>
      <c r="Q76" t="str">
        <f>IF(Inventory[[#This Row],[Stockout_Risk_Score]] &gt;= 0.8, "Critical",
   IF(Inventory[[#This Row],[Stockout_Risk_Score]] &gt;= 0.6, "High",
      IF(Inventory[[#This Row],[Stockout_Risk_Score]] &gt;= 0.3, "Medium", "Low")
   )
)</f>
        <v>High</v>
      </c>
      <c r="R76">
        <f>Inventory[[#This Row],[Lead_Time_Days]]*0.8</f>
        <v>10.4</v>
      </c>
      <c r="S76">
        <f>MAX(0,Inventory[[#This Row],[Daily_Demand]]*Inventory[[#This Row],[Adj_Lead_Time]]+Inventory[[#This Row],[Safety_Stock]]-Inventory[[#This Row],[Current_Inventory]])</f>
        <v>1310.6000000000001</v>
      </c>
    </row>
    <row r="77" spans="1:19" x14ac:dyDescent="0.25">
      <c r="A77">
        <v>76</v>
      </c>
      <c r="B77" t="s">
        <v>98</v>
      </c>
      <c r="C77" s="4" t="s">
        <v>26</v>
      </c>
      <c r="D77" t="s">
        <v>22</v>
      </c>
      <c r="E77" s="4">
        <v>199</v>
      </c>
      <c r="F77" s="4">
        <v>10</v>
      </c>
      <c r="G77" s="4">
        <v>701</v>
      </c>
      <c r="H77" s="4">
        <v>243</v>
      </c>
      <c r="I77" s="4">
        <v>293</v>
      </c>
      <c r="J77" s="6">
        <v>406.46</v>
      </c>
      <c r="K77" s="4">
        <v>0.17799999999999999</v>
      </c>
      <c r="L77" s="4" t="s">
        <v>15</v>
      </c>
      <c r="M77" s="4">
        <f>Inventory[[#This Row],[Daily_Demand]]*Inventory[[#This Row],[Lead_Time_Days]]</f>
        <v>1990</v>
      </c>
      <c r="N77" s="4">
        <f>MAX(0, Inventory[[#This Row],[Demand_Duration_Lead_time]]+Inventory[[#This Row],[Safety_Stock]]-Inventory[[#This Row],[Current_Inventory]])</f>
        <v>1532</v>
      </c>
      <c r="O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7" s="8">
        <f>Inventory[[#This Row],[Current_Inventory]]*Inventory[[#This Row],[Unit_Cost]]</f>
        <v>284928.45999999996</v>
      </c>
      <c r="Q77" t="str">
        <f>IF(Inventory[[#This Row],[Stockout_Risk_Score]] &gt;= 0.8, "Critical",
   IF(Inventory[[#This Row],[Stockout_Risk_Score]] &gt;= 0.6, "High",
      IF(Inventory[[#This Row],[Stockout_Risk_Score]] &gt;= 0.3, "Medium", "Low")
   )
)</f>
        <v>Low</v>
      </c>
      <c r="R77">
        <f>Inventory[[#This Row],[Lead_Time_Days]]*0.8</f>
        <v>8</v>
      </c>
      <c r="S77">
        <f>MAX(0,Inventory[[#This Row],[Daily_Demand]]*Inventory[[#This Row],[Adj_Lead_Time]]+Inventory[[#This Row],[Safety_Stock]]-Inventory[[#This Row],[Current_Inventory]])</f>
        <v>1134</v>
      </c>
    </row>
    <row r="78" spans="1:19" x14ac:dyDescent="0.25">
      <c r="A78">
        <v>77</v>
      </c>
      <c r="B78" t="s">
        <v>99</v>
      </c>
      <c r="C78" s="4" t="s">
        <v>41</v>
      </c>
      <c r="D78" t="s">
        <v>18</v>
      </c>
      <c r="E78" s="4">
        <v>171</v>
      </c>
      <c r="F78" s="4">
        <v>14</v>
      </c>
      <c r="G78" s="4">
        <v>425</v>
      </c>
      <c r="H78" s="4">
        <v>277</v>
      </c>
      <c r="I78" s="4">
        <v>212</v>
      </c>
      <c r="J78" s="6">
        <v>292.60000000000002</v>
      </c>
      <c r="K78" s="4">
        <v>0.91700000000000004</v>
      </c>
      <c r="L78" s="4" t="s">
        <v>15</v>
      </c>
      <c r="M78" s="4">
        <f>Inventory[[#This Row],[Daily_Demand]]*Inventory[[#This Row],[Lead_Time_Days]]</f>
        <v>2394</v>
      </c>
      <c r="N78" s="4">
        <f>MAX(0, Inventory[[#This Row],[Demand_Duration_Lead_time]]+Inventory[[#This Row],[Safety_Stock]]-Inventory[[#This Row],[Current_Inventory]])</f>
        <v>2246</v>
      </c>
      <c r="O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8" s="8">
        <f>Inventory[[#This Row],[Current_Inventory]]*Inventory[[#This Row],[Unit_Cost]]</f>
        <v>124355.00000000001</v>
      </c>
      <c r="Q78" t="str">
        <f>IF(Inventory[[#This Row],[Stockout_Risk_Score]] &gt;= 0.8, "Critical",
   IF(Inventory[[#This Row],[Stockout_Risk_Score]] &gt;= 0.6, "High",
      IF(Inventory[[#This Row],[Stockout_Risk_Score]] &gt;= 0.3, "Medium", "Low")
   )
)</f>
        <v>Critical</v>
      </c>
      <c r="R78">
        <f>Inventory[[#This Row],[Lead_Time_Days]]*0.8</f>
        <v>11.200000000000001</v>
      </c>
      <c r="S78">
        <f>MAX(0,Inventory[[#This Row],[Daily_Demand]]*Inventory[[#This Row],[Adj_Lead_Time]]+Inventory[[#This Row],[Safety_Stock]]-Inventory[[#This Row],[Current_Inventory]])</f>
        <v>1767.2000000000003</v>
      </c>
    </row>
    <row r="79" spans="1:19" x14ac:dyDescent="0.25">
      <c r="A79">
        <v>78</v>
      </c>
      <c r="B79" t="s">
        <v>100</v>
      </c>
      <c r="C79" s="4" t="s">
        <v>13</v>
      </c>
      <c r="D79" t="s">
        <v>14</v>
      </c>
      <c r="E79" s="4">
        <v>28</v>
      </c>
      <c r="F79" s="4">
        <v>10</v>
      </c>
      <c r="G79" s="4">
        <v>122</v>
      </c>
      <c r="H79" s="4">
        <v>113</v>
      </c>
      <c r="I79" s="4">
        <v>195</v>
      </c>
      <c r="J79" s="6">
        <v>137.66</v>
      </c>
      <c r="K79" s="4">
        <v>0.84</v>
      </c>
      <c r="L79" s="4" t="s">
        <v>27</v>
      </c>
      <c r="M79" s="4">
        <f>Inventory[[#This Row],[Daily_Demand]]*Inventory[[#This Row],[Lead_Time_Days]]</f>
        <v>280</v>
      </c>
      <c r="N79" s="4">
        <f>MAX(0, Inventory[[#This Row],[Demand_Duration_Lead_time]]+Inventory[[#This Row],[Safety_Stock]]-Inventory[[#This Row],[Current_Inventory]])</f>
        <v>271</v>
      </c>
      <c r="O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9" s="8">
        <f>Inventory[[#This Row],[Current_Inventory]]*Inventory[[#This Row],[Unit_Cost]]</f>
        <v>16794.52</v>
      </c>
      <c r="Q79" t="str">
        <f>IF(Inventory[[#This Row],[Stockout_Risk_Score]] &gt;= 0.8, "Critical",
   IF(Inventory[[#This Row],[Stockout_Risk_Score]] &gt;= 0.6, "High",
      IF(Inventory[[#This Row],[Stockout_Risk_Score]] &gt;= 0.3, "Medium", "Low")
   )
)</f>
        <v>Critical</v>
      </c>
      <c r="R79">
        <f>Inventory[[#This Row],[Lead_Time_Days]]*0.8</f>
        <v>8</v>
      </c>
      <c r="S79">
        <f>MAX(0,Inventory[[#This Row],[Daily_Demand]]*Inventory[[#This Row],[Adj_Lead_Time]]+Inventory[[#This Row],[Safety_Stock]]-Inventory[[#This Row],[Current_Inventory]])</f>
        <v>215</v>
      </c>
    </row>
    <row r="80" spans="1:19" x14ac:dyDescent="0.25">
      <c r="A80">
        <v>79</v>
      </c>
      <c r="B80" t="s">
        <v>101</v>
      </c>
      <c r="C80" s="4" t="s">
        <v>13</v>
      </c>
      <c r="D80" t="s">
        <v>22</v>
      </c>
      <c r="E80" s="4">
        <v>74</v>
      </c>
      <c r="F80" s="4">
        <v>6</v>
      </c>
      <c r="G80" s="4">
        <v>79</v>
      </c>
      <c r="H80" s="4">
        <v>143</v>
      </c>
      <c r="I80" s="4">
        <v>116</v>
      </c>
      <c r="J80" s="6">
        <v>1881.66</v>
      </c>
      <c r="K80" s="4">
        <v>0.30599999999999999</v>
      </c>
      <c r="L80" s="4" t="s">
        <v>27</v>
      </c>
      <c r="M80" s="4">
        <f>Inventory[[#This Row],[Daily_Demand]]*Inventory[[#This Row],[Lead_Time_Days]]</f>
        <v>444</v>
      </c>
      <c r="N80" s="4">
        <f>MAX(0, Inventory[[#This Row],[Demand_Duration_Lead_time]]+Inventory[[#This Row],[Safety_Stock]]-Inventory[[#This Row],[Current_Inventory]])</f>
        <v>508</v>
      </c>
      <c r="O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0" s="8">
        <f>Inventory[[#This Row],[Current_Inventory]]*Inventory[[#This Row],[Unit_Cost]]</f>
        <v>148651.14000000001</v>
      </c>
      <c r="Q80" t="str">
        <f>IF(Inventory[[#This Row],[Stockout_Risk_Score]] &gt;= 0.8, "Critical",
   IF(Inventory[[#This Row],[Stockout_Risk_Score]] &gt;= 0.6, "High",
      IF(Inventory[[#This Row],[Stockout_Risk_Score]] &gt;= 0.3, "Medium", "Low")
   )
)</f>
        <v>Medium</v>
      </c>
      <c r="R80">
        <f>Inventory[[#This Row],[Lead_Time_Days]]*0.8</f>
        <v>4.8000000000000007</v>
      </c>
      <c r="S80">
        <f>MAX(0,Inventory[[#This Row],[Daily_Demand]]*Inventory[[#This Row],[Adj_Lead_Time]]+Inventory[[#This Row],[Safety_Stock]]-Inventory[[#This Row],[Current_Inventory]])</f>
        <v>419.20000000000005</v>
      </c>
    </row>
    <row r="81" spans="1:19" x14ac:dyDescent="0.25">
      <c r="A81">
        <v>80</v>
      </c>
      <c r="B81" t="s">
        <v>102</v>
      </c>
      <c r="C81" s="4" t="s">
        <v>13</v>
      </c>
      <c r="D81" t="s">
        <v>18</v>
      </c>
      <c r="E81" s="4">
        <v>116</v>
      </c>
      <c r="F81" s="4">
        <v>5</v>
      </c>
      <c r="G81" s="4">
        <v>105</v>
      </c>
      <c r="H81" s="4">
        <v>42</v>
      </c>
      <c r="I81" s="4">
        <v>152</v>
      </c>
      <c r="J81" s="6">
        <v>650.62</v>
      </c>
      <c r="K81" s="4">
        <v>0.88900000000000001</v>
      </c>
      <c r="L81" s="4" t="s">
        <v>19</v>
      </c>
      <c r="M81" s="4">
        <f>Inventory[[#This Row],[Daily_Demand]]*Inventory[[#This Row],[Lead_Time_Days]]</f>
        <v>580</v>
      </c>
      <c r="N81" s="4">
        <f>MAX(0, Inventory[[#This Row],[Demand_Duration_Lead_time]]+Inventory[[#This Row],[Safety_Stock]]-Inventory[[#This Row],[Current_Inventory]])</f>
        <v>517</v>
      </c>
      <c r="O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1" s="8">
        <f>Inventory[[#This Row],[Current_Inventory]]*Inventory[[#This Row],[Unit_Cost]]</f>
        <v>68315.100000000006</v>
      </c>
      <c r="Q81" t="str">
        <f>IF(Inventory[[#This Row],[Stockout_Risk_Score]] &gt;= 0.8, "Critical",
   IF(Inventory[[#This Row],[Stockout_Risk_Score]] &gt;= 0.6, "High",
      IF(Inventory[[#This Row],[Stockout_Risk_Score]] &gt;= 0.3, "Medium", "Low")
   )
)</f>
        <v>Critical</v>
      </c>
      <c r="R81">
        <f>Inventory[[#This Row],[Lead_Time_Days]]*0.8</f>
        <v>4</v>
      </c>
      <c r="S81">
        <f>MAX(0,Inventory[[#This Row],[Daily_Demand]]*Inventory[[#This Row],[Adj_Lead_Time]]+Inventory[[#This Row],[Safety_Stock]]-Inventory[[#This Row],[Current_Inventory]])</f>
        <v>401</v>
      </c>
    </row>
    <row r="82" spans="1:19" x14ac:dyDescent="0.25">
      <c r="A82">
        <v>81</v>
      </c>
      <c r="B82" t="s">
        <v>103</v>
      </c>
      <c r="C82" s="4" t="s">
        <v>17</v>
      </c>
      <c r="D82" t="s">
        <v>22</v>
      </c>
      <c r="E82" s="4">
        <v>108</v>
      </c>
      <c r="F82" s="4">
        <v>13</v>
      </c>
      <c r="G82" s="4">
        <v>786</v>
      </c>
      <c r="H82" s="4">
        <v>246</v>
      </c>
      <c r="I82" s="4">
        <v>359</v>
      </c>
      <c r="J82" s="6">
        <v>1839.35</v>
      </c>
      <c r="K82" s="4">
        <v>4.2999999999999997E-2</v>
      </c>
      <c r="L82" s="4" t="s">
        <v>15</v>
      </c>
      <c r="M82" s="4">
        <f>Inventory[[#This Row],[Daily_Demand]]*Inventory[[#This Row],[Lead_Time_Days]]</f>
        <v>1404</v>
      </c>
      <c r="N82" s="4">
        <f>MAX(0, Inventory[[#This Row],[Demand_Duration_Lead_time]]+Inventory[[#This Row],[Safety_Stock]]-Inventory[[#This Row],[Current_Inventory]])</f>
        <v>864</v>
      </c>
      <c r="O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2" s="8">
        <f>Inventory[[#This Row],[Current_Inventory]]*Inventory[[#This Row],[Unit_Cost]]</f>
        <v>1445729.0999999999</v>
      </c>
      <c r="Q82" t="str">
        <f>IF(Inventory[[#This Row],[Stockout_Risk_Score]] &gt;= 0.8, "Critical",
   IF(Inventory[[#This Row],[Stockout_Risk_Score]] &gt;= 0.6, "High",
      IF(Inventory[[#This Row],[Stockout_Risk_Score]] &gt;= 0.3, "Medium", "Low")
   )
)</f>
        <v>Low</v>
      </c>
      <c r="R82">
        <f>Inventory[[#This Row],[Lead_Time_Days]]*0.8</f>
        <v>10.4</v>
      </c>
      <c r="S82">
        <f>MAX(0,Inventory[[#This Row],[Daily_Demand]]*Inventory[[#This Row],[Adj_Lead_Time]]+Inventory[[#This Row],[Safety_Stock]]-Inventory[[#This Row],[Current_Inventory]])</f>
        <v>583.20000000000005</v>
      </c>
    </row>
    <row r="83" spans="1:19" x14ac:dyDescent="0.25">
      <c r="A83">
        <v>82</v>
      </c>
      <c r="B83" t="s">
        <v>104</v>
      </c>
      <c r="C83" s="4" t="s">
        <v>41</v>
      </c>
      <c r="D83" t="s">
        <v>18</v>
      </c>
      <c r="E83" s="4">
        <v>58</v>
      </c>
      <c r="F83" s="4">
        <v>10</v>
      </c>
      <c r="G83" s="4">
        <v>696</v>
      </c>
      <c r="H83" s="4">
        <v>187</v>
      </c>
      <c r="I83" s="4">
        <v>174</v>
      </c>
      <c r="J83" s="6">
        <v>581.6</v>
      </c>
      <c r="K83" s="4">
        <v>0.54900000000000004</v>
      </c>
      <c r="L83" s="4" t="s">
        <v>27</v>
      </c>
      <c r="M83" s="4">
        <f>Inventory[[#This Row],[Daily_Demand]]*Inventory[[#This Row],[Lead_Time_Days]]</f>
        <v>580</v>
      </c>
      <c r="N83" s="4">
        <f>MAX(0, Inventory[[#This Row],[Demand_Duration_Lead_time]]+Inventory[[#This Row],[Safety_Stock]]-Inventory[[#This Row],[Current_Inventory]])</f>
        <v>71</v>
      </c>
      <c r="O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3" s="8">
        <f>Inventory[[#This Row],[Current_Inventory]]*Inventory[[#This Row],[Unit_Cost]]</f>
        <v>404793.60000000003</v>
      </c>
      <c r="Q83" t="str">
        <f>IF(Inventory[[#This Row],[Stockout_Risk_Score]] &gt;= 0.8, "Critical",
   IF(Inventory[[#This Row],[Stockout_Risk_Score]] &gt;= 0.6, "High",
      IF(Inventory[[#This Row],[Stockout_Risk_Score]] &gt;= 0.3, "Medium", "Low")
   )
)</f>
        <v>Medium</v>
      </c>
      <c r="R83">
        <f>Inventory[[#This Row],[Lead_Time_Days]]*0.8</f>
        <v>8</v>
      </c>
      <c r="S83">
        <f>MAX(0,Inventory[[#This Row],[Daily_Demand]]*Inventory[[#This Row],[Adj_Lead_Time]]+Inventory[[#This Row],[Safety_Stock]]-Inventory[[#This Row],[Current_Inventory]])</f>
        <v>0</v>
      </c>
    </row>
    <row r="84" spans="1:19" x14ac:dyDescent="0.25">
      <c r="A84">
        <v>83</v>
      </c>
      <c r="B84" t="s">
        <v>105</v>
      </c>
      <c r="C84" s="4" t="s">
        <v>17</v>
      </c>
      <c r="D84" t="s">
        <v>14</v>
      </c>
      <c r="E84" s="4">
        <v>42</v>
      </c>
      <c r="F84" s="4">
        <v>10</v>
      </c>
      <c r="G84" s="4">
        <v>391</v>
      </c>
      <c r="H84" s="4">
        <v>21</v>
      </c>
      <c r="I84" s="4">
        <v>166</v>
      </c>
      <c r="J84" s="6">
        <v>1819.75</v>
      </c>
      <c r="K84" s="4">
        <v>0.93600000000000005</v>
      </c>
      <c r="L84" s="4" t="s">
        <v>15</v>
      </c>
      <c r="M84" s="4">
        <f>Inventory[[#This Row],[Daily_Demand]]*Inventory[[#This Row],[Lead_Time_Days]]</f>
        <v>420</v>
      </c>
      <c r="N84" s="4">
        <f>MAX(0, Inventory[[#This Row],[Demand_Duration_Lead_time]]+Inventory[[#This Row],[Safety_Stock]]-Inventory[[#This Row],[Current_Inventory]])</f>
        <v>50</v>
      </c>
      <c r="O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4" s="8">
        <f>Inventory[[#This Row],[Current_Inventory]]*Inventory[[#This Row],[Unit_Cost]]</f>
        <v>711522.25</v>
      </c>
      <c r="Q84" t="str">
        <f>IF(Inventory[[#This Row],[Stockout_Risk_Score]] &gt;= 0.8, "Critical",
   IF(Inventory[[#This Row],[Stockout_Risk_Score]] &gt;= 0.6, "High",
      IF(Inventory[[#This Row],[Stockout_Risk_Score]] &gt;= 0.3, "Medium", "Low")
   )
)</f>
        <v>Critical</v>
      </c>
      <c r="R84">
        <f>Inventory[[#This Row],[Lead_Time_Days]]*0.8</f>
        <v>8</v>
      </c>
      <c r="S84">
        <f>MAX(0,Inventory[[#This Row],[Daily_Demand]]*Inventory[[#This Row],[Adj_Lead_Time]]+Inventory[[#This Row],[Safety_Stock]]-Inventory[[#This Row],[Current_Inventory]])</f>
        <v>0</v>
      </c>
    </row>
    <row r="85" spans="1:19" x14ac:dyDescent="0.25">
      <c r="A85">
        <v>84</v>
      </c>
      <c r="B85" t="s">
        <v>106</v>
      </c>
      <c r="C85" s="4" t="s">
        <v>17</v>
      </c>
      <c r="D85" t="s">
        <v>18</v>
      </c>
      <c r="E85" s="4">
        <v>78</v>
      </c>
      <c r="F85" s="4">
        <v>4</v>
      </c>
      <c r="G85" s="4">
        <v>698</v>
      </c>
      <c r="H85" s="4">
        <v>238</v>
      </c>
      <c r="I85" s="4">
        <v>300</v>
      </c>
      <c r="J85" s="6">
        <v>1812.66</v>
      </c>
      <c r="K85" s="4">
        <v>0.85499999999999998</v>
      </c>
      <c r="L85" s="4" t="s">
        <v>15</v>
      </c>
      <c r="M85" s="4">
        <f>Inventory[[#This Row],[Daily_Demand]]*Inventory[[#This Row],[Lead_Time_Days]]</f>
        <v>312</v>
      </c>
      <c r="N85" s="4">
        <f>MAX(0, Inventory[[#This Row],[Demand_Duration_Lead_time]]+Inventory[[#This Row],[Safety_Stock]]-Inventory[[#This Row],[Current_Inventory]])</f>
        <v>0</v>
      </c>
      <c r="O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5" s="8">
        <f>Inventory[[#This Row],[Current_Inventory]]*Inventory[[#This Row],[Unit_Cost]]</f>
        <v>1265236.6800000002</v>
      </c>
      <c r="Q85" t="str">
        <f>IF(Inventory[[#This Row],[Stockout_Risk_Score]] &gt;= 0.8, "Critical",
   IF(Inventory[[#This Row],[Stockout_Risk_Score]] &gt;= 0.6, "High",
      IF(Inventory[[#This Row],[Stockout_Risk_Score]] &gt;= 0.3, "Medium", "Low")
   )
)</f>
        <v>Critical</v>
      </c>
      <c r="R85">
        <f>Inventory[[#This Row],[Lead_Time_Days]]*0.8</f>
        <v>3.2</v>
      </c>
      <c r="S85">
        <f>MAX(0,Inventory[[#This Row],[Daily_Demand]]*Inventory[[#This Row],[Adj_Lead_Time]]+Inventory[[#This Row],[Safety_Stock]]-Inventory[[#This Row],[Current_Inventory]])</f>
        <v>0</v>
      </c>
    </row>
    <row r="86" spans="1:19" x14ac:dyDescent="0.25">
      <c r="A86">
        <v>85</v>
      </c>
      <c r="B86" t="s">
        <v>107</v>
      </c>
      <c r="C86" s="4" t="s">
        <v>41</v>
      </c>
      <c r="D86" t="s">
        <v>22</v>
      </c>
      <c r="E86" s="4">
        <v>84</v>
      </c>
      <c r="F86" s="4">
        <v>6</v>
      </c>
      <c r="G86" s="4">
        <v>615</v>
      </c>
      <c r="H86" s="4">
        <v>278</v>
      </c>
      <c r="I86" s="4">
        <v>370</v>
      </c>
      <c r="J86" s="6">
        <v>1851.17</v>
      </c>
      <c r="K86" s="4">
        <v>0.35599999999999998</v>
      </c>
      <c r="L86" s="4" t="s">
        <v>19</v>
      </c>
      <c r="M86" s="4">
        <f>Inventory[[#This Row],[Daily_Demand]]*Inventory[[#This Row],[Lead_Time_Days]]</f>
        <v>504</v>
      </c>
      <c r="N86" s="4">
        <f>MAX(0, Inventory[[#This Row],[Demand_Duration_Lead_time]]+Inventory[[#This Row],[Safety_Stock]]-Inventory[[#This Row],[Current_Inventory]])</f>
        <v>167</v>
      </c>
      <c r="O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6" s="8">
        <f>Inventory[[#This Row],[Current_Inventory]]*Inventory[[#This Row],[Unit_Cost]]</f>
        <v>1138469.55</v>
      </c>
      <c r="Q86" t="str">
        <f>IF(Inventory[[#This Row],[Stockout_Risk_Score]] &gt;= 0.8, "Critical",
   IF(Inventory[[#This Row],[Stockout_Risk_Score]] &gt;= 0.6, "High",
      IF(Inventory[[#This Row],[Stockout_Risk_Score]] &gt;= 0.3, "Medium", "Low")
   )
)</f>
        <v>Medium</v>
      </c>
      <c r="R86">
        <f>Inventory[[#This Row],[Lead_Time_Days]]*0.8</f>
        <v>4.8000000000000007</v>
      </c>
      <c r="S86">
        <f>MAX(0,Inventory[[#This Row],[Daily_Demand]]*Inventory[[#This Row],[Adj_Lead_Time]]+Inventory[[#This Row],[Safety_Stock]]-Inventory[[#This Row],[Current_Inventory]])</f>
        <v>66.200000000000045</v>
      </c>
    </row>
    <row r="87" spans="1:19" x14ac:dyDescent="0.25">
      <c r="A87">
        <v>86</v>
      </c>
      <c r="B87" t="s">
        <v>108</v>
      </c>
      <c r="C87" s="4" t="s">
        <v>41</v>
      </c>
      <c r="D87" t="s">
        <v>22</v>
      </c>
      <c r="E87" s="4">
        <v>36</v>
      </c>
      <c r="F87" s="4">
        <v>4</v>
      </c>
      <c r="G87" s="4">
        <v>221</v>
      </c>
      <c r="H87" s="4">
        <v>140</v>
      </c>
      <c r="I87" s="4">
        <v>275</v>
      </c>
      <c r="J87" s="6">
        <v>1017.5</v>
      </c>
      <c r="K87" s="4">
        <v>0.183</v>
      </c>
      <c r="L87" s="4" t="s">
        <v>15</v>
      </c>
      <c r="M87" s="4">
        <f>Inventory[[#This Row],[Daily_Demand]]*Inventory[[#This Row],[Lead_Time_Days]]</f>
        <v>144</v>
      </c>
      <c r="N87" s="4">
        <f>MAX(0, Inventory[[#This Row],[Demand_Duration_Lead_time]]+Inventory[[#This Row],[Safety_Stock]]-Inventory[[#This Row],[Current_Inventory]])</f>
        <v>63</v>
      </c>
      <c r="O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7" s="8">
        <f>Inventory[[#This Row],[Current_Inventory]]*Inventory[[#This Row],[Unit_Cost]]</f>
        <v>224867.5</v>
      </c>
      <c r="Q87" t="str">
        <f>IF(Inventory[[#This Row],[Stockout_Risk_Score]] &gt;= 0.8, "Critical",
   IF(Inventory[[#This Row],[Stockout_Risk_Score]] &gt;= 0.6, "High",
      IF(Inventory[[#This Row],[Stockout_Risk_Score]] &gt;= 0.3, "Medium", "Low")
   )
)</f>
        <v>Low</v>
      </c>
      <c r="R87">
        <f>Inventory[[#This Row],[Lead_Time_Days]]*0.8</f>
        <v>3.2</v>
      </c>
      <c r="S87">
        <f>MAX(0,Inventory[[#This Row],[Daily_Demand]]*Inventory[[#This Row],[Adj_Lead_Time]]+Inventory[[#This Row],[Safety_Stock]]-Inventory[[#This Row],[Current_Inventory]])</f>
        <v>34.199999999999989</v>
      </c>
    </row>
    <row r="88" spans="1:19" x14ac:dyDescent="0.25">
      <c r="A88">
        <v>87</v>
      </c>
      <c r="B88" t="s">
        <v>109</v>
      </c>
      <c r="C88" s="4" t="s">
        <v>41</v>
      </c>
      <c r="D88" t="s">
        <v>22</v>
      </c>
      <c r="E88" s="4">
        <v>49</v>
      </c>
      <c r="F88" s="4">
        <v>11</v>
      </c>
      <c r="G88" s="4">
        <v>621</v>
      </c>
      <c r="H88" s="4">
        <v>258</v>
      </c>
      <c r="I88" s="4">
        <v>237</v>
      </c>
      <c r="J88" s="6">
        <v>1738.6</v>
      </c>
      <c r="K88" s="4">
        <v>0.21099999999999999</v>
      </c>
      <c r="L88" s="4" t="s">
        <v>27</v>
      </c>
      <c r="M88" s="4">
        <f>Inventory[[#This Row],[Daily_Demand]]*Inventory[[#This Row],[Lead_Time_Days]]</f>
        <v>539</v>
      </c>
      <c r="N88" s="4">
        <f>MAX(0, Inventory[[#This Row],[Demand_Duration_Lead_time]]+Inventory[[#This Row],[Safety_Stock]]-Inventory[[#This Row],[Current_Inventory]])</f>
        <v>176</v>
      </c>
      <c r="O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8" s="8">
        <f>Inventory[[#This Row],[Current_Inventory]]*Inventory[[#This Row],[Unit_Cost]]</f>
        <v>1079670.5999999999</v>
      </c>
      <c r="Q88" t="str">
        <f>IF(Inventory[[#This Row],[Stockout_Risk_Score]] &gt;= 0.8, "Critical",
   IF(Inventory[[#This Row],[Stockout_Risk_Score]] &gt;= 0.6, "High",
      IF(Inventory[[#This Row],[Stockout_Risk_Score]] &gt;= 0.3, "Medium", "Low")
   )
)</f>
        <v>Low</v>
      </c>
      <c r="R88">
        <f>Inventory[[#This Row],[Lead_Time_Days]]*0.8</f>
        <v>8.8000000000000007</v>
      </c>
      <c r="S88">
        <f>MAX(0,Inventory[[#This Row],[Daily_Demand]]*Inventory[[#This Row],[Adj_Lead_Time]]+Inventory[[#This Row],[Safety_Stock]]-Inventory[[#This Row],[Current_Inventory]])</f>
        <v>68.200000000000045</v>
      </c>
    </row>
    <row r="89" spans="1:19" x14ac:dyDescent="0.25">
      <c r="A89">
        <v>88</v>
      </c>
      <c r="B89" t="s">
        <v>110</v>
      </c>
      <c r="C89" s="4" t="s">
        <v>41</v>
      </c>
      <c r="D89" t="s">
        <v>22</v>
      </c>
      <c r="E89" s="4">
        <v>65</v>
      </c>
      <c r="F89" s="4">
        <v>3</v>
      </c>
      <c r="G89" s="4">
        <v>108</v>
      </c>
      <c r="H89" s="4">
        <v>67</v>
      </c>
      <c r="I89" s="4">
        <v>236</v>
      </c>
      <c r="J89" s="6">
        <v>1903.99</v>
      </c>
      <c r="K89" s="4">
        <v>0.51500000000000001</v>
      </c>
      <c r="L89" s="4" t="s">
        <v>19</v>
      </c>
      <c r="M89" s="4">
        <f>Inventory[[#This Row],[Daily_Demand]]*Inventory[[#This Row],[Lead_Time_Days]]</f>
        <v>195</v>
      </c>
      <c r="N89" s="4">
        <f>MAX(0, Inventory[[#This Row],[Demand_Duration_Lead_time]]+Inventory[[#This Row],[Safety_Stock]]-Inventory[[#This Row],[Current_Inventory]])</f>
        <v>154</v>
      </c>
      <c r="O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9" s="8">
        <f>Inventory[[#This Row],[Current_Inventory]]*Inventory[[#This Row],[Unit_Cost]]</f>
        <v>205630.92</v>
      </c>
      <c r="Q89" t="str">
        <f>IF(Inventory[[#This Row],[Stockout_Risk_Score]] &gt;= 0.8, "Critical",
   IF(Inventory[[#This Row],[Stockout_Risk_Score]] &gt;= 0.6, "High",
      IF(Inventory[[#This Row],[Stockout_Risk_Score]] &gt;= 0.3, "Medium", "Low")
   )
)</f>
        <v>Medium</v>
      </c>
      <c r="R89">
        <f>Inventory[[#This Row],[Lead_Time_Days]]*0.8</f>
        <v>2.4000000000000004</v>
      </c>
      <c r="S89">
        <f>MAX(0,Inventory[[#This Row],[Daily_Demand]]*Inventory[[#This Row],[Adj_Lead_Time]]+Inventory[[#This Row],[Safety_Stock]]-Inventory[[#This Row],[Current_Inventory]])</f>
        <v>115.00000000000003</v>
      </c>
    </row>
    <row r="90" spans="1:19" x14ac:dyDescent="0.25">
      <c r="A90">
        <v>89</v>
      </c>
      <c r="B90" t="s">
        <v>111</v>
      </c>
      <c r="C90" s="4" t="s">
        <v>13</v>
      </c>
      <c r="D90" t="s">
        <v>14</v>
      </c>
      <c r="E90" s="4">
        <v>57</v>
      </c>
      <c r="F90" s="4">
        <v>2</v>
      </c>
      <c r="G90" s="4">
        <v>456</v>
      </c>
      <c r="H90" s="4">
        <v>13</v>
      </c>
      <c r="I90" s="4">
        <v>125</v>
      </c>
      <c r="J90" s="6">
        <v>683</v>
      </c>
      <c r="K90" s="4">
        <v>0.59699999999999998</v>
      </c>
      <c r="L90" s="4" t="s">
        <v>27</v>
      </c>
      <c r="M90" s="4">
        <f>Inventory[[#This Row],[Daily_Demand]]*Inventory[[#This Row],[Lead_Time_Days]]</f>
        <v>114</v>
      </c>
      <c r="N90" s="4">
        <f>MAX(0, Inventory[[#This Row],[Demand_Duration_Lead_time]]+Inventory[[#This Row],[Safety_Stock]]-Inventory[[#This Row],[Current_Inventory]])</f>
        <v>0</v>
      </c>
      <c r="O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90" s="8">
        <f>Inventory[[#This Row],[Current_Inventory]]*Inventory[[#This Row],[Unit_Cost]]</f>
        <v>311448</v>
      </c>
      <c r="Q90" t="str">
        <f>IF(Inventory[[#This Row],[Stockout_Risk_Score]] &gt;= 0.8, "Critical",
   IF(Inventory[[#This Row],[Stockout_Risk_Score]] &gt;= 0.6, "High",
      IF(Inventory[[#This Row],[Stockout_Risk_Score]] &gt;= 0.3, "Medium", "Low")
   )
)</f>
        <v>Medium</v>
      </c>
      <c r="R90">
        <f>Inventory[[#This Row],[Lead_Time_Days]]*0.8</f>
        <v>1.6</v>
      </c>
      <c r="S90">
        <f>MAX(0,Inventory[[#This Row],[Daily_Demand]]*Inventory[[#This Row],[Adj_Lead_Time]]+Inventory[[#This Row],[Safety_Stock]]-Inventory[[#This Row],[Current_Inventory]])</f>
        <v>0</v>
      </c>
    </row>
    <row r="91" spans="1:19" x14ac:dyDescent="0.25">
      <c r="A91">
        <v>90</v>
      </c>
      <c r="B91" t="s">
        <v>112</v>
      </c>
      <c r="C91" s="4" t="s">
        <v>21</v>
      </c>
      <c r="D91" t="s">
        <v>18</v>
      </c>
      <c r="E91" s="4">
        <v>132</v>
      </c>
      <c r="F91" s="4">
        <v>13</v>
      </c>
      <c r="G91" s="4">
        <v>139</v>
      </c>
      <c r="H91" s="4">
        <v>245</v>
      </c>
      <c r="I91" s="4">
        <v>322</v>
      </c>
      <c r="J91" s="6">
        <v>866.81</v>
      </c>
      <c r="K91" s="4">
        <v>3.3000000000000002E-2</v>
      </c>
      <c r="L91" s="4" t="s">
        <v>19</v>
      </c>
      <c r="M91" s="4">
        <f>Inventory[[#This Row],[Daily_Demand]]*Inventory[[#This Row],[Lead_Time_Days]]</f>
        <v>1716</v>
      </c>
      <c r="N91" s="4">
        <f>MAX(0, Inventory[[#This Row],[Demand_Duration_Lead_time]]+Inventory[[#This Row],[Safety_Stock]]-Inventory[[#This Row],[Current_Inventory]])</f>
        <v>1822</v>
      </c>
      <c r="O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1" s="8">
        <f>Inventory[[#This Row],[Current_Inventory]]*Inventory[[#This Row],[Unit_Cost]]</f>
        <v>120486.59</v>
      </c>
      <c r="Q91" t="str">
        <f>IF(Inventory[[#This Row],[Stockout_Risk_Score]] &gt;= 0.8, "Critical",
   IF(Inventory[[#This Row],[Stockout_Risk_Score]] &gt;= 0.6, "High",
      IF(Inventory[[#This Row],[Stockout_Risk_Score]] &gt;= 0.3, "Medium", "Low")
   )
)</f>
        <v>Low</v>
      </c>
      <c r="R91">
        <f>Inventory[[#This Row],[Lead_Time_Days]]*0.8</f>
        <v>10.4</v>
      </c>
      <c r="S91">
        <f>MAX(0,Inventory[[#This Row],[Daily_Demand]]*Inventory[[#This Row],[Adj_Lead_Time]]+Inventory[[#This Row],[Safety_Stock]]-Inventory[[#This Row],[Current_Inventory]])</f>
        <v>1478.8</v>
      </c>
    </row>
    <row r="92" spans="1:19" x14ac:dyDescent="0.25">
      <c r="A92">
        <v>91</v>
      </c>
      <c r="B92" t="s">
        <v>113</v>
      </c>
      <c r="C92" s="4" t="s">
        <v>21</v>
      </c>
      <c r="D92" t="s">
        <v>14</v>
      </c>
      <c r="E92" s="4">
        <v>183</v>
      </c>
      <c r="F92" s="4">
        <v>11</v>
      </c>
      <c r="G92" s="4">
        <v>175</v>
      </c>
      <c r="H92" s="4">
        <v>182</v>
      </c>
      <c r="I92" s="4">
        <v>198</v>
      </c>
      <c r="J92" s="6">
        <v>1452.52</v>
      </c>
      <c r="K92" s="4">
        <v>0.41399999999999998</v>
      </c>
      <c r="L92" s="4" t="s">
        <v>19</v>
      </c>
      <c r="M92" s="4">
        <f>Inventory[[#This Row],[Daily_Demand]]*Inventory[[#This Row],[Lead_Time_Days]]</f>
        <v>2013</v>
      </c>
      <c r="N92" s="4">
        <f>MAX(0, Inventory[[#This Row],[Demand_Duration_Lead_time]]+Inventory[[#This Row],[Safety_Stock]]-Inventory[[#This Row],[Current_Inventory]])</f>
        <v>2020</v>
      </c>
      <c r="O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2" s="8">
        <f>Inventory[[#This Row],[Current_Inventory]]*Inventory[[#This Row],[Unit_Cost]]</f>
        <v>254191</v>
      </c>
      <c r="Q92" t="str">
        <f>IF(Inventory[[#This Row],[Stockout_Risk_Score]] &gt;= 0.8, "Critical",
   IF(Inventory[[#This Row],[Stockout_Risk_Score]] &gt;= 0.6, "High",
      IF(Inventory[[#This Row],[Stockout_Risk_Score]] &gt;= 0.3, "Medium", "Low")
   )
)</f>
        <v>Medium</v>
      </c>
      <c r="R92">
        <f>Inventory[[#This Row],[Lead_Time_Days]]*0.8</f>
        <v>8.8000000000000007</v>
      </c>
      <c r="S92">
        <f>MAX(0,Inventory[[#This Row],[Daily_Demand]]*Inventory[[#This Row],[Adj_Lead_Time]]+Inventory[[#This Row],[Safety_Stock]]-Inventory[[#This Row],[Current_Inventory]])</f>
        <v>1617.4</v>
      </c>
    </row>
    <row r="93" spans="1:19" x14ac:dyDescent="0.25">
      <c r="A93">
        <v>92</v>
      </c>
      <c r="B93" t="s">
        <v>114</v>
      </c>
      <c r="C93" s="4" t="s">
        <v>41</v>
      </c>
      <c r="D93" t="s">
        <v>14</v>
      </c>
      <c r="E93" s="4">
        <v>80</v>
      </c>
      <c r="F93" s="4">
        <v>3</v>
      </c>
      <c r="G93" s="4">
        <v>418</v>
      </c>
      <c r="H93" s="4">
        <v>45</v>
      </c>
      <c r="I93" s="4">
        <v>244</v>
      </c>
      <c r="J93" s="6">
        <v>635.70000000000005</v>
      </c>
      <c r="K93" s="4">
        <v>0.83</v>
      </c>
      <c r="L93" s="4" t="s">
        <v>15</v>
      </c>
      <c r="M93" s="4">
        <f>Inventory[[#This Row],[Daily_Demand]]*Inventory[[#This Row],[Lead_Time_Days]]</f>
        <v>240</v>
      </c>
      <c r="N93" s="4">
        <f>MAX(0, Inventory[[#This Row],[Demand_Duration_Lead_time]]+Inventory[[#This Row],[Safety_Stock]]-Inventory[[#This Row],[Current_Inventory]])</f>
        <v>0</v>
      </c>
      <c r="O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3" s="8">
        <f>Inventory[[#This Row],[Current_Inventory]]*Inventory[[#This Row],[Unit_Cost]]</f>
        <v>265722.60000000003</v>
      </c>
      <c r="Q93" t="str">
        <f>IF(Inventory[[#This Row],[Stockout_Risk_Score]] &gt;= 0.8, "Critical",
   IF(Inventory[[#This Row],[Stockout_Risk_Score]] &gt;= 0.6, "High",
      IF(Inventory[[#This Row],[Stockout_Risk_Score]] &gt;= 0.3, "Medium", "Low")
   )
)</f>
        <v>Critical</v>
      </c>
      <c r="R93">
        <f>Inventory[[#This Row],[Lead_Time_Days]]*0.8</f>
        <v>2.4000000000000004</v>
      </c>
      <c r="S93">
        <f>MAX(0,Inventory[[#This Row],[Daily_Demand]]*Inventory[[#This Row],[Adj_Lead_Time]]+Inventory[[#This Row],[Safety_Stock]]-Inventory[[#This Row],[Current_Inventory]])</f>
        <v>0</v>
      </c>
    </row>
    <row r="94" spans="1:19" x14ac:dyDescent="0.25">
      <c r="A94">
        <v>93</v>
      </c>
      <c r="B94" t="s">
        <v>115</v>
      </c>
      <c r="C94" s="4" t="s">
        <v>21</v>
      </c>
      <c r="D94" t="s">
        <v>14</v>
      </c>
      <c r="E94" s="4">
        <v>188</v>
      </c>
      <c r="F94" s="4">
        <v>9</v>
      </c>
      <c r="G94" s="4">
        <v>719</v>
      </c>
      <c r="H94" s="4">
        <v>288</v>
      </c>
      <c r="I94" s="4">
        <v>333</v>
      </c>
      <c r="J94" s="6">
        <v>1519.93</v>
      </c>
      <c r="K94" s="4">
        <v>0.44400000000000001</v>
      </c>
      <c r="L94" s="4" t="s">
        <v>19</v>
      </c>
      <c r="M94" s="4">
        <f>Inventory[[#This Row],[Daily_Demand]]*Inventory[[#This Row],[Lead_Time_Days]]</f>
        <v>1692</v>
      </c>
      <c r="N94" s="4">
        <f>MAX(0, Inventory[[#This Row],[Demand_Duration_Lead_time]]+Inventory[[#This Row],[Safety_Stock]]-Inventory[[#This Row],[Current_Inventory]])</f>
        <v>1261</v>
      </c>
      <c r="O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4" s="8">
        <f>Inventory[[#This Row],[Current_Inventory]]*Inventory[[#This Row],[Unit_Cost]]</f>
        <v>1092829.6700000002</v>
      </c>
      <c r="Q94" t="str">
        <f>IF(Inventory[[#This Row],[Stockout_Risk_Score]] &gt;= 0.8, "Critical",
   IF(Inventory[[#This Row],[Stockout_Risk_Score]] &gt;= 0.6, "High",
      IF(Inventory[[#This Row],[Stockout_Risk_Score]] &gt;= 0.3, "Medium", "Low")
   )
)</f>
        <v>Medium</v>
      </c>
      <c r="R94">
        <f>Inventory[[#This Row],[Lead_Time_Days]]*0.8</f>
        <v>7.2</v>
      </c>
      <c r="S94">
        <f>MAX(0,Inventory[[#This Row],[Daily_Demand]]*Inventory[[#This Row],[Adj_Lead_Time]]+Inventory[[#This Row],[Safety_Stock]]-Inventory[[#This Row],[Current_Inventory]])</f>
        <v>922.60000000000014</v>
      </c>
    </row>
    <row r="95" spans="1:19" x14ac:dyDescent="0.25">
      <c r="A95">
        <v>94</v>
      </c>
      <c r="B95" t="s">
        <v>116</v>
      </c>
      <c r="C95" s="4" t="s">
        <v>21</v>
      </c>
      <c r="D95" t="s">
        <v>22</v>
      </c>
      <c r="E95" s="4">
        <v>31</v>
      </c>
      <c r="F95" s="4">
        <v>12</v>
      </c>
      <c r="G95" s="4">
        <v>207</v>
      </c>
      <c r="H95" s="4">
        <v>246</v>
      </c>
      <c r="I95" s="4">
        <v>93</v>
      </c>
      <c r="J95" s="6">
        <v>194.09</v>
      </c>
      <c r="K95" s="4">
        <v>0.16900000000000001</v>
      </c>
      <c r="L95" s="4" t="s">
        <v>19</v>
      </c>
      <c r="M95" s="4">
        <f>Inventory[[#This Row],[Daily_Demand]]*Inventory[[#This Row],[Lead_Time_Days]]</f>
        <v>372</v>
      </c>
      <c r="N95" s="4">
        <f>MAX(0, Inventory[[#This Row],[Demand_Duration_Lead_time]]+Inventory[[#This Row],[Safety_Stock]]-Inventory[[#This Row],[Current_Inventory]])</f>
        <v>411</v>
      </c>
      <c r="O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5" s="8">
        <f>Inventory[[#This Row],[Current_Inventory]]*Inventory[[#This Row],[Unit_Cost]]</f>
        <v>40176.629999999997</v>
      </c>
      <c r="Q95" t="str">
        <f>IF(Inventory[[#This Row],[Stockout_Risk_Score]] &gt;= 0.8, "Critical",
   IF(Inventory[[#This Row],[Stockout_Risk_Score]] &gt;= 0.6, "High",
      IF(Inventory[[#This Row],[Stockout_Risk_Score]] &gt;= 0.3, "Medium", "Low")
   )
)</f>
        <v>Low</v>
      </c>
      <c r="R95">
        <f>Inventory[[#This Row],[Lead_Time_Days]]*0.8</f>
        <v>9.6000000000000014</v>
      </c>
      <c r="S95">
        <f>MAX(0,Inventory[[#This Row],[Daily_Demand]]*Inventory[[#This Row],[Adj_Lead_Time]]+Inventory[[#This Row],[Safety_Stock]]-Inventory[[#This Row],[Current_Inventory]])</f>
        <v>336.6</v>
      </c>
    </row>
    <row r="96" spans="1:19" x14ac:dyDescent="0.25">
      <c r="A96">
        <v>95</v>
      </c>
      <c r="B96" t="s">
        <v>117</v>
      </c>
      <c r="C96" s="4" t="s">
        <v>41</v>
      </c>
      <c r="D96" t="s">
        <v>22</v>
      </c>
      <c r="E96" s="4">
        <v>170</v>
      </c>
      <c r="F96" s="4">
        <v>9</v>
      </c>
      <c r="G96" s="4">
        <v>793</v>
      </c>
      <c r="H96" s="4">
        <v>284</v>
      </c>
      <c r="I96" s="4">
        <v>219</v>
      </c>
      <c r="J96" s="6">
        <v>1070.82</v>
      </c>
      <c r="K96" s="4">
        <v>0.95499999999999996</v>
      </c>
      <c r="L96" s="4" t="s">
        <v>15</v>
      </c>
      <c r="M96" s="4">
        <f>Inventory[[#This Row],[Daily_Demand]]*Inventory[[#This Row],[Lead_Time_Days]]</f>
        <v>1530</v>
      </c>
      <c r="N96" s="4">
        <f>MAX(0, Inventory[[#This Row],[Demand_Duration_Lead_time]]+Inventory[[#This Row],[Safety_Stock]]-Inventory[[#This Row],[Current_Inventory]])</f>
        <v>1021</v>
      </c>
      <c r="O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6" s="8">
        <f>Inventory[[#This Row],[Current_Inventory]]*Inventory[[#This Row],[Unit_Cost]]</f>
        <v>849160.25999999989</v>
      </c>
      <c r="Q96" t="str">
        <f>IF(Inventory[[#This Row],[Stockout_Risk_Score]] &gt;= 0.8, "Critical",
   IF(Inventory[[#This Row],[Stockout_Risk_Score]] &gt;= 0.6, "High",
      IF(Inventory[[#This Row],[Stockout_Risk_Score]] &gt;= 0.3, "Medium", "Low")
   )
)</f>
        <v>Critical</v>
      </c>
      <c r="R96">
        <f>Inventory[[#This Row],[Lead_Time_Days]]*0.8</f>
        <v>7.2</v>
      </c>
      <c r="S96">
        <f>MAX(0,Inventory[[#This Row],[Daily_Demand]]*Inventory[[#This Row],[Adj_Lead_Time]]+Inventory[[#This Row],[Safety_Stock]]-Inventory[[#This Row],[Current_Inventory]])</f>
        <v>715</v>
      </c>
    </row>
    <row r="97" spans="1:19" x14ac:dyDescent="0.25">
      <c r="A97">
        <v>96</v>
      </c>
      <c r="B97" t="s">
        <v>118</v>
      </c>
      <c r="C97" s="4" t="s">
        <v>21</v>
      </c>
      <c r="D97" t="s">
        <v>22</v>
      </c>
      <c r="E97" s="4">
        <v>66</v>
      </c>
      <c r="F97" s="4">
        <v>4</v>
      </c>
      <c r="G97" s="4">
        <v>71</v>
      </c>
      <c r="H97" s="4">
        <v>67</v>
      </c>
      <c r="I97" s="4">
        <v>143</v>
      </c>
      <c r="J97" s="6">
        <v>288.51</v>
      </c>
      <c r="K97" s="4">
        <v>0.26600000000000001</v>
      </c>
      <c r="L97" s="4" t="s">
        <v>19</v>
      </c>
      <c r="M97" s="4">
        <f>Inventory[[#This Row],[Daily_Demand]]*Inventory[[#This Row],[Lead_Time_Days]]</f>
        <v>264</v>
      </c>
      <c r="N97" s="4">
        <f>MAX(0, Inventory[[#This Row],[Demand_Duration_Lead_time]]+Inventory[[#This Row],[Safety_Stock]]-Inventory[[#This Row],[Current_Inventory]])</f>
        <v>260</v>
      </c>
      <c r="O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7" s="8">
        <f>Inventory[[#This Row],[Current_Inventory]]*Inventory[[#This Row],[Unit_Cost]]</f>
        <v>20484.21</v>
      </c>
      <c r="Q97" t="str">
        <f>IF(Inventory[[#This Row],[Stockout_Risk_Score]] &gt;= 0.8, "Critical",
   IF(Inventory[[#This Row],[Stockout_Risk_Score]] &gt;= 0.6, "High",
      IF(Inventory[[#This Row],[Stockout_Risk_Score]] &gt;= 0.3, "Medium", "Low")
   )
)</f>
        <v>Low</v>
      </c>
      <c r="R97">
        <f>Inventory[[#This Row],[Lead_Time_Days]]*0.8</f>
        <v>3.2</v>
      </c>
      <c r="S97">
        <f>MAX(0,Inventory[[#This Row],[Daily_Demand]]*Inventory[[#This Row],[Adj_Lead_Time]]+Inventory[[#This Row],[Safety_Stock]]-Inventory[[#This Row],[Current_Inventory]])</f>
        <v>207.20000000000005</v>
      </c>
    </row>
    <row r="98" spans="1:19" x14ac:dyDescent="0.25">
      <c r="A98">
        <v>97</v>
      </c>
      <c r="B98" t="s">
        <v>119</v>
      </c>
      <c r="C98" s="4" t="s">
        <v>17</v>
      </c>
      <c r="D98" t="s">
        <v>18</v>
      </c>
      <c r="E98" s="4">
        <v>22</v>
      </c>
      <c r="F98" s="4">
        <v>8</v>
      </c>
      <c r="G98" s="4">
        <v>671</v>
      </c>
      <c r="H98" s="4">
        <v>27</v>
      </c>
      <c r="I98" s="4">
        <v>273</v>
      </c>
      <c r="J98" s="6">
        <v>621.98</v>
      </c>
      <c r="K98" s="4">
        <v>0.79800000000000004</v>
      </c>
      <c r="L98" s="4" t="s">
        <v>19</v>
      </c>
      <c r="M98" s="4">
        <f>Inventory[[#This Row],[Daily_Demand]]*Inventory[[#This Row],[Lead_Time_Days]]</f>
        <v>176</v>
      </c>
      <c r="N98" s="4">
        <f>MAX(0, Inventory[[#This Row],[Demand_Duration_Lead_time]]+Inventory[[#This Row],[Safety_Stock]]-Inventory[[#This Row],[Current_Inventory]])</f>
        <v>0</v>
      </c>
      <c r="O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98" s="8">
        <f>Inventory[[#This Row],[Current_Inventory]]*Inventory[[#This Row],[Unit_Cost]]</f>
        <v>417348.58</v>
      </c>
      <c r="Q98" t="str">
        <f>IF(Inventory[[#This Row],[Stockout_Risk_Score]] &gt;= 0.8, "Critical",
   IF(Inventory[[#This Row],[Stockout_Risk_Score]] &gt;= 0.6, "High",
      IF(Inventory[[#This Row],[Stockout_Risk_Score]] &gt;= 0.3, "Medium", "Low")
   )
)</f>
        <v>High</v>
      </c>
      <c r="R98">
        <f>Inventory[[#This Row],[Lead_Time_Days]]*0.8</f>
        <v>6.4</v>
      </c>
      <c r="S98">
        <f>MAX(0,Inventory[[#This Row],[Daily_Demand]]*Inventory[[#This Row],[Adj_Lead_Time]]+Inventory[[#This Row],[Safety_Stock]]-Inventory[[#This Row],[Current_Inventory]])</f>
        <v>0</v>
      </c>
    </row>
    <row r="99" spans="1:19" x14ac:dyDescent="0.25">
      <c r="A99">
        <v>98</v>
      </c>
      <c r="B99" t="s">
        <v>120</v>
      </c>
      <c r="C99" s="4" t="s">
        <v>26</v>
      </c>
      <c r="D99" t="s">
        <v>22</v>
      </c>
      <c r="E99" s="4">
        <v>131</v>
      </c>
      <c r="F99" s="4">
        <v>8</v>
      </c>
      <c r="G99" s="4">
        <v>550</v>
      </c>
      <c r="H99" s="4">
        <v>45</v>
      </c>
      <c r="I99" s="4">
        <v>327</v>
      </c>
      <c r="J99" s="6">
        <v>554.32000000000005</v>
      </c>
      <c r="K99" s="4">
        <v>0.19400000000000001</v>
      </c>
      <c r="L99" s="4" t="s">
        <v>27</v>
      </c>
      <c r="M99" s="4">
        <f>Inventory[[#This Row],[Daily_Demand]]*Inventory[[#This Row],[Lead_Time_Days]]</f>
        <v>1048</v>
      </c>
      <c r="N99" s="4">
        <f>MAX(0, Inventory[[#This Row],[Demand_Duration_Lead_time]]+Inventory[[#This Row],[Safety_Stock]]-Inventory[[#This Row],[Current_Inventory]])</f>
        <v>543</v>
      </c>
      <c r="O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9" s="8">
        <f>Inventory[[#This Row],[Current_Inventory]]*Inventory[[#This Row],[Unit_Cost]]</f>
        <v>304876</v>
      </c>
      <c r="Q99" t="str">
        <f>IF(Inventory[[#This Row],[Stockout_Risk_Score]] &gt;= 0.8, "Critical",
   IF(Inventory[[#This Row],[Stockout_Risk_Score]] &gt;= 0.6, "High",
      IF(Inventory[[#This Row],[Stockout_Risk_Score]] &gt;= 0.3, "Medium", "Low")
   )
)</f>
        <v>Low</v>
      </c>
      <c r="R99">
        <f>Inventory[[#This Row],[Lead_Time_Days]]*0.8</f>
        <v>6.4</v>
      </c>
      <c r="S99">
        <f>MAX(0,Inventory[[#This Row],[Daily_Demand]]*Inventory[[#This Row],[Adj_Lead_Time]]+Inventory[[#This Row],[Safety_Stock]]-Inventory[[#This Row],[Current_Inventory]])</f>
        <v>333.40000000000009</v>
      </c>
    </row>
    <row r="100" spans="1:19" x14ac:dyDescent="0.25">
      <c r="A100">
        <v>99</v>
      </c>
      <c r="B100" t="s">
        <v>121</v>
      </c>
      <c r="C100" s="4" t="s">
        <v>26</v>
      </c>
      <c r="D100" t="s">
        <v>18</v>
      </c>
      <c r="E100" s="4">
        <v>113</v>
      </c>
      <c r="F100" s="4">
        <v>3</v>
      </c>
      <c r="G100" s="4">
        <v>499</v>
      </c>
      <c r="H100" s="4">
        <v>138</v>
      </c>
      <c r="I100" s="4">
        <v>87</v>
      </c>
      <c r="J100" s="6">
        <v>1685.92</v>
      </c>
      <c r="K100" s="4">
        <v>0.42299999999999999</v>
      </c>
      <c r="L100" s="4" t="s">
        <v>27</v>
      </c>
      <c r="M100" s="4">
        <f>Inventory[[#This Row],[Daily_Demand]]*Inventory[[#This Row],[Lead_Time_Days]]</f>
        <v>339</v>
      </c>
      <c r="N100" s="4">
        <f>MAX(0, Inventory[[#This Row],[Demand_Duration_Lead_time]]+Inventory[[#This Row],[Safety_Stock]]-Inventory[[#This Row],[Current_Inventory]])</f>
        <v>0</v>
      </c>
      <c r="O1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0" s="8">
        <f>Inventory[[#This Row],[Current_Inventory]]*Inventory[[#This Row],[Unit_Cost]]</f>
        <v>841274.08000000007</v>
      </c>
      <c r="Q100" t="str">
        <f>IF(Inventory[[#This Row],[Stockout_Risk_Score]] &gt;= 0.8, "Critical",
   IF(Inventory[[#This Row],[Stockout_Risk_Score]] &gt;= 0.6, "High",
      IF(Inventory[[#This Row],[Stockout_Risk_Score]] &gt;= 0.3, "Medium", "Low")
   )
)</f>
        <v>Medium</v>
      </c>
      <c r="R100">
        <f>Inventory[[#This Row],[Lead_Time_Days]]*0.8</f>
        <v>2.4000000000000004</v>
      </c>
      <c r="S100">
        <f>MAX(0,Inventory[[#This Row],[Daily_Demand]]*Inventory[[#This Row],[Adj_Lead_Time]]+Inventory[[#This Row],[Safety_Stock]]-Inventory[[#This Row],[Current_Inventory]])</f>
        <v>0</v>
      </c>
    </row>
    <row r="101" spans="1:19" x14ac:dyDescent="0.25">
      <c r="A101">
        <v>100</v>
      </c>
      <c r="B101" t="s">
        <v>122</v>
      </c>
      <c r="C101" s="4" t="s">
        <v>41</v>
      </c>
      <c r="D101" t="s">
        <v>22</v>
      </c>
      <c r="E101" s="4">
        <v>107</v>
      </c>
      <c r="F101" s="4">
        <v>10</v>
      </c>
      <c r="G101" s="4">
        <v>606</v>
      </c>
      <c r="H101" s="4">
        <v>10</v>
      </c>
      <c r="I101" s="4">
        <v>319</v>
      </c>
      <c r="J101" s="6">
        <v>427.36</v>
      </c>
      <c r="K101" s="4">
        <v>0.49</v>
      </c>
      <c r="L101" s="4" t="s">
        <v>15</v>
      </c>
      <c r="M101" s="4">
        <f>Inventory[[#This Row],[Daily_Demand]]*Inventory[[#This Row],[Lead_Time_Days]]</f>
        <v>1070</v>
      </c>
      <c r="N101" s="4">
        <f>MAX(0, Inventory[[#This Row],[Demand_Duration_Lead_time]]+Inventory[[#This Row],[Safety_Stock]]-Inventory[[#This Row],[Current_Inventory]])</f>
        <v>474</v>
      </c>
      <c r="O1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1" s="8">
        <f>Inventory[[#This Row],[Current_Inventory]]*Inventory[[#This Row],[Unit_Cost]]</f>
        <v>258980.16</v>
      </c>
      <c r="Q101" t="str">
        <f>IF(Inventory[[#This Row],[Stockout_Risk_Score]] &gt;= 0.8, "Critical",
   IF(Inventory[[#This Row],[Stockout_Risk_Score]] &gt;= 0.6, "High",
      IF(Inventory[[#This Row],[Stockout_Risk_Score]] &gt;= 0.3, "Medium", "Low")
   )
)</f>
        <v>Medium</v>
      </c>
      <c r="R101">
        <f>Inventory[[#This Row],[Lead_Time_Days]]*0.8</f>
        <v>8</v>
      </c>
      <c r="S101">
        <f>MAX(0,Inventory[[#This Row],[Daily_Demand]]*Inventory[[#This Row],[Adj_Lead_Time]]+Inventory[[#This Row],[Safety_Stock]]-Inventory[[#This Row],[Current_Inventory]])</f>
        <v>260</v>
      </c>
    </row>
    <row r="102" spans="1:19" x14ac:dyDescent="0.25">
      <c r="A102">
        <v>101</v>
      </c>
      <c r="B102" t="s">
        <v>123</v>
      </c>
      <c r="C102" s="4" t="s">
        <v>13</v>
      </c>
      <c r="D102" t="s">
        <v>22</v>
      </c>
      <c r="E102" s="4">
        <v>196</v>
      </c>
      <c r="F102" s="4">
        <v>4</v>
      </c>
      <c r="G102" s="4">
        <v>249</v>
      </c>
      <c r="H102" s="4">
        <v>73</v>
      </c>
      <c r="I102" s="4">
        <v>284</v>
      </c>
      <c r="J102" s="6">
        <v>1626.47</v>
      </c>
      <c r="K102" s="4">
        <v>0.501</v>
      </c>
      <c r="L102" s="4" t="s">
        <v>19</v>
      </c>
      <c r="M102" s="4">
        <f>Inventory[[#This Row],[Daily_Demand]]*Inventory[[#This Row],[Lead_Time_Days]]</f>
        <v>784</v>
      </c>
      <c r="N102" s="4">
        <f>MAX(0, Inventory[[#This Row],[Demand_Duration_Lead_time]]+Inventory[[#This Row],[Safety_Stock]]-Inventory[[#This Row],[Current_Inventory]])</f>
        <v>608</v>
      </c>
      <c r="O1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2" s="8">
        <f>Inventory[[#This Row],[Current_Inventory]]*Inventory[[#This Row],[Unit_Cost]]</f>
        <v>404991.03</v>
      </c>
      <c r="Q102" t="str">
        <f>IF(Inventory[[#This Row],[Stockout_Risk_Score]] &gt;= 0.8, "Critical",
   IF(Inventory[[#This Row],[Stockout_Risk_Score]] &gt;= 0.6, "High",
      IF(Inventory[[#This Row],[Stockout_Risk_Score]] &gt;= 0.3, "Medium", "Low")
   )
)</f>
        <v>Medium</v>
      </c>
      <c r="R102">
        <f>Inventory[[#This Row],[Lead_Time_Days]]*0.8</f>
        <v>3.2</v>
      </c>
      <c r="S102">
        <f>MAX(0,Inventory[[#This Row],[Daily_Demand]]*Inventory[[#This Row],[Adj_Lead_Time]]+Inventory[[#This Row],[Safety_Stock]]-Inventory[[#This Row],[Current_Inventory]])</f>
        <v>451.20000000000005</v>
      </c>
    </row>
    <row r="103" spans="1:19" x14ac:dyDescent="0.25">
      <c r="A103">
        <v>102</v>
      </c>
      <c r="B103" t="s">
        <v>124</v>
      </c>
      <c r="C103" s="4" t="s">
        <v>41</v>
      </c>
      <c r="D103" t="s">
        <v>14</v>
      </c>
      <c r="E103" s="4">
        <v>81</v>
      </c>
      <c r="F103" s="4">
        <v>3</v>
      </c>
      <c r="G103" s="4">
        <v>500</v>
      </c>
      <c r="H103" s="4">
        <v>71</v>
      </c>
      <c r="I103" s="4">
        <v>160</v>
      </c>
      <c r="J103" s="6">
        <v>1598.22</v>
      </c>
      <c r="K103" s="4">
        <v>0.51600000000000001</v>
      </c>
      <c r="L103" s="4" t="s">
        <v>15</v>
      </c>
      <c r="M103" s="4">
        <f>Inventory[[#This Row],[Daily_Demand]]*Inventory[[#This Row],[Lead_Time_Days]]</f>
        <v>243</v>
      </c>
      <c r="N103" s="4">
        <f>MAX(0, Inventory[[#This Row],[Demand_Duration_Lead_time]]+Inventory[[#This Row],[Safety_Stock]]-Inventory[[#This Row],[Current_Inventory]])</f>
        <v>0</v>
      </c>
      <c r="O1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3" s="8">
        <f>Inventory[[#This Row],[Current_Inventory]]*Inventory[[#This Row],[Unit_Cost]]</f>
        <v>799110</v>
      </c>
      <c r="Q103" t="str">
        <f>IF(Inventory[[#This Row],[Stockout_Risk_Score]] &gt;= 0.8, "Critical",
   IF(Inventory[[#This Row],[Stockout_Risk_Score]] &gt;= 0.6, "High",
      IF(Inventory[[#This Row],[Stockout_Risk_Score]] &gt;= 0.3, "Medium", "Low")
   )
)</f>
        <v>Medium</v>
      </c>
      <c r="R103">
        <f>Inventory[[#This Row],[Lead_Time_Days]]*0.8</f>
        <v>2.4000000000000004</v>
      </c>
      <c r="S103">
        <f>MAX(0,Inventory[[#This Row],[Daily_Demand]]*Inventory[[#This Row],[Adj_Lead_Time]]+Inventory[[#This Row],[Safety_Stock]]-Inventory[[#This Row],[Current_Inventory]])</f>
        <v>0</v>
      </c>
    </row>
    <row r="104" spans="1:19" x14ac:dyDescent="0.25">
      <c r="A104">
        <v>103</v>
      </c>
      <c r="B104" t="s">
        <v>125</v>
      </c>
      <c r="C104" s="4" t="s">
        <v>13</v>
      </c>
      <c r="D104" t="s">
        <v>14</v>
      </c>
      <c r="E104" s="4">
        <v>121</v>
      </c>
      <c r="F104" s="4">
        <v>13</v>
      </c>
      <c r="G104" s="4">
        <v>149</v>
      </c>
      <c r="H104" s="4">
        <v>155</v>
      </c>
      <c r="I104" s="4">
        <v>217</v>
      </c>
      <c r="J104" s="6">
        <v>1022.82</v>
      </c>
      <c r="K104" s="4">
        <v>0.22500000000000001</v>
      </c>
      <c r="L104" s="4" t="s">
        <v>15</v>
      </c>
      <c r="M104" s="4">
        <f>Inventory[[#This Row],[Daily_Demand]]*Inventory[[#This Row],[Lead_Time_Days]]</f>
        <v>1573</v>
      </c>
      <c r="N104" s="4">
        <f>MAX(0, Inventory[[#This Row],[Demand_Duration_Lead_time]]+Inventory[[#This Row],[Safety_Stock]]-Inventory[[#This Row],[Current_Inventory]])</f>
        <v>1579</v>
      </c>
      <c r="O1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4" s="8">
        <f>Inventory[[#This Row],[Current_Inventory]]*Inventory[[#This Row],[Unit_Cost]]</f>
        <v>152400.18</v>
      </c>
      <c r="Q104" t="str">
        <f>IF(Inventory[[#This Row],[Stockout_Risk_Score]] &gt;= 0.8, "Critical",
   IF(Inventory[[#This Row],[Stockout_Risk_Score]] &gt;= 0.6, "High",
      IF(Inventory[[#This Row],[Stockout_Risk_Score]] &gt;= 0.3, "Medium", "Low")
   )
)</f>
        <v>Low</v>
      </c>
      <c r="R104">
        <f>Inventory[[#This Row],[Lead_Time_Days]]*0.8</f>
        <v>10.4</v>
      </c>
      <c r="S104">
        <f>MAX(0,Inventory[[#This Row],[Daily_Demand]]*Inventory[[#This Row],[Adj_Lead_Time]]+Inventory[[#This Row],[Safety_Stock]]-Inventory[[#This Row],[Current_Inventory]])</f>
        <v>1264.4000000000001</v>
      </c>
    </row>
    <row r="105" spans="1:19" x14ac:dyDescent="0.25">
      <c r="A105">
        <v>104</v>
      </c>
      <c r="B105" t="s">
        <v>126</v>
      </c>
      <c r="C105" s="4" t="s">
        <v>26</v>
      </c>
      <c r="D105" t="s">
        <v>14</v>
      </c>
      <c r="E105" s="4">
        <v>108</v>
      </c>
      <c r="F105" s="4">
        <v>4</v>
      </c>
      <c r="G105" s="4">
        <v>74</v>
      </c>
      <c r="H105" s="4">
        <v>281</v>
      </c>
      <c r="I105" s="4">
        <v>103</v>
      </c>
      <c r="J105" s="6">
        <v>505.99</v>
      </c>
      <c r="K105" s="4">
        <v>0.51600000000000001</v>
      </c>
      <c r="L105" s="4" t="s">
        <v>15</v>
      </c>
      <c r="M105" s="4">
        <f>Inventory[[#This Row],[Daily_Demand]]*Inventory[[#This Row],[Lead_Time_Days]]</f>
        <v>432</v>
      </c>
      <c r="N105" s="4">
        <f>MAX(0, Inventory[[#This Row],[Demand_Duration_Lead_time]]+Inventory[[#This Row],[Safety_Stock]]-Inventory[[#This Row],[Current_Inventory]])</f>
        <v>639</v>
      </c>
      <c r="O1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5" s="8">
        <f>Inventory[[#This Row],[Current_Inventory]]*Inventory[[#This Row],[Unit_Cost]]</f>
        <v>37443.26</v>
      </c>
      <c r="Q105" t="str">
        <f>IF(Inventory[[#This Row],[Stockout_Risk_Score]] &gt;= 0.8, "Critical",
   IF(Inventory[[#This Row],[Stockout_Risk_Score]] &gt;= 0.6, "High",
      IF(Inventory[[#This Row],[Stockout_Risk_Score]] &gt;= 0.3, "Medium", "Low")
   )
)</f>
        <v>Medium</v>
      </c>
      <c r="R105">
        <f>Inventory[[#This Row],[Lead_Time_Days]]*0.8</f>
        <v>3.2</v>
      </c>
      <c r="S105">
        <f>MAX(0,Inventory[[#This Row],[Daily_Demand]]*Inventory[[#This Row],[Adj_Lead_Time]]+Inventory[[#This Row],[Safety_Stock]]-Inventory[[#This Row],[Current_Inventory]])</f>
        <v>552.6</v>
      </c>
    </row>
    <row r="106" spans="1:19" x14ac:dyDescent="0.25">
      <c r="A106">
        <v>105</v>
      </c>
      <c r="B106" t="s">
        <v>127</v>
      </c>
      <c r="C106" s="4" t="s">
        <v>41</v>
      </c>
      <c r="D106" t="s">
        <v>18</v>
      </c>
      <c r="E106" s="4">
        <v>162</v>
      </c>
      <c r="F106" s="4">
        <v>3</v>
      </c>
      <c r="G106" s="4">
        <v>290</v>
      </c>
      <c r="H106" s="4">
        <v>26</v>
      </c>
      <c r="I106" s="4">
        <v>176</v>
      </c>
      <c r="J106" s="6">
        <v>492.45</v>
      </c>
      <c r="K106" s="4">
        <v>0.48199999999999998</v>
      </c>
      <c r="L106" s="4" t="s">
        <v>27</v>
      </c>
      <c r="M106" s="4">
        <f>Inventory[[#This Row],[Daily_Demand]]*Inventory[[#This Row],[Lead_Time_Days]]</f>
        <v>486</v>
      </c>
      <c r="N106" s="4">
        <f>MAX(0, Inventory[[#This Row],[Demand_Duration_Lead_time]]+Inventory[[#This Row],[Safety_Stock]]-Inventory[[#This Row],[Current_Inventory]])</f>
        <v>222</v>
      </c>
      <c r="O1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6" s="8">
        <f>Inventory[[#This Row],[Current_Inventory]]*Inventory[[#This Row],[Unit_Cost]]</f>
        <v>142810.5</v>
      </c>
      <c r="Q106" t="str">
        <f>IF(Inventory[[#This Row],[Stockout_Risk_Score]] &gt;= 0.8, "Critical",
   IF(Inventory[[#This Row],[Stockout_Risk_Score]] &gt;= 0.6, "High",
      IF(Inventory[[#This Row],[Stockout_Risk_Score]] &gt;= 0.3, "Medium", "Low")
   )
)</f>
        <v>Medium</v>
      </c>
      <c r="R106">
        <f>Inventory[[#This Row],[Lead_Time_Days]]*0.8</f>
        <v>2.4000000000000004</v>
      </c>
      <c r="S106">
        <f>MAX(0,Inventory[[#This Row],[Daily_Demand]]*Inventory[[#This Row],[Adj_Lead_Time]]+Inventory[[#This Row],[Safety_Stock]]-Inventory[[#This Row],[Current_Inventory]])</f>
        <v>124.80000000000007</v>
      </c>
    </row>
    <row r="107" spans="1:19" x14ac:dyDescent="0.25">
      <c r="A107">
        <v>106</v>
      </c>
      <c r="B107" t="s">
        <v>128</v>
      </c>
      <c r="C107" s="4" t="s">
        <v>17</v>
      </c>
      <c r="D107" t="s">
        <v>18</v>
      </c>
      <c r="E107" s="4">
        <v>53</v>
      </c>
      <c r="F107" s="4">
        <v>9</v>
      </c>
      <c r="G107" s="4">
        <v>119</v>
      </c>
      <c r="H107" s="4">
        <v>289</v>
      </c>
      <c r="I107" s="4">
        <v>324</v>
      </c>
      <c r="J107" s="6">
        <v>956.6</v>
      </c>
      <c r="K107" s="4">
        <v>0.20899999999999999</v>
      </c>
      <c r="L107" s="4" t="s">
        <v>15</v>
      </c>
      <c r="M107" s="4">
        <f>Inventory[[#This Row],[Daily_Demand]]*Inventory[[#This Row],[Lead_Time_Days]]</f>
        <v>477</v>
      </c>
      <c r="N107" s="4">
        <f>MAX(0, Inventory[[#This Row],[Demand_Duration_Lead_time]]+Inventory[[#This Row],[Safety_Stock]]-Inventory[[#This Row],[Current_Inventory]])</f>
        <v>647</v>
      </c>
      <c r="O1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7" s="8">
        <f>Inventory[[#This Row],[Current_Inventory]]*Inventory[[#This Row],[Unit_Cost]]</f>
        <v>113835.40000000001</v>
      </c>
      <c r="Q107" t="str">
        <f>IF(Inventory[[#This Row],[Stockout_Risk_Score]] &gt;= 0.8, "Critical",
   IF(Inventory[[#This Row],[Stockout_Risk_Score]] &gt;= 0.6, "High",
      IF(Inventory[[#This Row],[Stockout_Risk_Score]] &gt;= 0.3, "Medium", "Low")
   )
)</f>
        <v>Low</v>
      </c>
      <c r="R107">
        <f>Inventory[[#This Row],[Lead_Time_Days]]*0.8</f>
        <v>7.2</v>
      </c>
      <c r="S107">
        <f>MAX(0,Inventory[[#This Row],[Daily_Demand]]*Inventory[[#This Row],[Adj_Lead_Time]]+Inventory[[#This Row],[Safety_Stock]]-Inventory[[#This Row],[Current_Inventory]])</f>
        <v>551.6</v>
      </c>
    </row>
    <row r="108" spans="1:19" x14ac:dyDescent="0.25">
      <c r="A108">
        <v>107</v>
      </c>
      <c r="B108" t="s">
        <v>129</v>
      </c>
      <c r="C108" s="4" t="s">
        <v>21</v>
      </c>
      <c r="D108" t="s">
        <v>22</v>
      </c>
      <c r="E108" s="4">
        <v>173</v>
      </c>
      <c r="F108" s="4">
        <v>6</v>
      </c>
      <c r="G108" s="4">
        <v>88</v>
      </c>
      <c r="H108" s="4">
        <v>107</v>
      </c>
      <c r="I108" s="4">
        <v>91</v>
      </c>
      <c r="J108" s="6">
        <v>67.180000000000007</v>
      </c>
      <c r="K108" s="4">
        <v>0.98799999999999999</v>
      </c>
      <c r="L108" s="4" t="s">
        <v>19</v>
      </c>
      <c r="M108" s="4">
        <f>Inventory[[#This Row],[Daily_Demand]]*Inventory[[#This Row],[Lead_Time_Days]]</f>
        <v>1038</v>
      </c>
      <c r="N108" s="4">
        <f>MAX(0, Inventory[[#This Row],[Demand_Duration_Lead_time]]+Inventory[[#This Row],[Safety_Stock]]-Inventory[[#This Row],[Current_Inventory]])</f>
        <v>1057</v>
      </c>
      <c r="O1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8" s="8">
        <f>Inventory[[#This Row],[Current_Inventory]]*Inventory[[#This Row],[Unit_Cost]]</f>
        <v>5911.84</v>
      </c>
      <c r="Q108" t="str">
        <f>IF(Inventory[[#This Row],[Stockout_Risk_Score]] &gt;= 0.8, "Critical",
   IF(Inventory[[#This Row],[Stockout_Risk_Score]] &gt;= 0.6, "High",
      IF(Inventory[[#This Row],[Stockout_Risk_Score]] &gt;= 0.3, "Medium", "Low")
   )
)</f>
        <v>Critical</v>
      </c>
      <c r="R108">
        <f>Inventory[[#This Row],[Lead_Time_Days]]*0.8</f>
        <v>4.8000000000000007</v>
      </c>
      <c r="S108">
        <f>MAX(0,Inventory[[#This Row],[Daily_Demand]]*Inventory[[#This Row],[Adj_Lead_Time]]+Inventory[[#This Row],[Safety_Stock]]-Inventory[[#This Row],[Current_Inventory]])</f>
        <v>849.40000000000009</v>
      </c>
    </row>
    <row r="109" spans="1:19" x14ac:dyDescent="0.25">
      <c r="A109">
        <v>108</v>
      </c>
      <c r="B109" t="s">
        <v>130</v>
      </c>
      <c r="C109" s="4" t="s">
        <v>13</v>
      </c>
      <c r="D109" t="s">
        <v>18</v>
      </c>
      <c r="E109" s="4">
        <v>120</v>
      </c>
      <c r="F109" s="4">
        <v>4</v>
      </c>
      <c r="G109" s="4">
        <v>318</v>
      </c>
      <c r="H109" s="4">
        <v>236</v>
      </c>
      <c r="I109" s="4">
        <v>90</v>
      </c>
      <c r="J109" s="6">
        <v>1086.1300000000001</v>
      </c>
      <c r="K109" s="4">
        <v>0.86599999999999999</v>
      </c>
      <c r="L109" s="4" t="s">
        <v>27</v>
      </c>
      <c r="M109" s="4">
        <f>Inventory[[#This Row],[Daily_Demand]]*Inventory[[#This Row],[Lead_Time_Days]]</f>
        <v>480</v>
      </c>
      <c r="N109" s="4">
        <f>MAX(0, Inventory[[#This Row],[Demand_Duration_Lead_time]]+Inventory[[#This Row],[Safety_Stock]]-Inventory[[#This Row],[Current_Inventory]])</f>
        <v>398</v>
      </c>
      <c r="O1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9" s="8">
        <f>Inventory[[#This Row],[Current_Inventory]]*Inventory[[#This Row],[Unit_Cost]]</f>
        <v>345389.34</v>
      </c>
      <c r="Q109" t="str">
        <f>IF(Inventory[[#This Row],[Stockout_Risk_Score]] &gt;= 0.8, "Critical",
   IF(Inventory[[#This Row],[Stockout_Risk_Score]] &gt;= 0.6, "High",
      IF(Inventory[[#This Row],[Stockout_Risk_Score]] &gt;= 0.3, "Medium", "Low")
   )
)</f>
        <v>Critical</v>
      </c>
      <c r="R109">
        <f>Inventory[[#This Row],[Lead_Time_Days]]*0.8</f>
        <v>3.2</v>
      </c>
      <c r="S109">
        <f>MAX(0,Inventory[[#This Row],[Daily_Demand]]*Inventory[[#This Row],[Adj_Lead_Time]]+Inventory[[#This Row],[Safety_Stock]]-Inventory[[#This Row],[Current_Inventory]])</f>
        <v>302</v>
      </c>
    </row>
    <row r="110" spans="1:19" x14ac:dyDescent="0.25">
      <c r="A110">
        <v>109</v>
      </c>
      <c r="B110" t="s">
        <v>131</v>
      </c>
      <c r="C110" s="4" t="s">
        <v>21</v>
      </c>
      <c r="D110" t="s">
        <v>22</v>
      </c>
      <c r="E110" s="4">
        <v>145</v>
      </c>
      <c r="F110" s="4">
        <v>6</v>
      </c>
      <c r="G110" s="4">
        <v>548</v>
      </c>
      <c r="H110" s="4">
        <v>252</v>
      </c>
      <c r="I110" s="4">
        <v>99</v>
      </c>
      <c r="J110" s="6">
        <v>1907.92</v>
      </c>
      <c r="K110" s="4">
        <v>0.88800000000000001</v>
      </c>
      <c r="L110" s="4" t="s">
        <v>27</v>
      </c>
      <c r="M110" s="4">
        <f>Inventory[[#This Row],[Daily_Demand]]*Inventory[[#This Row],[Lead_Time_Days]]</f>
        <v>870</v>
      </c>
      <c r="N110" s="4">
        <f>MAX(0, Inventory[[#This Row],[Demand_Duration_Lead_time]]+Inventory[[#This Row],[Safety_Stock]]-Inventory[[#This Row],[Current_Inventory]])</f>
        <v>574</v>
      </c>
      <c r="O1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0" s="8">
        <f>Inventory[[#This Row],[Current_Inventory]]*Inventory[[#This Row],[Unit_Cost]]</f>
        <v>1045540.16</v>
      </c>
      <c r="Q110" t="str">
        <f>IF(Inventory[[#This Row],[Stockout_Risk_Score]] &gt;= 0.8, "Critical",
   IF(Inventory[[#This Row],[Stockout_Risk_Score]] &gt;= 0.6, "High",
      IF(Inventory[[#This Row],[Stockout_Risk_Score]] &gt;= 0.3, "Medium", "Low")
   )
)</f>
        <v>Critical</v>
      </c>
      <c r="R110">
        <f>Inventory[[#This Row],[Lead_Time_Days]]*0.8</f>
        <v>4.8000000000000007</v>
      </c>
      <c r="S110">
        <f>MAX(0,Inventory[[#This Row],[Daily_Demand]]*Inventory[[#This Row],[Adj_Lead_Time]]+Inventory[[#This Row],[Safety_Stock]]-Inventory[[#This Row],[Current_Inventory]])</f>
        <v>400.00000000000011</v>
      </c>
    </row>
    <row r="111" spans="1:19" x14ac:dyDescent="0.25">
      <c r="A111">
        <v>110</v>
      </c>
      <c r="B111" t="s">
        <v>132</v>
      </c>
      <c r="C111" s="4" t="s">
        <v>21</v>
      </c>
      <c r="D111" t="s">
        <v>18</v>
      </c>
      <c r="E111" s="4">
        <v>166</v>
      </c>
      <c r="F111" s="4">
        <v>12</v>
      </c>
      <c r="G111" s="4">
        <v>373</v>
      </c>
      <c r="H111" s="4">
        <v>210</v>
      </c>
      <c r="I111" s="4">
        <v>208</v>
      </c>
      <c r="J111" s="6">
        <v>351.68</v>
      </c>
      <c r="K111" s="4">
        <v>0.68600000000000005</v>
      </c>
      <c r="L111" s="4" t="s">
        <v>27</v>
      </c>
      <c r="M111" s="4">
        <f>Inventory[[#This Row],[Daily_Demand]]*Inventory[[#This Row],[Lead_Time_Days]]</f>
        <v>1992</v>
      </c>
      <c r="N111" s="4">
        <f>MAX(0, Inventory[[#This Row],[Demand_Duration_Lead_time]]+Inventory[[#This Row],[Safety_Stock]]-Inventory[[#This Row],[Current_Inventory]])</f>
        <v>1829</v>
      </c>
      <c r="O1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1" s="8">
        <f>Inventory[[#This Row],[Current_Inventory]]*Inventory[[#This Row],[Unit_Cost]]</f>
        <v>131176.64000000001</v>
      </c>
      <c r="Q111" t="str">
        <f>IF(Inventory[[#This Row],[Stockout_Risk_Score]] &gt;= 0.8, "Critical",
   IF(Inventory[[#This Row],[Stockout_Risk_Score]] &gt;= 0.6, "High",
      IF(Inventory[[#This Row],[Stockout_Risk_Score]] &gt;= 0.3, "Medium", "Low")
   )
)</f>
        <v>High</v>
      </c>
      <c r="R111">
        <f>Inventory[[#This Row],[Lead_Time_Days]]*0.8</f>
        <v>9.6000000000000014</v>
      </c>
      <c r="S111">
        <f>MAX(0,Inventory[[#This Row],[Daily_Demand]]*Inventory[[#This Row],[Adj_Lead_Time]]+Inventory[[#This Row],[Safety_Stock]]-Inventory[[#This Row],[Current_Inventory]])</f>
        <v>1430.6000000000001</v>
      </c>
    </row>
    <row r="112" spans="1:19" x14ac:dyDescent="0.25">
      <c r="A112">
        <v>111</v>
      </c>
      <c r="B112" t="s">
        <v>133</v>
      </c>
      <c r="C112" s="4" t="s">
        <v>41</v>
      </c>
      <c r="D112" t="s">
        <v>18</v>
      </c>
      <c r="E112" s="4">
        <v>104</v>
      </c>
      <c r="F112" s="4">
        <v>12</v>
      </c>
      <c r="G112" s="4">
        <v>647</v>
      </c>
      <c r="H112" s="4">
        <v>188</v>
      </c>
      <c r="I112" s="4">
        <v>381</v>
      </c>
      <c r="J112" s="6">
        <v>1168.02</v>
      </c>
      <c r="K112" s="4">
        <v>0.16</v>
      </c>
      <c r="L112" s="4" t="s">
        <v>19</v>
      </c>
      <c r="M112" s="4">
        <f>Inventory[[#This Row],[Daily_Demand]]*Inventory[[#This Row],[Lead_Time_Days]]</f>
        <v>1248</v>
      </c>
      <c r="N112" s="4">
        <f>MAX(0, Inventory[[#This Row],[Demand_Duration_Lead_time]]+Inventory[[#This Row],[Safety_Stock]]-Inventory[[#This Row],[Current_Inventory]])</f>
        <v>789</v>
      </c>
      <c r="O1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2" s="8">
        <f>Inventory[[#This Row],[Current_Inventory]]*Inventory[[#This Row],[Unit_Cost]]</f>
        <v>755708.94</v>
      </c>
      <c r="Q112" t="str">
        <f>IF(Inventory[[#This Row],[Stockout_Risk_Score]] &gt;= 0.8, "Critical",
   IF(Inventory[[#This Row],[Stockout_Risk_Score]] &gt;= 0.6, "High",
      IF(Inventory[[#This Row],[Stockout_Risk_Score]] &gt;= 0.3, "Medium", "Low")
   )
)</f>
        <v>Low</v>
      </c>
      <c r="R112">
        <f>Inventory[[#This Row],[Lead_Time_Days]]*0.8</f>
        <v>9.6000000000000014</v>
      </c>
      <c r="S112">
        <f>MAX(0,Inventory[[#This Row],[Daily_Demand]]*Inventory[[#This Row],[Adj_Lead_Time]]+Inventory[[#This Row],[Safety_Stock]]-Inventory[[#This Row],[Current_Inventory]])</f>
        <v>539.40000000000009</v>
      </c>
    </row>
    <row r="113" spans="1:19" x14ac:dyDescent="0.25">
      <c r="A113">
        <v>112</v>
      </c>
      <c r="B113" t="s">
        <v>134</v>
      </c>
      <c r="C113" s="4" t="s">
        <v>21</v>
      </c>
      <c r="D113" t="s">
        <v>18</v>
      </c>
      <c r="E113" s="4">
        <v>129</v>
      </c>
      <c r="F113" s="4">
        <v>9</v>
      </c>
      <c r="G113" s="4">
        <v>171</v>
      </c>
      <c r="H113" s="4">
        <v>279</v>
      </c>
      <c r="I113" s="4">
        <v>231</v>
      </c>
      <c r="J113" s="6">
        <v>1925.47</v>
      </c>
      <c r="K113" s="4">
        <v>0.56799999999999995</v>
      </c>
      <c r="L113" s="4" t="s">
        <v>15</v>
      </c>
      <c r="M113" s="4">
        <f>Inventory[[#This Row],[Daily_Demand]]*Inventory[[#This Row],[Lead_Time_Days]]</f>
        <v>1161</v>
      </c>
      <c r="N113" s="4">
        <f>MAX(0, Inventory[[#This Row],[Demand_Duration_Lead_time]]+Inventory[[#This Row],[Safety_Stock]]-Inventory[[#This Row],[Current_Inventory]])</f>
        <v>1269</v>
      </c>
      <c r="O1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3" s="8">
        <f>Inventory[[#This Row],[Current_Inventory]]*Inventory[[#This Row],[Unit_Cost]]</f>
        <v>329255.37</v>
      </c>
      <c r="Q113" t="str">
        <f>IF(Inventory[[#This Row],[Stockout_Risk_Score]] &gt;= 0.8, "Critical",
   IF(Inventory[[#This Row],[Stockout_Risk_Score]] &gt;= 0.6, "High",
      IF(Inventory[[#This Row],[Stockout_Risk_Score]] &gt;= 0.3, "Medium", "Low")
   )
)</f>
        <v>Medium</v>
      </c>
      <c r="R113">
        <f>Inventory[[#This Row],[Lead_Time_Days]]*0.8</f>
        <v>7.2</v>
      </c>
      <c r="S113">
        <f>MAX(0,Inventory[[#This Row],[Daily_Demand]]*Inventory[[#This Row],[Adj_Lead_Time]]+Inventory[[#This Row],[Safety_Stock]]-Inventory[[#This Row],[Current_Inventory]])</f>
        <v>1036.8000000000002</v>
      </c>
    </row>
    <row r="114" spans="1:19" x14ac:dyDescent="0.25">
      <c r="A114">
        <v>113</v>
      </c>
      <c r="B114" t="s">
        <v>135</v>
      </c>
      <c r="C114" s="4" t="s">
        <v>17</v>
      </c>
      <c r="D114" t="s">
        <v>14</v>
      </c>
      <c r="E114" s="4">
        <v>29</v>
      </c>
      <c r="F114" s="4">
        <v>8</v>
      </c>
      <c r="G114" s="4">
        <v>349</v>
      </c>
      <c r="H114" s="4">
        <v>243</v>
      </c>
      <c r="I114" s="4">
        <v>230</v>
      </c>
      <c r="J114" s="6">
        <v>1728.02</v>
      </c>
      <c r="K114" s="4">
        <v>0.82099999999999995</v>
      </c>
      <c r="L114" s="4" t="s">
        <v>15</v>
      </c>
      <c r="M114" s="4">
        <f>Inventory[[#This Row],[Daily_Demand]]*Inventory[[#This Row],[Lead_Time_Days]]</f>
        <v>232</v>
      </c>
      <c r="N114" s="4">
        <f>MAX(0, Inventory[[#This Row],[Demand_Duration_Lead_time]]+Inventory[[#This Row],[Safety_Stock]]-Inventory[[#This Row],[Current_Inventory]])</f>
        <v>126</v>
      </c>
      <c r="O1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4" s="8">
        <f>Inventory[[#This Row],[Current_Inventory]]*Inventory[[#This Row],[Unit_Cost]]</f>
        <v>603078.98</v>
      </c>
      <c r="Q114" t="str">
        <f>IF(Inventory[[#This Row],[Stockout_Risk_Score]] &gt;= 0.8, "Critical",
   IF(Inventory[[#This Row],[Stockout_Risk_Score]] &gt;= 0.6, "High",
      IF(Inventory[[#This Row],[Stockout_Risk_Score]] &gt;= 0.3, "Medium", "Low")
   )
)</f>
        <v>Critical</v>
      </c>
      <c r="R114">
        <f>Inventory[[#This Row],[Lead_Time_Days]]*0.8</f>
        <v>6.4</v>
      </c>
      <c r="S114">
        <f>MAX(0,Inventory[[#This Row],[Daily_Demand]]*Inventory[[#This Row],[Adj_Lead_Time]]+Inventory[[#This Row],[Safety_Stock]]-Inventory[[#This Row],[Current_Inventory]])</f>
        <v>79.600000000000023</v>
      </c>
    </row>
    <row r="115" spans="1:19" x14ac:dyDescent="0.25">
      <c r="A115">
        <v>114</v>
      </c>
      <c r="B115" t="s">
        <v>136</v>
      </c>
      <c r="C115" s="4" t="s">
        <v>21</v>
      </c>
      <c r="D115" t="s">
        <v>18</v>
      </c>
      <c r="E115" s="4">
        <v>198</v>
      </c>
      <c r="F115" s="4">
        <v>7</v>
      </c>
      <c r="G115" s="4">
        <v>135</v>
      </c>
      <c r="H115" s="4">
        <v>121</v>
      </c>
      <c r="I115" s="4">
        <v>215</v>
      </c>
      <c r="J115" s="6">
        <v>1708.24</v>
      </c>
      <c r="K115" s="4">
        <v>3.9E-2</v>
      </c>
      <c r="L115" s="4" t="s">
        <v>27</v>
      </c>
      <c r="M115" s="4">
        <f>Inventory[[#This Row],[Daily_Demand]]*Inventory[[#This Row],[Lead_Time_Days]]</f>
        <v>1386</v>
      </c>
      <c r="N115" s="4">
        <f>MAX(0, Inventory[[#This Row],[Demand_Duration_Lead_time]]+Inventory[[#This Row],[Safety_Stock]]-Inventory[[#This Row],[Current_Inventory]])</f>
        <v>1372</v>
      </c>
      <c r="O1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5" s="8">
        <f>Inventory[[#This Row],[Current_Inventory]]*Inventory[[#This Row],[Unit_Cost]]</f>
        <v>230612.4</v>
      </c>
      <c r="Q115" t="str">
        <f>IF(Inventory[[#This Row],[Stockout_Risk_Score]] &gt;= 0.8, "Critical",
   IF(Inventory[[#This Row],[Stockout_Risk_Score]] &gt;= 0.6, "High",
      IF(Inventory[[#This Row],[Stockout_Risk_Score]] &gt;= 0.3, "Medium", "Low")
   )
)</f>
        <v>Low</v>
      </c>
      <c r="R115">
        <f>Inventory[[#This Row],[Lead_Time_Days]]*0.8</f>
        <v>5.6000000000000005</v>
      </c>
      <c r="S115">
        <f>MAX(0,Inventory[[#This Row],[Daily_Demand]]*Inventory[[#This Row],[Adj_Lead_Time]]+Inventory[[#This Row],[Safety_Stock]]-Inventory[[#This Row],[Current_Inventory]])</f>
        <v>1094.8000000000002</v>
      </c>
    </row>
    <row r="116" spans="1:19" x14ac:dyDescent="0.25">
      <c r="A116">
        <v>115</v>
      </c>
      <c r="B116" t="s">
        <v>137</v>
      </c>
      <c r="C116" s="4" t="s">
        <v>41</v>
      </c>
      <c r="D116" t="s">
        <v>14</v>
      </c>
      <c r="E116" s="4">
        <v>132</v>
      </c>
      <c r="F116" s="4">
        <v>14</v>
      </c>
      <c r="G116" s="4">
        <v>561</v>
      </c>
      <c r="H116" s="4">
        <v>75</v>
      </c>
      <c r="I116" s="4">
        <v>281</v>
      </c>
      <c r="J116" s="6">
        <v>1652.61</v>
      </c>
      <c r="K116" s="4">
        <v>0.496</v>
      </c>
      <c r="L116" s="4" t="s">
        <v>27</v>
      </c>
      <c r="M116" s="4">
        <f>Inventory[[#This Row],[Daily_Demand]]*Inventory[[#This Row],[Lead_Time_Days]]</f>
        <v>1848</v>
      </c>
      <c r="N116" s="4">
        <f>MAX(0, Inventory[[#This Row],[Demand_Duration_Lead_time]]+Inventory[[#This Row],[Safety_Stock]]-Inventory[[#This Row],[Current_Inventory]])</f>
        <v>1362</v>
      </c>
      <c r="O1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6" s="8">
        <f>Inventory[[#This Row],[Current_Inventory]]*Inventory[[#This Row],[Unit_Cost]]</f>
        <v>927114.21</v>
      </c>
      <c r="Q116" t="str">
        <f>IF(Inventory[[#This Row],[Stockout_Risk_Score]] &gt;= 0.8, "Critical",
   IF(Inventory[[#This Row],[Stockout_Risk_Score]] &gt;= 0.6, "High",
      IF(Inventory[[#This Row],[Stockout_Risk_Score]] &gt;= 0.3, "Medium", "Low")
   )
)</f>
        <v>Medium</v>
      </c>
      <c r="R116">
        <f>Inventory[[#This Row],[Lead_Time_Days]]*0.8</f>
        <v>11.200000000000001</v>
      </c>
      <c r="S116">
        <f>MAX(0,Inventory[[#This Row],[Daily_Demand]]*Inventory[[#This Row],[Adj_Lead_Time]]+Inventory[[#This Row],[Safety_Stock]]-Inventory[[#This Row],[Current_Inventory]])</f>
        <v>992.40000000000009</v>
      </c>
    </row>
    <row r="117" spans="1:19" x14ac:dyDescent="0.25">
      <c r="A117">
        <v>116</v>
      </c>
      <c r="B117" t="s">
        <v>138</v>
      </c>
      <c r="C117" s="4" t="s">
        <v>17</v>
      </c>
      <c r="D117" t="s">
        <v>14</v>
      </c>
      <c r="E117" s="4">
        <v>104</v>
      </c>
      <c r="F117" s="4">
        <v>2</v>
      </c>
      <c r="G117" s="4">
        <v>342</v>
      </c>
      <c r="H117" s="4">
        <v>254</v>
      </c>
      <c r="I117" s="4">
        <v>255</v>
      </c>
      <c r="J117" s="6">
        <v>652.6</v>
      </c>
      <c r="K117" s="4">
        <v>0.39600000000000002</v>
      </c>
      <c r="L117" s="4" t="s">
        <v>15</v>
      </c>
      <c r="M117" s="4">
        <f>Inventory[[#This Row],[Daily_Demand]]*Inventory[[#This Row],[Lead_Time_Days]]</f>
        <v>208</v>
      </c>
      <c r="N117" s="4">
        <f>MAX(0, Inventory[[#This Row],[Demand_Duration_Lead_time]]+Inventory[[#This Row],[Safety_Stock]]-Inventory[[#This Row],[Current_Inventory]])</f>
        <v>120</v>
      </c>
      <c r="O1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7" s="8">
        <f>Inventory[[#This Row],[Current_Inventory]]*Inventory[[#This Row],[Unit_Cost]]</f>
        <v>223189.2</v>
      </c>
      <c r="Q117" t="str">
        <f>IF(Inventory[[#This Row],[Stockout_Risk_Score]] &gt;= 0.8, "Critical",
   IF(Inventory[[#This Row],[Stockout_Risk_Score]] &gt;= 0.6, "High",
      IF(Inventory[[#This Row],[Stockout_Risk_Score]] &gt;= 0.3, "Medium", "Low")
   )
)</f>
        <v>Medium</v>
      </c>
      <c r="R117">
        <f>Inventory[[#This Row],[Lead_Time_Days]]*0.8</f>
        <v>1.6</v>
      </c>
      <c r="S117">
        <f>MAX(0,Inventory[[#This Row],[Daily_Demand]]*Inventory[[#This Row],[Adj_Lead_Time]]+Inventory[[#This Row],[Safety_Stock]]-Inventory[[#This Row],[Current_Inventory]])</f>
        <v>78.399999999999977</v>
      </c>
    </row>
    <row r="118" spans="1:19" x14ac:dyDescent="0.25">
      <c r="A118">
        <v>117</v>
      </c>
      <c r="B118" t="s">
        <v>139</v>
      </c>
      <c r="C118" s="4" t="s">
        <v>26</v>
      </c>
      <c r="D118" t="s">
        <v>18</v>
      </c>
      <c r="E118" s="4">
        <v>150</v>
      </c>
      <c r="F118" s="4">
        <v>11</v>
      </c>
      <c r="G118" s="4">
        <v>582</v>
      </c>
      <c r="H118" s="4">
        <v>254</v>
      </c>
      <c r="I118" s="4">
        <v>99</v>
      </c>
      <c r="J118" s="6">
        <v>1786.7</v>
      </c>
      <c r="K118" s="4">
        <v>0.21199999999999999</v>
      </c>
      <c r="L118" s="4" t="s">
        <v>19</v>
      </c>
      <c r="M118" s="4">
        <f>Inventory[[#This Row],[Daily_Demand]]*Inventory[[#This Row],[Lead_Time_Days]]</f>
        <v>1650</v>
      </c>
      <c r="N118" s="4">
        <f>MAX(0, Inventory[[#This Row],[Demand_Duration_Lead_time]]+Inventory[[#This Row],[Safety_Stock]]-Inventory[[#This Row],[Current_Inventory]])</f>
        <v>1322</v>
      </c>
      <c r="O1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8" s="8">
        <f>Inventory[[#This Row],[Current_Inventory]]*Inventory[[#This Row],[Unit_Cost]]</f>
        <v>1039859.4</v>
      </c>
      <c r="Q118" t="str">
        <f>IF(Inventory[[#This Row],[Stockout_Risk_Score]] &gt;= 0.8, "Critical",
   IF(Inventory[[#This Row],[Stockout_Risk_Score]] &gt;= 0.6, "High",
      IF(Inventory[[#This Row],[Stockout_Risk_Score]] &gt;= 0.3, "Medium", "Low")
   )
)</f>
        <v>Low</v>
      </c>
      <c r="R118">
        <f>Inventory[[#This Row],[Lead_Time_Days]]*0.8</f>
        <v>8.8000000000000007</v>
      </c>
      <c r="S118">
        <f>MAX(0,Inventory[[#This Row],[Daily_Demand]]*Inventory[[#This Row],[Adj_Lead_Time]]+Inventory[[#This Row],[Safety_Stock]]-Inventory[[#This Row],[Current_Inventory]])</f>
        <v>992</v>
      </c>
    </row>
    <row r="119" spans="1:19" x14ac:dyDescent="0.25">
      <c r="A119">
        <v>118</v>
      </c>
      <c r="B119" t="s">
        <v>140</v>
      </c>
      <c r="C119" s="4" t="s">
        <v>21</v>
      </c>
      <c r="D119" t="s">
        <v>22</v>
      </c>
      <c r="E119" s="4">
        <v>9</v>
      </c>
      <c r="F119" s="4">
        <v>2</v>
      </c>
      <c r="G119" s="4">
        <v>591</v>
      </c>
      <c r="H119" s="4">
        <v>81</v>
      </c>
      <c r="I119" s="4">
        <v>195</v>
      </c>
      <c r="J119" s="6">
        <v>1885.61</v>
      </c>
      <c r="K119" s="4">
        <v>0.378</v>
      </c>
      <c r="L119" s="4" t="s">
        <v>27</v>
      </c>
      <c r="M119" s="4">
        <f>Inventory[[#This Row],[Daily_Demand]]*Inventory[[#This Row],[Lead_Time_Days]]</f>
        <v>18</v>
      </c>
      <c r="N119" s="4">
        <f>MAX(0, Inventory[[#This Row],[Demand_Duration_Lead_time]]+Inventory[[#This Row],[Safety_Stock]]-Inventory[[#This Row],[Current_Inventory]])</f>
        <v>0</v>
      </c>
      <c r="O1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19" s="8">
        <f>Inventory[[#This Row],[Current_Inventory]]*Inventory[[#This Row],[Unit_Cost]]</f>
        <v>1114395.51</v>
      </c>
      <c r="Q119" t="str">
        <f>IF(Inventory[[#This Row],[Stockout_Risk_Score]] &gt;= 0.8, "Critical",
   IF(Inventory[[#This Row],[Stockout_Risk_Score]] &gt;= 0.6, "High",
      IF(Inventory[[#This Row],[Stockout_Risk_Score]] &gt;= 0.3, "Medium", "Low")
   )
)</f>
        <v>Medium</v>
      </c>
      <c r="R119">
        <f>Inventory[[#This Row],[Lead_Time_Days]]*0.8</f>
        <v>1.6</v>
      </c>
      <c r="S119">
        <f>MAX(0,Inventory[[#This Row],[Daily_Demand]]*Inventory[[#This Row],[Adj_Lead_Time]]+Inventory[[#This Row],[Safety_Stock]]-Inventory[[#This Row],[Current_Inventory]])</f>
        <v>0</v>
      </c>
    </row>
    <row r="120" spans="1:19" x14ac:dyDescent="0.25">
      <c r="A120">
        <v>119</v>
      </c>
      <c r="B120" t="s">
        <v>141</v>
      </c>
      <c r="C120" s="4" t="s">
        <v>41</v>
      </c>
      <c r="D120" t="s">
        <v>22</v>
      </c>
      <c r="E120" s="4">
        <v>23</v>
      </c>
      <c r="F120" s="4">
        <v>2</v>
      </c>
      <c r="G120" s="4">
        <v>248</v>
      </c>
      <c r="H120" s="4">
        <v>58</v>
      </c>
      <c r="I120" s="4">
        <v>347</v>
      </c>
      <c r="J120" s="6">
        <v>1016.8</v>
      </c>
      <c r="K120" s="4">
        <v>0.98299999999999998</v>
      </c>
      <c r="L120" s="4" t="s">
        <v>27</v>
      </c>
      <c r="M120" s="4">
        <f>Inventory[[#This Row],[Daily_Demand]]*Inventory[[#This Row],[Lead_Time_Days]]</f>
        <v>46</v>
      </c>
      <c r="N120" s="4">
        <f>MAX(0, Inventory[[#This Row],[Demand_Duration_Lead_time]]+Inventory[[#This Row],[Safety_Stock]]-Inventory[[#This Row],[Current_Inventory]])</f>
        <v>0</v>
      </c>
      <c r="O1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0" s="8">
        <f>Inventory[[#This Row],[Current_Inventory]]*Inventory[[#This Row],[Unit_Cost]]</f>
        <v>252166.39999999999</v>
      </c>
      <c r="Q120" t="str">
        <f>IF(Inventory[[#This Row],[Stockout_Risk_Score]] &gt;= 0.8, "Critical",
   IF(Inventory[[#This Row],[Stockout_Risk_Score]] &gt;= 0.6, "High",
      IF(Inventory[[#This Row],[Stockout_Risk_Score]] &gt;= 0.3, "Medium", "Low")
   )
)</f>
        <v>Critical</v>
      </c>
      <c r="R120">
        <f>Inventory[[#This Row],[Lead_Time_Days]]*0.8</f>
        <v>1.6</v>
      </c>
      <c r="S120">
        <f>MAX(0,Inventory[[#This Row],[Daily_Demand]]*Inventory[[#This Row],[Adj_Lead_Time]]+Inventory[[#This Row],[Safety_Stock]]-Inventory[[#This Row],[Current_Inventory]])</f>
        <v>0</v>
      </c>
    </row>
    <row r="121" spans="1:19" x14ac:dyDescent="0.25">
      <c r="A121">
        <v>120</v>
      </c>
      <c r="B121" t="s">
        <v>142</v>
      </c>
      <c r="C121" s="4" t="s">
        <v>26</v>
      </c>
      <c r="D121" t="s">
        <v>22</v>
      </c>
      <c r="E121" s="4">
        <v>174</v>
      </c>
      <c r="F121" s="4">
        <v>11</v>
      </c>
      <c r="G121" s="4">
        <v>790</v>
      </c>
      <c r="H121" s="4">
        <v>199</v>
      </c>
      <c r="I121" s="4">
        <v>194</v>
      </c>
      <c r="J121" s="6">
        <v>741.41</v>
      </c>
      <c r="K121" s="4">
        <v>0.72299999999999998</v>
      </c>
      <c r="L121" s="4" t="s">
        <v>19</v>
      </c>
      <c r="M121" s="4">
        <f>Inventory[[#This Row],[Daily_Demand]]*Inventory[[#This Row],[Lead_Time_Days]]</f>
        <v>1914</v>
      </c>
      <c r="N121" s="4">
        <f>MAX(0, Inventory[[#This Row],[Demand_Duration_Lead_time]]+Inventory[[#This Row],[Safety_Stock]]-Inventory[[#This Row],[Current_Inventory]])</f>
        <v>1323</v>
      </c>
      <c r="O1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1" s="8">
        <f>Inventory[[#This Row],[Current_Inventory]]*Inventory[[#This Row],[Unit_Cost]]</f>
        <v>585713.9</v>
      </c>
      <c r="Q121" t="str">
        <f>IF(Inventory[[#This Row],[Stockout_Risk_Score]] &gt;= 0.8, "Critical",
   IF(Inventory[[#This Row],[Stockout_Risk_Score]] &gt;= 0.6, "High",
      IF(Inventory[[#This Row],[Stockout_Risk_Score]] &gt;= 0.3, "Medium", "Low")
   )
)</f>
        <v>High</v>
      </c>
      <c r="R121">
        <f>Inventory[[#This Row],[Lead_Time_Days]]*0.8</f>
        <v>8.8000000000000007</v>
      </c>
      <c r="S121">
        <f>MAX(0,Inventory[[#This Row],[Daily_Demand]]*Inventory[[#This Row],[Adj_Lead_Time]]+Inventory[[#This Row],[Safety_Stock]]-Inventory[[#This Row],[Current_Inventory]])</f>
        <v>940.2</v>
      </c>
    </row>
    <row r="122" spans="1:19" x14ac:dyDescent="0.25">
      <c r="A122">
        <v>121</v>
      </c>
      <c r="B122" t="s">
        <v>143</v>
      </c>
      <c r="C122" s="4" t="s">
        <v>26</v>
      </c>
      <c r="D122" t="s">
        <v>18</v>
      </c>
      <c r="E122" s="4">
        <v>22</v>
      </c>
      <c r="F122" s="4">
        <v>9</v>
      </c>
      <c r="G122" s="4">
        <v>379</v>
      </c>
      <c r="H122" s="4">
        <v>186</v>
      </c>
      <c r="I122" s="4">
        <v>65</v>
      </c>
      <c r="J122" s="6">
        <v>857.75</v>
      </c>
      <c r="K122" s="4">
        <v>0.3</v>
      </c>
      <c r="L122" s="4" t="s">
        <v>27</v>
      </c>
      <c r="M122" s="4">
        <f>Inventory[[#This Row],[Daily_Demand]]*Inventory[[#This Row],[Lead_Time_Days]]</f>
        <v>198</v>
      </c>
      <c r="N122" s="4">
        <f>MAX(0, Inventory[[#This Row],[Demand_Duration_Lead_time]]+Inventory[[#This Row],[Safety_Stock]]-Inventory[[#This Row],[Current_Inventory]])</f>
        <v>5</v>
      </c>
      <c r="O1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2" s="8">
        <f>Inventory[[#This Row],[Current_Inventory]]*Inventory[[#This Row],[Unit_Cost]]</f>
        <v>325087.25</v>
      </c>
      <c r="Q122" t="str">
        <f>IF(Inventory[[#This Row],[Stockout_Risk_Score]] &gt;= 0.8, "Critical",
   IF(Inventory[[#This Row],[Stockout_Risk_Score]] &gt;= 0.6, "High",
      IF(Inventory[[#This Row],[Stockout_Risk_Score]] &gt;= 0.3, "Medium", "Low")
   )
)</f>
        <v>Medium</v>
      </c>
      <c r="R122">
        <f>Inventory[[#This Row],[Lead_Time_Days]]*0.8</f>
        <v>7.2</v>
      </c>
      <c r="S122">
        <f>MAX(0,Inventory[[#This Row],[Daily_Demand]]*Inventory[[#This Row],[Adj_Lead_Time]]+Inventory[[#This Row],[Safety_Stock]]-Inventory[[#This Row],[Current_Inventory]])</f>
        <v>0</v>
      </c>
    </row>
    <row r="123" spans="1:19" x14ac:dyDescent="0.25">
      <c r="A123">
        <v>122</v>
      </c>
      <c r="B123" t="s">
        <v>144</v>
      </c>
      <c r="C123" s="4" t="s">
        <v>13</v>
      </c>
      <c r="D123" t="s">
        <v>22</v>
      </c>
      <c r="E123" s="4">
        <v>125</v>
      </c>
      <c r="F123" s="4">
        <v>9</v>
      </c>
      <c r="G123" s="4">
        <v>24</v>
      </c>
      <c r="H123" s="4">
        <v>170</v>
      </c>
      <c r="I123" s="4">
        <v>134</v>
      </c>
      <c r="J123" s="6">
        <v>701.7</v>
      </c>
      <c r="K123" s="4">
        <v>0.60499999999999998</v>
      </c>
      <c r="L123" s="4" t="s">
        <v>19</v>
      </c>
      <c r="M123" s="4">
        <f>Inventory[[#This Row],[Daily_Demand]]*Inventory[[#This Row],[Lead_Time_Days]]</f>
        <v>1125</v>
      </c>
      <c r="N123" s="4">
        <f>MAX(0, Inventory[[#This Row],[Demand_Duration_Lead_time]]+Inventory[[#This Row],[Safety_Stock]]-Inventory[[#This Row],[Current_Inventory]])</f>
        <v>1271</v>
      </c>
      <c r="O1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3" s="8">
        <f>Inventory[[#This Row],[Current_Inventory]]*Inventory[[#This Row],[Unit_Cost]]</f>
        <v>16840.800000000003</v>
      </c>
      <c r="Q123" t="str">
        <f>IF(Inventory[[#This Row],[Stockout_Risk_Score]] &gt;= 0.8, "Critical",
   IF(Inventory[[#This Row],[Stockout_Risk_Score]] &gt;= 0.6, "High",
      IF(Inventory[[#This Row],[Stockout_Risk_Score]] &gt;= 0.3, "Medium", "Low")
   )
)</f>
        <v>High</v>
      </c>
      <c r="R123">
        <f>Inventory[[#This Row],[Lead_Time_Days]]*0.8</f>
        <v>7.2</v>
      </c>
      <c r="S123">
        <f>MAX(0,Inventory[[#This Row],[Daily_Demand]]*Inventory[[#This Row],[Adj_Lead_Time]]+Inventory[[#This Row],[Safety_Stock]]-Inventory[[#This Row],[Current_Inventory]])</f>
        <v>1046</v>
      </c>
    </row>
    <row r="124" spans="1:19" x14ac:dyDescent="0.25">
      <c r="A124">
        <v>123</v>
      </c>
      <c r="B124" t="s">
        <v>145</v>
      </c>
      <c r="C124" s="4" t="s">
        <v>17</v>
      </c>
      <c r="D124" t="s">
        <v>14</v>
      </c>
      <c r="E124" s="4">
        <v>36</v>
      </c>
      <c r="F124" s="4">
        <v>8</v>
      </c>
      <c r="G124" s="4">
        <v>47</v>
      </c>
      <c r="H124" s="4">
        <v>159</v>
      </c>
      <c r="I124" s="4">
        <v>265</v>
      </c>
      <c r="J124" s="6">
        <v>464.22</v>
      </c>
      <c r="K124" s="4">
        <v>0.247</v>
      </c>
      <c r="L124" s="4" t="s">
        <v>15</v>
      </c>
      <c r="M124" s="4">
        <f>Inventory[[#This Row],[Daily_Demand]]*Inventory[[#This Row],[Lead_Time_Days]]</f>
        <v>288</v>
      </c>
      <c r="N124" s="4">
        <f>MAX(0, Inventory[[#This Row],[Demand_Duration_Lead_time]]+Inventory[[#This Row],[Safety_Stock]]-Inventory[[#This Row],[Current_Inventory]])</f>
        <v>400</v>
      </c>
      <c r="O1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4" s="8">
        <f>Inventory[[#This Row],[Current_Inventory]]*Inventory[[#This Row],[Unit_Cost]]</f>
        <v>21818.34</v>
      </c>
      <c r="Q124" t="str">
        <f>IF(Inventory[[#This Row],[Stockout_Risk_Score]] &gt;= 0.8, "Critical",
   IF(Inventory[[#This Row],[Stockout_Risk_Score]] &gt;= 0.6, "High",
      IF(Inventory[[#This Row],[Stockout_Risk_Score]] &gt;= 0.3, "Medium", "Low")
   )
)</f>
        <v>Low</v>
      </c>
      <c r="R124">
        <f>Inventory[[#This Row],[Lead_Time_Days]]*0.8</f>
        <v>6.4</v>
      </c>
      <c r="S124">
        <f>MAX(0,Inventory[[#This Row],[Daily_Demand]]*Inventory[[#This Row],[Adj_Lead_Time]]+Inventory[[#This Row],[Safety_Stock]]-Inventory[[#This Row],[Current_Inventory]])</f>
        <v>342.4</v>
      </c>
    </row>
    <row r="125" spans="1:19" x14ac:dyDescent="0.25">
      <c r="A125">
        <v>124</v>
      </c>
      <c r="B125" t="s">
        <v>146</v>
      </c>
      <c r="C125" s="4" t="s">
        <v>21</v>
      </c>
      <c r="D125" t="s">
        <v>22</v>
      </c>
      <c r="E125" s="4">
        <v>153</v>
      </c>
      <c r="F125" s="4">
        <v>7</v>
      </c>
      <c r="G125" s="4">
        <v>785</v>
      </c>
      <c r="H125" s="4">
        <v>79</v>
      </c>
      <c r="I125" s="4">
        <v>101</v>
      </c>
      <c r="J125" s="6">
        <v>1255.97</v>
      </c>
      <c r="K125" s="4">
        <v>0.61099999999999999</v>
      </c>
      <c r="L125" s="4" t="s">
        <v>15</v>
      </c>
      <c r="M125" s="4">
        <f>Inventory[[#This Row],[Daily_Demand]]*Inventory[[#This Row],[Lead_Time_Days]]</f>
        <v>1071</v>
      </c>
      <c r="N125" s="4">
        <f>MAX(0, Inventory[[#This Row],[Demand_Duration_Lead_time]]+Inventory[[#This Row],[Safety_Stock]]-Inventory[[#This Row],[Current_Inventory]])</f>
        <v>365</v>
      </c>
      <c r="O1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5" s="8">
        <f>Inventory[[#This Row],[Current_Inventory]]*Inventory[[#This Row],[Unit_Cost]]</f>
        <v>985936.45000000007</v>
      </c>
      <c r="Q125" t="str">
        <f>IF(Inventory[[#This Row],[Stockout_Risk_Score]] &gt;= 0.8, "Critical",
   IF(Inventory[[#This Row],[Stockout_Risk_Score]] &gt;= 0.6, "High",
      IF(Inventory[[#This Row],[Stockout_Risk_Score]] &gt;= 0.3, "Medium", "Low")
   )
)</f>
        <v>High</v>
      </c>
      <c r="R125">
        <f>Inventory[[#This Row],[Lead_Time_Days]]*0.8</f>
        <v>5.6000000000000005</v>
      </c>
      <c r="S125">
        <f>MAX(0,Inventory[[#This Row],[Daily_Demand]]*Inventory[[#This Row],[Adj_Lead_Time]]+Inventory[[#This Row],[Safety_Stock]]-Inventory[[#This Row],[Current_Inventory]])</f>
        <v>150.80000000000007</v>
      </c>
    </row>
    <row r="126" spans="1:19" x14ac:dyDescent="0.25">
      <c r="A126">
        <v>125</v>
      </c>
      <c r="B126" t="s">
        <v>147</v>
      </c>
      <c r="C126" s="4" t="s">
        <v>41</v>
      </c>
      <c r="D126" t="s">
        <v>18</v>
      </c>
      <c r="E126" s="4">
        <v>14</v>
      </c>
      <c r="F126" s="4">
        <v>5</v>
      </c>
      <c r="G126" s="4">
        <v>383</v>
      </c>
      <c r="H126" s="4">
        <v>42</v>
      </c>
      <c r="I126" s="4">
        <v>85</v>
      </c>
      <c r="J126" s="6">
        <v>1147.06</v>
      </c>
      <c r="K126" s="4">
        <v>0.89600000000000002</v>
      </c>
      <c r="L126" s="4" t="s">
        <v>27</v>
      </c>
      <c r="M126" s="4">
        <f>Inventory[[#This Row],[Daily_Demand]]*Inventory[[#This Row],[Lead_Time_Days]]</f>
        <v>70</v>
      </c>
      <c r="N126" s="4">
        <f>MAX(0, Inventory[[#This Row],[Demand_Duration_Lead_time]]+Inventory[[#This Row],[Safety_Stock]]-Inventory[[#This Row],[Current_Inventory]])</f>
        <v>0</v>
      </c>
      <c r="O1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26" s="8">
        <f>Inventory[[#This Row],[Current_Inventory]]*Inventory[[#This Row],[Unit_Cost]]</f>
        <v>439323.98</v>
      </c>
      <c r="Q126" t="str">
        <f>IF(Inventory[[#This Row],[Stockout_Risk_Score]] &gt;= 0.8, "Critical",
   IF(Inventory[[#This Row],[Stockout_Risk_Score]] &gt;= 0.6, "High",
      IF(Inventory[[#This Row],[Stockout_Risk_Score]] &gt;= 0.3, "Medium", "Low")
   )
)</f>
        <v>Critical</v>
      </c>
      <c r="R126">
        <f>Inventory[[#This Row],[Lead_Time_Days]]*0.8</f>
        <v>4</v>
      </c>
      <c r="S126">
        <f>MAX(0,Inventory[[#This Row],[Daily_Demand]]*Inventory[[#This Row],[Adj_Lead_Time]]+Inventory[[#This Row],[Safety_Stock]]-Inventory[[#This Row],[Current_Inventory]])</f>
        <v>0</v>
      </c>
    </row>
    <row r="127" spans="1:19" x14ac:dyDescent="0.25">
      <c r="A127">
        <v>126</v>
      </c>
      <c r="B127" t="s">
        <v>148</v>
      </c>
      <c r="C127" s="4" t="s">
        <v>13</v>
      </c>
      <c r="D127" t="s">
        <v>22</v>
      </c>
      <c r="E127" s="4">
        <v>41</v>
      </c>
      <c r="F127" s="4">
        <v>2</v>
      </c>
      <c r="G127" s="4">
        <v>481</v>
      </c>
      <c r="H127" s="4">
        <v>293</v>
      </c>
      <c r="I127" s="4">
        <v>156</v>
      </c>
      <c r="J127" s="6">
        <v>952.04</v>
      </c>
      <c r="K127" s="4">
        <v>0.55700000000000005</v>
      </c>
      <c r="L127" s="4" t="s">
        <v>15</v>
      </c>
      <c r="M127" s="4">
        <f>Inventory[[#This Row],[Daily_Demand]]*Inventory[[#This Row],[Lead_Time_Days]]</f>
        <v>82</v>
      </c>
      <c r="N127" s="4">
        <f>MAX(0, Inventory[[#This Row],[Demand_Duration_Lead_time]]+Inventory[[#This Row],[Safety_Stock]]-Inventory[[#This Row],[Current_Inventory]])</f>
        <v>0</v>
      </c>
      <c r="O1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7" s="8">
        <f>Inventory[[#This Row],[Current_Inventory]]*Inventory[[#This Row],[Unit_Cost]]</f>
        <v>457931.24</v>
      </c>
      <c r="Q127" t="str">
        <f>IF(Inventory[[#This Row],[Stockout_Risk_Score]] &gt;= 0.8, "Critical",
   IF(Inventory[[#This Row],[Stockout_Risk_Score]] &gt;= 0.6, "High",
      IF(Inventory[[#This Row],[Stockout_Risk_Score]] &gt;= 0.3, "Medium", "Low")
   )
)</f>
        <v>Medium</v>
      </c>
      <c r="R127">
        <f>Inventory[[#This Row],[Lead_Time_Days]]*0.8</f>
        <v>1.6</v>
      </c>
      <c r="S127">
        <f>MAX(0,Inventory[[#This Row],[Daily_Demand]]*Inventory[[#This Row],[Adj_Lead_Time]]+Inventory[[#This Row],[Safety_Stock]]-Inventory[[#This Row],[Current_Inventory]])</f>
        <v>0</v>
      </c>
    </row>
    <row r="128" spans="1:19" x14ac:dyDescent="0.25">
      <c r="A128">
        <v>127</v>
      </c>
      <c r="B128" t="s">
        <v>149</v>
      </c>
      <c r="C128" s="4" t="s">
        <v>17</v>
      </c>
      <c r="D128" t="s">
        <v>14</v>
      </c>
      <c r="E128" s="4">
        <v>181</v>
      </c>
      <c r="F128" s="4">
        <v>10</v>
      </c>
      <c r="G128" s="4">
        <v>250</v>
      </c>
      <c r="H128" s="4">
        <v>269</v>
      </c>
      <c r="I128" s="4">
        <v>268</v>
      </c>
      <c r="J128" s="6">
        <v>236.9</v>
      </c>
      <c r="K128" s="4">
        <v>0.73299999999999998</v>
      </c>
      <c r="L128" s="4" t="s">
        <v>19</v>
      </c>
      <c r="M128" s="4">
        <f>Inventory[[#This Row],[Daily_Demand]]*Inventory[[#This Row],[Lead_Time_Days]]</f>
        <v>1810</v>
      </c>
      <c r="N128" s="4">
        <f>MAX(0, Inventory[[#This Row],[Demand_Duration_Lead_time]]+Inventory[[#This Row],[Safety_Stock]]-Inventory[[#This Row],[Current_Inventory]])</f>
        <v>1829</v>
      </c>
      <c r="O1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8" s="8">
        <f>Inventory[[#This Row],[Current_Inventory]]*Inventory[[#This Row],[Unit_Cost]]</f>
        <v>59225</v>
      </c>
      <c r="Q128" t="str">
        <f>IF(Inventory[[#This Row],[Stockout_Risk_Score]] &gt;= 0.8, "Critical",
   IF(Inventory[[#This Row],[Stockout_Risk_Score]] &gt;= 0.6, "High",
      IF(Inventory[[#This Row],[Stockout_Risk_Score]] &gt;= 0.3, "Medium", "Low")
   )
)</f>
        <v>High</v>
      </c>
      <c r="R128">
        <f>Inventory[[#This Row],[Lead_Time_Days]]*0.8</f>
        <v>8</v>
      </c>
      <c r="S128">
        <f>MAX(0,Inventory[[#This Row],[Daily_Demand]]*Inventory[[#This Row],[Adj_Lead_Time]]+Inventory[[#This Row],[Safety_Stock]]-Inventory[[#This Row],[Current_Inventory]])</f>
        <v>1467</v>
      </c>
    </row>
    <row r="129" spans="1:19" x14ac:dyDescent="0.25">
      <c r="A129">
        <v>128</v>
      </c>
      <c r="B129" t="s">
        <v>150</v>
      </c>
      <c r="C129" s="4" t="s">
        <v>13</v>
      </c>
      <c r="D129" t="s">
        <v>18</v>
      </c>
      <c r="E129" s="4">
        <v>90</v>
      </c>
      <c r="F129" s="4">
        <v>2</v>
      </c>
      <c r="G129" s="4">
        <v>414</v>
      </c>
      <c r="H129" s="4">
        <v>86</v>
      </c>
      <c r="I129" s="4">
        <v>386</v>
      </c>
      <c r="J129" s="6">
        <v>1603.94</v>
      </c>
      <c r="K129" s="4">
        <v>0.45300000000000001</v>
      </c>
      <c r="L129" s="4" t="s">
        <v>27</v>
      </c>
      <c r="M129" s="4">
        <f>Inventory[[#This Row],[Daily_Demand]]*Inventory[[#This Row],[Lead_Time_Days]]</f>
        <v>180</v>
      </c>
      <c r="N129" s="4">
        <f>MAX(0, Inventory[[#This Row],[Demand_Duration_Lead_time]]+Inventory[[#This Row],[Safety_Stock]]-Inventory[[#This Row],[Current_Inventory]])</f>
        <v>0</v>
      </c>
      <c r="O1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9" s="8">
        <f>Inventory[[#This Row],[Current_Inventory]]*Inventory[[#This Row],[Unit_Cost]]</f>
        <v>664031.16</v>
      </c>
      <c r="Q129" t="str">
        <f>IF(Inventory[[#This Row],[Stockout_Risk_Score]] &gt;= 0.8, "Critical",
   IF(Inventory[[#This Row],[Stockout_Risk_Score]] &gt;= 0.6, "High",
      IF(Inventory[[#This Row],[Stockout_Risk_Score]] &gt;= 0.3, "Medium", "Low")
   )
)</f>
        <v>Medium</v>
      </c>
      <c r="R129">
        <f>Inventory[[#This Row],[Lead_Time_Days]]*0.8</f>
        <v>1.6</v>
      </c>
      <c r="S129">
        <f>MAX(0,Inventory[[#This Row],[Daily_Demand]]*Inventory[[#This Row],[Adj_Lead_Time]]+Inventory[[#This Row],[Safety_Stock]]-Inventory[[#This Row],[Current_Inventory]])</f>
        <v>0</v>
      </c>
    </row>
    <row r="130" spans="1:19" x14ac:dyDescent="0.25">
      <c r="A130">
        <v>129</v>
      </c>
      <c r="B130" t="s">
        <v>151</v>
      </c>
      <c r="C130" s="4" t="s">
        <v>17</v>
      </c>
      <c r="D130" t="s">
        <v>22</v>
      </c>
      <c r="E130" s="4">
        <v>17</v>
      </c>
      <c r="F130" s="4">
        <v>5</v>
      </c>
      <c r="G130" s="4">
        <v>731</v>
      </c>
      <c r="H130" s="4">
        <v>119</v>
      </c>
      <c r="I130" s="4">
        <v>347</v>
      </c>
      <c r="J130" s="6">
        <v>391.12</v>
      </c>
      <c r="K130" s="4">
        <v>0.52400000000000002</v>
      </c>
      <c r="L130" s="4" t="s">
        <v>19</v>
      </c>
      <c r="M130" s="4">
        <f>Inventory[[#This Row],[Daily_Demand]]*Inventory[[#This Row],[Lead_Time_Days]]</f>
        <v>85</v>
      </c>
      <c r="N130" s="4">
        <f>MAX(0, Inventory[[#This Row],[Demand_Duration_Lead_time]]+Inventory[[#This Row],[Safety_Stock]]-Inventory[[#This Row],[Current_Inventory]])</f>
        <v>0</v>
      </c>
      <c r="O1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30" s="8">
        <f>Inventory[[#This Row],[Current_Inventory]]*Inventory[[#This Row],[Unit_Cost]]</f>
        <v>285908.72000000003</v>
      </c>
      <c r="Q130" t="str">
        <f>IF(Inventory[[#This Row],[Stockout_Risk_Score]] &gt;= 0.8, "Critical",
   IF(Inventory[[#This Row],[Stockout_Risk_Score]] &gt;= 0.6, "High",
      IF(Inventory[[#This Row],[Stockout_Risk_Score]] &gt;= 0.3, "Medium", "Low")
   )
)</f>
        <v>Medium</v>
      </c>
      <c r="R130">
        <f>Inventory[[#This Row],[Lead_Time_Days]]*0.8</f>
        <v>4</v>
      </c>
      <c r="S130">
        <f>MAX(0,Inventory[[#This Row],[Daily_Demand]]*Inventory[[#This Row],[Adj_Lead_Time]]+Inventory[[#This Row],[Safety_Stock]]-Inventory[[#This Row],[Current_Inventory]])</f>
        <v>0</v>
      </c>
    </row>
    <row r="131" spans="1:19" x14ac:dyDescent="0.25">
      <c r="A131">
        <v>130</v>
      </c>
      <c r="B131" t="s">
        <v>152</v>
      </c>
      <c r="C131" s="4" t="s">
        <v>17</v>
      </c>
      <c r="D131" t="s">
        <v>18</v>
      </c>
      <c r="E131" s="4">
        <v>187</v>
      </c>
      <c r="F131" s="4">
        <v>4</v>
      </c>
      <c r="G131" s="4">
        <v>290</v>
      </c>
      <c r="H131" s="4">
        <v>148</v>
      </c>
      <c r="I131" s="4">
        <v>303</v>
      </c>
      <c r="J131" s="6">
        <v>273.39999999999998</v>
      </c>
      <c r="K131" s="4">
        <v>0.69499999999999995</v>
      </c>
      <c r="L131" s="4" t="s">
        <v>15</v>
      </c>
      <c r="M131" s="4">
        <f>Inventory[[#This Row],[Daily_Demand]]*Inventory[[#This Row],[Lead_Time_Days]]</f>
        <v>748</v>
      </c>
      <c r="N131" s="4">
        <f>MAX(0, Inventory[[#This Row],[Demand_Duration_Lead_time]]+Inventory[[#This Row],[Safety_Stock]]-Inventory[[#This Row],[Current_Inventory]])</f>
        <v>606</v>
      </c>
      <c r="O1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1" s="8">
        <f>Inventory[[#This Row],[Current_Inventory]]*Inventory[[#This Row],[Unit_Cost]]</f>
        <v>79286</v>
      </c>
      <c r="Q131" t="str">
        <f>IF(Inventory[[#This Row],[Stockout_Risk_Score]] &gt;= 0.8, "Critical",
   IF(Inventory[[#This Row],[Stockout_Risk_Score]] &gt;= 0.6, "High",
      IF(Inventory[[#This Row],[Stockout_Risk_Score]] &gt;= 0.3, "Medium", "Low")
   )
)</f>
        <v>High</v>
      </c>
      <c r="R131">
        <f>Inventory[[#This Row],[Lead_Time_Days]]*0.8</f>
        <v>3.2</v>
      </c>
      <c r="S131">
        <f>MAX(0,Inventory[[#This Row],[Daily_Demand]]*Inventory[[#This Row],[Adj_Lead_Time]]+Inventory[[#This Row],[Safety_Stock]]-Inventory[[#This Row],[Current_Inventory]])</f>
        <v>456.4</v>
      </c>
    </row>
    <row r="132" spans="1:19" x14ac:dyDescent="0.25">
      <c r="A132">
        <v>131</v>
      </c>
      <c r="B132" t="s">
        <v>153</v>
      </c>
      <c r="C132" s="4" t="s">
        <v>21</v>
      </c>
      <c r="D132" t="s">
        <v>18</v>
      </c>
      <c r="E132" s="4">
        <v>149</v>
      </c>
      <c r="F132" s="4">
        <v>8</v>
      </c>
      <c r="G132" s="4">
        <v>323</v>
      </c>
      <c r="H132" s="4">
        <v>44</v>
      </c>
      <c r="I132" s="4">
        <v>117</v>
      </c>
      <c r="J132" s="6">
        <v>1264.99</v>
      </c>
      <c r="K132" s="4">
        <v>0.81200000000000006</v>
      </c>
      <c r="L132" s="4" t="s">
        <v>15</v>
      </c>
      <c r="M132" s="4">
        <f>Inventory[[#This Row],[Daily_Demand]]*Inventory[[#This Row],[Lead_Time_Days]]</f>
        <v>1192</v>
      </c>
      <c r="N132" s="4">
        <f>MAX(0, Inventory[[#This Row],[Demand_Duration_Lead_time]]+Inventory[[#This Row],[Safety_Stock]]-Inventory[[#This Row],[Current_Inventory]])</f>
        <v>913</v>
      </c>
      <c r="O1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2" s="8">
        <f>Inventory[[#This Row],[Current_Inventory]]*Inventory[[#This Row],[Unit_Cost]]</f>
        <v>408591.77</v>
      </c>
      <c r="Q132" t="str">
        <f>IF(Inventory[[#This Row],[Stockout_Risk_Score]] &gt;= 0.8, "Critical",
   IF(Inventory[[#This Row],[Stockout_Risk_Score]] &gt;= 0.6, "High",
      IF(Inventory[[#This Row],[Stockout_Risk_Score]] &gt;= 0.3, "Medium", "Low")
   )
)</f>
        <v>Critical</v>
      </c>
      <c r="R132">
        <f>Inventory[[#This Row],[Lead_Time_Days]]*0.8</f>
        <v>6.4</v>
      </c>
      <c r="S132">
        <f>MAX(0,Inventory[[#This Row],[Daily_Demand]]*Inventory[[#This Row],[Adj_Lead_Time]]+Inventory[[#This Row],[Safety_Stock]]-Inventory[[#This Row],[Current_Inventory]])</f>
        <v>674.6</v>
      </c>
    </row>
    <row r="133" spans="1:19" x14ac:dyDescent="0.25">
      <c r="A133">
        <v>132</v>
      </c>
      <c r="B133" t="s">
        <v>154</v>
      </c>
      <c r="C133" s="4" t="s">
        <v>17</v>
      </c>
      <c r="D133" t="s">
        <v>18</v>
      </c>
      <c r="E133" s="4">
        <v>13</v>
      </c>
      <c r="F133" s="4">
        <v>6</v>
      </c>
      <c r="G133" s="4">
        <v>402</v>
      </c>
      <c r="H133" s="4">
        <v>244</v>
      </c>
      <c r="I133" s="4">
        <v>236</v>
      </c>
      <c r="J133" s="6">
        <v>827.36</v>
      </c>
      <c r="K133" s="4">
        <v>0.65900000000000003</v>
      </c>
      <c r="L133" s="4" t="s">
        <v>15</v>
      </c>
      <c r="M133" s="4">
        <f>Inventory[[#This Row],[Daily_Demand]]*Inventory[[#This Row],[Lead_Time_Days]]</f>
        <v>78</v>
      </c>
      <c r="N133" s="4">
        <f>MAX(0, Inventory[[#This Row],[Demand_Duration_Lead_time]]+Inventory[[#This Row],[Safety_Stock]]-Inventory[[#This Row],[Current_Inventory]])</f>
        <v>0</v>
      </c>
      <c r="O1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3" s="8">
        <f>Inventory[[#This Row],[Current_Inventory]]*Inventory[[#This Row],[Unit_Cost]]</f>
        <v>332598.72000000003</v>
      </c>
      <c r="Q133" t="str">
        <f>IF(Inventory[[#This Row],[Stockout_Risk_Score]] &gt;= 0.8, "Critical",
   IF(Inventory[[#This Row],[Stockout_Risk_Score]] &gt;= 0.6, "High",
      IF(Inventory[[#This Row],[Stockout_Risk_Score]] &gt;= 0.3, "Medium", "Low")
   )
)</f>
        <v>High</v>
      </c>
      <c r="R133">
        <f>Inventory[[#This Row],[Lead_Time_Days]]*0.8</f>
        <v>4.8000000000000007</v>
      </c>
      <c r="S133">
        <f>MAX(0,Inventory[[#This Row],[Daily_Demand]]*Inventory[[#This Row],[Adj_Lead_Time]]+Inventory[[#This Row],[Safety_Stock]]-Inventory[[#This Row],[Current_Inventory]])</f>
        <v>0</v>
      </c>
    </row>
    <row r="134" spans="1:19" x14ac:dyDescent="0.25">
      <c r="A134">
        <v>133</v>
      </c>
      <c r="B134" t="s">
        <v>155</v>
      </c>
      <c r="C134" s="4" t="s">
        <v>13</v>
      </c>
      <c r="D134" t="s">
        <v>22</v>
      </c>
      <c r="E134" s="4">
        <v>92</v>
      </c>
      <c r="F134" s="4">
        <v>6</v>
      </c>
      <c r="G134" s="4">
        <v>577</v>
      </c>
      <c r="H134" s="4">
        <v>209</v>
      </c>
      <c r="I134" s="4">
        <v>173</v>
      </c>
      <c r="J134" s="6">
        <v>166.63</v>
      </c>
      <c r="K134" s="4">
        <v>0.97699999999999998</v>
      </c>
      <c r="L134" s="4" t="s">
        <v>27</v>
      </c>
      <c r="M134" s="4">
        <f>Inventory[[#This Row],[Daily_Demand]]*Inventory[[#This Row],[Lead_Time_Days]]</f>
        <v>552</v>
      </c>
      <c r="N134" s="4">
        <f>MAX(0, Inventory[[#This Row],[Demand_Duration_Lead_time]]+Inventory[[#This Row],[Safety_Stock]]-Inventory[[#This Row],[Current_Inventory]])</f>
        <v>184</v>
      </c>
      <c r="O1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4" s="8">
        <f>Inventory[[#This Row],[Current_Inventory]]*Inventory[[#This Row],[Unit_Cost]]</f>
        <v>96145.51</v>
      </c>
      <c r="Q134" t="str">
        <f>IF(Inventory[[#This Row],[Stockout_Risk_Score]] &gt;= 0.8, "Critical",
   IF(Inventory[[#This Row],[Stockout_Risk_Score]] &gt;= 0.6, "High",
      IF(Inventory[[#This Row],[Stockout_Risk_Score]] &gt;= 0.3, "Medium", "Low")
   )
)</f>
        <v>Critical</v>
      </c>
      <c r="R134">
        <f>Inventory[[#This Row],[Lead_Time_Days]]*0.8</f>
        <v>4.8000000000000007</v>
      </c>
      <c r="S134">
        <f>MAX(0,Inventory[[#This Row],[Daily_Demand]]*Inventory[[#This Row],[Adj_Lead_Time]]+Inventory[[#This Row],[Safety_Stock]]-Inventory[[#This Row],[Current_Inventory]])</f>
        <v>73.600000000000136</v>
      </c>
    </row>
    <row r="135" spans="1:19" x14ac:dyDescent="0.25">
      <c r="A135">
        <v>134</v>
      </c>
      <c r="B135" t="s">
        <v>156</v>
      </c>
      <c r="C135" s="4" t="s">
        <v>17</v>
      </c>
      <c r="D135" t="s">
        <v>18</v>
      </c>
      <c r="E135" s="4">
        <v>176</v>
      </c>
      <c r="F135" s="4">
        <v>5</v>
      </c>
      <c r="G135" s="4">
        <v>47</v>
      </c>
      <c r="H135" s="4">
        <v>160</v>
      </c>
      <c r="I135" s="4">
        <v>79</v>
      </c>
      <c r="J135" s="6">
        <v>743.36</v>
      </c>
      <c r="K135" s="4">
        <v>0.82</v>
      </c>
      <c r="L135" s="4" t="s">
        <v>19</v>
      </c>
      <c r="M135" s="4">
        <f>Inventory[[#This Row],[Daily_Demand]]*Inventory[[#This Row],[Lead_Time_Days]]</f>
        <v>880</v>
      </c>
      <c r="N135" s="4">
        <f>MAX(0, Inventory[[#This Row],[Demand_Duration_Lead_time]]+Inventory[[#This Row],[Safety_Stock]]-Inventory[[#This Row],[Current_Inventory]])</f>
        <v>993</v>
      </c>
      <c r="O1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5" s="8">
        <f>Inventory[[#This Row],[Current_Inventory]]*Inventory[[#This Row],[Unit_Cost]]</f>
        <v>34937.919999999998</v>
      </c>
      <c r="Q135" t="str">
        <f>IF(Inventory[[#This Row],[Stockout_Risk_Score]] &gt;= 0.8, "Critical",
   IF(Inventory[[#This Row],[Stockout_Risk_Score]] &gt;= 0.6, "High",
      IF(Inventory[[#This Row],[Stockout_Risk_Score]] &gt;= 0.3, "Medium", "Low")
   )
)</f>
        <v>Critical</v>
      </c>
      <c r="R135">
        <f>Inventory[[#This Row],[Lead_Time_Days]]*0.8</f>
        <v>4</v>
      </c>
      <c r="S135">
        <f>MAX(0,Inventory[[#This Row],[Daily_Demand]]*Inventory[[#This Row],[Adj_Lead_Time]]+Inventory[[#This Row],[Safety_Stock]]-Inventory[[#This Row],[Current_Inventory]])</f>
        <v>817</v>
      </c>
    </row>
    <row r="136" spans="1:19" x14ac:dyDescent="0.25">
      <c r="A136">
        <v>135</v>
      </c>
      <c r="B136" t="s">
        <v>157</v>
      </c>
      <c r="C136" s="4" t="s">
        <v>21</v>
      </c>
      <c r="D136" t="s">
        <v>22</v>
      </c>
      <c r="E136" s="4">
        <v>50</v>
      </c>
      <c r="F136" s="4">
        <v>2</v>
      </c>
      <c r="G136" s="4">
        <v>538</v>
      </c>
      <c r="H136" s="4">
        <v>43</v>
      </c>
      <c r="I136" s="4">
        <v>234</v>
      </c>
      <c r="J136" s="6">
        <v>1554.97</v>
      </c>
      <c r="K136" s="4">
        <v>0.77700000000000002</v>
      </c>
      <c r="L136" s="4" t="s">
        <v>27</v>
      </c>
      <c r="M136" s="4">
        <f>Inventory[[#This Row],[Daily_Demand]]*Inventory[[#This Row],[Lead_Time_Days]]</f>
        <v>100</v>
      </c>
      <c r="N136" s="4">
        <f>MAX(0, Inventory[[#This Row],[Demand_Duration_Lead_time]]+Inventory[[#This Row],[Safety_Stock]]-Inventory[[#This Row],[Current_Inventory]])</f>
        <v>0</v>
      </c>
      <c r="O1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36" s="8">
        <f>Inventory[[#This Row],[Current_Inventory]]*Inventory[[#This Row],[Unit_Cost]]</f>
        <v>836573.86</v>
      </c>
      <c r="Q136" t="str">
        <f>IF(Inventory[[#This Row],[Stockout_Risk_Score]] &gt;= 0.8, "Critical",
   IF(Inventory[[#This Row],[Stockout_Risk_Score]] &gt;= 0.6, "High",
      IF(Inventory[[#This Row],[Stockout_Risk_Score]] &gt;= 0.3, "Medium", "Low")
   )
)</f>
        <v>High</v>
      </c>
      <c r="R136">
        <f>Inventory[[#This Row],[Lead_Time_Days]]*0.8</f>
        <v>1.6</v>
      </c>
      <c r="S136">
        <f>MAX(0,Inventory[[#This Row],[Daily_Demand]]*Inventory[[#This Row],[Adj_Lead_Time]]+Inventory[[#This Row],[Safety_Stock]]-Inventory[[#This Row],[Current_Inventory]])</f>
        <v>0</v>
      </c>
    </row>
    <row r="137" spans="1:19" x14ac:dyDescent="0.25">
      <c r="A137">
        <v>136</v>
      </c>
      <c r="B137" t="s">
        <v>158</v>
      </c>
      <c r="C137" s="4" t="s">
        <v>21</v>
      </c>
      <c r="D137" t="s">
        <v>14</v>
      </c>
      <c r="E137" s="4">
        <v>140</v>
      </c>
      <c r="F137" s="4">
        <v>6</v>
      </c>
      <c r="G137" s="4">
        <v>763</v>
      </c>
      <c r="H137" s="4">
        <v>133</v>
      </c>
      <c r="I137" s="4">
        <v>338</v>
      </c>
      <c r="J137" s="6">
        <v>1249.74</v>
      </c>
      <c r="K137" s="4">
        <v>0.84499999999999997</v>
      </c>
      <c r="L137" s="4" t="s">
        <v>15</v>
      </c>
      <c r="M137" s="4">
        <f>Inventory[[#This Row],[Daily_Demand]]*Inventory[[#This Row],[Lead_Time_Days]]</f>
        <v>840</v>
      </c>
      <c r="N137" s="4">
        <f>MAX(0, Inventory[[#This Row],[Demand_Duration_Lead_time]]+Inventory[[#This Row],[Safety_Stock]]-Inventory[[#This Row],[Current_Inventory]])</f>
        <v>210</v>
      </c>
      <c r="O1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7" s="8">
        <f>Inventory[[#This Row],[Current_Inventory]]*Inventory[[#This Row],[Unit_Cost]]</f>
        <v>953551.62</v>
      </c>
      <c r="Q137" t="str">
        <f>IF(Inventory[[#This Row],[Stockout_Risk_Score]] &gt;= 0.8, "Critical",
   IF(Inventory[[#This Row],[Stockout_Risk_Score]] &gt;= 0.6, "High",
      IF(Inventory[[#This Row],[Stockout_Risk_Score]] &gt;= 0.3, "Medium", "Low")
   )
)</f>
        <v>Critical</v>
      </c>
      <c r="R137">
        <f>Inventory[[#This Row],[Lead_Time_Days]]*0.8</f>
        <v>4.8000000000000007</v>
      </c>
      <c r="S137">
        <f>MAX(0,Inventory[[#This Row],[Daily_Demand]]*Inventory[[#This Row],[Adj_Lead_Time]]+Inventory[[#This Row],[Safety_Stock]]-Inventory[[#This Row],[Current_Inventory]])</f>
        <v>42.000000000000114</v>
      </c>
    </row>
    <row r="138" spans="1:19" x14ac:dyDescent="0.25">
      <c r="A138">
        <v>137</v>
      </c>
      <c r="B138" t="s">
        <v>159</v>
      </c>
      <c r="C138" s="4" t="s">
        <v>13</v>
      </c>
      <c r="D138" t="s">
        <v>22</v>
      </c>
      <c r="E138" s="4">
        <v>123</v>
      </c>
      <c r="F138" s="4">
        <v>5</v>
      </c>
      <c r="G138" s="4">
        <v>218</v>
      </c>
      <c r="H138" s="4">
        <v>41</v>
      </c>
      <c r="I138" s="4">
        <v>102</v>
      </c>
      <c r="J138" s="6">
        <v>757.43</v>
      </c>
      <c r="K138" s="4">
        <v>0.28100000000000003</v>
      </c>
      <c r="L138" s="4" t="s">
        <v>15</v>
      </c>
      <c r="M138" s="4">
        <f>Inventory[[#This Row],[Daily_Demand]]*Inventory[[#This Row],[Lead_Time_Days]]</f>
        <v>615</v>
      </c>
      <c r="N138" s="4">
        <f>MAX(0, Inventory[[#This Row],[Demand_Duration_Lead_time]]+Inventory[[#This Row],[Safety_Stock]]-Inventory[[#This Row],[Current_Inventory]])</f>
        <v>438</v>
      </c>
      <c r="O1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8" s="8">
        <f>Inventory[[#This Row],[Current_Inventory]]*Inventory[[#This Row],[Unit_Cost]]</f>
        <v>165119.74</v>
      </c>
      <c r="Q138" t="str">
        <f>IF(Inventory[[#This Row],[Stockout_Risk_Score]] &gt;= 0.8, "Critical",
   IF(Inventory[[#This Row],[Stockout_Risk_Score]] &gt;= 0.6, "High",
      IF(Inventory[[#This Row],[Stockout_Risk_Score]] &gt;= 0.3, "Medium", "Low")
   )
)</f>
        <v>Low</v>
      </c>
      <c r="R138">
        <f>Inventory[[#This Row],[Lead_Time_Days]]*0.8</f>
        <v>4</v>
      </c>
      <c r="S138">
        <f>MAX(0,Inventory[[#This Row],[Daily_Demand]]*Inventory[[#This Row],[Adj_Lead_Time]]+Inventory[[#This Row],[Safety_Stock]]-Inventory[[#This Row],[Current_Inventory]])</f>
        <v>315</v>
      </c>
    </row>
    <row r="139" spans="1:19" x14ac:dyDescent="0.25">
      <c r="A139">
        <v>138</v>
      </c>
      <c r="B139" t="s">
        <v>160</v>
      </c>
      <c r="C139" s="4" t="s">
        <v>26</v>
      </c>
      <c r="D139" t="s">
        <v>14</v>
      </c>
      <c r="E139" s="4">
        <v>169</v>
      </c>
      <c r="F139" s="4">
        <v>11</v>
      </c>
      <c r="G139" s="4">
        <v>625</v>
      </c>
      <c r="H139" s="4">
        <v>281</v>
      </c>
      <c r="I139" s="4">
        <v>226</v>
      </c>
      <c r="J139" s="6">
        <v>424.02</v>
      </c>
      <c r="K139" s="4">
        <v>0.432</v>
      </c>
      <c r="L139" s="4" t="s">
        <v>27</v>
      </c>
      <c r="M139" s="4">
        <f>Inventory[[#This Row],[Daily_Demand]]*Inventory[[#This Row],[Lead_Time_Days]]</f>
        <v>1859</v>
      </c>
      <c r="N139" s="4">
        <f>MAX(0, Inventory[[#This Row],[Demand_Duration_Lead_time]]+Inventory[[#This Row],[Safety_Stock]]-Inventory[[#This Row],[Current_Inventory]])</f>
        <v>1515</v>
      </c>
      <c r="O1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9" s="8">
        <f>Inventory[[#This Row],[Current_Inventory]]*Inventory[[#This Row],[Unit_Cost]]</f>
        <v>265012.5</v>
      </c>
      <c r="Q139" t="str">
        <f>IF(Inventory[[#This Row],[Stockout_Risk_Score]] &gt;= 0.8, "Critical",
   IF(Inventory[[#This Row],[Stockout_Risk_Score]] &gt;= 0.6, "High",
      IF(Inventory[[#This Row],[Stockout_Risk_Score]] &gt;= 0.3, "Medium", "Low")
   )
)</f>
        <v>Medium</v>
      </c>
      <c r="R139">
        <f>Inventory[[#This Row],[Lead_Time_Days]]*0.8</f>
        <v>8.8000000000000007</v>
      </c>
      <c r="S139">
        <f>MAX(0,Inventory[[#This Row],[Daily_Demand]]*Inventory[[#This Row],[Adj_Lead_Time]]+Inventory[[#This Row],[Safety_Stock]]-Inventory[[#This Row],[Current_Inventory]])</f>
        <v>1143.2</v>
      </c>
    </row>
    <row r="140" spans="1:19" x14ac:dyDescent="0.25">
      <c r="A140">
        <v>139</v>
      </c>
      <c r="B140" t="s">
        <v>161</v>
      </c>
      <c r="C140" s="4" t="s">
        <v>26</v>
      </c>
      <c r="D140" t="s">
        <v>22</v>
      </c>
      <c r="E140" s="4">
        <v>23</v>
      </c>
      <c r="F140" s="4">
        <v>14</v>
      </c>
      <c r="G140" s="4">
        <v>101</v>
      </c>
      <c r="H140" s="4">
        <v>133</v>
      </c>
      <c r="I140" s="4">
        <v>182</v>
      </c>
      <c r="J140" s="6">
        <v>1282</v>
      </c>
      <c r="K140" s="4">
        <v>0.56399999999999995</v>
      </c>
      <c r="L140" s="4" t="s">
        <v>19</v>
      </c>
      <c r="M140" s="4">
        <f>Inventory[[#This Row],[Daily_Demand]]*Inventory[[#This Row],[Lead_Time_Days]]</f>
        <v>322</v>
      </c>
      <c r="N140" s="4">
        <f>MAX(0, Inventory[[#This Row],[Demand_Duration_Lead_time]]+Inventory[[#This Row],[Safety_Stock]]-Inventory[[#This Row],[Current_Inventory]])</f>
        <v>354</v>
      </c>
      <c r="O1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0" s="8">
        <f>Inventory[[#This Row],[Current_Inventory]]*Inventory[[#This Row],[Unit_Cost]]</f>
        <v>129482</v>
      </c>
      <c r="Q140" t="str">
        <f>IF(Inventory[[#This Row],[Stockout_Risk_Score]] &gt;= 0.8, "Critical",
   IF(Inventory[[#This Row],[Stockout_Risk_Score]] &gt;= 0.6, "High",
      IF(Inventory[[#This Row],[Stockout_Risk_Score]] &gt;= 0.3, "Medium", "Low")
   )
)</f>
        <v>Medium</v>
      </c>
      <c r="R140">
        <f>Inventory[[#This Row],[Lead_Time_Days]]*0.8</f>
        <v>11.200000000000001</v>
      </c>
      <c r="S140">
        <f>MAX(0,Inventory[[#This Row],[Daily_Demand]]*Inventory[[#This Row],[Adj_Lead_Time]]+Inventory[[#This Row],[Safety_Stock]]-Inventory[[#This Row],[Current_Inventory]])</f>
        <v>289.60000000000002</v>
      </c>
    </row>
    <row r="141" spans="1:19" x14ac:dyDescent="0.25">
      <c r="A141">
        <v>140</v>
      </c>
      <c r="B141" t="s">
        <v>162</v>
      </c>
      <c r="C141" s="4" t="s">
        <v>17</v>
      </c>
      <c r="D141" t="s">
        <v>18</v>
      </c>
      <c r="E141" s="4">
        <v>195</v>
      </c>
      <c r="F141" s="4">
        <v>9</v>
      </c>
      <c r="G141" s="4">
        <v>107</v>
      </c>
      <c r="H141" s="4">
        <v>87</v>
      </c>
      <c r="I141" s="4">
        <v>126</v>
      </c>
      <c r="J141" s="6">
        <v>1780.73</v>
      </c>
      <c r="K141" s="4">
        <v>0.46200000000000002</v>
      </c>
      <c r="L141" s="4" t="s">
        <v>15</v>
      </c>
      <c r="M141" s="4">
        <f>Inventory[[#This Row],[Daily_Demand]]*Inventory[[#This Row],[Lead_Time_Days]]</f>
        <v>1755</v>
      </c>
      <c r="N141" s="4">
        <f>MAX(0, Inventory[[#This Row],[Demand_Duration_Lead_time]]+Inventory[[#This Row],[Safety_Stock]]-Inventory[[#This Row],[Current_Inventory]])</f>
        <v>1735</v>
      </c>
      <c r="O1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1" s="8">
        <f>Inventory[[#This Row],[Current_Inventory]]*Inventory[[#This Row],[Unit_Cost]]</f>
        <v>190538.11000000002</v>
      </c>
      <c r="Q141" t="str">
        <f>IF(Inventory[[#This Row],[Stockout_Risk_Score]] &gt;= 0.8, "Critical",
   IF(Inventory[[#This Row],[Stockout_Risk_Score]] &gt;= 0.6, "High",
      IF(Inventory[[#This Row],[Stockout_Risk_Score]] &gt;= 0.3, "Medium", "Low")
   )
)</f>
        <v>Medium</v>
      </c>
      <c r="R141">
        <f>Inventory[[#This Row],[Lead_Time_Days]]*0.8</f>
        <v>7.2</v>
      </c>
      <c r="S141">
        <f>MAX(0,Inventory[[#This Row],[Daily_Demand]]*Inventory[[#This Row],[Adj_Lead_Time]]+Inventory[[#This Row],[Safety_Stock]]-Inventory[[#This Row],[Current_Inventory]])</f>
        <v>1384</v>
      </c>
    </row>
    <row r="142" spans="1:19" x14ac:dyDescent="0.25">
      <c r="A142">
        <v>141</v>
      </c>
      <c r="B142" t="s">
        <v>163</v>
      </c>
      <c r="C142" s="4" t="s">
        <v>41</v>
      </c>
      <c r="D142" t="s">
        <v>22</v>
      </c>
      <c r="E142" s="4">
        <v>178</v>
      </c>
      <c r="F142" s="4">
        <v>3</v>
      </c>
      <c r="G142" s="4">
        <v>409</v>
      </c>
      <c r="H142" s="4">
        <v>85</v>
      </c>
      <c r="I142" s="4">
        <v>399</v>
      </c>
      <c r="J142" s="6">
        <v>1310.23</v>
      </c>
      <c r="K142" s="4">
        <v>0.84699999999999998</v>
      </c>
      <c r="L142" s="4" t="s">
        <v>19</v>
      </c>
      <c r="M142" s="4">
        <f>Inventory[[#This Row],[Daily_Demand]]*Inventory[[#This Row],[Lead_Time_Days]]</f>
        <v>534</v>
      </c>
      <c r="N142" s="4">
        <f>MAX(0, Inventory[[#This Row],[Demand_Duration_Lead_time]]+Inventory[[#This Row],[Safety_Stock]]-Inventory[[#This Row],[Current_Inventory]])</f>
        <v>210</v>
      </c>
      <c r="O1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2" s="8">
        <f>Inventory[[#This Row],[Current_Inventory]]*Inventory[[#This Row],[Unit_Cost]]</f>
        <v>535884.07000000007</v>
      </c>
      <c r="Q142" t="str">
        <f>IF(Inventory[[#This Row],[Stockout_Risk_Score]] &gt;= 0.8, "Critical",
   IF(Inventory[[#This Row],[Stockout_Risk_Score]] &gt;= 0.6, "High",
      IF(Inventory[[#This Row],[Stockout_Risk_Score]] &gt;= 0.3, "Medium", "Low")
   )
)</f>
        <v>Critical</v>
      </c>
      <c r="R142">
        <f>Inventory[[#This Row],[Lead_Time_Days]]*0.8</f>
        <v>2.4000000000000004</v>
      </c>
      <c r="S142">
        <f>MAX(0,Inventory[[#This Row],[Daily_Demand]]*Inventory[[#This Row],[Adj_Lead_Time]]+Inventory[[#This Row],[Safety_Stock]]-Inventory[[#This Row],[Current_Inventory]])</f>
        <v>103.20000000000005</v>
      </c>
    </row>
    <row r="143" spans="1:19" x14ac:dyDescent="0.25">
      <c r="A143">
        <v>142</v>
      </c>
      <c r="B143" t="s">
        <v>164</v>
      </c>
      <c r="C143" s="4" t="s">
        <v>17</v>
      </c>
      <c r="D143" t="s">
        <v>18</v>
      </c>
      <c r="E143" s="4">
        <v>98</v>
      </c>
      <c r="F143" s="4">
        <v>9</v>
      </c>
      <c r="G143" s="4">
        <v>717</v>
      </c>
      <c r="H143" s="4">
        <v>69</v>
      </c>
      <c r="I143" s="4">
        <v>109</v>
      </c>
      <c r="J143" s="6">
        <v>1635.16</v>
      </c>
      <c r="K143" s="4">
        <v>2.7E-2</v>
      </c>
      <c r="L143" s="4" t="s">
        <v>15</v>
      </c>
      <c r="M143" s="4">
        <f>Inventory[[#This Row],[Daily_Demand]]*Inventory[[#This Row],[Lead_Time_Days]]</f>
        <v>882</v>
      </c>
      <c r="N143" s="4">
        <f>MAX(0, Inventory[[#This Row],[Demand_Duration_Lead_time]]+Inventory[[#This Row],[Safety_Stock]]-Inventory[[#This Row],[Current_Inventory]])</f>
        <v>234</v>
      </c>
      <c r="O1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3" s="8">
        <f>Inventory[[#This Row],[Current_Inventory]]*Inventory[[#This Row],[Unit_Cost]]</f>
        <v>1172409.72</v>
      </c>
      <c r="Q143" t="str">
        <f>IF(Inventory[[#This Row],[Stockout_Risk_Score]] &gt;= 0.8, "Critical",
   IF(Inventory[[#This Row],[Stockout_Risk_Score]] &gt;= 0.6, "High",
      IF(Inventory[[#This Row],[Stockout_Risk_Score]] &gt;= 0.3, "Medium", "Low")
   )
)</f>
        <v>Low</v>
      </c>
      <c r="R143">
        <f>Inventory[[#This Row],[Lead_Time_Days]]*0.8</f>
        <v>7.2</v>
      </c>
      <c r="S143">
        <f>MAX(0,Inventory[[#This Row],[Daily_Demand]]*Inventory[[#This Row],[Adj_Lead_Time]]+Inventory[[#This Row],[Safety_Stock]]-Inventory[[#This Row],[Current_Inventory]])</f>
        <v>57.600000000000023</v>
      </c>
    </row>
    <row r="144" spans="1:19" x14ac:dyDescent="0.25">
      <c r="A144">
        <v>143</v>
      </c>
      <c r="B144" t="s">
        <v>165</v>
      </c>
      <c r="C144" s="4" t="s">
        <v>13</v>
      </c>
      <c r="D144" t="s">
        <v>14</v>
      </c>
      <c r="E144" s="4">
        <v>30</v>
      </c>
      <c r="F144" s="4">
        <v>2</v>
      </c>
      <c r="G144" s="4">
        <v>774</v>
      </c>
      <c r="H144" s="4">
        <v>94</v>
      </c>
      <c r="I144" s="4">
        <v>360</v>
      </c>
      <c r="J144" s="6">
        <v>1066.98</v>
      </c>
      <c r="K144" s="4">
        <v>0.20899999999999999</v>
      </c>
      <c r="L144" s="4" t="s">
        <v>27</v>
      </c>
      <c r="M144" s="4">
        <f>Inventory[[#This Row],[Daily_Demand]]*Inventory[[#This Row],[Lead_Time_Days]]</f>
        <v>60</v>
      </c>
      <c r="N144" s="4">
        <f>MAX(0, Inventory[[#This Row],[Demand_Duration_Lead_time]]+Inventory[[#This Row],[Safety_Stock]]-Inventory[[#This Row],[Current_Inventory]])</f>
        <v>0</v>
      </c>
      <c r="O1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44" s="8">
        <f>Inventory[[#This Row],[Current_Inventory]]*Inventory[[#This Row],[Unit_Cost]]</f>
        <v>825842.52</v>
      </c>
      <c r="Q144" t="str">
        <f>IF(Inventory[[#This Row],[Stockout_Risk_Score]] &gt;= 0.8, "Critical",
   IF(Inventory[[#This Row],[Stockout_Risk_Score]] &gt;= 0.6, "High",
      IF(Inventory[[#This Row],[Stockout_Risk_Score]] &gt;= 0.3, "Medium", "Low")
   )
)</f>
        <v>Low</v>
      </c>
      <c r="R144">
        <f>Inventory[[#This Row],[Lead_Time_Days]]*0.8</f>
        <v>1.6</v>
      </c>
      <c r="S144">
        <f>MAX(0,Inventory[[#This Row],[Daily_Demand]]*Inventory[[#This Row],[Adj_Lead_Time]]+Inventory[[#This Row],[Safety_Stock]]-Inventory[[#This Row],[Current_Inventory]])</f>
        <v>0</v>
      </c>
    </row>
    <row r="145" spans="1:19" x14ac:dyDescent="0.25">
      <c r="A145">
        <v>144</v>
      </c>
      <c r="B145" t="s">
        <v>166</v>
      </c>
      <c r="C145" s="4" t="s">
        <v>13</v>
      </c>
      <c r="D145" t="s">
        <v>22</v>
      </c>
      <c r="E145" s="4">
        <v>50</v>
      </c>
      <c r="F145" s="4">
        <v>14</v>
      </c>
      <c r="G145" s="4">
        <v>599</v>
      </c>
      <c r="H145" s="4">
        <v>89</v>
      </c>
      <c r="I145" s="4">
        <v>140</v>
      </c>
      <c r="J145" s="6">
        <v>1450.04</v>
      </c>
      <c r="K145" s="4">
        <v>0.88200000000000001</v>
      </c>
      <c r="L145" s="4" t="s">
        <v>15</v>
      </c>
      <c r="M145" s="4">
        <f>Inventory[[#This Row],[Daily_Demand]]*Inventory[[#This Row],[Lead_Time_Days]]</f>
        <v>700</v>
      </c>
      <c r="N145" s="4">
        <f>MAX(0, Inventory[[#This Row],[Demand_Duration_Lead_time]]+Inventory[[#This Row],[Safety_Stock]]-Inventory[[#This Row],[Current_Inventory]])</f>
        <v>190</v>
      </c>
      <c r="O1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5" s="8">
        <f>Inventory[[#This Row],[Current_Inventory]]*Inventory[[#This Row],[Unit_Cost]]</f>
        <v>868573.96</v>
      </c>
      <c r="Q145" t="str">
        <f>IF(Inventory[[#This Row],[Stockout_Risk_Score]] &gt;= 0.8, "Critical",
   IF(Inventory[[#This Row],[Stockout_Risk_Score]] &gt;= 0.6, "High",
      IF(Inventory[[#This Row],[Stockout_Risk_Score]] &gt;= 0.3, "Medium", "Low")
   )
)</f>
        <v>Critical</v>
      </c>
      <c r="R145">
        <f>Inventory[[#This Row],[Lead_Time_Days]]*0.8</f>
        <v>11.200000000000001</v>
      </c>
      <c r="S145">
        <f>MAX(0,Inventory[[#This Row],[Daily_Demand]]*Inventory[[#This Row],[Adj_Lead_Time]]+Inventory[[#This Row],[Safety_Stock]]-Inventory[[#This Row],[Current_Inventory]])</f>
        <v>50</v>
      </c>
    </row>
    <row r="146" spans="1:19" x14ac:dyDescent="0.25">
      <c r="A146">
        <v>145</v>
      </c>
      <c r="B146" t="s">
        <v>167</v>
      </c>
      <c r="C146" s="4" t="s">
        <v>13</v>
      </c>
      <c r="D146" t="s">
        <v>18</v>
      </c>
      <c r="E146" s="4">
        <v>122</v>
      </c>
      <c r="F146" s="4">
        <v>5</v>
      </c>
      <c r="G146" s="4">
        <v>470</v>
      </c>
      <c r="H146" s="4">
        <v>181</v>
      </c>
      <c r="I146" s="4">
        <v>347</v>
      </c>
      <c r="J146" s="6">
        <v>1797.64</v>
      </c>
      <c r="K146" s="4">
        <v>5.8999999999999997E-2</v>
      </c>
      <c r="L146" s="4" t="s">
        <v>27</v>
      </c>
      <c r="M146" s="4">
        <f>Inventory[[#This Row],[Daily_Demand]]*Inventory[[#This Row],[Lead_Time_Days]]</f>
        <v>610</v>
      </c>
      <c r="N146" s="4">
        <f>MAX(0, Inventory[[#This Row],[Demand_Duration_Lead_time]]+Inventory[[#This Row],[Safety_Stock]]-Inventory[[#This Row],[Current_Inventory]])</f>
        <v>321</v>
      </c>
      <c r="O1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6" s="8">
        <f>Inventory[[#This Row],[Current_Inventory]]*Inventory[[#This Row],[Unit_Cost]]</f>
        <v>844890.8</v>
      </c>
      <c r="Q146" t="str">
        <f>IF(Inventory[[#This Row],[Stockout_Risk_Score]] &gt;= 0.8, "Critical",
   IF(Inventory[[#This Row],[Stockout_Risk_Score]] &gt;= 0.6, "High",
      IF(Inventory[[#This Row],[Stockout_Risk_Score]] &gt;= 0.3, "Medium", "Low")
   )
)</f>
        <v>Low</v>
      </c>
      <c r="R146">
        <f>Inventory[[#This Row],[Lead_Time_Days]]*0.8</f>
        <v>4</v>
      </c>
      <c r="S146">
        <f>MAX(0,Inventory[[#This Row],[Daily_Demand]]*Inventory[[#This Row],[Adj_Lead_Time]]+Inventory[[#This Row],[Safety_Stock]]-Inventory[[#This Row],[Current_Inventory]])</f>
        <v>199</v>
      </c>
    </row>
    <row r="147" spans="1:19" x14ac:dyDescent="0.25">
      <c r="A147">
        <v>146</v>
      </c>
      <c r="B147" t="s">
        <v>168</v>
      </c>
      <c r="C147" s="4" t="s">
        <v>13</v>
      </c>
      <c r="D147" t="s">
        <v>14</v>
      </c>
      <c r="E147" s="4">
        <v>50</v>
      </c>
      <c r="F147" s="4">
        <v>4</v>
      </c>
      <c r="G147" s="4">
        <v>452</v>
      </c>
      <c r="H147" s="4">
        <v>267</v>
      </c>
      <c r="I147" s="4">
        <v>374</v>
      </c>
      <c r="J147" s="6">
        <v>1557.7</v>
      </c>
      <c r="K147" s="4">
        <v>0.22700000000000001</v>
      </c>
      <c r="L147" s="4" t="s">
        <v>27</v>
      </c>
      <c r="M147" s="4">
        <f>Inventory[[#This Row],[Daily_Demand]]*Inventory[[#This Row],[Lead_Time_Days]]</f>
        <v>200</v>
      </c>
      <c r="N147" s="4">
        <f>MAX(0, Inventory[[#This Row],[Demand_Duration_Lead_time]]+Inventory[[#This Row],[Safety_Stock]]-Inventory[[#This Row],[Current_Inventory]])</f>
        <v>15</v>
      </c>
      <c r="O1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7" s="8">
        <f>Inventory[[#This Row],[Current_Inventory]]*Inventory[[#This Row],[Unit_Cost]]</f>
        <v>704080.4</v>
      </c>
      <c r="Q147" t="str">
        <f>IF(Inventory[[#This Row],[Stockout_Risk_Score]] &gt;= 0.8, "Critical",
   IF(Inventory[[#This Row],[Stockout_Risk_Score]] &gt;= 0.6, "High",
      IF(Inventory[[#This Row],[Stockout_Risk_Score]] &gt;= 0.3, "Medium", "Low")
   )
)</f>
        <v>Low</v>
      </c>
      <c r="R147">
        <f>Inventory[[#This Row],[Lead_Time_Days]]*0.8</f>
        <v>3.2</v>
      </c>
      <c r="S147">
        <f>MAX(0,Inventory[[#This Row],[Daily_Demand]]*Inventory[[#This Row],[Adj_Lead_Time]]+Inventory[[#This Row],[Safety_Stock]]-Inventory[[#This Row],[Current_Inventory]])</f>
        <v>0</v>
      </c>
    </row>
    <row r="148" spans="1:19" x14ac:dyDescent="0.25">
      <c r="A148">
        <v>147</v>
      </c>
      <c r="B148" t="s">
        <v>169</v>
      </c>
      <c r="C148" s="4" t="s">
        <v>13</v>
      </c>
      <c r="D148" t="s">
        <v>14</v>
      </c>
      <c r="E148" s="4">
        <v>18</v>
      </c>
      <c r="F148" s="4">
        <v>6</v>
      </c>
      <c r="G148" s="4">
        <v>393</v>
      </c>
      <c r="H148" s="4">
        <v>288</v>
      </c>
      <c r="I148" s="4">
        <v>329</v>
      </c>
      <c r="J148" s="6">
        <v>1824.22</v>
      </c>
      <c r="K148" s="4">
        <v>0.35099999999999998</v>
      </c>
      <c r="L148" s="4" t="s">
        <v>27</v>
      </c>
      <c r="M148" s="4">
        <f>Inventory[[#This Row],[Daily_Demand]]*Inventory[[#This Row],[Lead_Time_Days]]</f>
        <v>108</v>
      </c>
      <c r="N148" s="4">
        <f>MAX(0, Inventory[[#This Row],[Demand_Duration_Lead_time]]+Inventory[[#This Row],[Safety_Stock]]-Inventory[[#This Row],[Current_Inventory]])</f>
        <v>3</v>
      </c>
      <c r="O1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8" s="8">
        <f>Inventory[[#This Row],[Current_Inventory]]*Inventory[[#This Row],[Unit_Cost]]</f>
        <v>716918.46</v>
      </c>
      <c r="Q148" t="str">
        <f>IF(Inventory[[#This Row],[Stockout_Risk_Score]] &gt;= 0.8, "Critical",
   IF(Inventory[[#This Row],[Stockout_Risk_Score]] &gt;= 0.6, "High",
      IF(Inventory[[#This Row],[Stockout_Risk_Score]] &gt;= 0.3, "Medium", "Low")
   )
)</f>
        <v>Medium</v>
      </c>
      <c r="R148">
        <f>Inventory[[#This Row],[Lead_Time_Days]]*0.8</f>
        <v>4.8000000000000007</v>
      </c>
      <c r="S148">
        <f>MAX(0,Inventory[[#This Row],[Daily_Demand]]*Inventory[[#This Row],[Adj_Lead_Time]]+Inventory[[#This Row],[Safety_Stock]]-Inventory[[#This Row],[Current_Inventory]])</f>
        <v>0</v>
      </c>
    </row>
    <row r="149" spans="1:19" x14ac:dyDescent="0.25">
      <c r="A149">
        <v>148</v>
      </c>
      <c r="B149" t="s">
        <v>170</v>
      </c>
      <c r="C149" s="4" t="s">
        <v>21</v>
      </c>
      <c r="D149" t="s">
        <v>22</v>
      </c>
      <c r="E149" s="4">
        <v>89</v>
      </c>
      <c r="F149" s="4">
        <v>14</v>
      </c>
      <c r="G149" s="4">
        <v>454</v>
      </c>
      <c r="H149" s="4">
        <v>230</v>
      </c>
      <c r="I149" s="4">
        <v>248</v>
      </c>
      <c r="J149" s="6">
        <v>890.72</v>
      </c>
      <c r="K149" s="4">
        <v>0.751</v>
      </c>
      <c r="L149" s="4" t="s">
        <v>15</v>
      </c>
      <c r="M149" s="4">
        <f>Inventory[[#This Row],[Daily_Demand]]*Inventory[[#This Row],[Lead_Time_Days]]</f>
        <v>1246</v>
      </c>
      <c r="N149" s="4">
        <f>MAX(0, Inventory[[#This Row],[Demand_Duration_Lead_time]]+Inventory[[#This Row],[Safety_Stock]]-Inventory[[#This Row],[Current_Inventory]])</f>
        <v>1022</v>
      </c>
      <c r="O1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9" s="8">
        <f>Inventory[[#This Row],[Current_Inventory]]*Inventory[[#This Row],[Unit_Cost]]</f>
        <v>404386.88</v>
      </c>
      <c r="Q149" t="str">
        <f>IF(Inventory[[#This Row],[Stockout_Risk_Score]] &gt;= 0.8, "Critical",
   IF(Inventory[[#This Row],[Stockout_Risk_Score]] &gt;= 0.6, "High",
      IF(Inventory[[#This Row],[Stockout_Risk_Score]] &gt;= 0.3, "Medium", "Low")
   )
)</f>
        <v>High</v>
      </c>
      <c r="R149">
        <f>Inventory[[#This Row],[Lead_Time_Days]]*0.8</f>
        <v>11.200000000000001</v>
      </c>
      <c r="S149">
        <f>MAX(0,Inventory[[#This Row],[Daily_Demand]]*Inventory[[#This Row],[Adj_Lead_Time]]+Inventory[[#This Row],[Safety_Stock]]-Inventory[[#This Row],[Current_Inventory]])</f>
        <v>772.80000000000018</v>
      </c>
    </row>
    <row r="150" spans="1:19" x14ac:dyDescent="0.25">
      <c r="A150">
        <v>149</v>
      </c>
      <c r="B150" t="s">
        <v>171</v>
      </c>
      <c r="C150" s="4" t="s">
        <v>26</v>
      </c>
      <c r="D150" t="s">
        <v>14</v>
      </c>
      <c r="E150" s="4">
        <v>67</v>
      </c>
      <c r="F150" s="4">
        <v>6</v>
      </c>
      <c r="G150" s="4">
        <v>206</v>
      </c>
      <c r="H150" s="4">
        <v>55</v>
      </c>
      <c r="I150" s="4">
        <v>167</v>
      </c>
      <c r="J150" s="6">
        <v>1813.23</v>
      </c>
      <c r="K150" s="4">
        <v>0.56000000000000005</v>
      </c>
      <c r="L150" s="4" t="s">
        <v>19</v>
      </c>
      <c r="M150" s="4">
        <f>Inventory[[#This Row],[Daily_Demand]]*Inventory[[#This Row],[Lead_Time_Days]]</f>
        <v>402</v>
      </c>
      <c r="N150" s="4">
        <f>MAX(0, Inventory[[#This Row],[Demand_Duration_Lead_time]]+Inventory[[#This Row],[Safety_Stock]]-Inventory[[#This Row],[Current_Inventory]])</f>
        <v>251</v>
      </c>
      <c r="O1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0" s="8">
        <f>Inventory[[#This Row],[Current_Inventory]]*Inventory[[#This Row],[Unit_Cost]]</f>
        <v>373525.38</v>
      </c>
      <c r="Q150" t="str">
        <f>IF(Inventory[[#This Row],[Stockout_Risk_Score]] &gt;= 0.8, "Critical",
   IF(Inventory[[#This Row],[Stockout_Risk_Score]] &gt;= 0.6, "High",
      IF(Inventory[[#This Row],[Stockout_Risk_Score]] &gt;= 0.3, "Medium", "Low")
   )
)</f>
        <v>Medium</v>
      </c>
      <c r="R150">
        <f>Inventory[[#This Row],[Lead_Time_Days]]*0.8</f>
        <v>4.8000000000000007</v>
      </c>
      <c r="S150">
        <f>MAX(0,Inventory[[#This Row],[Daily_Demand]]*Inventory[[#This Row],[Adj_Lead_Time]]+Inventory[[#This Row],[Safety_Stock]]-Inventory[[#This Row],[Current_Inventory]])</f>
        <v>170.60000000000002</v>
      </c>
    </row>
    <row r="151" spans="1:19" x14ac:dyDescent="0.25">
      <c r="A151">
        <v>150</v>
      </c>
      <c r="B151" t="s">
        <v>172</v>
      </c>
      <c r="C151" s="4" t="s">
        <v>13</v>
      </c>
      <c r="D151" t="s">
        <v>18</v>
      </c>
      <c r="E151" s="4">
        <v>76</v>
      </c>
      <c r="F151" s="4">
        <v>6</v>
      </c>
      <c r="G151" s="4">
        <v>770</v>
      </c>
      <c r="H151" s="4">
        <v>82</v>
      </c>
      <c r="I151" s="4">
        <v>232</v>
      </c>
      <c r="J151" s="6">
        <v>1262.06</v>
      </c>
      <c r="K151" s="4">
        <v>0.95499999999999996</v>
      </c>
      <c r="L151" s="4" t="s">
        <v>19</v>
      </c>
      <c r="M151" s="4">
        <f>Inventory[[#This Row],[Daily_Demand]]*Inventory[[#This Row],[Lead_Time_Days]]</f>
        <v>456</v>
      </c>
      <c r="N151" s="4">
        <f>MAX(0, Inventory[[#This Row],[Demand_Duration_Lead_time]]+Inventory[[#This Row],[Safety_Stock]]-Inventory[[#This Row],[Current_Inventory]])</f>
        <v>0</v>
      </c>
      <c r="O1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1" s="8">
        <f>Inventory[[#This Row],[Current_Inventory]]*Inventory[[#This Row],[Unit_Cost]]</f>
        <v>971786.2</v>
      </c>
      <c r="Q151" t="str">
        <f>IF(Inventory[[#This Row],[Stockout_Risk_Score]] &gt;= 0.8, "Critical",
   IF(Inventory[[#This Row],[Stockout_Risk_Score]] &gt;= 0.6, "High",
      IF(Inventory[[#This Row],[Stockout_Risk_Score]] &gt;= 0.3, "Medium", "Low")
   )
)</f>
        <v>Critical</v>
      </c>
      <c r="R151">
        <f>Inventory[[#This Row],[Lead_Time_Days]]*0.8</f>
        <v>4.8000000000000007</v>
      </c>
      <c r="S151">
        <f>MAX(0,Inventory[[#This Row],[Daily_Demand]]*Inventory[[#This Row],[Adj_Lead_Time]]+Inventory[[#This Row],[Safety_Stock]]-Inventory[[#This Row],[Current_Inventory]])</f>
        <v>0</v>
      </c>
    </row>
    <row r="152" spans="1:19" x14ac:dyDescent="0.25">
      <c r="A152">
        <v>151</v>
      </c>
      <c r="B152" t="s">
        <v>173</v>
      </c>
      <c r="C152" s="4" t="s">
        <v>41</v>
      </c>
      <c r="D152" t="s">
        <v>14</v>
      </c>
      <c r="E152" s="4">
        <v>7</v>
      </c>
      <c r="F152" s="4">
        <v>13</v>
      </c>
      <c r="G152" s="4">
        <v>409</v>
      </c>
      <c r="H152" s="4">
        <v>63</v>
      </c>
      <c r="I152" s="4">
        <v>104</v>
      </c>
      <c r="J152" s="6">
        <v>1746.6</v>
      </c>
      <c r="K152" s="4">
        <v>0.22800000000000001</v>
      </c>
      <c r="L152" s="4" t="s">
        <v>15</v>
      </c>
      <c r="M152" s="4">
        <f>Inventory[[#This Row],[Daily_Demand]]*Inventory[[#This Row],[Lead_Time_Days]]</f>
        <v>91</v>
      </c>
      <c r="N152" s="4">
        <f>MAX(0, Inventory[[#This Row],[Demand_Duration_Lead_time]]+Inventory[[#This Row],[Safety_Stock]]-Inventory[[#This Row],[Current_Inventory]])</f>
        <v>0</v>
      </c>
      <c r="O1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52" s="8">
        <f>Inventory[[#This Row],[Current_Inventory]]*Inventory[[#This Row],[Unit_Cost]]</f>
        <v>714359.39999999991</v>
      </c>
      <c r="Q152" t="str">
        <f>IF(Inventory[[#This Row],[Stockout_Risk_Score]] &gt;= 0.8, "Critical",
   IF(Inventory[[#This Row],[Stockout_Risk_Score]] &gt;= 0.6, "High",
      IF(Inventory[[#This Row],[Stockout_Risk_Score]] &gt;= 0.3, "Medium", "Low")
   )
)</f>
        <v>Low</v>
      </c>
      <c r="R152">
        <f>Inventory[[#This Row],[Lead_Time_Days]]*0.8</f>
        <v>10.4</v>
      </c>
      <c r="S152">
        <f>MAX(0,Inventory[[#This Row],[Daily_Demand]]*Inventory[[#This Row],[Adj_Lead_Time]]+Inventory[[#This Row],[Safety_Stock]]-Inventory[[#This Row],[Current_Inventory]])</f>
        <v>0</v>
      </c>
    </row>
    <row r="153" spans="1:19" x14ac:dyDescent="0.25">
      <c r="A153">
        <v>152</v>
      </c>
      <c r="B153" t="s">
        <v>174</v>
      </c>
      <c r="C153" s="4" t="s">
        <v>41</v>
      </c>
      <c r="D153" t="s">
        <v>14</v>
      </c>
      <c r="E153" s="4">
        <v>32</v>
      </c>
      <c r="F153" s="4">
        <v>5</v>
      </c>
      <c r="G153" s="4">
        <v>237</v>
      </c>
      <c r="H153" s="4">
        <v>230</v>
      </c>
      <c r="I153" s="4">
        <v>320</v>
      </c>
      <c r="J153" s="6">
        <v>126.78</v>
      </c>
      <c r="K153" s="4">
        <v>0.872</v>
      </c>
      <c r="L153" s="4" t="s">
        <v>27</v>
      </c>
      <c r="M153" s="4">
        <f>Inventory[[#This Row],[Daily_Demand]]*Inventory[[#This Row],[Lead_Time_Days]]</f>
        <v>160</v>
      </c>
      <c r="N153" s="4">
        <f>MAX(0, Inventory[[#This Row],[Demand_Duration_Lead_time]]+Inventory[[#This Row],[Safety_Stock]]-Inventory[[#This Row],[Current_Inventory]])</f>
        <v>153</v>
      </c>
      <c r="O1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3" s="8">
        <f>Inventory[[#This Row],[Current_Inventory]]*Inventory[[#This Row],[Unit_Cost]]</f>
        <v>30046.86</v>
      </c>
      <c r="Q153" t="str">
        <f>IF(Inventory[[#This Row],[Stockout_Risk_Score]] &gt;= 0.8, "Critical",
   IF(Inventory[[#This Row],[Stockout_Risk_Score]] &gt;= 0.6, "High",
      IF(Inventory[[#This Row],[Stockout_Risk_Score]] &gt;= 0.3, "Medium", "Low")
   )
)</f>
        <v>Critical</v>
      </c>
      <c r="R153">
        <f>Inventory[[#This Row],[Lead_Time_Days]]*0.8</f>
        <v>4</v>
      </c>
      <c r="S153">
        <f>MAX(0,Inventory[[#This Row],[Daily_Demand]]*Inventory[[#This Row],[Adj_Lead_Time]]+Inventory[[#This Row],[Safety_Stock]]-Inventory[[#This Row],[Current_Inventory]])</f>
        <v>121</v>
      </c>
    </row>
    <row r="154" spans="1:19" x14ac:dyDescent="0.25">
      <c r="A154">
        <v>153</v>
      </c>
      <c r="B154" t="s">
        <v>175</v>
      </c>
      <c r="C154" s="4" t="s">
        <v>41</v>
      </c>
      <c r="D154" t="s">
        <v>18</v>
      </c>
      <c r="E154" s="4">
        <v>129</v>
      </c>
      <c r="F154" s="4">
        <v>9</v>
      </c>
      <c r="G154" s="4">
        <v>127</v>
      </c>
      <c r="H154" s="4">
        <v>18</v>
      </c>
      <c r="I154" s="4">
        <v>54</v>
      </c>
      <c r="J154" s="6">
        <v>1332.81</v>
      </c>
      <c r="K154" s="4">
        <v>0.28299999999999997</v>
      </c>
      <c r="L154" s="4" t="s">
        <v>19</v>
      </c>
      <c r="M154" s="4">
        <f>Inventory[[#This Row],[Daily_Demand]]*Inventory[[#This Row],[Lead_Time_Days]]</f>
        <v>1161</v>
      </c>
      <c r="N154" s="4">
        <f>MAX(0, Inventory[[#This Row],[Demand_Duration_Lead_time]]+Inventory[[#This Row],[Safety_Stock]]-Inventory[[#This Row],[Current_Inventory]])</f>
        <v>1052</v>
      </c>
      <c r="O1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4" s="8">
        <f>Inventory[[#This Row],[Current_Inventory]]*Inventory[[#This Row],[Unit_Cost]]</f>
        <v>169266.87</v>
      </c>
      <c r="Q154" t="str">
        <f>IF(Inventory[[#This Row],[Stockout_Risk_Score]] &gt;= 0.8, "Critical",
   IF(Inventory[[#This Row],[Stockout_Risk_Score]] &gt;= 0.6, "High",
      IF(Inventory[[#This Row],[Stockout_Risk_Score]] &gt;= 0.3, "Medium", "Low")
   )
)</f>
        <v>Low</v>
      </c>
      <c r="R154">
        <f>Inventory[[#This Row],[Lead_Time_Days]]*0.8</f>
        <v>7.2</v>
      </c>
      <c r="S154">
        <f>MAX(0,Inventory[[#This Row],[Daily_Demand]]*Inventory[[#This Row],[Adj_Lead_Time]]+Inventory[[#This Row],[Safety_Stock]]-Inventory[[#This Row],[Current_Inventory]])</f>
        <v>819.80000000000007</v>
      </c>
    </row>
    <row r="155" spans="1:19" x14ac:dyDescent="0.25">
      <c r="A155">
        <v>154</v>
      </c>
      <c r="B155" t="s">
        <v>176</v>
      </c>
      <c r="C155" s="4" t="s">
        <v>41</v>
      </c>
      <c r="D155" t="s">
        <v>14</v>
      </c>
      <c r="E155" s="4">
        <v>161</v>
      </c>
      <c r="F155" s="4">
        <v>4</v>
      </c>
      <c r="G155" s="4">
        <v>569</v>
      </c>
      <c r="H155" s="4">
        <v>181</v>
      </c>
      <c r="I155" s="4">
        <v>150</v>
      </c>
      <c r="J155" s="6">
        <v>1703.55</v>
      </c>
      <c r="K155" s="4">
        <v>0.245</v>
      </c>
      <c r="L155" s="4" t="s">
        <v>19</v>
      </c>
      <c r="M155" s="4">
        <f>Inventory[[#This Row],[Daily_Demand]]*Inventory[[#This Row],[Lead_Time_Days]]</f>
        <v>644</v>
      </c>
      <c r="N155" s="4">
        <f>MAX(0, Inventory[[#This Row],[Demand_Duration_Lead_time]]+Inventory[[#This Row],[Safety_Stock]]-Inventory[[#This Row],[Current_Inventory]])</f>
        <v>256</v>
      </c>
      <c r="O1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5" s="8">
        <f>Inventory[[#This Row],[Current_Inventory]]*Inventory[[#This Row],[Unit_Cost]]</f>
        <v>969319.95</v>
      </c>
      <c r="Q155" t="str">
        <f>IF(Inventory[[#This Row],[Stockout_Risk_Score]] &gt;= 0.8, "Critical",
   IF(Inventory[[#This Row],[Stockout_Risk_Score]] &gt;= 0.6, "High",
      IF(Inventory[[#This Row],[Stockout_Risk_Score]] &gt;= 0.3, "Medium", "Low")
   )
)</f>
        <v>Low</v>
      </c>
      <c r="R155">
        <f>Inventory[[#This Row],[Lead_Time_Days]]*0.8</f>
        <v>3.2</v>
      </c>
      <c r="S155">
        <f>MAX(0,Inventory[[#This Row],[Daily_Demand]]*Inventory[[#This Row],[Adj_Lead_Time]]+Inventory[[#This Row],[Safety_Stock]]-Inventory[[#This Row],[Current_Inventory]])</f>
        <v>127.20000000000005</v>
      </c>
    </row>
    <row r="156" spans="1:19" x14ac:dyDescent="0.25">
      <c r="A156">
        <v>155</v>
      </c>
      <c r="B156" t="s">
        <v>177</v>
      </c>
      <c r="C156" s="4" t="s">
        <v>21</v>
      </c>
      <c r="D156" t="s">
        <v>14</v>
      </c>
      <c r="E156" s="4">
        <v>91</v>
      </c>
      <c r="F156" s="4">
        <v>13</v>
      </c>
      <c r="G156" s="4">
        <v>368</v>
      </c>
      <c r="H156" s="4">
        <v>93</v>
      </c>
      <c r="I156" s="4">
        <v>335</v>
      </c>
      <c r="J156" s="6">
        <v>389.69</v>
      </c>
      <c r="K156" s="4">
        <v>0.498</v>
      </c>
      <c r="L156" s="4" t="s">
        <v>15</v>
      </c>
      <c r="M156" s="4">
        <f>Inventory[[#This Row],[Daily_Demand]]*Inventory[[#This Row],[Lead_Time_Days]]</f>
        <v>1183</v>
      </c>
      <c r="N156" s="4">
        <f>MAX(0, Inventory[[#This Row],[Demand_Duration_Lead_time]]+Inventory[[#This Row],[Safety_Stock]]-Inventory[[#This Row],[Current_Inventory]])</f>
        <v>908</v>
      </c>
      <c r="O1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6" s="8">
        <f>Inventory[[#This Row],[Current_Inventory]]*Inventory[[#This Row],[Unit_Cost]]</f>
        <v>143405.92000000001</v>
      </c>
      <c r="Q156" t="str">
        <f>IF(Inventory[[#This Row],[Stockout_Risk_Score]] &gt;= 0.8, "Critical",
   IF(Inventory[[#This Row],[Stockout_Risk_Score]] &gt;= 0.6, "High",
      IF(Inventory[[#This Row],[Stockout_Risk_Score]] &gt;= 0.3, "Medium", "Low")
   )
)</f>
        <v>Medium</v>
      </c>
      <c r="R156">
        <f>Inventory[[#This Row],[Lead_Time_Days]]*0.8</f>
        <v>10.4</v>
      </c>
      <c r="S156">
        <f>MAX(0,Inventory[[#This Row],[Daily_Demand]]*Inventory[[#This Row],[Adj_Lead_Time]]+Inventory[[#This Row],[Safety_Stock]]-Inventory[[#This Row],[Current_Inventory]])</f>
        <v>671.40000000000009</v>
      </c>
    </row>
    <row r="157" spans="1:19" x14ac:dyDescent="0.25">
      <c r="A157">
        <v>156</v>
      </c>
      <c r="B157" t="s">
        <v>178</v>
      </c>
      <c r="C157" s="4" t="s">
        <v>41</v>
      </c>
      <c r="D157" t="s">
        <v>14</v>
      </c>
      <c r="E157" s="4">
        <v>150</v>
      </c>
      <c r="F157" s="4">
        <v>5</v>
      </c>
      <c r="G157" s="4">
        <v>541</v>
      </c>
      <c r="H157" s="4">
        <v>21</v>
      </c>
      <c r="I157" s="4">
        <v>102</v>
      </c>
      <c r="J157" s="6">
        <v>1340.48</v>
      </c>
      <c r="K157" s="4">
        <v>7.0999999999999994E-2</v>
      </c>
      <c r="L157" s="4" t="s">
        <v>27</v>
      </c>
      <c r="M157" s="4">
        <f>Inventory[[#This Row],[Daily_Demand]]*Inventory[[#This Row],[Lead_Time_Days]]</f>
        <v>750</v>
      </c>
      <c r="N157" s="4">
        <f>MAX(0, Inventory[[#This Row],[Demand_Duration_Lead_time]]+Inventory[[#This Row],[Safety_Stock]]-Inventory[[#This Row],[Current_Inventory]])</f>
        <v>230</v>
      </c>
      <c r="O1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7" s="8">
        <f>Inventory[[#This Row],[Current_Inventory]]*Inventory[[#This Row],[Unit_Cost]]</f>
        <v>725199.68</v>
      </c>
      <c r="Q157" t="str">
        <f>IF(Inventory[[#This Row],[Stockout_Risk_Score]] &gt;= 0.8, "Critical",
   IF(Inventory[[#This Row],[Stockout_Risk_Score]] &gt;= 0.6, "High",
      IF(Inventory[[#This Row],[Stockout_Risk_Score]] &gt;= 0.3, "Medium", "Low")
   )
)</f>
        <v>Low</v>
      </c>
      <c r="R157">
        <f>Inventory[[#This Row],[Lead_Time_Days]]*0.8</f>
        <v>4</v>
      </c>
      <c r="S157">
        <f>MAX(0,Inventory[[#This Row],[Daily_Demand]]*Inventory[[#This Row],[Adj_Lead_Time]]+Inventory[[#This Row],[Safety_Stock]]-Inventory[[#This Row],[Current_Inventory]])</f>
        <v>80</v>
      </c>
    </row>
    <row r="158" spans="1:19" x14ac:dyDescent="0.25">
      <c r="A158">
        <v>157</v>
      </c>
      <c r="B158" t="s">
        <v>179</v>
      </c>
      <c r="C158" s="4" t="s">
        <v>13</v>
      </c>
      <c r="D158" t="s">
        <v>14</v>
      </c>
      <c r="E158" s="4">
        <v>167</v>
      </c>
      <c r="F158" s="4">
        <v>2</v>
      </c>
      <c r="G158" s="4">
        <v>45</v>
      </c>
      <c r="H158" s="4">
        <v>41</v>
      </c>
      <c r="I158" s="4">
        <v>267</v>
      </c>
      <c r="J158" s="6">
        <v>1658.66</v>
      </c>
      <c r="K158" s="4">
        <v>0.38400000000000001</v>
      </c>
      <c r="L158" s="4" t="s">
        <v>19</v>
      </c>
      <c r="M158" s="4">
        <f>Inventory[[#This Row],[Daily_Demand]]*Inventory[[#This Row],[Lead_Time_Days]]</f>
        <v>334</v>
      </c>
      <c r="N158" s="4">
        <f>MAX(0, Inventory[[#This Row],[Demand_Duration_Lead_time]]+Inventory[[#This Row],[Safety_Stock]]-Inventory[[#This Row],[Current_Inventory]])</f>
        <v>330</v>
      </c>
      <c r="O1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8" s="8">
        <f>Inventory[[#This Row],[Current_Inventory]]*Inventory[[#This Row],[Unit_Cost]]</f>
        <v>74639.7</v>
      </c>
      <c r="Q158" t="str">
        <f>IF(Inventory[[#This Row],[Stockout_Risk_Score]] &gt;= 0.8, "Critical",
   IF(Inventory[[#This Row],[Stockout_Risk_Score]] &gt;= 0.6, "High",
      IF(Inventory[[#This Row],[Stockout_Risk_Score]] &gt;= 0.3, "Medium", "Low")
   )
)</f>
        <v>Medium</v>
      </c>
      <c r="R158">
        <f>Inventory[[#This Row],[Lead_Time_Days]]*0.8</f>
        <v>1.6</v>
      </c>
      <c r="S158">
        <f>MAX(0,Inventory[[#This Row],[Daily_Demand]]*Inventory[[#This Row],[Adj_Lead_Time]]+Inventory[[#This Row],[Safety_Stock]]-Inventory[[#This Row],[Current_Inventory]])</f>
        <v>263.2</v>
      </c>
    </row>
    <row r="159" spans="1:19" x14ac:dyDescent="0.25">
      <c r="A159">
        <v>158</v>
      </c>
      <c r="B159" t="s">
        <v>180</v>
      </c>
      <c r="C159" s="4" t="s">
        <v>17</v>
      </c>
      <c r="D159" t="s">
        <v>18</v>
      </c>
      <c r="E159" s="4">
        <v>81</v>
      </c>
      <c r="F159" s="4">
        <v>8</v>
      </c>
      <c r="G159" s="4">
        <v>67</v>
      </c>
      <c r="H159" s="4">
        <v>298</v>
      </c>
      <c r="I159" s="4">
        <v>378</v>
      </c>
      <c r="J159" s="6">
        <v>611.5</v>
      </c>
      <c r="K159" s="4">
        <v>0.35599999999999998</v>
      </c>
      <c r="L159" s="4" t="s">
        <v>15</v>
      </c>
      <c r="M159" s="4">
        <f>Inventory[[#This Row],[Daily_Demand]]*Inventory[[#This Row],[Lead_Time_Days]]</f>
        <v>648</v>
      </c>
      <c r="N159" s="4">
        <f>MAX(0, Inventory[[#This Row],[Demand_Duration_Lead_time]]+Inventory[[#This Row],[Safety_Stock]]-Inventory[[#This Row],[Current_Inventory]])</f>
        <v>879</v>
      </c>
      <c r="O1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9" s="8">
        <f>Inventory[[#This Row],[Current_Inventory]]*Inventory[[#This Row],[Unit_Cost]]</f>
        <v>40970.5</v>
      </c>
      <c r="Q159" t="str">
        <f>IF(Inventory[[#This Row],[Stockout_Risk_Score]] &gt;= 0.8, "Critical",
   IF(Inventory[[#This Row],[Stockout_Risk_Score]] &gt;= 0.6, "High",
      IF(Inventory[[#This Row],[Stockout_Risk_Score]] &gt;= 0.3, "Medium", "Low")
   )
)</f>
        <v>Medium</v>
      </c>
      <c r="R159">
        <f>Inventory[[#This Row],[Lead_Time_Days]]*0.8</f>
        <v>6.4</v>
      </c>
      <c r="S159">
        <f>MAX(0,Inventory[[#This Row],[Daily_Demand]]*Inventory[[#This Row],[Adj_Lead_Time]]+Inventory[[#This Row],[Safety_Stock]]-Inventory[[#This Row],[Current_Inventory]])</f>
        <v>749.4</v>
      </c>
    </row>
    <row r="160" spans="1:19" x14ac:dyDescent="0.25">
      <c r="A160">
        <v>159</v>
      </c>
      <c r="B160" t="s">
        <v>181</v>
      </c>
      <c r="C160" s="4" t="s">
        <v>41</v>
      </c>
      <c r="D160" t="s">
        <v>14</v>
      </c>
      <c r="E160" s="4">
        <v>80</v>
      </c>
      <c r="F160" s="4">
        <v>2</v>
      </c>
      <c r="G160" s="4">
        <v>389</v>
      </c>
      <c r="H160" s="4">
        <v>281</v>
      </c>
      <c r="I160" s="4">
        <v>335</v>
      </c>
      <c r="J160" s="6">
        <v>840.23</v>
      </c>
      <c r="K160" s="4">
        <v>0.16</v>
      </c>
      <c r="L160" s="4" t="s">
        <v>15</v>
      </c>
      <c r="M160" s="4">
        <f>Inventory[[#This Row],[Daily_Demand]]*Inventory[[#This Row],[Lead_Time_Days]]</f>
        <v>160</v>
      </c>
      <c r="N160" s="4">
        <f>MAX(0, Inventory[[#This Row],[Demand_Duration_Lead_time]]+Inventory[[#This Row],[Safety_Stock]]-Inventory[[#This Row],[Current_Inventory]])</f>
        <v>52</v>
      </c>
      <c r="O1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0" s="8">
        <f>Inventory[[#This Row],[Current_Inventory]]*Inventory[[#This Row],[Unit_Cost]]</f>
        <v>326849.47000000003</v>
      </c>
      <c r="Q160" t="str">
        <f>IF(Inventory[[#This Row],[Stockout_Risk_Score]] &gt;= 0.8, "Critical",
   IF(Inventory[[#This Row],[Stockout_Risk_Score]] &gt;= 0.6, "High",
      IF(Inventory[[#This Row],[Stockout_Risk_Score]] &gt;= 0.3, "Medium", "Low")
   )
)</f>
        <v>Low</v>
      </c>
      <c r="R160">
        <f>Inventory[[#This Row],[Lead_Time_Days]]*0.8</f>
        <v>1.6</v>
      </c>
      <c r="S160">
        <f>MAX(0,Inventory[[#This Row],[Daily_Demand]]*Inventory[[#This Row],[Adj_Lead_Time]]+Inventory[[#This Row],[Safety_Stock]]-Inventory[[#This Row],[Current_Inventory]])</f>
        <v>20</v>
      </c>
    </row>
    <row r="161" spans="1:19" x14ac:dyDescent="0.25">
      <c r="A161">
        <v>160</v>
      </c>
      <c r="B161" t="s">
        <v>182</v>
      </c>
      <c r="C161" s="4" t="s">
        <v>21</v>
      </c>
      <c r="D161" t="s">
        <v>18</v>
      </c>
      <c r="E161" s="4">
        <v>179</v>
      </c>
      <c r="F161" s="4">
        <v>3</v>
      </c>
      <c r="G161" s="4">
        <v>33</v>
      </c>
      <c r="H161" s="4">
        <v>187</v>
      </c>
      <c r="I161" s="4">
        <v>289</v>
      </c>
      <c r="J161" s="6">
        <v>1160.56</v>
      </c>
      <c r="K161" s="4">
        <v>0.86099999999999999</v>
      </c>
      <c r="L161" s="4" t="s">
        <v>27</v>
      </c>
      <c r="M161" s="4">
        <f>Inventory[[#This Row],[Daily_Demand]]*Inventory[[#This Row],[Lead_Time_Days]]</f>
        <v>537</v>
      </c>
      <c r="N161" s="4">
        <f>MAX(0, Inventory[[#This Row],[Demand_Duration_Lead_time]]+Inventory[[#This Row],[Safety_Stock]]-Inventory[[#This Row],[Current_Inventory]])</f>
        <v>691</v>
      </c>
      <c r="O1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1" s="8">
        <f>Inventory[[#This Row],[Current_Inventory]]*Inventory[[#This Row],[Unit_Cost]]</f>
        <v>38298.479999999996</v>
      </c>
      <c r="Q161" t="str">
        <f>IF(Inventory[[#This Row],[Stockout_Risk_Score]] &gt;= 0.8, "Critical",
   IF(Inventory[[#This Row],[Stockout_Risk_Score]] &gt;= 0.6, "High",
      IF(Inventory[[#This Row],[Stockout_Risk_Score]] &gt;= 0.3, "Medium", "Low")
   )
)</f>
        <v>Critical</v>
      </c>
      <c r="R161">
        <f>Inventory[[#This Row],[Lead_Time_Days]]*0.8</f>
        <v>2.4000000000000004</v>
      </c>
      <c r="S161">
        <f>MAX(0,Inventory[[#This Row],[Daily_Demand]]*Inventory[[#This Row],[Adj_Lead_Time]]+Inventory[[#This Row],[Safety_Stock]]-Inventory[[#This Row],[Current_Inventory]])</f>
        <v>583.60000000000014</v>
      </c>
    </row>
    <row r="162" spans="1:19" x14ac:dyDescent="0.25">
      <c r="A162">
        <v>161</v>
      </c>
      <c r="B162" t="s">
        <v>183</v>
      </c>
      <c r="C162" s="4" t="s">
        <v>21</v>
      </c>
      <c r="D162" t="s">
        <v>14</v>
      </c>
      <c r="E162" s="4">
        <v>118</v>
      </c>
      <c r="F162" s="4">
        <v>12</v>
      </c>
      <c r="G162" s="4">
        <v>631</v>
      </c>
      <c r="H162" s="4">
        <v>123</v>
      </c>
      <c r="I162" s="4">
        <v>263</v>
      </c>
      <c r="J162" s="6">
        <v>1062.3800000000001</v>
      </c>
      <c r="K162" s="4">
        <v>0.38600000000000001</v>
      </c>
      <c r="L162" s="4" t="s">
        <v>15</v>
      </c>
      <c r="M162" s="4">
        <f>Inventory[[#This Row],[Daily_Demand]]*Inventory[[#This Row],[Lead_Time_Days]]</f>
        <v>1416</v>
      </c>
      <c r="N162" s="4">
        <f>MAX(0, Inventory[[#This Row],[Demand_Duration_Lead_time]]+Inventory[[#This Row],[Safety_Stock]]-Inventory[[#This Row],[Current_Inventory]])</f>
        <v>908</v>
      </c>
      <c r="O1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2" s="8">
        <f>Inventory[[#This Row],[Current_Inventory]]*Inventory[[#This Row],[Unit_Cost]]</f>
        <v>670361.78</v>
      </c>
      <c r="Q162" t="str">
        <f>IF(Inventory[[#This Row],[Stockout_Risk_Score]] &gt;= 0.8, "Critical",
   IF(Inventory[[#This Row],[Stockout_Risk_Score]] &gt;= 0.6, "High",
      IF(Inventory[[#This Row],[Stockout_Risk_Score]] &gt;= 0.3, "Medium", "Low")
   )
)</f>
        <v>Medium</v>
      </c>
      <c r="R162">
        <f>Inventory[[#This Row],[Lead_Time_Days]]*0.8</f>
        <v>9.6000000000000014</v>
      </c>
      <c r="S162">
        <f>MAX(0,Inventory[[#This Row],[Daily_Demand]]*Inventory[[#This Row],[Adj_Lead_Time]]+Inventory[[#This Row],[Safety_Stock]]-Inventory[[#This Row],[Current_Inventory]])</f>
        <v>624.80000000000018</v>
      </c>
    </row>
    <row r="163" spans="1:19" x14ac:dyDescent="0.25">
      <c r="A163">
        <v>162</v>
      </c>
      <c r="B163" t="s">
        <v>184</v>
      </c>
      <c r="C163" s="4" t="s">
        <v>41</v>
      </c>
      <c r="D163" t="s">
        <v>14</v>
      </c>
      <c r="E163" s="4">
        <v>137</v>
      </c>
      <c r="F163" s="4">
        <v>8</v>
      </c>
      <c r="G163" s="4">
        <v>206</v>
      </c>
      <c r="H163" s="4">
        <v>35</v>
      </c>
      <c r="I163" s="4">
        <v>153</v>
      </c>
      <c r="J163" s="6">
        <v>126.42</v>
      </c>
      <c r="K163" s="4">
        <v>0.98199999999999998</v>
      </c>
      <c r="L163" s="4" t="s">
        <v>27</v>
      </c>
      <c r="M163" s="4">
        <f>Inventory[[#This Row],[Daily_Demand]]*Inventory[[#This Row],[Lead_Time_Days]]</f>
        <v>1096</v>
      </c>
      <c r="N163" s="4">
        <f>MAX(0, Inventory[[#This Row],[Demand_Duration_Lead_time]]+Inventory[[#This Row],[Safety_Stock]]-Inventory[[#This Row],[Current_Inventory]])</f>
        <v>925</v>
      </c>
      <c r="O1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3" s="8">
        <f>Inventory[[#This Row],[Current_Inventory]]*Inventory[[#This Row],[Unit_Cost]]</f>
        <v>26042.52</v>
      </c>
      <c r="Q163" t="str">
        <f>IF(Inventory[[#This Row],[Stockout_Risk_Score]] &gt;= 0.8, "Critical",
   IF(Inventory[[#This Row],[Stockout_Risk_Score]] &gt;= 0.6, "High",
      IF(Inventory[[#This Row],[Stockout_Risk_Score]] &gt;= 0.3, "Medium", "Low")
   )
)</f>
        <v>Critical</v>
      </c>
      <c r="R163">
        <f>Inventory[[#This Row],[Lead_Time_Days]]*0.8</f>
        <v>6.4</v>
      </c>
      <c r="S163">
        <f>MAX(0,Inventory[[#This Row],[Daily_Demand]]*Inventory[[#This Row],[Adj_Lead_Time]]+Inventory[[#This Row],[Safety_Stock]]-Inventory[[#This Row],[Current_Inventory]])</f>
        <v>705.80000000000007</v>
      </c>
    </row>
    <row r="164" spans="1:19" x14ac:dyDescent="0.25">
      <c r="A164">
        <v>163</v>
      </c>
      <c r="B164" t="s">
        <v>185</v>
      </c>
      <c r="C164" s="4" t="s">
        <v>17</v>
      </c>
      <c r="D164" t="s">
        <v>14</v>
      </c>
      <c r="E164" s="4">
        <v>79</v>
      </c>
      <c r="F164" s="4">
        <v>2</v>
      </c>
      <c r="G164" s="4">
        <v>543</v>
      </c>
      <c r="H164" s="4">
        <v>246</v>
      </c>
      <c r="I164" s="4">
        <v>271</v>
      </c>
      <c r="J164" s="6">
        <v>242.41</v>
      </c>
      <c r="K164" s="4">
        <v>0.9</v>
      </c>
      <c r="L164" s="4" t="s">
        <v>19</v>
      </c>
      <c r="M164" s="4">
        <f>Inventory[[#This Row],[Daily_Demand]]*Inventory[[#This Row],[Lead_Time_Days]]</f>
        <v>158</v>
      </c>
      <c r="N164" s="4">
        <f>MAX(0, Inventory[[#This Row],[Demand_Duration_Lead_time]]+Inventory[[#This Row],[Safety_Stock]]-Inventory[[#This Row],[Current_Inventory]])</f>
        <v>0</v>
      </c>
      <c r="O1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4" s="8">
        <f>Inventory[[#This Row],[Current_Inventory]]*Inventory[[#This Row],[Unit_Cost]]</f>
        <v>131628.63</v>
      </c>
      <c r="Q164" t="str">
        <f>IF(Inventory[[#This Row],[Stockout_Risk_Score]] &gt;= 0.8, "Critical",
   IF(Inventory[[#This Row],[Stockout_Risk_Score]] &gt;= 0.6, "High",
      IF(Inventory[[#This Row],[Stockout_Risk_Score]] &gt;= 0.3, "Medium", "Low")
   )
)</f>
        <v>Critical</v>
      </c>
      <c r="R164">
        <f>Inventory[[#This Row],[Lead_Time_Days]]*0.8</f>
        <v>1.6</v>
      </c>
      <c r="S164">
        <f>MAX(0,Inventory[[#This Row],[Daily_Demand]]*Inventory[[#This Row],[Adj_Lead_Time]]+Inventory[[#This Row],[Safety_Stock]]-Inventory[[#This Row],[Current_Inventory]])</f>
        <v>0</v>
      </c>
    </row>
    <row r="165" spans="1:19" x14ac:dyDescent="0.25">
      <c r="A165">
        <v>164</v>
      </c>
      <c r="B165" t="s">
        <v>186</v>
      </c>
      <c r="C165" s="4" t="s">
        <v>41</v>
      </c>
      <c r="D165" t="s">
        <v>14</v>
      </c>
      <c r="E165" s="4">
        <v>63</v>
      </c>
      <c r="F165" s="4">
        <v>12</v>
      </c>
      <c r="G165" s="4">
        <v>298</v>
      </c>
      <c r="H165" s="4">
        <v>181</v>
      </c>
      <c r="I165" s="4">
        <v>389</v>
      </c>
      <c r="J165" s="6">
        <v>245.91</v>
      </c>
      <c r="K165" s="4">
        <v>0.19500000000000001</v>
      </c>
      <c r="L165" s="4" t="s">
        <v>15</v>
      </c>
      <c r="M165" s="4">
        <f>Inventory[[#This Row],[Daily_Demand]]*Inventory[[#This Row],[Lead_Time_Days]]</f>
        <v>756</v>
      </c>
      <c r="N165" s="4">
        <f>MAX(0, Inventory[[#This Row],[Demand_Duration_Lead_time]]+Inventory[[#This Row],[Safety_Stock]]-Inventory[[#This Row],[Current_Inventory]])</f>
        <v>639</v>
      </c>
      <c r="O1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5" s="8">
        <f>Inventory[[#This Row],[Current_Inventory]]*Inventory[[#This Row],[Unit_Cost]]</f>
        <v>73281.179999999993</v>
      </c>
      <c r="Q165" t="str">
        <f>IF(Inventory[[#This Row],[Stockout_Risk_Score]] &gt;= 0.8, "Critical",
   IF(Inventory[[#This Row],[Stockout_Risk_Score]] &gt;= 0.6, "High",
      IF(Inventory[[#This Row],[Stockout_Risk_Score]] &gt;= 0.3, "Medium", "Low")
   )
)</f>
        <v>Low</v>
      </c>
      <c r="R165">
        <f>Inventory[[#This Row],[Lead_Time_Days]]*0.8</f>
        <v>9.6000000000000014</v>
      </c>
      <c r="S165">
        <f>MAX(0,Inventory[[#This Row],[Daily_Demand]]*Inventory[[#This Row],[Adj_Lead_Time]]+Inventory[[#This Row],[Safety_Stock]]-Inventory[[#This Row],[Current_Inventory]])</f>
        <v>487.80000000000007</v>
      </c>
    </row>
    <row r="166" spans="1:19" x14ac:dyDescent="0.25">
      <c r="A166">
        <v>165</v>
      </c>
      <c r="B166" t="s">
        <v>187</v>
      </c>
      <c r="C166" s="4" t="s">
        <v>21</v>
      </c>
      <c r="D166" t="s">
        <v>18</v>
      </c>
      <c r="E166" s="4">
        <v>63</v>
      </c>
      <c r="F166" s="4">
        <v>4</v>
      </c>
      <c r="G166" s="4">
        <v>360</v>
      </c>
      <c r="H166" s="4">
        <v>242</v>
      </c>
      <c r="I166" s="4">
        <v>397</v>
      </c>
      <c r="J166" s="6">
        <v>561.41999999999996</v>
      </c>
      <c r="K166" s="4">
        <v>0.505</v>
      </c>
      <c r="L166" s="4" t="s">
        <v>19</v>
      </c>
      <c r="M166" s="4">
        <f>Inventory[[#This Row],[Daily_Demand]]*Inventory[[#This Row],[Lead_Time_Days]]</f>
        <v>252</v>
      </c>
      <c r="N166" s="4">
        <f>MAX(0, Inventory[[#This Row],[Demand_Duration_Lead_time]]+Inventory[[#This Row],[Safety_Stock]]-Inventory[[#This Row],[Current_Inventory]])</f>
        <v>134</v>
      </c>
      <c r="O1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6" s="8">
        <f>Inventory[[#This Row],[Current_Inventory]]*Inventory[[#This Row],[Unit_Cost]]</f>
        <v>202111.19999999998</v>
      </c>
      <c r="Q166" t="str">
        <f>IF(Inventory[[#This Row],[Stockout_Risk_Score]] &gt;= 0.8, "Critical",
   IF(Inventory[[#This Row],[Stockout_Risk_Score]] &gt;= 0.6, "High",
      IF(Inventory[[#This Row],[Stockout_Risk_Score]] &gt;= 0.3, "Medium", "Low")
   )
)</f>
        <v>Medium</v>
      </c>
      <c r="R166">
        <f>Inventory[[#This Row],[Lead_Time_Days]]*0.8</f>
        <v>3.2</v>
      </c>
      <c r="S166">
        <f>MAX(0,Inventory[[#This Row],[Daily_Demand]]*Inventory[[#This Row],[Adj_Lead_Time]]+Inventory[[#This Row],[Safety_Stock]]-Inventory[[#This Row],[Current_Inventory]])</f>
        <v>83.600000000000023</v>
      </c>
    </row>
    <row r="167" spans="1:19" x14ac:dyDescent="0.25">
      <c r="A167">
        <v>166</v>
      </c>
      <c r="B167" t="s">
        <v>188</v>
      </c>
      <c r="C167" s="4" t="s">
        <v>26</v>
      </c>
      <c r="D167" t="s">
        <v>18</v>
      </c>
      <c r="E167" s="4">
        <v>51</v>
      </c>
      <c r="F167" s="4">
        <v>14</v>
      </c>
      <c r="G167" s="4">
        <v>347</v>
      </c>
      <c r="H167" s="4">
        <v>46</v>
      </c>
      <c r="I167" s="4">
        <v>238</v>
      </c>
      <c r="J167" s="6">
        <v>529.44000000000005</v>
      </c>
      <c r="K167" s="4">
        <v>0.60199999999999998</v>
      </c>
      <c r="L167" s="4" t="s">
        <v>27</v>
      </c>
      <c r="M167" s="4">
        <f>Inventory[[#This Row],[Daily_Demand]]*Inventory[[#This Row],[Lead_Time_Days]]</f>
        <v>714</v>
      </c>
      <c r="N167" s="4">
        <f>MAX(0, Inventory[[#This Row],[Demand_Duration_Lead_time]]+Inventory[[#This Row],[Safety_Stock]]-Inventory[[#This Row],[Current_Inventory]])</f>
        <v>413</v>
      </c>
      <c r="O1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7" s="8">
        <f>Inventory[[#This Row],[Current_Inventory]]*Inventory[[#This Row],[Unit_Cost]]</f>
        <v>183715.68000000002</v>
      </c>
      <c r="Q167" t="str">
        <f>IF(Inventory[[#This Row],[Stockout_Risk_Score]] &gt;= 0.8, "Critical",
   IF(Inventory[[#This Row],[Stockout_Risk_Score]] &gt;= 0.6, "High",
      IF(Inventory[[#This Row],[Stockout_Risk_Score]] &gt;= 0.3, "Medium", "Low")
   )
)</f>
        <v>High</v>
      </c>
      <c r="R167">
        <f>Inventory[[#This Row],[Lead_Time_Days]]*0.8</f>
        <v>11.200000000000001</v>
      </c>
      <c r="S167">
        <f>MAX(0,Inventory[[#This Row],[Daily_Demand]]*Inventory[[#This Row],[Adj_Lead_Time]]+Inventory[[#This Row],[Safety_Stock]]-Inventory[[#This Row],[Current_Inventory]])</f>
        <v>270.20000000000005</v>
      </c>
    </row>
    <row r="168" spans="1:19" x14ac:dyDescent="0.25">
      <c r="A168">
        <v>167</v>
      </c>
      <c r="B168" t="s">
        <v>189</v>
      </c>
      <c r="C168" s="4" t="s">
        <v>13</v>
      </c>
      <c r="D168" t="s">
        <v>18</v>
      </c>
      <c r="E168" s="4">
        <v>99</v>
      </c>
      <c r="F168" s="4">
        <v>7</v>
      </c>
      <c r="G168" s="4">
        <v>698</v>
      </c>
      <c r="H168" s="4">
        <v>274</v>
      </c>
      <c r="I168" s="4">
        <v>376</v>
      </c>
      <c r="J168" s="6">
        <v>1497.33</v>
      </c>
      <c r="K168" s="4">
        <v>0.81899999999999995</v>
      </c>
      <c r="L168" s="4" t="s">
        <v>27</v>
      </c>
      <c r="M168" s="4">
        <f>Inventory[[#This Row],[Daily_Demand]]*Inventory[[#This Row],[Lead_Time_Days]]</f>
        <v>693</v>
      </c>
      <c r="N168" s="4">
        <f>MAX(0, Inventory[[#This Row],[Demand_Duration_Lead_time]]+Inventory[[#This Row],[Safety_Stock]]-Inventory[[#This Row],[Current_Inventory]])</f>
        <v>269</v>
      </c>
      <c r="O1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8" s="8">
        <f>Inventory[[#This Row],[Current_Inventory]]*Inventory[[#This Row],[Unit_Cost]]</f>
        <v>1045136.34</v>
      </c>
      <c r="Q168" t="str">
        <f>IF(Inventory[[#This Row],[Stockout_Risk_Score]] &gt;= 0.8, "Critical",
   IF(Inventory[[#This Row],[Stockout_Risk_Score]] &gt;= 0.6, "High",
      IF(Inventory[[#This Row],[Stockout_Risk_Score]] &gt;= 0.3, "Medium", "Low")
   )
)</f>
        <v>Critical</v>
      </c>
      <c r="R168">
        <f>Inventory[[#This Row],[Lead_Time_Days]]*0.8</f>
        <v>5.6000000000000005</v>
      </c>
      <c r="S168">
        <f>MAX(0,Inventory[[#This Row],[Daily_Demand]]*Inventory[[#This Row],[Adj_Lead_Time]]+Inventory[[#This Row],[Safety_Stock]]-Inventory[[#This Row],[Current_Inventory]])</f>
        <v>130.40000000000009</v>
      </c>
    </row>
    <row r="169" spans="1:19" x14ac:dyDescent="0.25">
      <c r="A169">
        <v>168</v>
      </c>
      <c r="B169" t="s">
        <v>190</v>
      </c>
      <c r="C169" s="4" t="s">
        <v>21</v>
      </c>
      <c r="D169" t="s">
        <v>22</v>
      </c>
      <c r="E169" s="4">
        <v>145</v>
      </c>
      <c r="F169" s="4">
        <v>7</v>
      </c>
      <c r="G169" s="4">
        <v>653</v>
      </c>
      <c r="H169" s="4">
        <v>22</v>
      </c>
      <c r="I169" s="4">
        <v>373</v>
      </c>
      <c r="J169" s="6">
        <v>1166.8499999999999</v>
      </c>
      <c r="K169" s="4">
        <v>0.88600000000000001</v>
      </c>
      <c r="L169" s="4" t="s">
        <v>27</v>
      </c>
      <c r="M169" s="4">
        <f>Inventory[[#This Row],[Daily_Demand]]*Inventory[[#This Row],[Lead_Time_Days]]</f>
        <v>1015</v>
      </c>
      <c r="N169" s="4">
        <f>MAX(0, Inventory[[#This Row],[Demand_Duration_Lead_time]]+Inventory[[#This Row],[Safety_Stock]]-Inventory[[#This Row],[Current_Inventory]])</f>
        <v>384</v>
      </c>
      <c r="O1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9" s="8">
        <f>Inventory[[#This Row],[Current_Inventory]]*Inventory[[#This Row],[Unit_Cost]]</f>
        <v>761953.04999999993</v>
      </c>
      <c r="Q169" t="str">
        <f>IF(Inventory[[#This Row],[Stockout_Risk_Score]] &gt;= 0.8, "Critical",
   IF(Inventory[[#This Row],[Stockout_Risk_Score]] &gt;= 0.6, "High",
      IF(Inventory[[#This Row],[Stockout_Risk_Score]] &gt;= 0.3, "Medium", "Low")
   )
)</f>
        <v>Critical</v>
      </c>
      <c r="R169">
        <f>Inventory[[#This Row],[Lead_Time_Days]]*0.8</f>
        <v>5.6000000000000005</v>
      </c>
      <c r="S169">
        <f>MAX(0,Inventory[[#This Row],[Daily_Demand]]*Inventory[[#This Row],[Adj_Lead_Time]]+Inventory[[#This Row],[Safety_Stock]]-Inventory[[#This Row],[Current_Inventory]])</f>
        <v>181.00000000000011</v>
      </c>
    </row>
    <row r="170" spans="1:19" x14ac:dyDescent="0.25">
      <c r="A170">
        <v>169</v>
      </c>
      <c r="B170" t="s">
        <v>191</v>
      </c>
      <c r="C170" s="4" t="s">
        <v>41</v>
      </c>
      <c r="D170" t="s">
        <v>14</v>
      </c>
      <c r="E170" s="4">
        <v>82</v>
      </c>
      <c r="F170" s="4">
        <v>7</v>
      </c>
      <c r="G170" s="4">
        <v>626</v>
      </c>
      <c r="H170" s="4">
        <v>115</v>
      </c>
      <c r="I170" s="4">
        <v>360</v>
      </c>
      <c r="J170" s="6">
        <v>1539.75</v>
      </c>
      <c r="K170" s="4">
        <v>0.624</v>
      </c>
      <c r="L170" s="4" t="s">
        <v>15</v>
      </c>
      <c r="M170" s="4">
        <f>Inventory[[#This Row],[Daily_Demand]]*Inventory[[#This Row],[Lead_Time_Days]]</f>
        <v>574</v>
      </c>
      <c r="N170" s="4">
        <f>MAX(0, Inventory[[#This Row],[Demand_Duration_Lead_time]]+Inventory[[#This Row],[Safety_Stock]]-Inventory[[#This Row],[Current_Inventory]])</f>
        <v>63</v>
      </c>
      <c r="O1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0" s="8">
        <f>Inventory[[#This Row],[Current_Inventory]]*Inventory[[#This Row],[Unit_Cost]]</f>
        <v>963883.5</v>
      </c>
      <c r="Q170" t="str">
        <f>IF(Inventory[[#This Row],[Stockout_Risk_Score]] &gt;= 0.8, "Critical",
   IF(Inventory[[#This Row],[Stockout_Risk_Score]] &gt;= 0.6, "High",
      IF(Inventory[[#This Row],[Stockout_Risk_Score]] &gt;= 0.3, "Medium", "Low")
   )
)</f>
        <v>High</v>
      </c>
      <c r="R170">
        <f>Inventory[[#This Row],[Lead_Time_Days]]*0.8</f>
        <v>5.6000000000000005</v>
      </c>
      <c r="S170">
        <f>MAX(0,Inventory[[#This Row],[Daily_Demand]]*Inventory[[#This Row],[Adj_Lead_Time]]+Inventory[[#This Row],[Safety_Stock]]-Inventory[[#This Row],[Current_Inventory]])</f>
        <v>0</v>
      </c>
    </row>
    <row r="171" spans="1:19" x14ac:dyDescent="0.25">
      <c r="A171">
        <v>170</v>
      </c>
      <c r="B171" t="s">
        <v>192</v>
      </c>
      <c r="C171" s="4" t="s">
        <v>13</v>
      </c>
      <c r="D171" t="s">
        <v>14</v>
      </c>
      <c r="E171" s="4">
        <v>117</v>
      </c>
      <c r="F171" s="4">
        <v>12</v>
      </c>
      <c r="G171" s="4">
        <v>44</v>
      </c>
      <c r="H171" s="4">
        <v>135</v>
      </c>
      <c r="I171" s="4">
        <v>148</v>
      </c>
      <c r="J171" s="6">
        <v>186.3</v>
      </c>
      <c r="K171" s="4">
        <v>3.5000000000000003E-2</v>
      </c>
      <c r="L171" s="4" t="s">
        <v>15</v>
      </c>
      <c r="M171" s="4">
        <f>Inventory[[#This Row],[Daily_Demand]]*Inventory[[#This Row],[Lead_Time_Days]]</f>
        <v>1404</v>
      </c>
      <c r="N171" s="4">
        <f>MAX(0, Inventory[[#This Row],[Demand_Duration_Lead_time]]+Inventory[[#This Row],[Safety_Stock]]-Inventory[[#This Row],[Current_Inventory]])</f>
        <v>1495</v>
      </c>
      <c r="O1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1" s="8">
        <f>Inventory[[#This Row],[Current_Inventory]]*Inventory[[#This Row],[Unit_Cost]]</f>
        <v>8197.2000000000007</v>
      </c>
      <c r="Q171" t="str">
        <f>IF(Inventory[[#This Row],[Stockout_Risk_Score]] &gt;= 0.8, "Critical",
   IF(Inventory[[#This Row],[Stockout_Risk_Score]] &gt;= 0.6, "High",
      IF(Inventory[[#This Row],[Stockout_Risk_Score]] &gt;= 0.3, "Medium", "Low")
   )
)</f>
        <v>Low</v>
      </c>
      <c r="R171">
        <f>Inventory[[#This Row],[Lead_Time_Days]]*0.8</f>
        <v>9.6000000000000014</v>
      </c>
      <c r="S171">
        <f>MAX(0,Inventory[[#This Row],[Daily_Demand]]*Inventory[[#This Row],[Adj_Lead_Time]]+Inventory[[#This Row],[Safety_Stock]]-Inventory[[#This Row],[Current_Inventory]])</f>
        <v>1214.2000000000003</v>
      </c>
    </row>
    <row r="172" spans="1:19" x14ac:dyDescent="0.25">
      <c r="A172">
        <v>171</v>
      </c>
      <c r="B172" t="s">
        <v>193</v>
      </c>
      <c r="C172" s="4" t="s">
        <v>41</v>
      </c>
      <c r="D172" t="s">
        <v>18</v>
      </c>
      <c r="E172" s="4">
        <v>113</v>
      </c>
      <c r="F172" s="4">
        <v>14</v>
      </c>
      <c r="G172" s="4">
        <v>548</v>
      </c>
      <c r="H172" s="4">
        <v>139</v>
      </c>
      <c r="I172" s="4">
        <v>146</v>
      </c>
      <c r="J172" s="6">
        <v>996.17</v>
      </c>
      <c r="K172" s="4">
        <v>0.48099999999999998</v>
      </c>
      <c r="L172" s="4" t="s">
        <v>15</v>
      </c>
      <c r="M172" s="4">
        <f>Inventory[[#This Row],[Daily_Demand]]*Inventory[[#This Row],[Lead_Time_Days]]</f>
        <v>1582</v>
      </c>
      <c r="N172" s="4">
        <f>MAX(0, Inventory[[#This Row],[Demand_Duration_Lead_time]]+Inventory[[#This Row],[Safety_Stock]]-Inventory[[#This Row],[Current_Inventory]])</f>
        <v>1173</v>
      </c>
      <c r="O1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2" s="8">
        <f>Inventory[[#This Row],[Current_Inventory]]*Inventory[[#This Row],[Unit_Cost]]</f>
        <v>545901.16</v>
      </c>
      <c r="Q172" t="str">
        <f>IF(Inventory[[#This Row],[Stockout_Risk_Score]] &gt;= 0.8, "Critical",
   IF(Inventory[[#This Row],[Stockout_Risk_Score]] &gt;= 0.6, "High",
      IF(Inventory[[#This Row],[Stockout_Risk_Score]] &gt;= 0.3, "Medium", "Low")
   )
)</f>
        <v>Medium</v>
      </c>
      <c r="R172">
        <f>Inventory[[#This Row],[Lead_Time_Days]]*0.8</f>
        <v>11.200000000000001</v>
      </c>
      <c r="S172">
        <f>MAX(0,Inventory[[#This Row],[Daily_Demand]]*Inventory[[#This Row],[Adj_Lead_Time]]+Inventory[[#This Row],[Safety_Stock]]-Inventory[[#This Row],[Current_Inventory]])</f>
        <v>856.60000000000014</v>
      </c>
    </row>
    <row r="173" spans="1:19" x14ac:dyDescent="0.25">
      <c r="A173">
        <v>172</v>
      </c>
      <c r="B173" t="s">
        <v>194</v>
      </c>
      <c r="C173" s="4" t="s">
        <v>41</v>
      </c>
      <c r="D173" t="s">
        <v>22</v>
      </c>
      <c r="E173" s="4">
        <v>110</v>
      </c>
      <c r="F173" s="4">
        <v>3</v>
      </c>
      <c r="G173" s="4">
        <v>445</v>
      </c>
      <c r="H173" s="4">
        <v>265</v>
      </c>
      <c r="I173" s="4">
        <v>376</v>
      </c>
      <c r="J173" s="6">
        <v>681.36</v>
      </c>
      <c r="K173" s="4">
        <v>0.88500000000000001</v>
      </c>
      <c r="L173" s="4" t="s">
        <v>19</v>
      </c>
      <c r="M173" s="4">
        <f>Inventory[[#This Row],[Daily_Demand]]*Inventory[[#This Row],[Lead_Time_Days]]</f>
        <v>330</v>
      </c>
      <c r="N173" s="4">
        <f>MAX(0, Inventory[[#This Row],[Demand_Duration_Lead_time]]+Inventory[[#This Row],[Safety_Stock]]-Inventory[[#This Row],[Current_Inventory]])</f>
        <v>150</v>
      </c>
      <c r="O1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3" s="8">
        <f>Inventory[[#This Row],[Current_Inventory]]*Inventory[[#This Row],[Unit_Cost]]</f>
        <v>303205.2</v>
      </c>
      <c r="Q173" t="str">
        <f>IF(Inventory[[#This Row],[Stockout_Risk_Score]] &gt;= 0.8, "Critical",
   IF(Inventory[[#This Row],[Stockout_Risk_Score]] &gt;= 0.6, "High",
      IF(Inventory[[#This Row],[Stockout_Risk_Score]] &gt;= 0.3, "Medium", "Low")
   )
)</f>
        <v>Critical</v>
      </c>
      <c r="R173">
        <f>Inventory[[#This Row],[Lead_Time_Days]]*0.8</f>
        <v>2.4000000000000004</v>
      </c>
      <c r="S173">
        <f>MAX(0,Inventory[[#This Row],[Daily_Demand]]*Inventory[[#This Row],[Adj_Lead_Time]]+Inventory[[#This Row],[Safety_Stock]]-Inventory[[#This Row],[Current_Inventory]])</f>
        <v>84</v>
      </c>
    </row>
    <row r="174" spans="1:19" x14ac:dyDescent="0.25">
      <c r="A174">
        <v>173</v>
      </c>
      <c r="B174" t="s">
        <v>195</v>
      </c>
      <c r="C174" s="4" t="s">
        <v>26</v>
      </c>
      <c r="D174" t="s">
        <v>14</v>
      </c>
      <c r="E174" s="4">
        <v>93</v>
      </c>
      <c r="F174" s="4">
        <v>3</v>
      </c>
      <c r="G174" s="4">
        <v>48</v>
      </c>
      <c r="H174" s="4">
        <v>124</v>
      </c>
      <c r="I174" s="4">
        <v>122</v>
      </c>
      <c r="J174" s="6">
        <v>1707.38</v>
      </c>
      <c r="K174" s="4">
        <v>0.71399999999999997</v>
      </c>
      <c r="L174" s="4" t="s">
        <v>19</v>
      </c>
      <c r="M174" s="4">
        <f>Inventory[[#This Row],[Daily_Demand]]*Inventory[[#This Row],[Lead_Time_Days]]</f>
        <v>279</v>
      </c>
      <c r="N174" s="4">
        <f>MAX(0, Inventory[[#This Row],[Demand_Duration_Lead_time]]+Inventory[[#This Row],[Safety_Stock]]-Inventory[[#This Row],[Current_Inventory]])</f>
        <v>355</v>
      </c>
      <c r="O1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4" s="8">
        <f>Inventory[[#This Row],[Current_Inventory]]*Inventory[[#This Row],[Unit_Cost]]</f>
        <v>81954.240000000005</v>
      </c>
      <c r="Q174" t="str">
        <f>IF(Inventory[[#This Row],[Stockout_Risk_Score]] &gt;= 0.8, "Critical",
   IF(Inventory[[#This Row],[Stockout_Risk_Score]] &gt;= 0.6, "High",
      IF(Inventory[[#This Row],[Stockout_Risk_Score]] &gt;= 0.3, "Medium", "Low")
   )
)</f>
        <v>High</v>
      </c>
      <c r="R174">
        <f>Inventory[[#This Row],[Lead_Time_Days]]*0.8</f>
        <v>2.4000000000000004</v>
      </c>
      <c r="S174">
        <f>MAX(0,Inventory[[#This Row],[Daily_Demand]]*Inventory[[#This Row],[Adj_Lead_Time]]+Inventory[[#This Row],[Safety_Stock]]-Inventory[[#This Row],[Current_Inventory]])</f>
        <v>299.20000000000005</v>
      </c>
    </row>
    <row r="175" spans="1:19" x14ac:dyDescent="0.25">
      <c r="A175">
        <v>174</v>
      </c>
      <c r="B175" t="s">
        <v>196</v>
      </c>
      <c r="C175" s="4" t="s">
        <v>13</v>
      </c>
      <c r="D175" t="s">
        <v>18</v>
      </c>
      <c r="E175" s="4">
        <v>37</v>
      </c>
      <c r="F175" s="4">
        <v>7</v>
      </c>
      <c r="G175" s="4">
        <v>342</v>
      </c>
      <c r="H175" s="4">
        <v>133</v>
      </c>
      <c r="I175" s="4">
        <v>305</v>
      </c>
      <c r="J175" s="6">
        <v>1430.19</v>
      </c>
      <c r="K175" s="4">
        <v>0.87</v>
      </c>
      <c r="L175" s="4" t="s">
        <v>15</v>
      </c>
      <c r="M175" s="4">
        <f>Inventory[[#This Row],[Daily_Demand]]*Inventory[[#This Row],[Lead_Time_Days]]</f>
        <v>259</v>
      </c>
      <c r="N175" s="4">
        <f>MAX(0, Inventory[[#This Row],[Demand_Duration_Lead_time]]+Inventory[[#This Row],[Safety_Stock]]-Inventory[[#This Row],[Current_Inventory]])</f>
        <v>50</v>
      </c>
      <c r="O1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5" s="8">
        <f>Inventory[[#This Row],[Current_Inventory]]*Inventory[[#This Row],[Unit_Cost]]</f>
        <v>489124.98000000004</v>
      </c>
      <c r="Q175" t="str">
        <f>IF(Inventory[[#This Row],[Stockout_Risk_Score]] &gt;= 0.8, "Critical",
   IF(Inventory[[#This Row],[Stockout_Risk_Score]] &gt;= 0.6, "High",
      IF(Inventory[[#This Row],[Stockout_Risk_Score]] &gt;= 0.3, "Medium", "Low")
   )
)</f>
        <v>Critical</v>
      </c>
      <c r="R175">
        <f>Inventory[[#This Row],[Lead_Time_Days]]*0.8</f>
        <v>5.6000000000000005</v>
      </c>
      <c r="S175">
        <f>MAX(0,Inventory[[#This Row],[Daily_Demand]]*Inventory[[#This Row],[Adj_Lead_Time]]+Inventory[[#This Row],[Safety_Stock]]-Inventory[[#This Row],[Current_Inventory]])</f>
        <v>0</v>
      </c>
    </row>
    <row r="176" spans="1:19" x14ac:dyDescent="0.25">
      <c r="A176">
        <v>175</v>
      </c>
      <c r="B176" t="s">
        <v>197</v>
      </c>
      <c r="C176" s="4" t="s">
        <v>13</v>
      </c>
      <c r="D176" t="s">
        <v>14</v>
      </c>
      <c r="E176" s="4">
        <v>101</v>
      </c>
      <c r="F176" s="4">
        <v>11</v>
      </c>
      <c r="G176" s="4">
        <v>332</v>
      </c>
      <c r="H176" s="4">
        <v>265</v>
      </c>
      <c r="I176" s="4">
        <v>280</v>
      </c>
      <c r="J176" s="6">
        <v>1745.05</v>
      </c>
      <c r="K176" s="4">
        <v>0.67400000000000004</v>
      </c>
      <c r="L176" s="4" t="s">
        <v>19</v>
      </c>
      <c r="M176" s="4">
        <f>Inventory[[#This Row],[Daily_Demand]]*Inventory[[#This Row],[Lead_Time_Days]]</f>
        <v>1111</v>
      </c>
      <c r="N176" s="4">
        <f>MAX(0, Inventory[[#This Row],[Demand_Duration_Lead_time]]+Inventory[[#This Row],[Safety_Stock]]-Inventory[[#This Row],[Current_Inventory]])</f>
        <v>1044</v>
      </c>
      <c r="O1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6" s="8">
        <f>Inventory[[#This Row],[Current_Inventory]]*Inventory[[#This Row],[Unit_Cost]]</f>
        <v>579356.6</v>
      </c>
      <c r="Q176" t="str">
        <f>IF(Inventory[[#This Row],[Stockout_Risk_Score]] &gt;= 0.8, "Critical",
   IF(Inventory[[#This Row],[Stockout_Risk_Score]] &gt;= 0.6, "High",
      IF(Inventory[[#This Row],[Stockout_Risk_Score]] &gt;= 0.3, "Medium", "Low")
   )
)</f>
        <v>High</v>
      </c>
      <c r="R176">
        <f>Inventory[[#This Row],[Lead_Time_Days]]*0.8</f>
        <v>8.8000000000000007</v>
      </c>
      <c r="S176">
        <f>MAX(0,Inventory[[#This Row],[Daily_Demand]]*Inventory[[#This Row],[Adj_Lead_Time]]+Inventory[[#This Row],[Safety_Stock]]-Inventory[[#This Row],[Current_Inventory]])</f>
        <v>821.80000000000018</v>
      </c>
    </row>
    <row r="177" spans="1:19" x14ac:dyDescent="0.25">
      <c r="A177">
        <v>176</v>
      </c>
      <c r="B177" t="s">
        <v>198</v>
      </c>
      <c r="C177" s="4" t="s">
        <v>26</v>
      </c>
      <c r="D177" t="s">
        <v>14</v>
      </c>
      <c r="E177" s="4">
        <v>194</v>
      </c>
      <c r="F177" s="4">
        <v>6</v>
      </c>
      <c r="G177" s="4">
        <v>603</v>
      </c>
      <c r="H177" s="4">
        <v>148</v>
      </c>
      <c r="I177" s="4">
        <v>219</v>
      </c>
      <c r="J177" s="6">
        <v>140.53</v>
      </c>
      <c r="K177" s="4">
        <v>4.3999999999999997E-2</v>
      </c>
      <c r="L177" s="4" t="s">
        <v>27</v>
      </c>
      <c r="M177" s="4">
        <f>Inventory[[#This Row],[Daily_Demand]]*Inventory[[#This Row],[Lead_Time_Days]]</f>
        <v>1164</v>
      </c>
      <c r="N177" s="4">
        <f>MAX(0, Inventory[[#This Row],[Demand_Duration_Lead_time]]+Inventory[[#This Row],[Safety_Stock]]-Inventory[[#This Row],[Current_Inventory]])</f>
        <v>709</v>
      </c>
      <c r="O1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7" s="8">
        <f>Inventory[[#This Row],[Current_Inventory]]*Inventory[[#This Row],[Unit_Cost]]</f>
        <v>84739.59</v>
      </c>
      <c r="Q177" t="str">
        <f>IF(Inventory[[#This Row],[Stockout_Risk_Score]] &gt;= 0.8, "Critical",
   IF(Inventory[[#This Row],[Stockout_Risk_Score]] &gt;= 0.6, "High",
      IF(Inventory[[#This Row],[Stockout_Risk_Score]] &gt;= 0.3, "Medium", "Low")
   )
)</f>
        <v>Low</v>
      </c>
      <c r="R177">
        <f>Inventory[[#This Row],[Lead_Time_Days]]*0.8</f>
        <v>4.8000000000000007</v>
      </c>
      <c r="S177">
        <f>MAX(0,Inventory[[#This Row],[Daily_Demand]]*Inventory[[#This Row],[Adj_Lead_Time]]+Inventory[[#This Row],[Safety_Stock]]-Inventory[[#This Row],[Current_Inventory]])</f>
        <v>476.20000000000027</v>
      </c>
    </row>
    <row r="178" spans="1:19" x14ac:dyDescent="0.25">
      <c r="A178">
        <v>177</v>
      </c>
      <c r="B178" t="s">
        <v>199</v>
      </c>
      <c r="C178" s="4" t="s">
        <v>21</v>
      </c>
      <c r="D178" t="s">
        <v>18</v>
      </c>
      <c r="E178" s="4">
        <v>83</v>
      </c>
      <c r="F178" s="4">
        <v>8</v>
      </c>
      <c r="G178" s="4">
        <v>289</v>
      </c>
      <c r="H178" s="4">
        <v>215</v>
      </c>
      <c r="I178" s="4">
        <v>382</v>
      </c>
      <c r="J178" s="6">
        <v>1455.61</v>
      </c>
      <c r="K178" s="4">
        <v>0.96799999999999997</v>
      </c>
      <c r="L178" s="4" t="s">
        <v>15</v>
      </c>
      <c r="M178" s="4">
        <f>Inventory[[#This Row],[Daily_Demand]]*Inventory[[#This Row],[Lead_Time_Days]]</f>
        <v>664</v>
      </c>
      <c r="N178" s="4">
        <f>MAX(0, Inventory[[#This Row],[Demand_Duration_Lead_time]]+Inventory[[#This Row],[Safety_Stock]]-Inventory[[#This Row],[Current_Inventory]])</f>
        <v>590</v>
      </c>
      <c r="O1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8" s="8">
        <f>Inventory[[#This Row],[Current_Inventory]]*Inventory[[#This Row],[Unit_Cost]]</f>
        <v>420671.29</v>
      </c>
      <c r="Q178" t="str">
        <f>IF(Inventory[[#This Row],[Stockout_Risk_Score]] &gt;= 0.8, "Critical",
   IF(Inventory[[#This Row],[Stockout_Risk_Score]] &gt;= 0.6, "High",
      IF(Inventory[[#This Row],[Stockout_Risk_Score]] &gt;= 0.3, "Medium", "Low")
   )
)</f>
        <v>Critical</v>
      </c>
      <c r="R178">
        <f>Inventory[[#This Row],[Lead_Time_Days]]*0.8</f>
        <v>6.4</v>
      </c>
      <c r="S178">
        <f>MAX(0,Inventory[[#This Row],[Daily_Demand]]*Inventory[[#This Row],[Adj_Lead_Time]]+Inventory[[#This Row],[Safety_Stock]]-Inventory[[#This Row],[Current_Inventory]])</f>
        <v>457.20000000000005</v>
      </c>
    </row>
    <row r="179" spans="1:19" x14ac:dyDescent="0.25">
      <c r="A179">
        <v>178</v>
      </c>
      <c r="B179" t="s">
        <v>200</v>
      </c>
      <c r="C179" s="4" t="s">
        <v>41</v>
      </c>
      <c r="D179" t="s">
        <v>18</v>
      </c>
      <c r="E179" s="4">
        <v>20</v>
      </c>
      <c r="F179" s="4">
        <v>8</v>
      </c>
      <c r="G179" s="4">
        <v>781</v>
      </c>
      <c r="H179" s="4">
        <v>56</v>
      </c>
      <c r="I179" s="4">
        <v>206</v>
      </c>
      <c r="J179" s="6">
        <v>1103.02</v>
      </c>
      <c r="K179" s="4">
        <v>0.91800000000000004</v>
      </c>
      <c r="L179" s="4" t="s">
        <v>27</v>
      </c>
      <c r="M179" s="4">
        <f>Inventory[[#This Row],[Daily_Demand]]*Inventory[[#This Row],[Lead_Time_Days]]</f>
        <v>160</v>
      </c>
      <c r="N179" s="4">
        <f>MAX(0, Inventory[[#This Row],[Demand_Duration_Lead_time]]+Inventory[[#This Row],[Safety_Stock]]-Inventory[[#This Row],[Current_Inventory]])</f>
        <v>0</v>
      </c>
      <c r="O1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79" s="8">
        <f>Inventory[[#This Row],[Current_Inventory]]*Inventory[[#This Row],[Unit_Cost]]</f>
        <v>861458.62</v>
      </c>
      <c r="Q179" t="str">
        <f>IF(Inventory[[#This Row],[Stockout_Risk_Score]] &gt;= 0.8, "Critical",
   IF(Inventory[[#This Row],[Stockout_Risk_Score]] &gt;= 0.6, "High",
      IF(Inventory[[#This Row],[Stockout_Risk_Score]] &gt;= 0.3, "Medium", "Low")
   )
)</f>
        <v>Critical</v>
      </c>
      <c r="R179">
        <f>Inventory[[#This Row],[Lead_Time_Days]]*0.8</f>
        <v>6.4</v>
      </c>
      <c r="S179">
        <f>MAX(0,Inventory[[#This Row],[Daily_Demand]]*Inventory[[#This Row],[Adj_Lead_Time]]+Inventory[[#This Row],[Safety_Stock]]-Inventory[[#This Row],[Current_Inventory]])</f>
        <v>0</v>
      </c>
    </row>
    <row r="180" spans="1:19" x14ac:dyDescent="0.25">
      <c r="A180">
        <v>179</v>
      </c>
      <c r="B180" t="s">
        <v>201</v>
      </c>
      <c r="C180" s="4" t="s">
        <v>17</v>
      </c>
      <c r="D180" t="s">
        <v>14</v>
      </c>
      <c r="E180" s="4">
        <v>48</v>
      </c>
      <c r="F180" s="4">
        <v>6</v>
      </c>
      <c r="G180" s="4">
        <v>314</v>
      </c>
      <c r="H180" s="4">
        <v>226</v>
      </c>
      <c r="I180" s="4">
        <v>271</v>
      </c>
      <c r="J180" s="6">
        <v>1658.75</v>
      </c>
      <c r="K180" s="4">
        <v>0.127</v>
      </c>
      <c r="L180" s="4" t="s">
        <v>27</v>
      </c>
      <c r="M180" s="4">
        <f>Inventory[[#This Row],[Daily_Demand]]*Inventory[[#This Row],[Lead_Time_Days]]</f>
        <v>288</v>
      </c>
      <c r="N180" s="4">
        <f>MAX(0, Inventory[[#This Row],[Demand_Duration_Lead_time]]+Inventory[[#This Row],[Safety_Stock]]-Inventory[[#This Row],[Current_Inventory]])</f>
        <v>200</v>
      </c>
      <c r="O1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0" s="8">
        <f>Inventory[[#This Row],[Current_Inventory]]*Inventory[[#This Row],[Unit_Cost]]</f>
        <v>520847.5</v>
      </c>
      <c r="Q180" t="str">
        <f>IF(Inventory[[#This Row],[Stockout_Risk_Score]] &gt;= 0.8, "Critical",
   IF(Inventory[[#This Row],[Stockout_Risk_Score]] &gt;= 0.6, "High",
      IF(Inventory[[#This Row],[Stockout_Risk_Score]] &gt;= 0.3, "Medium", "Low")
   )
)</f>
        <v>Low</v>
      </c>
      <c r="R180">
        <f>Inventory[[#This Row],[Lead_Time_Days]]*0.8</f>
        <v>4.8000000000000007</v>
      </c>
      <c r="S180">
        <f>MAX(0,Inventory[[#This Row],[Daily_Demand]]*Inventory[[#This Row],[Adj_Lead_Time]]+Inventory[[#This Row],[Safety_Stock]]-Inventory[[#This Row],[Current_Inventory]])</f>
        <v>142.40000000000003</v>
      </c>
    </row>
    <row r="181" spans="1:19" x14ac:dyDescent="0.25">
      <c r="A181">
        <v>180</v>
      </c>
      <c r="B181" t="s">
        <v>202</v>
      </c>
      <c r="C181" s="4" t="s">
        <v>41</v>
      </c>
      <c r="D181" t="s">
        <v>14</v>
      </c>
      <c r="E181" s="4">
        <v>190</v>
      </c>
      <c r="F181" s="4">
        <v>9</v>
      </c>
      <c r="G181" s="4">
        <v>675</v>
      </c>
      <c r="H181" s="4">
        <v>132</v>
      </c>
      <c r="I181" s="4">
        <v>395</v>
      </c>
      <c r="J181" s="6">
        <v>1038.96</v>
      </c>
      <c r="K181" s="4">
        <v>0.113</v>
      </c>
      <c r="L181" s="4" t="s">
        <v>27</v>
      </c>
      <c r="M181" s="4">
        <f>Inventory[[#This Row],[Daily_Demand]]*Inventory[[#This Row],[Lead_Time_Days]]</f>
        <v>1710</v>
      </c>
      <c r="N181" s="4">
        <f>MAX(0, Inventory[[#This Row],[Demand_Duration_Lead_time]]+Inventory[[#This Row],[Safety_Stock]]-Inventory[[#This Row],[Current_Inventory]])</f>
        <v>1167</v>
      </c>
      <c r="O1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1" s="8">
        <f>Inventory[[#This Row],[Current_Inventory]]*Inventory[[#This Row],[Unit_Cost]]</f>
        <v>701298</v>
      </c>
      <c r="Q181" t="str">
        <f>IF(Inventory[[#This Row],[Stockout_Risk_Score]] &gt;= 0.8, "Critical",
   IF(Inventory[[#This Row],[Stockout_Risk_Score]] &gt;= 0.6, "High",
      IF(Inventory[[#This Row],[Stockout_Risk_Score]] &gt;= 0.3, "Medium", "Low")
   )
)</f>
        <v>Low</v>
      </c>
      <c r="R181">
        <f>Inventory[[#This Row],[Lead_Time_Days]]*0.8</f>
        <v>7.2</v>
      </c>
      <c r="S181">
        <f>MAX(0,Inventory[[#This Row],[Daily_Demand]]*Inventory[[#This Row],[Adj_Lead_Time]]+Inventory[[#This Row],[Safety_Stock]]-Inventory[[#This Row],[Current_Inventory]])</f>
        <v>825</v>
      </c>
    </row>
    <row r="182" spans="1:19" x14ac:dyDescent="0.25">
      <c r="A182">
        <v>181</v>
      </c>
      <c r="B182" t="s">
        <v>203</v>
      </c>
      <c r="C182" s="4" t="s">
        <v>41</v>
      </c>
      <c r="D182" t="s">
        <v>18</v>
      </c>
      <c r="E182" s="4">
        <v>124</v>
      </c>
      <c r="F182" s="4">
        <v>11</v>
      </c>
      <c r="G182" s="4">
        <v>242</v>
      </c>
      <c r="H182" s="4">
        <v>40</v>
      </c>
      <c r="I182" s="4">
        <v>148</v>
      </c>
      <c r="J182" s="6">
        <v>1103.4100000000001</v>
      </c>
      <c r="K182" s="4">
        <v>0.53900000000000003</v>
      </c>
      <c r="L182" s="4" t="s">
        <v>19</v>
      </c>
      <c r="M182" s="4">
        <f>Inventory[[#This Row],[Daily_Demand]]*Inventory[[#This Row],[Lead_Time_Days]]</f>
        <v>1364</v>
      </c>
      <c r="N182" s="4">
        <f>MAX(0, Inventory[[#This Row],[Demand_Duration_Lead_time]]+Inventory[[#This Row],[Safety_Stock]]-Inventory[[#This Row],[Current_Inventory]])</f>
        <v>1162</v>
      </c>
      <c r="O1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2" s="8">
        <f>Inventory[[#This Row],[Current_Inventory]]*Inventory[[#This Row],[Unit_Cost]]</f>
        <v>267025.22000000003</v>
      </c>
      <c r="Q182" t="str">
        <f>IF(Inventory[[#This Row],[Stockout_Risk_Score]] &gt;= 0.8, "Critical",
   IF(Inventory[[#This Row],[Stockout_Risk_Score]] &gt;= 0.6, "High",
      IF(Inventory[[#This Row],[Stockout_Risk_Score]] &gt;= 0.3, "Medium", "Low")
   )
)</f>
        <v>Medium</v>
      </c>
      <c r="R182">
        <f>Inventory[[#This Row],[Lead_Time_Days]]*0.8</f>
        <v>8.8000000000000007</v>
      </c>
      <c r="S182">
        <f>MAX(0,Inventory[[#This Row],[Daily_Demand]]*Inventory[[#This Row],[Adj_Lead_Time]]+Inventory[[#This Row],[Safety_Stock]]-Inventory[[#This Row],[Current_Inventory]])</f>
        <v>889.2</v>
      </c>
    </row>
    <row r="183" spans="1:19" x14ac:dyDescent="0.25">
      <c r="A183">
        <v>182</v>
      </c>
      <c r="B183" t="s">
        <v>204</v>
      </c>
      <c r="C183" s="4" t="s">
        <v>21</v>
      </c>
      <c r="D183" t="s">
        <v>14</v>
      </c>
      <c r="E183" s="4">
        <v>138</v>
      </c>
      <c r="F183" s="4">
        <v>7</v>
      </c>
      <c r="G183" s="4">
        <v>94</v>
      </c>
      <c r="H183" s="4">
        <v>64</v>
      </c>
      <c r="I183" s="4">
        <v>269</v>
      </c>
      <c r="J183" s="6">
        <v>150.94999999999999</v>
      </c>
      <c r="K183" s="4">
        <v>0.75700000000000001</v>
      </c>
      <c r="L183" s="4" t="s">
        <v>27</v>
      </c>
      <c r="M183" s="4">
        <f>Inventory[[#This Row],[Daily_Demand]]*Inventory[[#This Row],[Lead_Time_Days]]</f>
        <v>966</v>
      </c>
      <c r="N183" s="4">
        <f>MAX(0, Inventory[[#This Row],[Demand_Duration_Lead_time]]+Inventory[[#This Row],[Safety_Stock]]-Inventory[[#This Row],[Current_Inventory]])</f>
        <v>936</v>
      </c>
      <c r="O1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3" s="8">
        <f>Inventory[[#This Row],[Current_Inventory]]*Inventory[[#This Row],[Unit_Cost]]</f>
        <v>14189.3</v>
      </c>
      <c r="Q183" t="str">
        <f>IF(Inventory[[#This Row],[Stockout_Risk_Score]] &gt;= 0.8, "Critical",
   IF(Inventory[[#This Row],[Stockout_Risk_Score]] &gt;= 0.6, "High",
      IF(Inventory[[#This Row],[Stockout_Risk_Score]] &gt;= 0.3, "Medium", "Low")
   )
)</f>
        <v>High</v>
      </c>
      <c r="R183">
        <f>Inventory[[#This Row],[Lead_Time_Days]]*0.8</f>
        <v>5.6000000000000005</v>
      </c>
      <c r="S183">
        <f>MAX(0,Inventory[[#This Row],[Daily_Demand]]*Inventory[[#This Row],[Adj_Lead_Time]]+Inventory[[#This Row],[Safety_Stock]]-Inventory[[#This Row],[Current_Inventory]])</f>
        <v>742.80000000000007</v>
      </c>
    </row>
    <row r="184" spans="1:19" x14ac:dyDescent="0.25">
      <c r="A184">
        <v>183</v>
      </c>
      <c r="B184" t="s">
        <v>205</v>
      </c>
      <c r="C184" s="4" t="s">
        <v>41</v>
      </c>
      <c r="D184" t="s">
        <v>14</v>
      </c>
      <c r="E184" s="4">
        <v>112</v>
      </c>
      <c r="F184" s="4">
        <v>6</v>
      </c>
      <c r="G184" s="4">
        <v>121</v>
      </c>
      <c r="H184" s="4">
        <v>162</v>
      </c>
      <c r="I184" s="4">
        <v>293</v>
      </c>
      <c r="J184" s="6">
        <v>1353.62</v>
      </c>
      <c r="K184" s="4">
        <v>0.38200000000000001</v>
      </c>
      <c r="L184" s="4" t="s">
        <v>19</v>
      </c>
      <c r="M184" s="4">
        <f>Inventory[[#This Row],[Daily_Demand]]*Inventory[[#This Row],[Lead_Time_Days]]</f>
        <v>672</v>
      </c>
      <c r="N184" s="4">
        <f>MAX(0, Inventory[[#This Row],[Demand_Duration_Lead_time]]+Inventory[[#This Row],[Safety_Stock]]-Inventory[[#This Row],[Current_Inventory]])</f>
        <v>713</v>
      </c>
      <c r="O1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4" s="8">
        <f>Inventory[[#This Row],[Current_Inventory]]*Inventory[[#This Row],[Unit_Cost]]</f>
        <v>163788.01999999999</v>
      </c>
      <c r="Q184" t="str">
        <f>IF(Inventory[[#This Row],[Stockout_Risk_Score]] &gt;= 0.8, "Critical",
   IF(Inventory[[#This Row],[Stockout_Risk_Score]] &gt;= 0.6, "High",
      IF(Inventory[[#This Row],[Stockout_Risk_Score]] &gt;= 0.3, "Medium", "Low")
   )
)</f>
        <v>Medium</v>
      </c>
      <c r="R184">
        <f>Inventory[[#This Row],[Lead_Time_Days]]*0.8</f>
        <v>4.8000000000000007</v>
      </c>
      <c r="S184">
        <f>MAX(0,Inventory[[#This Row],[Daily_Demand]]*Inventory[[#This Row],[Adj_Lead_Time]]+Inventory[[#This Row],[Safety_Stock]]-Inventory[[#This Row],[Current_Inventory]])</f>
        <v>578.60000000000014</v>
      </c>
    </row>
    <row r="185" spans="1:19" x14ac:dyDescent="0.25">
      <c r="A185">
        <v>184</v>
      </c>
      <c r="B185" t="s">
        <v>206</v>
      </c>
      <c r="C185" s="4" t="s">
        <v>26</v>
      </c>
      <c r="D185" t="s">
        <v>18</v>
      </c>
      <c r="E185" s="4">
        <v>147</v>
      </c>
      <c r="F185" s="4">
        <v>5</v>
      </c>
      <c r="G185" s="4">
        <v>551</v>
      </c>
      <c r="H185" s="4">
        <v>295</v>
      </c>
      <c r="I185" s="4">
        <v>308</v>
      </c>
      <c r="J185" s="6">
        <v>582.62</v>
      </c>
      <c r="K185" s="4">
        <v>0.13600000000000001</v>
      </c>
      <c r="L185" s="4" t="s">
        <v>27</v>
      </c>
      <c r="M185" s="4">
        <f>Inventory[[#This Row],[Daily_Demand]]*Inventory[[#This Row],[Lead_Time_Days]]</f>
        <v>735</v>
      </c>
      <c r="N185" s="4">
        <f>MAX(0, Inventory[[#This Row],[Demand_Duration_Lead_time]]+Inventory[[#This Row],[Safety_Stock]]-Inventory[[#This Row],[Current_Inventory]])</f>
        <v>479</v>
      </c>
      <c r="O1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5" s="8">
        <f>Inventory[[#This Row],[Current_Inventory]]*Inventory[[#This Row],[Unit_Cost]]</f>
        <v>321023.62</v>
      </c>
      <c r="Q185" t="str">
        <f>IF(Inventory[[#This Row],[Stockout_Risk_Score]] &gt;= 0.8, "Critical",
   IF(Inventory[[#This Row],[Stockout_Risk_Score]] &gt;= 0.6, "High",
      IF(Inventory[[#This Row],[Stockout_Risk_Score]] &gt;= 0.3, "Medium", "Low")
   )
)</f>
        <v>Low</v>
      </c>
      <c r="R185">
        <f>Inventory[[#This Row],[Lead_Time_Days]]*0.8</f>
        <v>4</v>
      </c>
      <c r="S185">
        <f>MAX(0,Inventory[[#This Row],[Daily_Demand]]*Inventory[[#This Row],[Adj_Lead_Time]]+Inventory[[#This Row],[Safety_Stock]]-Inventory[[#This Row],[Current_Inventory]])</f>
        <v>332</v>
      </c>
    </row>
    <row r="186" spans="1:19" x14ac:dyDescent="0.25">
      <c r="A186">
        <v>185</v>
      </c>
      <c r="B186" t="s">
        <v>207</v>
      </c>
      <c r="C186" s="4" t="s">
        <v>26</v>
      </c>
      <c r="D186" t="s">
        <v>14</v>
      </c>
      <c r="E186" s="4">
        <v>8</v>
      </c>
      <c r="F186" s="4">
        <v>8</v>
      </c>
      <c r="G186" s="4">
        <v>648</v>
      </c>
      <c r="H186" s="4">
        <v>45</v>
      </c>
      <c r="I186" s="4">
        <v>243</v>
      </c>
      <c r="J186" s="6">
        <v>88.4</v>
      </c>
      <c r="K186" s="4">
        <v>0.51100000000000001</v>
      </c>
      <c r="L186" s="4" t="s">
        <v>15</v>
      </c>
      <c r="M186" s="4">
        <f>Inventory[[#This Row],[Daily_Demand]]*Inventory[[#This Row],[Lead_Time_Days]]</f>
        <v>64</v>
      </c>
      <c r="N186" s="4">
        <f>MAX(0, Inventory[[#This Row],[Demand_Duration_Lead_time]]+Inventory[[#This Row],[Safety_Stock]]-Inventory[[#This Row],[Current_Inventory]])</f>
        <v>0</v>
      </c>
      <c r="O1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86" s="8">
        <f>Inventory[[#This Row],[Current_Inventory]]*Inventory[[#This Row],[Unit_Cost]]</f>
        <v>57283.200000000004</v>
      </c>
      <c r="Q186" t="str">
        <f>IF(Inventory[[#This Row],[Stockout_Risk_Score]] &gt;= 0.8, "Critical",
   IF(Inventory[[#This Row],[Stockout_Risk_Score]] &gt;= 0.6, "High",
      IF(Inventory[[#This Row],[Stockout_Risk_Score]] &gt;= 0.3, "Medium", "Low")
   )
)</f>
        <v>Medium</v>
      </c>
      <c r="R186">
        <f>Inventory[[#This Row],[Lead_Time_Days]]*0.8</f>
        <v>6.4</v>
      </c>
      <c r="S186">
        <f>MAX(0,Inventory[[#This Row],[Daily_Demand]]*Inventory[[#This Row],[Adj_Lead_Time]]+Inventory[[#This Row],[Safety_Stock]]-Inventory[[#This Row],[Current_Inventory]])</f>
        <v>0</v>
      </c>
    </row>
    <row r="187" spans="1:19" x14ac:dyDescent="0.25">
      <c r="A187">
        <v>186</v>
      </c>
      <c r="B187" t="s">
        <v>208</v>
      </c>
      <c r="C187" s="4" t="s">
        <v>13</v>
      </c>
      <c r="D187" t="s">
        <v>14</v>
      </c>
      <c r="E187" s="4">
        <v>60</v>
      </c>
      <c r="F187" s="4">
        <v>5</v>
      </c>
      <c r="G187" s="4">
        <v>705</v>
      </c>
      <c r="H187" s="4">
        <v>294</v>
      </c>
      <c r="I187" s="4">
        <v>199</v>
      </c>
      <c r="J187" s="6">
        <v>179.55</v>
      </c>
      <c r="K187" s="4">
        <v>0.33800000000000002</v>
      </c>
      <c r="L187" s="4" t="s">
        <v>27</v>
      </c>
      <c r="M187" s="4">
        <f>Inventory[[#This Row],[Daily_Demand]]*Inventory[[#This Row],[Lead_Time_Days]]</f>
        <v>300</v>
      </c>
      <c r="N187" s="4">
        <f>MAX(0, Inventory[[#This Row],[Demand_Duration_Lead_time]]+Inventory[[#This Row],[Safety_Stock]]-Inventory[[#This Row],[Current_Inventory]])</f>
        <v>0</v>
      </c>
      <c r="O1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7" s="8">
        <f>Inventory[[#This Row],[Current_Inventory]]*Inventory[[#This Row],[Unit_Cost]]</f>
        <v>126582.75000000001</v>
      </c>
      <c r="Q187" t="str">
        <f>IF(Inventory[[#This Row],[Stockout_Risk_Score]] &gt;= 0.8, "Critical",
   IF(Inventory[[#This Row],[Stockout_Risk_Score]] &gt;= 0.6, "High",
      IF(Inventory[[#This Row],[Stockout_Risk_Score]] &gt;= 0.3, "Medium", "Low")
   )
)</f>
        <v>Medium</v>
      </c>
      <c r="R187">
        <f>Inventory[[#This Row],[Lead_Time_Days]]*0.8</f>
        <v>4</v>
      </c>
      <c r="S187">
        <f>MAX(0,Inventory[[#This Row],[Daily_Demand]]*Inventory[[#This Row],[Adj_Lead_Time]]+Inventory[[#This Row],[Safety_Stock]]-Inventory[[#This Row],[Current_Inventory]])</f>
        <v>0</v>
      </c>
    </row>
    <row r="188" spans="1:19" x14ac:dyDescent="0.25">
      <c r="A188">
        <v>187</v>
      </c>
      <c r="B188" t="s">
        <v>209</v>
      </c>
      <c r="C188" s="4" t="s">
        <v>17</v>
      </c>
      <c r="D188" t="s">
        <v>22</v>
      </c>
      <c r="E188" s="4">
        <v>68</v>
      </c>
      <c r="F188" s="4">
        <v>6</v>
      </c>
      <c r="G188" s="4">
        <v>192</v>
      </c>
      <c r="H188" s="4">
        <v>265</v>
      </c>
      <c r="I188" s="4">
        <v>204</v>
      </c>
      <c r="J188" s="6">
        <v>1916.71</v>
      </c>
      <c r="K188" s="4">
        <v>0.35199999999999998</v>
      </c>
      <c r="L188" s="4" t="s">
        <v>27</v>
      </c>
      <c r="M188" s="4">
        <f>Inventory[[#This Row],[Daily_Demand]]*Inventory[[#This Row],[Lead_Time_Days]]</f>
        <v>408</v>
      </c>
      <c r="N188" s="4">
        <f>MAX(0, Inventory[[#This Row],[Demand_Duration_Lead_time]]+Inventory[[#This Row],[Safety_Stock]]-Inventory[[#This Row],[Current_Inventory]])</f>
        <v>481</v>
      </c>
      <c r="O1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8" s="8">
        <f>Inventory[[#This Row],[Current_Inventory]]*Inventory[[#This Row],[Unit_Cost]]</f>
        <v>368008.32</v>
      </c>
      <c r="Q188" t="str">
        <f>IF(Inventory[[#This Row],[Stockout_Risk_Score]] &gt;= 0.8, "Critical",
   IF(Inventory[[#This Row],[Stockout_Risk_Score]] &gt;= 0.6, "High",
      IF(Inventory[[#This Row],[Stockout_Risk_Score]] &gt;= 0.3, "Medium", "Low")
   )
)</f>
        <v>Medium</v>
      </c>
      <c r="R188">
        <f>Inventory[[#This Row],[Lead_Time_Days]]*0.8</f>
        <v>4.8000000000000007</v>
      </c>
      <c r="S188">
        <f>MAX(0,Inventory[[#This Row],[Daily_Demand]]*Inventory[[#This Row],[Adj_Lead_Time]]+Inventory[[#This Row],[Safety_Stock]]-Inventory[[#This Row],[Current_Inventory]])</f>
        <v>399.40000000000009</v>
      </c>
    </row>
    <row r="189" spans="1:19" x14ac:dyDescent="0.25">
      <c r="A189">
        <v>188</v>
      </c>
      <c r="B189" t="s">
        <v>210</v>
      </c>
      <c r="C189" s="4" t="s">
        <v>41</v>
      </c>
      <c r="D189" t="s">
        <v>18</v>
      </c>
      <c r="E189" s="4">
        <v>166</v>
      </c>
      <c r="F189" s="4">
        <v>6</v>
      </c>
      <c r="G189" s="4">
        <v>23</v>
      </c>
      <c r="H189" s="4">
        <v>187</v>
      </c>
      <c r="I189" s="4">
        <v>71</v>
      </c>
      <c r="J189" s="6">
        <v>724.85</v>
      </c>
      <c r="K189" s="4">
        <v>0.64500000000000002</v>
      </c>
      <c r="L189" s="4" t="s">
        <v>15</v>
      </c>
      <c r="M189" s="4">
        <f>Inventory[[#This Row],[Daily_Demand]]*Inventory[[#This Row],[Lead_Time_Days]]</f>
        <v>996</v>
      </c>
      <c r="N189" s="4">
        <f>MAX(0, Inventory[[#This Row],[Demand_Duration_Lead_time]]+Inventory[[#This Row],[Safety_Stock]]-Inventory[[#This Row],[Current_Inventory]])</f>
        <v>1160</v>
      </c>
      <c r="O1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9" s="8">
        <f>Inventory[[#This Row],[Current_Inventory]]*Inventory[[#This Row],[Unit_Cost]]</f>
        <v>16671.55</v>
      </c>
      <c r="Q189" t="str">
        <f>IF(Inventory[[#This Row],[Stockout_Risk_Score]] &gt;= 0.8, "Critical",
   IF(Inventory[[#This Row],[Stockout_Risk_Score]] &gt;= 0.6, "High",
      IF(Inventory[[#This Row],[Stockout_Risk_Score]] &gt;= 0.3, "Medium", "Low")
   )
)</f>
        <v>High</v>
      </c>
      <c r="R189">
        <f>Inventory[[#This Row],[Lead_Time_Days]]*0.8</f>
        <v>4.8000000000000007</v>
      </c>
      <c r="S189">
        <f>MAX(0,Inventory[[#This Row],[Daily_Demand]]*Inventory[[#This Row],[Adj_Lead_Time]]+Inventory[[#This Row],[Safety_Stock]]-Inventory[[#This Row],[Current_Inventory]])</f>
        <v>960.80000000000007</v>
      </c>
    </row>
    <row r="190" spans="1:19" x14ac:dyDescent="0.25">
      <c r="A190">
        <v>189</v>
      </c>
      <c r="B190" t="s">
        <v>211</v>
      </c>
      <c r="C190" s="4" t="s">
        <v>41</v>
      </c>
      <c r="D190" t="s">
        <v>22</v>
      </c>
      <c r="E190" s="4">
        <v>99</v>
      </c>
      <c r="F190" s="4">
        <v>2</v>
      </c>
      <c r="G190" s="4">
        <v>498</v>
      </c>
      <c r="H190" s="4">
        <v>45</v>
      </c>
      <c r="I190" s="4">
        <v>165</v>
      </c>
      <c r="J190" s="6">
        <v>1742.75</v>
      </c>
      <c r="K190" s="4">
        <v>0.88600000000000001</v>
      </c>
      <c r="L190" s="4" t="s">
        <v>19</v>
      </c>
      <c r="M190" s="4">
        <f>Inventory[[#This Row],[Daily_Demand]]*Inventory[[#This Row],[Lead_Time_Days]]</f>
        <v>198</v>
      </c>
      <c r="N190" s="4">
        <f>MAX(0, Inventory[[#This Row],[Demand_Duration_Lead_time]]+Inventory[[#This Row],[Safety_Stock]]-Inventory[[#This Row],[Current_Inventory]])</f>
        <v>0</v>
      </c>
      <c r="O1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90" s="8">
        <f>Inventory[[#This Row],[Current_Inventory]]*Inventory[[#This Row],[Unit_Cost]]</f>
        <v>867889.5</v>
      </c>
      <c r="Q190" t="str">
        <f>IF(Inventory[[#This Row],[Stockout_Risk_Score]] &gt;= 0.8, "Critical",
   IF(Inventory[[#This Row],[Stockout_Risk_Score]] &gt;= 0.6, "High",
      IF(Inventory[[#This Row],[Stockout_Risk_Score]] &gt;= 0.3, "Medium", "Low")
   )
)</f>
        <v>Critical</v>
      </c>
      <c r="R190">
        <f>Inventory[[#This Row],[Lead_Time_Days]]*0.8</f>
        <v>1.6</v>
      </c>
      <c r="S190">
        <f>MAX(0,Inventory[[#This Row],[Daily_Demand]]*Inventory[[#This Row],[Adj_Lead_Time]]+Inventory[[#This Row],[Safety_Stock]]-Inventory[[#This Row],[Current_Inventory]])</f>
        <v>0</v>
      </c>
    </row>
    <row r="191" spans="1:19" x14ac:dyDescent="0.25">
      <c r="A191">
        <v>190</v>
      </c>
      <c r="B191" t="s">
        <v>212</v>
      </c>
      <c r="C191" s="4" t="s">
        <v>21</v>
      </c>
      <c r="D191" t="s">
        <v>22</v>
      </c>
      <c r="E191" s="4">
        <v>60</v>
      </c>
      <c r="F191" s="4">
        <v>2</v>
      </c>
      <c r="G191" s="4">
        <v>679</v>
      </c>
      <c r="H191" s="4">
        <v>263</v>
      </c>
      <c r="I191" s="4">
        <v>162</v>
      </c>
      <c r="J191" s="6">
        <v>1921.37</v>
      </c>
      <c r="K191" s="4">
        <v>0.55900000000000005</v>
      </c>
      <c r="L191" s="4" t="s">
        <v>15</v>
      </c>
      <c r="M191" s="4">
        <f>Inventory[[#This Row],[Daily_Demand]]*Inventory[[#This Row],[Lead_Time_Days]]</f>
        <v>120</v>
      </c>
      <c r="N191" s="4">
        <f>MAX(0, Inventory[[#This Row],[Demand_Duration_Lead_time]]+Inventory[[#This Row],[Safety_Stock]]-Inventory[[#This Row],[Current_Inventory]])</f>
        <v>0</v>
      </c>
      <c r="O1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1" s="8">
        <f>Inventory[[#This Row],[Current_Inventory]]*Inventory[[#This Row],[Unit_Cost]]</f>
        <v>1304610.23</v>
      </c>
      <c r="Q191" t="str">
        <f>IF(Inventory[[#This Row],[Stockout_Risk_Score]] &gt;= 0.8, "Critical",
   IF(Inventory[[#This Row],[Stockout_Risk_Score]] &gt;= 0.6, "High",
      IF(Inventory[[#This Row],[Stockout_Risk_Score]] &gt;= 0.3, "Medium", "Low")
   )
)</f>
        <v>Medium</v>
      </c>
      <c r="R191">
        <f>Inventory[[#This Row],[Lead_Time_Days]]*0.8</f>
        <v>1.6</v>
      </c>
      <c r="S191">
        <f>MAX(0,Inventory[[#This Row],[Daily_Demand]]*Inventory[[#This Row],[Adj_Lead_Time]]+Inventory[[#This Row],[Safety_Stock]]-Inventory[[#This Row],[Current_Inventory]])</f>
        <v>0</v>
      </c>
    </row>
    <row r="192" spans="1:19" x14ac:dyDescent="0.25">
      <c r="A192">
        <v>191</v>
      </c>
      <c r="B192" t="s">
        <v>213</v>
      </c>
      <c r="C192" s="4" t="s">
        <v>26</v>
      </c>
      <c r="D192" t="s">
        <v>22</v>
      </c>
      <c r="E192" s="4">
        <v>36</v>
      </c>
      <c r="F192" s="4">
        <v>4</v>
      </c>
      <c r="G192" s="4">
        <v>414</v>
      </c>
      <c r="H192" s="4">
        <v>171</v>
      </c>
      <c r="I192" s="4">
        <v>260</v>
      </c>
      <c r="J192" s="6">
        <v>1889.37</v>
      </c>
      <c r="K192" s="4">
        <v>0.68799999999999994</v>
      </c>
      <c r="L192" s="4" t="s">
        <v>27</v>
      </c>
      <c r="M192" s="4">
        <f>Inventory[[#This Row],[Daily_Demand]]*Inventory[[#This Row],[Lead_Time_Days]]</f>
        <v>144</v>
      </c>
      <c r="N192" s="4">
        <f>MAX(0, Inventory[[#This Row],[Demand_Duration_Lead_time]]+Inventory[[#This Row],[Safety_Stock]]-Inventory[[#This Row],[Current_Inventory]])</f>
        <v>0</v>
      </c>
      <c r="O1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2" s="8">
        <f>Inventory[[#This Row],[Current_Inventory]]*Inventory[[#This Row],[Unit_Cost]]</f>
        <v>782199.17999999993</v>
      </c>
      <c r="Q192" t="str">
        <f>IF(Inventory[[#This Row],[Stockout_Risk_Score]] &gt;= 0.8, "Critical",
   IF(Inventory[[#This Row],[Stockout_Risk_Score]] &gt;= 0.6, "High",
      IF(Inventory[[#This Row],[Stockout_Risk_Score]] &gt;= 0.3, "Medium", "Low")
   )
)</f>
        <v>High</v>
      </c>
      <c r="R192">
        <f>Inventory[[#This Row],[Lead_Time_Days]]*0.8</f>
        <v>3.2</v>
      </c>
      <c r="S192">
        <f>MAX(0,Inventory[[#This Row],[Daily_Demand]]*Inventory[[#This Row],[Adj_Lead_Time]]+Inventory[[#This Row],[Safety_Stock]]-Inventory[[#This Row],[Current_Inventory]])</f>
        <v>0</v>
      </c>
    </row>
    <row r="193" spans="1:19" x14ac:dyDescent="0.25">
      <c r="A193">
        <v>192</v>
      </c>
      <c r="B193" t="s">
        <v>214</v>
      </c>
      <c r="C193" s="4" t="s">
        <v>17</v>
      </c>
      <c r="D193" t="s">
        <v>14</v>
      </c>
      <c r="E193" s="4">
        <v>120</v>
      </c>
      <c r="F193" s="4">
        <v>12</v>
      </c>
      <c r="G193" s="4">
        <v>645</v>
      </c>
      <c r="H193" s="4">
        <v>30</v>
      </c>
      <c r="I193" s="4">
        <v>73</v>
      </c>
      <c r="J193" s="6">
        <v>1769.36</v>
      </c>
      <c r="K193" s="4">
        <v>0.66</v>
      </c>
      <c r="L193" s="4" t="s">
        <v>27</v>
      </c>
      <c r="M193" s="4">
        <f>Inventory[[#This Row],[Daily_Demand]]*Inventory[[#This Row],[Lead_Time_Days]]</f>
        <v>1440</v>
      </c>
      <c r="N193" s="4">
        <f>MAX(0, Inventory[[#This Row],[Demand_Duration_Lead_time]]+Inventory[[#This Row],[Safety_Stock]]-Inventory[[#This Row],[Current_Inventory]])</f>
        <v>825</v>
      </c>
      <c r="O1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3" s="8">
        <f>Inventory[[#This Row],[Current_Inventory]]*Inventory[[#This Row],[Unit_Cost]]</f>
        <v>1141237.2</v>
      </c>
      <c r="Q193" t="str">
        <f>IF(Inventory[[#This Row],[Stockout_Risk_Score]] &gt;= 0.8, "Critical",
   IF(Inventory[[#This Row],[Stockout_Risk_Score]] &gt;= 0.6, "High",
      IF(Inventory[[#This Row],[Stockout_Risk_Score]] &gt;= 0.3, "Medium", "Low")
   )
)</f>
        <v>High</v>
      </c>
      <c r="R193">
        <f>Inventory[[#This Row],[Lead_Time_Days]]*0.8</f>
        <v>9.6000000000000014</v>
      </c>
      <c r="S193">
        <f>MAX(0,Inventory[[#This Row],[Daily_Demand]]*Inventory[[#This Row],[Adj_Lead_Time]]+Inventory[[#This Row],[Safety_Stock]]-Inventory[[#This Row],[Current_Inventory]])</f>
        <v>537.00000000000023</v>
      </c>
    </row>
    <row r="194" spans="1:19" x14ac:dyDescent="0.25">
      <c r="A194">
        <v>193</v>
      </c>
      <c r="B194" t="s">
        <v>215</v>
      </c>
      <c r="C194" s="4" t="s">
        <v>13</v>
      </c>
      <c r="D194" t="s">
        <v>14</v>
      </c>
      <c r="E194" s="4">
        <v>13</v>
      </c>
      <c r="F194" s="4">
        <v>4</v>
      </c>
      <c r="G194" s="4">
        <v>186</v>
      </c>
      <c r="H194" s="4">
        <v>84</v>
      </c>
      <c r="I194" s="4">
        <v>332</v>
      </c>
      <c r="J194" s="6">
        <v>1794.95</v>
      </c>
      <c r="K194" s="4">
        <v>0.55100000000000005</v>
      </c>
      <c r="L194" s="4" t="s">
        <v>19</v>
      </c>
      <c r="M194" s="4">
        <f>Inventory[[#This Row],[Daily_Demand]]*Inventory[[#This Row],[Lead_Time_Days]]</f>
        <v>52</v>
      </c>
      <c r="N194" s="4">
        <f>MAX(0, Inventory[[#This Row],[Demand_Duration_Lead_time]]+Inventory[[#This Row],[Safety_Stock]]-Inventory[[#This Row],[Current_Inventory]])</f>
        <v>0</v>
      </c>
      <c r="O1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4" s="8">
        <f>Inventory[[#This Row],[Current_Inventory]]*Inventory[[#This Row],[Unit_Cost]]</f>
        <v>333860.7</v>
      </c>
      <c r="Q194" t="str">
        <f>IF(Inventory[[#This Row],[Stockout_Risk_Score]] &gt;= 0.8, "Critical",
   IF(Inventory[[#This Row],[Stockout_Risk_Score]] &gt;= 0.6, "High",
      IF(Inventory[[#This Row],[Stockout_Risk_Score]] &gt;= 0.3, "Medium", "Low")
   )
)</f>
        <v>Medium</v>
      </c>
      <c r="R194">
        <f>Inventory[[#This Row],[Lead_Time_Days]]*0.8</f>
        <v>3.2</v>
      </c>
      <c r="S194">
        <f>MAX(0,Inventory[[#This Row],[Daily_Demand]]*Inventory[[#This Row],[Adj_Lead_Time]]+Inventory[[#This Row],[Safety_Stock]]-Inventory[[#This Row],[Current_Inventory]])</f>
        <v>0</v>
      </c>
    </row>
    <row r="195" spans="1:19" x14ac:dyDescent="0.25">
      <c r="A195">
        <v>194</v>
      </c>
      <c r="B195" t="s">
        <v>216</v>
      </c>
      <c r="C195" s="4" t="s">
        <v>26</v>
      </c>
      <c r="D195" t="s">
        <v>22</v>
      </c>
      <c r="E195" s="4">
        <v>195</v>
      </c>
      <c r="F195" s="4">
        <v>3</v>
      </c>
      <c r="G195" s="4">
        <v>319</v>
      </c>
      <c r="H195" s="4">
        <v>216</v>
      </c>
      <c r="I195" s="4">
        <v>341</v>
      </c>
      <c r="J195" s="6">
        <v>613.57000000000005</v>
      </c>
      <c r="K195" s="4">
        <v>0.311</v>
      </c>
      <c r="L195" s="4" t="s">
        <v>27</v>
      </c>
      <c r="M195" s="4">
        <f>Inventory[[#This Row],[Daily_Demand]]*Inventory[[#This Row],[Lead_Time_Days]]</f>
        <v>585</v>
      </c>
      <c r="N195" s="4">
        <f>MAX(0, Inventory[[#This Row],[Demand_Duration_Lead_time]]+Inventory[[#This Row],[Safety_Stock]]-Inventory[[#This Row],[Current_Inventory]])</f>
        <v>482</v>
      </c>
      <c r="O1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5" s="8">
        <f>Inventory[[#This Row],[Current_Inventory]]*Inventory[[#This Row],[Unit_Cost]]</f>
        <v>195728.83000000002</v>
      </c>
      <c r="Q195" t="str">
        <f>IF(Inventory[[#This Row],[Stockout_Risk_Score]] &gt;= 0.8, "Critical",
   IF(Inventory[[#This Row],[Stockout_Risk_Score]] &gt;= 0.6, "High",
      IF(Inventory[[#This Row],[Stockout_Risk_Score]] &gt;= 0.3, "Medium", "Low")
   )
)</f>
        <v>Medium</v>
      </c>
      <c r="R195">
        <f>Inventory[[#This Row],[Lead_Time_Days]]*0.8</f>
        <v>2.4000000000000004</v>
      </c>
      <c r="S195">
        <f>MAX(0,Inventory[[#This Row],[Daily_Demand]]*Inventory[[#This Row],[Adj_Lead_Time]]+Inventory[[#This Row],[Safety_Stock]]-Inventory[[#This Row],[Current_Inventory]])</f>
        <v>365</v>
      </c>
    </row>
    <row r="196" spans="1:19" x14ac:dyDescent="0.25">
      <c r="A196">
        <v>195</v>
      </c>
      <c r="B196" t="s">
        <v>217</v>
      </c>
      <c r="C196" s="4" t="s">
        <v>13</v>
      </c>
      <c r="D196" t="s">
        <v>22</v>
      </c>
      <c r="E196" s="4">
        <v>109</v>
      </c>
      <c r="F196" s="4">
        <v>13</v>
      </c>
      <c r="G196" s="4">
        <v>137</v>
      </c>
      <c r="H196" s="4">
        <v>187</v>
      </c>
      <c r="I196" s="4">
        <v>105</v>
      </c>
      <c r="J196" s="6">
        <v>345.37</v>
      </c>
      <c r="K196" s="4">
        <v>0.378</v>
      </c>
      <c r="L196" s="4" t="s">
        <v>27</v>
      </c>
      <c r="M196" s="4">
        <f>Inventory[[#This Row],[Daily_Demand]]*Inventory[[#This Row],[Lead_Time_Days]]</f>
        <v>1417</v>
      </c>
      <c r="N196" s="4">
        <f>MAX(0, Inventory[[#This Row],[Demand_Duration_Lead_time]]+Inventory[[#This Row],[Safety_Stock]]-Inventory[[#This Row],[Current_Inventory]])</f>
        <v>1467</v>
      </c>
      <c r="O1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6" s="8">
        <f>Inventory[[#This Row],[Current_Inventory]]*Inventory[[#This Row],[Unit_Cost]]</f>
        <v>47315.69</v>
      </c>
      <c r="Q196" t="str">
        <f>IF(Inventory[[#This Row],[Stockout_Risk_Score]] &gt;= 0.8, "Critical",
   IF(Inventory[[#This Row],[Stockout_Risk_Score]] &gt;= 0.6, "High",
      IF(Inventory[[#This Row],[Stockout_Risk_Score]] &gt;= 0.3, "Medium", "Low")
   )
)</f>
        <v>Medium</v>
      </c>
      <c r="R196">
        <f>Inventory[[#This Row],[Lead_Time_Days]]*0.8</f>
        <v>10.4</v>
      </c>
      <c r="S196">
        <f>MAX(0,Inventory[[#This Row],[Daily_Demand]]*Inventory[[#This Row],[Adj_Lead_Time]]+Inventory[[#This Row],[Safety_Stock]]-Inventory[[#This Row],[Current_Inventory]])</f>
        <v>1183.6000000000001</v>
      </c>
    </row>
    <row r="197" spans="1:19" x14ac:dyDescent="0.25">
      <c r="A197">
        <v>196</v>
      </c>
      <c r="B197" t="s">
        <v>218</v>
      </c>
      <c r="C197" s="4" t="s">
        <v>21</v>
      </c>
      <c r="D197" t="s">
        <v>22</v>
      </c>
      <c r="E197" s="4">
        <v>82</v>
      </c>
      <c r="F197" s="4">
        <v>3</v>
      </c>
      <c r="G197" s="4">
        <v>531</v>
      </c>
      <c r="H197" s="4">
        <v>46</v>
      </c>
      <c r="I197" s="4">
        <v>315</v>
      </c>
      <c r="J197" s="6">
        <v>1296.56</v>
      </c>
      <c r="K197" s="4">
        <v>0.316</v>
      </c>
      <c r="L197" s="4" t="s">
        <v>19</v>
      </c>
      <c r="M197" s="4">
        <f>Inventory[[#This Row],[Daily_Demand]]*Inventory[[#This Row],[Lead_Time_Days]]</f>
        <v>246</v>
      </c>
      <c r="N197" s="4">
        <f>MAX(0, Inventory[[#This Row],[Demand_Duration_Lead_time]]+Inventory[[#This Row],[Safety_Stock]]-Inventory[[#This Row],[Current_Inventory]])</f>
        <v>0</v>
      </c>
      <c r="O1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7" s="8">
        <f>Inventory[[#This Row],[Current_Inventory]]*Inventory[[#This Row],[Unit_Cost]]</f>
        <v>688473.36</v>
      </c>
      <c r="Q197" t="str">
        <f>IF(Inventory[[#This Row],[Stockout_Risk_Score]] &gt;= 0.8, "Critical",
   IF(Inventory[[#This Row],[Stockout_Risk_Score]] &gt;= 0.6, "High",
      IF(Inventory[[#This Row],[Stockout_Risk_Score]] &gt;= 0.3, "Medium", "Low")
   )
)</f>
        <v>Medium</v>
      </c>
      <c r="R197">
        <f>Inventory[[#This Row],[Lead_Time_Days]]*0.8</f>
        <v>2.4000000000000004</v>
      </c>
      <c r="S197">
        <f>MAX(0,Inventory[[#This Row],[Daily_Demand]]*Inventory[[#This Row],[Adj_Lead_Time]]+Inventory[[#This Row],[Safety_Stock]]-Inventory[[#This Row],[Current_Inventory]])</f>
        <v>0</v>
      </c>
    </row>
    <row r="198" spans="1:19" x14ac:dyDescent="0.25">
      <c r="A198">
        <v>197</v>
      </c>
      <c r="B198" t="s">
        <v>219</v>
      </c>
      <c r="C198" s="4" t="s">
        <v>21</v>
      </c>
      <c r="D198" t="s">
        <v>14</v>
      </c>
      <c r="E198" s="4">
        <v>165</v>
      </c>
      <c r="F198" s="4">
        <v>7</v>
      </c>
      <c r="G198" s="4">
        <v>631</v>
      </c>
      <c r="H198" s="4">
        <v>129</v>
      </c>
      <c r="I198" s="4">
        <v>103</v>
      </c>
      <c r="J198" s="6">
        <v>1001.81</v>
      </c>
      <c r="K198" s="4">
        <v>0.91700000000000004</v>
      </c>
      <c r="L198" s="4" t="s">
        <v>19</v>
      </c>
      <c r="M198" s="4">
        <f>Inventory[[#This Row],[Daily_Demand]]*Inventory[[#This Row],[Lead_Time_Days]]</f>
        <v>1155</v>
      </c>
      <c r="N198" s="4">
        <f>MAX(0, Inventory[[#This Row],[Demand_Duration_Lead_time]]+Inventory[[#This Row],[Safety_Stock]]-Inventory[[#This Row],[Current_Inventory]])</f>
        <v>653</v>
      </c>
      <c r="O1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8" s="8">
        <f>Inventory[[#This Row],[Current_Inventory]]*Inventory[[#This Row],[Unit_Cost]]</f>
        <v>632142.11</v>
      </c>
      <c r="Q198" t="str">
        <f>IF(Inventory[[#This Row],[Stockout_Risk_Score]] &gt;= 0.8, "Critical",
   IF(Inventory[[#This Row],[Stockout_Risk_Score]] &gt;= 0.6, "High",
      IF(Inventory[[#This Row],[Stockout_Risk_Score]] &gt;= 0.3, "Medium", "Low")
   )
)</f>
        <v>Critical</v>
      </c>
      <c r="R198">
        <f>Inventory[[#This Row],[Lead_Time_Days]]*0.8</f>
        <v>5.6000000000000005</v>
      </c>
      <c r="S198">
        <f>MAX(0,Inventory[[#This Row],[Daily_Demand]]*Inventory[[#This Row],[Adj_Lead_Time]]+Inventory[[#This Row],[Safety_Stock]]-Inventory[[#This Row],[Current_Inventory]])</f>
        <v>422</v>
      </c>
    </row>
    <row r="199" spans="1:19" x14ac:dyDescent="0.25">
      <c r="A199">
        <v>198</v>
      </c>
      <c r="B199" t="s">
        <v>220</v>
      </c>
      <c r="C199" s="4" t="s">
        <v>41</v>
      </c>
      <c r="D199" t="s">
        <v>22</v>
      </c>
      <c r="E199" s="4">
        <v>91</v>
      </c>
      <c r="F199" s="4">
        <v>14</v>
      </c>
      <c r="G199" s="4">
        <v>194</v>
      </c>
      <c r="H199" s="4">
        <v>127</v>
      </c>
      <c r="I199" s="4">
        <v>386</v>
      </c>
      <c r="J199" s="6">
        <v>242.56</v>
      </c>
      <c r="K199" s="4">
        <v>0.82699999999999996</v>
      </c>
      <c r="L199" s="4" t="s">
        <v>19</v>
      </c>
      <c r="M199" s="4">
        <f>Inventory[[#This Row],[Daily_Demand]]*Inventory[[#This Row],[Lead_Time_Days]]</f>
        <v>1274</v>
      </c>
      <c r="N199" s="4">
        <f>MAX(0, Inventory[[#This Row],[Demand_Duration_Lead_time]]+Inventory[[#This Row],[Safety_Stock]]-Inventory[[#This Row],[Current_Inventory]])</f>
        <v>1207</v>
      </c>
      <c r="O1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9" s="8">
        <f>Inventory[[#This Row],[Current_Inventory]]*Inventory[[#This Row],[Unit_Cost]]</f>
        <v>47056.639999999999</v>
      </c>
      <c r="Q199" t="str">
        <f>IF(Inventory[[#This Row],[Stockout_Risk_Score]] &gt;= 0.8, "Critical",
   IF(Inventory[[#This Row],[Stockout_Risk_Score]] &gt;= 0.6, "High",
      IF(Inventory[[#This Row],[Stockout_Risk_Score]] &gt;= 0.3, "Medium", "Low")
   )
)</f>
        <v>Critical</v>
      </c>
      <c r="R199">
        <f>Inventory[[#This Row],[Lead_Time_Days]]*0.8</f>
        <v>11.200000000000001</v>
      </c>
      <c r="S199">
        <f>MAX(0,Inventory[[#This Row],[Daily_Demand]]*Inventory[[#This Row],[Adj_Lead_Time]]+Inventory[[#This Row],[Safety_Stock]]-Inventory[[#This Row],[Current_Inventory]])</f>
        <v>952.2</v>
      </c>
    </row>
    <row r="200" spans="1:19" x14ac:dyDescent="0.25">
      <c r="A200">
        <v>199</v>
      </c>
      <c r="B200" t="s">
        <v>221</v>
      </c>
      <c r="C200" s="4" t="s">
        <v>17</v>
      </c>
      <c r="D200" t="s">
        <v>22</v>
      </c>
      <c r="E200" s="4">
        <v>25</v>
      </c>
      <c r="F200" s="4">
        <v>2</v>
      </c>
      <c r="G200" s="4">
        <v>178</v>
      </c>
      <c r="H200" s="4">
        <v>10</v>
      </c>
      <c r="I200" s="4">
        <v>157</v>
      </c>
      <c r="J200" s="6">
        <v>1371.21</v>
      </c>
      <c r="K200" s="4">
        <v>0.57899999999999996</v>
      </c>
      <c r="L200" s="4" t="s">
        <v>19</v>
      </c>
      <c r="M200" s="4">
        <f>Inventory[[#This Row],[Daily_Demand]]*Inventory[[#This Row],[Lead_Time_Days]]</f>
        <v>50</v>
      </c>
      <c r="N200" s="4">
        <f>MAX(0, Inventory[[#This Row],[Demand_Duration_Lead_time]]+Inventory[[#This Row],[Safety_Stock]]-Inventory[[#This Row],[Current_Inventory]])</f>
        <v>0</v>
      </c>
      <c r="O2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00" s="8">
        <f>Inventory[[#This Row],[Current_Inventory]]*Inventory[[#This Row],[Unit_Cost]]</f>
        <v>244075.38</v>
      </c>
      <c r="Q200" t="str">
        <f>IF(Inventory[[#This Row],[Stockout_Risk_Score]] &gt;= 0.8, "Critical",
   IF(Inventory[[#This Row],[Stockout_Risk_Score]] &gt;= 0.6, "High",
      IF(Inventory[[#This Row],[Stockout_Risk_Score]] &gt;= 0.3, "Medium", "Low")
   )
)</f>
        <v>Medium</v>
      </c>
      <c r="R200">
        <f>Inventory[[#This Row],[Lead_Time_Days]]*0.8</f>
        <v>1.6</v>
      </c>
      <c r="S200">
        <f>MAX(0,Inventory[[#This Row],[Daily_Demand]]*Inventory[[#This Row],[Adj_Lead_Time]]+Inventory[[#This Row],[Safety_Stock]]-Inventory[[#This Row],[Current_Inventory]])</f>
        <v>0</v>
      </c>
    </row>
    <row r="201" spans="1:19" x14ac:dyDescent="0.25">
      <c r="A201">
        <v>200</v>
      </c>
      <c r="B201" t="s">
        <v>222</v>
      </c>
      <c r="C201" s="4" t="s">
        <v>13</v>
      </c>
      <c r="D201" t="s">
        <v>18</v>
      </c>
      <c r="E201" s="4">
        <v>59</v>
      </c>
      <c r="F201" s="4">
        <v>7</v>
      </c>
      <c r="G201" s="4">
        <v>403</v>
      </c>
      <c r="H201" s="4">
        <v>218</v>
      </c>
      <c r="I201" s="4">
        <v>251</v>
      </c>
      <c r="J201" s="6">
        <v>1147.58</v>
      </c>
      <c r="K201" s="4">
        <v>0.91200000000000003</v>
      </c>
      <c r="L201" s="4" t="s">
        <v>27</v>
      </c>
      <c r="M201" s="4">
        <f>Inventory[[#This Row],[Daily_Demand]]*Inventory[[#This Row],[Lead_Time_Days]]</f>
        <v>413</v>
      </c>
      <c r="N201" s="4">
        <f>MAX(0, Inventory[[#This Row],[Demand_Duration_Lead_time]]+Inventory[[#This Row],[Safety_Stock]]-Inventory[[#This Row],[Current_Inventory]])</f>
        <v>228</v>
      </c>
      <c r="O2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1" s="8">
        <f>Inventory[[#This Row],[Current_Inventory]]*Inventory[[#This Row],[Unit_Cost]]</f>
        <v>462474.74</v>
      </c>
      <c r="Q201" t="str">
        <f>IF(Inventory[[#This Row],[Stockout_Risk_Score]] &gt;= 0.8, "Critical",
   IF(Inventory[[#This Row],[Stockout_Risk_Score]] &gt;= 0.6, "High",
      IF(Inventory[[#This Row],[Stockout_Risk_Score]] &gt;= 0.3, "Medium", "Low")
   )
)</f>
        <v>Critical</v>
      </c>
      <c r="R201">
        <f>Inventory[[#This Row],[Lead_Time_Days]]*0.8</f>
        <v>5.6000000000000005</v>
      </c>
      <c r="S201">
        <f>MAX(0,Inventory[[#This Row],[Daily_Demand]]*Inventory[[#This Row],[Adj_Lead_Time]]+Inventory[[#This Row],[Safety_Stock]]-Inventory[[#This Row],[Current_Inventory]])</f>
        <v>145.40000000000009</v>
      </c>
    </row>
    <row r="202" spans="1:19" x14ac:dyDescent="0.25">
      <c r="A202">
        <v>201</v>
      </c>
      <c r="B202" t="s">
        <v>223</v>
      </c>
      <c r="C202" s="4" t="s">
        <v>26</v>
      </c>
      <c r="D202" t="s">
        <v>18</v>
      </c>
      <c r="E202" s="4">
        <v>80</v>
      </c>
      <c r="F202" s="4">
        <v>6</v>
      </c>
      <c r="G202" s="4">
        <v>246</v>
      </c>
      <c r="H202" s="4">
        <v>217</v>
      </c>
      <c r="I202" s="4">
        <v>251</v>
      </c>
      <c r="J202" s="6">
        <v>1732.98</v>
      </c>
      <c r="K202" s="4">
        <v>0.88600000000000001</v>
      </c>
      <c r="L202" s="4" t="s">
        <v>19</v>
      </c>
      <c r="M202" s="4">
        <f>Inventory[[#This Row],[Daily_Demand]]*Inventory[[#This Row],[Lead_Time_Days]]</f>
        <v>480</v>
      </c>
      <c r="N202" s="4">
        <f>MAX(0, Inventory[[#This Row],[Demand_Duration_Lead_time]]+Inventory[[#This Row],[Safety_Stock]]-Inventory[[#This Row],[Current_Inventory]])</f>
        <v>451</v>
      </c>
      <c r="O2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2" s="8">
        <f>Inventory[[#This Row],[Current_Inventory]]*Inventory[[#This Row],[Unit_Cost]]</f>
        <v>426313.08</v>
      </c>
      <c r="Q202" t="str">
        <f>IF(Inventory[[#This Row],[Stockout_Risk_Score]] &gt;= 0.8, "Critical",
   IF(Inventory[[#This Row],[Stockout_Risk_Score]] &gt;= 0.6, "High",
      IF(Inventory[[#This Row],[Stockout_Risk_Score]] &gt;= 0.3, "Medium", "Low")
   )
)</f>
        <v>Critical</v>
      </c>
      <c r="R202">
        <f>Inventory[[#This Row],[Lead_Time_Days]]*0.8</f>
        <v>4.8000000000000007</v>
      </c>
      <c r="S202">
        <f>MAX(0,Inventory[[#This Row],[Daily_Demand]]*Inventory[[#This Row],[Adj_Lead_Time]]+Inventory[[#This Row],[Safety_Stock]]-Inventory[[#This Row],[Current_Inventory]])</f>
        <v>355</v>
      </c>
    </row>
    <row r="203" spans="1:19" x14ac:dyDescent="0.25">
      <c r="A203">
        <v>202</v>
      </c>
      <c r="B203" t="s">
        <v>224</v>
      </c>
      <c r="C203" s="4" t="s">
        <v>21</v>
      </c>
      <c r="D203" t="s">
        <v>14</v>
      </c>
      <c r="E203" s="4">
        <v>189</v>
      </c>
      <c r="F203" s="4">
        <v>7</v>
      </c>
      <c r="G203" s="4">
        <v>57</v>
      </c>
      <c r="H203" s="4">
        <v>163</v>
      </c>
      <c r="I203" s="4">
        <v>386</v>
      </c>
      <c r="J203" s="6">
        <v>1237.9100000000001</v>
      </c>
      <c r="K203" s="4">
        <v>0.92800000000000005</v>
      </c>
      <c r="L203" s="4" t="s">
        <v>19</v>
      </c>
      <c r="M203" s="4">
        <f>Inventory[[#This Row],[Daily_Demand]]*Inventory[[#This Row],[Lead_Time_Days]]</f>
        <v>1323</v>
      </c>
      <c r="N203" s="4">
        <f>MAX(0, Inventory[[#This Row],[Demand_Duration_Lead_time]]+Inventory[[#This Row],[Safety_Stock]]-Inventory[[#This Row],[Current_Inventory]])</f>
        <v>1429</v>
      </c>
      <c r="O2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3" s="8">
        <f>Inventory[[#This Row],[Current_Inventory]]*Inventory[[#This Row],[Unit_Cost]]</f>
        <v>70560.87000000001</v>
      </c>
      <c r="Q203" t="str">
        <f>IF(Inventory[[#This Row],[Stockout_Risk_Score]] &gt;= 0.8, "Critical",
   IF(Inventory[[#This Row],[Stockout_Risk_Score]] &gt;= 0.6, "High",
      IF(Inventory[[#This Row],[Stockout_Risk_Score]] &gt;= 0.3, "Medium", "Low")
   )
)</f>
        <v>Critical</v>
      </c>
      <c r="R203">
        <f>Inventory[[#This Row],[Lead_Time_Days]]*0.8</f>
        <v>5.6000000000000005</v>
      </c>
      <c r="S203">
        <f>MAX(0,Inventory[[#This Row],[Daily_Demand]]*Inventory[[#This Row],[Adj_Lead_Time]]+Inventory[[#This Row],[Safety_Stock]]-Inventory[[#This Row],[Current_Inventory]])</f>
        <v>1164.4000000000001</v>
      </c>
    </row>
    <row r="204" spans="1:19" x14ac:dyDescent="0.25">
      <c r="A204">
        <v>203</v>
      </c>
      <c r="B204" t="s">
        <v>225</v>
      </c>
      <c r="C204" s="4" t="s">
        <v>41</v>
      </c>
      <c r="D204" t="s">
        <v>18</v>
      </c>
      <c r="E204" s="4">
        <v>134</v>
      </c>
      <c r="F204" s="4">
        <v>6</v>
      </c>
      <c r="G204" s="4">
        <v>482</v>
      </c>
      <c r="H204" s="4">
        <v>259</v>
      </c>
      <c r="I204" s="4">
        <v>267</v>
      </c>
      <c r="J204" s="6">
        <v>1169.2</v>
      </c>
      <c r="K204" s="4">
        <v>0.222</v>
      </c>
      <c r="L204" s="4" t="s">
        <v>27</v>
      </c>
      <c r="M204" s="4">
        <f>Inventory[[#This Row],[Daily_Demand]]*Inventory[[#This Row],[Lead_Time_Days]]</f>
        <v>804</v>
      </c>
      <c r="N204" s="4">
        <f>MAX(0, Inventory[[#This Row],[Demand_Duration_Lead_time]]+Inventory[[#This Row],[Safety_Stock]]-Inventory[[#This Row],[Current_Inventory]])</f>
        <v>581</v>
      </c>
      <c r="O2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4" s="8">
        <f>Inventory[[#This Row],[Current_Inventory]]*Inventory[[#This Row],[Unit_Cost]]</f>
        <v>563554.4</v>
      </c>
      <c r="Q204" t="str">
        <f>IF(Inventory[[#This Row],[Stockout_Risk_Score]] &gt;= 0.8, "Critical",
   IF(Inventory[[#This Row],[Stockout_Risk_Score]] &gt;= 0.6, "High",
      IF(Inventory[[#This Row],[Stockout_Risk_Score]] &gt;= 0.3, "Medium", "Low")
   )
)</f>
        <v>Low</v>
      </c>
      <c r="R204">
        <f>Inventory[[#This Row],[Lead_Time_Days]]*0.8</f>
        <v>4.8000000000000007</v>
      </c>
      <c r="S204">
        <f>MAX(0,Inventory[[#This Row],[Daily_Demand]]*Inventory[[#This Row],[Adj_Lead_Time]]+Inventory[[#This Row],[Safety_Stock]]-Inventory[[#This Row],[Current_Inventory]])</f>
        <v>420.20000000000005</v>
      </c>
    </row>
    <row r="205" spans="1:19" x14ac:dyDescent="0.25">
      <c r="A205">
        <v>204</v>
      </c>
      <c r="B205" t="s">
        <v>226</v>
      </c>
      <c r="C205" s="4" t="s">
        <v>41</v>
      </c>
      <c r="D205" t="s">
        <v>18</v>
      </c>
      <c r="E205" s="4">
        <v>145</v>
      </c>
      <c r="F205" s="4">
        <v>8</v>
      </c>
      <c r="G205" s="4">
        <v>450</v>
      </c>
      <c r="H205" s="4">
        <v>180</v>
      </c>
      <c r="I205" s="4">
        <v>292</v>
      </c>
      <c r="J205" s="6">
        <v>909.47</v>
      </c>
      <c r="K205" s="4">
        <v>0.71799999999999997</v>
      </c>
      <c r="L205" s="4" t="s">
        <v>19</v>
      </c>
      <c r="M205" s="4">
        <f>Inventory[[#This Row],[Daily_Demand]]*Inventory[[#This Row],[Lead_Time_Days]]</f>
        <v>1160</v>
      </c>
      <c r="N205" s="4">
        <f>MAX(0, Inventory[[#This Row],[Demand_Duration_Lead_time]]+Inventory[[#This Row],[Safety_Stock]]-Inventory[[#This Row],[Current_Inventory]])</f>
        <v>890</v>
      </c>
      <c r="O2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5" s="8">
        <f>Inventory[[#This Row],[Current_Inventory]]*Inventory[[#This Row],[Unit_Cost]]</f>
        <v>409261.5</v>
      </c>
      <c r="Q205" t="str">
        <f>IF(Inventory[[#This Row],[Stockout_Risk_Score]] &gt;= 0.8, "Critical",
   IF(Inventory[[#This Row],[Stockout_Risk_Score]] &gt;= 0.6, "High",
      IF(Inventory[[#This Row],[Stockout_Risk_Score]] &gt;= 0.3, "Medium", "Low")
   )
)</f>
        <v>High</v>
      </c>
      <c r="R205">
        <f>Inventory[[#This Row],[Lead_Time_Days]]*0.8</f>
        <v>6.4</v>
      </c>
      <c r="S205">
        <f>MAX(0,Inventory[[#This Row],[Daily_Demand]]*Inventory[[#This Row],[Adj_Lead_Time]]+Inventory[[#This Row],[Safety_Stock]]-Inventory[[#This Row],[Current_Inventory]])</f>
        <v>658</v>
      </c>
    </row>
    <row r="206" spans="1:19" x14ac:dyDescent="0.25">
      <c r="A206">
        <v>205</v>
      </c>
      <c r="B206" t="s">
        <v>227</v>
      </c>
      <c r="C206" s="4" t="s">
        <v>13</v>
      </c>
      <c r="D206" t="s">
        <v>18</v>
      </c>
      <c r="E206" s="4">
        <v>130</v>
      </c>
      <c r="F206" s="4">
        <v>2</v>
      </c>
      <c r="G206" s="4">
        <v>729</v>
      </c>
      <c r="H206" s="4">
        <v>116</v>
      </c>
      <c r="I206" s="4">
        <v>227</v>
      </c>
      <c r="J206" s="6">
        <v>952.43</v>
      </c>
      <c r="K206" s="4">
        <v>0.60899999999999999</v>
      </c>
      <c r="L206" s="4" t="s">
        <v>27</v>
      </c>
      <c r="M206" s="4">
        <f>Inventory[[#This Row],[Daily_Demand]]*Inventory[[#This Row],[Lead_Time_Days]]</f>
        <v>260</v>
      </c>
      <c r="N206" s="4">
        <f>MAX(0, Inventory[[#This Row],[Demand_Duration_Lead_time]]+Inventory[[#This Row],[Safety_Stock]]-Inventory[[#This Row],[Current_Inventory]])</f>
        <v>0</v>
      </c>
      <c r="O2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6" s="8">
        <f>Inventory[[#This Row],[Current_Inventory]]*Inventory[[#This Row],[Unit_Cost]]</f>
        <v>694321.47</v>
      </c>
      <c r="Q206" t="str">
        <f>IF(Inventory[[#This Row],[Stockout_Risk_Score]] &gt;= 0.8, "Critical",
   IF(Inventory[[#This Row],[Stockout_Risk_Score]] &gt;= 0.6, "High",
      IF(Inventory[[#This Row],[Stockout_Risk_Score]] &gt;= 0.3, "Medium", "Low")
   )
)</f>
        <v>High</v>
      </c>
      <c r="R206">
        <f>Inventory[[#This Row],[Lead_Time_Days]]*0.8</f>
        <v>1.6</v>
      </c>
      <c r="S206">
        <f>MAX(0,Inventory[[#This Row],[Daily_Demand]]*Inventory[[#This Row],[Adj_Lead_Time]]+Inventory[[#This Row],[Safety_Stock]]-Inventory[[#This Row],[Current_Inventory]])</f>
        <v>0</v>
      </c>
    </row>
    <row r="207" spans="1:19" x14ac:dyDescent="0.25">
      <c r="A207">
        <v>206</v>
      </c>
      <c r="B207" t="s">
        <v>228</v>
      </c>
      <c r="C207" s="4" t="s">
        <v>21</v>
      </c>
      <c r="D207" t="s">
        <v>14</v>
      </c>
      <c r="E207" s="4">
        <v>136</v>
      </c>
      <c r="F207" s="4">
        <v>14</v>
      </c>
      <c r="G207" s="4">
        <v>667</v>
      </c>
      <c r="H207" s="4">
        <v>152</v>
      </c>
      <c r="I207" s="4">
        <v>110</v>
      </c>
      <c r="J207" s="6">
        <v>1911.04</v>
      </c>
      <c r="K207" s="4">
        <v>0.73399999999999999</v>
      </c>
      <c r="L207" s="4" t="s">
        <v>19</v>
      </c>
      <c r="M207" s="4">
        <f>Inventory[[#This Row],[Daily_Demand]]*Inventory[[#This Row],[Lead_Time_Days]]</f>
        <v>1904</v>
      </c>
      <c r="N207" s="4">
        <f>MAX(0, Inventory[[#This Row],[Demand_Duration_Lead_time]]+Inventory[[#This Row],[Safety_Stock]]-Inventory[[#This Row],[Current_Inventory]])</f>
        <v>1389</v>
      </c>
      <c r="O2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7" s="8">
        <f>Inventory[[#This Row],[Current_Inventory]]*Inventory[[#This Row],[Unit_Cost]]</f>
        <v>1274663.68</v>
      </c>
      <c r="Q207" t="str">
        <f>IF(Inventory[[#This Row],[Stockout_Risk_Score]] &gt;= 0.8, "Critical",
   IF(Inventory[[#This Row],[Stockout_Risk_Score]] &gt;= 0.6, "High",
      IF(Inventory[[#This Row],[Stockout_Risk_Score]] &gt;= 0.3, "Medium", "Low")
   )
)</f>
        <v>High</v>
      </c>
      <c r="R207">
        <f>Inventory[[#This Row],[Lead_Time_Days]]*0.8</f>
        <v>11.200000000000001</v>
      </c>
      <c r="S207">
        <f>MAX(0,Inventory[[#This Row],[Daily_Demand]]*Inventory[[#This Row],[Adj_Lead_Time]]+Inventory[[#This Row],[Safety_Stock]]-Inventory[[#This Row],[Current_Inventory]])</f>
        <v>1008.2</v>
      </c>
    </row>
    <row r="208" spans="1:19" x14ac:dyDescent="0.25">
      <c r="A208">
        <v>207</v>
      </c>
      <c r="B208" t="s">
        <v>229</v>
      </c>
      <c r="C208" s="4" t="s">
        <v>17</v>
      </c>
      <c r="D208" t="s">
        <v>18</v>
      </c>
      <c r="E208" s="4">
        <v>88</v>
      </c>
      <c r="F208" s="4">
        <v>4</v>
      </c>
      <c r="G208" s="4">
        <v>123</v>
      </c>
      <c r="H208" s="4">
        <v>17</v>
      </c>
      <c r="I208" s="4">
        <v>85</v>
      </c>
      <c r="J208" s="6">
        <v>319.97000000000003</v>
      </c>
      <c r="K208" s="4">
        <v>0.26300000000000001</v>
      </c>
      <c r="L208" s="4" t="s">
        <v>19</v>
      </c>
      <c r="M208" s="4">
        <f>Inventory[[#This Row],[Daily_Demand]]*Inventory[[#This Row],[Lead_Time_Days]]</f>
        <v>352</v>
      </c>
      <c r="N208" s="4">
        <f>MAX(0, Inventory[[#This Row],[Demand_Duration_Lead_time]]+Inventory[[#This Row],[Safety_Stock]]-Inventory[[#This Row],[Current_Inventory]])</f>
        <v>246</v>
      </c>
      <c r="O2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8" s="8">
        <f>Inventory[[#This Row],[Current_Inventory]]*Inventory[[#This Row],[Unit_Cost]]</f>
        <v>39356.310000000005</v>
      </c>
      <c r="Q208" t="str">
        <f>IF(Inventory[[#This Row],[Stockout_Risk_Score]] &gt;= 0.8, "Critical",
   IF(Inventory[[#This Row],[Stockout_Risk_Score]] &gt;= 0.6, "High",
      IF(Inventory[[#This Row],[Stockout_Risk_Score]] &gt;= 0.3, "Medium", "Low")
   )
)</f>
        <v>Low</v>
      </c>
      <c r="R208">
        <f>Inventory[[#This Row],[Lead_Time_Days]]*0.8</f>
        <v>3.2</v>
      </c>
      <c r="S208">
        <f>MAX(0,Inventory[[#This Row],[Daily_Demand]]*Inventory[[#This Row],[Adj_Lead_Time]]+Inventory[[#This Row],[Safety_Stock]]-Inventory[[#This Row],[Current_Inventory]])</f>
        <v>175.60000000000002</v>
      </c>
    </row>
    <row r="209" spans="1:19" x14ac:dyDescent="0.25">
      <c r="A209">
        <v>208</v>
      </c>
      <c r="B209" t="s">
        <v>230</v>
      </c>
      <c r="C209" s="4" t="s">
        <v>21</v>
      </c>
      <c r="D209" t="s">
        <v>14</v>
      </c>
      <c r="E209" s="4">
        <v>182</v>
      </c>
      <c r="F209" s="4">
        <v>7</v>
      </c>
      <c r="G209" s="4">
        <v>212</v>
      </c>
      <c r="H209" s="4">
        <v>103</v>
      </c>
      <c r="I209" s="4">
        <v>95</v>
      </c>
      <c r="J209" s="6">
        <v>920.13</v>
      </c>
      <c r="K209" s="4">
        <v>0.69499999999999995</v>
      </c>
      <c r="L209" s="4" t="s">
        <v>15</v>
      </c>
      <c r="M209" s="4">
        <f>Inventory[[#This Row],[Daily_Demand]]*Inventory[[#This Row],[Lead_Time_Days]]</f>
        <v>1274</v>
      </c>
      <c r="N209" s="4">
        <f>MAX(0, Inventory[[#This Row],[Demand_Duration_Lead_time]]+Inventory[[#This Row],[Safety_Stock]]-Inventory[[#This Row],[Current_Inventory]])</f>
        <v>1165</v>
      </c>
      <c r="O2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9" s="8">
        <f>Inventory[[#This Row],[Current_Inventory]]*Inventory[[#This Row],[Unit_Cost]]</f>
        <v>195067.56</v>
      </c>
      <c r="Q209" t="str">
        <f>IF(Inventory[[#This Row],[Stockout_Risk_Score]] &gt;= 0.8, "Critical",
   IF(Inventory[[#This Row],[Stockout_Risk_Score]] &gt;= 0.6, "High",
      IF(Inventory[[#This Row],[Stockout_Risk_Score]] &gt;= 0.3, "Medium", "Low")
   )
)</f>
        <v>High</v>
      </c>
      <c r="R209">
        <f>Inventory[[#This Row],[Lead_Time_Days]]*0.8</f>
        <v>5.6000000000000005</v>
      </c>
      <c r="S209">
        <f>MAX(0,Inventory[[#This Row],[Daily_Demand]]*Inventory[[#This Row],[Adj_Lead_Time]]+Inventory[[#This Row],[Safety_Stock]]-Inventory[[#This Row],[Current_Inventory]])</f>
        <v>910.2</v>
      </c>
    </row>
    <row r="210" spans="1:19" x14ac:dyDescent="0.25">
      <c r="A210">
        <v>209</v>
      </c>
      <c r="B210" t="s">
        <v>231</v>
      </c>
      <c r="C210" s="4" t="s">
        <v>13</v>
      </c>
      <c r="D210" t="s">
        <v>22</v>
      </c>
      <c r="E210" s="4">
        <v>119</v>
      </c>
      <c r="F210" s="4">
        <v>2</v>
      </c>
      <c r="G210" s="4">
        <v>269</v>
      </c>
      <c r="H210" s="4">
        <v>106</v>
      </c>
      <c r="I210" s="4">
        <v>144</v>
      </c>
      <c r="J210" s="6">
        <v>1328.86</v>
      </c>
      <c r="K210" s="4">
        <v>0.41</v>
      </c>
      <c r="L210" s="4" t="s">
        <v>27</v>
      </c>
      <c r="M210" s="4">
        <f>Inventory[[#This Row],[Daily_Demand]]*Inventory[[#This Row],[Lead_Time_Days]]</f>
        <v>238</v>
      </c>
      <c r="N210" s="4">
        <f>MAX(0, Inventory[[#This Row],[Demand_Duration_Lead_time]]+Inventory[[#This Row],[Safety_Stock]]-Inventory[[#This Row],[Current_Inventory]])</f>
        <v>75</v>
      </c>
      <c r="O2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0" s="8">
        <f>Inventory[[#This Row],[Current_Inventory]]*Inventory[[#This Row],[Unit_Cost]]</f>
        <v>357463.33999999997</v>
      </c>
      <c r="Q210" t="str">
        <f>IF(Inventory[[#This Row],[Stockout_Risk_Score]] &gt;= 0.8, "Critical",
   IF(Inventory[[#This Row],[Stockout_Risk_Score]] &gt;= 0.6, "High",
      IF(Inventory[[#This Row],[Stockout_Risk_Score]] &gt;= 0.3, "Medium", "Low")
   )
)</f>
        <v>Medium</v>
      </c>
      <c r="R210">
        <f>Inventory[[#This Row],[Lead_Time_Days]]*0.8</f>
        <v>1.6</v>
      </c>
      <c r="S210">
        <f>MAX(0,Inventory[[#This Row],[Daily_Demand]]*Inventory[[#This Row],[Adj_Lead_Time]]+Inventory[[#This Row],[Safety_Stock]]-Inventory[[#This Row],[Current_Inventory]])</f>
        <v>27.399999999999977</v>
      </c>
    </row>
    <row r="211" spans="1:19" x14ac:dyDescent="0.25">
      <c r="A211">
        <v>210</v>
      </c>
      <c r="B211" t="s">
        <v>232</v>
      </c>
      <c r="C211" s="4" t="s">
        <v>13</v>
      </c>
      <c r="D211" t="s">
        <v>18</v>
      </c>
      <c r="E211" s="4">
        <v>52</v>
      </c>
      <c r="F211" s="4">
        <v>14</v>
      </c>
      <c r="G211" s="4">
        <v>32</v>
      </c>
      <c r="H211" s="4">
        <v>16</v>
      </c>
      <c r="I211" s="4">
        <v>376</v>
      </c>
      <c r="J211" s="6">
        <v>894.37</v>
      </c>
      <c r="K211" s="4">
        <v>0.83399999999999996</v>
      </c>
      <c r="L211" s="4" t="s">
        <v>19</v>
      </c>
      <c r="M211" s="4">
        <f>Inventory[[#This Row],[Daily_Demand]]*Inventory[[#This Row],[Lead_Time_Days]]</f>
        <v>728</v>
      </c>
      <c r="N211" s="4">
        <f>MAX(0, Inventory[[#This Row],[Demand_Duration_Lead_time]]+Inventory[[#This Row],[Safety_Stock]]-Inventory[[#This Row],[Current_Inventory]])</f>
        <v>712</v>
      </c>
      <c r="O2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1" s="8">
        <f>Inventory[[#This Row],[Current_Inventory]]*Inventory[[#This Row],[Unit_Cost]]</f>
        <v>28619.84</v>
      </c>
      <c r="Q211" t="str">
        <f>IF(Inventory[[#This Row],[Stockout_Risk_Score]] &gt;= 0.8, "Critical",
   IF(Inventory[[#This Row],[Stockout_Risk_Score]] &gt;= 0.6, "High",
      IF(Inventory[[#This Row],[Stockout_Risk_Score]] &gt;= 0.3, "Medium", "Low")
   )
)</f>
        <v>Critical</v>
      </c>
      <c r="R211">
        <f>Inventory[[#This Row],[Lead_Time_Days]]*0.8</f>
        <v>11.200000000000001</v>
      </c>
      <c r="S211">
        <f>MAX(0,Inventory[[#This Row],[Daily_Demand]]*Inventory[[#This Row],[Adj_Lead_Time]]+Inventory[[#This Row],[Safety_Stock]]-Inventory[[#This Row],[Current_Inventory]])</f>
        <v>566.40000000000009</v>
      </c>
    </row>
    <row r="212" spans="1:19" x14ac:dyDescent="0.25">
      <c r="A212">
        <v>211</v>
      </c>
      <c r="B212" t="s">
        <v>233</v>
      </c>
      <c r="C212" s="4" t="s">
        <v>21</v>
      </c>
      <c r="D212" t="s">
        <v>14</v>
      </c>
      <c r="E212" s="4">
        <v>127</v>
      </c>
      <c r="F212" s="4">
        <v>12</v>
      </c>
      <c r="G212" s="4">
        <v>586</v>
      </c>
      <c r="H212" s="4">
        <v>283</v>
      </c>
      <c r="I212" s="4">
        <v>93</v>
      </c>
      <c r="J212" s="6">
        <v>602.27</v>
      </c>
      <c r="K212" s="4">
        <v>0.79500000000000004</v>
      </c>
      <c r="L212" s="4" t="s">
        <v>15</v>
      </c>
      <c r="M212" s="4">
        <f>Inventory[[#This Row],[Daily_Demand]]*Inventory[[#This Row],[Lead_Time_Days]]</f>
        <v>1524</v>
      </c>
      <c r="N212" s="4">
        <f>MAX(0, Inventory[[#This Row],[Demand_Duration_Lead_time]]+Inventory[[#This Row],[Safety_Stock]]-Inventory[[#This Row],[Current_Inventory]])</f>
        <v>1221</v>
      </c>
      <c r="O2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2" s="8">
        <f>Inventory[[#This Row],[Current_Inventory]]*Inventory[[#This Row],[Unit_Cost]]</f>
        <v>352930.22</v>
      </c>
      <c r="Q212" t="str">
        <f>IF(Inventory[[#This Row],[Stockout_Risk_Score]] &gt;= 0.8, "Critical",
   IF(Inventory[[#This Row],[Stockout_Risk_Score]] &gt;= 0.6, "High",
      IF(Inventory[[#This Row],[Stockout_Risk_Score]] &gt;= 0.3, "Medium", "Low")
   )
)</f>
        <v>High</v>
      </c>
      <c r="R212">
        <f>Inventory[[#This Row],[Lead_Time_Days]]*0.8</f>
        <v>9.6000000000000014</v>
      </c>
      <c r="S212">
        <f>MAX(0,Inventory[[#This Row],[Daily_Demand]]*Inventory[[#This Row],[Adj_Lead_Time]]+Inventory[[#This Row],[Safety_Stock]]-Inventory[[#This Row],[Current_Inventory]])</f>
        <v>916.20000000000027</v>
      </c>
    </row>
    <row r="213" spans="1:19" x14ac:dyDescent="0.25">
      <c r="A213">
        <v>212</v>
      </c>
      <c r="B213" t="s">
        <v>234</v>
      </c>
      <c r="C213" s="4" t="s">
        <v>13</v>
      </c>
      <c r="D213" t="s">
        <v>18</v>
      </c>
      <c r="E213" s="4">
        <v>82</v>
      </c>
      <c r="F213" s="4">
        <v>12</v>
      </c>
      <c r="G213" s="4">
        <v>616</v>
      </c>
      <c r="H213" s="4">
        <v>21</v>
      </c>
      <c r="I213" s="4">
        <v>369</v>
      </c>
      <c r="J213" s="6">
        <v>610.35</v>
      </c>
      <c r="K213" s="4">
        <v>0.21099999999999999</v>
      </c>
      <c r="L213" s="4" t="s">
        <v>15</v>
      </c>
      <c r="M213" s="4">
        <f>Inventory[[#This Row],[Daily_Demand]]*Inventory[[#This Row],[Lead_Time_Days]]</f>
        <v>984</v>
      </c>
      <c r="N213" s="4">
        <f>MAX(0, Inventory[[#This Row],[Demand_Duration_Lead_time]]+Inventory[[#This Row],[Safety_Stock]]-Inventory[[#This Row],[Current_Inventory]])</f>
        <v>389</v>
      </c>
      <c r="O2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3" s="8">
        <f>Inventory[[#This Row],[Current_Inventory]]*Inventory[[#This Row],[Unit_Cost]]</f>
        <v>375975.60000000003</v>
      </c>
      <c r="Q213" t="str">
        <f>IF(Inventory[[#This Row],[Stockout_Risk_Score]] &gt;= 0.8, "Critical",
   IF(Inventory[[#This Row],[Stockout_Risk_Score]] &gt;= 0.6, "High",
      IF(Inventory[[#This Row],[Stockout_Risk_Score]] &gt;= 0.3, "Medium", "Low")
   )
)</f>
        <v>Low</v>
      </c>
      <c r="R213">
        <f>Inventory[[#This Row],[Lead_Time_Days]]*0.8</f>
        <v>9.6000000000000014</v>
      </c>
      <c r="S213">
        <f>MAX(0,Inventory[[#This Row],[Daily_Demand]]*Inventory[[#This Row],[Adj_Lead_Time]]+Inventory[[#This Row],[Safety_Stock]]-Inventory[[#This Row],[Current_Inventory]])</f>
        <v>192.20000000000016</v>
      </c>
    </row>
    <row r="214" spans="1:19" x14ac:dyDescent="0.25">
      <c r="A214">
        <v>213</v>
      </c>
      <c r="B214" t="s">
        <v>235</v>
      </c>
      <c r="C214" s="4" t="s">
        <v>21</v>
      </c>
      <c r="D214" t="s">
        <v>22</v>
      </c>
      <c r="E214" s="4">
        <v>34</v>
      </c>
      <c r="F214" s="4">
        <v>8</v>
      </c>
      <c r="G214" s="4">
        <v>640</v>
      </c>
      <c r="H214" s="4">
        <v>11</v>
      </c>
      <c r="I214" s="4">
        <v>275</v>
      </c>
      <c r="J214" s="6">
        <v>505.63</v>
      </c>
      <c r="K214" s="4">
        <v>0.184</v>
      </c>
      <c r="L214" s="4" t="s">
        <v>27</v>
      </c>
      <c r="M214" s="4">
        <f>Inventory[[#This Row],[Daily_Demand]]*Inventory[[#This Row],[Lead_Time_Days]]</f>
        <v>272</v>
      </c>
      <c r="N214" s="4">
        <f>MAX(0, Inventory[[#This Row],[Demand_Duration_Lead_time]]+Inventory[[#This Row],[Safety_Stock]]-Inventory[[#This Row],[Current_Inventory]])</f>
        <v>0</v>
      </c>
      <c r="O2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14" s="8">
        <f>Inventory[[#This Row],[Current_Inventory]]*Inventory[[#This Row],[Unit_Cost]]</f>
        <v>323603.20000000001</v>
      </c>
      <c r="Q214" t="str">
        <f>IF(Inventory[[#This Row],[Stockout_Risk_Score]] &gt;= 0.8, "Critical",
   IF(Inventory[[#This Row],[Stockout_Risk_Score]] &gt;= 0.6, "High",
      IF(Inventory[[#This Row],[Stockout_Risk_Score]] &gt;= 0.3, "Medium", "Low")
   )
)</f>
        <v>Low</v>
      </c>
      <c r="R214">
        <f>Inventory[[#This Row],[Lead_Time_Days]]*0.8</f>
        <v>6.4</v>
      </c>
      <c r="S214">
        <f>MAX(0,Inventory[[#This Row],[Daily_Demand]]*Inventory[[#This Row],[Adj_Lead_Time]]+Inventory[[#This Row],[Safety_Stock]]-Inventory[[#This Row],[Current_Inventory]])</f>
        <v>0</v>
      </c>
    </row>
    <row r="215" spans="1:19" x14ac:dyDescent="0.25">
      <c r="A215">
        <v>214</v>
      </c>
      <c r="B215" t="s">
        <v>236</v>
      </c>
      <c r="C215" s="4" t="s">
        <v>26</v>
      </c>
      <c r="D215" t="s">
        <v>14</v>
      </c>
      <c r="E215" s="4">
        <v>33</v>
      </c>
      <c r="F215" s="4">
        <v>5</v>
      </c>
      <c r="G215" s="4">
        <v>574</v>
      </c>
      <c r="H215" s="4">
        <v>16</v>
      </c>
      <c r="I215" s="4">
        <v>195</v>
      </c>
      <c r="J215" s="6">
        <v>720.61</v>
      </c>
      <c r="K215" s="4">
        <v>0.71799999999999997</v>
      </c>
      <c r="L215" s="4" t="s">
        <v>15</v>
      </c>
      <c r="M215" s="4">
        <f>Inventory[[#This Row],[Daily_Demand]]*Inventory[[#This Row],[Lead_Time_Days]]</f>
        <v>165</v>
      </c>
      <c r="N215" s="4">
        <f>MAX(0, Inventory[[#This Row],[Demand_Duration_Lead_time]]+Inventory[[#This Row],[Safety_Stock]]-Inventory[[#This Row],[Current_Inventory]])</f>
        <v>0</v>
      </c>
      <c r="O2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15" s="8">
        <f>Inventory[[#This Row],[Current_Inventory]]*Inventory[[#This Row],[Unit_Cost]]</f>
        <v>413630.14</v>
      </c>
      <c r="Q215" t="str">
        <f>IF(Inventory[[#This Row],[Stockout_Risk_Score]] &gt;= 0.8, "Critical",
   IF(Inventory[[#This Row],[Stockout_Risk_Score]] &gt;= 0.6, "High",
      IF(Inventory[[#This Row],[Stockout_Risk_Score]] &gt;= 0.3, "Medium", "Low")
   )
)</f>
        <v>High</v>
      </c>
      <c r="R215">
        <f>Inventory[[#This Row],[Lead_Time_Days]]*0.8</f>
        <v>4</v>
      </c>
      <c r="S215">
        <f>MAX(0,Inventory[[#This Row],[Daily_Demand]]*Inventory[[#This Row],[Adj_Lead_Time]]+Inventory[[#This Row],[Safety_Stock]]-Inventory[[#This Row],[Current_Inventory]])</f>
        <v>0</v>
      </c>
    </row>
    <row r="216" spans="1:19" x14ac:dyDescent="0.25">
      <c r="A216">
        <v>215</v>
      </c>
      <c r="B216" t="s">
        <v>237</v>
      </c>
      <c r="C216" s="4" t="s">
        <v>21</v>
      </c>
      <c r="D216" t="s">
        <v>14</v>
      </c>
      <c r="E216" s="4">
        <v>140</v>
      </c>
      <c r="F216" s="4">
        <v>4</v>
      </c>
      <c r="G216" s="4">
        <v>407</v>
      </c>
      <c r="H216" s="4">
        <v>21</v>
      </c>
      <c r="I216" s="4">
        <v>318</v>
      </c>
      <c r="J216" s="6">
        <v>1749.77</v>
      </c>
      <c r="K216" s="4">
        <v>0.55000000000000004</v>
      </c>
      <c r="L216" s="4" t="s">
        <v>27</v>
      </c>
      <c r="M216" s="4">
        <f>Inventory[[#This Row],[Daily_Demand]]*Inventory[[#This Row],[Lead_Time_Days]]</f>
        <v>560</v>
      </c>
      <c r="N216" s="4">
        <f>MAX(0, Inventory[[#This Row],[Demand_Duration_Lead_time]]+Inventory[[#This Row],[Safety_Stock]]-Inventory[[#This Row],[Current_Inventory]])</f>
        <v>174</v>
      </c>
      <c r="O2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6" s="8">
        <f>Inventory[[#This Row],[Current_Inventory]]*Inventory[[#This Row],[Unit_Cost]]</f>
        <v>712156.39</v>
      </c>
      <c r="Q216" t="str">
        <f>IF(Inventory[[#This Row],[Stockout_Risk_Score]] &gt;= 0.8, "Critical",
   IF(Inventory[[#This Row],[Stockout_Risk_Score]] &gt;= 0.6, "High",
      IF(Inventory[[#This Row],[Stockout_Risk_Score]] &gt;= 0.3, "Medium", "Low")
   )
)</f>
        <v>Medium</v>
      </c>
      <c r="R216">
        <f>Inventory[[#This Row],[Lead_Time_Days]]*0.8</f>
        <v>3.2</v>
      </c>
      <c r="S216">
        <f>MAX(0,Inventory[[#This Row],[Daily_Demand]]*Inventory[[#This Row],[Adj_Lead_Time]]+Inventory[[#This Row],[Safety_Stock]]-Inventory[[#This Row],[Current_Inventory]])</f>
        <v>62</v>
      </c>
    </row>
    <row r="217" spans="1:19" x14ac:dyDescent="0.25">
      <c r="A217">
        <v>216</v>
      </c>
      <c r="B217" t="s">
        <v>238</v>
      </c>
      <c r="C217" s="4" t="s">
        <v>21</v>
      </c>
      <c r="D217" t="s">
        <v>14</v>
      </c>
      <c r="E217" s="4">
        <v>144</v>
      </c>
      <c r="F217" s="4">
        <v>11</v>
      </c>
      <c r="G217" s="4">
        <v>90</v>
      </c>
      <c r="H217" s="4">
        <v>66</v>
      </c>
      <c r="I217" s="4">
        <v>62</v>
      </c>
      <c r="J217" s="6">
        <v>1035.19</v>
      </c>
      <c r="K217" s="4">
        <v>0.55700000000000005</v>
      </c>
      <c r="L217" s="4" t="s">
        <v>15</v>
      </c>
      <c r="M217" s="4">
        <f>Inventory[[#This Row],[Daily_Demand]]*Inventory[[#This Row],[Lead_Time_Days]]</f>
        <v>1584</v>
      </c>
      <c r="N217" s="4">
        <f>MAX(0, Inventory[[#This Row],[Demand_Duration_Lead_time]]+Inventory[[#This Row],[Safety_Stock]]-Inventory[[#This Row],[Current_Inventory]])</f>
        <v>1560</v>
      </c>
      <c r="O2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7" s="8">
        <f>Inventory[[#This Row],[Current_Inventory]]*Inventory[[#This Row],[Unit_Cost]]</f>
        <v>93167.1</v>
      </c>
      <c r="Q217" t="str">
        <f>IF(Inventory[[#This Row],[Stockout_Risk_Score]] &gt;= 0.8, "Critical",
   IF(Inventory[[#This Row],[Stockout_Risk_Score]] &gt;= 0.6, "High",
      IF(Inventory[[#This Row],[Stockout_Risk_Score]] &gt;= 0.3, "Medium", "Low")
   )
)</f>
        <v>Medium</v>
      </c>
      <c r="R217">
        <f>Inventory[[#This Row],[Lead_Time_Days]]*0.8</f>
        <v>8.8000000000000007</v>
      </c>
      <c r="S217">
        <f>MAX(0,Inventory[[#This Row],[Daily_Demand]]*Inventory[[#This Row],[Adj_Lead_Time]]+Inventory[[#This Row],[Safety_Stock]]-Inventory[[#This Row],[Current_Inventory]])</f>
        <v>1243.2</v>
      </c>
    </row>
    <row r="218" spans="1:19" x14ac:dyDescent="0.25">
      <c r="A218">
        <v>217</v>
      </c>
      <c r="B218" t="s">
        <v>239</v>
      </c>
      <c r="C218" s="4" t="s">
        <v>13</v>
      </c>
      <c r="D218" t="s">
        <v>22</v>
      </c>
      <c r="E218" s="4">
        <v>45</v>
      </c>
      <c r="F218" s="4">
        <v>10</v>
      </c>
      <c r="G218" s="4">
        <v>799</v>
      </c>
      <c r="H218" s="4">
        <v>87</v>
      </c>
      <c r="I218" s="4">
        <v>74</v>
      </c>
      <c r="J218" s="6">
        <v>518.47</v>
      </c>
      <c r="K218" s="4">
        <v>0.753</v>
      </c>
      <c r="L218" s="4" t="s">
        <v>27</v>
      </c>
      <c r="M218" s="4">
        <f>Inventory[[#This Row],[Daily_Demand]]*Inventory[[#This Row],[Lead_Time_Days]]</f>
        <v>450</v>
      </c>
      <c r="N218" s="4">
        <f>MAX(0, Inventory[[#This Row],[Demand_Duration_Lead_time]]+Inventory[[#This Row],[Safety_Stock]]-Inventory[[#This Row],[Current_Inventory]])</f>
        <v>0</v>
      </c>
      <c r="O2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8" s="8">
        <f>Inventory[[#This Row],[Current_Inventory]]*Inventory[[#This Row],[Unit_Cost]]</f>
        <v>414257.53</v>
      </c>
      <c r="Q218" t="str">
        <f>IF(Inventory[[#This Row],[Stockout_Risk_Score]] &gt;= 0.8, "Critical",
   IF(Inventory[[#This Row],[Stockout_Risk_Score]] &gt;= 0.6, "High",
      IF(Inventory[[#This Row],[Stockout_Risk_Score]] &gt;= 0.3, "Medium", "Low")
   )
)</f>
        <v>High</v>
      </c>
      <c r="R218">
        <f>Inventory[[#This Row],[Lead_Time_Days]]*0.8</f>
        <v>8</v>
      </c>
      <c r="S218">
        <f>MAX(0,Inventory[[#This Row],[Daily_Demand]]*Inventory[[#This Row],[Adj_Lead_Time]]+Inventory[[#This Row],[Safety_Stock]]-Inventory[[#This Row],[Current_Inventory]])</f>
        <v>0</v>
      </c>
    </row>
    <row r="219" spans="1:19" x14ac:dyDescent="0.25">
      <c r="A219">
        <v>218</v>
      </c>
      <c r="B219" t="s">
        <v>240</v>
      </c>
      <c r="C219" s="4" t="s">
        <v>13</v>
      </c>
      <c r="D219" t="s">
        <v>22</v>
      </c>
      <c r="E219" s="4">
        <v>30</v>
      </c>
      <c r="F219" s="4">
        <v>2</v>
      </c>
      <c r="G219" s="4">
        <v>590</v>
      </c>
      <c r="H219" s="4">
        <v>83</v>
      </c>
      <c r="I219" s="4">
        <v>310</v>
      </c>
      <c r="J219" s="6">
        <v>799.83</v>
      </c>
      <c r="K219" s="4">
        <v>0.85499999999999998</v>
      </c>
      <c r="L219" s="4" t="s">
        <v>19</v>
      </c>
      <c r="M219" s="4">
        <f>Inventory[[#This Row],[Daily_Demand]]*Inventory[[#This Row],[Lead_Time_Days]]</f>
        <v>60</v>
      </c>
      <c r="N219" s="4">
        <f>MAX(0, Inventory[[#This Row],[Demand_Duration_Lead_time]]+Inventory[[#This Row],[Safety_Stock]]-Inventory[[#This Row],[Current_Inventory]])</f>
        <v>0</v>
      </c>
      <c r="O2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19" s="8">
        <f>Inventory[[#This Row],[Current_Inventory]]*Inventory[[#This Row],[Unit_Cost]]</f>
        <v>471899.7</v>
      </c>
      <c r="Q219" t="str">
        <f>IF(Inventory[[#This Row],[Stockout_Risk_Score]] &gt;= 0.8, "Critical",
   IF(Inventory[[#This Row],[Stockout_Risk_Score]] &gt;= 0.6, "High",
      IF(Inventory[[#This Row],[Stockout_Risk_Score]] &gt;= 0.3, "Medium", "Low")
   )
)</f>
        <v>Critical</v>
      </c>
      <c r="R219">
        <f>Inventory[[#This Row],[Lead_Time_Days]]*0.8</f>
        <v>1.6</v>
      </c>
      <c r="S219">
        <f>MAX(0,Inventory[[#This Row],[Daily_Demand]]*Inventory[[#This Row],[Adj_Lead_Time]]+Inventory[[#This Row],[Safety_Stock]]-Inventory[[#This Row],[Current_Inventory]])</f>
        <v>0</v>
      </c>
    </row>
    <row r="220" spans="1:19" x14ac:dyDescent="0.25">
      <c r="A220">
        <v>219</v>
      </c>
      <c r="B220" t="s">
        <v>241</v>
      </c>
      <c r="C220" s="4" t="s">
        <v>41</v>
      </c>
      <c r="D220" t="s">
        <v>22</v>
      </c>
      <c r="E220" s="4">
        <v>54</v>
      </c>
      <c r="F220" s="4">
        <v>9</v>
      </c>
      <c r="G220" s="4">
        <v>457</v>
      </c>
      <c r="H220" s="4">
        <v>242</v>
      </c>
      <c r="I220" s="4">
        <v>177</v>
      </c>
      <c r="J220" s="6">
        <v>256.37</v>
      </c>
      <c r="K220" s="4">
        <v>0.23899999999999999</v>
      </c>
      <c r="L220" s="4" t="s">
        <v>27</v>
      </c>
      <c r="M220" s="4">
        <f>Inventory[[#This Row],[Daily_Demand]]*Inventory[[#This Row],[Lead_Time_Days]]</f>
        <v>486</v>
      </c>
      <c r="N220" s="4">
        <f>MAX(0, Inventory[[#This Row],[Demand_Duration_Lead_time]]+Inventory[[#This Row],[Safety_Stock]]-Inventory[[#This Row],[Current_Inventory]])</f>
        <v>271</v>
      </c>
      <c r="O2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0" s="8">
        <f>Inventory[[#This Row],[Current_Inventory]]*Inventory[[#This Row],[Unit_Cost]]</f>
        <v>117161.09</v>
      </c>
      <c r="Q220" t="str">
        <f>IF(Inventory[[#This Row],[Stockout_Risk_Score]] &gt;= 0.8, "Critical",
   IF(Inventory[[#This Row],[Stockout_Risk_Score]] &gt;= 0.6, "High",
      IF(Inventory[[#This Row],[Stockout_Risk_Score]] &gt;= 0.3, "Medium", "Low")
   )
)</f>
        <v>Low</v>
      </c>
      <c r="R220">
        <f>Inventory[[#This Row],[Lead_Time_Days]]*0.8</f>
        <v>7.2</v>
      </c>
      <c r="S220">
        <f>MAX(0,Inventory[[#This Row],[Daily_Demand]]*Inventory[[#This Row],[Adj_Lead_Time]]+Inventory[[#This Row],[Safety_Stock]]-Inventory[[#This Row],[Current_Inventory]])</f>
        <v>173.79999999999995</v>
      </c>
    </row>
    <row r="221" spans="1:19" x14ac:dyDescent="0.25">
      <c r="A221">
        <v>220</v>
      </c>
      <c r="B221" t="s">
        <v>242</v>
      </c>
      <c r="C221" s="4" t="s">
        <v>41</v>
      </c>
      <c r="D221" t="s">
        <v>14</v>
      </c>
      <c r="E221" s="4">
        <v>6</v>
      </c>
      <c r="F221" s="4">
        <v>2</v>
      </c>
      <c r="G221" s="4">
        <v>63</v>
      </c>
      <c r="H221" s="4">
        <v>288</v>
      </c>
      <c r="I221" s="4">
        <v>88</v>
      </c>
      <c r="J221" s="6">
        <v>1812.87</v>
      </c>
      <c r="K221" s="4">
        <v>0.55600000000000005</v>
      </c>
      <c r="L221" s="4" t="s">
        <v>15</v>
      </c>
      <c r="M221" s="4">
        <f>Inventory[[#This Row],[Daily_Demand]]*Inventory[[#This Row],[Lead_Time_Days]]</f>
        <v>12</v>
      </c>
      <c r="N221" s="4">
        <f>MAX(0, Inventory[[#This Row],[Demand_Duration_Lead_time]]+Inventory[[#This Row],[Safety_Stock]]-Inventory[[#This Row],[Current_Inventory]])</f>
        <v>237</v>
      </c>
      <c r="O2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1" s="8">
        <f>Inventory[[#This Row],[Current_Inventory]]*Inventory[[#This Row],[Unit_Cost]]</f>
        <v>114210.81</v>
      </c>
      <c r="Q221" t="str">
        <f>IF(Inventory[[#This Row],[Stockout_Risk_Score]] &gt;= 0.8, "Critical",
   IF(Inventory[[#This Row],[Stockout_Risk_Score]] &gt;= 0.6, "High",
      IF(Inventory[[#This Row],[Stockout_Risk_Score]] &gt;= 0.3, "Medium", "Low")
   )
)</f>
        <v>Medium</v>
      </c>
      <c r="R221">
        <f>Inventory[[#This Row],[Lead_Time_Days]]*0.8</f>
        <v>1.6</v>
      </c>
      <c r="S221">
        <f>MAX(0,Inventory[[#This Row],[Daily_Demand]]*Inventory[[#This Row],[Adj_Lead_Time]]+Inventory[[#This Row],[Safety_Stock]]-Inventory[[#This Row],[Current_Inventory]])</f>
        <v>234.60000000000002</v>
      </c>
    </row>
    <row r="222" spans="1:19" x14ac:dyDescent="0.25">
      <c r="A222">
        <v>221</v>
      </c>
      <c r="B222" t="s">
        <v>243</v>
      </c>
      <c r="C222" s="4" t="s">
        <v>26</v>
      </c>
      <c r="D222" t="s">
        <v>22</v>
      </c>
      <c r="E222" s="4">
        <v>59</v>
      </c>
      <c r="F222" s="4">
        <v>14</v>
      </c>
      <c r="G222" s="4">
        <v>291</v>
      </c>
      <c r="H222" s="4">
        <v>39</v>
      </c>
      <c r="I222" s="4">
        <v>206</v>
      </c>
      <c r="J222" s="6">
        <v>845.99</v>
      </c>
      <c r="K222" s="4">
        <v>0.82899999999999996</v>
      </c>
      <c r="L222" s="4" t="s">
        <v>27</v>
      </c>
      <c r="M222" s="4">
        <f>Inventory[[#This Row],[Daily_Demand]]*Inventory[[#This Row],[Lead_Time_Days]]</f>
        <v>826</v>
      </c>
      <c r="N222" s="4">
        <f>MAX(0, Inventory[[#This Row],[Demand_Duration_Lead_time]]+Inventory[[#This Row],[Safety_Stock]]-Inventory[[#This Row],[Current_Inventory]])</f>
        <v>574</v>
      </c>
      <c r="O2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2" s="8">
        <f>Inventory[[#This Row],[Current_Inventory]]*Inventory[[#This Row],[Unit_Cost]]</f>
        <v>246183.09</v>
      </c>
      <c r="Q222" t="str">
        <f>IF(Inventory[[#This Row],[Stockout_Risk_Score]] &gt;= 0.8, "Critical",
   IF(Inventory[[#This Row],[Stockout_Risk_Score]] &gt;= 0.6, "High",
      IF(Inventory[[#This Row],[Stockout_Risk_Score]] &gt;= 0.3, "Medium", "Low")
   )
)</f>
        <v>Critical</v>
      </c>
      <c r="R222">
        <f>Inventory[[#This Row],[Lead_Time_Days]]*0.8</f>
        <v>11.200000000000001</v>
      </c>
      <c r="S222">
        <f>MAX(0,Inventory[[#This Row],[Daily_Demand]]*Inventory[[#This Row],[Adj_Lead_Time]]+Inventory[[#This Row],[Safety_Stock]]-Inventory[[#This Row],[Current_Inventory]])</f>
        <v>408.80000000000007</v>
      </c>
    </row>
    <row r="223" spans="1:19" x14ac:dyDescent="0.25">
      <c r="A223">
        <v>222</v>
      </c>
      <c r="B223" t="s">
        <v>244</v>
      </c>
      <c r="C223" s="4" t="s">
        <v>41</v>
      </c>
      <c r="D223" t="s">
        <v>18</v>
      </c>
      <c r="E223" s="4">
        <v>108</v>
      </c>
      <c r="F223" s="4">
        <v>6</v>
      </c>
      <c r="G223" s="4">
        <v>33</v>
      </c>
      <c r="H223" s="4">
        <v>104</v>
      </c>
      <c r="I223" s="4">
        <v>234</v>
      </c>
      <c r="J223" s="6">
        <v>1961.76</v>
      </c>
      <c r="K223" s="4">
        <v>0.873</v>
      </c>
      <c r="L223" s="4" t="s">
        <v>19</v>
      </c>
      <c r="M223" s="4">
        <f>Inventory[[#This Row],[Daily_Demand]]*Inventory[[#This Row],[Lead_Time_Days]]</f>
        <v>648</v>
      </c>
      <c r="N223" s="4">
        <f>MAX(0, Inventory[[#This Row],[Demand_Duration_Lead_time]]+Inventory[[#This Row],[Safety_Stock]]-Inventory[[#This Row],[Current_Inventory]])</f>
        <v>719</v>
      </c>
      <c r="O2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3" s="8">
        <f>Inventory[[#This Row],[Current_Inventory]]*Inventory[[#This Row],[Unit_Cost]]</f>
        <v>64738.080000000002</v>
      </c>
      <c r="Q223" t="str">
        <f>IF(Inventory[[#This Row],[Stockout_Risk_Score]] &gt;= 0.8, "Critical",
   IF(Inventory[[#This Row],[Stockout_Risk_Score]] &gt;= 0.6, "High",
      IF(Inventory[[#This Row],[Stockout_Risk_Score]] &gt;= 0.3, "Medium", "Low")
   )
)</f>
        <v>Critical</v>
      </c>
      <c r="R223">
        <f>Inventory[[#This Row],[Lead_Time_Days]]*0.8</f>
        <v>4.8000000000000007</v>
      </c>
      <c r="S223">
        <f>MAX(0,Inventory[[#This Row],[Daily_Demand]]*Inventory[[#This Row],[Adj_Lead_Time]]+Inventory[[#This Row],[Safety_Stock]]-Inventory[[#This Row],[Current_Inventory]])</f>
        <v>589.40000000000009</v>
      </c>
    </row>
    <row r="224" spans="1:19" x14ac:dyDescent="0.25">
      <c r="A224">
        <v>223</v>
      </c>
      <c r="B224" t="s">
        <v>245</v>
      </c>
      <c r="C224" s="4" t="s">
        <v>21</v>
      </c>
      <c r="D224" t="s">
        <v>22</v>
      </c>
      <c r="E224" s="4">
        <v>188</v>
      </c>
      <c r="F224" s="4">
        <v>11</v>
      </c>
      <c r="G224" s="4">
        <v>390</v>
      </c>
      <c r="H224" s="4">
        <v>65</v>
      </c>
      <c r="I224" s="4">
        <v>223</v>
      </c>
      <c r="J224" s="6">
        <v>727.7</v>
      </c>
      <c r="K224" s="4">
        <v>0.28699999999999998</v>
      </c>
      <c r="L224" s="4" t="s">
        <v>19</v>
      </c>
      <c r="M224" s="4">
        <f>Inventory[[#This Row],[Daily_Demand]]*Inventory[[#This Row],[Lead_Time_Days]]</f>
        <v>2068</v>
      </c>
      <c r="N224" s="4">
        <f>MAX(0, Inventory[[#This Row],[Demand_Duration_Lead_time]]+Inventory[[#This Row],[Safety_Stock]]-Inventory[[#This Row],[Current_Inventory]])</f>
        <v>1743</v>
      </c>
      <c r="O2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4" s="8">
        <f>Inventory[[#This Row],[Current_Inventory]]*Inventory[[#This Row],[Unit_Cost]]</f>
        <v>283803</v>
      </c>
      <c r="Q224" t="str">
        <f>IF(Inventory[[#This Row],[Stockout_Risk_Score]] &gt;= 0.8, "Critical",
   IF(Inventory[[#This Row],[Stockout_Risk_Score]] &gt;= 0.6, "High",
      IF(Inventory[[#This Row],[Stockout_Risk_Score]] &gt;= 0.3, "Medium", "Low")
   )
)</f>
        <v>Low</v>
      </c>
      <c r="R224">
        <f>Inventory[[#This Row],[Lead_Time_Days]]*0.8</f>
        <v>8.8000000000000007</v>
      </c>
      <c r="S224">
        <f>MAX(0,Inventory[[#This Row],[Daily_Demand]]*Inventory[[#This Row],[Adj_Lead_Time]]+Inventory[[#This Row],[Safety_Stock]]-Inventory[[#This Row],[Current_Inventory]])</f>
        <v>1329.4</v>
      </c>
    </row>
    <row r="225" spans="1:19" x14ac:dyDescent="0.25">
      <c r="A225">
        <v>224</v>
      </c>
      <c r="B225" t="s">
        <v>246</v>
      </c>
      <c r="C225" s="4" t="s">
        <v>13</v>
      </c>
      <c r="D225" t="s">
        <v>14</v>
      </c>
      <c r="E225" s="4">
        <v>18</v>
      </c>
      <c r="F225" s="4">
        <v>9</v>
      </c>
      <c r="G225" s="4">
        <v>131</v>
      </c>
      <c r="H225" s="4">
        <v>19</v>
      </c>
      <c r="I225" s="4">
        <v>235</v>
      </c>
      <c r="J225" s="6">
        <v>1680.89</v>
      </c>
      <c r="K225" s="4">
        <v>0.104</v>
      </c>
      <c r="L225" s="4" t="s">
        <v>15</v>
      </c>
      <c r="M225" s="4">
        <f>Inventory[[#This Row],[Daily_Demand]]*Inventory[[#This Row],[Lead_Time_Days]]</f>
        <v>162</v>
      </c>
      <c r="N225" s="4">
        <f>MAX(0, Inventory[[#This Row],[Demand_Duration_Lead_time]]+Inventory[[#This Row],[Safety_Stock]]-Inventory[[#This Row],[Current_Inventory]])</f>
        <v>50</v>
      </c>
      <c r="O2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5" s="8">
        <f>Inventory[[#This Row],[Current_Inventory]]*Inventory[[#This Row],[Unit_Cost]]</f>
        <v>220196.59000000003</v>
      </c>
      <c r="Q225" t="str">
        <f>IF(Inventory[[#This Row],[Stockout_Risk_Score]] &gt;= 0.8, "Critical",
   IF(Inventory[[#This Row],[Stockout_Risk_Score]] &gt;= 0.6, "High",
      IF(Inventory[[#This Row],[Stockout_Risk_Score]] &gt;= 0.3, "Medium", "Low")
   )
)</f>
        <v>Low</v>
      </c>
      <c r="R225">
        <f>Inventory[[#This Row],[Lead_Time_Days]]*0.8</f>
        <v>7.2</v>
      </c>
      <c r="S225">
        <f>MAX(0,Inventory[[#This Row],[Daily_Demand]]*Inventory[[#This Row],[Adj_Lead_Time]]+Inventory[[#This Row],[Safety_Stock]]-Inventory[[#This Row],[Current_Inventory]])</f>
        <v>17.599999999999994</v>
      </c>
    </row>
    <row r="226" spans="1:19" x14ac:dyDescent="0.25">
      <c r="A226">
        <v>225</v>
      </c>
      <c r="B226" t="s">
        <v>247</v>
      </c>
      <c r="C226" s="4" t="s">
        <v>41</v>
      </c>
      <c r="D226" t="s">
        <v>18</v>
      </c>
      <c r="E226" s="4">
        <v>138</v>
      </c>
      <c r="F226" s="4">
        <v>7</v>
      </c>
      <c r="G226" s="4">
        <v>398</v>
      </c>
      <c r="H226" s="4">
        <v>156</v>
      </c>
      <c r="I226" s="4">
        <v>330</v>
      </c>
      <c r="J226" s="6">
        <v>549.95000000000005</v>
      </c>
      <c r="K226" s="4">
        <v>0.23300000000000001</v>
      </c>
      <c r="L226" s="4" t="s">
        <v>15</v>
      </c>
      <c r="M226" s="4">
        <f>Inventory[[#This Row],[Daily_Demand]]*Inventory[[#This Row],[Lead_Time_Days]]</f>
        <v>966</v>
      </c>
      <c r="N226" s="4">
        <f>MAX(0, Inventory[[#This Row],[Demand_Duration_Lead_time]]+Inventory[[#This Row],[Safety_Stock]]-Inventory[[#This Row],[Current_Inventory]])</f>
        <v>724</v>
      </c>
      <c r="O2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6" s="8">
        <f>Inventory[[#This Row],[Current_Inventory]]*Inventory[[#This Row],[Unit_Cost]]</f>
        <v>218880.1</v>
      </c>
      <c r="Q226" t="str">
        <f>IF(Inventory[[#This Row],[Stockout_Risk_Score]] &gt;= 0.8, "Critical",
   IF(Inventory[[#This Row],[Stockout_Risk_Score]] &gt;= 0.6, "High",
      IF(Inventory[[#This Row],[Stockout_Risk_Score]] &gt;= 0.3, "Medium", "Low")
   )
)</f>
        <v>Low</v>
      </c>
      <c r="R226">
        <f>Inventory[[#This Row],[Lead_Time_Days]]*0.8</f>
        <v>5.6000000000000005</v>
      </c>
      <c r="S226">
        <f>MAX(0,Inventory[[#This Row],[Daily_Demand]]*Inventory[[#This Row],[Adj_Lead_Time]]+Inventory[[#This Row],[Safety_Stock]]-Inventory[[#This Row],[Current_Inventory]])</f>
        <v>530.80000000000007</v>
      </c>
    </row>
    <row r="227" spans="1:19" x14ac:dyDescent="0.25">
      <c r="A227">
        <v>226</v>
      </c>
      <c r="B227" t="s">
        <v>248</v>
      </c>
      <c r="C227" s="4" t="s">
        <v>41</v>
      </c>
      <c r="D227" t="s">
        <v>22</v>
      </c>
      <c r="E227" s="4">
        <v>132</v>
      </c>
      <c r="F227" s="4">
        <v>8</v>
      </c>
      <c r="G227" s="4">
        <v>333</v>
      </c>
      <c r="H227" s="4">
        <v>96</v>
      </c>
      <c r="I227" s="4">
        <v>123</v>
      </c>
      <c r="J227" s="6">
        <v>198.5</v>
      </c>
      <c r="K227" s="4">
        <v>0.94499999999999995</v>
      </c>
      <c r="L227" s="4" t="s">
        <v>15</v>
      </c>
      <c r="M227" s="4">
        <f>Inventory[[#This Row],[Daily_Demand]]*Inventory[[#This Row],[Lead_Time_Days]]</f>
        <v>1056</v>
      </c>
      <c r="N227" s="4">
        <f>MAX(0, Inventory[[#This Row],[Demand_Duration_Lead_time]]+Inventory[[#This Row],[Safety_Stock]]-Inventory[[#This Row],[Current_Inventory]])</f>
        <v>819</v>
      </c>
      <c r="O2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7" s="8">
        <f>Inventory[[#This Row],[Current_Inventory]]*Inventory[[#This Row],[Unit_Cost]]</f>
        <v>66100.5</v>
      </c>
      <c r="Q227" t="str">
        <f>IF(Inventory[[#This Row],[Stockout_Risk_Score]] &gt;= 0.8, "Critical",
   IF(Inventory[[#This Row],[Stockout_Risk_Score]] &gt;= 0.6, "High",
      IF(Inventory[[#This Row],[Stockout_Risk_Score]] &gt;= 0.3, "Medium", "Low")
   )
)</f>
        <v>Critical</v>
      </c>
      <c r="R227">
        <f>Inventory[[#This Row],[Lead_Time_Days]]*0.8</f>
        <v>6.4</v>
      </c>
      <c r="S227">
        <f>MAX(0,Inventory[[#This Row],[Daily_Demand]]*Inventory[[#This Row],[Adj_Lead_Time]]+Inventory[[#This Row],[Safety_Stock]]-Inventory[[#This Row],[Current_Inventory]])</f>
        <v>607.80000000000007</v>
      </c>
    </row>
    <row r="228" spans="1:19" x14ac:dyDescent="0.25">
      <c r="A228">
        <v>227</v>
      </c>
      <c r="B228" t="s">
        <v>249</v>
      </c>
      <c r="C228" s="4" t="s">
        <v>26</v>
      </c>
      <c r="D228" t="s">
        <v>18</v>
      </c>
      <c r="E228" s="4">
        <v>108</v>
      </c>
      <c r="F228" s="4">
        <v>12</v>
      </c>
      <c r="G228" s="4">
        <v>434</v>
      </c>
      <c r="H228" s="4">
        <v>262</v>
      </c>
      <c r="I228" s="4">
        <v>344</v>
      </c>
      <c r="J228" s="6">
        <v>111.88</v>
      </c>
      <c r="K228" s="4">
        <v>0.46200000000000002</v>
      </c>
      <c r="L228" s="4" t="s">
        <v>19</v>
      </c>
      <c r="M228" s="4">
        <f>Inventory[[#This Row],[Daily_Demand]]*Inventory[[#This Row],[Lead_Time_Days]]</f>
        <v>1296</v>
      </c>
      <c r="N228" s="4">
        <f>MAX(0, Inventory[[#This Row],[Demand_Duration_Lead_time]]+Inventory[[#This Row],[Safety_Stock]]-Inventory[[#This Row],[Current_Inventory]])</f>
        <v>1124</v>
      </c>
      <c r="O2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8" s="8">
        <f>Inventory[[#This Row],[Current_Inventory]]*Inventory[[#This Row],[Unit_Cost]]</f>
        <v>48555.92</v>
      </c>
      <c r="Q228" t="str">
        <f>IF(Inventory[[#This Row],[Stockout_Risk_Score]] &gt;= 0.8, "Critical",
   IF(Inventory[[#This Row],[Stockout_Risk_Score]] &gt;= 0.6, "High",
      IF(Inventory[[#This Row],[Stockout_Risk_Score]] &gt;= 0.3, "Medium", "Low")
   )
)</f>
        <v>Medium</v>
      </c>
      <c r="R228">
        <f>Inventory[[#This Row],[Lead_Time_Days]]*0.8</f>
        <v>9.6000000000000014</v>
      </c>
      <c r="S228">
        <f>MAX(0,Inventory[[#This Row],[Daily_Demand]]*Inventory[[#This Row],[Adj_Lead_Time]]+Inventory[[#This Row],[Safety_Stock]]-Inventory[[#This Row],[Current_Inventory]])</f>
        <v>864.80000000000018</v>
      </c>
    </row>
    <row r="229" spans="1:19" x14ac:dyDescent="0.25">
      <c r="A229">
        <v>228</v>
      </c>
      <c r="B229" t="s">
        <v>250</v>
      </c>
      <c r="C229" s="4" t="s">
        <v>26</v>
      </c>
      <c r="D229" t="s">
        <v>18</v>
      </c>
      <c r="E229" s="4">
        <v>99</v>
      </c>
      <c r="F229" s="4">
        <v>9</v>
      </c>
      <c r="G229" s="4">
        <v>759</v>
      </c>
      <c r="H229" s="4">
        <v>196</v>
      </c>
      <c r="I229" s="4">
        <v>65</v>
      </c>
      <c r="J229" s="6">
        <v>1232.03</v>
      </c>
      <c r="K229" s="4">
        <v>0.41899999999999998</v>
      </c>
      <c r="L229" s="4" t="s">
        <v>19</v>
      </c>
      <c r="M229" s="4">
        <f>Inventory[[#This Row],[Daily_Demand]]*Inventory[[#This Row],[Lead_Time_Days]]</f>
        <v>891</v>
      </c>
      <c r="N229" s="4">
        <f>MAX(0, Inventory[[#This Row],[Demand_Duration_Lead_time]]+Inventory[[#This Row],[Safety_Stock]]-Inventory[[#This Row],[Current_Inventory]])</f>
        <v>328</v>
      </c>
      <c r="O2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9" s="8">
        <f>Inventory[[#This Row],[Current_Inventory]]*Inventory[[#This Row],[Unit_Cost]]</f>
        <v>935110.77</v>
      </c>
      <c r="Q229" t="str">
        <f>IF(Inventory[[#This Row],[Stockout_Risk_Score]] &gt;= 0.8, "Critical",
   IF(Inventory[[#This Row],[Stockout_Risk_Score]] &gt;= 0.6, "High",
      IF(Inventory[[#This Row],[Stockout_Risk_Score]] &gt;= 0.3, "Medium", "Low")
   )
)</f>
        <v>Medium</v>
      </c>
      <c r="R229">
        <f>Inventory[[#This Row],[Lead_Time_Days]]*0.8</f>
        <v>7.2</v>
      </c>
      <c r="S229">
        <f>MAX(0,Inventory[[#This Row],[Daily_Demand]]*Inventory[[#This Row],[Adj_Lead_Time]]+Inventory[[#This Row],[Safety_Stock]]-Inventory[[#This Row],[Current_Inventory]])</f>
        <v>149.80000000000007</v>
      </c>
    </row>
    <row r="230" spans="1:19" x14ac:dyDescent="0.25">
      <c r="A230">
        <v>229</v>
      </c>
      <c r="B230" t="s">
        <v>251</v>
      </c>
      <c r="C230" s="4" t="s">
        <v>21</v>
      </c>
      <c r="D230" t="s">
        <v>14</v>
      </c>
      <c r="E230" s="4">
        <v>85</v>
      </c>
      <c r="F230" s="4">
        <v>14</v>
      </c>
      <c r="G230" s="4">
        <v>504</v>
      </c>
      <c r="H230" s="4">
        <v>242</v>
      </c>
      <c r="I230" s="4">
        <v>237</v>
      </c>
      <c r="J230" s="6">
        <v>657.57</v>
      </c>
      <c r="K230" s="4">
        <v>1.2999999999999999E-2</v>
      </c>
      <c r="L230" s="4" t="s">
        <v>15</v>
      </c>
      <c r="M230" s="4">
        <f>Inventory[[#This Row],[Daily_Demand]]*Inventory[[#This Row],[Lead_Time_Days]]</f>
        <v>1190</v>
      </c>
      <c r="N230" s="4">
        <f>MAX(0, Inventory[[#This Row],[Demand_Duration_Lead_time]]+Inventory[[#This Row],[Safety_Stock]]-Inventory[[#This Row],[Current_Inventory]])</f>
        <v>928</v>
      </c>
      <c r="O2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0" s="8">
        <f>Inventory[[#This Row],[Current_Inventory]]*Inventory[[#This Row],[Unit_Cost]]</f>
        <v>331415.28000000003</v>
      </c>
      <c r="Q230" t="str">
        <f>IF(Inventory[[#This Row],[Stockout_Risk_Score]] &gt;= 0.8, "Critical",
   IF(Inventory[[#This Row],[Stockout_Risk_Score]] &gt;= 0.6, "High",
      IF(Inventory[[#This Row],[Stockout_Risk_Score]] &gt;= 0.3, "Medium", "Low")
   )
)</f>
        <v>Low</v>
      </c>
      <c r="R230">
        <f>Inventory[[#This Row],[Lead_Time_Days]]*0.8</f>
        <v>11.200000000000001</v>
      </c>
      <c r="S230">
        <f>MAX(0,Inventory[[#This Row],[Daily_Demand]]*Inventory[[#This Row],[Adj_Lead_Time]]+Inventory[[#This Row],[Safety_Stock]]-Inventory[[#This Row],[Current_Inventory]])</f>
        <v>690</v>
      </c>
    </row>
    <row r="231" spans="1:19" x14ac:dyDescent="0.25">
      <c r="A231">
        <v>230</v>
      </c>
      <c r="B231" t="s">
        <v>252</v>
      </c>
      <c r="C231" s="4" t="s">
        <v>13</v>
      </c>
      <c r="D231" t="s">
        <v>18</v>
      </c>
      <c r="E231" s="4">
        <v>65</v>
      </c>
      <c r="F231" s="4">
        <v>7</v>
      </c>
      <c r="G231" s="4">
        <v>188</v>
      </c>
      <c r="H231" s="4">
        <v>262</v>
      </c>
      <c r="I231" s="4">
        <v>221</v>
      </c>
      <c r="J231" s="6">
        <v>914.86</v>
      </c>
      <c r="K231" s="4">
        <v>5.0999999999999997E-2</v>
      </c>
      <c r="L231" s="4" t="s">
        <v>19</v>
      </c>
      <c r="M231" s="4">
        <f>Inventory[[#This Row],[Daily_Demand]]*Inventory[[#This Row],[Lead_Time_Days]]</f>
        <v>455</v>
      </c>
      <c r="N231" s="4">
        <f>MAX(0, Inventory[[#This Row],[Demand_Duration_Lead_time]]+Inventory[[#This Row],[Safety_Stock]]-Inventory[[#This Row],[Current_Inventory]])</f>
        <v>529</v>
      </c>
      <c r="O2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1" s="8">
        <f>Inventory[[#This Row],[Current_Inventory]]*Inventory[[#This Row],[Unit_Cost]]</f>
        <v>171993.68</v>
      </c>
      <c r="Q231" t="str">
        <f>IF(Inventory[[#This Row],[Stockout_Risk_Score]] &gt;= 0.8, "Critical",
   IF(Inventory[[#This Row],[Stockout_Risk_Score]] &gt;= 0.6, "High",
      IF(Inventory[[#This Row],[Stockout_Risk_Score]] &gt;= 0.3, "Medium", "Low")
   )
)</f>
        <v>Low</v>
      </c>
      <c r="R231">
        <f>Inventory[[#This Row],[Lead_Time_Days]]*0.8</f>
        <v>5.6000000000000005</v>
      </c>
      <c r="S231">
        <f>MAX(0,Inventory[[#This Row],[Daily_Demand]]*Inventory[[#This Row],[Adj_Lead_Time]]+Inventory[[#This Row],[Safety_Stock]]-Inventory[[#This Row],[Current_Inventory]])</f>
        <v>438</v>
      </c>
    </row>
    <row r="232" spans="1:19" x14ac:dyDescent="0.25">
      <c r="A232">
        <v>231</v>
      </c>
      <c r="B232" t="s">
        <v>253</v>
      </c>
      <c r="C232" s="4" t="s">
        <v>26</v>
      </c>
      <c r="D232" t="s">
        <v>18</v>
      </c>
      <c r="E232" s="4">
        <v>16</v>
      </c>
      <c r="F232" s="4">
        <v>12</v>
      </c>
      <c r="G232" s="4">
        <v>265</v>
      </c>
      <c r="H232" s="4">
        <v>233</v>
      </c>
      <c r="I232" s="4">
        <v>235</v>
      </c>
      <c r="J232" s="6">
        <v>1646.36</v>
      </c>
      <c r="K232" s="4">
        <v>0.66900000000000004</v>
      </c>
      <c r="L232" s="4" t="s">
        <v>19</v>
      </c>
      <c r="M232" s="4">
        <f>Inventory[[#This Row],[Daily_Demand]]*Inventory[[#This Row],[Lead_Time_Days]]</f>
        <v>192</v>
      </c>
      <c r="N232" s="4">
        <f>MAX(0, Inventory[[#This Row],[Demand_Duration_Lead_time]]+Inventory[[#This Row],[Safety_Stock]]-Inventory[[#This Row],[Current_Inventory]])</f>
        <v>160</v>
      </c>
      <c r="O2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2" s="8">
        <f>Inventory[[#This Row],[Current_Inventory]]*Inventory[[#This Row],[Unit_Cost]]</f>
        <v>436285.39999999997</v>
      </c>
      <c r="Q232" t="str">
        <f>IF(Inventory[[#This Row],[Stockout_Risk_Score]] &gt;= 0.8, "Critical",
   IF(Inventory[[#This Row],[Stockout_Risk_Score]] &gt;= 0.6, "High",
      IF(Inventory[[#This Row],[Stockout_Risk_Score]] &gt;= 0.3, "Medium", "Low")
   )
)</f>
        <v>High</v>
      </c>
      <c r="R232">
        <f>Inventory[[#This Row],[Lead_Time_Days]]*0.8</f>
        <v>9.6000000000000014</v>
      </c>
      <c r="S232">
        <f>MAX(0,Inventory[[#This Row],[Daily_Demand]]*Inventory[[#This Row],[Adj_Lead_Time]]+Inventory[[#This Row],[Safety_Stock]]-Inventory[[#This Row],[Current_Inventory]])</f>
        <v>121.60000000000002</v>
      </c>
    </row>
    <row r="233" spans="1:19" x14ac:dyDescent="0.25">
      <c r="A233">
        <v>232</v>
      </c>
      <c r="B233" t="s">
        <v>254</v>
      </c>
      <c r="C233" s="4" t="s">
        <v>41</v>
      </c>
      <c r="D233" t="s">
        <v>14</v>
      </c>
      <c r="E233" s="4">
        <v>17</v>
      </c>
      <c r="F233" s="4">
        <v>7</v>
      </c>
      <c r="G233" s="4">
        <v>285</v>
      </c>
      <c r="H233" s="4">
        <v>13</v>
      </c>
      <c r="I233" s="4">
        <v>81</v>
      </c>
      <c r="J233" s="6">
        <v>533.80999999999995</v>
      </c>
      <c r="K233" s="4">
        <v>0.59</v>
      </c>
      <c r="L233" s="4" t="s">
        <v>15</v>
      </c>
      <c r="M233" s="4">
        <f>Inventory[[#This Row],[Daily_Demand]]*Inventory[[#This Row],[Lead_Time_Days]]</f>
        <v>119</v>
      </c>
      <c r="N233" s="4">
        <f>MAX(0, Inventory[[#This Row],[Demand_Duration_Lead_time]]+Inventory[[#This Row],[Safety_Stock]]-Inventory[[#This Row],[Current_Inventory]])</f>
        <v>0</v>
      </c>
      <c r="O2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33" s="8">
        <f>Inventory[[#This Row],[Current_Inventory]]*Inventory[[#This Row],[Unit_Cost]]</f>
        <v>152135.84999999998</v>
      </c>
      <c r="Q233" t="str">
        <f>IF(Inventory[[#This Row],[Stockout_Risk_Score]] &gt;= 0.8, "Critical",
   IF(Inventory[[#This Row],[Stockout_Risk_Score]] &gt;= 0.6, "High",
      IF(Inventory[[#This Row],[Stockout_Risk_Score]] &gt;= 0.3, "Medium", "Low")
   )
)</f>
        <v>Medium</v>
      </c>
      <c r="R233">
        <f>Inventory[[#This Row],[Lead_Time_Days]]*0.8</f>
        <v>5.6000000000000005</v>
      </c>
      <c r="S233">
        <f>MAX(0,Inventory[[#This Row],[Daily_Demand]]*Inventory[[#This Row],[Adj_Lead_Time]]+Inventory[[#This Row],[Safety_Stock]]-Inventory[[#This Row],[Current_Inventory]])</f>
        <v>0</v>
      </c>
    </row>
    <row r="234" spans="1:19" x14ac:dyDescent="0.25">
      <c r="A234">
        <v>233</v>
      </c>
      <c r="B234" t="s">
        <v>255</v>
      </c>
      <c r="C234" s="4" t="s">
        <v>13</v>
      </c>
      <c r="D234" t="s">
        <v>14</v>
      </c>
      <c r="E234" s="4">
        <v>151</v>
      </c>
      <c r="F234" s="4">
        <v>12</v>
      </c>
      <c r="G234" s="4">
        <v>262</v>
      </c>
      <c r="H234" s="4">
        <v>121</v>
      </c>
      <c r="I234" s="4">
        <v>112</v>
      </c>
      <c r="J234" s="6">
        <v>651.87</v>
      </c>
      <c r="K234" s="4">
        <v>0.57599999999999996</v>
      </c>
      <c r="L234" s="4" t="s">
        <v>19</v>
      </c>
      <c r="M234" s="4">
        <f>Inventory[[#This Row],[Daily_Demand]]*Inventory[[#This Row],[Lead_Time_Days]]</f>
        <v>1812</v>
      </c>
      <c r="N234" s="4">
        <f>MAX(0, Inventory[[#This Row],[Demand_Duration_Lead_time]]+Inventory[[#This Row],[Safety_Stock]]-Inventory[[#This Row],[Current_Inventory]])</f>
        <v>1671</v>
      </c>
      <c r="O2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4" s="8">
        <f>Inventory[[#This Row],[Current_Inventory]]*Inventory[[#This Row],[Unit_Cost]]</f>
        <v>170789.94</v>
      </c>
      <c r="Q234" t="str">
        <f>IF(Inventory[[#This Row],[Stockout_Risk_Score]] &gt;= 0.8, "Critical",
   IF(Inventory[[#This Row],[Stockout_Risk_Score]] &gt;= 0.6, "High",
      IF(Inventory[[#This Row],[Stockout_Risk_Score]] &gt;= 0.3, "Medium", "Low")
   )
)</f>
        <v>Medium</v>
      </c>
      <c r="R234">
        <f>Inventory[[#This Row],[Lead_Time_Days]]*0.8</f>
        <v>9.6000000000000014</v>
      </c>
      <c r="S234">
        <f>MAX(0,Inventory[[#This Row],[Daily_Demand]]*Inventory[[#This Row],[Adj_Lead_Time]]+Inventory[[#This Row],[Safety_Stock]]-Inventory[[#This Row],[Current_Inventory]])</f>
        <v>1308.6000000000001</v>
      </c>
    </row>
    <row r="235" spans="1:19" x14ac:dyDescent="0.25">
      <c r="A235">
        <v>234</v>
      </c>
      <c r="B235" t="s">
        <v>256</v>
      </c>
      <c r="C235" s="4" t="s">
        <v>13</v>
      </c>
      <c r="D235" t="s">
        <v>14</v>
      </c>
      <c r="E235" s="4">
        <v>176</v>
      </c>
      <c r="F235" s="4">
        <v>7</v>
      </c>
      <c r="G235" s="4">
        <v>689</v>
      </c>
      <c r="H235" s="4">
        <v>202</v>
      </c>
      <c r="I235" s="4">
        <v>398</v>
      </c>
      <c r="J235" s="6">
        <v>1698.41</v>
      </c>
      <c r="K235" s="4">
        <v>0.11</v>
      </c>
      <c r="L235" s="4" t="s">
        <v>15</v>
      </c>
      <c r="M235" s="4">
        <f>Inventory[[#This Row],[Daily_Demand]]*Inventory[[#This Row],[Lead_Time_Days]]</f>
        <v>1232</v>
      </c>
      <c r="N235" s="4">
        <f>MAX(0, Inventory[[#This Row],[Demand_Duration_Lead_time]]+Inventory[[#This Row],[Safety_Stock]]-Inventory[[#This Row],[Current_Inventory]])</f>
        <v>745</v>
      </c>
      <c r="O2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5" s="8">
        <f>Inventory[[#This Row],[Current_Inventory]]*Inventory[[#This Row],[Unit_Cost]]</f>
        <v>1170204.49</v>
      </c>
      <c r="Q235" t="str">
        <f>IF(Inventory[[#This Row],[Stockout_Risk_Score]] &gt;= 0.8, "Critical",
   IF(Inventory[[#This Row],[Stockout_Risk_Score]] &gt;= 0.6, "High",
      IF(Inventory[[#This Row],[Stockout_Risk_Score]] &gt;= 0.3, "Medium", "Low")
   )
)</f>
        <v>Low</v>
      </c>
      <c r="R235">
        <f>Inventory[[#This Row],[Lead_Time_Days]]*0.8</f>
        <v>5.6000000000000005</v>
      </c>
      <c r="S235">
        <f>MAX(0,Inventory[[#This Row],[Daily_Demand]]*Inventory[[#This Row],[Adj_Lead_Time]]+Inventory[[#This Row],[Safety_Stock]]-Inventory[[#This Row],[Current_Inventory]])</f>
        <v>498.60000000000014</v>
      </c>
    </row>
    <row r="236" spans="1:19" x14ac:dyDescent="0.25">
      <c r="A236">
        <v>235</v>
      </c>
      <c r="B236" t="s">
        <v>257</v>
      </c>
      <c r="C236" s="4" t="s">
        <v>41</v>
      </c>
      <c r="D236" t="s">
        <v>18</v>
      </c>
      <c r="E236" s="4">
        <v>93</v>
      </c>
      <c r="F236" s="4">
        <v>6</v>
      </c>
      <c r="G236" s="4">
        <v>319</v>
      </c>
      <c r="H236" s="4">
        <v>150</v>
      </c>
      <c r="I236" s="4">
        <v>350</v>
      </c>
      <c r="J236" s="6">
        <v>1010.89</v>
      </c>
      <c r="K236" s="4">
        <v>0.35199999999999998</v>
      </c>
      <c r="L236" s="4" t="s">
        <v>19</v>
      </c>
      <c r="M236" s="4">
        <f>Inventory[[#This Row],[Daily_Demand]]*Inventory[[#This Row],[Lead_Time_Days]]</f>
        <v>558</v>
      </c>
      <c r="N236" s="4">
        <f>MAX(0, Inventory[[#This Row],[Demand_Duration_Lead_time]]+Inventory[[#This Row],[Safety_Stock]]-Inventory[[#This Row],[Current_Inventory]])</f>
        <v>389</v>
      </c>
      <c r="O2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6" s="8">
        <f>Inventory[[#This Row],[Current_Inventory]]*Inventory[[#This Row],[Unit_Cost]]</f>
        <v>322473.90999999997</v>
      </c>
      <c r="Q236" t="str">
        <f>IF(Inventory[[#This Row],[Stockout_Risk_Score]] &gt;= 0.8, "Critical",
   IF(Inventory[[#This Row],[Stockout_Risk_Score]] &gt;= 0.6, "High",
      IF(Inventory[[#This Row],[Stockout_Risk_Score]] &gt;= 0.3, "Medium", "Low")
   )
)</f>
        <v>Medium</v>
      </c>
      <c r="R236">
        <f>Inventory[[#This Row],[Lead_Time_Days]]*0.8</f>
        <v>4.8000000000000007</v>
      </c>
      <c r="S236">
        <f>MAX(0,Inventory[[#This Row],[Daily_Demand]]*Inventory[[#This Row],[Adj_Lead_Time]]+Inventory[[#This Row],[Safety_Stock]]-Inventory[[#This Row],[Current_Inventory]])</f>
        <v>277.40000000000009</v>
      </c>
    </row>
    <row r="237" spans="1:19" x14ac:dyDescent="0.25">
      <c r="A237">
        <v>236</v>
      </c>
      <c r="B237" t="s">
        <v>258</v>
      </c>
      <c r="C237" s="4" t="s">
        <v>26</v>
      </c>
      <c r="D237" t="s">
        <v>18</v>
      </c>
      <c r="E237" s="4">
        <v>99</v>
      </c>
      <c r="F237" s="4">
        <v>9</v>
      </c>
      <c r="G237" s="4">
        <v>346</v>
      </c>
      <c r="H237" s="4">
        <v>149</v>
      </c>
      <c r="I237" s="4">
        <v>358</v>
      </c>
      <c r="J237" s="6">
        <v>1663.95</v>
      </c>
      <c r="K237" s="4">
        <v>0.81200000000000006</v>
      </c>
      <c r="L237" s="4" t="s">
        <v>27</v>
      </c>
      <c r="M237" s="4">
        <f>Inventory[[#This Row],[Daily_Demand]]*Inventory[[#This Row],[Lead_Time_Days]]</f>
        <v>891</v>
      </c>
      <c r="N237" s="4">
        <f>MAX(0, Inventory[[#This Row],[Demand_Duration_Lead_time]]+Inventory[[#This Row],[Safety_Stock]]-Inventory[[#This Row],[Current_Inventory]])</f>
        <v>694</v>
      </c>
      <c r="O2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7" s="8">
        <f>Inventory[[#This Row],[Current_Inventory]]*Inventory[[#This Row],[Unit_Cost]]</f>
        <v>575726.70000000007</v>
      </c>
      <c r="Q237" t="str">
        <f>IF(Inventory[[#This Row],[Stockout_Risk_Score]] &gt;= 0.8, "Critical",
   IF(Inventory[[#This Row],[Stockout_Risk_Score]] &gt;= 0.6, "High",
      IF(Inventory[[#This Row],[Stockout_Risk_Score]] &gt;= 0.3, "Medium", "Low")
   )
)</f>
        <v>Critical</v>
      </c>
      <c r="R237">
        <f>Inventory[[#This Row],[Lead_Time_Days]]*0.8</f>
        <v>7.2</v>
      </c>
      <c r="S237">
        <f>MAX(0,Inventory[[#This Row],[Daily_Demand]]*Inventory[[#This Row],[Adj_Lead_Time]]+Inventory[[#This Row],[Safety_Stock]]-Inventory[[#This Row],[Current_Inventory]])</f>
        <v>515.80000000000007</v>
      </c>
    </row>
    <row r="238" spans="1:19" x14ac:dyDescent="0.25">
      <c r="A238">
        <v>237</v>
      </c>
      <c r="B238" t="s">
        <v>259</v>
      </c>
      <c r="C238" s="4" t="s">
        <v>41</v>
      </c>
      <c r="D238" t="s">
        <v>18</v>
      </c>
      <c r="E238" s="4">
        <v>63</v>
      </c>
      <c r="F238" s="4">
        <v>14</v>
      </c>
      <c r="G238" s="4">
        <v>549</v>
      </c>
      <c r="H238" s="4">
        <v>104</v>
      </c>
      <c r="I238" s="4">
        <v>238</v>
      </c>
      <c r="J238" s="6">
        <v>780.23</v>
      </c>
      <c r="K238" s="4">
        <v>0.17499999999999999</v>
      </c>
      <c r="L238" s="4" t="s">
        <v>27</v>
      </c>
      <c r="M238" s="4">
        <f>Inventory[[#This Row],[Daily_Demand]]*Inventory[[#This Row],[Lead_Time_Days]]</f>
        <v>882</v>
      </c>
      <c r="N238" s="4">
        <f>MAX(0, Inventory[[#This Row],[Demand_Duration_Lead_time]]+Inventory[[#This Row],[Safety_Stock]]-Inventory[[#This Row],[Current_Inventory]])</f>
        <v>437</v>
      </c>
      <c r="O2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8" s="8">
        <f>Inventory[[#This Row],[Current_Inventory]]*Inventory[[#This Row],[Unit_Cost]]</f>
        <v>428346.27</v>
      </c>
      <c r="Q238" t="str">
        <f>IF(Inventory[[#This Row],[Stockout_Risk_Score]] &gt;= 0.8, "Critical",
   IF(Inventory[[#This Row],[Stockout_Risk_Score]] &gt;= 0.6, "High",
      IF(Inventory[[#This Row],[Stockout_Risk_Score]] &gt;= 0.3, "Medium", "Low")
   )
)</f>
        <v>Low</v>
      </c>
      <c r="R238">
        <f>Inventory[[#This Row],[Lead_Time_Days]]*0.8</f>
        <v>11.200000000000001</v>
      </c>
      <c r="S238">
        <f>MAX(0,Inventory[[#This Row],[Daily_Demand]]*Inventory[[#This Row],[Adj_Lead_Time]]+Inventory[[#This Row],[Safety_Stock]]-Inventory[[#This Row],[Current_Inventory]])</f>
        <v>260.60000000000002</v>
      </c>
    </row>
    <row r="239" spans="1:19" x14ac:dyDescent="0.25">
      <c r="A239">
        <v>238</v>
      </c>
      <c r="B239" t="s">
        <v>260</v>
      </c>
      <c r="C239" s="4" t="s">
        <v>13</v>
      </c>
      <c r="D239" t="s">
        <v>14</v>
      </c>
      <c r="E239" s="4">
        <v>41</v>
      </c>
      <c r="F239" s="4">
        <v>3</v>
      </c>
      <c r="G239" s="4">
        <v>614</v>
      </c>
      <c r="H239" s="4">
        <v>50</v>
      </c>
      <c r="I239" s="4">
        <v>355</v>
      </c>
      <c r="J239" s="6">
        <v>826.82</v>
      </c>
      <c r="K239" s="4">
        <v>0.88300000000000001</v>
      </c>
      <c r="L239" s="4" t="s">
        <v>19</v>
      </c>
      <c r="M239" s="4">
        <f>Inventory[[#This Row],[Daily_Demand]]*Inventory[[#This Row],[Lead_Time_Days]]</f>
        <v>123</v>
      </c>
      <c r="N239" s="4">
        <f>MAX(0, Inventory[[#This Row],[Demand_Duration_Lead_time]]+Inventory[[#This Row],[Safety_Stock]]-Inventory[[#This Row],[Current_Inventory]])</f>
        <v>0</v>
      </c>
      <c r="O2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39" s="8">
        <f>Inventory[[#This Row],[Current_Inventory]]*Inventory[[#This Row],[Unit_Cost]]</f>
        <v>507667.48000000004</v>
      </c>
      <c r="Q239" t="str">
        <f>IF(Inventory[[#This Row],[Stockout_Risk_Score]] &gt;= 0.8, "Critical",
   IF(Inventory[[#This Row],[Stockout_Risk_Score]] &gt;= 0.6, "High",
      IF(Inventory[[#This Row],[Stockout_Risk_Score]] &gt;= 0.3, "Medium", "Low")
   )
)</f>
        <v>Critical</v>
      </c>
      <c r="R239">
        <f>Inventory[[#This Row],[Lead_Time_Days]]*0.8</f>
        <v>2.4000000000000004</v>
      </c>
      <c r="S239">
        <f>MAX(0,Inventory[[#This Row],[Daily_Demand]]*Inventory[[#This Row],[Adj_Lead_Time]]+Inventory[[#This Row],[Safety_Stock]]-Inventory[[#This Row],[Current_Inventory]])</f>
        <v>0</v>
      </c>
    </row>
    <row r="240" spans="1:19" x14ac:dyDescent="0.25">
      <c r="A240">
        <v>239</v>
      </c>
      <c r="B240" t="s">
        <v>261</v>
      </c>
      <c r="C240" s="4" t="s">
        <v>17</v>
      </c>
      <c r="D240" t="s">
        <v>22</v>
      </c>
      <c r="E240" s="4">
        <v>29</v>
      </c>
      <c r="F240" s="4">
        <v>8</v>
      </c>
      <c r="G240" s="4">
        <v>762</v>
      </c>
      <c r="H240" s="4">
        <v>11</v>
      </c>
      <c r="I240" s="4">
        <v>75</v>
      </c>
      <c r="J240" s="6">
        <v>375.92</v>
      </c>
      <c r="K240" s="4">
        <v>0.121</v>
      </c>
      <c r="L240" s="4" t="s">
        <v>19</v>
      </c>
      <c r="M240" s="4">
        <f>Inventory[[#This Row],[Daily_Demand]]*Inventory[[#This Row],[Lead_Time_Days]]</f>
        <v>232</v>
      </c>
      <c r="N240" s="4">
        <f>MAX(0, Inventory[[#This Row],[Demand_Duration_Lead_time]]+Inventory[[#This Row],[Safety_Stock]]-Inventory[[#This Row],[Current_Inventory]])</f>
        <v>0</v>
      </c>
      <c r="O2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40" s="8">
        <f>Inventory[[#This Row],[Current_Inventory]]*Inventory[[#This Row],[Unit_Cost]]</f>
        <v>286451.04000000004</v>
      </c>
      <c r="Q240" t="str">
        <f>IF(Inventory[[#This Row],[Stockout_Risk_Score]] &gt;= 0.8, "Critical",
   IF(Inventory[[#This Row],[Stockout_Risk_Score]] &gt;= 0.6, "High",
      IF(Inventory[[#This Row],[Stockout_Risk_Score]] &gt;= 0.3, "Medium", "Low")
   )
)</f>
        <v>Low</v>
      </c>
      <c r="R240">
        <f>Inventory[[#This Row],[Lead_Time_Days]]*0.8</f>
        <v>6.4</v>
      </c>
      <c r="S240">
        <f>MAX(0,Inventory[[#This Row],[Daily_Demand]]*Inventory[[#This Row],[Adj_Lead_Time]]+Inventory[[#This Row],[Safety_Stock]]-Inventory[[#This Row],[Current_Inventory]])</f>
        <v>0</v>
      </c>
    </row>
    <row r="241" spans="1:19" x14ac:dyDescent="0.25">
      <c r="A241">
        <v>240</v>
      </c>
      <c r="B241" t="s">
        <v>262</v>
      </c>
      <c r="C241" s="4" t="s">
        <v>17</v>
      </c>
      <c r="D241" t="s">
        <v>18</v>
      </c>
      <c r="E241" s="4">
        <v>20</v>
      </c>
      <c r="F241" s="4">
        <v>5</v>
      </c>
      <c r="G241" s="4">
        <v>361</v>
      </c>
      <c r="H241" s="4">
        <v>287</v>
      </c>
      <c r="I241" s="4">
        <v>395</v>
      </c>
      <c r="J241" s="6">
        <v>1836.87</v>
      </c>
      <c r="K241" s="4">
        <v>0.16900000000000001</v>
      </c>
      <c r="L241" s="4" t="s">
        <v>27</v>
      </c>
      <c r="M241" s="4">
        <f>Inventory[[#This Row],[Daily_Demand]]*Inventory[[#This Row],[Lead_Time_Days]]</f>
        <v>100</v>
      </c>
      <c r="N241" s="4">
        <f>MAX(0, Inventory[[#This Row],[Demand_Duration_Lead_time]]+Inventory[[#This Row],[Safety_Stock]]-Inventory[[#This Row],[Current_Inventory]])</f>
        <v>26</v>
      </c>
      <c r="O2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1" s="8">
        <f>Inventory[[#This Row],[Current_Inventory]]*Inventory[[#This Row],[Unit_Cost]]</f>
        <v>663110.06999999995</v>
      </c>
      <c r="Q241" t="str">
        <f>IF(Inventory[[#This Row],[Stockout_Risk_Score]] &gt;= 0.8, "Critical",
   IF(Inventory[[#This Row],[Stockout_Risk_Score]] &gt;= 0.6, "High",
      IF(Inventory[[#This Row],[Stockout_Risk_Score]] &gt;= 0.3, "Medium", "Low")
   )
)</f>
        <v>Low</v>
      </c>
      <c r="R241">
        <f>Inventory[[#This Row],[Lead_Time_Days]]*0.8</f>
        <v>4</v>
      </c>
      <c r="S241">
        <f>MAX(0,Inventory[[#This Row],[Daily_Demand]]*Inventory[[#This Row],[Adj_Lead_Time]]+Inventory[[#This Row],[Safety_Stock]]-Inventory[[#This Row],[Current_Inventory]])</f>
        <v>6</v>
      </c>
    </row>
    <row r="242" spans="1:19" x14ac:dyDescent="0.25">
      <c r="A242">
        <v>241</v>
      </c>
      <c r="B242" t="s">
        <v>263</v>
      </c>
      <c r="C242" s="4" t="s">
        <v>21</v>
      </c>
      <c r="D242" t="s">
        <v>22</v>
      </c>
      <c r="E242" s="4">
        <v>170</v>
      </c>
      <c r="F242" s="4">
        <v>2</v>
      </c>
      <c r="G242" s="4">
        <v>784</v>
      </c>
      <c r="H242" s="4">
        <v>159</v>
      </c>
      <c r="I242" s="4">
        <v>88</v>
      </c>
      <c r="J242" s="6">
        <v>1798.73</v>
      </c>
      <c r="K242" s="4">
        <v>0.47799999999999998</v>
      </c>
      <c r="L242" s="4" t="s">
        <v>15</v>
      </c>
      <c r="M242" s="4">
        <f>Inventory[[#This Row],[Daily_Demand]]*Inventory[[#This Row],[Lead_Time_Days]]</f>
        <v>340</v>
      </c>
      <c r="N242" s="4">
        <f>MAX(0, Inventory[[#This Row],[Demand_Duration_Lead_time]]+Inventory[[#This Row],[Safety_Stock]]-Inventory[[#This Row],[Current_Inventory]])</f>
        <v>0</v>
      </c>
      <c r="O2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2" s="8">
        <f>Inventory[[#This Row],[Current_Inventory]]*Inventory[[#This Row],[Unit_Cost]]</f>
        <v>1410204.32</v>
      </c>
      <c r="Q242" t="str">
        <f>IF(Inventory[[#This Row],[Stockout_Risk_Score]] &gt;= 0.8, "Critical",
   IF(Inventory[[#This Row],[Stockout_Risk_Score]] &gt;= 0.6, "High",
      IF(Inventory[[#This Row],[Stockout_Risk_Score]] &gt;= 0.3, "Medium", "Low")
   )
)</f>
        <v>Medium</v>
      </c>
      <c r="R242">
        <f>Inventory[[#This Row],[Lead_Time_Days]]*0.8</f>
        <v>1.6</v>
      </c>
      <c r="S242">
        <f>MAX(0,Inventory[[#This Row],[Daily_Demand]]*Inventory[[#This Row],[Adj_Lead_Time]]+Inventory[[#This Row],[Safety_Stock]]-Inventory[[#This Row],[Current_Inventory]])</f>
        <v>0</v>
      </c>
    </row>
    <row r="243" spans="1:19" x14ac:dyDescent="0.25">
      <c r="A243">
        <v>242</v>
      </c>
      <c r="B243" t="s">
        <v>264</v>
      </c>
      <c r="C243" s="4" t="s">
        <v>41</v>
      </c>
      <c r="D243" t="s">
        <v>14</v>
      </c>
      <c r="E243" s="4">
        <v>175</v>
      </c>
      <c r="F243" s="4">
        <v>14</v>
      </c>
      <c r="G243" s="4">
        <v>698</v>
      </c>
      <c r="H243" s="4">
        <v>50</v>
      </c>
      <c r="I243" s="4">
        <v>242</v>
      </c>
      <c r="J243" s="6">
        <v>1969.22</v>
      </c>
      <c r="K243" s="4">
        <v>0.94499999999999995</v>
      </c>
      <c r="L243" s="4" t="s">
        <v>15</v>
      </c>
      <c r="M243" s="4">
        <f>Inventory[[#This Row],[Daily_Demand]]*Inventory[[#This Row],[Lead_Time_Days]]</f>
        <v>2450</v>
      </c>
      <c r="N243" s="4">
        <f>MAX(0, Inventory[[#This Row],[Demand_Duration_Lead_time]]+Inventory[[#This Row],[Safety_Stock]]-Inventory[[#This Row],[Current_Inventory]])</f>
        <v>1802</v>
      </c>
      <c r="O2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3" s="8">
        <f>Inventory[[#This Row],[Current_Inventory]]*Inventory[[#This Row],[Unit_Cost]]</f>
        <v>1374515.56</v>
      </c>
      <c r="Q243" t="str">
        <f>IF(Inventory[[#This Row],[Stockout_Risk_Score]] &gt;= 0.8, "Critical",
   IF(Inventory[[#This Row],[Stockout_Risk_Score]] &gt;= 0.6, "High",
      IF(Inventory[[#This Row],[Stockout_Risk_Score]] &gt;= 0.3, "Medium", "Low")
   )
)</f>
        <v>Critical</v>
      </c>
      <c r="R243">
        <f>Inventory[[#This Row],[Lead_Time_Days]]*0.8</f>
        <v>11.200000000000001</v>
      </c>
      <c r="S243">
        <f>MAX(0,Inventory[[#This Row],[Daily_Demand]]*Inventory[[#This Row],[Adj_Lead_Time]]+Inventory[[#This Row],[Safety_Stock]]-Inventory[[#This Row],[Current_Inventory]])</f>
        <v>1312.0000000000002</v>
      </c>
    </row>
    <row r="244" spans="1:19" x14ac:dyDescent="0.25">
      <c r="A244">
        <v>243</v>
      </c>
      <c r="B244" t="s">
        <v>265</v>
      </c>
      <c r="C244" s="4" t="s">
        <v>41</v>
      </c>
      <c r="D244" t="s">
        <v>18</v>
      </c>
      <c r="E244" s="4">
        <v>91</v>
      </c>
      <c r="F244" s="4">
        <v>6</v>
      </c>
      <c r="G244" s="4">
        <v>573</v>
      </c>
      <c r="H244" s="4">
        <v>125</v>
      </c>
      <c r="I244" s="4">
        <v>212</v>
      </c>
      <c r="J244" s="6">
        <v>834.77</v>
      </c>
      <c r="K244" s="4">
        <v>0.33</v>
      </c>
      <c r="L244" s="4" t="s">
        <v>27</v>
      </c>
      <c r="M244" s="4">
        <f>Inventory[[#This Row],[Daily_Demand]]*Inventory[[#This Row],[Lead_Time_Days]]</f>
        <v>546</v>
      </c>
      <c r="N244" s="4">
        <f>MAX(0, Inventory[[#This Row],[Demand_Duration_Lead_time]]+Inventory[[#This Row],[Safety_Stock]]-Inventory[[#This Row],[Current_Inventory]])</f>
        <v>98</v>
      </c>
      <c r="O2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4" s="8">
        <f>Inventory[[#This Row],[Current_Inventory]]*Inventory[[#This Row],[Unit_Cost]]</f>
        <v>478323.20999999996</v>
      </c>
      <c r="Q244" t="str">
        <f>IF(Inventory[[#This Row],[Stockout_Risk_Score]] &gt;= 0.8, "Critical",
   IF(Inventory[[#This Row],[Stockout_Risk_Score]] &gt;= 0.6, "High",
      IF(Inventory[[#This Row],[Stockout_Risk_Score]] &gt;= 0.3, "Medium", "Low")
   )
)</f>
        <v>Medium</v>
      </c>
      <c r="R244">
        <f>Inventory[[#This Row],[Lead_Time_Days]]*0.8</f>
        <v>4.8000000000000007</v>
      </c>
      <c r="S244">
        <f>MAX(0,Inventory[[#This Row],[Daily_Demand]]*Inventory[[#This Row],[Adj_Lead_Time]]+Inventory[[#This Row],[Safety_Stock]]-Inventory[[#This Row],[Current_Inventory]])</f>
        <v>0</v>
      </c>
    </row>
    <row r="245" spans="1:19" x14ac:dyDescent="0.25">
      <c r="A245">
        <v>244</v>
      </c>
      <c r="B245" t="s">
        <v>266</v>
      </c>
      <c r="C245" s="4" t="s">
        <v>21</v>
      </c>
      <c r="D245" t="s">
        <v>22</v>
      </c>
      <c r="E245" s="4">
        <v>146</v>
      </c>
      <c r="F245" s="4">
        <v>4</v>
      </c>
      <c r="G245" s="4">
        <v>268</v>
      </c>
      <c r="H245" s="4">
        <v>129</v>
      </c>
      <c r="I245" s="4">
        <v>102</v>
      </c>
      <c r="J245" s="6">
        <v>1646.3</v>
      </c>
      <c r="K245" s="4">
        <v>0.65800000000000003</v>
      </c>
      <c r="L245" s="4" t="s">
        <v>15</v>
      </c>
      <c r="M245" s="4">
        <f>Inventory[[#This Row],[Daily_Demand]]*Inventory[[#This Row],[Lead_Time_Days]]</f>
        <v>584</v>
      </c>
      <c r="N245" s="4">
        <f>MAX(0, Inventory[[#This Row],[Demand_Duration_Lead_time]]+Inventory[[#This Row],[Safety_Stock]]-Inventory[[#This Row],[Current_Inventory]])</f>
        <v>445</v>
      </c>
      <c r="O2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5" s="8">
        <f>Inventory[[#This Row],[Current_Inventory]]*Inventory[[#This Row],[Unit_Cost]]</f>
        <v>441208.39999999997</v>
      </c>
      <c r="Q245" t="str">
        <f>IF(Inventory[[#This Row],[Stockout_Risk_Score]] &gt;= 0.8, "Critical",
   IF(Inventory[[#This Row],[Stockout_Risk_Score]] &gt;= 0.6, "High",
      IF(Inventory[[#This Row],[Stockout_Risk_Score]] &gt;= 0.3, "Medium", "Low")
   )
)</f>
        <v>High</v>
      </c>
      <c r="R245">
        <f>Inventory[[#This Row],[Lead_Time_Days]]*0.8</f>
        <v>3.2</v>
      </c>
      <c r="S245">
        <f>MAX(0,Inventory[[#This Row],[Daily_Demand]]*Inventory[[#This Row],[Adj_Lead_Time]]+Inventory[[#This Row],[Safety_Stock]]-Inventory[[#This Row],[Current_Inventory]])</f>
        <v>328.20000000000005</v>
      </c>
    </row>
    <row r="246" spans="1:19" x14ac:dyDescent="0.25">
      <c r="A246">
        <v>245</v>
      </c>
      <c r="B246" t="s">
        <v>267</v>
      </c>
      <c r="C246" s="4" t="s">
        <v>21</v>
      </c>
      <c r="D246" t="s">
        <v>18</v>
      </c>
      <c r="E246" s="4">
        <v>138</v>
      </c>
      <c r="F246" s="4">
        <v>5</v>
      </c>
      <c r="G246" s="4">
        <v>779</v>
      </c>
      <c r="H246" s="4">
        <v>246</v>
      </c>
      <c r="I246" s="4">
        <v>223</v>
      </c>
      <c r="J246" s="6">
        <v>859.16</v>
      </c>
      <c r="K246" s="4">
        <v>0.58899999999999997</v>
      </c>
      <c r="L246" s="4" t="s">
        <v>15</v>
      </c>
      <c r="M246" s="4">
        <f>Inventory[[#This Row],[Daily_Demand]]*Inventory[[#This Row],[Lead_Time_Days]]</f>
        <v>690</v>
      </c>
      <c r="N246" s="4">
        <f>MAX(0, Inventory[[#This Row],[Demand_Duration_Lead_time]]+Inventory[[#This Row],[Safety_Stock]]-Inventory[[#This Row],[Current_Inventory]])</f>
        <v>157</v>
      </c>
      <c r="O2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6" s="8">
        <f>Inventory[[#This Row],[Current_Inventory]]*Inventory[[#This Row],[Unit_Cost]]</f>
        <v>669285.64</v>
      </c>
      <c r="Q246" t="str">
        <f>IF(Inventory[[#This Row],[Stockout_Risk_Score]] &gt;= 0.8, "Critical",
   IF(Inventory[[#This Row],[Stockout_Risk_Score]] &gt;= 0.6, "High",
      IF(Inventory[[#This Row],[Stockout_Risk_Score]] &gt;= 0.3, "Medium", "Low")
   )
)</f>
        <v>Medium</v>
      </c>
      <c r="R246">
        <f>Inventory[[#This Row],[Lead_Time_Days]]*0.8</f>
        <v>4</v>
      </c>
      <c r="S246">
        <f>MAX(0,Inventory[[#This Row],[Daily_Demand]]*Inventory[[#This Row],[Adj_Lead_Time]]+Inventory[[#This Row],[Safety_Stock]]-Inventory[[#This Row],[Current_Inventory]])</f>
        <v>19</v>
      </c>
    </row>
    <row r="247" spans="1:19" x14ac:dyDescent="0.25">
      <c r="A247">
        <v>246</v>
      </c>
      <c r="B247" t="s">
        <v>268</v>
      </c>
      <c r="C247" s="4" t="s">
        <v>21</v>
      </c>
      <c r="D247" t="s">
        <v>18</v>
      </c>
      <c r="E247" s="4">
        <v>27</v>
      </c>
      <c r="F247" s="4">
        <v>8</v>
      </c>
      <c r="G247" s="4">
        <v>399</v>
      </c>
      <c r="H247" s="4">
        <v>279</v>
      </c>
      <c r="I247" s="4">
        <v>245</v>
      </c>
      <c r="J247" s="6">
        <v>935.88</v>
      </c>
      <c r="K247" s="4">
        <v>0.15</v>
      </c>
      <c r="L247" s="4" t="s">
        <v>27</v>
      </c>
      <c r="M247" s="4">
        <f>Inventory[[#This Row],[Daily_Demand]]*Inventory[[#This Row],[Lead_Time_Days]]</f>
        <v>216</v>
      </c>
      <c r="N247" s="4">
        <f>MAX(0, Inventory[[#This Row],[Demand_Duration_Lead_time]]+Inventory[[#This Row],[Safety_Stock]]-Inventory[[#This Row],[Current_Inventory]])</f>
        <v>96</v>
      </c>
      <c r="O2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7" s="8">
        <f>Inventory[[#This Row],[Current_Inventory]]*Inventory[[#This Row],[Unit_Cost]]</f>
        <v>373416.12</v>
      </c>
      <c r="Q247" t="str">
        <f>IF(Inventory[[#This Row],[Stockout_Risk_Score]] &gt;= 0.8, "Critical",
   IF(Inventory[[#This Row],[Stockout_Risk_Score]] &gt;= 0.6, "High",
      IF(Inventory[[#This Row],[Stockout_Risk_Score]] &gt;= 0.3, "Medium", "Low")
   )
)</f>
        <v>Low</v>
      </c>
      <c r="R247">
        <f>Inventory[[#This Row],[Lead_Time_Days]]*0.8</f>
        <v>6.4</v>
      </c>
      <c r="S247">
        <f>MAX(0,Inventory[[#This Row],[Daily_Demand]]*Inventory[[#This Row],[Adj_Lead_Time]]+Inventory[[#This Row],[Safety_Stock]]-Inventory[[#This Row],[Current_Inventory]])</f>
        <v>52.800000000000011</v>
      </c>
    </row>
    <row r="248" spans="1:19" x14ac:dyDescent="0.25">
      <c r="A248">
        <v>247</v>
      </c>
      <c r="B248" t="s">
        <v>269</v>
      </c>
      <c r="C248" s="4" t="s">
        <v>13</v>
      </c>
      <c r="D248" t="s">
        <v>18</v>
      </c>
      <c r="E248" s="4">
        <v>130</v>
      </c>
      <c r="F248" s="4">
        <v>6</v>
      </c>
      <c r="G248" s="4">
        <v>551</v>
      </c>
      <c r="H248" s="4">
        <v>18</v>
      </c>
      <c r="I248" s="4">
        <v>260</v>
      </c>
      <c r="J248" s="6">
        <v>1668.5</v>
      </c>
      <c r="K248" s="4">
        <v>0.248</v>
      </c>
      <c r="L248" s="4" t="s">
        <v>27</v>
      </c>
      <c r="M248" s="4">
        <f>Inventory[[#This Row],[Daily_Demand]]*Inventory[[#This Row],[Lead_Time_Days]]</f>
        <v>780</v>
      </c>
      <c r="N248" s="4">
        <f>MAX(0, Inventory[[#This Row],[Demand_Duration_Lead_time]]+Inventory[[#This Row],[Safety_Stock]]-Inventory[[#This Row],[Current_Inventory]])</f>
        <v>247</v>
      </c>
      <c r="O2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8" s="8">
        <f>Inventory[[#This Row],[Current_Inventory]]*Inventory[[#This Row],[Unit_Cost]]</f>
        <v>919343.5</v>
      </c>
      <c r="Q248" t="str">
        <f>IF(Inventory[[#This Row],[Stockout_Risk_Score]] &gt;= 0.8, "Critical",
   IF(Inventory[[#This Row],[Stockout_Risk_Score]] &gt;= 0.6, "High",
      IF(Inventory[[#This Row],[Stockout_Risk_Score]] &gt;= 0.3, "Medium", "Low")
   )
)</f>
        <v>Low</v>
      </c>
      <c r="R248">
        <f>Inventory[[#This Row],[Lead_Time_Days]]*0.8</f>
        <v>4.8000000000000007</v>
      </c>
      <c r="S248">
        <f>MAX(0,Inventory[[#This Row],[Daily_Demand]]*Inventory[[#This Row],[Adj_Lead_Time]]+Inventory[[#This Row],[Safety_Stock]]-Inventory[[#This Row],[Current_Inventory]])</f>
        <v>91.000000000000114</v>
      </c>
    </row>
    <row r="249" spans="1:19" x14ac:dyDescent="0.25">
      <c r="A249">
        <v>248</v>
      </c>
      <c r="B249" t="s">
        <v>270</v>
      </c>
      <c r="C249" s="4" t="s">
        <v>41</v>
      </c>
      <c r="D249" t="s">
        <v>22</v>
      </c>
      <c r="E249" s="4">
        <v>64</v>
      </c>
      <c r="F249" s="4">
        <v>5</v>
      </c>
      <c r="G249" s="4">
        <v>400</v>
      </c>
      <c r="H249" s="4">
        <v>248</v>
      </c>
      <c r="I249" s="4">
        <v>327</v>
      </c>
      <c r="J249" s="6">
        <v>395.87</v>
      </c>
      <c r="K249" s="4">
        <v>0.93</v>
      </c>
      <c r="L249" s="4" t="s">
        <v>19</v>
      </c>
      <c r="M249" s="4">
        <f>Inventory[[#This Row],[Daily_Demand]]*Inventory[[#This Row],[Lead_Time_Days]]</f>
        <v>320</v>
      </c>
      <c r="N249" s="4">
        <f>MAX(0, Inventory[[#This Row],[Demand_Duration_Lead_time]]+Inventory[[#This Row],[Safety_Stock]]-Inventory[[#This Row],[Current_Inventory]])</f>
        <v>168</v>
      </c>
      <c r="O2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9" s="8">
        <f>Inventory[[#This Row],[Current_Inventory]]*Inventory[[#This Row],[Unit_Cost]]</f>
        <v>158348</v>
      </c>
      <c r="Q249" t="str">
        <f>IF(Inventory[[#This Row],[Stockout_Risk_Score]] &gt;= 0.8, "Critical",
   IF(Inventory[[#This Row],[Stockout_Risk_Score]] &gt;= 0.6, "High",
      IF(Inventory[[#This Row],[Stockout_Risk_Score]] &gt;= 0.3, "Medium", "Low")
   )
)</f>
        <v>Critical</v>
      </c>
      <c r="R249">
        <f>Inventory[[#This Row],[Lead_Time_Days]]*0.8</f>
        <v>4</v>
      </c>
      <c r="S249">
        <f>MAX(0,Inventory[[#This Row],[Daily_Demand]]*Inventory[[#This Row],[Adj_Lead_Time]]+Inventory[[#This Row],[Safety_Stock]]-Inventory[[#This Row],[Current_Inventory]])</f>
        <v>104</v>
      </c>
    </row>
    <row r="250" spans="1:19" x14ac:dyDescent="0.25">
      <c r="A250">
        <v>249</v>
      </c>
      <c r="B250" t="s">
        <v>271</v>
      </c>
      <c r="C250" s="4" t="s">
        <v>13</v>
      </c>
      <c r="D250" t="s">
        <v>14</v>
      </c>
      <c r="E250" s="4">
        <v>144</v>
      </c>
      <c r="F250" s="4">
        <v>2</v>
      </c>
      <c r="G250" s="4">
        <v>61</v>
      </c>
      <c r="H250" s="4">
        <v>127</v>
      </c>
      <c r="I250" s="4">
        <v>237</v>
      </c>
      <c r="J250" s="6">
        <v>479.61</v>
      </c>
      <c r="K250" s="4">
        <v>0.185</v>
      </c>
      <c r="L250" s="4" t="s">
        <v>27</v>
      </c>
      <c r="M250" s="4">
        <f>Inventory[[#This Row],[Daily_Demand]]*Inventory[[#This Row],[Lead_Time_Days]]</f>
        <v>288</v>
      </c>
      <c r="N250" s="4">
        <f>MAX(0, Inventory[[#This Row],[Demand_Duration_Lead_time]]+Inventory[[#This Row],[Safety_Stock]]-Inventory[[#This Row],[Current_Inventory]])</f>
        <v>354</v>
      </c>
      <c r="O2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0" s="8">
        <f>Inventory[[#This Row],[Current_Inventory]]*Inventory[[#This Row],[Unit_Cost]]</f>
        <v>29256.21</v>
      </c>
      <c r="Q250" t="str">
        <f>IF(Inventory[[#This Row],[Stockout_Risk_Score]] &gt;= 0.8, "Critical",
   IF(Inventory[[#This Row],[Stockout_Risk_Score]] &gt;= 0.6, "High",
      IF(Inventory[[#This Row],[Stockout_Risk_Score]] &gt;= 0.3, "Medium", "Low")
   )
)</f>
        <v>Low</v>
      </c>
      <c r="R250">
        <f>Inventory[[#This Row],[Lead_Time_Days]]*0.8</f>
        <v>1.6</v>
      </c>
      <c r="S250">
        <f>MAX(0,Inventory[[#This Row],[Daily_Demand]]*Inventory[[#This Row],[Adj_Lead_Time]]+Inventory[[#This Row],[Safety_Stock]]-Inventory[[#This Row],[Current_Inventory]])</f>
        <v>296.39999999999998</v>
      </c>
    </row>
    <row r="251" spans="1:19" x14ac:dyDescent="0.25">
      <c r="A251">
        <v>250</v>
      </c>
      <c r="B251" t="s">
        <v>272</v>
      </c>
      <c r="C251" s="4" t="s">
        <v>21</v>
      </c>
      <c r="D251" t="s">
        <v>18</v>
      </c>
      <c r="E251" s="4">
        <v>145</v>
      </c>
      <c r="F251" s="4">
        <v>7</v>
      </c>
      <c r="G251" s="4">
        <v>364</v>
      </c>
      <c r="H251" s="4">
        <v>19</v>
      </c>
      <c r="I251" s="4">
        <v>357</v>
      </c>
      <c r="J251" s="6">
        <v>663.72</v>
      </c>
      <c r="K251" s="4">
        <v>0.69499999999999995</v>
      </c>
      <c r="L251" s="4" t="s">
        <v>27</v>
      </c>
      <c r="M251" s="4">
        <f>Inventory[[#This Row],[Daily_Demand]]*Inventory[[#This Row],[Lead_Time_Days]]</f>
        <v>1015</v>
      </c>
      <c r="N251" s="4">
        <f>MAX(0, Inventory[[#This Row],[Demand_Duration_Lead_time]]+Inventory[[#This Row],[Safety_Stock]]-Inventory[[#This Row],[Current_Inventory]])</f>
        <v>670</v>
      </c>
      <c r="O2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1" s="8">
        <f>Inventory[[#This Row],[Current_Inventory]]*Inventory[[#This Row],[Unit_Cost]]</f>
        <v>241594.08000000002</v>
      </c>
      <c r="Q251" t="str">
        <f>IF(Inventory[[#This Row],[Stockout_Risk_Score]] &gt;= 0.8, "Critical",
   IF(Inventory[[#This Row],[Stockout_Risk_Score]] &gt;= 0.6, "High",
      IF(Inventory[[#This Row],[Stockout_Risk_Score]] &gt;= 0.3, "Medium", "Low")
   )
)</f>
        <v>High</v>
      </c>
      <c r="R251">
        <f>Inventory[[#This Row],[Lead_Time_Days]]*0.8</f>
        <v>5.6000000000000005</v>
      </c>
      <c r="S251">
        <f>MAX(0,Inventory[[#This Row],[Daily_Demand]]*Inventory[[#This Row],[Adj_Lead_Time]]+Inventory[[#This Row],[Safety_Stock]]-Inventory[[#This Row],[Current_Inventory]])</f>
        <v>467.00000000000011</v>
      </c>
    </row>
    <row r="252" spans="1:19" x14ac:dyDescent="0.25">
      <c r="A252">
        <v>251</v>
      </c>
      <c r="B252" t="s">
        <v>273</v>
      </c>
      <c r="C252" s="4" t="s">
        <v>41</v>
      </c>
      <c r="D252" t="s">
        <v>14</v>
      </c>
      <c r="E252" s="4">
        <v>104</v>
      </c>
      <c r="F252" s="4">
        <v>12</v>
      </c>
      <c r="G252" s="4">
        <v>618</v>
      </c>
      <c r="H252" s="4">
        <v>34</v>
      </c>
      <c r="I252" s="4">
        <v>380</v>
      </c>
      <c r="J252" s="6">
        <v>1586.95</v>
      </c>
      <c r="K252" s="4">
        <v>0.96499999999999997</v>
      </c>
      <c r="L252" s="4" t="s">
        <v>15</v>
      </c>
      <c r="M252" s="4">
        <f>Inventory[[#This Row],[Daily_Demand]]*Inventory[[#This Row],[Lead_Time_Days]]</f>
        <v>1248</v>
      </c>
      <c r="N252" s="4">
        <f>MAX(0, Inventory[[#This Row],[Demand_Duration_Lead_time]]+Inventory[[#This Row],[Safety_Stock]]-Inventory[[#This Row],[Current_Inventory]])</f>
        <v>664</v>
      </c>
      <c r="O2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2" s="8">
        <f>Inventory[[#This Row],[Current_Inventory]]*Inventory[[#This Row],[Unit_Cost]]</f>
        <v>980735.1</v>
      </c>
      <c r="Q252" t="str">
        <f>IF(Inventory[[#This Row],[Stockout_Risk_Score]] &gt;= 0.8, "Critical",
   IF(Inventory[[#This Row],[Stockout_Risk_Score]] &gt;= 0.6, "High",
      IF(Inventory[[#This Row],[Stockout_Risk_Score]] &gt;= 0.3, "Medium", "Low")
   )
)</f>
        <v>Critical</v>
      </c>
      <c r="R252">
        <f>Inventory[[#This Row],[Lead_Time_Days]]*0.8</f>
        <v>9.6000000000000014</v>
      </c>
      <c r="S252">
        <f>MAX(0,Inventory[[#This Row],[Daily_Demand]]*Inventory[[#This Row],[Adj_Lead_Time]]+Inventory[[#This Row],[Safety_Stock]]-Inventory[[#This Row],[Current_Inventory]])</f>
        <v>414.40000000000009</v>
      </c>
    </row>
    <row r="253" spans="1:19" x14ac:dyDescent="0.25">
      <c r="A253">
        <v>252</v>
      </c>
      <c r="B253" t="s">
        <v>274</v>
      </c>
      <c r="C253" s="4" t="s">
        <v>13</v>
      </c>
      <c r="D253" t="s">
        <v>14</v>
      </c>
      <c r="E253" s="4">
        <v>107</v>
      </c>
      <c r="F253" s="4">
        <v>11</v>
      </c>
      <c r="G253" s="4">
        <v>280</v>
      </c>
      <c r="H253" s="4">
        <v>182</v>
      </c>
      <c r="I253" s="4">
        <v>263</v>
      </c>
      <c r="J253" s="6">
        <v>776.67</v>
      </c>
      <c r="K253" s="4">
        <v>0.12</v>
      </c>
      <c r="L253" s="4" t="s">
        <v>15</v>
      </c>
      <c r="M253" s="4">
        <f>Inventory[[#This Row],[Daily_Demand]]*Inventory[[#This Row],[Lead_Time_Days]]</f>
        <v>1177</v>
      </c>
      <c r="N253" s="4">
        <f>MAX(0, Inventory[[#This Row],[Demand_Duration_Lead_time]]+Inventory[[#This Row],[Safety_Stock]]-Inventory[[#This Row],[Current_Inventory]])</f>
        <v>1079</v>
      </c>
      <c r="O2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3" s="8">
        <f>Inventory[[#This Row],[Current_Inventory]]*Inventory[[#This Row],[Unit_Cost]]</f>
        <v>217467.59999999998</v>
      </c>
      <c r="Q253" t="str">
        <f>IF(Inventory[[#This Row],[Stockout_Risk_Score]] &gt;= 0.8, "Critical",
   IF(Inventory[[#This Row],[Stockout_Risk_Score]] &gt;= 0.6, "High",
      IF(Inventory[[#This Row],[Stockout_Risk_Score]] &gt;= 0.3, "Medium", "Low")
   )
)</f>
        <v>Low</v>
      </c>
      <c r="R253">
        <f>Inventory[[#This Row],[Lead_Time_Days]]*0.8</f>
        <v>8.8000000000000007</v>
      </c>
      <c r="S253">
        <f>MAX(0,Inventory[[#This Row],[Daily_Demand]]*Inventory[[#This Row],[Adj_Lead_Time]]+Inventory[[#This Row],[Safety_Stock]]-Inventory[[#This Row],[Current_Inventory]])</f>
        <v>843.59999999999991</v>
      </c>
    </row>
    <row r="254" spans="1:19" x14ac:dyDescent="0.25">
      <c r="A254">
        <v>253</v>
      </c>
      <c r="B254" t="s">
        <v>275</v>
      </c>
      <c r="C254" s="4" t="s">
        <v>13</v>
      </c>
      <c r="D254" t="s">
        <v>22</v>
      </c>
      <c r="E254" s="4">
        <v>138</v>
      </c>
      <c r="F254" s="4">
        <v>7</v>
      </c>
      <c r="G254" s="4">
        <v>325</v>
      </c>
      <c r="H254" s="4">
        <v>234</v>
      </c>
      <c r="I254" s="4">
        <v>378</v>
      </c>
      <c r="J254" s="6">
        <v>748.43</v>
      </c>
      <c r="K254" s="4">
        <v>0.39900000000000002</v>
      </c>
      <c r="L254" s="4" t="s">
        <v>19</v>
      </c>
      <c r="M254" s="4">
        <f>Inventory[[#This Row],[Daily_Demand]]*Inventory[[#This Row],[Lead_Time_Days]]</f>
        <v>966</v>
      </c>
      <c r="N254" s="4">
        <f>MAX(0, Inventory[[#This Row],[Demand_Duration_Lead_time]]+Inventory[[#This Row],[Safety_Stock]]-Inventory[[#This Row],[Current_Inventory]])</f>
        <v>875</v>
      </c>
      <c r="O2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4" s="8">
        <f>Inventory[[#This Row],[Current_Inventory]]*Inventory[[#This Row],[Unit_Cost]]</f>
        <v>243239.74999999997</v>
      </c>
      <c r="Q254" t="str">
        <f>IF(Inventory[[#This Row],[Stockout_Risk_Score]] &gt;= 0.8, "Critical",
   IF(Inventory[[#This Row],[Stockout_Risk_Score]] &gt;= 0.6, "High",
      IF(Inventory[[#This Row],[Stockout_Risk_Score]] &gt;= 0.3, "Medium", "Low")
   )
)</f>
        <v>Medium</v>
      </c>
      <c r="R254">
        <f>Inventory[[#This Row],[Lead_Time_Days]]*0.8</f>
        <v>5.6000000000000005</v>
      </c>
      <c r="S254">
        <f>MAX(0,Inventory[[#This Row],[Daily_Demand]]*Inventory[[#This Row],[Adj_Lead_Time]]+Inventory[[#This Row],[Safety_Stock]]-Inventory[[#This Row],[Current_Inventory]])</f>
        <v>681.80000000000007</v>
      </c>
    </row>
    <row r="255" spans="1:19" x14ac:dyDescent="0.25">
      <c r="A255">
        <v>254</v>
      </c>
      <c r="B255" t="s">
        <v>276</v>
      </c>
      <c r="C255" s="4" t="s">
        <v>21</v>
      </c>
      <c r="D255" t="s">
        <v>22</v>
      </c>
      <c r="E255" s="4">
        <v>67</v>
      </c>
      <c r="F255" s="4">
        <v>8</v>
      </c>
      <c r="G255" s="4">
        <v>259</v>
      </c>
      <c r="H255" s="4">
        <v>20</v>
      </c>
      <c r="I255" s="4">
        <v>78</v>
      </c>
      <c r="J255" s="6">
        <v>1997.69</v>
      </c>
      <c r="K255" s="4">
        <v>0.224</v>
      </c>
      <c r="L255" s="4" t="s">
        <v>15</v>
      </c>
      <c r="M255" s="4">
        <f>Inventory[[#This Row],[Daily_Demand]]*Inventory[[#This Row],[Lead_Time_Days]]</f>
        <v>536</v>
      </c>
      <c r="N255" s="4">
        <f>MAX(0, Inventory[[#This Row],[Demand_Duration_Lead_time]]+Inventory[[#This Row],[Safety_Stock]]-Inventory[[#This Row],[Current_Inventory]])</f>
        <v>297</v>
      </c>
      <c r="O2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5" s="8">
        <f>Inventory[[#This Row],[Current_Inventory]]*Inventory[[#This Row],[Unit_Cost]]</f>
        <v>517401.71</v>
      </c>
      <c r="Q255" t="str">
        <f>IF(Inventory[[#This Row],[Stockout_Risk_Score]] &gt;= 0.8, "Critical",
   IF(Inventory[[#This Row],[Stockout_Risk_Score]] &gt;= 0.6, "High",
      IF(Inventory[[#This Row],[Stockout_Risk_Score]] &gt;= 0.3, "Medium", "Low")
   )
)</f>
        <v>Low</v>
      </c>
      <c r="R255">
        <f>Inventory[[#This Row],[Lead_Time_Days]]*0.8</f>
        <v>6.4</v>
      </c>
      <c r="S255">
        <f>MAX(0,Inventory[[#This Row],[Daily_Demand]]*Inventory[[#This Row],[Adj_Lead_Time]]+Inventory[[#This Row],[Safety_Stock]]-Inventory[[#This Row],[Current_Inventory]])</f>
        <v>189.8</v>
      </c>
    </row>
    <row r="256" spans="1:19" x14ac:dyDescent="0.25">
      <c r="A256">
        <v>255</v>
      </c>
      <c r="B256" t="s">
        <v>277</v>
      </c>
      <c r="C256" s="4" t="s">
        <v>41</v>
      </c>
      <c r="D256" t="s">
        <v>14</v>
      </c>
      <c r="E256" s="4">
        <v>42</v>
      </c>
      <c r="F256" s="4">
        <v>2</v>
      </c>
      <c r="G256" s="4">
        <v>698</v>
      </c>
      <c r="H256" s="4">
        <v>110</v>
      </c>
      <c r="I256" s="4">
        <v>220</v>
      </c>
      <c r="J256" s="6">
        <v>798.42</v>
      </c>
      <c r="K256" s="4">
        <v>0.222</v>
      </c>
      <c r="L256" s="4" t="s">
        <v>15</v>
      </c>
      <c r="M256" s="4">
        <f>Inventory[[#This Row],[Daily_Demand]]*Inventory[[#This Row],[Lead_Time_Days]]</f>
        <v>84</v>
      </c>
      <c r="N256" s="4">
        <f>MAX(0, Inventory[[#This Row],[Demand_Duration_Lead_time]]+Inventory[[#This Row],[Safety_Stock]]-Inventory[[#This Row],[Current_Inventory]])</f>
        <v>0</v>
      </c>
      <c r="O2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56" s="8">
        <f>Inventory[[#This Row],[Current_Inventory]]*Inventory[[#This Row],[Unit_Cost]]</f>
        <v>557297.15999999992</v>
      </c>
      <c r="Q256" t="str">
        <f>IF(Inventory[[#This Row],[Stockout_Risk_Score]] &gt;= 0.8, "Critical",
   IF(Inventory[[#This Row],[Stockout_Risk_Score]] &gt;= 0.6, "High",
      IF(Inventory[[#This Row],[Stockout_Risk_Score]] &gt;= 0.3, "Medium", "Low")
   )
)</f>
        <v>Low</v>
      </c>
      <c r="R256">
        <f>Inventory[[#This Row],[Lead_Time_Days]]*0.8</f>
        <v>1.6</v>
      </c>
      <c r="S256">
        <f>MAX(0,Inventory[[#This Row],[Daily_Demand]]*Inventory[[#This Row],[Adj_Lead_Time]]+Inventory[[#This Row],[Safety_Stock]]-Inventory[[#This Row],[Current_Inventory]])</f>
        <v>0</v>
      </c>
    </row>
    <row r="257" spans="1:19" x14ac:dyDescent="0.25">
      <c r="A257">
        <v>256</v>
      </c>
      <c r="B257" t="s">
        <v>278</v>
      </c>
      <c r="C257" s="4" t="s">
        <v>21</v>
      </c>
      <c r="D257" t="s">
        <v>18</v>
      </c>
      <c r="E257" s="4">
        <v>132</v>
      </c>
      <c r="F257" s="4">
        <v>5</v>
      </c>
      <c r="G257" s="4">
        <v>332</v>
      </c>
      <c r="H257" s="4">
        <v>274</v>
      </c>
      <c r="I257" s="4">
        <v>171</v>
      </c>
      <c r="J257" s="6">
        <v>533.15</v>
      </c>
      <c r="K257" s="4">
        <v>0.11899999999999999</v>
      </c>
      <c r="L257" s="4" t="s">
        <v>15</v>
      </c>
      <c r="M257" s="4">
        <f>Inventory[[#This Row],[Daily_Demand]]*Inventory[[#This Row],[Lead_Time_Days]]</f>
        <v>660</v>
      </c>
      <c r="N257" s="4">
        <f>MAX(0, Inventory[[#This Row],[Demand_Duration_Lead_time]]+Inventory[[#This Row],[Safety_Stock]]-Inventory[[#This Row],[Current_Inventory]])</f>
        <v>602</v>
      </c>
      <c r="O2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7" s="8">
        <f>Inventory[[#This Row],[Current_Inventory]]*Inventory[[#This Row],[Unit_Cost]]</f>
        <v>177005.8</v>
      </c>
      <c r="Q257" t="str">
        <f>IF(Inventory[[#This Row],[Stockout_Risk_Score]] &gt;= 0.8, "Critical",
   IF(Inventory[[#This Row],[Stockout_Risk_Score]] &gt;= 0.6, "High",
      IF(Inventory[[#This Row],[Stockout_Risk_Score]] &gt;= 0.3, "Medium", "Low")
   )
)</f>
        <v>Low</v>
      </c>
      <c r="R257">
        <f>Inventory[[#This Row],[Lead_Time_Days]]*0.8</f>
        <v>4</v>
      </c>
      <c r="S257">
        <f>MAX(0,Inventory[[#This Row],[Daily_Demand]]*Inventory[[#This Row],[Adj_Lead_Time]]+Inventory[[#This Row],[Safety_Stock]]-Inventory[[#This Row],[Current_Inventory]])</f>
        <v>470</v>
      </c>
    </row>
    <row r="258" spans="1:19" x14ac:dyDescent="0.25">
      <c r="A258">
        <v>257</v>
      </c>
      <c r="B258" t="s">
        <v>279</v>
      </c>
      <c r="C258" s="4" t="s">
        <v>41</v>
      </c>
      <c r="D258" t="s">
        <v>22</v>
      </c>
      <c r="E258" s="4">
        <v>54</v>
      </c>
      <c r="F258" s="4">
        <v>13</v>
      </c>
      <c r="G258" s="4">
        <v>750</v>
      </c>
      <c r="H258" s="4">
        <v>92</v>
      </c>
      <c r="I258" s="4">
        <v>208</v>
      </c>
      <c r="J258" s="6">
        <v>1265.27</v>
      </c>
      <c r="K258" s="4">
        <v>0.65</v>
      </c>
      <c r="L258" s="4" t="s">
        <v>27</v>
      </c>
      <c r="M258" s="4">
        <f>Inventory[[#This Row],[Daily_Demand]]*Inventory[[#This Row],[Lead_Time_Days]]</f>
        <v>702</v>
      </c>
      <c r="N258" s="4">
        <f>MAX(0, Inventory[[#This Row],[Demand_Duration_Lead_time]]+Inventory[[#This Row],[Safety_Stock]]-Inventory[[#This Row],[Current_Inventory]])</f>
        <v>44</v>
      </c>
      <c r="O2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8" s="8">
        <f>Inventory[[#This Row],[Current_Inventory]]*Inventory[[#This Row],[Unit_Cost]]</f>
        <v>948952.5</v>
      </c>
      <c r="Q258" t="str">
        <f>IF(Inventory[[#This Row],[Stockout_Risk_Score]] &gt;= 0.8, "Critical",
   IF(Inventory[[#This Row],[Stockout_Risk_Score]] &gt;= 0.6, "High",
      IF(Inventory[[#This Row],[Stockout_Risk_Score]] &gt;= 0.3, "Medium", "Low")
   )
)</f>
        <v>High</v>
      </c>
      <c r="R258">
        <f>Inventory[[#This Row],[Lead_Time_Days]]*0.8</f>
        <v>10.4</v>
      </c>
      <c r="S258">
        <f>MAX(0,Inventory[[#This Row],[Daily_Demand]]*Inventory[[#This Row],[Adj_Lead_Time]]+Inventory[[#This Row],[Safety_Stock]]-Inventory[[#This Row],[Current_Inventory]])</f>
        <v>0</v>
      </c>
    </row>
    <row r="259" spans="1:19" x14ac:dyDescent="0.25">
      <c r="A259">
        <v>258</v>
      </c>
      <c r="B259" t="s">
        <v>280</v>
      </c>
      <c r="C259" s="4" t="s">
        <v>17</v>
      </c>
      <c r="D259" t="s">
        <v>18</v>
      </c>
      <c r="E259" s="4">
        <v>184</v>
      </c>
      <c r="F259" s="4">
        <v>10</v>
      </c>
      <c r="G259" s="4">
        <v>460</v>
      </c>
      <c r="H259" s="4">
        <v>285</v>
      </c>
      <c r="I259" s="4">
        <v>135</v>
      </c>
      <c r="J259" s="6">
        <v>1613.67</v>
      </c>
      <c r="K259" s="4">
        <v>0.746</v>
      </c>
      <c r="L259" s="4" t="s">
        <v>15</v>
      </c>
      <c r="M259" s="4">
        <f>Inventory[[#This Row],[Daily_Demand]]*Inventory[[#This Row],[Lead_Time_Days]]</f>
        <v>1840</v>
      </c>
      <c r="N259" s="4">
        <f>MAX(0, Inventory[[#This Row],[Demand_Duration_Lead_time]]+Inventory[[#This Row],[Safety_Stock]]-Inventory[[#This Row],[Current_Inventory]])</f>
        <v>1665</v>
      </c>
      <c r="O2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9" s="8">
        <f>Inventory[[#This Row],[Current_Inventory]]*Inventory[[#This Row],[Unit_Cost]]</f>
        <v>742288.20000000007</v>
      </c>
      <c r="Q259" t="str">
        <f>IF(Inventory[[#This Row],[Stockout_Risk_Score]] &gt;= 0.8, "Critical",
   IF(Inventory[[#This Row],[Stockout_Risk_Score]] &gt;= 0.6, "High",
      IF(Inventory[[#This Row],[Stockout_Risk_Score]] &gt;= 0.3, "Medium", "Low")
   )
)</f>
        <v>High</v>
      </c>
      <c r="R259">
        <f>Inventory[[#This Row],[Lead_Time_Days]]*0.8</f>
        <v>8</v>
      </c>
      <c r="S259">
        <f>MAX(0,Inventory[[#This Row],[Daily_Demand]]*Inventory[[#This Row],[Adj_Lead_Time]]+Inventory[[#This Row],[Safety_Stock]]-Inventory[[#This Row],[Current_Inventory]])</f>
        <v>1297</v>
      </c>
    </row>
    <row r="260" spans="1:19" x14ac:dyDescent="0.25">
      <c r="A260">
        <v>259</v>
      </c>
      <c r="B260" t="s">
        <v>281</v>
      </c>
      <c r="C260" s="4" t="s">
        <v>26</v>
      </c>
      <c r="D260" t="s">
        <v>18</v>
      </c>
      <c r="E260" s="4">
        <v>44</v>
      </c>
      <c r="F260" s="4">
        <v>13</v>
      </c>
      <c r="G260" s="4">
        <v>152</v>
      </c>
      <c r="H260" s="4">
        <v>270</v>
      </c>
      <c r="I260" s="4">
        <v>351</v>
      </c>
      <c r="J260" s="6">
        <v>185.74</v>
      </c>
      <c r="K260" s="4">
        <v>0.67700000000000005</v>
      </c>
      <c r="L260" s="4" t="s">
        <v>27</v>
      </c>
      <c r="M260" s="4">
        <f>Inventory[[#This Row],[Daily_Demand]]*Inventory[[#This Row],[Lead_Time_Days]]</f>
        <v>572</v>
      </c>
      <c r="N260" s="4">
        <f>MAX(0, Inventory[[#This Row],[Demand_Duration_Lead_time]]+Inventory[[#This Row],[Safety_Stock]]-Inventory[[#This Row],[Current_Inventory]])</f>
        <v>690</v>
      </c>
      <c r="O2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0" s="8">
        <f>Inventory[[#This Row],[Current_Inventory]]*Inventory[[#This Row],[Unit_Cost]]</f>
        <v>28232.480000000003</v>
      </c>
      <c r="Q260" t="str">
        <f>IF(Inventory[[#This Row],[Stockout_Risk_Score]] &gt;= 0.8, "Critical",
   IF(Inventory[[#This Row],[Stockout_Risk_Score]] &gt;= 0.6, "High",
      IF(Inventory[[#This Row],[Stockout_Risk_Score]] &gt;= 0.3, "Medium", "Low")
   )
)</f>
        <v>High</v>
      </c>
      <c r="R260">
        <f>Inventory[[#This Row],[Lead_Time_Days]]*0.8</f>
        <v>10.4</v>
      </c>
      <c r="S260">
        <f>MAX(0,Inventory[[#This Row],[Daily_Demand]]*Inventory[[#This Row],[Adj_Lead_Time]]+Inventory[[#This Row],[Safety_Stock]]-Inventory[[#This Row],[Current_Inventory]])</f>
        <v>575.6</v>
      </c>
    </row>
    <row r="261" spans="1:19" x14ac:dyDescent="0.25">
      <c r="A261">
        <v>260</v>
      </c>
      <c r="B261" t="s">
        <v>282</v>
      </c>
      <c r="C261" s="4" t="s">
        <v>26</v>
      </c>
      <c r="D261" t="s">
        <v>18</v>
      </c>
      <c r="E261" s="4">
        <v>12</v>
      </c>
      <c r="F261" s="4">
        <v>11</v>
      </c>
      <c r="G261" s="4">
        <v>738</v>
      </c>
      <c r="H261" s="4">
        <v>230</v>
      </c>
      <c r="I261" s="4">
        <v>53</v>
      </c>
      <c r="J261" s="6">
        <v>1256.8399999999999</v>
      </c>
      <c r="K261" s="4">
        <v>0.92500000000000004</v>
      </c>
      <c r="L261" s="4" t="s">
        <v>15</v>
      </c>
      <c r="M261" s="4">
        <f>Inventory[[#This Row],[Daily_Demand]]*Inventory[[#This Row],[Lead_Time_Days]]</f>
        <v>132</v>
      </c>
      <c r="N261" s="4">
        <f>MAX(0, Inventory[[#This Row],[Demand_Duration_Lead_time]]+Inventory[[#This Row],[Safety_Stock]]-Inventory[[#This Row],[Current_Inventory]])</f>
        <v>0</v>
      </c>
      <c r="O2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61" s="8">
        <f>Inventory[[#This Row],[Current_Inventory]]*Inventory[[#This Row],[Unit_Cost]]</f>
        <v>927547.91999999993</v>
      </c>
      <c r="Q261" t="str">
        <f>IF(Inventory[[#This Row],[Stockout_Risk_Score]] &gt;= 0.8, "Critical",
   IF(Inventory[[#This Row],[Stockout_Risk_Score]] &gt;= 0.6, "High",
      IF(Inventory[[#This Row],[Stockout_Risk_Score]] &gt;= 0.3, "Medium", "Low")
   )
)</f>
        <v>Critical</v>
      </c>
      <c r="R261">
        <f>Inventory[[#This Row],[Lead_Time_Days]]*0.8</f>
        <v>8.8000000000000007</v>
      </c>
      <c r="S261">
        <f>MAX(0,Inventory[[#This Row],[Daily_Demand]]*Inventory[[#This Row],[Adj_Lead_Time]]+Inventory[[#This Row],[Safety_Stock]]-Inventory[[#This Row],[Current_Inventory]])</f>
        <v>0</v>
      </c>
    </row>
    <row r="262" spans="1:19" x14ac:dyDescent="0.25">
      <c r="A262">
        <v>261</v>
      </c>
      <c r="B262" t="s">
        <v>283</v>
      </c>
      <c r="C262" s="4" t="s">
        <v>26</v>
      </c>
      <c r="D262" t="s">
        <v>14</v>
      </c>
      <c r="E262" s="4">
        <v>193</v>
      </c>
      <c r="F262" s="4">
        <v>7</v>
      </c>
      <c r="G262" s="4">
        <v>70</v>
      </c>
      <c r="H262" s="4">
        <v>228</v>
      </c>
      <c r="I262" s="4">
        <v>51</v>
      </c>
      <c r="J262" s="6">
        <v>119.68</v>
      </c>
      <c r="K262" s="4">
        <v>0.14599999999999999</v>
      </c>
      <c r="L262" s="4" t="s">
        <v>27</v>
      </c>
      <c r="M262" s="4">
        <f>Inventory[[#This Row],[Daily_Demand]]*Inventory[[#This Row],[Lead_Time_Days]]</f>
        <v>1351</v>
      </c>
      <c r="N262" s="4">
        <f>MAX(0, Inventory[[#This Row],[Demand_Duration_Lead_time]]+Inventory[[#This Row],[Safety_Stock]]-Inventory[[#This Row],[Current_Inventory]])</f>
        <v>1509</v>
      </c>
      <c r="O2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2" s="8">
        <f>Inventory[[#This Row],[Current_Inventory]]*Inventory[[#This Row],[Unit_Cost]]</f>
        <v>8377.6</v>
      </c>
      <c r="Q262" t="str">
        <f>IF(Inventory[[#This Row],[Stockout_Risk_Score]] &gt;= 0.8, "Critical",
   IF(Inventory[[#This Row],[Stockout_Risk_Score]] &gt;= 0.6, "High",
      IF(Inventory[[#This Row],[Stockout_Risk_Score]] &gt;= 0.3, "Medium", "Low")
   )
)</f>
        <v>Low</v>
      </c>
      <c r="R262">
        <f>Inventory[[#This Row],[Lead_Time_Days]]*0.8</f>
        <v>5.6000000000000005</v>
      </c>
      <c r="S262">
        <f>MAX(0,Inventory[[#This Row],[Daily_Demand]]*Inventory[[#This Row],[Adj_Lead_Time]]+Inventory[[#This Row],[Safety_Stock]]-Inventory[[#This Row],[Current_Inventory]])</f>
        <v>1238.8000000000002</v>
      </c>
    </row>
    <row r="263" spans="1:19" x14ac:dyDescent="0.25">
      <c r="A263">
        <v>262</v>
      </c>
      <c r="B263" t="s">
        <v>284</v>
      </c>
      <c r="C263" s="4" t="s">
        <v>21</v>
      </c>
      <c r="D263" t="s">
        <v>18</v>
      </c>
      <c r="E263" s="4">
        <v>12</v>
      </c>
      <c r="F263" s="4">
        <v>3</v>
      </c>
      <c r="G263" s="4">
        <v>637</v>
      </c>
      <c r="H263" s="4">
        <v>98</v>
      </c>
      <c r="I263" s="4">
        <v>182</v>
      </c>
      <c r="J263" s="6">
        <v>1076.3499999999999</v>
      </c>
      <c r="K263" s="4">
        <v>0.32</v>
      </c>
      <c r="L263" s="4" t="s">
        <v>15</v>
      </c>
      <c r="M263" s="4">
        <f>Inventory[[#This Row],[Daily_Demand]]*Inventory[[#This Row],[Lead_Time_Days]]</f>
        <v>36</v>
      </c>
      <c r="N263" s="4">
        <f>MAX(0, Inventory[[#This Row],[Demand_Duration_Lead_time]]+Inventory[[#This Row],[Safety_Stock]]-Inventory[[#This Row],[Current_Inventory]])</f>
        <v>0</v>
      </c>
      <c r="O2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63" s="8">
        <f>Inventory[[#This Row],[Current_Inventory]]*Inventory[[#This Row],[Unit_Cost]]</f>
        <v>685634.95</v>
      </c>
      <c r="Q263" t="str">
        <f>IF(Inventory[[#This Row],[Stockout_Risk_Score]] &gt;= 0.8, "Critical",
   IF(Inventory[[#This Row],[Stockout_Risk_Score]] &gt;= 0.6, "High",
      IF(Inventory[[#This Row],[Stockout_Risk_Score]] &gt;= 0.3, "Medium", "Low")
   )
)</f>
        <v>Medium</v>
      </c>
      <c r="R263">
        <f>Inventory[[#This Row],[Lead_Time_Days]]*0.8</f>
        <v>2.4000000000000004</v>
      </c>
      <c r="S263">
        <f>MAX(0,Inventory[[#This Row],[Daily_Demand]]*Inventory[[#This Row],[Adj_Lead_Time]]+Inventory[[#This Row],[Safety_Stock]]-Inventory[[#This Row],[Current_Inventory]])</f>
        <v>0</v>
      </c>
    </row>
    <row r="264" spans="1:19" x14ac:dyDescent="0.25">
      <c r="A264">
        <v>263</v>
      </c>
      <c r="B264" t="s">
        <v>285</v>
      </c>
      <c r="C264" s="4" t="s">
        <v>17</v>
      </c>
      <c r="D264" t="s">
        <v>14</v>
      </c>
      <c r="E264" s="4">
        <v>108</v>
      </c>
      <c r="F264" s="4">
        <v>5</v>
      </c>
      <c r="G264" s="4">
        <v>411</v>
      </c>
      <c r="H264" s="4">
        <v>24</v>
      </c>
      <c r="I264" s="4">
        <v>351</v>
      </c>
      <c r="J264" s="6">
        <v>551.13</v>
      </c>
      <c r="K264" s="4">
        <v>0.34499999999999997</v>
      </c>
      <c r="L264" s="4" t="s">
        <v>19</v>
      </c>
      <c r="M264" s="4">
        <f>Inventory[[#This Row],[Daily_Demand]]*Inventory[[#This Row],[Lead_Time_Days]]</f>
        <v>540</v>
      </c>
      <c r="N264" s="4">
        <f>MAX(0, Inventory[[#This Row],[Demand_Duration_Lead_time]]+Inventory[[#This Row],[Safety_Stock]]-Inventory[[#This Row],[Current_Inventory]])</f>
        <v>153</v>
      </c>
      <c r="O2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4" s="8">
        <f>Inventory[[#This Row],[Current_Inventory]]*Inventory[[#This Row],[Unit_Cost]]</f>
        <v>226514.43</v>
      </c>
      <c r="Q264" t="str">
        <f>IF(Inventory[[#This Row],[Stockout_Risk_Score]] &gt;= 0.8, "Critical",
   IF(Inventory[[#This Row],[Stockout_Risk_Score]] &gt;= 0.6, "High",
      IF(Inventory[[#This Row],[Stockout_Risk_Score]] &gt;= 0.3, "Medium", "Low")
   )
)</f>
        <v>Medium</v>
      </c>
      <c r="R264">
        <f>Inventory[[#This Row],[Lead_Time_Days]]*0.8</f>
        <v>4</v>
      </c>
      <c r="S264">
        <f>MAX(0,Inventory[[#This Row],[Daily_Demand]]*Inventory[[#This Row],[Adj_Lead_Time]]+Inventory[[#This Row],[Safety_Stock]]-Inventory[[#This Row],[Current_Inventory]])</f>
        <v>45</v>
      </c>
    </row>
    <row r="265" spans="1:19" x14ac:dyDescent="0.25">
      <c r="A265">
        <v>264</v>
      </c>
      <c r="B265" t="s">
        <v>286</v>
      </c>
      <c r="C265" s="4" t="s">
        <v>41</v>
      </c>
      <c r="D265" t="s">
        <v>14</v>
      </c>
      <c r="E265" s="4">
        <v>38</v>
      </c>
      <c r="F265" s="4">
        <v>7</v>
      </c>
      <c r="G265" s="4">
        <v>715</v>
      </c>
      <c r="H265" s="4">
        <v>255</v>
      </c>
      <c r="I265" s="4">
        <v>128</v>
      </c>
      <c r="J265" s="6">
        <v>647.95000000000005</v>
      </c>
      <c r="K265" s="4">
        <v>0.23200000000000001</v>
      </c>
      <c r="L265" s="4" t="s">
        <v>19</v>
      </c>
      <c r="M265" s="4">
        <f>Inventory[[#This Row],[Daily_Demand]]*Inventory[[#This Row],[Lead_Time_Days]]</f>
        <v>266</v>
      </c>
      <c r="N265" s="4">
        <f>MAX(0, Inventory[[#This Row],[Demand_Duration_Lead_time]]+Inventory[[#This Row],[Safety_Stock]]-Inventory[[#This Row],[Current_Inventory]])</f>
        <v>0</v>
      </c>
      <c r="O2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5" s="8">
        <f>Inventory[[#This Row],[Current_Inventory]]*Inventory[[#This Row],[Unit_Cost]]</f>
        <v>463284.25000000006</v>
      </c>
      <c r="Q265" t="str">
        <f>IF(Inventory[[#This Row],[Stockout_Risk_Score]] &gt;= 0.8, "Critical",
   IF(Inventory[[#This Row],[Stockout_Risk_Score]] &gt;= 0.6, "High",
      IF(Inventory[[#This Row],[Stockout_Risk_Score]] &gt;= 0.3, "Medium", "Low")
   )
)</f>
        <v>Low</v>
      </c>
      <c r="R265">
        <f>Inventory[[#This Row],[Lead_Time_Days]]*0.8</f>
        <v>5.6000000000000005</v>
      </c>
      <c r="S265">
        <f>MAX(0,Inventory[[#This Row],[Daily_Demand]]*Inventory[[#This Row],[Adj_Lead_Time]]+Inventory[[#This Row],[Safety_Stock]]-Inventory[[#This Row],[Current_Inventory]])</f>
        <v>0</v>
      </c>
    </row>
    <row r="266" spans="1:19" x14ac:dyDescent="0.25">
      <c r="A266">
        <v>265</v>
      </c>
      <c r="B266" t="s">
        <v>287</v>
      </c>
      <c r="C266" s="4" t="s">
        <v>13</v>
      </c>
      <c r="D266" t="s">
        <v>18</v>
      </c>
      <c r="E266" s="4">
        <v>192</v>
      </c>
      <c r="F266" s="4">
        <v>5</v>
      </c>
      <c r="G266" s="4">
        <v>732</v>
      </c>
      <c r="H266" s="4">
        <v>185</v>
      </c>
      <c r="I266" s="4">
        <v>196</v>
      </c>
      <c r="J266" s="6">
        <v>960.84</v>
      </c>
      <c r="K266" s="4">
        <v>0.14199999999999999</v>
      </c>
      <c r="L266" s="4" t="s">
        <v>19</v>
      </c>
      <c r="M266" s="4">
        <f>Inventory[[#This Row],[Daily_Demand]]*Inventory[[#This Row],[Lead_Time_Days]]</f>
        <v>960</v>
      </c>
      <c r="N266" s="4">
        <f>MAX(0, Inventory[[#This Row],[Demand_Duration_Lead_time]]+Inventory[[#This Row],[Safety_Stock]]-Inventory[[#This Row],[Current_Inventory]])</f>
        <v>413</v>
      </c>
      <c r="O2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6" s="8">
        <f>Inventory[[#This Row],[Current_Inventory]]*Inventory[[#This Row],[Unit_Cost]]</f>
        <v>703334.88</v>
      </c>
      <c r="Q266" t="str">
        <f>IF(Inventory[[#This Row],[Stockout_Risk_Score]] &gt;= 0.8, "Critical",
   IF(Inventory[[#This Row],[Stockout_Risk_Score]] &gt;= 0.6, "High",
      IF(Inventory[[#This Row],[Stockout_Risk_Score]] &gt;= 0.3, "Medium", "Low")
   )
)</f>
        <v>Low</v>
      </c>
      <c r="R266">
        <f>Inventory[[#This Row],[Lead_Time_Days]]*0.8</f>
        <v>4</v>
      </c>
      <c r="S266">
        <f>MAX(0,Inventory[[#This Row],[Daily_Demand]]*Inventory[[#This Row],[Adj_Lead_Time]]+Inventory[[#This Row],[Safety_Stock]]-Inventory[[#This Row],[Current_Inventory]])</f>
        <v>221</v>
      </c>
    </row>
    <row r="267" spans="1:19" x14ac:dyDescent="0.25">
      <c r="A267">
        <v>266</v>
      </c>
      <c r="B267" t="s">
        <v>288</v>
      </c>
      <c r="C267" s="4" t="s">
        <v>41</v>
      </c>
      <c r="D267" t="s">
        <v>18</v>
      </c>
      <c r="E267" s="4">
        <v>61</v>
      </c>
      <c r="F267" s="4">
        <v>11</v>
      </c>
      <c r="G267" s="4">
        <v>542</v>
      </c>
      <c r="H267" s="4">
        <v>13</v>
      </c>
      <c r="I267" s="4">
        <v>215</v>
      </c>
      <c r="J267" s="6">
        <v>1857.86</v>
      </c>
      <c r="K267" s="4">
        <v>0.48699999999999999</v>
      </c>
      <c r="L267" s="4" t="s">
        <v>15</v>
      </c>
      <c r="M267" s="4">
        <f>Inventory[[#This Row],[Daily_Demand]]*Inventory[[#This Row],[Lead_Time_Days]]</f>
        <v>671</v>
      </c>
      <c r="N267" s="4">
        <f>MAX(0, Inventory[[#This Row],[Demand_Duration_Lead_time]]+Inventory[[#This Row],[Safety_Stock]]-Inventory[[#This Row],[Current_Inventory]])</f>
        <v>142</v>
      </c>
      <c r="O2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7" s="8">
        <f>Inventory[[#This Row],[Current_Inventory]]*Inventory[[#This Row],[Unit_Cost]]</f>
        <v>1006960.12</v>
      </c>
      <c r="Q267" t="str">
        <f>IF(Inventory[[#This Row],[Stockout_Risk_Score]] &gt;= 0.8, "Critical",
   IF(Inventory[[#This Row],[Stockout_Risk_Score]] &gt;= 0.6, "High",
      IF(Inventory[[#This Row],[Stockout_Risk_Score]] &gt;= 0.3, "Medium", "Low")
   )
)</f>
        <v>Medium</v>
      </c>
      <c r="R267">
        <f>Inventory[[#This Row],[Lead_Time_Days]]*0.8</f>
        <v>8.8000000000000007</v>
      </c>
      <c r="S267">
        <f>MAX(0,Inventory[[#This Row],[Daily_Demand]]*Inventory[[#This Row],[Adj_Lead_Time]]+Inventory[[#This Row],[Safety_Stock]]-Inventory[[#This Row],[Current_Inventory]])</f>
        <v>7.8000000000000682</v>
      </c>
    </row>
    <row r="268" spans="1:19" x14ac:dyDescent="0.25">
      <c r="A268">
        <v>267</v>
      </c>
      <c r="B268" t="s">
        <v>289</v>
      </c>
      <c r="C268" s="4" t="s">
        <v>13</v>
      </c>
      <c r="D268" t="s">
        <v>18</v>
      </c>
      <c r="E268" s="4">
        <v>178</v>
      </c>
      <c r="F268" s="4">
        <v>8</v>
      </c>
      <c r="G268" s="4">
        <v>785</v>
      </c>
      <c r="H268" s="4">
        <v>30</v>
      </c>
      <c r="I268" s="4">
        <v>364</v>
      </c>
      <c r="J268" s="6">
        <v>1435.8</v>
      </c>
      <c r="K268" s="4">
        <v>0.83399999999999996</v>
      </c>
      <c r="L268" s="4" t="s">
        <v>19</v>
      </c>
      <c r="M268" s="4">
        <f>Inventory[[#This Row],[Daily_Demand]]*Inventory[[#This Row],[Lead_Time_Days]]</f>
        <v>1424</v>
      </c>
      <c r="N268" s="4">
        <f>MAX(0, Inventory[[#This Row],[Demand_Duration_Lead_time]]+Inventory[[#This Row],[Safety_Stock]]-Inventory[[#This Row],[Current_Inventory]])</f>
        <v>669</v>
      </c>
      <c r="O2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8" s="8">
        <f>Inventory[[#This Row],[Current_Inventory]]*Inventory[[#This Row],[Unit_Cost]]</f>
        <v>1127103</v>
      </c>
      <c r="Q268" t="str">
        <f>IF(Inventory[[#This Row],[Stockout_Risk_Score]] &gt;= 0.8, "Critical",
   IF(Inventory[[#This Row],[Stockout_Risk_Score]] &gt;= 0.6, "High",
      IF(Inventory[[#This Row],[Stockout_Risk_Score]] &gt;= 0.3, "Medium", "Low")
   )
)</f>
        <v>Critical</v>
      </c>
      <c r="R268">
        <f>Inventory[[#This Row],[Lead_Time_Days]]*0.8</f>
        <v>6.4</v>
      </c>
      <c r="S268">
        <f>MAX(0,Inventory[[#This Row],[Daily_Demand]]*Inventory[[#This Row],[Adj_Lead_Time]]+Inventory[[#This Row],[Safety_Stock]]-Inventory[[#This Row],[Current_Inventory]])</f>
        <v>384.20000000000005</v>
      </c>
    </row>
    <row r="269" spans="1:19" x14ac:dyDescent="0.25">
      <c r="A269">
        <v>268</v>
      </c>
      <c r="B269" t="s">
        <v>290</v>
      </c>
      <c r="C269" s="4" t="s">
        <v>41</v>
      </c>
      <c r="D269" t="s">
        <v>18</v>
      </c>
      <c r="E269" s="4">
        <v>26</v>
      </c>
      <c r="F269" s="4">
        <v>13</v>
      </c>
      <c r="G269" s="4">
        <v>527</v>
      </c>
      <c r="H269" s="4">
        <v>217</v>
      </c>
      <c r="I269" s="4">
        <v>287</v>
      </c>
      <c r="J269" s="6">
        <v>1876.85</v>
      </c>
      <c r="K269" s="4">
        <v>0.95499999999999996</v>
      </c>
      <c r="L269" s="4" t="s">
        <v>27</v>
      </c>
      <c r="M269" s="4">
        <f>Inventory[[#This Row],[Daily_Demand]]*Inventory[[#This Row],[Lead_Time_Days]]</f>
        <v>338</v>
      </c>
      <c r="N269" s="4">
        <f>MAX(0, Inventory[[#This Row],[Demand_Duration_Lead_time]]+Inventory[[#This Row],[Safety_Stock]]-Inventory[[#This Row],[Current_Inventory]])</f>
        <v>28</v>
      </c>
      <c r="O2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9" s="8">
        <f>Inventory[[#This Row],[Current_Inventory]]*Inventory[[#This Row],[Unit_Cost]]</f>
        <v>989099.95</v>
      </c>
      <c r="Q269" t="str">
        <f>IF(Inventory[[#This Row],[Stockout_Risk_Score]] &gt;= 0.8, "Critical",
   IF(Inventory[[#This Row],[Stockout_Risk_Score]] &gt;= 0.6, "High",
      IF(Inventory[[#This Row],[Stockout_Risk_Score]] &gt;= 0.3, "Medium", "Low")
   )
)</f>
        <v>Critical</v>
      </c>
      <c r="R269">
        <f>Inventory[[#This Row],[Lead_Time_Days]]*0.8</f>
        <v>10.4</v>
      </c>
      <c r="S269">
        <f>MAX(0,Inventory[[#This Row],[Daily_Demand]]*Inventory[[#This Row],[Adj_Lead_Time]]+Inventory[[#This Row],[Safety_Stock]]-Inventory[[#This Row],[Current_Inventory]])</f>
        <v>0</v>
      </c>
    </row>
    <row r="270" spans="1:19" x14ac:dyDescent="0.25">
      <c r="A270">
        <v>269</v>
      </c>
      <c r="B270" t="s">
        <v>291</v>
      </c>
      <c r="C270" s="4" t="s">
        <v>17</v>
      </c>
      <c r="D270" t="s">
        <v>14</v>
      </c>
      <c r="E270" s="4">
        <v>91</v>
      </c>
      <c r="F270" s="4">
        <v>14</v>
      </c>
      <c r="G270" s="4">
        <v>681</v>
      </c>
      <c r="H270" s="4">
        <v>146</v>
      </c>
      <c r="I270" s="4">
        <v>377</v>
      </c>
      <c r="J270" s="6">
        <v>1336.94</v>
      </c>
      <c r="K270" s="4">
        <v>0.129</v>
      </c>
      <c r="L270" s="4" t="s">
        <v>19</v>
      </c>
      <c r="M270" s="4">
        <f>Inventory[[#This Row],[Daily_Demand]]*Inventory[[#This Row],[Lead_Time_Days]]</f>
        <v>1274</v>
      </c>
      <c r="N270" s="4">
        <f>MAX(0, Inventory[[#This Row],[Demand_Duration_Lead_time]]+Inventory[[#This Row],[Safety_Stock]]-Inventory[[#This Row],[Current_Inventory]])</f>
        <v>739</v>
      </c>
      <c r="O2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0" s="8">
        <f>Inventory[[#This Row],[Current_Inventory]]*Inventory[[#This Row],[Unit_Cost]]</f>
        <v>910456.14</v>
      </c>
      <c r="Q270" t="str">
        <f>IF(Inventory[[#This Row],[Stockout_Risk_Score]] &gt;= 0.8, "Critical",
   IF(Inventory[[#This Row],[Stockout_Risk_Score]] &gt;= 0.6, "High",
      IF(Inventory[[#This Row],[Stockout_Risk_Score]] &gt;= 0.3, "Medium", "Low")
   )
)</f>
        <v>Low</v>
      </c>
      <c r="R270">
        <f>Inventory[[#This Row],[Lead_Time_Days]]*0.8</f>
        <v>11.200000000000001</v>
      </c>
      <c r="S270">
        <f>MAX(0,Inventory[[#This Row],[Daily_Demand]]*Inventory[[#This Row],[Adj_Lead_Time]]+Inventory[[#This Row],[Safety_Stock]]-Inventory[[#This Row],[Current_Inventory]])</f>
        <v>484.20000000000005</v>
      </c>
    </row>
    <row r="271" spans="1:19" x14ac:dyDescent="0.25">
      <c r="A271">
        <v>270</v>
      </c>
      <c r="B271" t="s">
        <v>292</v>
      </c>
      <c r="C271" s="4" t="s">
        <v>13</v>
      </c>
      <c r="D271" t="s">
        <v>18</v>
      </c>
      <c r="E271" s="4">
        <v>44</v>
      </c>
      <c r="F271" s="4">
        <v>4</v>
      </c>
      <c r="G271" s="4">
        <v>373</v>
      </c>
      <c r="H271" s="4">
        <v>225</v>
      </c>
      <c r="I271" s="4">
        <v>325</v>
      </c>
      <c r="J271" s="6">
        <v>63.86</v>
      </c>
      <c r="K271" s="4">
        <v>0.82299999999999995</v>
      </c>
      <c r="L271" s="4" t="s">
        <v>19</v>
      </c>
      <c r="M271" s="4">
        <f>Inventory[[#This Row],[Daily_Demand]]*Inventory[[#This Row],[Lead_Time_Days]]</f>
        <v>176</v>
      </c>
      <c r="N271" s="4">
        <f>MAX(0, Inventory[[#This Row],[Demand_Duration_Lead_time]]+Inventory[[#This Row],[Safety_Stock]]-Inventory[[#This Row],[Current_Inventory]])</f>
        <v>28</v>
      </c>
      <c r="O2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1" s="8">
        <f>Inventory[[#This Row],[Current_Inventory]]*Inventory[[#This Row],[Unit_Cost]]</f>
        <v>23819.78</v>
      </c>
      <c r="Q271" t="str">
        <f>IF(Inventory[[#This Row],[Stockout_Risk_Score]] &gt;= 0.8, "Critical",
   IF(Inventory[[#This Row],[Stockout_Risk_Score]] &gt;= 0.6, "High",
      IF(Inventory[[#This Row],[Stockout_Risk_Score]] &gt;= 0.3, "Medium", "Low")
   )
)</f>
        <v>Critical</v>
      </c>
      <c r="R271">
        <f>Inventory[[#This Row],[Lead_Time_Days]]*0.8</f>
        <v>3.2</v>
      </c>
      <c r="S271">
        <f>MAX(0,Inventory[[#This Row],[Daily_Demand]]*Inventory[[#This Row],[Adj_Lead_Time]]+Inventory[[#This Row],[Safety_Stock]]-Inventory[[#This Row],[Current_Inventory]])</f>
        <v>0</v>
      </c>
    </row>
    <row r="272" spans="1:19" x14ac:dyDescent="0.25">
      <c r="A272">
        <v>271</v>
      </c>
      <c r="B272" t="s">
        <v>293</v>
      </c>
      <c r="C272" s="4" t="s">
        <v>21</v>
      </c>
      <c r="D272" t="s">
        <v>18</v>
      </c>
      <c r="E272" s="4">
        <v>177</v>
      </c>
      <c r="F272" s="4">
        <v>7</v>
      </c>
      <c r="G272" s="4">
        <v>414</v>
      </c>
      <c r="H272" s="4">
        <v>126</v>
      </c>
      <c r="I272" s="4">
        <v>253</v>
      </c>
      <c r="J272" s="6">
        <v>567.89</v>
      </c>
      <c r="K272" s="4">
        <v>0.82499999999999996</v>
      </c>
      <c r="L272" s="4" t="s">
        <v>19</v>
      </c>
      <c r="M272" s="4">
        <f>Inventory[[#This Row],[Daily_Demand]]*Inventory[[#This Row],[Lead_Time_Days]]</f>
        <v>1239</v>
      </c>
      <c r="N272" s="4">
        <f>MAX(0, Inventory[[#This Row],[Demand_Duration_Lead_time]]+Inventory[[#This Row],[Safety_Stock]]-Inventory[[#This Row],[Current_Inventory]])</f>
        <v>951</v>
      </c>
      <c r="O2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2" s="8">
        <f>Inventory[[#This Row],[Current_Inventory]]*Inventory[[#This Row],[Unit_Cost]]</f>
        <v>235106.46</v>
      </c>
      <c r="Q272" t="str">
        <f>IF(Inventory[[#This Row],[Stockout_Risk_Score]] &gt;= 0.8, "Critical",
   IF(Inventory[[#This Row],[Stockout_Risk_Score]] &gt;= 0.6, "High",
      IF(Inventory[[#This Row],[Stockout_Risk_Score]] &gt;= 0.3, "Medium", "Low")
   )
)</f>
        <v>Critical</v>
      </c>
      <c r="R272">
        <f>Inventory[[#This Row],[Lead_Time_Days]]*0.8</f>
        <v>5.6000000000000005</v>
      </c>
      <c r="S272">
        <f>MAX(0,Inventory[[#This Row],[Daily_Demand]]*Inventory[[#This Row],[Adj_Lead_Time]]+Inventory[[#This Row],[Safety_Stock]]-Inventory[[#This Row],[Current_Inventory]])</f>
        <v>703.2</v>
      </c>
    </row>
    <row r="273" spans="1:19" x14ac:dyDescent="0.25">
      <c r="A273">
        <v>272</v>
      </c>
      <c r="B273" t="s">
        <v>294</v>
      </c>
      <c r="C273" s="4" t="s">
        <v>41</v>
      </c>
      <c r="D273" t="s">
        <v>14</v>
      </c>
      <c r="E273" s="4">
        <v>187</v>
      </c>
      <c r="F273" s="4">
        <v>14</v>
      </c>
      <c r="G273" s="4">
        <v>115</v>
      </c>
      <c r="H273" s="4">
        <v>188</v>
      </c>
      <c r="I273" s="4">
        <v>102</v>
      </c>
      <c r="J273" s="6">
        <v>1816.26</v>
      </c>
      <c r="K273" s="4">
        <v>0.38900000000000001</v>
      </c>
      <c r="L273" s="4" t="s">
        <v>19</v>
      </c>
      <c r="M273" s="4">
        <f>Inventory[[#This Row],[Daily_Demand]]*Inventory[[#This Row],[Lead_Time_Days]]</f>
        <v>2618</v>
      </c>
      <c r="N273" s="4">
        <f>MAX(0, Inventory[[#This Row],[Demand_Duration_Lead_time]]+Inventory[[#This Row],[Safety_Stock]]-Inventory[[#This Row],[Current_Inventory]])</f>
        <v>2691</v>
      </c>
      <c r="O2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3" s="8">
        <f>Inventory[[#This Row],[Current_Inventory]]*Inventory[[#This Row],[Unit_Cost]]</f>
        <v>208869.9</v>
      </c>
      <c r="Q273" t="str">
        <f>IF(Inventory[[#This Row],[Stockout_Risk_Score]] &gt;= 0.8, "Critical",
   IF(Inventory[[#This Row],[Stockout_Risk_Score]] &gt;= 0.6, "High",
      IF(Inventory[[#This Row],[Stockout_Risk_Score]] &gt;= 0.3, "Medium", "Low")
   )
)</f>
        <v>Medium</v>
      </c>
      <c r="R273">
        <f>Inventory[[#This Row],[Lead_Time_Days]]*0.8</f>
        <v>11.200000000000001</v>
      </c>
      <c r="S273">
        <f>MAX(0,Inventory[[#This Row],[Daily_Demand]]*Inventory[[#This Row],[Adj_Lead_Time]]+Inventory[[#This Row],[Safety_Stock]]-Inventory[[#This Row],[Current_Inventory]])</f>
        <v>2167.4</v>
      </c>
    </row>
    <row r="274" spans="1:19" x14ac:dyDescent="0.25">
      <c r="A274">
        <v>273</v>
      </c>
      <c r="B274" t="s">
        <v>295</v>
      </c>
      <c r="C274" s="4" t="s">
        <v>41</v>
      </c>
      <c r="D274" t="s">
        <v>22</v>
      </c>
      <c r="E274" s="4">
        <v>183</v>
      </c>
      <c r="F274" s="4">
        <v>13</v>
      </c>
      <c r="G274" s="4">
        <v>125</v>
      </c>
      <c r="H274" s="4">
        <v>255</v>
      </c>
      <c r="I274" s="4">
        <v>156</v>
      </c>
      <c r="J274" s="6">
        <v>1304.72</v>
      </c>
      <c r="K274" s="4">
        <v>0.11</v>
      </c>
      <c r="L274" s="4" t="s">
        <v>27</v>
      </c>
      <c r="M274" s="4">
        <f>Inventory[[#This Row],[Daily_Demand]]*Inventory[[#This Row],[Lead_Time_Days]]</f>
        <v>2379</v>
      </c>
      <c r="N274" s="4">
        <f>MAX(0, Inventory[[#This Row],[Demand_Duration_Lead_time]]+Inventory[[#This Row],[Safety_Stock]]-Inventory[[#This Row],[Current_Inventory]])</f>
        <v>2509</v>
      </c>
      <c r="O2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4" s="8">
        <f>Inventory[[#This Row],[Current_Inventory]]*Inventory[[#This Row],[Unit_Cost]]</f>
        <v>163090</v>
      </c>
      <c r="Q274" t="str">
        <f>IF(Inventory[[#This Row],[Stockout_Risk_Score]] &gt;= 0.8, "Critical",
   IF(Inventory[[#This Row],[Stockout_Risk_Score]] &gt;= 0.6, "High",
      IF(Inventory[[#This Row],[Stockout_Risk_Score]] &gt;= 0.3, "Medium", "Low")
   )
)</f>
        <v>Low</v>
      </c>
      <c r="R274">
        <f>Inventory[[#This Row],[Lead_Time_Days]]*0.8</f>
        <v>10.4</v>
      </c>
      <c r="S274">
        <f>MAX(0,Inventory[[#This Row],[Daily_Demand]]*Inventory[[#This Row],[Adj_Lead_Time]]+Inventory[[#This Row],[Safety_Stock]]-Inventory[[#This Row],[Current_Inventory]])</f>
        <v>2033.1999999999998</v>
      </c>
    </row>
    <row r="275" spans="1:19" x14ac:dyDescent="0.25">
      <c r="A275">
        <v>274</v>
      </c>
      <c r="B275" t="s">
        <v>296</v>
      </c>
      <c r="C275" s="4" t="s">
        <v>13</v>
      </c>
      <c r="D275" t="s">
        <v>22</v>
      </c>
      <c r="E275" s="4">
        <v>90</v>
      </c>
      <c r="F275" s="4">
        <v>5</v>
      </c>
      <c r="G275" s="4">
        <v>674</v>
      </c>
      <c r="H275" s="4">
        <v>137</v>
      </c>
      <c r="I275" s="4">
        <v>104</v>
      </c>
      <c r="J275" s="6">
        <v>1964.21</v>
      </c>
      <c r="K275" s="4">
        <v>0.99</v>
      </c>
      <c r="L275" s="4" t="s">
        <v>19</v>
      </c>
      <c r="M275" s="4">
        <f>Inventory[[#This Row],[Daily_Demand]]*Inventory[[#This Row],[Lead_Time_Days]]</f>
        <v>450</v>
      </c>
      <c r="N275" s="4">
        <f>MAX(0, Inventory[[#This Row],[Demand_Duration_Lead_time]]+Inventory[[#This Row],[Safety_Stock]]-Inventory[[#This Row],[Current_Inventory]])</f>
        <v>0</v>
      </c>
      <c r="O2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5" s="8">
        <f>Inventory[[#This Row],[Current_Inventory]]*Inventory[[#This Row],[Unit_Cost]]</f>
        <v>1323877.54</v>
      </c>
      <c r="Q275" t="str">
        <f>IF(Inventory[[#This Row],[Stockout_Risk_Score]] &gt;= 0.8, "Critical",
   IF(Inventory[[#This Row],[Stockout_Risk_Score]] &gt;= 0.6, "High",
      IF(Inventory[[#This Row],[Stockout_Risk_Score]] &gt;= 0.3, "Medium", "Low")
   )
)</f>
        <v>Critical</v>
      </c>
      <c r="R275">
        <f>Inventory[[#This Row],[Lead_Time_Days]]*0.8</f>
        <v>4</v>
      </c>
      <c r="S275">
        <f>MAX(0,Inventory[[#This Row],[Daily_Demand]]*Inventory[[#This Row],[Adj_Lead_Time]]+Inventory[[#This Row],[Safety_Stock]]-Inventory[[#This Row],[Current_Inventory]])</f>
        <v>0</v>
      </c>
    </row>
    <row r="276" spans="1:19" x14ac:dyDescent="0.25">
      <c r="A276">
        <v>275</v>
      </c>
      <c r="B276" t="s">
        <v>297</v>
      </c>
      <c r="C276" s="4" t="s">
        <v>21</v>
      </c>
      <c r="D276" t="s">
        <v>14</v>
      </c>
      <c r="E276" s="4">
        <v>137</v>
      </c>
      <c r="F276" s="4">
        <v>4</v>
      </c>
      <c r="G276" s="4">
        <v>697</v>
      </c>
      <c r="H276" s="4">
        <v>87</v>
      </c>
      <c r="I276" s="4">
        <v>295</v>
      </c>
      <c r="J276" s="6">
        <v>354.13</v>
      </c>
      <c r="K276" s="4">
        <v>0.65600000000000003</v>
      </c>
      <c r="L276" s="4" t="s">
        <v>15</v>
      </c>
      <c r="M276" s="4">
        <f>Inventory[[#This Row],[Daily_Demand]]*Inventory[[#This Row],[Lead_Time_Days]]</f>
        <v>548</v>
      </c>
      <c r="N276" s="4">
        <f>MAX(0, Inventory[[#This Row],[Demand_Duration_Lead_time]]+Inventory[[#This Row],[Safety_Stock]]-Inventory[[#This Row],[Current_Inventory]])</f>
        <v>0</v>
      </c>
      <c r="O2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6" s="8">
        <f>Inventory[[#This Row],[Current_Inventory]]*Inventory[[#This Row],[Unit_Cost]]</f>
        <v>246828.61</v>
      </c>
      <c r="Q276" t="str">
        <f>IF(Inventory[[#This Row],[Stockout_Risk_Score]] &gt;= 0.8, "Critical",
   IF(Inventory[[#This Row],[Stockout_Risk_Score]] &gt;= 0.6, "High",
      IF(Inventory[[#This Row],[Stockout_Risk_Score]] &gt;= 0.3, "Medium", "Low")
   )
)</f>
        <v>High</v>
      </c>
      <c r="R276">
        <f>Inventory[[#This Row],[Lead_Time_Days]]*0.8</f>
        <v>3.2</v>
      </c>
      <c r="S276">
        <f>MAX(0,Inventory[[#This Row],[Daily_Demand]]*Inventory[[#This Row],[Adj_Lead_Time]]+Inventory[[#This Row],[Safety_Stock]]-Inventory[[#This Row],[Current_Inventory]])</f>
        <v>0</v>
      </c>
    </row>
    <row r="277" spans="1:19" x14ac:dyDescent="0.25">
      <c r="A277">
        <v>276</v>
      </c>
      <c r="B277" t="s">
        <v>298</v>
      </c>
      <c r="C277" s="4" t="s">
        <v>21</v>
      </c>
      <c r="D277" t="s">
        <v>22</v>
      </c>
      <c r="E277" s="4">
        <v>99</v>
      </c>
      <c r="F277" s="4">
        <v>13</v>
      </c>
      <c r="G277" s="4">
        <v>532</v>
      </c>
      <c r="H277" s="4">
        <v>238</v>
      </c>
      <c r="I277" s="4">
        <v>213</v>
      </c>
      <c r="J277" s="6">
        <v>628.66</v>
      </c>
      <c r="K277" s="4">
        <v>0.98199999999999998</v>
      </c>
      <c r="L277" s="4" t="s">
        <v>19</v>
      </c>
      <c r="M277" s="4">
        <f>Inventory[[#This Row],[Daily_Demand]]*Inventory[[#This Row],[Lead_Time_Days]]</f>
        <v>1287</v>
      </c>
      <c r="N277" s="4">
        <f>MAX(0, Inventory[[#This Row],[Demand_Duration_Lead_time]]+Inventory[[#This Row],[Safety_Stock]]-Inventory[[#This Row],[Current_Inventory]])</f>
        <v>993</v>
      </c>
      <c r="O2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7" s="8">
        <f>Inventory[[#This Row],[Current_Inventory]]*Inventory[[#This Row],[Unit_Cost]]</f>
        <v>334447.12</v>
      </c>
      <c r="Q277" t="str">
        <f>IF(Inventory[[#This Row],[Stockout_Risk_Score]] &gt;= 0.8, "Critical",
   IF(Inventory[[#This Row],[Stockout_Risk_Score]] &gt;= 0.6, "High",
      IF(Inventory[[#This Row],[Stockout_Risk_Score]] &gt;= 0.3, "Medium", "Low")
   )
)</f>
        <v>Critical</v>
      </c>
      <c r="R277">
        <f>Inventory[[#This Row],[Lead_Time_Days]]*0.8</f>
        <v>10.4</v>
      </c>
      <c r="S277">
        <f>MAX(0,Inventory[[#This Row],[Daily_Demand]]*Inventory[[#This Row],[Adj_Lead_Time]]+Inventory[[#This Row],[Safety_Stock]]-Inventory[[#This Row],[Current_Inventory]])</f>
        <v>735.60000000000014</v>
      </c>
    </row>
    <row r="278" spans="1:19" x14ac:dyDescent="0.25">
      <c r="A278">
        <v>277</v>
      </c>
      <c r="B278" t="s">
        <v>299</v>
      </c>
      <c r="C278" s="4" t="s">
        <v>17</v>
      </c>
      <c r="D278" t="s">
        <v>14</v>
      </c>
      <c r="E278" s="4">
        <v>17</v>
      </c>
      <c r="F278" s="4">
        <v>4</v>
      </c>
      <c r="G278" s="4">
        <v>577</v>
      </c>
      <c r="H278" s="4">
        <v>271</v>
      </c>
      <c r="I278" s="4">
        <v>64</v>
      </c>
      <c r="J278" s="6">
        <v>756.62</v>
      </c>
      <c r="K278" s="4">
        <v>0.48399999999999999</v>
      </c>
      <c r="L278" s="4" t="s">
        <v>15</v>
      </c>
      <c r="M278" s="4">
        <f>Inventory[[#This Row],[Daily_Demand]]*Inventory[[#This Row],[Lead_Time_Days]]</f>
        <v>68</v>
      </c>
      <c r="N278" s="4">
        <f>MAX(0, Inventory[[#This Row],[Demand_Duration_Lead_time]]+Inventory[[#This Row],[Safety_Stock]]-Inventory[[#This Row],[Current_Inventory]])</f>
        <v>0</v>
      </c>
      <c r="O2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8" s="8">
        <f>Inventory[[#This Row],[Current_Inventory]]*Inventory[[#This Row],[Unit_Cost]]</f>
        <v>436569.74</v>
      </c>
      <c r="Q278" t="str">
        <f>IF(Inventory[[#This Row],[Stockout_Risk_Score]] &gt;= 0.8, "Critical",
   IF(Inventory[[#This Row],[Stockout_Risk_Score]] &gt;= 0.6, "High",
      IF(Inventory[[#This Row],[Stockout_Risk_Score]] &gt;= 0.3, "Medium", "Low")
   )
)</f>
        <v>Medium</v>
      </c>
      <c r="R278">
        <f>Inventory[[#This Row],[Lead_Time_Days]]*0.8</f>
        <v>3.2</v>
      </c>
      <c r="S278">
        <f>MAX(0,Inventory[[#This Row],[Daily_Demand]]*Inventory[[#This Row],[Adj_Lead_Time]]+Inventory[[#This Row],[Safety_Stock]]-Inventory[[#This Row],[Current_Inventory]])</f>
        <v>0</v>
      </c>
    </row>
    <row r="279" spans="1:19" x14ac:dyDescent="0.25">
      <c r="A279">
        <v>278</v>
      </c>
      <c r="B279" t="s">
        <v>300</v>
      </c>
      <c r="C279" s="4" t="s">
        <v>21</v>
      </c>
      <c r="D279" t="s">
        <v>18</v>
      </c>
      <c r="E279" s="4">
        <v>32</v>
      </c>
      <c r="F279" s="4">
        <v>3</v>
      </c>
      <c r="G279" s="4">
        <v>261</v>
      </c>
      <c r="H279" s="4">
        <v>91</v>
      </c>
      <c r="I279" s="4">
        <v>50</v>
      </c>
      <c r="J279" s="6">
        <v>686.79</v>
      </c>
      <c r="K279" s="4">
        <v>0.39500000000000002</v>
      </c>
      <c r="L279" s="4" t="s">
        <v>15</v>
      </c>
      <c r="M279" s="4">
        <f>Inventory[[#This Row],[Daily_Demand]]*Inventory[[#This Row],[Lead_Time_Days]]</f>
        <v>96</v>
      </c>
      <c r="N279" s="4">
        <f>MAX(0, Inventory[[#This Row],[Demand_Duration_Lead_time]]+Inventory[[#This Row],[Safety_Stock]]-Inventory[[#This Row],[Current_Inventory]])</f>
        <v>0</v>
      </c>
      <c r="O2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9" s="8">
        <f>Inventory[[#This Row],[Current_Inventory]]*Inventory[[#This Row],[Unit_Cost]]</f>
        <v>179252.19</v>
      </c>
      <c r="Q279" t="str">
        <f>IF(Inventory[[#This Row],[Stockout_Risk_Score]] &gt;= 0.8, "Critical",
   IF(Inventory[[#This Row],[Stockout_Risk_Score]] &gt;= 0.6, "High",
      IF(Inventory[[#This Row],[Stockout_Risk_Score]] &gt;= 0.3, "Medium", "Low")
   )
)</f>
        <v>Medium</v>
      </c>
      <c r="R279">
        <f>Inventory[[#This Row],[Lead_Time_Days]]*0.8</f>
        <v>2.4000000000000004</v>
      </c>
      <c r="S279">
        <f>MAX(0,Inventory[[#This Row],[Daily_Demand]]*Inventory[[#This Row],[Adj_Lead_Time]]+Inventory[[#This Row],[Safety_Stock]]-Inventory[[#This Row],[Current_Inventory]])</f>
        <v>0</v>
      </c>
    </row>
    <row r="280" spans="1:19" x14ac:dyDescent="0.25">
      <c r="A280">
        <v>279</v>
      </c>
      <c r="B280" t="s">
        <v>301</v>
      </c>
      <c r="C280" s="4" t="s">
        <v>21</v>
      </c>
      <c r="D280" t="s">
        <v>18</v>
      </c>
      <c r="E280" s="4">
        <v>88</v>
      </c>
      <c r="F280" s="4">
        <v>12</v>
      </c>
      <c r="G280" s="4">
        <v>507</v>
      </c>
      <c r="H280" s="4">
        <v>75</v>
      </c>
      <c r="I280" s="4">
        <v>186</v>
      </c>
      <c r="J280" s="6">
        <v>541.38</v>
      </c>
      <c r="K280" s="4">
        <v>0.247</v>
      </c>
      <c r="L280" s="4" t="s">
        <v>19</v>
      </c>
      <c r="M280" s="4">
        <f>Inventory[[#This Row],[Daily_Demand]]*Inventory[[#This Row],[Lead_Time_Days]]</f>
        <v>1056</v>
      </c>
      <c r="N280" s="4">
        <f>MAX(0, Inventory[[#This Row],[Demand_Duration_Lead_time]]+Inventory[[#This Row],[Safety_Stock]]-Inventory[[#This Row],[Current_Inventory]])</f>
        <v>624</v>
      </c>
      <c r="O2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0" s="8">
        <f>Inventory[[#This Row],[Current_Inventory]]*Inventory[[#This Row],[Unit_Cost]]</f>
        <v>274479.65999999997</v>
      </c>
      <c r="Q280" t="str">
        <f>IF(Inventory[[#This Row],[Stockout_Risk_Score]] &gt;= 0.8, "Critical",
   IF(Inventory[[#This Row],[Stockout_Risk_Score]] &gt;= 0.6, "High",
      IF(Inventory[[#This Row],[Stockout_Risk_Score]] &gt;= 0.3, "Medium", "Low")
   )
)</f>
        <v>Low</v>
      </c>
      <c r="R280">
        <f>Inventory[[#This Row],[Lead_Time_Days]]*0.8</f>
        <v>9.6000000000000014</v>
      </c>
      <c r="S280">
        <f>MAX(0,Inventory[[#This Row],[Daily_Demand]]*Inventory[[#This Row],[Adj_Lead_Time]]+Inventory[[#This Row],[Safety_Stock]]-Inventory[[#This Row],[Current_Inventory]])</f>
        <v>412.80000000000018</v>
      </c>
    </row>
    <row r="281" spans="1:19" x14ac:dyDescent="0.25">
      <c r="A281">
        <v>280</v>
      </c>
      <c r="B281" t="s">
        <v>302</v>
      </c>
      <c r="C281" s="4" t="s">
        <v>21</v>
      </c>
      <c r="D281" t="s">
        <v>22</v>
      </c>
      <c r="E281" s="4">
        <v>66</v>
      </c>
      <c r="F281" s="4">
        <v>4</v>
      </c>
      <c r="G281" s="4">
        <v>534</v>
      </c>
      <c r="H281" s="4">
        <v>105</v>
      </c>
      <c r="I281" s="4">
        <v>200</v>
      </c>
      <c r="J281" s="6">
        <v>914.76</v>
      </c>
      <c r="K281" s="4">
        <v>0.98399999999999999</v>
      </c>
      <c r="L281" s="4" t="s">
        <v>19</v>
      </c>
      <c r="M281" s="4">
        <f>Inventory[[#This Row],[Daily_Demand]]*Inventory[[#This Row],[Lead_Time_Days]]</f>
        <v>264</v>
      </c>
      <c r="N281" s="4">
        <f>MAX(0, Inventory[[#This Row],[Demand_Duration_Lead_time]]+Inventory[[#This Row],[Safety_Stock]]-Inventory[[#This Row],[Current_Inventory]])</f>
        <v>0</v>
      </c>
      <c r="O2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1" s="8">
        <f>Inventory[[#This Row],[Current_Inventory]]*Inventory[[#This Row],[Unit_Cost]]</f>
        <v>488481.83999999997</v>
      </c>
      <c r="Q281" t="str">
        <f>IF(Inventory[[#This Row],[Stockout_Risk_Score]] &gt;= 0.8, "Critical",
   IF(Inventory[[#This Row],[Stockout_Risk_Score]] &gt;= 0.6, "High",
      IF(Inventory[[#This Row],[Stockout_Risk_Score]] &gt;= 0.3, "Medium", "Low")
   )
)</f>
        <v>Critical</v>
      </c>
      <c r="R281">
        <f>Inventory[[#This Row],[Lead_Time_Days]]*0.8</f>
        <v>3.2</v>
      </c>
      <c r="S281">
        <f>MAX(0,Inventory[[#This Row],[Daily_Demand]]*Inventory[[#This Row],[Adj_Lead_Time]]+Inventory[[#This Row],[Safety_Stock]]-Inventory[[#This Row],[Current_Inventory]])</f>
        <v>0</v>
      </c>
    </row>
    <row r="282" spans="1:19" x14ac:dyDescent="0.25">
      <c r="A282">
        <v>281</v>
      </c>
      <c r="B282" t="s">
        <v>303</v>
      </c>
      <c r="C282" s="4" t="s">
        <v>26</v>
      </c>
      <c r="D282" t="s">
        <v>18</v>
      </c>
      <c r="E282" s="4">
        <v>97</v>
      </c>
      <c r="F282" s="4">
        <v>14</v>
      </c>
      <c r="G282" s="4">
        <v>673</v>
      </c>
      <c r="H282" s="4">
        <v>154</v>
      </c>
      <c r="I282" s="4">
        <v>229</v>
      </c>
      <c r="J282" s="6">
        <v>1302.48</v>
      </c>
      <c r="K282" s="4">
        <v>0.253</v>
      </c>
      <c r="L282" s="4" t="s">
        <v>15</v>
      </c>
      <c r="M282" s="4">
        <f>Inventory[[#This Row],[Daily_Demand]]*Inventory[[#This Row],[Lead_Time_Days]]</f>
        <v>1358</v>
      </c>
      <c r="N282" s="4">
        <f>MAX(0, Inventory[[#This Row],[Demand_Duration_Lead_time]]+Inventory[[#This Row],[Safety_Stock]]-Inventory[[#This Row],[Current_Inventory]])</f>
        <v>839</v>
      </c>
      <c r="O2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2" s="8">
        <f>Inventory[[#This Row],[Current_Inventory]]*Inventory[[#This Row],[Unit_Cost]]</f>
        <v>876569.04</v>
      </c>
      <c r="Q282" t="str">
        <f>IF(Inventory[[#This Row],[Stockout_Risk_Score]] &gt;= 0.8, "Critical",
   IF(Inventory[[#This Row],[Stockout_Risk_Score]] &gt;= 0.6, "High",
      IF(Inventory[[#This Row],[Stockout_Risk_Score]] &gt;= 0.3, "Medium", "Low")
   )
)</f>
        <v>Low</v>
      </c>
      <c r="R282">
        <f>Inventory[[#This Row],[Lead_Time_Days]]*0.8</f>
        <v>11.200000000000001</v>
      </c>
      <c r="S282">
        <f>MAX(0,Inventory[[#This Row],[Daily_Demand]]*Inventory[[#This Row],[Adj_Lead_Time]]+Inventory[[#This Row],[Safety_Stock]]-Inventory[[#This Row],[Current_Inventory]])</f>
        <v>567.40000000000009</v>
      </c>
    </row>
    <row r="283" spans="1:19" x14ac:dyDescent="0.25">
      <c r="A283">
        <v>282</v>
      </c>
      <c r="B283" t="s">
        <v>304</v>
      </c>
      <c r="C283" s="4" t="s">
        <v>17</v>
      </c>
      <c r="D283" t="s">
        <v>22</v>
      </c>
      <c r="E283" s="4">
        <v>91</v>
      </c>
      <c r="F283" s="4">
        <v>13</v>
      </c>
      <c r="G283" s="4">
        <v>80</v>
      </c>
      <c r="H283" s="4">
        <v>74</v>
      </c>
      <c r="I283" s="4">
        <v>281</v>
      </c>
      <c r="J283" s="6">
        <v>656.95</v>
      </c>
      <c r="K283" s="4">
        <v>2.4E-2</v>
      </c>
      <c r="L283" s="4" t="s">
        <v>27</v>
      </c>
      <c r="M283" s="4">
        <f>Inventory[[#This Row],[Daily_Demand]]*Inventory[[#This Row],[Lead_Time_Days]]</f>
        <v>1183</v>
      </c>
      <c r="N283" s="4">
        <f>MAX(0, Inventory[[#This Row],[Demand_Duration_Lead_time]]+Inventory[[#This Row],[Safety_Stock]]-Inventory[[#This Row],[Current_Inventory]])</f>
        <v>1177</v>
      </c>
      <c r="O2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3" s="8">
        <f>Inventory[[#This Row],[Current_Inventory]]*Inventory[[#This Row],[Unit_Cost]]</f>
        <v>52556</v>
      </c>
      <c r="Q283" t="str">
        <f>IF(Inventory[[#This Row],[Stockout_Risk_Score]] &gt;= 0.8, "Critical",
   IF(Inventory[[#This Row],[Stockout_Risk_Score]] &gt;= 0.6, "High",
      IF(Inventory[[#This Row],[Stockout_Risk_Score]] &gt;= 0.3, "Medium", "Low")
   )
)</f>
        <v>Low</v>
      </c>
      <c r="R283">
        <f>Inventory[[#This Row],[Lead_Time_Days]]*0.8</f>
        <v>10.4</v>
      </c>
      <c r="S283">
        <f>MAX(0,Inventory[[#This Row],[Daily_Demand]]*Inventory[[#This Row],[Adj_Lead_Time]]+Inventory[[#This Row],[Safety_Stock]]-Inventory[[#This Row],[Current_Inventory]])</f>
        <v>940.4</v>
      </c>
    </row>
    <row r="284" spans="1:19" x14ac:dyDescent="0.25">
      <c r="A284">
        <v>283</v>
      </c>
      <c r="B284" t="s">
        <v>305</v>
      </c>
      <c r="C284" s="4" t="s">
        <v>41</v>
      </c>
      <c r="D284" t="s">
        <v>22</v>
      </c>
      <c r="E284" s="4">
        <v>28</v>
      </c>
      <c r="F284" s="4">
        <v>11</v>
      </c>
      <c r="G284" s="4">
        <v>435</v>
      </c>
      <c r="H284" s="4">
        <v>18</v>
      </c>
      <c r="I284" s="4">
        <v>237</v>
      </c>
      <c r="J284" s="6">
        <v>205.41</v>
      </c>
      <c r="K284" s="4">
        <v>0.51200000000000001</v>
      </c>
      <c r="L284" s="4" t="s">
        <v>27</v>
      </c>
      <c r="M284" s="4">
        <f>Inventory[[#This Row],[Daily_Demand]]*Inventory[[#This Row],[Lead_Time_Days]]</f>
        <v>308</v>
      </c>
      <c r="N284" s="4">
        <f>MAX(0, Inventory[[#This Row],[Demand_Duration_Lead_time]]+Inventory[[#This Row],[Safety_Stock]]-Inventory[[#This Row],[Current_Inventory]])</f>
        <v>0</v>
      </c>
      <c r="O2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4" s="8">
        <f>Inventory[[#This Row],[Current_Inventory]]*Inventory[[#This Row],[Unit_Cost]]</f>
        <v>89353.349999999991</v>
      </c>
      <c r="Q284" t="str">
        <f>IF(Inventory[[#This Row],[Stockout_Risk_Score]] &gt;= 0.8, "Critical",
   IF(Inventory[[#This Row],[Stockout_Risk_Score]] &gt;= 0.6, "High",
      IF(Inventory[[#This Row],[Stockout_Risk_Score]] &gt;= 0.3, "Medium", "Low")
   )
)</f>
        <v>Medium</v>
      </c>
      <c r="R284">
        <f>Inventory[[#This Row],[Lead_Time_Days]]*0.8</f>
        <v>8.8000000000000007</v>
      </c>
      <c r="S284">
        <f>MAX(0,Inventory[[#This Row],[Daily_Demand]]*Inventory[[#This Row],[Adj_Lead_Time]]+Inventory[[#This Row],[Safety_Stock]]-Inventory[[#This Row],[Current_Inventory]])</f>
        <v>0</v>
      </c>
    </row>
    <row r="285" spans="1:19" x14ac:dyDescent="0.25">
      <c r="A285">
        <v>284</v>
      </c>
      <c r="B285" t="s">
        <v>306</v>
      </c>
      <c r="C285" s="4" t="s">
        <v>13</v>
      </c>
      <c r="D285" t="s">
        <v>18</v>
      </c>
      <c r="E285" s="4">
        <v>102</v>
      </c>
      <c r="F285" s="4">
        <v>2</v>
      </c>
      <c r="G285" s="4">
        <v>313</v>
      </c>
      <c r="H285" s="4">
        <v>195</v>
      </c>
      <c r="I285" s="4">
        <v>67</v>
      </c>
      <c r="J285" s="6">
        <v>1431.64</v>
      </c>
      <c r="K285" s="4">
        <v>0.377</v>
      </c>
      <c r="L285" s="4" t="s">
        <v>19</v>
      </c>
      <c r="M285" s="4">
        <f>Inventory[[#This Row],[Daily_Demand]]*Inventory[[#This Row],[Lead_Time_Days]]</f>
        <v>204</v>
      </c>
      <c r="N285" s="4">
        <f>MAX(0, Inventory[[#This Row],[Demand_Duration_Lead_time]]+Inventory[[#This Row],[Safety_Stock]]-Inventory[[#This Row],[Current_Inventory]])</f>
        <v>86</v>
      </c>
      <c r="O2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5" s="8">
        <f>Inventory[[#This Row],[Current_Inventory]]*Inventory[[#This Row],[Unit_Cost]]</f>
        <v>448103.32</v>
      </c>
      <c r="Q285" t="str">
        <f>IF(Inventory[[#This Row],[Stockout_Risk_Score]] &gt;= 0.8, "Critical",
   IF(Inventory[[#This Row],[Stockout_Risk_Score]] &gt;= 0.6, "High",
      IF(Inventory[[#This Row],[Stockout_Risk_Score]] &gt;= 0.3, "Medium", "Low")
   )
)</f>
        <v>Medium</v>
      </c>
      <c r="R285">
        <f>Inventory[[#This Row],[Lead_Time_Days]]*0.8</f>
        <v>1.6</v>
      </c>
      <c r="S285">
        <f>MAX(0,Inventory[[#This Row],[Daily_Demand]]*Inventory[[#This Row],[Adj_Lead_Time]]+Inventory[[#This Row],[Safety_Stock]]-Inventory[[#This Row],[Current_Inventory]])</f>
        <v>45.200000000000045</v>
      </c>
    </row>
    <row r="286" spans="1:19" x14ac:dyDescent="0.25">
      <c r="A286">
        <v>285</v>
      </c>
      <c r="B286" t="s">
        <v>307</v>
      </c>
      <c r="C286" s="4" t="s">
        <v>41</v>
      </c>
      <c r="D286" t="s">
        <v>18</v>
      </c>
      <c r="E286" s="4">
        <v>11</v>
      </c>
      <c r="F286" s="4">
        <v>4</v>
      </c>
      <c r="G286" s="4">
        <v>756</v>
      </c>
      <c r="H286" s="4">
        <v>167</v>
      </c>
      <c r="I286" s="4">
        <v>274</v>
      </c>
      <c r="J286" s="6">
        <v>945.08</v>
      </c>
      <c r="K286" s="4">
        <v>0.26100000000000001</v>
      </c>
      <c r="L286" s="4" t="s">
        <v>27</v>
      </c>
      <c r="M286" s="4">
        <f>Inventory[[#This Row],[Daily_Demand]]*Inventory[[#This Row],[Lead_Time_Days]]</f>
        <v>44</v>
      </c>
      <c r="N286" s="4">
        <f>MAX(0, Inventory[[#This Row],[Demand_Duration_Lead_time]]+Inventory[[#This Row],[Safety_Stock]]-Inventory[[#This Row],[Current_Inventory]])</f>
        <v>0</v>
      </c>
      <c r="O2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86" s="8">
        <f>Inventory[[#This Row],[Current_Inventory]]*Inventory[[#This Row],[Unit_Cost]]</f>
        <v>714480.48</v>
      </c>
      <c r="Q286" t="str">
        <f>IF(Inventory[[#This Row],[Stockout_Risk_Score]] &gt;= 0.8, "Critical",
   IF(Inventory[[#This Row],[Stockout_Risk_Score]] &gt;= 0.6, "High",
      IF(Inventory[[#This Row],[Stockout_Risk_Score]] &gt;= 0.3, "Medium", "Low")
   )
)</f>
        <v>Low</v>
      </c>
      <c r="R286">
        <f>Inventory[[#This Row],[Lead_Time_Days]]*0.8</f>
        <v>3.2</v>
      </c>
      <c r="S286">
        <f>MAX(0,Inventory[[#This Row],[Daily_Demand]]*Inventory[[#This Row],[Adj_Lead_Time]]+Inventory[[#This Row],[Safety_Stock]]-Inventory[[#This Row],[Current_Inventory]])</f>
        <v>0</v>
      </c>
    </row>
    <row r="287" spans="1:19" x14ac:dyDescent="0.25">
      <c r="A287">
        <v>286</v>
      </c>
      <c r="B287" t="s">
        <v>308</v>
      </c>
      <c r="C287" s="4" t="s">
        <v>17</v>
      </c>
      <c r="D287" t="s">
        <v>22</v>
      </c>
      <c r="E287" s="4">
        <v>170</v>
      </c>
      <c r="F287" s="4">
        <v>10</v>
      </c>
      <c r="G287" s="4">
        <v>321</v>
      </c>
      <c r="H287" s="4">
        <v>40</v>
      </c>
      <c r="I287" s="4">
        <v>154</v>
      </c>
      <c r="J287" s="6">
        <v>1135.1400000000001</v>
      </c>
      <c r="K287" s="4">
        <v>0.63500000000000001</v>
      </c>
      <c r="L287" s="4" t="s">
        <v>27</v>
      </c>
      <c r="M287" s="4">
        <f>Inventory[[#This Row],[Daily_Demand]]*Inventory[[#This Row],[Lead_Time_Days]]</f>
        <v>1700</v>
      </c>
      <c r="N287" s="4">
        <f>MAX(0, Inventory[[#This Row],[Demand_Duration_Lead_time]]+Inventory[[#This Row],[Safety_Stock]]-Inventory[[#This Row],[Current_Inventory]])</f>
        <v>1419</v>
      </c>
      <c r="O2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7" s="8">
        <f>Inventory[[#This Row],[Current_Inventory]]*Inventory[[#This Row],[Unit_Cost]]</f>
        <v>364379.94000000006</v>
      </c>
      <c r="Q287" t="str">
        <f>IF(Inventory[[#This Row],[Stockout_Risk_Score]] &gt;= 0.8, "Critical",
   IF(Inventory[[#This Row],[Stockout_Risk_Score]] &gt;= 0.6, "High",
      IF(Inventory[[#This Row],[Stockout_Risk_Score]] &gt;= 0.3, "Medium", "Low")
   )
)</f>
        <v>High</v>
      </c>
      <c r="R287">
        <f>Inventory[[#This Row],[Lead_Time_Days]]*0.8</f>
        <v>8</v>
      </c>
      <c r="S287">
        <f>MAX(0,Inventory[[#This Row],[Daily_Demand]]*Inventory[[#This Row],[Adj_Lead_Time]]+Inventory[[#This Row],[Safety_Stock]]-Inventory[[#This Row],[Current_Inventory]])</f>
        <v>1079</v>
      </c>
    </row>
    <row r="288" spans="1:19" x14ac:dyDescent="0.25">
      <c r="A288">
        <v>287</v>
      </c>
      <c r="B288" t="s">
        <v>309</v>
      </c>
      <c r="C288" s="4" t="s">
        <v>13</v>
      </c>
      <c r="D288" t="s">
        <v>18</v>
      </c>
      <c r="E288" s="4">
        <v>41</v>
      </c>
      <c r="F288" s="4">
        <v>5</v>
      </c>
      <c r="G288" s="4">
        <v>189</v>
      </c>
      <c r="H288" s="4">
        <v>160</v>
      </c>
      <c r="I288" s="4">
        <v>255</v>
      </c>
      <c r="J288" s="6">
        <v>938.03</v>
      </c>
      <c r="K288" s="4">
        <v>0.36399999999999999</v>
      </c>
      <c r="L288" s="4" t="s">
        <v>19</v>
      </c>
      <c r="M288" s="4">
        <f>Inventory[[#This Row],[Daily_Demand]]*Inventory[[#This Row],[Lead_Time_Days]]</f>
        <v>205</v>
      </c>
      <c r="N288" s="4">
        <f>MAX(0, Inventory[[#This Row],[Demand_Duration_Lead_time]]+Inventory[[#This Row],[Safety_Stock]]-Inventory[[#This Row],[Current_Inventory]])</f>
        <v>176</v>
      </c>
      <c r="O2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8" s="8">
        <f>Inventory[[#This Row],[Current_Inventory]]*Inventory[[#This Row],[Unit_Cost]]</f>
        <v>177287.66999999998</v>
      </c>
      <c r="Q288" t="str">
        <f>IF(Inventory[[#This Row],[Stockout_Risk_Score]] &gt;= 0.8, "Critical",
   IF(Inventory[[#This Row],[Stockout_Risk_Score]] &gt;= 0.6, "High",
      IF(Inventory[[#This Row],[Stockout_Risk_Score]] &gt;= 0.3, "Medium", "Low")
   )
)</f>
        <v>Medium</v>
      </c>
      <c r="R288">
        <f>Inventory[[#This Row],[Lead_Time_Days]]*0.8</f>
        <v>4</v>
      </c>
      <c r="S288">
        <f>MAX(0,Inventory[[#This Row],[Daily_Demand]]*Inventory[[#This Row],[Adj_Lead_Time]]+Inventory[[#This Row],[Safety_Stock]]-Inventory[[#This Row],[Current_Inventory]])</f>
        <v>135</v>
      </c>
    </row>
    <row r="289" spans="1:19" x14ac:dyDescent="0.25">
      <c r="A289">
        <v>288</v>
      </c>
      <c r="B289" t="s">
        <v>310</v>
      </c>
      <c r="C289" s="4" t="s">
        <v>17</v>
      </c>
      <c r="D289" t="s">
        <v>14</v>
      </c>
      <c r="E289" s="4">
        <v>72</v>
      </c>
      <c r="F289" s="4">
        <v>4</v>
      </c>
      <c r="G289" s="4">
        <v>665</v>
      </c>
      <c r="H289" s="4">
        <v>251</v>
      </c>
      <c r="I289" s="4">
        <v>235</v>
      </c>
      <c r="J289" s="6">
        <v>1786.2</v>
      </c>
      <c r="K289" s="4">
        <v>0.40200000000000002</v>
      </c>
      <c r="L289" s="4" t="s">
        <v>15</v>
      </c>
      <c r="M289" s="4">
        <f>Inventory[[#This Row],[Daily_Demand]]*Inventory[[#This Row],[Lead_Time_Days]]</f>
        <v>288</v>
      </c>
      <c r="N289" s="4">
        <f>MAX(0, Inventory[[#This Row],[Demand_Duration_Lead_time]]+Inventory[[#This Row],[Safety_Stock]]-Inventory[[#This Row],[Current_Inventory]])</f>
        <v>0</v>
      </c>
      <c r="O2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9" s="8">
        <f>Inventory[[#This Row],[Current_Inventory]]*Inventory[[#This Row],[Unit_Cost]]</f>
        <v>1187823</v>
      </c>
      <c r="Q289" t="str">
        <f>IF(Inventory[[#This Row],[Stockout_Risk_Score]] &gt;= 0.8, "Critical",
   IF(Inventory[[#This Row],[Stockout_Risk_Score]] &gt;= 0.6, "High",
      IF(Inventory[[#This Row],[Stockout_Risk_Score]] &gt;= 0.3, "Medium", "Low")
   )
)</f>
        <v>Medium</v>
      </c>
      <c r="R289">
        <f>Inventory[[#This Row],[Lead_Time_Days]]*0.8</f>
        <v>3.2</v>
      </c>
      <c r="S289">
        <f>MAX(0,Inventory[[#This Row],[Daily_Demand]]*Inventory[[#This Row],[Adj_Lead_Time]]+Inventory[[#This Row],[Safety_Stock]]-Inventory[[#This Row],[Current_Inventory]])</f>
        <v>0</v>
      </c>
    </row>
    <row r="290" spans="1:19" x14ac:dyDescent="0.25">
      <c r="A290">
        <v>289</v>
      </c>
      <c r="B290" t="s">
        <v>311</v>
      </c>
      <c r="C290" s="4" t="s">
        <v>21</v>
      </c>
      <c r="D290" t="s">
        <v>18</v>
      </c>
      <c r="E290" s="4">
        <v>174</v>
      </c>
      <c r="F290" s="4">
        <v>9</v>
      </c>
      <c r="G290" s="4">
        <v>60</v>
      </c>
      <c r="H290" s="4">
        <v>165</v>
      </c>
      <c r="I290" s="4">
        <v>114</v>
      </c>
      <c r="J290" s="6">
        <v>1139.55</v>
      </c>
      <c r="K290" s="4">
        <v>2.3E-2</v>
      </c>
      <c r="L290" s="4" t="s">
        <v>15</v>
      </c>
      <c r="M290" s="4">
        <f>Inventory[[#This Row],[Daily_Demand]]*Inventory[[#This Row],[Lead_Time_Days]]</f>
        <v>1566</v>
      </c>
      <c r="N290" s="4">
        <f>MAX(0, Inventory[[#This Row],[Demand_Duration_Lead_time]]+Inventory[[#This Row],[Safety_Stock]]-Inventory[[#This Row],[Current_Inventory]])</f>
        <v>1671</v>
      </c>
      <c r="O2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0" s="8">
        <f>Inventory[[#This Row],[Current_Inventory]]*Inventory[[#This Row],[Unit_Cost]]</f>
        <v>68373</v>
      </c>
      <c r="Q290" t="str">
        <f>IF(Inventory[[#This Row],[Stockout_Risk_Score]] &gt;= 0.8, "Critical",
   IF(Inventory[[#This Row],[Stockout_Risk_Score]] &gt;= 0.6, "High",
      IF(Inventory[[#This Row],[Stockout_Risk_Score]] &gt;= 0.3, "Medium", "Low")
   )
)</f>
        <v>Low</v>
      </c>
      <c r="R290">
        <f>Inventory[[#This Row],[Lead_Time_Days]]*0.8</f>
        <v>7.2</v>
      </c>
      <c r="S290">
        <f>MAX(0,Inventory[[#This Row],[Daily_Demand]]*Inventory[[#This Row],[Adj_Lead_Time]]+Inventory[[#This Row],[Safety_Stock]]-Inventory[[#This Row],[Current_Inventory]])</f>
        <v>1357.8</v>
      </c>
    </row>
    <row r="291" spans="1:19" x14ac:dyDescent="0.25">
      <c r="A291">
        <v>290</v>
      </c>
      <c r="B291" t="s">
        <v>312</v>
      </c>
      <c r="C291" s="4" t="s">
        <v>13</v>
      </c>
      <c r="D291" t="s">
        <v>18</v>
      </c>
      <c r="E291" s="4">
        <v>90</v>
      </c>
      <c r="F291" s="4">
        <v>2</v>
      </c>
      <c r="G291" s="4">
        <v>250</v>
      </c>
      <c r="H291" s="4">
        <v>68</v>
      </c>
      <c r="I291" s="4">
        <v>382</v>
      </c>
      <c r="J291" s="6">
        <v>1850.39</v>
      </c>
      <c r="K291" s="4">
        <v>0.58899999999999997</v>
      </c>
      <c r="L291" s="4" t="s">
        <v>27</v>
      </c>
      <c r="M291" s="4">
        <f>Inventory[[#This Row],[Daily_Demand]]*Inventory[[#This Row],[Lead_Time_Days]]</f>
        <v>180</v>
      </c>
      <c r="N291" s="4">
        <f>MAX(0, Inventory[[#This Row],[Demand_Duration_Lead_time]]+Inventory[[#This Row],[Safety_Stock]]-Inventory[[#This Row],[Current_Inventory]])</f>
        <v>0</v>
      </c>
      <c r="O2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1" s="8">
        <f>Inventory[[#This Row],[Current_Inventory]]*Inventory[[#This Row],[Unit_Cost]]</f>
        <v>462597.5</v>
      </c>
      <c r="Q291" t="str">
        <f>IF(Inventory[[#This Row],[Stockout_Risk_Score]] &gt;= 0.8, "Critical",
   IF(Inventory[[#This Row],[Stockout_Risk_Score]] &gt;= 0.6, "High",
      IF(Inventory[[#This Row],[Stockout_Risk_Score]] &gt;= 0.3, "Medium", "Low")
   )
)</f>
        <v>Medium</v>
      </c>
      <c r="R291">
        <f>Inventory[[#This Row],[Lead_Time_Days]]*0.8</f>
        <v>1.6</v>
      </c>
      <c r="S291">
        <f>MAX(0,Inventory[[#This Row],[Daily_Demand]]*Inventory[[#This Row],[Adj_Lead_Time]]+Inventory[[#This Row],[Safety_Stock]]-Inventory[[#This Row],[Current_Inventory]])</f>
        <v>0</v>
      </c>
    </row>
    <row r="292" spans="1:19" x14ac:dyDescent="0.25">
      <c r="A292">
        <v>291</v>
      </c>
      <c r="B292" t="s">
        <v>313</v>
      </c>
      <c r="C292" s="4" t="s">
        <v>21</v>
      </c>
      <c r="D292" t="s">
        <v>14</v>
      </c>
      <c r="E292" s="4">
        <v>137</v>
      </c>
      <c r="F292" s="4">
        <v>6</v>
      </c>
      <c r="G292" s="4">
        <v>428</v>
      </c>
      <c r="H292" s="4">
        <v>19</v>
      </c>
      <c r="I292" s="4">
        <v>256</v>
      </c>
      <c r="J292" s="6">
        <v>1045.6199999999999</v>
      </c>
      <c r="K292" s="4">
        <v>0.122</v>
      </c>
      <c r="L292" s="4" t="s">
        <v>15</v>
      </c>
      <c r="M292" s="4">
        <f>Inventory[[#This Row],[Daily_Demand]]*Inventory[[#This Row],[Lead_Time_Days]]</f>
        <v>822</v>
      </c>
      <c r="N292" s="4">
        <f>MAX(0, Inventory[[#This Row],[Demand_Duration_Lead_time]]+Inventory[[#This Row],[Safety_Stock]]-Inventory[[#This Row],[Current_Inventory]])</f>
        <v>413</v>
      </c>
      <c r="O2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2" s="8">
        <f>Inventory[[#This Row],[Current_Inventory]]*Inventory[[#This Row],[Unit_Cost]]</f>
        <v>447525.35999999993</v>
      </c>
      <c r="Q292" t="str">
        <f>IF(Inventory[[#This Row],[Stockout_Risk_Score]] &gt;= 0.8, "Critical",
   IF(Inventory[[#This Row],[Stockout_Risk_Score]] &gt;= 0.6, "High",
      IF(Inventory[[#This Row],[Stockout_Risk_Score]] &gt;= 0.3, "Medium", "Low")
   )
)</f>
        <v>Low</v>
      </c>
      <c r="R292">
        <f>Inventory[[#This Row],[Lead_Time_Days]]*0.8</f>
        <v>4.8000000000000007</v>
      </c>
      <c r="S292">
        <f>MAX(0,Inventory[[#This Row],[Daily_Demand]]*Inventory[[#This Row],[Adj_Lead_Time]]+Inventory[[#This Row],[Safety_Stock]]-Inventory[[#This Row],[Current_Inventory]])</f>
        <v>248.60000000000014</v>
      </c>
    </row>
    <row r="293" spans="1:19" x14ac:dyDescent="0.25">
      <c r="A293">
        <v>292</v>
      </c>
      <c r="B293" t="s">
        <v>314</v>
      </c>
      <c r="C293" s="4" t="s">
        <v>41</v>
      </c>
      <c r="D293" t="s">
        <v>18</v>
      </c>
      <c r="E293" s="4">
        <v>196</v>
      </c>
      <c r="F293" s="4">
        <v>2</v>
      </c>
      <c r="G293" s="4">
        <v>757</v>
      </c>
      <c r="H293" s="4">
        <v>133</v>
      </c>
      <c r="I293" s="4">
        <v>278</v>
      </c>
      <c r="J293" s="6">
        <v>620.54999999999995</v>
      </c>
      <c r="K293" s="4">
        <v>0.214</v>
      </c>
      <c r="L293" s="4" t="s">
        <v>19</v>
      </c>
      <c r="M293" s="4">
        <f>Inventory[[#This Row],[Daily_Demand]]*Inventory[[#This Row],[Lead_Time_Days]]</f>
        <v>392</v>
      </c>
      <c r="N293" s="4">
        <f>MAX(0, Inventory[[#This Row],[Demand_Duration_Lead_time]]+Inventory[[#This Row],[Safety_Stock]]-Inventory[[#This Row],[Current_Inventory]])</f>
        <v>0</v>
      </c>
      <c r="O2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3" s="8">
        <f>Inventory[[#This Row],[Current_Inventory]]*Inventory[[#This Row],[Unit_Cost]]</f>
        <v>469756.35</v>
      </c>
      <c r="Q293" t="str">
        <f>IF(Inventory[[#This Row],[Stockout_Risk_Score]] &gt;= 0.8, "Critical",
   IF(Inventory[[#This Row],[Stockout_Risk_Score]] &gt;= 0.6, "High",
      IF(Inventory[[#This Row],[Stockout_Risk_Score]] &gt;= 0.3, "Medium", "Low")
   )
)</f>
        <v>Low</v>
      </c>
      <c r="R293">
        <f>Inventory[[#This Row],[Lead_Time_Days]]*0.8</f>
        <v>1.6</v>
      </c>
      <c r="S293">
        <f>MAX(0,Inventory[[#This Row],[Daily_Demand]]*Inventory[[#This Row],[Adj_Lead_Time]]+Inventory[[#This Row],[Safety_Stock]]-Inventory[[#This Row],[Current_Inventory]])</f>
        <v>0</v>
      </c>
    </row>
    <row r="294" spans="1:19" x14ac:dyDescent="0.25">
      <c r="A294">
        <v>293</v>
      </c>
      <c r="B294" t="s">
        <v>315</v>
      </c>
      <c r="C294" s="4" t="s">
        <v>41</v>
      </c>
      <c r="D294" t="s">
        <v>18</v>
      </c>
      <c r="E294" s="4">
        <v>182</v>
      </c>
      <c r="F294" s="4">
        <v>8</v>
      </c>
      <c r="G294" s="4">
        <v>670</v>
      </c>
      <c r="H294" s="4">
        <v>291</v>
      </c>
      <c r="I294" s="4">
        <v>118</v>
      </c>
      <c r="J294" s="6">
        <v>743.11</v>
      </c>
      <c r="K294" s="4">
        <v>0.71699999999999997</v>
      </c>
      <c r="L294" s="4" t="s">
        <v>27</v>
      </c>
      <c r="M294" s="4">
        <f>Inventory[[#This Row],[Daily_Demand]]*Inventory[[#This Row],[Lead_Time_Days]]</f>
        <v>1456</v>
      </c>
      <c r="N294" s="4">
        <f>MAX(0, Inventory[[#This Row],[Demand_Duration_Lead_time]]+Inventory[[#This Row],[Safety_Stock]]-Inventory[[#This Row],[Current_Inventory]])</f>
        <v>1077</v>
      </c>
      <c r="O2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4" s="8">
        <f>Inventory[[#This Row],[Current_Inventory]]*Inventory[[#This Row],[Unit_Cost]]</f>
        <v>497883.7</v>
      </c>
      <c r="Q294" t="str">
        <f>IF(Inventory[[#This Row],[Stockout_Risk_Score]] &gt;= 0.8, "Critical",
   IF(Inventory[[#This Row],[Stockout_Risk_Score]] &gt;= 0.6, "High",
      IF(Inventory[[#This Row],[Stockout_Risk_Score]] &gt;= 0.3, "Medium", "Low")
   )
)</f>
        <v>High</v>
      </c>
      <c r="R294">
        <f>Inventory[[#This Row],[Lead_Time_Days]]*0.8</f>
        <v>6.4</v>
      </c>
      <c r="S294">
        <f>MAX(0,Inventory[[#This Row],[Daily_Demand]]*Inventory[[#This Row],[Adj_Lead_Time]]+Inventory[[#This Row],[Safety_Stock]]-Inventory[[#This Row],[Current_Inventory]])</f>
        <v>785.8</v>
      </c>
    </row>
    <row r="295" spans="1:19" x14ac:dyDescent="0.25">
      <c r="A295">
        <v>294</v>
      </c>
      <c r="B295" t="s">
        <v>316</v>
      </c>
      <c r="C295" s="4" t="s">
        <v>13</v>
      </c>
      <c r="D295" t="s">
        <v>22</v>
      </c>
      <c r="E295" s="4">
        <v>91</v>
      </c>
      <c r="F295" s="4">
        <v>6</v>
      </c>
      <c r="G295" s="4">
        <v>641</v>
      </c>
      <c r="H295" s="4">
        <v>246</v>
      </c>
      <c r="I295" s="4">
        <v>191</v>
      </c>
      <c r="J295" s="6">
        <v>1068.1500000000001</v>
      </c>
      <c r="K295" s="4">
        <v>0.313</v>
      </c>
      <c r="L295" s="4" t="s">
        <v>15</v>
      </c>
      <c r="M295" s="4">
        <f>Inventory[[#This Row],[Daily_Demand]]*Inventory[[#This Row],[Lead_Time_Days]]</f>
        <v>546</v>
      </c>
      <c r="N295" s="4">
        <f>MAX(0, Inventory[[#This Row],[Demand_Duration_Lead_time]]+Inventory[[#This Row],[Safety_Stock]]-Inventory[[#This Row],[Current_Inventory]])</f>
        <v>151</v>
      </c>
      <c r="O2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5" s="8">
        <f>Inventory[[#This Row],[Current_Inventory]]*Inventory[[#This Row],[Unit_Cost]]</f>
        <v>684684.15</v>
      </c>
      <c r="Q295" t="str">
        <f>IF(Inventory[[#This Row],[Stockout_Risk_Score]] &gt;= 0.8, "Critical",
   IF(Inventory[[#This Row],[Stockout_Risk_Score]] &gt;= 0.6, "High",
      IF(Inventory[[#This Row],[Stockout_Risk_Score]] &gt;= 0.3, "Medium", "Low")
   )
)</f>
        <v>Medium</v>
      </c>
      <c r="R295">
        <f>Inventory[[#This Row],[Lead_Time_Days]]*0.8</f>
        <v>4.8000000000000007</v>
      </c>
      <c r="S295">
        <f>MAX(0,Inventory[[#This Row],[Daily_Demand]]*Inventory[[#This Row],[Adj_Lead_Time]]+Inventory[[#This Row],[Safety_Stock]]-Inventory[[#This Row],[Current_Inventory]])</f>
        <v>41.800000000000068</v>
      </c>
    </row>
    <row r="296" spans="1:19" x14ac:dyDescent="0.25">
      <c r="A296">
        <v>295</v>
      </c>
      <c r="B296" t="s">
        <v>317</v>
      </c>
      <c r="C296" s="4" t="s">
        <v>13</v>
      </c>
      <c r="D296" t="s">
        <v>18</v>
      </c>
      <c r="E296" s="4">
        <v>19</v>
      </c>
      <c r="F296" s="4">
        <v>3</v>
      </c>
      <c r="G296" s="4">
        <v>316</v>
      </c>
      <c r="H296" s="4">
        <v>26</v>
      </c>
      <c r="I296" s="4">
        <v>255</v>
      </c>
      <c r="J296" s="6">
        <v>1083.48</v>
      </c>
      <c r="K296" s="4">
        <v>0.16300000000000001</v>
      </c>
      <c r="L296" s="4" t="s">
        <v>27</v>
      </c>
      <c r="M296" s="4">
        <f>Inventory[[#This Row],[Daily_Demand]]*Inventory[[#This Row],[Lead_Time_Days]]</f>
        <v>57</v>
      </c>
      <c r="N296" s="4">
        <f>MAX(0, Inventory[[#This Row],[Demand_Duration_Lead_time]]+Inventory[[#This Row],[Safety_Stock]]-Inventory[[#This Row],[Current_Inventory]])</f>
        <v>0</v>
      </c>
      <c r="O2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96" s="8">
        <f>Inventory[[#This Row],[Current_Inventory]]*Inventory[[#This Row],[Unit_Cost]]</f>
        <v>342379.68</v>
      </c>
      <c r="Q296" t="str">
        <f>IF(Inventory[[#This Row],[Stockout_Risk_Score]] &gt;= 0.8, "Critical",
   IF(Inventory[[#This Row],[Stockout_Risk_Score]] &gt;= 0.6, "High",
      IF(Inventory[[#This Row],[Stockout_Risk_Score]] &gt;= 0.3, "Medium", "Low")
   )
)</f>
        <v>Low</v>
      </c>
      <c r="R296">
        <f>Inventory[[#This Row],[Lead_Time_Days]]*0.8</f>
        <v>2.4000000000000004</v>
      </c>
      <c r="S296">
        <f>MAX(0,Inventory[[#This Row],[Daily_Demand]]*Inventory[[#This Row],[Adj_Lead_Time]]+Inventory[[#This Row],[Safety_Stock]]-Inventory[[#This Row],[Current_Inventory]])</f>
        <v>0</v>
      </c>
    </row>
    <row r="297" spans="1:19" x14ac:dyDescent="0.25">
      <c r="A297">
        <v>296</v>
      </c>
      <c r="B297" t="s">
        <v>318</v>
      </c>
      <c r="C297" s="4" t="s">
        <v>17</v>
      </c>
      <c r="D297" t="s">
        <v>18</v>
      </c>
      <c r="E297" s="4">
        <v>127</v>
      </c>
      <c r="F297" s="4">
        <v>13</v>
      </c>
      <c r="G297" s="4">
        <v>474</v>
      </c>
      <c r="H297" s="4">
        <v>32</v>
      </c>
      <c r="I297" s="4">
        <v>223</v>
      </c>
      <c r="J297" s="6">
        <v>1390.31</v>
      </c>
      <c r="K297" s="4">
        <v>0.57699999999999996</v>
      </c>
      <c r="L297" s="4" t="s">
        <v>15</v>
      </c>
      <c r="M297" s="4">
        <f>Inventory[[#This Row],[Daily_Demand]]*Inventory[[#This Row],[Lead_Time_Days]]</f>
        <v>1651</v>
      </c>
      <c r="N297" s="4">
        <f>MAX(0, Inventory[[#This Row],[Demand_Duration_Lead_time]]+Inventory[[#This Row],[Safety_Stock]]-Inventory[[#This Row],[Current_Inventory]])</f>
        <v>1209</v>
      </c>
      <c r="O2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7" s="8">
        <f>Inventory[[#This Row],[Current_Inventory]]*Inventory[[#This Row],[Unit_Cost]]</f>
        <v>659006.93999999994</v>
      </c>
      <c r="Q297" t="str">
        <f>IF(Inventory[[#This Row],[Stockout_Risk_Score]] &gt;= 0.8, "Critical",
   IF(Inventory[[#This Row],[Stockout_Risk_Score]] &gt;= 0.6, "High",
      IF(Inventory[[#This Row],[Stockout_Risk_Score]] &gt;= 0.3, "Medium", "Low")
   )
)</f>
        <v>Medium</v>
      </c>
      <c r="R297">
        <f>Inventory[[#This Row],[Lead_Time_Days]]*0.8</f>
        <v>10.4</v>
      </c>
      <c r="S297">
        <f>MAX(0,Inventory[[#This Row],[Daily_Demand]]*Inventory[[#This Row],[Adj_Lead_Time]]+Inventory[[#This Row],[Safety_Stock]]-Inventory[[#This Row],[Current_Inventory]])</f>
        <v>878.8</v>
      </c>
    </row>
    <row r="298" spans="1:19" x14ac:dyDescent="0.25">
      <c r="A298">
        <v>297</v>
      </c>
      <c r="B298" t="s">
        <v>319</v>
      </c>
      <c r="C298" s="4" t="s">
        <v>17</v>
      </c>
      <c r="D298" t="s">
        <v>14</v>
      </c>
      <c r="E298" s="4">
        <v>111</v>
      </c>
      <c r="F298" s="4">
        <v>2</v>
      </c>
      <c r="G298" s="4">
        <v>76</v>
      </c>
      <c r="H298" s="4">
        <v>18</v>
      </c>
      <c r="I298" s="4">
        <v>246</v>
      </c>
      <c r="J298" s="6">
        <v>487.77</v>
      </c>
      <c r="K298" s="4">
        <v>0.215</v>
      </c>
      <c r="L298" s="4" t="s">
        <v>27</v>
      </c>
      <c r="M298" s="4">
        <f>Inventory[[#This Row],[Daily_Demand]]*Inventory[[#This Row],[Lead_Time_Days]]</f>
        <v>222</v>
      </c>
      <c r="N298" s="4">
        <f>MAX(0, Inventory[[#This Row],[Demand_Duration_Lead_time]]+Inventory[[#This Row],[Safety_Stock]]-Inventory[[#This Row],[Current_Inventory]])</f>
        <v>164</v>
      </c>
      <c r="O2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8" s="8">
        <f>Inventory[[#This Row],[Current_Inventory]]*Inventory[[#This Row],[Unit_Cost]]</f>
        <v>37070.519999999997</v>
      </c>
      <c r="Q298" t="str">
        <f>IF(Inventory[[#This Row],[Stockout_Risk_Score]] &gt;= 0.8, "Critical",
   IF(Inventory[[#This Row],[Stockout_Risk_Score]] &gt;= 0.6, "High",
      IF(Inventory[[#This Row],[Stockout_Risk_Score]] &gt;= 0.3, "Medium", "Low")
   )
)</f>
        <v>Low</v>
      </c>
      <c r="R298">
        <f>Inventory[[#This Row],[Lead_Time_Days]]*0.8</f>
        <v>1.6</v>
      </c>
      <c r="S298">
        <f>MAX(0,Inventory[[#This Row],[Daily_Demand]]*Inventory[[#This Row],[Adj_Lead_Time]]+Inventory[[#This Row],[Safety_Stock]]-Inventory[[#This Row],[Current_Inventory]])</f>
        <v>119.60000000000002</v>
      </c>
    </row>
    <row r="299" spans="1:19" x14ac:dyDescent="0.25">
      <c r="A299">
        <v>298</v>
      </c>
      <c r="B299" t="s">
        <v>320</v>
      </c>
      <c r="C299" s="4" t="s">
        <v>21</v>
      </c>
      <c r="D299" t="s">
        <v>22</v>
      </c>
      <c r="E299" s="4">
        <v>185</v>
      </c>
      <c r="F299" s="4">
        <v>12</v>
      </c>
      <c r="G299" s="4">
        <v>654</v>
      </c>
      <c r="H299" s="4">
        <v>216</v>
      </c>
      <c r="I299" s="4">
        <v>380</v>
      </c>
      <c r="J299" s="6">
        <v>1334.74</v>
      </c>
      <c r="K299" s="4">
        <v>0.27100000000000002</v>
      </c>
      <c r="L299" s="4" t="s">
        <v>15</v>
      </c>
      <c r="M299" s="4">
        <f>Inventory[[#This Row],[Daily_Demand]]*Inventory[[#This Row],[Lead_Time_Days]]</f>
        <v>2220</v>
      </c>
      <c r="N299" s="4">
        <f>MAX(0, Inventory[[#This Row],[Demand_Duration_Lead_time]]+Inventory[[#This Row],[Safety_Stock]]-Inventory[[#This Row],[Current_Inventory]])</f>
        <v>1782</v>
      </c>
      <c r="O2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9" s="8">
        <f>Inventory[[#This Row],[Current_Inventory]]*Inventory[[#This Row],[Unit_Cost]]</f>
        <v>872919.96</v>
      </c>
      <c r="Q299" t="str">
        <f>IF(Inventory[[#This Row],[Stockout_Risk_Score]] &gt;= 0.8, "Critical",
   IF(Inventory[[#This Row],[Stockout_Risk_Score]] &gt;= 0.6, "High",
      IF(Inventory[[#This Row],[Stockout_Risk_Score]] &gt;= 0.3, "Medium", "Low")
   )
)</f>
        <v>Low</v>
      </c>
      <c r="R299">
        <f>Inventory[[#This Row],[Lead_Time_Days]]*0.8</f>
        <v>9.6000000000000014</v>
      </c>
      <c r="S299">
        <f>MAX(0,Inventory[[#This Row],[Daily_Demand]]*Inventory[[#This Row],[Adj_Lead_Time]]+Inventory[[#This Row],[Safety_Stock]]-Inventory[[#This Row],[Current_Inventory]])</f>
        <v>1338.0000000000002</v>
      </c>
    </row>
    <row r="300" spans="1:19" x14ac:dyDescent="0.25">
      <c r="A300">
        <v>299</v>
      </c>
      <c r="B300" t="s">
        <v>321</v>
      </c>
      <c r="C300" s="4" t="s">
        <v>13</v>
      </c>
      <c r="D300" t="s">
        <v>22</v>
      </c>
      <c r="E300" s="4">
        <v>157</v>
      </c>
      <c r="F300" s="4">
        <v>8</v>
      </c>
      <c r="G300" s="4">
        <v>259</v>
      </c>
      <c r="H300" s="4">
        <v>54</v>
      </c>
      <c r="I300" s="4">
        <v>356</v>
      </c>
      <c r="J300" s="6">
        <v>1568.25</v>
      </c>
      <c r="K300" s="4">
        <v>0.621</v>
      </c>
      <c r="L300" s="4" t="s">
        <v>15</v>
      </c>
      <c r="M300" s="4">
        <f>Inventory[[#This Row],[Daily_Demand]]*Inventory[[#This Row],[Lead_Time_Days]]</f>
        <v>1256</v>
      </c>
      <c r="N300" s="4">
        <f>MAX(0, Inventory[[#This Row],[Demand_Duration_Lead_time]]+Inventory[[#This Row],[Safety_Stock]]-Inventory[[#This Row],[Current_Inventory]])</f>
        <v>1051</v>
      </c>
      <c r="O3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0" s="8">
        <f>Inventory[[#This Row],[Current_Inventory]]*Inventory[[#This Row],[Unit_Cost]]</f>
        <v>406176.75</v>
      </c>
      <c r="Q300" t="str">
        <f>IF(Inventory[[#This Row],[Stockout_Risk_Score]] &gt;= 0.8, "Critical",
   IF(Inventory[[#This Row],[Stockout_Risk_Score]] &gt;= 0.6, "High",
      IF(Inventory[[#This Row],[Stockout_Risk_Score]] &gt;= 0.3, "Medium", "Low")
   )
)</f>
        <v>High</v>
      </c>
      <c r="R300">
        <f>Inventory[[#This Row],[Lead_Time_Days]]*0.8</f>
        <v>6.4</v>
      </c>
      <c r="S300">
        <f>MAX(0,Inventory[[#This Row],[Daily_Demand]]*Inventory[[#This Row],[Adj_Lead_Time]]+Inventory[[#This Row],[Safety_Stock]]-Inventory[[#This Row],[Current_Inventory]])</f>
        <v>799.80000000000018</v>
      </c>
    </row>
    <row r="301" spans="1:19" x14ac:dyDescent="0.25">
      <c r="A301">
        <v>300</v>
      </c>
      <c r="B301" t="s">
        <v>322</v>
      </c>
      <c r="C301" s="4" t="s">
        <v>41</v>
      </c>
      <c r="D301" t="s">
        <v>22</v>
      </c>
      <c r="E301" s="4">
        <v>93</v>
      </c>
      <c r="F301" s="4">
        <v>13</v>
      </c>
      <c r="G301" s="4">
        <v>617</v>
      </c>
      <c r="H301" s="4">
        <v>36</v>
      </c>
      <c r="I301" s="4">
        <v>246</v>
      </c>
      <c r="J301" s="6">
        <v>1369.35</v>
      </c>
      <c r="K301" s="4">
        <v>0.74</v>
      </c>
      <c r="L301" s="4" t="s">
        <v>19</v>
      </c>
      <c r="M301" s="4">
        <f>Inventory[[#This Row],[Daily_Demand]]*Inventory[[#This Row],[Lead_Time_Days]]</f>
        <v>1209</v>
      </c>
      <c r="N301" s="4">
        <f>MAX(0, Inventory[[#This Row],[Demand_Duration_Lead_time]]+Inventory[[#This Row],[Safety_Stock]]-Inventory[[#This Row],[Current_Inventory]])</f>
        <v>628</v>
      </c>
      <c r="O3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1" s="8">
        <f>Inventory[[#This Row],[Current_Inventory]]*Inventory[[#This Row],[Unit_Cost]]</f>
        <v>844888.95</v>
      </c>
      <c r="Q301" t="str">
        <f>IF(Inventory[[#This Row],[Stockout_Risk_Score]] &gt;= 0.8, "Critical",
   IF(Inventory[[#This Row],[Stockout_Risk_Score]] &gt;= 0.6, "High",
      IF(Inventory[[#This Row],[Stockout_Risk_Score]] &gt;= 0.3, "Medium", "Low")
   )
)</f>
        <v>High</v>
      </c>
      <c r="R301">
        <f>Inventory[[#This Row],[Lead_Time_Days]]*0.8</f>
        <v>10.4</v>
      </c>
      <c r="S301">
        <f>MAX(0,Inventory[[#This Row],[Daily_Demand]]*Inventory[[#This Row],[Adj_Lead_Time]]+Inventory[[#This Row],[Safety_Stock]]-Inventory[[#This Row],[Current_Inventory]])</f>
        <v>386.20000000000005</v>
      </c>
    </row>
    <row r="302" spans="1:19" x14ac:dyDescent="0.25">
      <c r="A302">
        <v>301</v>
      </c>
      <c r="B302" t="s">
        <v>323</v>
      </c>
      <c r="C302" s="4" t="s">
        <v>17</v>
      </c>
      <c r="D302" t="s">
        <v>18</v>
      </c>
      <c r="E302" s="4">
        <v>129</v>
      </c>
      <c r="F302" s="4">
        <v>2</v>
      </c>
      <c r="G302" s="4">
        <v>195</v>
      </c>
      <c r="H302" s="4">
        <v>197</v>
      </c>
      <c r="I302" s="4">
        <v>277</v>
      </c>
      <c r="J302" s="6">
        <v>989.56</v>
      </c>
      <c r="K302" s="4">
        <v>0.74</v>
      </c>
      <c r="L302" s="4" t="s">
        <v>19</v>
      </c>
      <c r="M302" s="4">
        <f>Inventory[[#This Row],[Daily_Demand]]*Inventory[[#This Row],[Lead_Time_Days]]</f>
        <v>258</v>
      </c>
      <c r="N302" s="4">
        <f>MAX(0, Inventory[[#This Row],[Demand_Duration_Lead_time]]+Inventory[[#This Row],[Safety_Stock]]-Inventory[[#This Row],[Current_Inventory]])</f>
        <v>260</v>
      </c>
      <c r="O3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2" s="8">
        <f>Inventory[[#This Row],[Current_Inventory]]*Inventory[[#This Row],[Unit_Cost]]</f>
        <v>192964.19999999998</v>
      </c>
      <c r="Q302" t="str">
        <f>IF(Inventory[[#This Row],[Stockout_Risk_Score]] &gt;= 0.8, "Critical",
   IF(Inventory[[#This Row],[Stockout_Risk_Score]] &gt;= 0.6, "High",
      IF(Inventory[[#This Row],[Stockout_Risk_Score]] &gt;= 0.3, "Medium", "Low")
   )
)</f>
        <v>High</v>
      </c>
      <c r="R302">
        <f>Inventory[[#This Row],[Lead_Time_Days]]*0.8</f>
        <v>1.6</v>
      </c>
      <c r="S302">
        <f>MAX(0,Inventory[[#This Row],[Daily_Demand]]*Inventory[[#This Row],[Adj_Lead_Time]]+Inventory[[#This Row],[Safety_Stock]]-Inventory[[#This Row],[Current_Inventory]])</f>
        <v>208.39999999999998</v>
      </c>
    </row>
    <row r="303" spans="1:19" x14ac:dyDescent="0.25">
      <c r="A303">
        <v>302</v>
      </c>
      <c r="B303" t="s">
        <v>324</v>
      </c>
      <c r="C303" s="4" t="s">
        <v>17</v>
      </c>
      <c r="D303" t="s">
        <v>22</v>
      </c>
      <c r="E303" s="4">
        <v>117</v>
      </c>
      <c r="F303" s="4">
        <v>4</v>
      </c>
      <c r="G303" s="4">
        <v>82</v>
      </c>
      <c r="H303" s="4">
        <v>149</v>
      </c>
      <c r="I303" s="4">
        <v>320</v>
      </c>
      <c r="J303" s="6">
        <v>1983.78</v>
      </c>
      <c r="K303" s="4">
        <v>0.48199999999999998</v>
      </c>
      <c r="L303" s="4" t="s">
        <v>19</v>
      </c>
      <c r="M303" s="4">
        <f>Inventory[[#This Row],[Daily_Demand]]*Inventory[[#This Row],[Lead_Time_Days]]</f>
        <v>468</v>
      </c>
      <c r="N303" s="4">
        <f>MAX(0, Inventory[[#This Row],[Demand_Duration_Lead_time]]+Inventory[[#This Row],[Safety_Stock]]-Inventory[[#This Row],[Current_Inventory]])</f>
        <v>535</v>
      </c>
      <c r="O3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3" s="8">
        <f>Inventory[[#This Row],[Current_Inventory]]*Inventory[[#This Row],[Unit_Cost]]</f>
        <v>162669.96</v>
      </c>
      <c r="Q303" t="str">
        <f>IF(Inventory[[#This Row],[Stockout_Risk_Score]] &gt;= 0.8, "Critical",
   IF(Inventory[[#This Row],[Stockout_Risk_Score]] &gt;= 0.6, "High",
      IF(Inventory[[#This Row],[Stockout_Risk_Score]] &gt;= 0.3, "Medium", "Low")
   )
)</f>
        <v>Medium</v>
      </c>
      <c r="R303">
        <f>Inventory[[#This Row],[Lead_Time_Days]]*0.8</f>
        <v>3.2</v>
      </c>
      <c r="S303">
        <f>MAX(0,Inventory[[#This Row],[Daily_Demand]]*Inventory[[#This Row],[Adj_Lead_Time]]+Inventory[[#This Row],[Safety_Stock]]-Inventory[[#This Row],[Current_Inventory]])</f>
        <v>441.40000000000009</v>
      </c>
    </row>
    <row r="304" spans="1:19" x14ac:dyDescent="0.25">
      <c r="A304">
        <v>303</v>
      </c>
      <c r="B304" t="s">
        <v>325</v>
      </c>
      <c r="C304" s="4" t="s">
        <v>41</v>
      </c>
      <c r="D304" t="s">
        <v>14</v>
      </c>
      <c r="E304" s="4">
        <v>141</v>
      </c>
      <c r="F304" s="4">
        <v>12</v>
      </c>
      <c r="G304" s="4">
        <v>570</v>
      </c>
      <c r="H304" s="4">
        <v>18</v>
      </c>
      <c r="I304" s="4">
        <v>248</v>
      </c>
      <c r="J304" s="6">
        <v>839.39</v>
      </c>
      <c r="K304" s="4">
        <v>0.45400000000000001</v>
      </c>
      <c r="L304" s="4" t="s">
        <v>27</v>
      </c>
      <c r="M304" s="4">
        <f>Inventory[[#This Row],[Daily_Demand]]*Inventory[[#This Row],[Lead_Time_Days]]</f>
        <v>1692</v>
      </c>
      <c r="N304" s="4">
        <f>MAX(0, Inventory[[#This Row],[Demand_Duration_Lead_time]]+Inventory[[#This Row],[Safety_Stock]]-Inventory[[#This Row],[Current_Inventory]])</f>
        <v>1140</v>
      </c>
      <c r="O3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4" s="8">
        <f>Inventory[[#This Row],[Current_Inventory]]*Inventory[[#This Row],[Unit_Cost]]</f>
        <v>478452.3</v>
      </c>
      <c r="Q304" t="str">
        <f>IF(Inventory[[#This Row],[Stockout_Risk_Score]] &gt;= 0.8, "Critical",
   IF(Inventory[[#This Row],[Stockout_Risk_Score]] &gt;= 0.6, "High",
      IF(Inventory[[#This Row],[Stockout_Risk_Score]] &gt;= 0.3, "Medium", "Low")
   )
)</f>
        <v>Medium</v>
      </c>
      <c r="R304">
        <f>Inventory[[#This Row],[Lead_Time_Days]]*0.8</f>
        <v>9.6000000000000014</v>
      </c>
      <c r="S304">
        <f>MAX(0,Inventory[[#This Row],[Daily_Demand]]*Inventory[[#This Row],[Adj_Lead_Time]]+Inventory[[#This Row],[Safety_Stock]]-Inventory[[#This Row],[Current_Inventory]])</f>
        <v>801.60000000000014</v>
      </c>
    </row>
    <row r="305" spans="1:19" x14ac:dyDescent="0.25">
      <c r="A305">
        <v>304</v>
      </c>
      <c r="B305" t="s">
        <v>326</v>
      </c>
      <c r="C305" s="4" t="s">
        <v>17</v>
      </c>
      <c r="D305" t="s">
        <v>22</v>
      </c>
      <c r="E305" s="4">
        <v>170</v>
      </c>
      <c r="F305" s="4">
        <v>7</v>
      </c>
      <c r="G305" s="4">
        <v>157</v>
      </c>
      <c r="H305" s="4">
        <v>243</v>
      </c>
      <c r="I305" s="4">
        <v>374</v>
      </c>
      <c r="J305" s="6">
        <v>257.85000000000002</v>
      </c>
      <c r="K305" s="4">
        <v>0.78800000000000003</v>
      </c>
      <c r="L305" s="4" t="s">
        <v>27</v>
      </c>
      <c r="M305" s="4">
        <f>Inventory[[#This Row],[Daily_Demand]]*Inventory[[#This Row],[Lead_Time_Days]]</f>
        <v>1190</v>
      </c>
      <c r="N305" s="4">
        <f>MAX(0, Inventory[[#This Row],[Demand_Duration_Lead_time]]+Inventory[[#This Row],[Safety_Stock]]-Inventory[[#This Row],[Current_Inventory]])</f>
        <v>1276</v>
      </c>
      <c r="O3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5" s="8">
        <f>Inventory[[#This Row],[Current_Inventory]]*Inventory[[#This Row],[Unit_Cost]]</f>
        <v>40482.450000000004</v>
      </c>
      <c r="Q305" t="str">
        <f>IF(Inventory[[#This Row],[Stockout_Risk_Score]] &gt;= 0.8, "Critical",
   IF(Inventory[[#This Row],[Stockout_Risk_Score]] &gt;= 0.6, "High",
      IF(Inventory[[#This Row],[Stockout_Risk_Score]] &gt;= 0.3, "Medium", "Low")
   )
)</f>
        <v>High</v>
      </c>
      <c r="R305">
        <f>Inventory[[#This Row],[Lead_Time_Days]]*0.8</f>
        <v>5.6000000000000005</v>
      </c>
      <c r="S305">
        <f>MAX(0,Inventory[[#This Row],[Daily_Demand]]*Inventory[[#This Row],[Adj_Lead_Time]]+Inventory[[#This Row],[Safety_Stock]]-Inventory[[#This Row],[Current_Inventory]])</f>
        <v>1038</v>
      </c>
    </row>
    <row r="306" spans="1:19" x14ac:dyDescent="0.25">
      <c r="A306">
        <v>305</v>
      </c>
      <c r="B306" t="s">
        <v>327</v>
      </c>
      <c r="C306" s="4" t="s">
        <v>21</v>
      </c>
      <c r="D306" t="s">
        <v>14</v>
      </c>
      <c r="E306" s="4">
        <v>154</v>
      </c>
      <c r="F306" s="4">
        <v>7</v>
      </c>
      <c r="G306" s="4">
        <v>473</v>
      </c>
      <c r="H306" s="4">
        <v>101</v>
      </c>
      <c r="I306" s="4">
        <v>64</v>
      </c>
      <c r="J306" s="6">
        <v>1651.93</v>
      </c>
      <c r="K306" s="4">
        <v>0.193</v>
      </c>
      <c r="L306" s="4" t="s">
        <v>27</v>
      </c>
      <c r="M306" s="4">
        <f>Inventory[[#This Row],[Daily_Demand]]*Inventory[[#This Row],[Lead_Time_Days]]</f>
        <v>1078</v>
      </c>
      <c r="N306" s="4">
        <f>MAX(0, Inventory[[#This Row],[Demand_Duration_Lead_time]]+Inventory[[#This Row],[Safety_Stock]]-Inventory[[#This Row],[Current_Inventory]])</f>
        <v>706</v>
      </c>
      <c r="O3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6" s="8">
        <f>Inventory[[#This Row],[Current_Inventory]]*Inventory[[#This Row],[Unit_Cost]]</f>
        <v>781362.89</v>
      </c>
      <c r="Q306" t="str">
        <f>IF(Inventory[[#This Row],[Stockout_Risk_Score]] &gt;= 0.8, "Critical",
   IF(Inventory[[#This Row],[Stockout_Risk_Score]] &gt;= 0.6, "High",
      IF(Inventory[[#This Row],[Stockout_Risk_Score]] &gt;= 0.3, "Medium", "Low")
   )
)</f>
        <v>Low</v>
      </c>
      <c r="R306">
        <f>Inventory[[#This Row],[Lead_Time_Days]]*0.8</f>
        <v>5.6000000000000005</v>
      </c>
      <c r="S306">
        <f>MAX(0,Inventory[[#This Row],[Daily_Demand]]*Inventory[[#This Row],[Adj_Lead_Time]]+Inventory[[#This Row],[Safety_Stock]]-Inventory[[#This Row],[Current_Inventory]])</f>
        <v>490.40000000000009</v>
      </c>
    </row>
    <row r="307" spans="1:19" x14ac:dyDescent="0.25">
      <c r="A307">
        <v>306</v>
      </c>
      <c r="B307" t="s">
        <v>328</v>
      </c>
      <c r="C307" s="4" t="s">
        <v>13</v>
      </c>
      <c r="D307" t="s">
        <v>22</v>
      </c>
      <c r="E307" s="4">
        <v>111</v>
      </c>
      <c r="F307" s="4">
        <v>8</v>
      </c>
      <c r="G307" s="4">
        <v>772</v>
      </c>
      <c r="H307" s="4">
        <v>86</v>
      </c>
      <c r="I307" s="4">
        <v>335</v>
      </c>
      <c r="J307" s="6">
        <v>463.79</v>
      </c>
      <c r="K307" s="4">
        <v>0.152</v>
      </c>
      <c r="L307" s="4" t="s">
        <v>15</v>
      </c>
      <c r="M307" s="4">
        <f>Inventory[[#This Row],[Daily_Demand]]*Inventory[[#This Row],[Lead_Time_Days]]</f>
        <v>888</v>
      </c>
      <c r="N307" s="4">
        <f>MAX(0, Inventory[[#This Row],[Demand_Duration_Lead_time]]+Inventory[[#This Row],[Safety_Stock]]-Inventory[[#This Row],[Current_Inventory]])</f>
        <v>202</v>
      </c>
      <c r="O3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7" s="8">
        <f>Inventory[[#This Row],[Current_Inventory]]*Inventory[[#This Row],[Unit_Cost]]</f>
        <v>358045.88</v>
      </c>
      <c r="Q307" t="str">
        <f>IF(Inventory[[#This Row],[Stockout_Risk_Score]] &gt;= 0.8, "Critical",
   IF(Inventory[[#This Row],[Stockout_Risk_Score]] &gt;= 0.6, "High",
      IF(Inventory[[#This Row],[Stockout_Risk_Score]] &gt;= 0.3, "Medium", "Low")
   )
)</f>
        <v>Low</v>
      </c>
      <c r="R307">
        <f>Inventory[[#This Row],[Lead_Time_Days]]*0.8</f>
        <v>6.4</v>
      </c>
      <c r="S307">
        <f>MAX(0,Inventory[[#This Row],[Daily_Demand]]*Inventory[[#This Row],[Adj_Lead_Time]]+Inventory[[#This Row],[Safety_Stock]]-Inventory[[#This Row],[Current_Inventory]])</f>
        <v>24.400000000000091</v>
      </c>
    </row>
    <row r="308" spans="1:19" x14ac:dyDescent="0.25">
      <c r="A308">
        <v>307</v>
      </c>
      <c r="B308" t="s">
        <v>329</v>
      </c>
      <c r="C308" s="4" t="s">
        <v>41</v>
      </c>
      <c r="D308" t="s">
        <v>22</v>
      </c>
      <c r="E308" s="4">
        <v>91</v>
      </c>
      <c r="F308" s="4">
        <v>12</v>
      </c>
      <c r="G308" s="4">
        <v>468</v>
      </c>
      <c r="H308" s="4">
        <v>253</v>
      </c>
      <c r="I308" s="4">
        <v>383</v>
      </c>
      <c r="J308" s="6">
        <v>1440.91</v>
      </c>
      <c r="K308" s="4">
        <v>0.66500000000000004</v>
      </c>
      <c r="L308" s="4" t="s">
        <v>15</v>
      </c>
      <c r="M308" s="4">
        <f>Inventory[[#This Row],[Daily_Demand]]*Inventory[[#This Row],[Lead_Time_Days]]</f>
        <v>1092</v>
      </c>
      <c r="N308" s="4">
        <f>MAX(0, Inventory[[#This Row],[Demand_Duration_Lead_time]]+Inventory[[#This Row],[Safety_Stock]]-Inventory[[#This Row],[Current_Inventory]])</f>
        <v>877</v>
      </c>
      <c r="O3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8" s="8">
        <f>Inventory[[#This Row],[Current_Inventory]]*Inventory[[#This Row],[Unit_Cost]]</f>
        <v>674345.88</v>
      </c>
      <c r="Q308" t="str">
        <f>IF(Inventory[[#This Row],[Stockout_Risk_Score]] &gt;= 0.8, "Critical",
   IF(Inventory[[#This Row],[Stockout_Risk_Score]] &gt;= 0.6, "High",
      IF(Inventory[[#This Row],[Stockout_Risk_Score]] &gt;= 0.3, "Medium", "Low")
   )
)</f>
        <v>High</v>
      </c>
      <c r="R308">
        <f>Inventory[[#This Row],[Lead_Time_Days]]*0.8</f>
        <v>9.6000000000000014</v>
      </c>
      <c r="S308">
        <f>MAX(0,Inventory[[#This Row],[Daily_Demand]]*Inventory[[#This Row],[Adj_Lead_Time]]+Inventory[[#This Row],[Safety_Stock]]-Inventory[[#This Row],[Current_Inventory]])</f>
        <v>658.60000000000014</v>
      </c>
    </row>
    <row r="309" spans="1:19" x14ac:dyDescent="0.25">
      <c r="A309">
        <v>308</v>
      </c>
      <c r="B309" t="s">
        <v>330</v>
      </c>
      <c r="C309" s="4" t="s">
        <v>13</v>
      </c>
      <c r="D309" t="s">
        <v>14</v>
      </c>
      <c r="E309" s="4">
        <v>181</v>
      </c>
      <c r="F309" s="4">
        <v>12</v>
      </c>
      <c r="G309" s="4">
        <v>245</v>
      </c>
      <c r="H309" s="4">
        <v>164</v>
      </c>
      <c r="I309" s="4">
        <v>265</v>
      </c>
      <c r="J309" s="6">
        <v>399</v>
      </c>
      <c r="K309" s="4">
        <v>0.41</v>
      </c>
      <c r="L309" s="4" t="s">
        <v>15</v>
      </c>
      <c r="M309" s="4">
        <f>Inventory[[#This Row],[Daily_Demand]]*Inventory[[#This Row],[Lead_Time_Days]]</f>
        <v>2172</v>
      </c>
      <c r="N309" s="4">
        <f>MAX(0, Inventory[[#This Row],[Demand_Duration_Lead_time]]+Inventory[[#This Row],[Safety_Stock]]-Inventory[[#This Row],[Current_Inventory]])</f>
        <v>2091</v>
      </c>
      <c r="O3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9" s="8">
        <f>Inventory[[#This Row],[Current_Inventory]]*Inventory[[#This Row],[Unit_Cost]]</f>
        <v>97755</v>
      </c>
      <c r="Q309" t="str">
        <f>IF(Inventory[[#This Row],[Stockout_Risk_Score]] &gt;= 0.8, "Critical",
   IF(Inventory[[#This Row],[Stockout_Risk_Score]] &gt;= 0.6, "High",
      IF(Inventory[[#This Row],[Stockout_Risk_Score]] &gt;= 0.3, "Medium", "Low")
   )
)</f>
        <v>Medium</v>
      </c>
      <c r="R309">
        <f>Inventory[[#This Row],[Lead_Time_Days]]*0.8</f>
        <v>9.6000000000000014</v>
      </c>
      <c r="S309">
        <f>MAX(0,Inventory[[#This Row],[Daily_Demand]]*Inventory[[#This Row],[Adj_Lead_Time]]+Inventory[[#This Row],[Safety_Stock]]-Inventory[[#This Row],[Current_Inventory]])</f>
        <v>1656.6000000000004</v>
      </c>
    </row>
    <row r="310" spans="1:19" x14ac:dyDescent="0.25">
      <c r="A310">
        <v>309</v>
      </c>
      <c r="B310" t="s">
        <v>331</v>
      </c>
      <c r="C310" s="4" t="s">
        <v>17</v>
      </c>
      <c r="D310" t="s">
        <v>22</v>
      </c>
      <c r="E310" s="4">
        <v>72</v>
      </c>
      <c r="F310" s="4">
        <v>2</v>
      </c>
      <c r="G310" s="4">
        <v>462</v>
      </c>
      <c r="H310" s="4">
        <v>227</v>
      </c>
      <c r="I310" s="4">
        <v>84</v>
      </c>
      <c r="J310" s="6">
        <v>82.91</v>
      </c>
      <c r="K310" s="4">
        <v>0.71</v>
      </c>
      <c r="L310" s="4" t="s">
        <v>27</v>
      </c>
      <c r="M310" s="4">
        <f>Inventory[[#This Row],[Daily_Demand]]*Inventory[[#This Row],[Lead_Time_Days]]</f>
        <v>144</v>
      </c>
      <c r="N310" s="4">
        <f>MAX(0, Inventory[[#This Row],[Demand_Duration_Lead_time]]+Inventory[[#This Row],[Safety_Stock]]-Inventory[[#This Row],[Current_Inventory]])</f>
        <v>0</v>
      </c>
      <c r="O3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0" s="8">
        <f>Inventory[[#This Row],[Current_Inventory]]*Inventory[[#This Row],[Unit_Cost]]</f>
        <v>38304.42</v>
      </c>
      <c r="Q310" t="str">
        <f>IF(Inventory[[#This Row],[Stockout_Risk_Score]] &gt;= 0.8, "Critical",
   IF(Inventory[[#This Row],[Stockout_Risk_Score]] &gt;= 0.6, "High",
      IF(Inventory[[#This Row],[Stockout_Risk_Score]] &gt;= 0.3, "Medium", "Low")
   )
)</f>
        <v>High</v>
      </c>
      <c r="R310">
        <f>Inventory[[#This Row],[Lead_Time_Days]]*0.8</f>
        <v>1.6</v>
      </c>
      <c r="S310">
        <f>MAX(0,Inventory[[#This Row],[Daily_Demand]]*Inventory[[#This Row],[Adj_Lead_Time]]+Inventory[[#This Row],[Safety_Stock]]-Inventory[[#This Row],[Current_Inventory]])</f>
        <v>0</v>
      </c>
    </row>
    <row r="311" spans="1:19" x14ac:dyDescent="0.25">
      <c r="A311">
        <v>310</v>
      </c>
      <c r="B311" t="s">
        <v>332</v>
      </c>
      <c r="C311" s="4" t="s">
        <v>17</v>
      </c>
      <c r="D311" t="s">
        <v>22</v>
      </c>
      <c r="E311" s="4">
        <v>19</v>
      </c>
      <c r="F311" s="4">
        <v>8</v>
      </c>
      <c r="G311" s="4">
        <v>225</v>
      </c>
      <c r="H311" s="4">
        <v>294</v>
      </c>
      <c r="I311" s="4">
        <v>118</v>
      </c>
      <c r="J311" s="6">
        <v>361.61</v>
      </c>
      <c r="K311" s="4">
        <v>0.25700000000000001</v>
      </c>
      <c r="L311" s="4" t="s">
        <v>19</v>
      </c>
      <c r="M311" s="4">
        <f>Inventory[[#This Row],[Daily_Demand]]*Inventory[[#This Row],[Lead_Time_Days]]</f>
        <v>152</v>
      </c>
      <c r="N311" s="4">
        <f>MAX(0, Inventory[[#This Row],[Demand_Duration_Lead_time]]+Inventory[[#This Row],[Safety_Stock]]-Inventory[[#This Row],[Current_Inventory]])</f>
        <v>221</v>
      </c>
      <c r="O3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1" s="8">
        <f>Inventory[[#This Row],[Current_Inventory]]*Inventory[[#This Row],[Unit_Cost]]</f>
        <v>81362.25</v>
      </c>
      <c r="Q311" t="str">
        <f>IF(Inventory[[#This Row],[Stockout_Risk_Score]] &gt;= 0.8, "Critical",
   IF(Inventory[[#This Row],[Stockout_Risk_Score]] &gt;= 0.6, "High",
      IF(Inventory[[#This Row],[Stockout_Risk_Score]] &gt;= 0.3, "Medium", "Low")
   )
)</f>
        <v>Low</v>
      </c>
      <c r="R311">
        <f>Inventory[[#This Row],[Lead_Time_Days]]*0.8</f>
        <v>6.4</v>
      </c>
      <c r="S311">
        <f>MAX(0,Inventory[[#This Row],[Daily_Demand]]*Inventory[[#This Row],[Adj_Lead_Time]]+Inventory[[#This Row],[Safety_Stock]]-Inventory[[#This Row],[Current_Inventory]])</f>
        <v>190.60000000000002</v>
      </c>
    </row>
    <row r="312" spans="1:19" x14ac:dyDescent="0.25">
      <c r="A312">
        <v>311</v>
      </c>
      <c r="B312" t="s">
        <v>333</v>
      </c>
      <c r="C312" s="4" t="s">
        <v>41</v>
      </c>
      <c r="D312" t="s">
        <v>22</v>
      </c>
      <c r="E312" s="4">
        <v>69</v>
      </c>
      <c r="F312" s="4">
        <v>3</v>
      </c>
      <c r="G312" s="4">
        <v>695</v>
      </c>
      <c r="H312" s="4">
        <v>159</v>
      </c>
      <c r="I312" s="4">
        <v>261</v>
      </c>
      <c r="J312" s="6">
        <v>785.13</v>
      </c>
      <c r="K312" s="4">
        <v>0.32500000000000001</v>
      </c>
      <c r="L312" s="4" t="s">
        <v>27</v>
      </c>
      <c r="M312" s="4">
        <f>Inventory[[#This Row],[Daily_Demand]]*Inventory[[#This Row],[Lead_Time_Days]]</f>
        <v>207</v>
      </c>
      <c r="N312" s="4">
        <f>MAX(0, Inventory[[#This Row],[Demand_Duration_Lead_time]]+Inventory[[#This Row],[Safety_Stock]]-Inventory[[#This Row],[Current_Inventory]])</f>
        <v>0</v>
      </c>
      <c r="O3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2" s="8">
        <f>Inventory[[#This Row],[Current_Inventory]]*Inventory[[#This Row],[Unit_Cost]]</f>
        <v>545665.35</v>
      </c>
      <c r="Q312" t="str">
        <f>IF(Inventory[[#This Row],[Stockout_Risk_Score]] &gt;= 0.8, "Critical",
   IF(Inventory[[#This Row],[Stockout_Risk_Score]] &gt;= 0.6, "High",
      IF(Inventory[[#This Row],[Stockout_Risk_Score]] &gt;= 0.3, "Medium", "Low")
   )
)</f>
        <v>Medium</v>
      </c>
      <c r="R312">
        <f>Inventory[[#This Row],[Lead_Time_Days]]*0.8</f>
        <v>2.4000000000000004</v>
      </c>
      <c r="S312">
        <f>MAX(0,Inventory[[#This Row],[Daily_Demand]]*Inventory[[#This Row],[Adj_Lead_Time]]+Inventory[[#This Row],[Safety_Stock]]-Inventory[[#This Row],[Current_Inventory]])</f>
        <v>0</v>
      </c>
    </row>
    <row r="313" spans="1:19" x14ac:dyDescent="0.25">
      <c r="A313">
        <v>312</v>
      </c>
      <c r="B313" t="s">
        <v>334</v>
      </c>
      <c r="C313" s="4" t="s">
        <v>21</v>
      </c>
      <c r="D313" t="s">
        <v>18</v>
      </c>
      <c r="E313" s="4">
        <v>58</v>
      </c>
      <c r="F313" s="4">
        <v>7</v>
      </c>
      <c r="G313" s="4">
        <v>46</v>
      </c>
      <c r="H313" s="4">
        <v>97</v>
      </c>
      <c r="I313" s="4">
        <v>95</v>
      </c>
      <c r="J313" s="6">
        <v>257.91000000000003</v>
      </c>
      <c r="K313" s="4">
        <v>0.89700000000000002</v>
      </c>
      <c r="L313" s="4" t="s">
        <v>27</v>
      </c>
      <c r="M313" s="4">
        <f>Inventory[[#This Row],[Daily_Demand]]*Inventory[[#This Row],[Lead_Time_Days]]</f>
        <v>406</v>
      </c>
      <c r="N313" s="4">
        <f>MAX(0, Inventory[[#This Row],[Demand_Duration_Lead_time]]+Inventory[[#This Row],[Safety_Stock]]-Inventory[[#This Row],[Current_Inventory]])</f>
        <v>457</v>
      </c>
      <c r="O3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3" s="8">
        <f>Inventory[[#This Row],[Current_Inventory]]*Inventory[[#This Row],[Unit_Cost]]</f>
        <v>11863.86</v>
      </c>
      <c r="Q313" t="str">
        <f>IF(Inventory[[#This Row],[Stockout_Risk_Score]] &gt;= 0.8, "Critical",
   IF(Inventory[[#This Row],[Stockout_Risk_Score]] &gt;= 0.6, "High",
      IF(Inventory[[#This Row],[Stockout_Risk_Score]] &gt;= 0.3, "Medium", "Low")
   )
)</f>
        <v>Critical</v>
      </c>
      <c r="R313">
        <f>Inventory[[#This Row],[Lead_Time_Days]]*0.8</f>
        <v>5.6000000000000005</v>
      </c>
      <c r="S313">
        <f>MAX(0,Inventory[[#This Row],[Daily_Demand]]*Inventory[[#This Row],[Adj_Lead_Time]]+Inventory[[#This Row],[Safety_Stock]]-Inventory[[#This Row],[Current_Inventory]])</f>
        <v>375.8</v>
      </c>
    </row>
    <row r="314" spans="1:19" x14ac:dyDescent="0.25">
      <c r="A314">
        <v>313</v>
      </c>
      <c r="B314" t="s">
        <v>335</v>
      </c>
      <c r="C314" s="4" t="s">
        <v>26</v>
      </c>
      <c r="D314" t="s">
        <v>14</v>
      </c>
      <c r="E314" s="4">
        <v>162</v>
      </c>
      <c r="F314" s="4">
        <v>14</v>
      </c>
      <c r="G314" s="4">
        <v>476</v>
      </c>
      <c r="H314" s="4">
        <v>115</v>
      </c>
      <c r="I314" s="4">
        <v>297</v>
      </c>
      <c r="J314" s="6">
        <v>435.47</v>
      </c>
      <c r="K314" s="4">
        <v>0.42199999999999999</v>
      </c>
      <c r="L314" s="4" t="s">
        <v>19</v>
      </c>
      <c r="M314" s="4">
        <f>Inventory[[#This Row],[Daily_Demand]]*Inventory[[#This Row],[Lead_Time_Days]]</f>
        <v>2268</v>
      </c>
      <c r="N314" s="4">
        <f>MAX(0, Inventory[[#This Row],[Demand_Duration_Lead_time]]+Inventory[[#This Row],[Safety_Stock]]-Inventory[[#This Row],[Current_Inventory]])</f>
        <v>1907</v>
      </c>
      <c r="O3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4" s="8">
        <f>Inventory[[#This Row],[Current_Inventory]]*Inventory[[#This Row],[Unit_Cost]]</f>
        <v>207283.72</v>
      </c>
      <c r="Q314" t="str">
        <f>IF(Inventory[[#This Row],[Stockout_Risk_Score]] &gt;= 0.8, "Critical",
   IF(Inventory[[#This Row],[Stockout_Risk_Score]] &gt;= 0.6, "High",
      IF(Inventory[[#This Row],[Stockout_Risk_Score]] &gt;= 0.3, "Medium", "Low")
   )
)</f>
        <v>Medium</v>
      </c>
      <c r="R314">
        <f>Inventory[[#This Row],[Lead_Time_Days]]*0.8</f>
        <v>11.200000000000001</v>
      </c>
      <c r="S314">
        <f>MAX(0,Inventory[[#This Row],[Daily_Demand]]*Inventory[[#This Row],[Adj_Lead_Time]]+Inventory[[#This Row],[Safety_Stock]]-Inventory[[#This Row],[Current_Inventory]])</f>
        <v>1453.4</v>
      </c>
    </row>
    <row r="315" spans="1:19" x14ac:dyDescent="0.25">
      <c r="A315">
        <v>314</v>
      </c>
      <c r="B315" t="s">
        <v>336</v>
      </c>
      <c r="C315" s="4" t="s">
        <v>41</v>
      </c>
      <c r="D315" t="s">
        <v>22</v>
      </c>
      <c r="E315" s="4">
        <v>97</v>
      </c>
      <c r="F315" s="4">
        <v>9</v>
      </c>
      <c r="G315" s="4">
        <v>714</v>
      </c>
      <c r="H315" s="4">
        <v>104</v>
      </c>
      <c r="I315" s="4">
        <v>134</v>
      </c>
      <c r="J315" s="6">
        <v>1541.02</v>
      </c>
      <c r="K315" s="4">
        <v>0.59099999999999997</v>
      </c>
      <c r="L315" s="4" t="s">
        <v>19</v>
      </c>
      <c r="M315" s="4">
        <f>Inventory[[#This Row],[Daily_Demand]]*Inventory[[#This Row],[Lead_Time_Days]]</f>
        <v>873</v>
      </c>
      <c r="N315" s="4">
        <f>MAX(0, Inventory[[#This Row],[Demand_Duration_Lead_time]]+Inventory[[#This Row],[Safety_Stock]]-Inventory[[#This Row],[Current_Inventory]])</f>
        <v>263</v>
      </c>
      <c r="O3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5" s="8">
        <f>Inventory[[#This Row],[Current_Inventory]]*Inventory[[#This Row],[Unit_Cost]]</f>
        <v>1100288.28</v>
      </c>
      <c r="Q315" t="str">
        <f>IF(Inventory[[#This Row],[Stockout_Risk_Score]] &gt;= 0.8, "Critical",
   IF(Inventory[[#This Row],[Stockout_Risk_Score]] &gt;= 0.6, "High",
      IF(Inventory[[#This Row],[Stockout_Risk_Score]] &gt;= 0.3, "Medium", "Low")
   )
)</f>
        <v>Medium</v>
      </c>
      <c r="R315">
        <f>Inventory[[#This Row],[Lead_Time_Days]]*0.8</f>
        <v>7.2</v>
      </c>
      <c r="S315">
        <f>MAX(0,Inventory[[#This Row],[Daily_Demand]]*Inventory[[#This Row],[Adj_Lead_Time]]+Inventory[[#This Row],[Safety_Stock]]-Inventory[[#This Row],[Current_Inventory]])</f>
        <v>88.399999999999977</v>
      </c>
    </row>
    <row r="316" spans="1:19" x14ac:dyDescent="0.25">
      <c r="A316">
        <v>315</v>
      </c>
      <c r="B316" t="s">
        <v>337</v>
      </c>
      <c r="C316" s="4" t="s">
        <v>26</v>
      </c>
      <c r="D316" t="s">
        <v>14</v>
      </c>
      <c r="E316" s="4">
        <v>24</v>
      </c>
      <c r="F316" s="4">
        <v>14</v>
      </c>
      <c r="G316" s="4">
        <v>729</v>
      </c>
      <c r="H316" s="4">
        <v>262</v>
      </c>
      <c r="I316" s="4">
        <v>97</v>
      </c>
      <c r="J316" s="6">
        <v>1551.27</v>
      </c>
      <c r="K316" s="4">
        <v>0.107</v>
      </c>
      <c r="L316" s="4" t="s">
        <v>27</v>
      </c>
      <c r="M316" s="4">
        <f>Inventory[[#This Row],[Daily_Demand]]*Inventory[[#This Row],[Lead_Time_Days]]</f>
        <v>336</v>
      </c>
      <c r="N316" s="4">
        <f>MAX(0, Inventory[[#This Row],[Demand_Duration_Lead_time]]+Inventory[[#This Row],[Safety_Stock]]-Inventory[[#This Row],[Current_Inventory]])</f>
        <v>0</v>
      </c>
      <c r="O3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6" s="8">
        <f>Inventory[[#This Row],[Current_Inventory]]*Inventory[[#This Row],[Unit_Cost]]</f>
        <v>1130875.83</v>
      </c>
      <c r="Q316" t="str">
        <f>IF(Inventory[[#This Row],[Stockout_Risk_Score]] &gt;= 0.8, "Critical",
   IF(Inventory[[#This Row],[Stockout_Risk_Score]] &gt;= 0.6, "High",
      IF(Inventory[[#This Row],[Stockout_Risk_Score]] &gt;= 0.3, "Medium", "Low")
   )
)</f>
        <v>Low</v>
      </c>
      <c r="R316">
        <f>Inventory[[#This Row],[Lead_Time_Days]]*0.8</f>
        <v>11.200000000000001</v>
      </c>
      <c r="S316">
        <f>MAX(0,Inventory[[#This Row],[Daily_Demand]]*Inventory[[#This Row],[Adj_Lead_Time]]+Inventory[[#This Row],[Safety_Stock]]-Inventory[[#This Row],[Current_Inventory]])</f>
        <v>0</v>
      </c>
    </row>
    <row r="317" spans="1:19" x14ac:dyDescent="0.25">
      <c r="A317">
        <v>316</v>
      </c>
      <c r="B317" t="s">
        <v>338</v>
      </c>
      <c r="C317" s="4" t="s">
        <v>26</v>
      </c>
      <c r="D317" t="s">
        <v>14</v>
      </c>
      <c r="E317" s="4">
        <v>37</v>
      </c>
      <c r="F317" s="4">
        <v>6</v>
      </c>
      <c r="G317" s="4">
        <v>126</v>
      </c>
      <c r="H317" s="4">
        <v>48</v>
      </c>
      <c r="I317" s="4">
        <v>280</v>
      </c>
      <c r="J317" s="6">
        <v>1644.1</v>
      </c>
      <c r="K317" s="4">
        <v>0.17899999999999999</v>
      </c>
      <c r="L317" s="4" t="s">
        <v>15</v>
      </c>
      <c r="M317" s="4">
        <f>Inventory[[#This Row],[Daily_Demand]]*Inventory[[#This Row],[Lead_Time_Days]]</f>
        <v>222</v>
      </c>
      <c r="N317" s="4">
        <f>MAX(0, Inventory[[#This Row],[Demand_Duration_Lead_time]]+Inventory[[#This Row],[Safety_Stock]]-Inventory[[#This Row],[Current_Inventory]])</f>
        <v>144</v>
      </c>
      <c r="O3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7" s="8">
        <f>Inventory[[#This Row],[Current_Inventory]]*Inventory[[#This Row],[Unit_Cost]]</f>
        <v>207156.59999999998</v>
      </c>
      <c r="Q317" t="str">
        <f>IF(Inventory[[#This Row],[Stockout_Risk_Score]] &gt;= 0.8, "Critical",
   IF(Inventory[[#This Row],[Stockout_Risk_Score]] &gt;= 0.6, "High",
      IF(Inventory[[#This Row],[Stockout_Risk_Score]] &gt;= 0.3, "Medium", "Low")
   )
)</f>
        <v>Low</v>
      </c>
      <c r="R317">
        <f>Inventory[[#This Row],[Lead_Time_Days]]*0.8</f>
        <v>4.8000000000000007</v>
      </c>
      <c r="S317">
        <f>MAX(0,Inventory[[#This Row],[Daily_Demand]]*Inventory[[#This Row],[Adj_Lead_Time]]+Inventory[[#This Row],[Safety_Stock]]-Inventory[[#This Row],[Current_Inventory]])</f>
        <v>99.600000000000023</v>
      </c>
    </row>
    <row r="318" spans="1:19" x14ac:dyDescent="0.25">
      <c r="A318">
        <v>317</v>
      </c>
      <c r="B318" t="s">
        <v>339</v>
      </c>
      <c r="C318" s="4" t="s">
        <v>21</v>
      </c>
      <c r="D318" t="s">
        <v>14</v>
      </c>
      <c r="E318" s="4">
        <v>104</v>
      </c>
      <c r="F318" s="4">
        <v>11</v>
      </c>
      <c r="G318" s="4">
        <v>463</v>
      </c>
      <c r="H318" s="4">
        <v>264</v>
      </c>
      <c r="I318" s="4">
        <v>116</v>
      </c>
      <c r="J318" s="6">
        <v>1690.25</v>
      </c>
      <c r="K318" s="4">
        <v>3.5999999999999997E-2</v>
      </c>
      <c r="L318" s="4" t="s">
        <v>15</v>
      </c>
      <c r="M318" s="4">
        <f>Inventory[[#This Row],[Daily_Demand]]*Inventory[[#This Row],[Lead_Time_Days]]</f>
        <v>1144</v>
      </c>
      <c r="N318" s="4">
        <f>MAX(0, Inventory[[#This Row],[Demand_Duration_Lead_time]]+Inventory[[#This Row],[Safety_Stock]]-Inventory[[#This Row],[Current_Inventory]])</f>
        <v>945</v>
      </c>
      <c r="O3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8" s="8">
        <f>Inventory[[#This Row],[Current_Inventory]]*Inventory[[#This Row],[Unit_Cost]]</f>
        <v>782585.75</v>
      </c>
      <c r="Q318" t="str">
        <f>IF(Inventory[[#This Row],[Stockout_Risk_Score]] &gt;= 0.8, "Critical",
   IF(Inventory[[#This Row],[Stockout_Risk_Score]] &gt;= 0.6, "High",
      IF(Inventory[[#This Row],[Stockout_Risk_Score]] &gt;= 0.3, "Medium", "Low")
   )
)</f>
        <v>Low</v>
      </c>
      <c r="R318">
        <f>Inventory[[#This Row],[Lead_Time_Days]]*0.8</f>
        <v>8.8000000000000007</v>
      </c>
      <c r="S318">
        <f>MAX(0,Inventory[[#This Row],[Daily_Demand]]*Inventory[[#This Row],[Adj_Lead_Time]]+Inventory[[#This Row],[Safety_Stock]]-Inventory[[#This Row],[Current_Inventory]])</f>
        <v>716.2</v>
      </c>
    </row>
    <row r="319" spans="1:19" x14ac:dyDescent="0.25">
      <c r="A319">
        <v>318</v>
      </c>
      <c r="B319" t="s">
        <v>340</v>
      </c>
      <c r="C319" s="4" t="s">
        <v>26</v>
      </c>
      <c r="D319" t="s">
        <v>22</v>
      </c>
      <c r="E319" s="4">
        <v>81</v>
      </c>
      <c r="F319" s="4">
        <v>4</v>
      </c>
      <c r="G319" s="4">
        <v>720</v>
      </c>
      <c r="H319" s="4">
        <v>63</v>
      </c>
      <c r="I319" s="4">
        <v>138</v>
      </c>
      <c r="J319" s="6">
        <v>869.85</v>
      </c>
      <c r="K319" s="4">
        <v>0.42399999999999999</v>
      </c>
      <c r="L319" s="4" t="s">
        <v>19</v>
      </c>
      <c r="M319" s="4">
        <f>Inventory[[#This Row],[Daily_Demand]]*Inventory[[#This Row],[Lead_Time_Days]]</f>
        <v>324</v>
      </c>
      <c r="N319" s="4">
        <f>MAX(0, Inventory[[#This Row],[Demand_Duration_Lead_time]]+Inventory[[#This Row],[Safety_Stock]]-Inventory[[#This Row],[Current_Inventory]])</f>
        <v>0</v>
      </c>
      <c r="O3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9" s="8">
        <f>Inventory[[#This Row],[Current_Inventory]]*Inventory[[#This Row],[Unit_Cost]]</f>
        <v>626292</v>
      </c>
      <c r="Q319" t="str">
        <f>IF(Inventory[[#This Row],[Stockout_Risk_Score]] &gt;= 0.8, "Critical",
   IF(Inventory[[#This Row],[Stockout_Risk_Score]] &gt;= 0.6, "High",
      IF(Inventory[[#This Row],[Stockout_Risk_Score]] &gt;= 0.3, "Medium", "Low")
   )
)</f>
        <v>Medium</v>
      </c>
      <c r="R319">
        <f>Inventory[[#This Row],[Lead_Time_Days]]*0.8</f>
        <v>3.2</v>
      </c>
      <c r="S319">
        <f>MAX(0,Inventory[[#This Row],[Daily_Demand]]*Inventory[[#This Row],[Adj_Lead_Time]]+Inventory[[#This Row],[Safety_Stock]]-Inventory[[#This Row],[Current_Inventory]])</f>
        <v>0</v>
      </c>
    </row>
    <row r="320" spans="1:19" x14ac:dyDescent="0.25">
      <c r="A320">
        <v>319</v>
      </c>
      <c r="B320" t="s">
        <v>341</v>
      </c>
      <c r="C320" s="4" t="s">
        <v>26</v>
      </c>
      <c r="D320" t="s">
        <v>22</v>
      </c>
      <c r="E320" s="4">
        <v>139</v>
      </c>
      <c r="F320" s="4">
        <v>12</v>
      </c>
      <c r="G320" s="4">
        <v>55</v>
      </c>
      <c r="H320" s="4">
        <v>252</v>
      </c>
      <c r="I320" s="4">
        <v>268</v>
      </c>
      <c r="J320" s="6">
        <v>1741.72</v>
      </c>
      <c r="K320" s="4">
        <v>0.98899999999999999</v>
      </c>
      <c r="L320" s="4" t="s">
        <v>27</v>
      </c>
      <c r="M320" s="4">
        <f>Inventory[[#This Row],[Daily_Demand]]*Inventory[[#This Row],[Lead_Time_Days]]</f>
        <v>1668</v>
      </c>
      <c r="N320" s="4">
        <f>MAX(0, Inventory[[#This Row],[Demand_Duration_Lead_time]]+Inventory[[#This Row],[Safety_Stock]]-Inventory[[#This Row],[Current_Inventory]])</f>
        <v>1865</v>
      </c>
      <c r="O3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0" s="8">
        <f>Inventory[[#This Row],[Current_Inventory]]*Inventory[[#This Row],[Unit_Cost]]</f>
        <v>95794.6</v>
      </c>
      <c r="Q320" t="str">
        <f>IF(Inventory[[#This Row],[Stockout_Risk_Score]] &gt;= 0.8, "Critical",
   IF(Inventory[[#This Row],[Stockout_Risk_Score]] &gt;= 0.6, "High",
      IF(Inventory[[#This Row],[Stockout_Risk_Score]] &gt;= 0.3, "Medium", "Low")
   )
)</f>
        <v>Critical</v>
      </c>
      <c r="R320">
        <f>Inventory[[#This Row],[Lead_Time_Days]]*0.8</f>
        <v>9.6000000000000014</v>
      </c>
      <c r="S320">
        <f>MAX(0,Inventory[[#This Row],[Daily_Demand]]*Inventory[[#This Row],[Adj_Lead_Time]]+Inventory[[#This Row],[Safety_Stock]]-Inventory[[#This Row],[Current_Inventory]])</f>
        <v>1531.4</v>
      </c>
    </row>
    <row r="321" spans="1:19" x14ac:dyDescent="0.25">
      <c r="A321">
        <v>320</v>
      </c>
      <c r="B321" t="s">
        <v>342</v>
      </c>
      <c r="C321" s="4" t="s">
        <v>21</v>
      </c>
      <c r="D321" t="s">
        <v>14</v>
      </c>
      <c r="E321" s="4">
        <v>140</v>
      </c>
      <c r="F321" s="4">
        <v>9</v>
      </c>
      <c r="G321" s="4">
        <v>616</v>
      </c>
      <c r="H321" s="4">
        <v>119</v>
      </c>
      <c r="I321" s="4">
        <v>101</v>
      </c>
      <c r="J321" s="6">
        <v>1075.58</v>
      </c>
      <c r="K321" s="4">
        <v>0.874</v>
      </c>
      <c r="L321" s="4" t="s">
        <v>15</v>
      </c>
      <c r="M321" s="4">
        <f>Inventory[[#This Row],[Daily_Demand]]*Inventory[[#This Row],[Lead_Time_Days]]</f>
        <v>1260</v>
      </c>
      <c r="N321" s="4">
        <f>MAX(0, Inventory[[#This Row],[Demand_Duration_Lead_time]]+Inventory[[#This Row],[Safety_Stock]]-Inventory[[#This Row],[Current_Inventory]])</f>
        <v>763</v>
      </c>
      <c r="O3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1" s="8">
        <f>Inventory[[#This Row],[Current_Inventory]]*Inventory[[#This Row],[Unit_Cost]]</f>
        <v>662557.27999999991</v>
      </c>
      <c r="Q321" t="str">
        <f>IF(Inventory[[#This Row],[Stockout_Risk_Score]] &gt;= 0.8, "Critical",
   IF(Inventory[[#This Row],[Stockout_Risk_Score]] &gt;= 0.6, "High",
      IF(Inventory[[#This Row],[Stockout_Risk_Score]] &gt;= 0.3, "Medium", "Low")
   )
)</f>
        <v>Critical</v>
      </c>
      <c r="R321">
        <f>Inventory[[#This Row],[Lead_Time_Days]]*0.8</f>
        <v>7.2</v>
      </c>
      <c r="S321">
        <f>MAX(0,Inventory[[#This Row],[Daily_Demand]]*Inventory[[#This Row],[Adj_Lead_Time]]+Inventory[[#This Row],[Safety_Stock]]-Inventory[[#This Row],[Current_Inventory]])</f>
        <v>511</v>
      </c>
    </row>
    <row r="322" spans="1:19" x14ac:dyDescent="0.25">
      <c r="A322">
        <v>321</v>
      </c>
      <c r="B322" t="s">
        <v>343</v>
      </c>
      <c r="C322" s="4" t="s">
        <v>26</v>
      </c>
      <c r="D322" t="s">
        <v>18</v>
      </c>
      <c r="E322" s="4">
        <v>160</v>
      </c>
      <c r="F322" s="4">
        <v>9</v>
      </c>
      <c r="G322" s="4">
        <v>174</v>
      </c>
      <c r="H322" s="4">
        <v>263</v>
      </c>
      <c r="I322" s="4">
        <v>71</v>
      </c>
      <c r="J322" s="6">
        <v>967.66</v>
      </c>
      <c r="K322" s="4">
        <v>0.63300000000000001</v>
      </c>
      <c r="L322" s="4" t="s">
        <v>15</v>
      </c>
      <c r="M322" s="4">
        <f>Inventory[[#This Row],[Daily_Demand]]*Inventory[[#This Row],[Lead_Time_Days]]</f>
        <v>1440</v>
      </c>
      <c r="N322" s="4">
        <f>MAX(0, Inventory[[#This Row],[Demand_Duration_Lead_time]]+Inventory[[#This Row],[Safety_Stock]]-Inventory[[#This Row],[Current_Inventory]])</f>
        <v>1529</v>
      </c>
      <c r="O3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2" s="8">
        <f>Inventory[[#This Row],[Current_Inventory]]*Inventory[[#This Row],[Unit_Cost]]</f>
        <v>168372.84</v>
      </c>
      <c r="Q322" t="str">
        <f>IF(Inventory[[#This Row],[Stockout_Risk_Score]] &gt;= 0.8, "Critical",
   IF(Inventory[[#This Row],[Stockout_Risk_Score]] &gt;= 0.6, "High",
      IF(Inventory[[#This Row],[Stockout_Risk_Score]] &gt;= 0.3, "Medium", "Low")
   )
)</f>
        <v>High</v>
      </c>
      <c r="R322">
        <f>Inventory[[#This Row],[Lead_Time_Days]]*0.8</f>
        <v>7.2</v>
      </c>
      <c r="S322">
        <f>MAX(0,Inventory[[#This Row],[Daily_Demand]]*Inventory[[#This Row],[Adj_Lead_Time]]+Inventory[[#This Row],[Safety_Stock]]-Inventory[[#This Row],[Current_Inventory]])</f>
        <v>1241</v>
      </c>
    </row>
    <row r="323" spans="1:19" x14ac:dyDescent="0.25">
      <c r="A323">
        <v>322</v>
      </c>
      <c r="B323" t="s">
        <v>344</v>
      </c>
      <c r="C323" s="4" t="s">
        <v>26</v>
      </c>
      <c r="D323" t="s">
        <v>14</v>
      </c>
      <c r="E323" s="4">
        <v>177</v>
      </c>
      <c r="F323" s="4">
        <v>5</v>
      </c>
      <c r="G323" s="4">
        <v>188</v>
      </c>
      <c r="H323" s="4">
        <v>121</v>
      </c>
      <c r="I323" s="4">
        <v>148</v>
      </c>
      <c r="J323" s="6">
        <v>1451.15</v>
      </c>
      <c r="K323" s="4">
        <v>0.86099999999999999</v>
      </c>
      <c r="L323" s="4" t="s">
        <v>19</v>
      </c>
      <c r="M323" s="4">
        <f>Inventory[[#This Row],[Daily_Demand]]*Inventory[[#This Row],[Lead_Time_Days]]</f>
        <v>885</v>
      </c>
      <c r="N323" s="4">
        <f>MAX(0, Inventory[[#This Row],[Demand_Duration_Lead_time]]+Inventory[[#This Row],[Safety_Stock]]-Inventory[[#This Row],[Current_Inventory]])</f>
        <v>818</v>
      </c>
      <c r="O3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3" s="8">
        <f>Inventory[[#This Row],[Current_Inventory]]*Inventory[[#This Row],[Unit_Cost]]</f>
        <v>272816.2</v>
      </c>
      <c r="Q323" t="str">
        <f>IF(Inventory[[#This Row],[Stockout_Risk_Score]] &gt;= 0.8, "Critical",
   IF(Inventory[[#This Row],[Stockout_Risk_Score]] &gt;= 0.6, "High",
      IF(Inventory[[#This Row],[Stockout_Risk_Score]] &gt;= 0.3, "Medium", "Low")
   )
)</f>
        <v>Critical</v>
      </c>
      <c r="R323">
        <f>Inventory[[#This Row],[Lead_Time_Days]]*0.8</f>
        <v>4</v>
      </c>
      <c r="S323">
        <f>MAX(0,Inventory[[#This Row],[Daily_Demand]]*Inventory[[#This Row],[Adj_Lead_Time]]+Inventory[[#This Row],[Safety_Stock]]-Inventory[[#This Row],[Current_Inventory]])</f>
        <v>641</v>
      </c>
    </row>
    <row r="324" spans="1:19" x14ac:dyDescent="0.25">
      <c r="A324">
        <v>323</v>
      </c>
      <c r="B324" t="s">
        <v>345</v>
      </c>
      <c r="C324" s="4" t="s">
        <v>26</v>
      </c>
      <c r="D324" t="s">
        <v>18</v>
      </c>
      <c r="E324" s="4">
        <v>111</v>
      </c>
      <c r="F324" s="4">
        <v>9</v>
      </c>
      <c r="G324" s="4">
        <v>291</v>
      </c>
      <c r="H324" s="4">
        <v>183</v>
      </c>
      <c r="I324" s="4">
        <v>180</v>
      </c>
      <c r="J324" s="6">
        <v>466.95</v>
      </c>
      <c r="K324" s="4">
        <v>0.59399999999999997</v>
      </c>
      <c r="L324" s="4" t="s">
        <v>27</v>
      </c>
      <c r="M324" s="4">
        <f>Inventory[[#This Row],[Daily_Demand]]*Inventory[[#This Row],[Lead_Time_Days]]</f>
        <v>999</v>
      </c>
      <c r="N324" s="4">
        <f>MAX(0, Inventory[[#This Row],[Demand_Duration_Lead_time]]+Inventory[[#This Row],[Safety_Stock]]-Inventory[[#This Row],[Current_Inventory]])</f>
        <v>891</v>
      </c>
      <c r="O3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4" s="8">
        <f>Inventory[[#This Row],[Current_Inventory]]*Inventory[[#This Row],[Unit_Cost]]</f>
        <v>135882.44999999998</v>
      </c>
      <c r="Q324" t="str">
        <f>IF(Inventory[[#This Row],[Stockout_Risk_Score]] &gt;= 0.8, "Critical",
   IF(Inventory[[#This Row],[Stockout_Risk_Score]] &gt;= 0.6, "High",
      IF(Inventory[[#This Row],[Stockout_Risk_Score]] &gt;= 0.3, "Medium", "Low")
   )
)</f>
        <v>Medium</v>
      </c>
      <c r="R324">
        <f>Inventory[[#This Row],[Lead_Time_Days]]*0.8</f>
        <v>7.2</v>
      </c>
      <c r="S324">
        <f>MAX(0,Inventory[[#This Row],[Daily_Demand]]*Inventory[[#This Row],[Adj_Lead_Time]]+Inventory[[#This Row],[Safety_Stock]]-Inventory[[#This Row],[Current_Inventory]])</f>
        <v>691.2</v>
      </c>
    </row>
    <row r="325" spans="1:19" x14ac:dyDescent="0.25">
      <c r="A325">
        <v>324</v>
      </c>
      <c r="B325" t="s">
        <v>346</v>
      </c>
      <c r="C325" s="4" t="s">
        <v>41</v>
      </c>
      <c r="D325" t="s">
        <v>14</v>
      </c>
      <c r="E325" s="4">
        <v>124</v>
      </c>
      <c r="F325" s="4">
        <v>6</v>
      </c>
      <c r="G325" s="4">
        <v>566</v>
      </c>
      <c r="H325" s="4">
        <v>198</v>
      </c>
      <c r="I325" s="4">
        <v>137</v>
      </c>
      <c r="J325" s="6">
        <v>1589.52</v>
      </c>
      <c r="K325" s="4">
        <v>0.36899999999999999</v>
      </c>
      <c r="L325" s="4" t="s">
        <v>19</v>
      </c>
      <c r="M325" s="4">
        <f>Inventory[[#This Row],[Daily_Demand]]*Inventory[[#This Row],[Lead_Time_Days]]</f>
        <v>744</v>
      </c>
      <c r="N325" s="4">
        <f>MAX(0, Inventory[[#This Row],[Demand_Duration_Lead_time]]+Inventory[[#This Row],[Safety_Stock]]-Inventory[[#This Row],[Current_Inventory]])</f>
        <v>376</v>
      </c>
      <c r="O3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5" s="8">
        <f>Inventory[[#This Row],[Current_Inventory]]*Inventory[[#This Row],[Unit_Cost]]</f>
        <v>899668.32</v>
      </c>
      <c r="Q325" t="str">
        <f>IF(Inventory[[#This Row],[Stockout_Risk_Score]] &gt;= 0.8, "Critical",
   IF(Inventory[[#This Row],[Stockout_Risk_Score]] &gt;= 0.6, "High",
      IF(Inventory[[#This Row],[Stockout_Risk_Score]] &gt;= 0.3, "Medium", "Low")
   )
)</f>
        <v>Medium</v>
      </c>
      <c r="R325">
        <f>Inventory[[#This Row],[Lead_Time_Days]]*0.8</f>
        <v>4.8000000000000007</v>
      </c>
      <c r="S325">
        <f>MAX(0,Inventory[[#This Row],[Daily_Demand]]*Inventory[[#This Row],[Adj_Lead_Time]]+Inventory[[#This Row],[Safety_Stock]]-Inventory[[#This Row],[Current_Inventory]])</f>
        <v>227.20000000000005</v>
      </c>
    </row>
    <row r="326" spans="1:19" x14ac:dyDescent="0.25">
      <c r="A326">
        <v>325</v>
      </c>
      <c r="B326" t="s">
        <v>347</v>
      </c>
      <c r="C326" s="4" t="s">
        <v>41</v>
      </c>
      <c r="D326" t="s">
        <v>14</v>
      </c>
      <c r="E326" s="4">
        <v>78</v>
      </c>
      <c r="F326" s="4">
        <v>14</v>
      </c>
      <c r="G326" s="4">
        <v>439</v>
      </c>
      <c r="H326" s="4">
        <v>230</v>
      </c>
      <c r="I326" s="4">
        <v>185</v>
      </c>
      <c r="J326" s="6">
        <v>887.46</v>
      </c>
      <c r="K326" s="4">
        <v>0.17399999999999999</v>
      </c>
      <c r="L326" s="4" t="s">
        <v>27</v>
      </c>
      <c r="M326" s="4">
        <f>Inventory[[#This Row],[Daily_Demand]]*Inventory[[#This Row],[Lead_Time_Days]]</f>
        <v>1092</v>
      </c>
      <c r="N326" s="4">
        <f>MAX(0, Inventory[[#This Row],[Demand_Duration_Lead_time]]+Inventory[[#This Row],[Safety_Stock]]-Inventory[[#This Row],[Current_Inventory]])</f>
        <v>883</v>
      </c>
      <c r="O3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6" s="8">
        <f>Inventory[[#This Row],[Current_Inventory]]*Inventory[[#This Row],[Unit_Cost]]</f>
        <v>389594.94</v>
      </c>
      <c r="Q326" t="str">
        <f>IF(Inventory[[#This Row],[Stockout_Risk_Score]] &gt;= 0.8, "Critical",
   IF(Inventory[[#This Row],[Stockout_Risk_Score]] &gt;= 0.6, "High",
      IF(Inventory[[#This Row],[Stockout_Risk_Score]] &gt;= 0.3, "Medium", "Low")
   )
)</f>
        <v>Low</v>
      </c>
      <c r="R326">
        <f>Inventory[[#This Row],[Lead_Time_Days]]*0.8</f>
        <v>11.200000000000001</v>
      </c>
      <c r="S326">
        <f>MAX(0,Inventory[[#This Row],[Daily_Demand]]*Inventory[[#This Row],[Adj_Lead_Time]]+Inventory[[#This Row],[Safety_Stock]]-Inventory[[#This Row],[Current_Inventory]])</f>
        <v>664.60000000000014</v>
      </c>
    </row>
    <row r="327" spans="1:19" x14ac:dyDescent="0.25">
      <c r="A327">
        <v>326</v>
      </c>
      <c r="B327" t="s">
        <v>348</v>
      </c>
      <c r="C327" s="4" t="s">
        <v>41</v>
      </c>
      <c r="D327" t="s">
        <v>14</v>
      </c>
      <c r="E327" s="4">
        <v>15</v>
      </c>
      <c r="F327" s="4">
        <v>12</v>
      </c>
      <c r="G327" s="4">
        <v>203</v>
      </c>
      <c r="H327" s="4">
        <v>258</v>
      </c>
      <c r="I327" s="4">
        <v>88</v>
      </c>
      <c r="J327" s="6">
        <v>298.23</v>
      </c>
      <c r="K327" s="4">
        <v>0.65300000000000002</v>
      </c>
      <c r="L327" s="4" t="s">
        <v>27</v>
      </c>
      <c r="M327" s="4">
        <f>Inventory[[#This Row],[Daily_Demand]]*Inventory[[#This Row],[Lead_Time_Days]]</f>
        <v>180</v>
      </c>
      <c r="N327" s="4">
        <f>MAX(0, Inventory[[#This Row],[Demand_Duration_Lead_time]]+Inventory[[#This Row],[Safety_Stock]]-Inventory[[#This Row],[Current_Inventory]])</f>
        <v>235</v>
      </c>
      <c r="O3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7" s="8">
        <f>Inventory[[#This Row],[Current_Inventory]]*Inventory[[#This Row],[Unit_Cost]]</f>
        <v>60540.69</v>
      </c>
      <c r="Q327" t="str">
        <f>IF(Inventory[[#This Row],[Stockout_Risk_Score]] &gt;= 0.8, "Critical",
   IF(Inventory[[#This Row],[Stockout_Risk_Score]] &gt;= 0.6, "High",
      IF(Inventory[[#This Row],[Stockout_Risk_Score]] &gt;= 0.3, "Medium", "Low")
   )
)</f>
        <v>High</v>
      </c>
      <c r="R327">
        <f>Inventory[[#This Row],[Lead_Time_Days]]*0.8</f>
        <v>9.6000000000000014</v>
      </c>
      <c r="S327">
        <f>MAX(0,Inventory[[#This Row],[Daily_Demand]]*Inventory[[#This Row],[Adj_Lead_Time]]+Inventory[[#This Row],[Safety_Stock]]-Inventory[[#This Row],[Current_Inventory]])</f>
        <v>199</v>
      </c>
    </row>
    <row r="328" spans="1:19" x14ac:dyDescent="0.25">
      <c r="A328">
        <v>327</v>
      </c>
      <c r="B328" t="s">
        <v>349</v>
      </c>
      <c r="C328" s="4" t="s">
        <v>21</v>
      </c>
      <c r="D328" t="s">
        <v>22</v>
      </c>
      <c r="E328" s="4">
        <v>35</v>
      </c>
      <c r="F328" s="4">
        <v>6</v>
      </c>
      <c r="G328" s="4">
        <v>630</v>
      </c>
      <c r="H328" s="4">
        <v>61</v>
      </c>
      <c r="I328" s="4">
        <v>67</v>
      </c>
      <c r="J328" s="6">
        <v>282.66000000000003</v>
      </c>
      <c r="K328" s="4">
        <v>0.193</v>
      </c>
      <c r="L328" s="4" t="s">
        <v>27</v>
      </c>
      <c r="M328" s="4">
        <f>Inventory[[#This Row],[Daily_Demand]]*Inventory[[#This Row],[Lead_Time_Days]]</f>
        <v>210</v>
      </c>
      <c r="N328" s="4">
        <f>MAX(0, Inventory[[#This Row],[Demand_Duration_Lead_time]]+Inventory[[#This Row],[Safety_Stock]]-Inventory[[#This Row],[Current_Inventory]])</f>
        <v>0</v>
      </c>
      <c r="O3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28" s="8">
        <f>Inventory[[#This Row],[Current_Inventory]]*Inventory[[#This Row],[Unit_Cost]]</f>
        <v>178075.80000000002</v>
      </c>
      <c r="Q328" t="str">
        <f>IF(Inventory[[#This Row],[Stockout_Risk_Score]] &gt;= 0.8, "Critical",
   IF(Inventory[[#This Row],[Stockout_Risk_Score]] &gt;= 0.6, "High",
      IF(Inventory[[#This Row],[Stockout_Risk_Score]] &gt;= 0.3, "Medium", "Low")
   )
)</f>
        <v>Low</v>
      </c>
      <c r="R328">
        <f>Inventory[[#This Row],[Lead_Time_Days]]*0.8</f>
        <v>4.8000000000000007</v>
      </c>
      <c r="S328">
        <f>MAX(0,Inventory[[#This Row],[Daily_Demand]]*Inventory[[#This Row],[Adj_Lead_Time]]+Inventory[[#This Row],[Safety_Stock]]-Inventory[[#This Row],[Current_Inventory]])</f>
        <v>0</v>
      </c>
    </row>
    <row r="329" spans="1:19" x14ac:dyDescent="0.25">
      <c r="A329">
        <v>328</v>
      </c>
      <c r="B329" t="s">
        <v>350</v>
      </c>
      <c r="C329" s="4" t="s">
        <v>17</v>
      </c>
      <c r="D329" t="s">
        <v>18</v>
      </c>
      <c r="E329" s="4">
        <v>16</v>
      </c>
      <c r="F329" s="4">
        <v>4</v>
      </c>
      <c r="G329" s="4">
        <v>256</v>
      </c>
      <c r="H329" s="4">
        <v>171</v>
      </c>
      <c r="I329" s="4">
        <v>154</v>
      </c>
      <c r="J329" s="6">
        <v>371.57</v>
      </c>
      <c r="K329" s="4">
        <v>0.41699999999999998</v>
      </c>
      <c r="L329" s="4" t="s">
        <v>27</v>
      </c>
      <c r="M329" s="4">
        <f>Inventory[[#This Row],[Daily_Demand]]*Inventory[[#This Row],[Lead_Time_Days]]</f>
        <v>64</v>
      </c>
      <c r="N329" s="4">
        <f>MAX(0, Inventory[[#This Row],[Demand_Duration_Lead_time]]+Inventory[[#This Row],[Safety_Stock]]-Inventory[[#This Row],[Current_Inventory]])</f>
        <v>0</v>
      </c>
      <c r="O3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9" s="8">
        <f>Inventory[[#This Row],[Current_Inventory]]*Inventory[[#This Row],[Unit_Cost]]</f>
        <v>95121.919999999998</v>
      </c>
      <c r="Q329" t="str">
        <f>IF(Inventory[[#This Row],[Stockout_Risk_Score]] &gt;= 0.8, "Critical",
   IF(Inventory[[#This Row],[Stockout_Risk_Score]] &gt;= 0.6, "High",
      IF(Inventory[[#This Row],[Stockout_Risk_Score]] &gt;= 0.3, "Medium", "Low")
   )
)</f>
        <v>Medium</v>
      </c>
      <c r="R329">
        <f>Inventory[[#This Row],[Lead_Time_Days]]*0.8</f>
        <v>3.2</v>
      </c>
      <c r="S329">
        <f>MAX(0,Inventory[[#This Row],[Daily_Demand]]*Inventory[[#This Row],[Adj_Lead_Time]]+Inventory[[#This Row],[Safety_Stock]]-Inventory[[#This Row],[Current_Inventory]])</f>
        <v>0</v>
      </c>
    </row>
    <row r="330" spans="1:19" x14ac:dyDescent="0.25">
      <c r="A330">
        <v>329</v>
      </c>
      <c r="B330" t="s">
        <v>351</v>
      </c>
      <c r="C330" s="4" t="s">
        <v>26</v>
      </c>
      <c r="D330" t="s">
        <v>18</v>
      </c>
      <c r="E330" s="4">
        <v>128</v>
      </c>
      <c r="F330" s="4">
        <v>8</v>
      </c>
      <c r="G330" s="4">
        <v>528</v>
      </c>
      <c r="H330" s="4">
        <v>44</v>
      </c>
      <c r="I330" s="4">
        <v>195</v>
      </c>
      <c r="J330" s="6">
        <v>1786.62</v>
      </c>
      <c r="K330" s="4">
        <v>0.82599999999999996</v>
      </c>
      <c r="L330" s="4" t="s">
        <v>27</v>
      </c>
      <c r="M330" s="4">
        <f>Inventory[[#This Row],[Daily_Demand]]*Inventory[[#This Row],[Lead_Time_Days]]</f>
        <v>1024</v>
      </c>
      <c r="N330" s="4">
        <f>MAX(0, Inventory[[#This Row],[Demand_Duration_Lead_time]]+Inventory[[#This Row],[Safety_Stock]]-Inventory[[#This Row],[Current_Inventory]])</f>
        <v>540</v>
      </c>
      <c r="O3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0" s="8">
        <f>Inventory[[#This Row],[Current_Inventory]]*Inventory[[#This Row],[Unit_Cost]]</f>
        <v>943335.36</v>
      </c>
      <c r="Q330" t="str">
        <f>IF(Inventory[[#This Row],[Stockout_Risk_Score]] &gt;= 0.8, "Critical",
   IF(Inventory[[#This Row],[Stockout_Risk_Score]] &gt;= 0.6, "High",
      IF(Inventory[[#This Row],[Stockout_Risk_Score]] &gt;= 0.3, "Medium", "Low")
   )
)</f>
        <v>Critical</v>
      </c>
      <c r="R330">
        <f>Inventory[[#This Row],[Lead_Time_Days]]*0.8</f>
        <v>6.4</v>
      </c>
      <c r="S330">
        <f>MAX(0,Inventory[[#This Row],[Daily_Demand]]*Inventory[[#This Row],[Adj_Lead_Time]]+Inventory[[#This Row],[Safety_Stock]]-Inventory[[#This Row],[Current_Inventory]])</f>
        <v>335.20000000000005</v>
      </c>
    </row>
    <row r="331" spans="1:19" x14ac:dyDescent="0.25">
      <c r="A331">
        <v>330</v>
      </c>
      <c r="B331" t="s">
        <v>352</v>
      </c>
      <c r="C331" s="4" t="s">
        <v>26</v>
      </c>
      <c r="D331" t="s">
        <v>14</v>
      </c>
      <c r="E331" s="4">
        <v>82</v>
      </c>
      <c r="F331" s="4">
        <v>12</v>
      </c>
      <c r="G331" s="4">
        <v>460</v>
      </c>
      <c r="H331" s="4">
        <v>46</v>
      </c>
      <c r="I331" s="4">
        <v>385</v>
      </c>
      <c r="J331" s="6">
        <v>1982.33</v>
      </c>
      <c r="K331" s="4">
        <v>0.129</v>
      </c>
      <c r="L331" s="4" t="s">
        <v>27</v>
      </c>
      <c r="M331" s="4">
        <f>Inventory[[#This Row],[Daily_Demand]]*Inventory[[#This Row],[Lead_Time_Days]]</f>
        <v>984</v>
      </c>
      <c r="N331" s="4">
        <f>MAX(0, Inventory[[#This Row],[Demand_Duration_Lead_time]]+Inventory[[#This Row],[Safety_Stock]]-Inventory[[#This Row],[Current_Inventory]])</f>
        <v>570</v>
      </c>
      <c r="O3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1" s="8">
        <f>Inventory[[#This Row],[Current_Inventory]]*Inventory[[#This Row],[Unit_Cost]]</f>
        <v>911871.79999999993</v>
      </c>
      <c r="Q331" t="str">
        <f>IF(Inventory[[#This Row],[Stockout_Risk_Score]] &gt;= 0.8, "Critical",
   IF(Inventory[[#This Row],[Stockout_Risk_Score]] &gt;= 0.6, "High",
      IF(Inventory[[#This Row],[Stockout_Risk_Score]] &gt;= 0.3, "Medium", "Low")
   )
)</f>
        <v>Low</v>
      </c>
      <c r="R331">
        <f>Inventory[[#This Row],[Lead_Time_Days]]*0.8</f>
        <v>9.6000000000000014</v>
      </c>
      <c r="S331">
        <f>MAX(0,Inventory[[#This Row],[Daily_Demand]]*Inventory[[#This Row],[Adj_Lead_Time]]+Inventory[[#This Row],[Safety_Stock]]-Inventory[[#This Row],[Current_Inventory]])</f>
        <v>373.20000000000016</v>
      </c>
    </row>
    <row r="332" spans="1:19" x14ac:dyDescent="0.25">
      <c r="A332">
        <v>331</v>
      </c>
      <c r="B332" t="s">
        <v>353</v>
      </c>
      <c r="C332" s="4" t="s">
        <v>21</v>
      </c>
      <c r="D332" t="s">
        <v>22</v>
      </c>
      <c r="E332" s="4">
        <v>183</v>
      </c>
      <c r="F332" s="4">
        <v>12</v>
      </c>
      <c r="G332" s="4">
        <v>141</v>
      </c>
      <c r="H332" s="4">
        <v>120</v>
      </c>
      <c r="I332" s="4">
        <v>273</v>
      </c>
      <c r="J332" s="6">
        <v>746.1</v>
      </c>
      <c r="K332" s="4">
        <v>0.129</v>
      </c>
      <c r="L332" s="4" t="s">
        <v>15</v>
      </c>
      <c r="M332" s="4">
        <f>Inventory[[#This Row],[Daily_Demand]]*Inventory[[#This Row],[Lead_Time_Days]]</f>
        <v>2196</v>
      </c>
      <c r="N332" s="4">
        <f>MAX(0, Inventory[[#This Row],[Demand_Duration_Lead_time]]+Inventory[[#This Row],[Safety_Stock]]-Inventory[[#This Row],[Current_Inventory]])</f>
        <v>2175</v>
      </c>
      <c r="O3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2" s="8">
        <f>Inventory[[#This Row],[Current_Inventory]]*Inventory[[#This Row],[Unit_Cost]]</f>
        <v>105200.1</v>
      </c>
      <c r="Q332" t="str">
        <f>IF(Inventory[[#This Row],[Stockout_Risk_Score]] &gt;= 0.8, "Critical",
   IF(Inventory[[#This Row],[Stockout_Risk_Score]] &gt;= 0.6, "High",
      IF(Inventory[[#This Row],[Stockout_Risk_Score]] &gt;= 0.3, "Medium", "Low")
   )
)</f>
        <v>Low</v>
      </c>
      <c r="R332">
        <f>Inventory[[#This Row],[Lead_Time_Days]]*0.8</f>
        <v>9.6000000000000014</v>
      </c>
      <c r="S332">
        <f>MAX(0,Inventory[[#This Row],[Daily_Demand]]*Inventory[[#This Row],[Adj_Lead_Time]]+Inventory[[#This Row],[Safety_Stock]]-Inventory[[#This Row],[Current_Inventory]])</f>
        <v>1735.8000000000002</v>
      </c>
    </row>
    <row r="333" spans="1:19" x14ac:dyDescent="0.25">
      <c r="A333">
        <v>332</v>
      </c>
      <c r="B333" t="s">
        <v>354</v>
      </c>
      <c r="C333" s="4" t="s">
        <v>26</v>
      </c>
      <c r="D333" t="s">
        <v>22</v>
      </c>
      <c r="E333" s="4">
        <v>176</v>
      </c>
      <c r="F333" s="4">
        <v>10</v>
      </c>
      <c r="G333" s="4">
        <v>436</v>
      </c>
      <c r="H333" s="4">
        <v>186</v>
      </c>
      <c r="I333" s="4">
        <v>166</v>
      </c>
      <c r="J333" s="6">
        <v>619.67999999999995</v>
      </c>
      <c r="K333" s="4">
        <v>0.224</v>
      </c>
      <c r="L333" s="4" t="s">
        <v>15</v>
      </c>
      <c r="M333" s="4">
        <f>Inventory[[#This Row],[Daily_Demand]]*Inventory[[#This Row],[Lead_Time_Days]]</f>
        <v>1760</v>
      </c>
      <c r="N333" s="4">
        <f>MAX(0, Inventory[[#This Row],[Demand_Duration_Lead_time]]+Inventory[[#This Row],[Safety_Stock]]-Inventory[[#This Row],[Current_Inventory]])</f>
        <v>1510</v>
      </c>
      <c r="O3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3" s="8">
        <f>Inventory[[#This Row],[Current_Inventory]]*Inventory[[#This Row],[Unit_Cost]]</f>
        <v>270180.47999999998</v>
      </c>
      <c r="Q333" t="str">
        <f>IF(Inventory[[#This Row],[Stockout_Risk_Score]] &gt;= 0.8, "Critical",
   IF(Inventory[[#This Row],[Stockout_Risk_Score]] &gt;= 0.6, "High",
      IF(Inventory[[#This Row],[Stockout_Risk_Score]] &gt;= 0.3, "Medium", "Low")
   )
)</f>
        <v>Low</v>
      </c>
      <c r="R333">
        <f>Inventory[[#This Row],[Lead_Time_Days]]*0.8</f>
        <v>8</v>
      </c>
      <c r="S333">
        <f>MAX(0,Inventory[[#This Row],[Daily_Demand]]*Inventory[[#This Row],[Adj_Lead_Time]]+Inventory[[#This Row],[Safety_Stock]]-Inventory[[#This Row],[Current_Inventory]])</f>
        <v>1158</v>
      </c>
    </row>
    <row r="334" spans="1:19" x14ac:dyDescent="0.25">
      <c r="A334">
        <v>333</v>
      </c>
      <c r="B334" t="s">
        <v>355</v>
      </c>
      <c r="C334" s="4" t="s">
        <v>41</v>
      </c>
      <c r="D334" t="s">
        <v>18</v>
      </c>
      <c r="E334" s="4">
        <v>100</v>
      </c>
      <c r="F334" s="4">
        <v>10</v>
      </c>
      <c r="G334" s="4">
        <v>554</v>
      </c>
      <c r="H334" s="4">
        <v>18</v>
      </c>
      <c r="I334" s="4">
        <v>50</v>
      </c>
      <c r="J334" s="6">
        <v>476.6</v>
      </c>
      <c r="K334" s="4">
        <v>0.55200000000000005</v>
      </c>
      <c r="L334" s="4" t="s">
        <v>15</v>
      </c>
      <c r="M334" s="4">
        <f>Inventory[[#This Row],[Daily_Demand]]*Inventory[[#This Row],[Lead_Time_Days]]</f>
        <v>1000</v>
      </c>
      <c r="N334" s="4">
        <f>MAX(0, Inventory[[#This Row],[Demand_Duration_Lead_time]]+Inventory[[#This Row],[Safety_Stock]]-Inventory[[#This Row],[Current_Inventory]])</f>
        <v>464</v>
      </c>
      <c r="O3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4" s="8">
        <f>Inventory[[#This Row],[Current_Inventory]]*Inventory[[#This Row],[Unit_Cost]]</f>
        <v>264036.40000000002</v>
      </c>
      <c r="Q334" t="str">
        <f>IF(Inventory[[#This Row],[Stockout_Risk_Score]] &gt;= 0.8, "Critical",
   IF(Inventory[[#This Row],[Stockout_Risk_Score]] &gt;= 0.6, "High",
      IF(Inventory[[#This Row],[Stockout_Risk_Score]] &gt;= 0.3, "Medium", "Low")
   )
)</f>
        <v>Medium</v>
      </c>
      <c r="R334">
        <f>Inventory[[#This Row],[Lead_Time_Days]]*0.8</f>
        <v>8</v>
      </c>
      <c r="S334">
        <f>MAX(0,Inventory[[#This Row],[Daily_Demand]]*Inventory[[#This Row],[Adj_Lead_Time]]+Inventory[[#This Row],[Safety_Stock]]-Inventory[[#This Row],[Current_Inventory]])</f>
        <v>264</v>
      </c>
    </row>
    <row r="335" spans="1:19" x14ac:dyDescent="0.25">
      <c r="A335">
        <v>334</v>
      </c>
      <c r="B335" t="s">
        <v>356</v>
      </c>
      <c r="C335" s="4" t="s">
        <v>17</v>
      </c>
      <c r="D335" t="s">
        <v>22</v>
      </c>
      <c r="E335" s="4">
        <v>54</v>
      </c>
      <c r="F335" s="4">
        <v>2</v>
      </c>
      <c r="G335" s="4">
        <v>394</v>
      </c>
      <c r="H335" s="4">
        <v>284</v>
      </c>
      <c r="I335" s="4">
        <v>166</v>
      </c>
      <c r="J335" s="6">
        <v>1656.44</v>
      </c>
      <c r="K335" s="4">
        <v>0.252</v>
      </c>
      <c r="L335" s="4" t="s">
        <v>15</v>
      </c>
      <c r="M335" s="4">
        <f>Inventory[[#This Row],[Daily_Demand]]*Inventory[[#This Row],[Lead_Time_Days]]</f>
        <v>108</v>
      </c>
      <c r="N335" s="4">
        <f>MAX(0, Inventory[[#This Row],[Demand_Duration_Lead_time]]+Inventory[[#This Row],[Safety_Stock]]-Inventory[[#This Row],[Current_Inventory]])</f>
        <v>0</v>
      </c>
      <c r="O3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5" s="8">
        <f>Inventory[[#This Row],[Current_Inventory]]*Inventory[[#This Row],[Unit_Cost]]</f>
        <v>652637.36</v>
      </c>
      <c r="Q335" t="str">
        <f>IF(Inventory[[#This Row],[Stockout_Risk_Score]] &gt;= 0.8, "Critical",
   IF(Inventory[[#This Row],[Stockout_Risk_Score]] &gt;= 0.6, "High",
      IF(Inventory[[#This Row],[Stockout_Risk_Score]] &gt;= 0.3, "Medium", "Low")
   )
)</f>
        <v>Low</v>
      </c>
      <c r="R335">
        <f>Inventory[[#This Row],[Lead_Time_Days]]*0.8</f>
        <v>1.6</v>
      </c>
      <c r="S335">
        <f>MAX(0,Inventory[[#This Row],[Daily_Demand]]*Inventory[[#This Row],[Adj_Lead_Time]]+Inventory[[#This Row],[Safety_Stock]]-Inventory[[#This Row],[Current_Inventory]])</f>
        <v>0</v>
      </c>
    </row>
    <row r="336" spans="1:19" x14ac:dyDescent="0.25">
      <c r="A336">
        <v>335</v>
      </c>
      <c r="B336" t="s">
        <v>357</v>
      </c>
      <c r="C336" s="4" t="s">
        <v>13</v>
      </c>
      <c r="D336" t="s">
        <v>18</v>
      </c>
      <c r="E336" s="4">
        <v>121</v>
      </c>
      <c r="F336" s="4">
        <v>2</v>
      </c>
      <c r="G336" s="4">
        <v>594</v>
      </c>
      <c r="H336" s="4">
        <v>130</v>
      </c>
      <c r="I336" s="4">
        <v>75</v>
      </c>
      <c r="J336" s="6">
        <v>457.95</v>
      </c>
      <c r="K336" s="4">
        <v>0.503</v>
      </c>
      <c r="L336" s="4" t="s">
        <v>27</v>
      </c>
      <c r="M336" s="4">
        <f>Inventory[[#This Row],[Daily_Demand]]*Inventory[[#This Row],[Lead_Time_Days]]</f>
        <v>242</v>
      </c>
      <c r="N336" s="4">
        <f>MAX(0, Inventory[[#This Row],[Demand_Duration_Lead_time]]+Inventory[[#This Row],[Safety_Stock]]-Inventory[[#This Row],[Current_Inventory]])</f>
        <v>0</v>
      </c>
      <c r="O3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6" s="8">
        <f>Inventory[[#This Row],[Current_Inventory]]*Inventory[[#This Row],[Unit_Cost]]</f>
        <v>272022.3</v>
      </c>
      <c r="Q336" t="str">
        <f>IF(Inventory[[#This Row],[Stockout_Risk_Score]] &gt;= 0.8, "Critical",
   IF(Inventory[[#This Row],[Stockout_Risk_Score]] &gt;= 0.6, "High",
      IF(Inventory[[#This Row],[Stockout_Risk_Score]] &gt;= 0.3, "Medium", "Low")
   )
)</f>
        <v>Medium</v>
      </c>
      <c r="R336">
        <f>Inventory[[#This Row],[Lead_Time_Days]]*0.8</f>
        <v>1.6</v>
      </c>
      <c r="S336">
        <f>MAX(0,Inventory[[#This Row],[Daily_Demand]]*Inventory[[#This Row],[Adj_Lead_Time]]+Inventory[[#This Row],[Safety_Stock]]-Inventory[[#This Row],[Current_Inventory]])</f>
        <v>0</v>
      </c>
    </row>
    <row r="337" spans="1:19" x14ac:dyDescent="0.25">
      <c r="A337">
        <v>336</v>
      </c>
      <c r="B337" t="s">
        <v>358</v>
      </c>
      <c r="C337" s="4" t="s">
        <v>26</v>
      </c>
      <c r="D337" t="s">
        <v>18</v>
      </c>
      <c r="E337" s="4">
        <v>21</v>
      </c>
      <c r="F337" s="4">
        <v>11</v>
      </c>
      <c r="G337" s="4">
        <v>345</v>
      </c>
      <c r="H337" s="4">
        <v>114</v>
      </c>
      <c r="I337" s="4">
        <v>61</v>
      </c>
      <c r="J337" s="6">
        <v>1851.98</v>
      </c>
      <c r="K337" s="4">
        <v>0.30199999999999999</v>
      </c>
      <c r="L337" s="4" t="s">
        <v>15</v>
      </c>
      <c r="M337" s="4">
        <f>Inventory[[#This Row],[Daily_Demand]]*Inventory[[#This Row],[Lead_Time_Days]]</f>
        <v>231</v>
      </c>
      <c r="N337" s="4">
        <f>MAX(0, Inventory[[#This Row],[Demand_Duration_Lead_time]]+Inventory[[#This Row],[Safety_Stock]]-Inventory[[#This Row],[Current_Inventory]])</f>
        <v>0</v>
      </c>
      <c r="O3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7" s="8">
        <f>Inventory[[#This Row],[Current_Inventory]]*Inventory[[#This Row],[Unit_Cost]]</f>
        <v>638933.1</v>
      </c>
      <c r="Q337" t="str">
        <f>IF(Inventory[[#This Row],[Stockout_Risk_Score]] &gt;= 0.8, "Critical",
   IF(Inventory[[#This Row],[Stockout_Risk_Score]] &gt;= 0.6, "High",
      IF(Inventory[[#This Row],[Stockout_Risk_Score]] &gt;= 0.3, "Medium", "Low")
   )
)</f>
        <v>Medium</v>
      </c>
      <c r="R337">
        <f>Inventory[[#This Row],[Lead_Time_Days]]*0.8</f>
        <v>8.8000000000000007</v>
      </c>
      <c r="S337">
        <f>MAX(0,Inventory[[#This Row],[Daily_Demand]]*Inventory[[#This Row],[Adj_Lead_Time]]+Inventory[[#This Row],[Safety_Stock]]-Inventory[[#This Row],[Current_Inventory]])</f>
        <v>0</v>
      </c>
    </row>
    <row r="338" spans="1:19" x14ac:dyDescent="0.25">
      <c r="A338">
        <v>337</v>
      </c>
      <c r="B338" t="s">
        <v>359</v>
      </c>
      <c r="C338" s="4" t="s">
        <v>41</v>
      </c>
      <c r="D338" t="s">
        <v>18</v>
      </c>
      <c r="E338" s="4">
        <v>167</v>
      </c>
      <c r="F338" s="4">
        <v>13</v>
      </c>
      <c r="G338" s="4">
        <v>499</v>
      </c>
      <c r="H338" s="4">
        <v>165</v>
      </c>
      <c r="I338" s="4">
        <v>343</v>
      </c>
      <c r="J338" s="6">
        <v>1351.33</v>
      </c>
      <c r="K338" s="4">
        <v>0.50600000000000001</v>
      </c>
      <c r="L338" s="4" t="s">
        <v>27</v>
      </c>
      <c r="M338" s="4">
        <f>Inventory[[#This Row],[Daily_Demand]]*Inventory[[#This Row],[Lead_Time_Days]]</f>
        <v>2171</v>
      </c>
      <c r="N338" s="4">
        <f>MAX(0, Inventory[[#This Row],[Demand_Duration_Lead_time]]+Inventory[[#This Row],[Safety_Stock]]-Inventory[[#This Row],[Current_Inventory]])</f>
        <v>1837</v>
      </c>
      <c r="O3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8" s="8">
        <f>Inventory[[#This Row],[Current_Inventory]]*Inventory[[#This Row],[Unit_Cost]]</f>
        <v>674313.66999999993</v>
      </c>
      <c r="Q338" t="str">
        <f>IF(Inventory[[#This Row],[Stockout_Risk_Score]] &gt;= 0.8, "Critical",
   IF(Inventory[[#This Row],[Stockout_Risk_Score]] &gt;= 0.6, "High",
      IF(Inventory[[#This Row],[Stockout_Risk_Score]] &gt;= 0.3, "Medium", "Low")
   )
)</f>
        <v>Medium</v>
      </c>
      <c r="R338">
        <f>Inventory[[#This Row],[Lead_Time_Days]]*0.8</f>
        <v>10.4</v>
      </c>
      <c r="S338">
        <f>MAX(0,Inventory[[#This Row],[Daily_Demand]]*Inventory[[#This Row],[Adj_Lead_Time]]+Inventory[[#This Row],[Safety_Stock]]-Inventory[[#This Row],[Current_Inventory]])</f>
        <v>1402.8</v>
      </c>
    </row>
    <row r="339" spans="1:19" x14ac:dyDescent="0.25">
      <c r="A339">
        <v>338</v>
      </c>
      <c r="B339" t="s">
        <v>360</v>
      </c>
      <c r="C339" s="4" t="s">
        <v>13</v>
      </c>
      <c r="D339" t="s">
        <v>22</v>
      </c>
      <c r="E339" s="4">
        <v>133</v>
      </c>
      <c r="F339" s="4">
        <v>13</v>
      </c>
      <c r="G339" s="4">
        <v>169</v>
      </c>
      <c r="H339" s="4">
        <v>35</v>
      </c>
      <c r="I339" s="4">
        <v>390</v>
      </c>
      <c r="J339" s="6">
        <v>1799.4</v>
      </c>
      <c r="K339" s="4">
        <v>0.27800000000000002</v>
      </c>
      <c r="L339" s="4" t="s">
        <v>19</v>
      </c>
      <c r="M339" s="4">
        <f>Inventory[[#This Row],[Daily_Demand]]*Inventory[[#This Row],[Lead_Time_Days]]</f>
        <v>1729</v>
      </c>
      <c r="N339" s="4">
        <f>MAX(0, Inventory[[#This Row],[Demand_Duration_Lead_time]]+Inventory[[#This Row],[Safety_Stock]]-Inventory[[#This Row],[Current_Inventory]])</f>
        <v>1595</v>
      </c>
      <c r="O3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9" s="8">
        <f>Inventory[[#This Row],[Current_Inventory]]*Inventory[[#This Row],[Unit_Cost]]</f>
        <v>304098.60000000003</v>
      </c>
      <c r="Q339" t="str">
        <f>IF(Inventory[[#This Row],[Stockout_Risk_Score]] &gt;= 0.8, "Critical",
   IF(Inventory[[#This Row],[Stockout_Risk_Score]] &gt;= 0.6, "High",
      IF(Inventory[[#This Row],[Stockout_Risk_Score]] &gt;= 0.3, "Medium", "Low")
   )
)</f>
        <v>Low</v>
      </c>
      <c r="R339">
        <f>Inventory[[#This Row],[Lead_Time_Days]]*0.8</f>
        <v>10.4</v>
      </c>
      <c r="S339">
        <f>MAX(0,Inventory[[#This Row],[Daily_Demand]]*Inventory[[#This Row],[Adj_Lead_Time]]+Inventory[[#This Row],[Safety_Stock]]-Inventory[[#This Row],[Current_Inventory]])</f>
        <v>1249.2</v>
      </c>
    </row>
    <row r="340" spans="1:19" x14ac:dyDescent="0.25">
      <c r="A340">
        <v>339</v>
      </c>
      <c r="B340" t="s">
        <v>361</v>
      </c>
      <c r="C340" s="4" t="s">
        <v>17</v>
      </c>
      <c r="D340" t="s">
        <v>18</v>
      </c>
      <c r="E340" s="4">
        <v>161</v>
      </c>
      <c r="F340" s="4">
        <v>12</v>
      </c>
      <c r="G340" s="4">
        <v>726</v>
      </c>
      <c r="H340" s="4">
        <v>34</v>
      </c>
      <c r="I340" s="4">
        <v>218</v>
      </c>
      <c r="J340" s="6">
        <v>1130.32</v>
      </c>
      <c r="K340" s="4">
        <v>0.98</v>
      </c>
      <c r="L340" s="4" t="s">
        <v>19</v>
      </c>
      <c r="M340" s="4">
        <f>Inventory[[#This Row],[Daily_Demand]]*Inventory[[#This Row],[Lead_Time_Days]]</f>
        <v>1932</v>
      </c>
      <c r="N340" s="4">
        <f>MAX(0, Inventory[[#This Row],[Demand_Duration_Lead_time]]+Inventory[[#This Row],[Safety_Stock]]-Inventory[[#This Row],[Current_Inventory]])</f>
        <v>1240</v>
      </c>
      <c r="O3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0" s="8">
        <f>Inventory[[#This Row],[Current_Inventory]]*Inventory[[#This Row],[Unit_Cost]]</f>
        <v>820612.32</v>
      </c>
      <c r="Q340" t="str">
        <f>IF(Inventory[[#This Row],[Stockout_Risk_Score]] &gt;= 0.8, "Critical",
   IF(Inventory[[#This Row],[Stockout_Risk_Score]] &gt;= 0.6, "High",
      IF(Inventory[[#This Row],[Stockout_Risk_Score]] &gt;= 0.3, "Medium", "Low")
   )
)</f>
        <v>Critical</v>
      </c>
      <c r="R340">
        <f>Inventory[[#This Row],[Lead_Time_Days]]*0.8</f>
        <v>9.6000000000000014</v>
      </c>
      <c r="S340">
        <f>MAX(0,Inventory[[#This Row],[Daily_Demand]]*Inventory[[#This Row],[Adj_Lead_Time]]+Inventory[[#This Row],[Safety_Stock]]-Inventory[[#This Row],[Current_Inventory]])</f>
        <v>853.60000000000014</v>
      </c>
    </row>
    <row r="341" spans="1:19" x14ac:dyDescent="0.25">
      <c r="A341">
        <v>340</v>
      </c>
      <c r="B341" t="s">
        <v>362</v>
      </c>
      <c r="C341" s="4" t="s">
        <v>13</v>
      </c>
      <c r="D341" t="s">
        <v>18</v>
      </c>
      <c r="E341" s="4">
        <v>183</v>
      </c>
      <c r="F341" s="4">
        <v>6</v>
      </c>
      <c r="G341" s="4">
        <v>611</v>
      </c>
      <c r="H341" s="4">
        <v>78</v>
      </c>
      <c r="I341" s="4">
        <v>102</v>
      </c>
      <c r="J341" s="6">
        <v>1396.83</v>
      </c>
      <c r="K341" s="4">
        <v>0.49299999999999999</v>
      </c>
      <c r="L341" s="4" t="s">
        <v>15</v>
      </c>
      <c r="M341" s="4">
        <f>Inventory[[#This Row],[Daily_Demand]]*Inventory[[#This Row],[Lead_Time_Days]]</f>
        <v>1098</v>
      </c>
      <c r="N341" s="4">
        <f>MAX(0, Inventory[[#This Row],[Demand_Duration_Lead_time]]+Inventory[[#This Row],[Safety_Stock]]-Inventory[[#This Row],[Current_Inventory]])</f>
        <v>565</v>
      </c>
      <c r="O3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1" s="8">
        <f>Inventory[[#This Row],[Current_Inventory]]*Inventory[[#This Row],[Unit_Cost]]</f>
        <v>853463.13</v>
      </c>
      <c r="Q341" t="str">
        <f>IF(Inventory[[#This Row],[Stockout_Risk_Score]] &gt;= 0.8, "Critical",
   IF(Inventory[[#This Row],[Stockout_Risk_Score]] &gt;= 0.6, "High",
      IF(Inventory[[#This Row],[Stockout_Risk_Score]] &gt;= 0.3, "Medium", "Low")
   )
)</f>
        <v>Medium</v>
      </c>
      <c r="R341">
        <f>Inventory[[#This Row],[Lead_Time_Days]]*0.8</f>
        <v>4.8000000000000007</v>
      </c>
      <c r="S341">
        <f>MAX(0,Inventory[[#This Row],[Daily_Demand]]*Inventory[[#This Row],[Adj_Lead_Time]]+Inventory[[#This Row],[Safety_Stock]]-Inventory[[#This Row],[Current_Inventory]])</f>
        <v>345.40000000000009</v>
      </c>
    </row>
    <row r="342" spans="1:19" x14ac:dyDescent="0.25">
      <c r="A342">
        <v>341</v>
      </c>
      <c r="B342" t="s">
        <v>363</v>
      </c>
      <c r="C342" s="4" t="s">
        <v>41</v>
      </c>
      <c r="D342" t="s">
        <v>14</v>
      </c>
      <c r="E342" s="4">
        <v>68</v>
      </c>
      <c r="F342" s="4">
        <v>2</v>
      </c>
      <c r="G342" s="4">
        <v>509</v>
      </c>
      <c r="H342" s="4">
        <v>160</v>
      </c>
      <c r="I342" s="4">
        <v>318</v>
      </c>
      <c r="J342" s="6">
        <v>1257.94</v>
      </c>
      <c r="K342" s="4">
        <v>0.74399999999999999</v>
      </c>
      <c r="L342" s="4" t="s">
        <v>27</v>
      </c>
      <c r="M342" s="4">
        <f>Inventory[[#This Row],[Daily_Demand]]*Inventory[[#This Row],[Lead_Time_Days]]</f>
        <v>136</v>
      </c>
      <c r="N342" s="4">
        <f>MAX(0, Inventory[[#This Row],[Demand_Duration_Lead_time]]+Inventory[[#This Row],[Safety_Stock]]-Inventory[[#This Row],[Current_Inventory]])</f>
        <v>0</v>
      </c>
      <c r="O3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2" s="8">
        <f>Inventory[[#This Row],[Current_Inventory]]*Inventory[[#This Row],[Unit_Cost]]</f>
        <v>640291.46000000008</v>
      </c>
      <c r="Q342" t="str">
        <f>IF(Inventory[[#This Row],[Stockout_Risk_Score]] &gt;= 0.8, "Critical",
   IF(Inventory[[#This Row],[Stockout_Risk_Score]] &gt;= 0.6, "High",
      IF(Inventory[[#This Row],[Stockout_Risk_Score]] &gt;= 0.3, "Medium", "Low")
   )
)</f>
        <v>High</v>
      </c>
      <c r="R342">
        <f>Inventory[[#This Row],[Lead_Time_Days]]*0.8</f>
        <v>1.6</v>
      </c>
      <c r="S342">
        <f>MAX(0,Inventory[[#This Row],[Daily_Demand]]*Inventory[[#This Row],[Adj_Lead_Time]]+Inventory[[#This Row],[Safety_Stock]]-Inventory[[#This Row],[Current_Inventory]])</f>
        <v>0</v>
      </c>
    </row>
    <row r="343" spans="1:19" x14ac:dyDescent="0.25">
      <c r="A343">
        <v>342</v>
      </c>
      <c r="B343" t="s">
        <v>364</v>
      </c>
      <c r="C343" s="4" t="s">
        <v>13</v>
      </c>
      <c r="D343" t="s">
        <v>18</v>
      </c>
      <c r="E343" s="4">
        <v>136</v>
      </c>
      <c r="F343" s="4">
        <v>5</v>
      </c>
      <c r="G343" s="4">
        <v>172</v>
      </c>
      <c r="H343" s="4">
        <v>74</v>
      </c>
      <c r="I343" s="4">
        <v>297</v>
      </c>
      <c r="J343" s="6">
        <v>1670.83</v>
      </c>
      <c r="K343" s="4">
        <v>0.70099999999999996</v>
      </c>
      <c r="L343" s="4" t="s">
        <v>15</v>
      </c>
      <c r="M343" s="4">
        <f>Inventory[[#This Row],[Daily_Demand]]*Inventory[[#This Row],[Lead_Time_Days]]</f>
        <v>680</v>
      </c>
      <c r="N343" s="4">
        <f>MAX(0, Inventory[[#This Row],[Demand_Duration_Lead_time]]+Inventory[[#This Row],[Safety_Stock]]-Inventory[[#This Row],[Current_Inventory]])</f>
        <v>582</v>
      </c>
      <c r="O3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3" s="8">
        <f>Inventory[[#This Row],[Current_Inventory]]*Inventory[[#This Row],[Unit_Cost]]</f>
        <v>287382.76</v>
      </c>
      <c r="Q343" t="str">
        <f>IF(Inventory[[#This Row],[Stockout_Risk_Score]] &gt;= 0.8, "Critical",
   IF(Inventory[[#This Row],[Stockout_Risk_Score]] &gt;= 0.6, "High",
      IF(Inventory[[#This Row],[Stockout_Risk_Score]] &gt;= 0.3, "Medium", "Low")
   )
)</f>
        <v>High</v>
      </c>
      <c r="R343">
        <f>Inventory[[#This Row],[Lead_Time_Days]]*0.8</f>
        <v>4</v>
      </c>
      <c r="S343">
        <f>MAX(0,Inventory[[#This Row],[Daily_Demand]]*Inventory[[#This Row],[Adj_Lead_Time]]+Inventory[[#This Row],[Safety_Stock]]-Inventory[[#This Row],[Current_Inventory]])</f>
        <v>446</v>
      </c>
    </row>
    <row r="344" spans="1:19" x14ac:dyDescent="0.25">
      <c r="A344">
        <v>343</v>
      </c>
      <c r="B344" t="s">
        <v>365</v>
      </c>
      <c r="C344" s="4" t="s">
        <v>21</v>
      </c>
      <c r="D344" t="s">
        <v>18</v>
      </c>
      <c r="E344" s="4">
        <v>91</v>
      </c>
      <c r="F344" s="4">
        <v>13</v>
      </c>
      <c r="G344" s="4">
        <v>36</v>
      </c>
      <c r="H344" s="4">
        <v>159</v>
      </c>
      <c r="I344" s="4">
        <v>177</v>
      </c>
      <c r="J344" s="6">
        <v>1679.93</v>
      </c>
      <c r="K344" s="4">
        <v>0.49099999999999999</v>
      </c>
      <c r="L344" s="4" t="s">
        <v>27</v>
      </c>
      <c r="M344" s="4">
        <f>Inventory[[#This Row],[Daily_Demand]]*Inventory[[#This Row],[Lead_Time_Days]]</f>
        <v>1183</v>
      </c>
      <c r="N344" s="4">
        <f>MAX(0, Inventory[[#This Row],[Demand_Duration_Lead_time]]+Inventory[[#This Row],[Safety_Stock]]-Inventory[[#This Row],[Current_Inventory]])</f>
        <v>1306</v>
      </c>
      <c r="O3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4" s="8">
        <f>Inventory[[#This Row],[Current_Inventory]]*Inventory[[#This Row],[Unit_Cost]]</f>
        <v>60477.48</v>
      </c>
      <c r="Q344" t="str">
        <f>IF(Inventory[[#This Row],[Stockout_Risk_Score]] &gt;= 0.8, "Critical",
   IF(Inventory[[#This Row],[Stockout_Risk_Score]] &gt;= 0.6, "High",
      IF(Inventory[[#This Row],[Stockout_Risk_Score]] &gt;= 0.3, "Medium", "Low")
   )
)</f>
        <v>Medium</v>
      </c>
      <c r="R344">
        <f>Inventory[[#This Row],[Lead_Time_Days]]*0.8</f>
        <v>10.4</v>
      </c>
      <c r="S344">
        <f>MAX(0,Inventory[[#This Row],[Daily_Demand]]*Inventory[[#This Row],[Adj_Lead_Time]]+Inventory[[#This Row],[Safety_Stock]]-Inventory[[#This Row],[Current_Inventory]])</f>
        <v>1069.4000000000001</v>
      </c>
    </row>
    <row r="345" spans="1:19" x14ac:dyDescent="0.25">
      <c r="A345">
        <v>344</v>
      </c>
      <c r="B345" t="s">
        <v>366</v>
      </c>
      <c r="C345" s="4" t="s">
        <v>13</v>
      </c>
      <c r="D345" t="s">
        <v>14</v>
      </c>
      <c r="E345" s="4">
        <v>160</v>
      </c>
      <c r="F345" s="4">
        <v>2</v>
      </c>
      <c r="G345" s="4">
        <v>570</v>
      </c>
      <c r="H345" s="4">
        <v>254</v>
      </c>
      <c r="I345" s="4">
        <v>125</v>
      </c>
      <c r="J345" s="6">
        <v>1200.0999999999999</v>
      </c>
      <c r="K345" s="4">
        <v>0.23899999999999999</v>
      </c>
      <c r="L345" s="4" t="s">
        <v>15</v>
      </c>
      <c r="M345" s="4">
        <f>Inventory[[#This Row],[Daily_Demand]]*Inventory[[#This Row],[Lead_Time_Days]]</f>
        <v>320</v>
      </c>
      <c r="N345" s="4">
        <f>MAX(0, Inventory[[#This Row],[Demand_Duration_Lead_time]]+Inventory[[#This Row],[Safety_Stock]]-Inventory[[#This Row],[Current_Inventory]])</f>
        <v>4</v>
      </c>
      <c r="O3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5" s="8">
        <f>Inventory[[#This Row],[Current_Inventory]]*Inventory[[#This Row],[Unit_Cost]]</f>
        <v>684057</v>
      </c>
      <c r="Q345" t="str">
        <f>IF(Inventory[[#This Row],[Stockout_Risk_Score]] &gt;= 0.8, "Critical",
   IF(Inventory[[#This Row],[Stockout_Risk_Score]] &gt;= 0.6, "High",
      IF(Inventory[[#This Row],[Stockout_Risk_Score]] &gt;= 0.3, "Medium", "Low")
   )
)</f>
        <v>Low</v>
      </c>
      <c r="R345">
        <f>Inventory[[#This Row],[Lead_Time_Days]]*0.8</f>
        <v>1.6</v>
      </c>
      <c r="S345">
        <f>MAX(0,Inventory[[#This Row],[Daily_Demand]]*Inventory[[#This Row],[Adj_Lead_Time]]+Inventory[[#This Row],[Safety_Stock]]-Inventory[[#This Row],[Current_Inventory]])</f>
        <v>0</v>
      </c>
    </row>
    <row r="346" spans="1:19" x14ac:dyDescent="0.25">
      <c r="A346">
        <v>345</v>
      </c>
      <c r="B346" t="s">
        <v>367</v>
      </c>
      <c r="C346" s="4" t="s">
        <v>26</v>
      </c>
      <c r="D346" t="s">
        <v>14</v>
      </c>
      <c r="E346" s="4">
        <v>20</v>
      </c>
      <c r="F346" s="4">
        <v>3</v>
      </c>
      <c r="G346" s="4">
        <v>367</v>
      </c>
      <c r="H346" s="4">
        <v>67</v>
      </c>
      <c r="I346" s="4">
        <v>318</v>
      </c>
      <c r="J346" s="6">
        <v>1283.3900000000001</v>
      </c>
      <c r="K346" s="4">
        <v>0.51100000000000001</v>
      </c>
      <c r="L346" s="4" t="s">
        <v>19</v>
      </c>
      <c r="M346" s="4">
        <f>Inventory[[#This Row],[Daily_Demand]]*Inventory[[#This Row],[Lead_Time_Days]]</f>
        <v>60</v>
      </c>
      <c r="N346" s="4">
        <f>MAX(0, Inventory[[#This Row],[Demand_Duration_Lead_time]]+Inventory[[#This Row],[Safety_Stock]]-Inventory[[#This Row],[Current_Inventory]])</f>
        <v>0</v>
      </c>
      <c r="O3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46" s="8">
        <f>Inventory[[#This Row],[Current_Inventory]]*Inventory[[#This Row],[Unit_Cost]]</f>
        <v>471004.13000000006</v>
      </c>
      <c r="Q346" t="str">
        <f>IF(Inventory[[#This Row],[Stockout_Risk_Score]] &gt;= 0.8, "Critical",
   IF(Inventory[[#This Row],[Stockout_Risk_Score]] &gt;= 0.6, "High",
      IF(Inventory[[#This Row],[Stockout_Risk_Score]] &gt;= 0.3, "Medium", "Low")
   )
)</f>
        <v>Medium</v>
      </c>
      <c r="R346">
        <f>Inventory[[#This Row],[Lead_Time_Days]]*0.8</f>
        <v>2.4000000000000004</v>
      </c>
      <c r="S346">
        <f>MAX(0,Inventory[[#This Row],[Daily_Demand]]*Inventory[[#This Row],[Adj_Lead_Time]]+Inventory[[#This Row],[Safety_Stock]]-Inventory[[#This Row],[Current_Inventory]])</f>
        <v>0</v>
      </c>
    </row>
    <row r="347" spans="1:19" x14ac:dyDescent="0.25">
      <c r="A347">
        <v>346</v>
      </c>
      <c r="B347" t="s">
        <v>368</v>
      </c>
      <c r="C347" s="4" t="s">
        <v>26</v>
      </c>
      <c r="D347" t="s">
        <v>22</v>
      </c>
      <c r="E347" s="4">
        <v>67</v>
      </c>
      <c r="F347" s="4">
        <v>3</v>
      </c>
      <c r="G347" s="4">
        <v>478</v>
      </c>
      <c r="H347" s="4">
        <v>165</v>
      </c>
      <c r="I347" s="4">
        <v>195</v>
      </c>
      <c r="J347" s="6">
        <v>1847.66</v>
      </c>
      <c r="K347" s="4">
        <v>0.68100000000000005</v>
      </c>
      <c r="L347" s="4" t="s">
        <v>19</v>
      </c>
      <c r="M347" s="4">
        <f>Inventory[[#This Row],[Daily_Demand]]*Inventory[[#This Row],[Lead_Time_Days]]</f>
        <v>201</v>
      </c>
      <c r="N347" s="4">
        <f>MAX(0, Inventory[[#This Row],[Demand_Duration_Lead_time]]+Inventory[[#This Row],[Safety_Stock]]-Inventory[[#This Row],[Current_Inventory]])</f>
        <v>0</v>
      </c>
      <c r="O3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7" s="8">
        <f>Inventory[[#This Row],[Current_Inventory]]*Inventory[[#This Row],[Unit_Cost]]</f>
        <v>883181.48</v>
      </c>
      <c r="Q347" t="str">
        <f>IF(Inventory[[#This Row],[Stockout_Risk_Score]] &gt;= 0.8, "Critical",
   IF(Inventory[[#This Row],[Stockout_Risk_Score]] &gt;= 0.6, "High",
      IF(Inventory[[#This Row],[Stockout_Risk_Score]] &gt;= 0.3, "Medium", "Low")
   )
)</f>
        <v>High</v>
      </c>
      <c r="R347">
        <f>Inventory[[#This Row],[Lead_Time_Days]]*0.8</f>
        <v>2.4000000000000004</v>
      </c>
      <c r="S347">
        <f>MAX(0,Inventory[[#This Row],[Daily_Demand]]*Inventory[[#This Row],[Adj_Lead_Time]]+Inventory[[#This Row],[Safety_Stock]]-Inventory[[#This Row],[Current_Inventory]])</f>
        <v>0</v>
      </c>
    </row>
    <row r="348" spans="1:19" x14ac:dyDescent="0.25">
      <c r="A348">
        <v>347</v>
      </c>
      <c r="B348" t="s">
        <v>369</v>
      </c>
      <c r="C348" s="4" t="s">
        <v>21</v>
      </c>
      <c r="D348" t="s">
        <v>18</v>
      </c>
      <c r="E348" s="4">
        <v>80</v>
      </c>
      <c r="F348" s="4">
        <v>5</v>
      </c>
      <c r="G348" s="4">
        <v>221</v>
      </c>
      <c r="H348" s="4">
        <v>121</v>
      </c>
      <c r="I348" s="4">
        <v>97</v>
      </c>
      <c r="J348" s="6">
        <v>1863.24</v>
      </c>
      <c r="K348" s="4">
        <v>0.46</v>
      </c>
      <c r="L348" s="4" t="s">
        <v>15</v>
      </c>
      <c r="M348" s="4">
        <f>Inventory[[#This Row],[Daily_Demand]]*Inventory[[#This Row],[Lead_Time_Days]]</f>
        <v>400</v>
      </c>
      <c r="N348" s="4">
        <f>MAX(0, Inventory[[#This Row],[Demand_Duration_Lead_time]]+Inventory[[#This Row],[Safety_Stock]]-Inventory[[#This Row],[Current_Inventory]])</f>
        <v>300</v>
      </c>
      <c r="O3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8" s="8">
        <f>Inventory[[#This Row],[Current_Inventory]]*Inventory[[#This Row],[Unit_Cost]]</f>
        <v>411776.04</v>
      </c>
      <c r="Q348" t="str">
        <f>IF(Inventory[[#This Row],[Stockout_Risk_Score]] &gt;= 0.8, "Critical",
   IF(Inventory[[#This Row],[Stockout_Risk_Score]] &gt;= 0.6, "High",
      IF(Inventory[[#This Row],[Stockout_Risk_Score]] &gt;= 0.3, "Medium", "Low")
   )
)</f>
        <v>Medium</v>
      </c>
      <c r="R348">
        <f>Inventory[[#This Row],[Lead_Time_Days]]*0.8</f>
        <v>4</v>
      </c>
      <c r="S348">
        <f>MAX(0,Inventory[[#This Row],[Daily_Demand]]*Inventory[[#This Row],[Adj_Lead_Time]]+Inventory[[#This Row],[Safety_Stock]]-Inventory[[#This Row],[Current_Inventory]])</f>
        <v>220</v>
      </c>
    </row>
    <row r="349" spans="1:19" x14ac:dyDescent="0.25">
      <c r="A349">
        <v>348</v>
      </c>
      <c r="B349" t="s">
        <v>370</v>
      </c>
      <c r="C349" s="4" t="s">
        <v>41</v>
      </c>
      <c r="D349" t="s">
        <v>22</v>
      </c>
      <c r="E349" s="4">
        <v>185</v>
      </c>
      <c r="F349" s="4">
        <v>9</v>
      </c>
      <c r="G349" s="4">
        <v>442</v>
      </c>
      <c r="H349" s="4">
        <v>132</v>
      </c>
      <c r="I349" s="4">
        <v>248</v>
      </c>
      <c r="J349" s="6">
        <v>1345.29</v>
      </c>
      <c r="K349" s="4">
        <v>8.2000000000000003E-2</v>
      </c>
      <c r="L349" s="4" t="s">
        <v>15</v>
      </c>
      <c r="M349" s="4">
        <f>Inventory[[#This Row],[Daily_Demand]]*Inventory[[#This Row],[Lead_Time_Days]]</f>
        <v>1665</v>
      </c>
      <c r="N349" s="4">
        <f>MAX(0, Inventory[[#This Row],[Demand_Duration_Lead_time]]+Inventory[[#This Row],[Safety_Stock]]-Inventory[[#This Row],[Current_Inventory]])</f>
        <v>1355</v>
      </c>
      <c r="O3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9" s="8">
        <f>Inventory[[#This Row],[Current_Inventory]]*Inventory[[#This Row],[Unit_Cost]]</f>
        <v>594618.17999999993</v>
      </c>
      <c r="Q349" t="str">
        <f>IF(Inventory[[#This Row],[Stockout_Risk_Score]] &gt;= 0.8, "Critical",
   IF(Inventory[[#This Row],[Stockout_Risk_Score]] &gt;= 0.6, "High",
      IF(Inventory[[#This Row],[Stockout_Risk_Score]] &gt;= 0.3, "Medium", "Low")
   )
)</f>
        <v>Low</v>
      </c>
      <c r="R349">
        <f>Inventory[[#This Row],[Lead_Time_Days]]*0.8</f>
        <v>7.2</v>
      </c>
      <c r="S349">
        <f>MAX(0,Inventory[[#This Row],[Daily_Demand]]*Inventory[[#This Row],[Adj_Lead_Time]]+Inventory[[#This Row],[Safety_Stock]]-Inventory[[#This Row],[Current_Inventory]])</f>
        <v>1022</v>
      </c>
    </row>
    <row r="350" spans="1:19" x14ac:dyDescent="0.25">
      <c r="A350">
        <v>349</v>
      </c>
      <c r="B350" t="s">
        <v>371</v>
      </c>
      <c r="C350" s="4" t="s">
        <v>26</v>
      </c>
      <c r="D350" t="s">
        <v>22</v>
      </c>
      <c r="E350" s="4">
        <v>89</v>
      </c>
      <c r="F350" s="4">
        <v>3</v>
      </c>
      <c r="G350" s="4">
        <v>299</v>
      </c>
      <c r="H350" s="4">
        <v>212</v>
      </c>
      <c r="I350" s="4">
        <v>120</v>
      </c>
      <c r="J350" s="6">
        <v>65.12</v>
      </c>
      <c r="K350" s="4">
        <v>1.7999999999999999E-2</v>
      </c>
      <c r="L350" s="4" t="s">
        <v>27</v>
      </c>
      <c r="M350" s="4">
        <f>Inventory[[#This Row],[Daily_Demand]]*Inventory[[#This Row],[Lead_Time_Days]]</f>
        <v>267</v>
      </c>
      <c r="N350" s="4">
        <f>MAX(0, Inventory[[#This Row],[Demand_Duration_Lead_time]]+Inventory[[#This Row],[Safety_Stock]]-Inventory[[#This Row],[Current_Inventory]])</f>
        <v>180</v>
      </c>
      <c r="O3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0" s="8">
        <f>Inventory[[#This Row],[Current_Inventory]]*Inventory[[#This Row],[Unit_Cost]]</f>
        <v>19470.88</v>
      </c>
      <c r="Q350" t="str">
        <f>IF(Inventory[[#This Row],[Stockout_Risk_Score]] &gt;= 0.8, "Critical",
   IF(Inventory[[#This Row],[Stockout_Risk_Score]] &gt;= 0.6, "High",
      IF(Inventory[[#This Row],[Stockout_Risk_Score]] &gt;= 0.3, "Medium", "Low")
   )
)</f>
        <v>Low</v>
      </c>
      <c r="R350">
        <f>Inventory[[#This Row],[Lead_Time_Days]]*0.8</f>
        <v>2.4000000000000004</v>
      </c>
      <c r="S350">
        <f>MAX(0,Inventory[[#This Row],[Daily_Demand]]*Inventory[[#This Row],[Adj_Lead_Time]]+Inventory[[#This Row],[Safety_Stock]]-Inventory[[#This Row],[Current_Inventory]])</f>
        <v>126.60000000000002</v>
      </c>
    </row>
    <row r="351" spans="1:19" x14ac:dyDescent="0.25">
      <c r="A351">
        <v>350</v>
      </c>
      <c r="B351" t="s">
        <v>372</v>
      </c>
      <c r="C351" s="4" t="s">
        <v>17</v>
      </c>
      <c r="D351" t="s">
        <v>14</v>
      </c>
      <c r="E351" s="4">
        <v>113</v>
      </c>
      <c r="F351" s="4">
        <v>10</v>
      </c>
      <c r="G351" s="4">
        <v>441</v>
      </c>
      <c r="H351" s="4">
        <v>13</v>
      </c>
      <c r="I351" s="4">
        <v>141</v>
      </c>
      <c r="J351" s="6">
        <v>253.6</v>
      </c>
      <c r="K351" s="4">
        <v>0.32800000000000001</v>
      </c>
      <c r="L351" s="4" t="s">
        <v>19</v>
      </c>
      <c r="M351" s="4">
        <f>Inventory[[#This Row],[Daily_Demand]]*Inventory[[#This Row],[Lead_Time_Days]]</f>
        <v>1130</v>
      </c>
      <c r="N351" s="4">
        <f>MAX(0, Inventory[[#This Row],[Demand_Duration_Lead_time]]+Inventory[[#This Row],[Safety_Stock]]-Inventory[[#This Row],[Current_Inventory]])</f>
        <v>702</v>
      </c>
      <c r="O3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1" s="8">
        <f>Inventory[[#This Row],[Current_Inventory]]*Inventory[[#This Row],[Unit_Cost]]</f>
        <v>111837.59999999999</v>
      </c>
      <c r="Q351" t="str">
        <f>IF(Inventory[[#This Row],[Stockout_Risk_Score]] &gt;= 0.8, "Critical",
   IF(Inventory[[#This Row],[Stockout_Risk_Score]] &gt;= 0.6, "High",
      IF(Inventory[[#This Row],[Stockout_Risk_Score]] &gt;= 0.3, "Medium", "Low")
   )
)</f>
        <v>Medium</v>
      </c>
      <c r="R351">
        <f>Inventory[[#This Row],[Lead_Time_Days]]*0.8</f>
        <v>8</v>
      </c>
      <c r="S351">
        <f>MAX(0,Inventory[[#This Row],[Daily_Demand]]*Inventory[[#This Row],[Adj_Lead_Time]]+Inventory[[#This Row],[Safety_Stock]]-Inventory[[#This Row],[Current_Inventory]])</f>
        <v>476</v>
      </c>
    </row>
    <row r="352" spans="1:19" x14ac:dyDescent="0.25">
      <c r="A352">
        <v>351</v>
      </c>
      <c r="B352" t="s">
        <v>373</v>
      </c>
      <c r="C352" s="4" t="s">
        <v>26</v>
      </c>
      <c r="D352" t="s">
        <v>22</v>
      </c>
      <c r="E352" s="4">
        <v>21</v>
      </c>
      <c r="F352" s="4">
        <v>13</v>
      </c>
      <c r="G352" s="4">
        <v>619</v>
      </c>
      <c r="H352" s="4">
        <v>138</v>
      </c>
      <c r="I352" s="4">
        <v>258</v>
      </c>
      <c r="J352" s="6">
        <v>1722.99</v>
      </c>
      <c r="K352" s="4">
        <v>0.15</v>
      </c>
      <c r="L352" s="4" t="s">
        <v>15</v>
      </c>
      <c r="M352" s="4">
        <f>Inventory[[#This Row],[Daily_Demand]]*Inventory[[#This Row],[Lead_Time_Days]]</f>
        <v>273</v>
      </c>
      <c r="N352" s="4">
        <f>MAX(0, Inventory[[#This Row],[Demand_Duration_Lead_time]]+Inventory[[#This Row],[Safety_Stock]]-Inventory[[#This Row],[Current_Inventory]])</f>
        <v>0</v>
      </c>
      <c r="O3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2" s="8">
        <f>Inventory[[#This Row],[Current_Inventory]]*Inventory[[#This Row],[Unit_Cost]]</f>
        <v>1066530.81</v>
      </c>
      <c r="Q352" t="str">
        <f>IF(Inventory[[#This Row],[Stockout_Risk_Score]] &gt;= 0.8, "Critical",
   IF(Inventory[[#This Row],[Stockout_Risk_Score]] &gt;= 0.6, "High",
      IF(Inventory[[#This Row],[Stockout_Risk_Score]] &gt;= 0.3, "Medium", "Low")
   )
)</f>
        <v>Low</v>
      </c>
      <c r="R352">
        <f>Inventory[[#This Row],[Lead_Time_Days]]*0.8</f>
        <v>10.4</v>
      </c>
      <c r="S352">
        <f>MAX(0,Inventory[[#This Row],[Daily_Demand]]*Inventory[[#This Row],[Adj_Lead_Time]]+Inventory[[#This Row],[Safety_Stock]]-Inventory[[#This Row],[Current_Inventory]])</f>
        <v>0</v>
      </c>
    </row>
    <row r="353" spans="1:19" x14ac:dyDescent="0.25">
      <c r="A353">
        <v>352</v>
      </c>
      <c r="B353" t="s">
        <v>374</v>
      </c>
      <c r="C353" s="4" t="s">
        <v>26</v>
      </c>
      <c r="D353" t="s">
        <v>18</v>
      </c>
      <c r="E353" s="4">
        <v>172</v>
      </c>
      <c r="F353" s="4">
        <v>10</v>
      </c>
      <c r="G353" s="4">
        <v>484</v>
      </c>
      <c r="H353" s="4">
        <v>35</v>
      </c>
      <c r="I353" s="4">
        <v>391</v>
      </c>
      <c r="J353" s="6">
        <v>215.19</v>
      </c>
      <c r="K353" s="4">
        <v>0.90600000000000003</v>
      </c>
      <c r="L353" s="4" t="s">
        <v>27</v>
      </c>
      <c r="M353" s="4">
        <f>Inventory[[#This Row],[Daily_Demand]]*Inventory[[#This Row],[Lead_Time_Days]]</f>
        <v>1720</v>
      </c>
      <c r="N353" s="4">
        <f>MAX(0, Inventory[[#This Row],[Demand_Duration_Lead_time]]+Inventory[[#This Row],[Safety_Stock]]-Inventory[[#This Row],[Current_Inventory]])</f>
        <v>1271</v>
      </c>
      <c r="O3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3" s="8">
        <f>Inventory[[#This Row],[Current_Inventory]]*Inventory[[#This Row],[Unit_Cost]]</f>
        <v>104151.95999999999</v>
      </c>
      <c r="Q353" t="str">
        <f>IF(Inventory[[#This Row],[Stockout_Risk_Score]] &gt;= 0.8, "Critical",
   IF(Inventory[[#This Row],[Stockout_Risk_Score]] &gt;= 0.6, "High",
      IF(Inventory[[#This Row],[Stockout_Risk_Score]] &gt;= 0.3, "Medium", "Low")
   )
)</f>
        <v>Critical</v>
      </c>
      <c r="R353">
        <f>Inventory[[#This Row],[Lead_Time_Days]]*0.8</f>
        <v>8</v>
      </c>
      <c r="S353">
        <f>MAX(0,Inventory[[#This Row],[Daily_Demand]]*Inventory[[#This Row],[Adj_Lead_Time]]+Inventory[[#This Row],[Safety_Stock]]-Inventory[[#This Row],[Current_Inventory]])</f>
        <v>927</v>
      </c>
    </row>
    <row r="354" spans="1:19" x14ac:dyDescent="0.25">
      <c r="A354">
        <v>353</v>
      </c>
      <c r="B354" t="s">
        <v>375</v>
      </c>
      <c r="C354" s="4" t="s">
        <v>41</v>
      </c>
      <c r="D354" t="s">
        <v>14</v>
      </c>
      <c r="E354" s="4">
        <v>145</v>
      </c>
      <c r="F354" s="4">
        <v>3</v>
      </c>
      <c r="G354" s="4">
        <v>374</v>
      </c>
      <c r="H354" s="4">
        <v>298</v>
      </c>
      <c r="I354" s="4">
        <v>388</v>
      </c>
      <c r="J354" s="6">
        <v>466.36</v>
      </c>
      <c r="K354" s="4">
        <v>0.17599999999999999</v>
      </c>
      <c r="L354" s="4" t="s">
        <v>19</v>
      </c>
      <c r="M354" s="4">
        <f>Inventory[[#This Row],[Daily_Demand]]*Inventory[[#This Row],[Lead_Time_Days]]</f>
        <v>435</v>
      </c>
      <c r="N354" s="4">
        <f>MAX(0, Inventory[[#This Row],[Demand_Duration_Lead_time]]+Inventory[[#This Row],[Safety_Stock]]-Inventory[[#This Row],[Current_Inventory]])</f>
        <v>359</v>
      </c>
      <c r="O3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4" s="8">
        <f>Inventory[[#This Row],[Current_Inventory]]*Inventory[[#This Row],[Unit_Cost]]</f>
        <v>174418.64</v>
      </c>
      <c r="Q354" t="str">
        <f>IF(Inventory[[#This Row],[Stockout_Risk_Score]] &gt;= 0.8, "Critical",
   IF(Inventory[[#This Row],[Stockout_Risk_Score]] &gt;= 0.6, "High",
      IF(Inventory[[#This Row],[Stockout_Risk_Score]] &gt;= 0.3, "Medium", "Low")
   )
)</f>
        <v>Low</v>
      </c>
      <c r="R354">
        <f>Inventory[[#This Row],[Lead_Time_Days]]*0.8</f>
        <v>2.4000000000000004</v>
      </c>
      <c r="S354">
        <f>MAX(0,Inventory[[#This Row],[Daily_Demand]]*Inventory[[#This Row],[Adj_Lead_Time]]+Inventory[[#This Row],[Safety_Stock]]-Inventory[[#This Row],[Current_Inventory]])</f>
        <v>272</v>
      </c>
    </row>
    <row r="355" spans="1:19" x14ac:dyDescent="0.25">
      <c r="A355">
        <v>354</v>
      </c>
      <c r="B355" t="s">
        <v>376</v>
      </c>
      <c r="C355" s="4" t="s">
        <v>13</v>
      </c>
      <c r="D355" t="s">
        <v>18</v>
      </c>
      <c r="E355" s="4">
        <v>184</v>
      </c>
      <c r="F355" s="4">
        <v>2</v>
      </c>
      <c r="G355" s="4">
        <v>601</v>
      </c>
      <c r="H355" s="4">
        <v>36</v>
      </c>
      <c r="I355" s="4">
        <v>97</v>
      </c>
      <c r="J355" s="6">
        <v>499.57</v>
      </c>
      <c r="K355" s="4">
        <v>0.39400000000000002</v>
      </c>
      <c r="L355" s="4" t="s">
        <v>27</v>
      </c>
      <c r="M355" s="4">
        <f>Inventory[[#This Row],[Daily_Demand]]*Inventory[[#This Row],[Lead_Time_Days]]</f>
        <v>368</v>
      </c>
      <c r="N355" s="4">
        <f>MAX(0, Inventory[[#This Row],[Demand_Duration_Lead_time]]+Inventory[[#This Row],[Safety_Stock]]-Inventory[[#This Row],[Current_Inventory]])</f>
        <v>0</v>
      </c>
      <c r="O3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5" s="8">
        <f>Inventory[[#This Row],[Current_Inventory]]*Inventory[[#This Row],[Unit_Cost]]</f>
        <v>300241.57</v>
      </c>
      <c r="Q355" t="str">
        <f>IF(Inventory[[#This Row],[Stockout_Risk_Score]] &gt;= 0.8, "Critical",
   IF(Inventory[[#This Row],[Stockout_Risk_Score]] &gt;= 0.6, "High",
      IF(Inventory[[#This Row],[Stockout_Risk_Score]] &gt;= 0.3, "Medium", "Low")
   )
)</f>
        <v>Medium</v>
      </c>
      <c r="R355">
        <f>Inventory[[#This Row],[Lead_Time_Days]]*0.8</f>
        <v>1.6</v>
      </c>
      <c r="S355">
        <f>MAX(0,Inventory[[#This Row],[Daily_Demand]]*Inventory[[#This Row],[Adj_Lead_Time]]+Inventory[[#This Row],[Safety_Stock]]-Inventory[[#This Row],[Current_Inventory]])</f>
        <v>0</v>
      </c>
    </row>
    <row r="356" spans="1:19" x14ac:dyDescent="0.25">
      <c r="A356">
        <v>355</v>
      </c>
      <c r="B356" t="s">
        <v>377</v>
      </c>
      <c r="C356" s="4" t="s">
        <v>26</v>
      </c>
      <c r="D356" t="s">
        <v>18</v>
      </c>
      <c r="E356" s="4">
        <v>62</v>
      </c>
      <c r="F356" s="4">
        <v>11</v>
      </c>
      <c r="G356" s="4">
        <v>397</v>
      </c>
      <c r="H356" s="4">
        <v>51</v>
      </c>
      <c r="I356" s="4">
        <v>78</v>
      </c>
      <c r="J356" s="6">
        <v>1220.46</v>
      </c>
      <c r="K356" s="4">
        <v>0.71199999999999997</v>
      </c>
      <c r="L356" s="4" t="s">
        <v>19</v>
      </c>
      <c r="M356" s="4">
        <f>Inventory[[#This Row],[Daily_Demand]]*Inventory[[#This Row],[Lead_Time_Days]]</f>
        <v>682</v>
      </c>
      <c r="N356" s="4">
        <f>MAX(0, Inventory[[#This Row],[Demand_Duration_Lead_time]]+Inventory[[#This Row],[Safety_Stock]]-Inventory[[#This Row],[Current_Inventory]])</f>
        <v>336</v>
      </c>
      <c r="O3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6" s="8">
        <f>Inventory[[#This Row],[Current_Inventory]]*Inventory[[#This Row],[Unit_Cost]]</f>
        <v>484522.62</v>
      </c>
      <c r="Q356" t="str">
        <f>IF(Inventory[[#This Row],[Stockout_Risk_Score]] &gt;= 0.8, "Critical",
   IF(Inventory[[#This Row],[Stockout_Risk_Score]] &gt;= 0.6, "High",
      IF(Inventory[[#This Row],[Stockout_Risk_Score]] &gt;= 0.3, "Medium", "Low")
   )
)</f>
        <v>High</v>
      </c>
      <c r="R356">
        <f>Inventory[[#This Row],[Lead_Time_Days]]*0.8</f>
        <v>8.8000000000000007</v>
      </c>
      <c r="S356">
        <f>MAX(0,Inventory[[#This Row],[Daily_Demand]]*Inventory[[#This Row],[Adj_Lead_Time]]+Inventory[[#This Row],[Safety_Stock]]-Inventory[[#This Row],[Current_Inventory]])</f>
        <v>199.60000000000002</v>
      </c>
    </row>
    <row r="357" spans="1:19" x14ac:dyDescent="0.25">
      <c r="A357">
        <v>356</v>
      </c>
      <c r="B357" t="s">
        <v>378</v>
      </c>
      <c r="C357" s="4" t="s">
        <v>21</v>
      </c>
      <c r="D357" t="s">
        <v>14</v>
      </c>
      <c r="E357" s="4">
        <v>169</v>
      </c>
      <c r="F357" s="4">
        <v>11</v>
      </c>
      <c r="G357" s="4">
        <v>143</v>
      </c>
      <c r="H357" s="4">
        <v>80</v>
      </c>
      <c r="I357" s="4">
        <v>225</v>
      </c>
      <c r="J357" s="6">
        <v>1174.43</v>
      </c>
      <c r="K357" s="4">
        <v>0.81499999999999995</v>
      </c>
      <c r="L357" s="4" t="s">
        <v>19</v>
      </c>
      <c r="M357" s="4">
        <f>Inventory[[#This Row],[Daily_Demand]]*Inventory[[#This Row],[Lead_Time_Days]]</f>
        <v>1859</v>
      </c>
      <c r="N357" s="4">
        <f>MAX(0, Inventory[[#This Row],[Demand_Duration_Lead_time]]+Inventory[[#This Row],[Safety_Stock]]-Inventory[[#This Row],[Current_Inventory]])</f>
        <v>1796</v>
      </c>
      <c r="O3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7" s="8">
        <f>Inventory[[#This Row],[Current_Inventory]]*Inventory[[#This Row],[Unit_Cost]]</f>
        <v>167943.49000000002</v>
      </c>
      <c r="Q357" t="str">
        <f>IF(Inventory[[#This Row],[Stockout_Risk_Score]] &gt;= 0.8, "Critical",
   IF(Inventory[[#This Row],[Stockout_Risk_Score]] &gt;= 0.6, "High",
      IF(Inventory[[#This Row],[Stockout_Risk_Score]] &gt;= 0.3, "Medium", "Low")
   )
)</f>
        <v>Critical</v>
      </c>
      <c r="R357">
        <f>Inventory[[#This Row],[Lead_Time_Days]]*0.8</f>
        <v>8.8000000000000007</v>
      </c>
      <c r="S357">
        <f>MAX(0,Inventory[[#This Row],[Daily_Demand]]*Inventory[[#This Row],[Adj_Lead_Time]]+Inventory[[#This Row],[Safety_Stock]]-Inventory[[#This Row],[Current_Inventory]])</f>
        <v>1424.2</v>
      </c>
    </row>
    <row r="358" spans="1:19" x14ac:dyDescent="0.25">
      <c r="A358">
        <v>357</v>
      </c>
      <c r="B358" t="s">
        <v>379</v>
      </c>
      <c r="C358" s="4" t="s">
        <v>13</v>
      </c>
      <c r="D358" t="s">
        <v>18</v>
      </c>
      <c r="E358" s="4">
        <v>83</v>
      </c>
      <c r="F358" s="4">
        <v>10</v>
      </c>
      <c r="G358" s="4">
        <v>99</v>
      </c>
      <c r="H358" s="4">
        <v>73</v>
      </c>
      <c r="I358" s="4">
        <v>68</v>
      </c>
      <c r="J358" s="6">
        <v>614.36</v>
      </c>
      <c r="K358" s="4">
        <v>0.47799999999999998</v>
      </c>
      <c r="L358" s="4" t="s">
        <v>27</v>
      </c>
      <c r="M358" s="4">
        <f>Inventory[[#This Row],[Daily_Demand]]*Inventory[[#This Row],[Lead_Time_Days]]</f>
        <v>830</v>
      </c>
      <c r="N358" s="4">
        <f>MAX(0, Inventory[[#This Row],[Demand_Duration_Lead_time]]+Inventory[[#This Row],[Safety_Stock]]-Inventory[[#This Row],[Current_Inventory]])</f>
        <v>804</v>
      </c>
      <c r="O3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8" s="8">
        <f>Inventory[[#This Row],[Current_Inventory]]*Inventory[[#This Row],[Unit_Cost]]</f>
        <v>60821.64</v>
      </c>
      <c r="Q358" t="str">
        <f>IF(Inventory[[#This Row],[Stockout_Risk_Score]] &gt;= 0.8, "Critical",
   IF(Inventory[[#This Row],[Stockout_Risk_Score]] &gt;= 0.6, "High",
      IF(Inventory[[#This Row],[Stockout_Risk_Score]] &gt;= 0.3, "Medium", "Low")
   )
)</f>
        <v>Medium</v>
      </c>
      <c r="R358">
        <f>Inventory[[#This Row],[Lead_Time_Days]]*0.8</f>
        <v>8</v>
      </c>
      <c r="S358">
        <f>MAX(0,Inventory[[#This Row],[Daily_Demand]]*Inventory[[#This Row],[Adj_Lead_Time]]+Inventory[[#This Row],[Safety_Stock]]-Inventory[[#This Row],[Current_Inventory]])</f>
        <v>638</v>
      </c>
    </row>
    <row r="359" spans="1:19" x14ac:dyDescent="0.25">
      <c r="A359">
        <v>358</v>
      </c>
      <c r="B359" t="s">
        <v>380</v>
      </c>
      <c r="C359" s="4" t="s">
        <v>17</v>
      </c>
      <c r="D359" t="s">
        <v>14</v>
      </c>
      <c r="E359" s="4">
        <v>65</v>
      </c>
      <c r="F359" s="4">
        <v>3</v>
      </c>
      <c r="G359" s="4">
        <v>576</v>
      </c>
      <c r="H359" s="4">
        <v>34</v>
      </c>
      <c r="I359" s="4">
        <v>96</v>
      </c>
      <c r="J359" s="6">
        <v>454.84</v>
      </c>
      <c r="K359" s="4">
        <v>0.18099999999999999</v>
      </c>
      <c r="L359" s="4" t="s">
        <v>27</v>
      </c>
      <c r="M359" s="4">
        <f>Inventory[[#This Row],[Daily_Demand]]*Inventory[[#This Row],[Lead_Time_Days]]</f>
        <v>195</v>
      </c>
      <c r="N359" s="4">
        <f>MAX(0, Inventory[[#This Row],[Demand_Duration_Lead_time]]+Inventory[[#This Row],[Safety_Stock]]-Inventory[[#This Row],[Current_Inventory]])</f>
        <v>0</v>
      </c>
      <c r="O3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59" s="8">
        <f>Inventory[[#This Row],[Current_Inventory]]*Inventory[[#This Row],[Unit_Cost]]</f>
        <v>261987.84</v>
      </c>
      <c r="Q359" t="str">
        <f>IF(Inventory[[#This Row],[Stockout_Risk_Score]] &gt;= 0.8, "Critical",
   IF(Inventory[[#This Row],[Stockout_Risk_Score]] &gt;= 0.6, "High",
      IF(Inventory[[#This Row],[Stockout_Risk_Score]] &gt;= 0.3, "Medium", "Low")
   )
)</f>
        <v>Low</v>
      </c>
      <c r="R359">
        <f>Inventory[[#This Row],[Lead_Time_Days]]*0.8</f>
        <v>2.4000000000000004</v>
      </c>
      <c r="S359">
        <f>MAX(0,Inventory[[#This Row],[Daily_Demand]]*Inventory[[#This Row],[Adj_Lead_Time]]+Inventory[[#This Row],[Safety_Stock]]-Inventory[[#This Row],[Current_Inventory]])</f>
        <v>0</v>
      </c>
    </row>
    <row r="360" spans="1:19" x14ac:dyDescent="0.25">
      <c r="A360">
        <v>359</v>
      </c>
      <c r="B360" t="s">
        <v>381</v>
      </c>
      <c r="C360" s="4" t="s">
        <v>41</v>
      </c>
      <c r="D360" t="s">
        <v>18</v>
      </c>
      <c r="E360" s="4">
        <v>117</v>
      </c>
      <c r="F360" s="4">
        <v>9</v>
      </c>
      <c r="G360" s="4">
        <v>252</v>
      </c>
      <c r="H360" s="4">
        <v>81</v>
      </c>
      <c r="I360" s="4">
        <v>394</v>
      </c>
      <c r="J360" s="6">
        <v>1540.84</v>
      </c>
      <c r="K360" s="4">
        <v>0.27100000000000002</v>
      </c>
      <c r="L360" s="4" t="s">
        <v>19</v>
      </c>
      <c r="M360" s="4">
        <f>Inventory[[#This Row],[Daily_Demand]]*Inventory[[#This Row],[Lead_Time_Days]]</f>
        <v>1053</v>
      </c>
      <c r="N360" s="4">
        <f>MAX(0, Inventory[[#This Row],[Demand_Duration_Lead_time]]+Inventory[[#This Row],[Safety_Stock]]-Inventory[[#This Row],[Current_Inventory]])</f>
        <v>882</v>
      </c>
      <c r="O3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0" s="8">
        <f>Inventory[[#This Row],[Current_Inventory]]*Inventory[[#This Row],[Unit_Cost]]</f>
        <v>388291.68</v>
      </c>
      <c r="Q360" t="str">
        <f>IF(Inventory[[#This Row],[Stockout_Risk_Score]] &gt;= 0.8, "Critical",
   IF(Inventory[[#This Row],[Stockout_Risk_Score]] &gt;= 0.6, "High",
      IF(Inventory[[#This Row],[Stockout_Risk_Score]] &gt;= 0.3, "Medium", "Low")
   )
)</f>
        <v>Low</v>
      </c>
      <c r="R360">
        <f>Inventory[[#This Row],[Lead_Time_Days]]*0.8</f>
        <v>7.2</v>
      </c>
      <c r="S360">
        <f>MAX(0,Inventory[[#This Row],[Daily_Demand]]*Inventory[[#This Row],[Adj_Lead_Time]]+Inventory[[#This Row],[Safety_Stock]]-Inventory[[#This Row],[Current_Inventory]])</f>
        <v>671.4</v>
      </c>
    </row>
    <row r="361" spans="1:19" x14ac:dyDescent="0.25">
      <c r="A361">
        <v>360</v>
      </c>
      <c r="B361" t="s">
        <v>382</v>
      </c>
      <c r="C361" s="4" t="s">
        <v>17</v>
      </c>
      <c r="D361" t="s">
        <v>14</v>
      </c>
      <c r="E361" s="4">
        <v>125</v>
      </c>
      <c r="F361" s="4">
        <v>4</v>
      </c>
      <c r="G361" s="4">
        <v>499</v>
      </c>
      <c r="H361" s="4">
        <v>277</v>
      </c>
      <c r="I361" s="4">
        <v>109</v>
      </c>
      <c r="J361" s="6">
        <v>1874.14</v>
      </c>
      <c r="K361" s="4">
        <v>0.41899999999999998</v>
      </c>
      <c r="L361" s="4" t="s">
        <v>19</v>
      </c>
      <c r="M361" s="4">
        <f>Inventory[[#This Row],[Daily_Demand]]*Inventory[[#This Row],[Lead_Time_Days]]</f>
        <v>500</v>
      </c>
      <c r="N361" s="4">
        <f>MAX(0, Inventory[[#This Row],[Demand_Duration_Lead_time]]+Inventory[[#This Row],[Safety_Stock]]-Inventory[[#This Row],[Current_Inventory]])</f>
        <v>278</v>
      </c>
      <c r="O3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1" s="8">
        <f>Inventory[[#This Row],[Current_Inventory]]*Inventory[[#This Row],[Unit_Cost]]</f>
        <v>935195.8600000001</v>
      </c>
      <c r="Q361" t="str">
        <f>IF(Inventory[[#This Row],[Stockout_Risk_Score]] &gt;= 0.8, "Critical",
   IF(Inventory[[#This Row],[Stockout_Risk_Score]] &gt;= 0.6, "High",
      IF(Inventory[[#This Row],[Stockout_Risk_Score]] &gt;= 0.3, "Medium", "Low")
   )
)</f>
        <v>Medium</v>
      </c>
      <c r="R361">
        <f>Inventory[[#This Row],[Lead_Time_Days]]*0.8</f>
        <v>3.2</v>
      </c>
      <c r="S361">
        <f>MAX(0,Inventory[[#This Row],[Daily_Demand]]*Inventory[[#This Row],[Adj_Lead_Time]]+Inventory[[#This Row],[Safety_Stock]]-Inventory[[#This Row],[Current_Inventory]])</f>
        <v>178</v>
      </c>
    </row>
    <row r="362" spans="1:19" x14ac:dyDescent="0.25">
      <c r="A362">
        <v>361</v>
      </c>
      <c r="B362" t="s">
        <v>383</v>
      </c>
      <c r="C362" s="4" t="s">
        <v>13</v>
      </c>
      <c r="D362" t="s">
        <v>22</v>
      </c>
      <c r="E362" s="4">
        <v>38</v>
      </c>
      <c r="F362" s="4">
        <v>2</v>
      </c>
      <c r="G362" s="4">
        <v>173</v>
      </c>
      <c r="H362" s="4">
        <v>104</v>
      </c>
      <c r="I362" s="4">
        <v>225</v>
      </c>
      <c r="J362" s="6">
        <v>152.97</v>
      </c>
      <c r="K362" s="4">
        <v>0.36499999999999999</v>
      </c>
      <c r="L362" s="4" t="s">
        <v>27</v>
      </c>
      <c r="M362" s="4">
        <f>Inventory[[#This Row],[Daily_Demand]]*Inventory[[#This Row],[Lead_Time_Days]]</f>
        <v>76</v>
      </c>
      <c r="N362" s="4">
        <f>MAX(0, Inventory[[#This Row],[Demand_Duration_Lead_time]]+Inventory[[#This Row],[Safety_Stock]]-Inventory[[#This Row],[Current_Inventory]])</f>
        <v>7</v>
      </c>
      <c r="O3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2" s="8">
        <f>Inventory[[#This Row],[Current_Inventory]]*Inventory[[#This Row],[Unit_Cost]]</f>
        <v>26463.81</v>
      </c>
      <c r="Q362" t="str">
        <f>IF(Inventory[[#This Row],[Stockout_Risk_Score]] &gt;= 0.8, "Critical",
   IF(Inventory[[#This Row],[Stockout_Risk_Score]] &gt;= 0.6, "High",
      IF(Inventory[[#This Row],[Stockout_Risk_Score]] &gt;= 0.3, "Medium", "Low")
   )
)</f>
        <v>Medium</v>
      </c>
      <c r="R362">
        <f>Inventory[[#This Row],[Lead_Time_Days]]*0.8</f>
        <v>1.6</v>
      </c>
      <c r="S362">
        <f>MAX(0,Inventory[[#This Row],[Daily_Demand]]*Inventory[[#This Row],[Adj_Lead_Time]]+Inventory[[#This Row],[Safety_Stock]]-Inventory[[#This Row],[Current_Inventory]])</f>
        <v>0</v>
      </c>
    </row>
    <row r="363" spans="1:19" x14ac:dyDescent="0.25">
      <c r="A363">
        <v>362</v>
      </c>
      <c r="B363" t="s">
        <v>384</v>
      </c>
      <c r="C363" s="4" t="s">
        <v>13</v>
      </c>
      <c r="D363" t="s">
        <v>18</v>
      </c>
      <c r="E363" s="4">
        <v>74</v>
      </c>
      <c r="F363" s="4">
        <v>12</v>
      </c>
      <c r="G363" s="4">
        <v>711</v>
      </c>
      <c r="H363" s="4">
        <v>126</v>
      </c>
      <c r="I363" s="4">
        <v>304</v>
      </c>
      <c r="J363" s="6">
        <v>309.7</v>
      </c>
      <c r="K363" s="4">
        <v>0.34899999999999998</v>
      </c>
      <c r="L363" s="4" t="s">
        <v>15</v>
      </c>
      <c r="M363" s="4">
        <f>Inventory[[#This Row],[Daily_Demand]]*Inventory[[#This Row],[Lead_Time_Days]]</f>
        <v>888</v>
      </c>
      <c r="N363" s="4">
        <f>MAX(0, Inventory[[#This Row],[Demand_Duration_Lead_time]]+Inventory[[#This Row],[Safety_Stock]]-Inventory[[#This Row],[Current_Inventory]])</f>
        <v>303</v>
      </c>
      <c r="O3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3" s="8">
        <f>Inventory[[#This Row],[Current_Inventory]]*Inventory[[#This Row],[Unit_Cost]]</f>
        <v>220196.69999999998</v>
      </c>
      <c r="Q363" t="str">
        <f>IF(Inventory[[#This Row],[Stockout_Risk_Score]] &gt;= 0.8, "Critical",
   IF(Inventory[[#This Row],[Stockout_Risk_Score]] &gt;= 0.6, "High",
      IF(Inventory[[#This Row],[Stockout_Risk_Score]] &gt;= 0.3, "Medium", "Low")
   )
)</f>
        <v>Medium</v>
      </c>
      <c r="R363">
        <f>Inventory[[#This Row],[Lead_Time_Days]]*0.8</f>
        <v>9.6000000000000014</v>
      </c>
      <c r="S363">
        <f>MAX(0,Inventory[[#This Row],[Daily_Demand]]*Inventory[[#This Row],[Adj_Lead_Time]]+Inventory[[#This Row],[Safety_Stock]]-Inventory[[#This Row],[Current_Inventory]])</f>
        <v>125.40000000000009</v>
      </c>
    </row>
    <row r="364" spans="1:19" x14ac:dyDescent="0.25">
      <c r="A364">
        <v>363</v>
      </c>
      <c r="B364" t="s">
        <v>385</v>
      </c>
      <c r="C364" s="4" t="s">
        <v>13</v>
      </c>
      <c r="D364" t="s">
        <v>14</v>
      </c>
      <c r="E364" s="4">
        <v>21</v>
      </c>
      <c r="F364" s="4">
        <v>2</v>
      </c>
      <c r="G364" s="4">
        <v>428</v>
      </c>
      <c r="H364" s="4">
        <v>173</v>
      </c>
      <c r="I364" s="4">
        <v>278</v>
      </c>
      <c r="J364" s="6">
        <v>1302.22</v>
      </c>
      <c r="K364" s="4">
        <v>0.13200000000000001</v>
      </c>
      <c r="L364" s="4" t="s">
        <v>27</v>
      </c>
      <c r="M364" s="4">
        <f>Inventory[[#This Row],[Daily_Demand]]*Inventory[[#This Row],[Lead_Time_Days]]</f>
        <v>42</v>
      </c>
      <c r="N364" s="4">
        <f>MAX(0, Inventory[[#This Row],[Demand_Duration_Lead_time]]+Inventory[[#This Row],[Safety_Stock]]-Inventory[[#This Row],[Current_Inventory]])</f>
        <v>0</v>
      </c>
      <c r="O3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4" s="8">
        <f>Inventory[[#This Row],[Current_Inventory]]*Inventory[[#This Row],[Unit_Cost]]</f>
        <v>557350.16</v>
      </c>
      <c r="Q364" t="str">
        <f>IF(Inventory[[#This Row],[Stockout_Risk_Score]] &gt;= 0.8, "Critical",
   IF(Inventory[[#This Row],[Stockout_Risk_Score]] &gt;= 0.6, "High",
      IF(Inventory[[#This Row],[Stockout_Risk_Score]] &gt;= 0.3, "Medium", "Low")
   )
)</f>
        <v>Low</v>
      </c>
      <c r="R364">
        <f>Inventory[[#This Row],[Lead_Time_Days]]*0.8</f>
        <v>1.6</v>
      </c>
      <c r="S364">
        <f>MAX(0,Inventory[[#This Row],[Daily_Demand]]*Inventory[[#This Row],[Adj_Lead_Time]]+Inventory[[#This Row],[Safety_Stock]]-Inventory[[#This Row],[Current_Inventory]])</f>
        <v>0</v>
      </c>
    </row>
    <row r="365" spans="1:19" x14ac:dyDescent="0.25">
      <c r="A365">
        <v>364</v>
      </c>
      <c r="B365" t="s">
        <v>386</v>
      </c>
      <c r="C365" s="4" t="s">
        <v>17</v>
      </c>
      <c r="D365" t="s">
        <v>18</v>
      </c>
      <c r="E365" s="4">
        <v>24</v>
      </c>
      <c r="F365" s="4">
        <v>11</v>
      </c>
      <c r="G365" s="4">
        <v>50</v>
      </c>
      <c r="H365" s="4">
        <v>287</v>
      </c>
      <c r="I365" s="4">
        <v>196</v>
      </c>
      <c r="J365" s="6">
        <v>1618.66</v>
      </c>
      <c r="K365" s="4">
        <v>0.91300000000000003</v>
      </c>
      <c r="L365" s="4" t="s">
        <v>15</v>
      </c>
      <c r="M365" s="4">
        <f>Inventory[[#This Row],[Daily_Demand]]*Inventory[[#This Row],[Lead_Time_Days]]</f>
        <v>264</v>
      </c>
      <c r="N365" s="4">
        <f>MAX(0, Inventory[[#This Row],[Demand_Duration_Lead_time]]+Inventory[[#This Row],[Safety_Stock]]-Inventory[[#This Row],[Current_Inventory]])</f>
        <v>501</v>
      </c>
      <c r="O3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5" s="8">
        <f>Inventory[[#This Row],[Current_Inventory]]*Inventory[[#This Row],[Unit_Cost]]</f>
        <v>80933</v>
      </c>
      <c r="Q365" t="str">
        <f>IF(Inventory[[#This Row],[Stockout_Risk_Score]] &gt;= 0.8, "Critical",
   IF(Inventory[[#This Row],[Stockout_Risk_Score]] &gt;= 0.6, "High",
      IF(Inventory[[#This Row],[Stockout_Risk_Score]] &gt;= 0.3, "Medium", "Low")
   )
)</f>
        <v>Critical</v>
      </c>
      <c r="R365">
        <f>Inventory[[#This Row],[Lead_Time_Days]]*0.8</f>
        <v>8.8000000000000007</v>
      </c>
      <c r="S365">
        <f>MAX(0,Inventory[[#This Row],[Daily_Demand]]*Inventory[[#This Row],[Adj_Lead_Time]]+Inventory[[#This Row],[Safety_Stock]]-Inventory[[#This Row],[Current_Inventory]])</f>
        <v>448.20000000000005</v>
      </c>
    </row>
    <row r="366" spans="1:19" x14ac:dyDescent="0.25">
      <c r="A366">
        <v>365</v>
      </c>
      <c r="B366" t="s">
        <v>387</v>
      </c>
      <c r="C366" s="4" t="s">
        <v>13</v>
      </c>
      <c r="D366" t="s">
        <v>18</v>
      </c>
      <c r="E366" s="4">
        <v>63</v>
      </c>
      <c r="F366" s="4">
        <v>3</v>
      </c>
      <c r="G366" s="4">
        <v>616</v>
      </c>
      <c r="H366" s="4">
        <v>74</v>
      </c>
      <c r="I366" s="4">
        <v>347</v>
      </c>
      <c r="J366" s="6">
        <v>1592.82</v>
      </c>
      <c r="K366" s="4">
        <v>0.03</v>
      </c>
      <c r="L366" s="4" t="s">
        <v>27</v>
      </c>
      <c r="M366" s="4">
        <f>Inventory[[#This Row],[Daily_Demand]]*Inventory[[#This Row],[Lead_Time_Days]]</f>
        <v>189</v>
      </c>
      <c r="N366" s="4">
        <f>MAX(0, Inventory[[#This Row],[Demand_Duration_Lead_time]]+Inventory[[#This Row],[Safety_Stock]]-Inventory[[#This Row],[Current_Inventory]])</f>
        <v>0</v>
      </c>
      <c r="O3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66" s="8">
        <f>Inventory[[#This Row],[Current_Inventory]]*Inventory[[#This Row],[Unit_Cost]]</f>
        <v>981177.12</v>
      </c>
      <c r="Q366" t="str">
        <f>IF(Inventory[[#This Row],[Stockout_Risk_Score]] &gt;= 0.8, "Critical",
   IF(Inventory[[#This Row],[Stockout_Risk_Score]] &gt;= 0.6, "High",
      IF(Inventory[[#This Row],[Stockout_Risk_Score]] &gt;= 0.3, "Medium", "Low")
   )
)</f>
        <v>Low</v>
      </c>
      <c r="R366">
        <f>Inventory[[#This Row],[Lead_Time_Days]]*0.8</f>
        <v>2.4000000000000004</v>
      </c>
      <c r="S366">
        <f>MAX(0,Inventory[[#This Row],[Daily_Demand]]*Inventory[[#This Row],[Adj_Lead_Time]]+Inventory[[#This Row],[Safety_Stock]]-Inventory[[#This Row],[Current_Inventory]])</f>
        <v>0</v>
      </c>
    </row>
    <row r="367" spans="1:19" x14ac:dyDescent="0.25">
      <c r="A367">
        <v>366</v>
      </c>
      <c r="B367" t="s">
        <v>388</v>
      </c>
      <c r="C367" s="4" t="s">
        <v>17</v>
      </c>
      <c r="D367" t="s">
        <v>18</v>
      </c>
      <c r="E367" s="4">
        <v>73</v>
      </c>
      <c r="F367" s="4">
        <v>8</v>
      </c>
      <c r="G367" s="4">
        <v>576</v>
      </c>
      <c r="H367" s="4">
        <v>269</v>
      </c>
      <c r="I367" s="4">
        <v>382</v>
      </c>
      <c r="J367" s="6">
        <v>1453.38</v>
      </c>
      <c r="K367" s="4">
        <v>0.44</v>
      </c>
      <c r="L367" s="4" t="s">
        <v>15</v>
      </c>
      <c r="M367" s="4">
        <f>Inventory[[#This Row],[Daily_Demand]]*Inventory[[#This Row],[Lead_Time_Days]]</f>
        <v>584</v>
      </c>
      <c r="N367" s="4">
        <f>MAX(0, Inventory[[#This Row],[Demand_Duration_Lead_time]]+Inventory[[#This Row],[Safety_Stock]]-Inventory[[#This Row],[Current_Inventory]])</f>
        <v>277</v>
      </c>
      <c r="O3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7" s="8">
        <f>Inventory[[#This Row],[Current_Inventory]]*Inventory[[#This Row],[Unit_Cost]]</f>
        <v>837146.88000000012</v>
      </c>
      <c r="Q367" t="str">
        <f>IF(Inventory[[#This Row],[Stockout_Risk_Score]] &gt;= 0.8, "Critical",
   IF(Inventory[[#This Row],[Stockout_Risk_Score]] &gt;= 0.6, "High",
      IF(Inventory[[#This Row],[Stockout_Risk_Score]] &gt;= 0.3, "Medium", "Low")
   )
)</f>
        <v>Medium</v>
      </c>
      <c r="R367">
        <f>Inventory[[#This Row],[Lead_Time_Days]]*0.8</f>
        <v>6.4</v>
      </c>
      <c r="S367">
        <f>MAX(0,Inventory[[#This Row],[Daily_Demand]]*Inventory[[#This Row],[Adj_Lead_Time]]+Inventory[[#This Row],[Safety_Stock]]-Inventory[[#This Row],[Current_Inventory]])</f>
        <v>160.20000000000005</v>
      </c>
    </row>
    <row r="368" spans="1:19" x14ac:dyDescent="0.25">
      <c r="A368">
        <v>367</v>
      </c>
      <c r="B368" t="s">
        <v>389</v>
      </c>
      <c r="C368" s="4" t="s">
        <v>13</v>
      </c>
      <c r="D368" t="s">
        <v>14</v>
      </c>
      <c r="E368" s="4">
        <v>165</v>
      </c>
      <c r="F368" s="4">
        <v>13</v>
      </c>
      <c r="G368" s="4">
        <v>522</v>
      </c>
      <c r="H368" s="4">
        <v>237</v>
      </c>
      <c r="I368" s="4">
        <v>288</v>
      </c>
      <c r="J368" s="6">
        <v>1780.48</v>
      </c>
      <c r="K368" s="4">
        <v>0.98</v>
      </c>
      <c r="L368" s="4" t="s">
        <v>15</v>
      </c>
      <c r="M368" s="4">
        <f>Inventory[[#This Row],[Daily_Demand]]*Inventory[[#This Row],[Lead_Time_Days]]</f>
        <v>2145</v>
      </c>
      <c r="N368" s="4">
        <f>MAX(0, Inventory[[#This Row],[Demand_Duration_Lead_time]]+Inventory[[#This Row],[Safety_Stock]]-Inventory[[#This Row],[Current_Inventory]])</f>
        <v>1860</v>
      </c>
      <c r="O3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8" s="8">
        <f>Inventory[[#This Row],[Current_Inventory]]*Inventory[[#This Row],[Unit_Cost]]</f>
        <v>929410.56000000006</v>
      </c>
      <c r="Q368" t="str">
        <f>IF(Inventory[[#This Row],[Stockout_Risk_Score]] &gt;= 0.8, "Critical",
   IF(Inventory[[#This Row],[Stockout_Risk_Score]] &gt;= 0.6, "High",
      IF(Inventory[[#This Row],[Stockout_Risk_Score]] &gt;= 0.3, "Medium", "Low")
   )
)</f>
        <v>Critical</v>
      </c>
      <c r="R368">
        <f>Inventory[[#This Row],[Lead_Time_Days]]*0.8</f>
        <v>10.4</v>
      </c>
      <c r="S368">
        <f>MAX(0,Inventory[[#This Row],[Daily_Demand]]*Inventory[[#This Row],[Adj_Lead_Time]]+Inventory[[#This Row],[Safety_Stock]]-Inventory[[#This Row],[Current_Inventory]])</f>
        <v>1431</v>
      </c>
    </row>
    <row r="369" spans="1:19" x14ac:dyDescent="0.25">
      <c r="A369">
        <v>368</v>
      </c>
      <c r="B369" t="s">
        <v>390</v>
      </c>
      <c r="C369" s="4" t="s">
        <v>21</v>
      </c>
      <c r="D369" t="s">
        <v>22</v>
      </c>
      <c r="E369" s="4">
        <v>106</v>
      </c>
      <c r="F369" s="4">
        <v>7</v>
      </c>
      <c r="G369" s="4">
        <v>390</v>
      </c>
      <c r="H369" s="4">
        <v>209</v>
      </c>
      <c r="I369" s="4">
        <v>381</v>
      </c>
      <c r="J369" s="6">
        <v>473.83</v>
      </c>
      <c r="K369" s="4">
        <v>0.66</v>
      </c>
      <c r="L369" s="4" t="s">
        <v>19</v>
      </c>
      <c r="M369" s="4">
        <f>Inventory[[#This Row],[Daily_Demand]]*Inventory[[#This Row],[Lead_Time_Days]]</f>
        <v>742</v>
      </c>
      <c r="N369" s="4">
        <f>MAX(0, Inventory[[#This Row],[Demand_Duration_Lead_time]]+Inventory[[#This Row],[Safety_Stock]]-Inventory[[#This Row],[Current_Inventory]])</f>
        <v>561</v>
      </c>
      <c r="O3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9" s="8">
        <f>Inventory[[#This Row],[Current_Inventory]]*Inventory[[#This Row],[Unit_Cost]]</f>
        <v>184793.69999999998</v>
      </c>
      <c r="Q369" t="str">
        <f>IF(Inventory[[#This Row],[Stockout_Risk_Score]] &gt;= 0.8, "Critical",
   IF(Inventory[[#This Row],[Stockout_Risk_Score]] &gt;= 0.6, "High",
      IF(Inventory[[#This Row],[Stockout_Risk_Score]] &gt;= 0.3, "Medium", "Low")
   )
)</f>
        <v>High</v>
      </c>
      <c r="R369">
        <f>Inventory[[#This Row],[Lead_Time_Days]]*0.8</f>
        <v>5.6000000000000005</v>
      </c>
      <c r="S369">
        <f>MAX(0,Inventory[[#This Row],[Daily_Demand]]*Inventory[[#This Row],[Adj_Lead_Time]]+Inventory[[#This Row],[Safety_Stock]]-Inventory[[#This Row],[Current_Inventory]])</f>
        <v>412.6</v>
      </c>
    </row>
    <row r="370" spans="1:19" x14ac:dyDescent="0.25">
      <c r="A370">
        <v>369</v>
      </c>
      <c r="B370" t="s">
        <v>391</v>
      </c>
      <c r="C370" s="4" t="s">
        <v>13</v>
      </c>
      <c r="D370" t="s">
        <v>22</v>
      </c>
      <c r="E370" s="4">
        <v>124</v>
      </c>
      <c r="F370" s="4">
        <v>13</v>
      </c>
      <c r="G370" s="4">
        <v>342</v>
      </c>
      <c r="H370" s="4">
        <v>229</v>
      </c>
      <c r="I370" s="4">
        <v>237</v>
      </c>
      <c r="J370" s="6">
        <v>259.22000000000003</v>
      </c>
      <c r="K370" s="4">
        <v>0.35499999999999998</v>
      </c>
      <c r="L370" s="4" t="s">
        <v>27</v>
      </c>
      <c r="M370" s="4">
        <f>Inventory[[#This Row],[Daily_Demand]]*Inventory[[#This Row],[Lead_Time_Days]]</f>
        <v>1612</v>
      </c>
      <c r="N370" s="4">
        <f>MAX(0, Inventory[[#This Row],[Demand_Duration_Lead_time]]+Inventory[[#This Row],[Safety_Stock]]-Inventory[[#This Row],[Current_Inventory]])</f>
        <v>1499</v>
      </c>
      <c r="O3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0" s="8">
        <f>Inventory[[#This Row],[Current_Inventory]]*Inventory[[#This Row],[Unit_Cost]]</f>
        <v>88653.24</v>
      </c>
      <c r="Q370" t="str">
        <f>IF(Inventory[[#This Row],[Stockout_Risk_Score]] &gt;= 0.8, "Critical",
   IF(Inventory[[#This Row],[Stockout_Risk_Score]] &gt;= 0.6, "High",
      IF(Inventory[[#This Row],[Stockout_Risk_Score]] &gt;= 0.3, "Medium", "Low")
   )
)</f>
        <v>Medium</v>
      </c>
      <c r="R370">
        <f>Inventory[[#This Row],[Lead_Time_Days]]*0.8</f>
        <v>10.4</v>
      </c>
      <c r="S370">
        <f>MAX(0,Inventory[[#This Row],[Daily_Demand]]*Inventory[[#This Row],[Adj_Lead_Time]]+Inventory[[#This Row],[Safety_Stock]]-Inventory[[#This Row],[Current_Inventory]])</f>
        <v>1176.6000000000001</v>
      </c>
    </row>
    <row r="371" spans="1:19" x14ac:dyDescent="0.25">
      <c r="A371">
        <v>370</v>
      </c>
      <c r="B371" t="s">
        <v>392</v>
      </c>
      <c r="C371" s="4" t="s">
        <v>17</v>
      </c>
      <c r="D371" t="s">
        <v>22</v>
      </c>
      <c r="E371" s="4">
        <v>149</v>
      </c>
      <c r="F371" s="4">
        <v>12</v>
      </c>
      <c r="G371" s="4">
        <v>351</v>
      </c>
      <c r="H371" s="4">
        <v>189</v>
      </c>
      <c r="I371" s="4">
        <v>373</v>
      </c>
      <c r="J371" s="6">
        <v>1249.96</v>
      </c>
      <c r="K371" s="4">
        <v>0.14599999999999999</v>
      </c>
      <c r="L371" s="4" t="s">
        <v>27</v>
      </c>
      <c r="M371" s="4">
        <f>Inventory[[#This Row],[Daily_Demand]]*Inventory[[#This Row],[Lead_Time_Days]]</f>
        <v>1788</v>
      </c>
      <c r="N371" s="4">
        <f>MAX(0, Inventory[[#This Row],[Demand_Duration_Lead_time]]+Inventory[[#This Row],[Safety_Stock]]-Inventory[[#This Row],[Current_Inventory]])</f>
        <v>1626</v>
      </c>
      <c r="O3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1" s="8">
        <f>Inventory[[#This Row],[Current_Inventory]]*Inventory[[#This Row],[Unit_Cost]]</f>
        <v>438735.96</v>
      </c>
      <c r="Q371" t="str">
        <f>IF(Inventory[[#This Row],[Stockout_Risk_Score]] &gt;= 0.8, "Critical",
   IF(Inventory[[#This Row],[Stockout_Risk_Score]] &gt;= 0.6, "High",
      IF(Inventory[[#This Row],[Stockout_Risk_Score]] &gt;= 0.3, "Medium", "Low")
   )
)</f>
        <v>Low</v>
      </c>
      <c r="R371">
        <f>Inventory[[#This Row],[Lead_Time_Days]]*0.8</f>
        <v>9.6000000000000014</v>
      </c>
      <c r="S371">
        <f>MAX(0,Inventory[[#This Row],[Daily_Demand]]*Inventory[[#This Row],[Adj_Lead_Time]]+Inventory[[#This Row],[Safety_Stock]]-Inventory[[#This Row],[Current_Inventory]])</f>
        <v>1268.4000000000003</v>
      </c>
    </row>
    <row r="372" spans="1:19" x14ac:dyDescent="0.25">
      <c r="A372">
        <v>371</v>
      </c>
      <c r="B372" t="s">
        <v>393</v>
      </c>
      <c r="C372" s="4" t="s">
        <v>26</v>
      </c>
      <c r="D372" t="s">
        <v>14</v>
      </c>
      <c r="E372" s="4">
        <v>61</v>
      </c>
      <c r="F372" s="4">
        <v>3</v>
      </c>
      <c r="G372" s="4">
        <v>262</v>
      </c>
      <c r="H372" s="4">
        <v>237</v>
      </c>
      <c r="I372" s="4">
        <v>384</v>
      </c>
      <c r="J372" s="6">
        <v>1653.44</v>
      </c>
      <c r="K372" s="4">
        <v>0.96399999999999997</v>
      </c>
      <c r="L372" s="4" t="s">
        <v>27</v>
      </c>
      <c r="M372" s="4">
        <f>Inventory[[#This Row],[Daily_Demand]]*Inventory[[#This Row],[Lead_Time_Days]]</f>
        <v>183</v>
      </c>
      <c r="N372" s="4">
        <f>MAX(0, Inventory[[#This Row],[Demand_Duration_Lead_time]]+Inventory[[#This Row],[Safety_Stock]]-Inventory[[#This Row],[Current_Inventory]])</f>
        <v>158</v>
      </c>
      <c r="O3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2" s="8">
        <f>Inventory[[#This Row],[Current_Inventory]]*Inventory[[#This Row],[Unit_Cost]]</f>
        <v>433201.28</v>
      </c>
      <c r="Q372" t="str">
        <f>IF(Inventory[[#This Row],[Stockout_Risk_Score]] &gt;= 0.8, "Critical",
   IF(Inventory[[#This Row],[Stockout_Risk_Score]] &gt;= 0.6, "High",
      IF(Inventory[[#This Row],[Stockout_Risk_Score]] &gt;= 0.3, "Medium", "Low")
   )
)</f>
        <v>Critical</v>
      </c>
      <c r="R372">
        <f>Inventory[[#This Row],[Lead_Time_Days]]*0.8</f>
        <v>2.4000000000000004</v>
      </c>
      <c r="S372">
        <f>MAX(0,Inventory[[#This Row],[Daily_Demand]]*Inventory[[#This Row],[Adj_Lead_Time]]+Inventory[[#This Row],[Safety_Stock]]-Inventory[[#This Row],[Current_Inventory]])</f>
        <v>121.40000000000003</v>
      </c>
    </row>
    <row r="373" spans="1:19" x14ac:dyDescent="0.25">
      <c r="A373">
        <v>372</v>
      </c>
      <c r="B373" t="s">
        <v>394</v>
      </c>
      <c r="C373" s="4" t="s">
        <v>13</v>
      </c>
      <c r="D373" t="s">
        <v>22</v>
      </c>
      <c r="E373" s="4">
        <v>87</v>
      </c>
      <c r="F373" s="4">
        <v>5</v>
      </c>
      <c r="G373" s="4">
        <v>571</v>
      </c>
      <c r="H373" s="4">
        <v>261</v>
      </c>
      <c r="I373" s="4">
        <v>258</v>
      </c>
      <c r="J373" s="6">
        <v>1184.98</v>
      </c>
      <c r="K373" s="4">
        <v>1.4E-2</v>
      </c>
      <c r="L373" s="4" t="s">
        <v>15</v>
      </c>
      <c r="M373" s="4">
        <f>Inventory[[#This Row],[Daily_Demand]]*Inventory[[#This Row],[Lead_Time_Days]]</f>
        <v>435</v>
      </c>
      <c r="N373" s="4">
        <f>MAX(0, Inventory[[#This Row],[Demand_Duration_Lead_time]]+Inventory[[#This Row],[Safety_Stock]]-Inventory[[#This Row],[Current_Inventory]])</f>
        <v>125</v>
      </c>
      <c r="O3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3" s="8">
        <f>Inventory[[#This Row],[Current_Inventory]]*Inventory[[#This Row],[Unit_Cost]]</f>
        <v>676623.58</v>
      </c>
      <c r="Q373" t="str">
        <f>IF(Inventory[[#This Row],[Stockout_Risk_Score]] &gt;= 0.8, "Critical",
   IF(Inventory[[#This Row],[Stockout_Risk_Score]] &gt;= 0.6, "High",
      IF(Inventory[[#This Row],[Stockout_Risk_Score]] &gt;= 0.3, "Medium", "Low")
   )
)</f>
        <v>Low</v>
      </c>
      <c r="R373">
        <f>Inventory[[#This Row],[Lead_Time_Days]]*0.8</f>
        <v>4</v>
      </c>
      <c r="S373">
        <f>MAX(0,Inventory[[#This Row],[Daily_Demand]]*Inventory[[#This Row],[Adj_Lead_Time]]+Inventory[[#This Row],[Safety_Stock]]-Inventory[[#This Row],[Current_Inventory]])</f>
        <v>38</v>
      </c>
    </row>
    <row r="374" spans="1:19" x14ac:dyDescent="0.25">
      <c r="A374">
        <v>373</v>
      </c>
      <c r="B374" t="s">
        <v>395</v>
      </c>
      <c r="C374" s="4" t="s">
        <v>26</v>
      </c>
      <c r="D374" t="s">
        <v>14</v>
      </c>
      <c r="E374" s="4">
        <v>133</v>
      </c>
      <c r="F374" s="4">
        <v>3</v>
      </c>
      <c r="G374" s="4">
        <v>449</v>
      </c>
      <c r="H374" s="4">
        <v>13</v>
      </c>
      <c r="I374" s="4">
        <v>124</v>
      </c>
      <c r="J374" s="6">
        <v>1927.85</v>
      </c>
      <c r="K374" s="4">
        <v>0.68100000000000005</v>
      </c>
      <c r="L374" s="4" t="s">
        <v>15</v>
      </c>
      <c r="M374" s="4">
        <f>Inventory[[#This Row],[Daily_Demand]]*Inventory[[#This Row],[Lead_Time_Days]]</f>
        <v>399</v>
      </c>
      <c r="N374" s="4">
        <f>MAX(0, Inventory[[#This Row],[Demand_Duration_Lead_time]]+Inventory[[#This Row],[Safety_Stock]]-Inventory[[#This Row],[Current_Inventory]])</f>
        <v>0</v>
      </c>
      <c r="O3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4" s="8">
        <f>Inventory[[#This Row],[Current_Inventory]]*Inventory[[#This Row],[Unit_Cost]]</f>
        <v>865604.64999999991</v>
      </c>
      <c r="Q374" t="str">
        <f>IF(Inventory[[#This Row],[Stockout_Risk_Score]] &gt;= 0.8, "Critical",
   IF(Inventory[[#This Row],[Stockout_Risk_Score]] &gt;= 0.6, "High",
      IF(Inventory[[#This Row],[Stockout_Risk_Score]] &gt;= 0.3, "Medium", "Low")
   )
)</f>
        <v>High</v>
      </c>
      <c r="R374">
        <f>Inventory[[#This Row],[Lead_Time_Days]]*0.8</f>
        <v>2.4000000000000004</v>
      </c>
      <c r="S374">
        <f>MAX(0,Inventory[[#This Row],[Daily_Demand]]*Inventory[[#This Row],[Adj_Lead_Time]]+Inventory[[#This Row],[Safety_Stock]]-Inventory[[#This Row],[Current_Inventory]])</f>
        <v>0</v>
      </c>
    </row>
    <row r="375" spans="1:19" x14ac:dyDescent="0.25">
      <c r="A375">
        <v>374</v>
      </c>
      <c r="B375" t="s">
        <v>396</v>
      </c>
      <c r="C375" s="4" t="s">
        <v>21</v>
      </c>
      <c r="D375" t="s">
        <v>18</v>
      </c>
      <c r="E375" s="4">
        <v>17</v>
      </c>
      <c r="F375" s="4">
        <v>2</v>
      </c>
      <c r="G375" s="4">
        <v>201</v>
      </c>
      <c r="H375" s="4">
        <v>150</v>
      </c>
      <c r="I375" s="4">
        <v>232</v>
      </c>
      <c r="J375" s="6">
        <v>1601.35</v>
      </c>
      <c r="K375" s="4">
        <v>0.88</v>
      </c>
      <c r="L375" s="4" t="s">
        <v>19</v>
      </c>
      <c r="M375" s="4">
        <f>Inventory[[#This Row],[Daily_Demand]]*Inventory[[#This Row],[Lead_Time_Days]]</f>
        <v>34</v>
      </c>
      <c r="N375" s="4">
        <f>MAX(0, Inventory[[#This Row],[Demand_Duration_Lead_time]]+Inventory[[#This Row],[Safety_Stock]]-Inventory[[#This Row],[Current_Inventory]])</f>
        <v>0</v>
      </c>
      <c r="O3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5" s="8">
        <f>Inventory[[#This Row],[Current_Inventory]]*Inventory[[#This Row],[Unit_Cost]]</f>
        <v>321871.34999999998</v>
      </c>
      <c r="Q375" t="str">
        <f>IF(Inventory[[#This Row],[Stockout_Risk_Score]] &gt;= 0.8, "Critical",
   IF(Inventory[[#This Row],[Stockout_Risk_Score]] &gt;= 0.6, "High",
      IF(Inventory[[#This Row],[Stockout_Risk_Score]] &gt;= 0.3, "Medium", "Low")
   )
)</f>
        <v>Critical</v>
      </c>
      <c r="R375">
        <f>Inventory[[#This Row],[Lead_Time_Days]]*0.8</f>
        <v>1.6</v>
      </c>
      <c r="S375">
        <f>MAX(0,Inventory[[#This Row],[Daily_Demand]]*Inventory[[#This Row],[Adj_Lead_Time]]+Inventory[[#This Row],[Safety_Stock]]-Inventory[[#This Row],[Current_Inventory]])</f>
        <v>0</v>
      </c>
    </row>
    <row r="376" spans="1:19" x14ac:dyDescent="0.25">
      <c r="A376">
        <v>375</v>
      </c>
      <c r="B376" t="s">
        <v>397</v>
      </c>
      <c r="C376" s="4" t="s">
        <v>41</v>
      </c>
      <c r="D376" t="s">
        <v>18</v>
      </c>
      <c r="E376" s="4">
        <v>159</v>
      </c>
      <c r="F376" s="4">
        <v>13</v>
      </c>
      <c r="G376" s="4">
        <v>492</v>
      </c>
      <c r="H376" s="4">
        <v>175</v>
      </c>
      <c r="I376" s="4">
        <v>136</v>
      </c>
      <c r="J376" s="6">
        <v>1416.54</v>
      </c>
      <c r="K376" s="4">
        <v>2.5000000000000001E-2</v>
      </c>
      <c r="L376" s="4" t="s">
        <v>15</v>
      </c>
      <c r="M376" s="4">
        <f>Inventory[[#This Row],[Daily_Demand]]*Inventory[[#This Row],[Lead_Time_Days]]</f>
        <v>2067</v>
      </c>
      <c r="N376" s="4">
        <f>MAX(0, Inventory[[#This Row],[Demand_Duration_Lead_time]]+Inventory[[#This Row],[Safety_Stock]]-Inventory[[#This Row],[Current_Inventory]])</f>
        <v>1750</v>
      </c>
      <c r="O3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6" s="8">
        <f>Inventory[[#This Row],[Current_Inventory]]*Inventory[[#This Row],[Unit_Cost]]</f>
        <v>696937.67999999993</v>
      </c>
      <c r="Q376" t="str">
        <f>IF(Inventory[[#This Row],[Stockout_Risk_Score]] &gt;= 0.8, "Critical",
   IF(Inventory[[#This Row],[Stockout_Risk_Score]] &gt;= 0.6, "High",
      IF(Inventory[[#This Row],[Stockout_Risk_Score]] &gt;= 0.3, "Medium", "Low")
   )
)</f>
        <v>Low</v>
      </c>
      <c r="R376">
        <f>Inventory[[#This Row],[Lead_Time_Days]]*0.8</f>
        <v>10.4</v>
      </c>
      <c r="S376">
        <f>MAX(0,Inventory[[#This Row],[Daily_Demand]]*Inventory[[#This Row],[Adj_Lead_Time]]+Inventory[[#This Row],[Safety_Stock]]-Inventory[[#This Row],[Current_Inventory]])</f>
        <v>1336.6000000000001</v>
      </c>
    </row>
    <row r="377" spans="1:19" x14ac:dyDescent="0.25">
      <c r="A377">
        <v>376</v>
      </c>
      <c r="B377" t="s">
        <v>398</v>
      </c>
      <c r="C377" s="4" t="s">
        <v>21</v>
      </c>
      <c r="D377" t="s">
        <v>22</v>
      </c>
      <c r="E377" s="4">
        <v>191</v>
      </c>
      <c r="F377" s="4">
        <v>4</v>
      </c>
      <c r="G377" s="4">
        <v>395</v>
      </c>
      <c r="H377" s="4">
        <v>263</v>
      </c>
      <c r="I377" s="4">
        <v>320</v>
      </c>
      <c r="J377" s="6">
        <v>167.5</v>
      </c>
      <c r="K377" s="4">
        <v>0.72499999999999998</v>
      </c>
      <c r="L377" s="4" t="s">
        <v>27</v>
      </c>
      <c r="M377" s="4">
        <f>Inventory[[#This Row],[Daily_Demand]]*Inventory[[#This Row],[Lead_Time_Days]]</f>
        <v>764</v>
      </c>
      <c r="N377" s="4">
        <f>MAX(0, Inventory[[#This Row],[Demand_Duration_Lead_time]]+Inventory[[#This Row],[Safety_Stock]]-Inventory[[#This Row],[Current_Inventory]])</f>
        <v>632</v>
      </c>
      <c r="O3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7" s="8">
        <f>Inventory[[#This Row],[Current_Inventory]]*Inventory[[#This Row],[Unit_Cost]]</f>
        <v>66162.5</v>
      </c>
      <c r="Q377" t="str">
        <f>IF(Inventory[[#This Row],[Stockout_Risk_Score]] &gt;= 0.8, "Critical",
   IF(Inventory[[#This Row],[Stockout_Risk_Score]] &gt;= 0.6, "High",
      IF(Inventory[[#This Row],[Stockout_Risk_Score]] &gt;= 0.3, "Medium", "Low")
   )
)</f>
        <v>High</v>
      </c>
      <c r="R377">
        <f>Inventory[[#This Row],[Lead_Time_Days]]*0.8</f>
        <v>3.2</v>
      </c>
      <c r="S377">
        <f>MAX(0,Inventory[[#This Row],[Daily_Demand]]*Inventory[[#This Row],[Adj_Lead_Time]]+Inventory[[#This Row],[Safety_Stock]]-Inventory[[#This Row],[Current_Inventory]])</f>
        <v>479.20000000000005</v>
      </c>
    </row>
    <row r="378" spans="1:19" x14ac:dyDescent="0.25">
      <c r="A378">
        <v>377</v>
      </c>
      <c r="B378" t="s">
        <v>399</v>
      </c>
      <c r="C378" s="4" t="s">
        <v>13</v>
      </c>
      <c r="D378" t="s">
        <v>14</v>
      </c>
      <c r="E378" s="4">
        <v>10</v>
      </c>
      <c r="F378" s="4">
        <v>5</v>
      </c>
      <c r="G378" s="4">
        <v>100</v>
      </c>
      <c r="H378" s="4">
        <v>162</v>
      </c>
      <c r="I378" s="4">
        <v>229</v>
      </c>
      <c r="J378" s="6">
        <v>260.10000000000002</v>
      </c>
      <c r="K378" s="4">
        <v>0.999</v>
      </c>
      <c r="L378" s="4" t="s">
        <v>15</v>
      </c>
      <c r="M378" s="4">
        <f>Inventory[[#This Row],[Daily_Demand]]*Inventory[[#This Row],[Lead_Time_Days]]</f>
        <v>50</v>
      </c>
      <c r="N378" s="4">
        <f>MAX(0, Inventory[[#This Row],[Demand_Duration_Lead_time]]+Inventory[[#This Row],[Safety_Stock]]-Inventory[[#This Row],[Current_Inventory]])</f>
        <v>112</v>
      </c>
      <c r="O3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8" s="8">
        <f>Inventory[[#This Row],[Current_Inventory]]*Inventory[[#This Row],[Unit_Cost]]</f>
        <v>26010.000000000004</v>
      </c>
      <c r="Q378" t="str">
        <f>IF(Inventory[[#This Row],[Stockout_Risk_Score]] &gt;= 0.8, "Critical",
   IF(Inventory[[#This Row],[Stockout_Risk_Score]] &gt;= 0.6, "High",
      IF(Inventory[[#This Row],[Stockout_Risk_Score]] &gt;= 0.3, "Medium", "Low")
   )
)</f>
        <v>Critical</v>
      </c>
      <c r="R378">
        <f>Inventory[[#This Row],[Lead_Time_Days]]*0.8</f>
        <v>4</v>
      </c>
      <c r="S378">
        <f>MAX(0,Inventory[[#This Row],[Daily_Demand]]*Inventory[[#This Row],[Adj_Lead_Time]]+Inventory[[#This Row],[Safety_Stock]]-Inventory[[#This Row],[Current_Inventory]])</f>
        <v>102</v>
      </c>
    </row>
    <row r="379" spans="1:19" x14ac:dyDescent="0.25">
      <c r="A379">
        <v>378</v>
      </c>
      <c r="B379" t="s">
        <v>400</v>
      </c>
      <c r="C379" s="4" t="s">
        <v>26</v>
      </c>
      <c r="D379" t="s">
        <v>18</v>
      </c>
      <c r="E379" s="4">
        <v>101</v>
      </c>
      <c r="F379" s="4">
        <v>11</v>
      </c>
      <c r="G379" s="4">
        <v>569</v>
      </c>
      <c r="H379" s="4">
        <v>76</v>
      </c>
      <c r="I379" s="4">
        <v>294</v>
      </c>
      <c r="J379" s="6">
        <v>1580.43</v>
      </c>
      <c r="K379" s="4">
        <v>0.64</v>
      </c>
      <c r="L379" s="4" t="s">
        <v>15</v>
      </c>
      <c r="M379" s="4">
        <f>Inventory[[#This Row],[Daily_Demand]]*Inventory[[#This Row],[Lead_Time_Days]]</f>
        <v>1111</v>
      </c>
      <c r="N379" s="4">
        <f>MAX(0, Inventory[[#This Row],[Demand_Duration_Lead_time]]+Inventory[[#This Row],[Safety_Stock]]-Inventory[[#This Row],[Current_Inventory]])</f>
        <v>618</v>
      </c>
      <c r="O3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9" s="8">
        <f>Inventory[[#This Row],[Current_Inventory]]*Inventory[[#This Row],[Unit_Cost]]</f>
        <v>899264.67</v>
      </c>
      <c r="Q379" t="str">
        <f>IF(Inventory[[#This Row],[Stockout_Risk_Score]] &gt;= 0.8, "Critical",
   IF(Inventory[[#This Row],[Stockout_Risk_Score]] &gt;= 0.6, "High",
      IF(Inventory[[#This Row],[Stockout_Risk_Score]] &gt;= 0.3, "Medium", "Low")
   )
)</f>
        <v>High</v>
      </c>
      <c r="R379">
        <f>Inventory[[#This Row],[Lead_Time_Days]]*0.8</f>
        <v>8.8000000000000007</v>
      </c>
      <c r="S379">
        <f>MAX(0,Inventory[[#This Row],[Daily_Demand]]*Inventory[[#This Row],[Adj_Lead_Time]]+Inventory[[#This Row],[Safety_Stock]]-Inventory[[#This Row],[Current_Inventory]])</f>
        <v>395.80000000000007</v>
      </c>
    </row>
    <row r="380" spans="1:19" x14ac:dyDescent="0.25">
      <c r="A380">
        <v>379</v>
      </c>
      <c r="B380" t="s">
        <v>401</v>
      </c>
      <c r="C380" s="4" t="s">
        <v>26</v>
      </c>
      <c r="D380" t="s">
        <v>14</v>
      </c>
      <c r="E380" s="4">
        <v>98</v>
      </c>
      <c r="F380" s="4">
        <v>6</v>
      </c>
      <c r="G380" s="4">
        <v>439</v>
      </c>
      <c r="H380" s="4">
        <v>64</v>
      </c>
      <c r="I380" s="4">
        <v>395</v>
      </c>
      <c r="J380" s="6">
        <v>436.56</v>
      </c>
      <c r="K380" s="4">
        <v>0.41499999999999998</v>
      </c>
      <c r="L380" s="4" t="s">
        <v>19</v>
      </c>
      <c r="M380" s="4">
        <f>Inventory[[#This Row],[Daily_Demand]]*Inventory[[#This Row],[Lead_Time_Days]]</f>
        <v>588</v>
      </c>
      <c r="N380" s="4">
        <f>MAX(0, Inventory[[#This Row],[Demand_Duration_Lead_time]]+Inventory[[#This Row],[Safety_Stock]]-Inventory[[#This Row],[Current_Inventory]])</f>
        <v>213</v>
      </c>
      <c r="O3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0" s="8">
        <f>Inventory[[#This Row],[Current_Inventory]]*Inventory[[#This Row],[Unit_Cost]]</f>
        <v>191649.84</v>
      </c>
      <c r="Q380" t="str">
        <f>IF(Inventory[[#This Row],[Stockout_Risk_Score]] &gt;= 0.8, "Critical",
   IF(Inventory[[#This Row],[Stockout_Risk_Score]] &gt;= 0.6, "High",
      IF(Inventory[[#This Row],[Stockout_Risk_Score]] &gt;= 0.3, "Medium", "Low")
   )
)</f>
        <v>Medium</v>
      </c>
      <c r="R380">
        <f>Inventory[[#This Row],[Lead_Time_Days]]*0.8</f>
        <v>4.8000000000000007</v>
      </c>
      <c r="S380">
        <f>MAX(0,Inventory[[#This Row],[Daily_Demand]]*Inventory[[#This Row],[Adj_Lead_Time]]+Inventory[[#This Row],[Safety_Stock]]-Inventory[[#This Row],[Current_Inventory]])</f>
        <v>95.400000000000091</v>
      </c>
    </row>
    <row r="381" spans="1:19" x14ac:dyDescent="0.25">
      <c r="A381">
        <v>380</v>
      </c>
      <c r="B381" t="s">
        <v>402</v>
      </c>
      <c r="C381" s="4" t="s">
        <v>17</v>
      </c>
      <c r="D381" t="s">
        <v>14</v>
      </c>
      <c r="E381" s="4">
        <v>114</v>
      </c>
      <c r="F381" s="4">
        <v>6</v>
      </c>
      <c r="G381" s="4">
        <v>486</v>
      </c>
      <c r="H381" s="4">
        <v>105</v>
      </c>
      <c r="I381" s="4">
        <v>56</v>
      </c>
      <c r="J381" s="6">
        <v>106.23</v>
      </c>
      <c r="K381" s="4">
        <v>0.874</v>
      </c>
      <c r="L381" s="4" t="s">
        <v>15</v>
      </c>
      <c r="M381" s="4">
        <f>Inventory[[#This Row],[Daily_Demand]]*Inventory[[#This Row],[Lead_Time_Days]]</f>
        <v>684</v>
      </c>
      <c r="N381" s="4">
        <f>MAX(0, Inventory[[#This Row],[Demand_Duration_Lead_time]]+Inventory[[#This Row],[Safety_Stock]]-Inventory[[#This Row],[Current_Inventory]])</f>
        <v>303</v>
      </c>
      <c r="O3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1" s="8">
        <f>Inventory[[#This Row],[Current_Inventory]]*Inventory[[#This Row],[Unit_Cost]]</f>
        <v>51627.78</v>
      </c>
      <c r="Q381" t="str">
        <f>IF(Inventory[[#This Row],[Stockout_Risk_Score]] &gt;= 0.8, "Critical",
   IF(Inventory[[#This Row],[Stockout_Risk_Score]] &gt;= 0.6, "High",
      IF(Inventory[[#This Row],[Stockout_Risk_Score]] &gt;= 0.3, "Medium", "Low")
   )
)</f>
        <v>Critical</v>
      </c>
      <c r="R381">
        <f>Inventory[[#This Row],[Lead_Time_Days]]*0.8</f>
        <v>4.8000000000000007</v>
      </c>
      <c r="S381">
        <f>MAX(0,Inventory[[#This Row],[Daily_Demand]]*Inventory[[#This Row],[Adj_Lead_Time]]+Inventory[[#This Row],[Safety_Stock]]-Inventory[[#This Row],[Current_Inventory]])</f>
        <v>166.20000000000005</v>
      </c>
    </row>
    <row r="382" spans="1:19" x14ac:dyDescent="0.25">
      <c r="A382">
        <v>381</v>
      </c>
      <c r="B382" t="s">
        <v>403</v>
      </c>
      <c r="C382" s="4" t="s">
        <v>26</v>
      </c>
      <c r="D382" t="s">
        <v>18</v>
      </c>
      <c r="E382" s="4">
        <v>155</v>
      </c>
      <c r="F382" s="4">
        <v>8</v>
      </c>
      <c r="G382" s="4">
        <v>447</v>
      </c>
      <c r="H382" s="4">
        <v>176</v>
      </c>
      <c r="I382" s="4">
        <v>318</v>
      </c>
      <c r="J382" s="6">
        <v>1825.98</v>
      </c>
      <c r="K382" s="4">
        <v>0.55400000000000005</v>
      </c>
      <c r="L382" s="4" t="s">
        <v>27</v>
      </c>
      <c r="M382" s="4">
        <f>Inventory[[#This Row],[Daily_Demand]]*Inventory[[#This Row],[Lead_Time_Days]]</f>
        <v>1240</v>
      </c>
      <c r="N382" s="4">
        <f>MAX(0, Inventory[[#This Row],[Demand_Duration_Lead_time]]+Inventory[[#This Row],[Safety_Stock]]-Inventory[[#This Row],[Current_Inventory]])</f>
        <v>969</v>
      </c>
      <c r="O3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2" s="8">
        <f>Inventory[[#This Row],[Current_Inventory]]*Inventory[[#This Row],[Unit_Cost]]</f>
        <v>816213.06</v>
      </c>
      <c r="Q382" t="str">
        <f>IF(Inventory[[#This Row],[Stockout_Risk_Score]] &gt;= 0.8, "Critical",
   IF(Inventory[[#This Row],[Stockout_Risk_Score]] &gt;= 0.6, "High",
      IF(Inventory[[#This Row],[Stockout_Risk_Score]] &gt;= 0.3, "Medium", "Low")
   )
)</f>
        <v>Medium</v>
      </c>
      <c r="R382">
        <f>Inventory[[#This Row],[Lead_Time_Days]]*0.8</f>
        <v>6.4</v>
      </c>
      <c r="S382">
        <f>MAX(0,Inventory[[#This Row],[Daily_Demand]]*Inventory[[#This Row],[Adj_Lead_Time]]+Inventory[[#This Row],[Safety_Stock]]-Inventory[[#This Row],[Current_Inventory]])</f>
        <v>721</v>
      </c>
    </row>
    <row r="383" spans="1:19" x14ac:dyDescent="0.25">
      <c r="A383">
        <v>382</v>
      </c>
      <c r="B383" t="s">
        <v>404</v>
      </c>
      <c r="C383" s="4" t="s">
        <v>17</v>
      </c>
      <c r="D383" t="s">
        <v>14</v>
      </c>
      <c r="E383" s="4">
        <v>142</v>
      </c>
      <c r="F383" s="4">
        <v>11</v>
      </c>
      <c r="G383" s="4">
        <v>76</v>
      </c>
      <c r="H383" s="4">
        <v>71</v>
      </c>
      <c r="I383" s="4">
        <v>62</v>
      </c>
      <c r="J383" s="6">
        <v>1787.07</v>
      </c>
      <c r="K383" s="4">
        <v>0.749</v>
      </c>
      <c r="L383" s="4" t="s">
        <v>27</v>
      </c>
      <c r="M383" s="4">
        <f>Inventory[[#This Row],[Daily_Demand]]*Inventory[[#This Row],[Lead_Time_Days]]</f>
        <v>1562</v>
      </c>
      <c r="N383" s="4">
        <f>MAX(0, Inventory[[#This Row],[Demand_Duration_Lead_time]]+Inventory[[#This Row],[Safety_Stock]]-Inventory[[#This Row],[Current_Inventory]])</f>
        <v>1557</v>
      </c>
      <c r="O3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3" s="8">
        <f>Inventory[[#This Row],[Current_Inventory]]*Inventory[[#This Row],[Unit_Cost]]</f>
        <v>135817.32</v>
      </c>
      <c r="Q383" t="str">
        <f>IF(Inventory[[#This Row],[Stockout_Risk_Score]] &gt;= 0.8, "Critical",
   IF(Inventory[[#This Row],[Stockout_Risk_Score]] &gt;= 0.6, "High",
      IF(Inventory[[#This Row],[Stockout_Risk_Score]] &gt;= 0.3, "Medium", "Low")
   )
)</f>
        <v>High</v>
      </c>
      <c r="R383">
        <f>Inventory[[#This Row],[Lead_Time_Days]]*0.8</f>
        <v>8.8000000000000007</v>
      </c>
      <c r="S383">
        <f>MAX(0,Inventory[[#This Row],[Daily_Demand]]*Inventory[[#This Row],[Adj_Lead_Time]]+Inventory[[#This Row],[Safety_Stock]]-Inventory[[#This Row],[Current_Inventory]])</f>
        <v>1244.6000000000001</v>
      </c>
    </row>
    <row r="384" spans="1:19" x14ac:dyDescent="0.25">
      <c r="A384">
        <v>383</v>
      </c>
      <c r="B384" t="s">
        <v>405</v>
      </c>
      <c r="C384" s="4" t="s">
        <v>41</v>
      </c>
      <c r="D384" t="s">
        <v>18</v>
      </c>
      <c r="E384" s="4">
        <v>55</v>
      </c>
      <c r="F384" s="4">
        <v>9</v>
      </c>
      <c r="G384" s="4">
        <v>341</v>
      </c>
      <c r="H384" s="4">
        <v>183</v>
      </c>
      <c r="I384" s="4">
        <v>275</v>
      </c>
      <c r="J384" s="6">
        <v>476.04</v>
      </c>
      <c r="K384" s="4">
        <v>0.58799999999999997</v>
      </c>
      <c r="L384" s="4" t="s">
        <v>27</v>
      </c>
      <c r="M384" s="4">
        <f>Inventory[[#This Row],[Daily_Demand]]*Inventory[[#This Row],[Lead_Time_Days]]</f>
        <v>495</v>
      </c>
      <c r="N384" s="4">
        <f>MAX(0, Inventory[[#This Row],[Demand_Duration_Lead_time]]+Inventory[[#This Row],[Safety_Stock]]-Inventory[[#This Row],[Current_Inventory]])</f>
        <v>337</v>
      </c>
      <c r="O3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4" s="8">
        <f>Inventory[[#This Row],[Current_Inventory]]*Inventory[[#This Row],[Unit_Cost]]</f>
        <v>162329.64000000001</v>
      </c>
      <c r="Q384" t="str">
        <f>IF(Inventory[[#This Row],[Stockout_Risk_Score]] &gt;= 0.8, "Critical",
   IF(Inventory[[#This Row],[Stockout_Risk_Score]] &gt;= 0.6, "High",
      IF(Inventory[[#This Row],[Stockout_Risk_Score]] &gt;= 0.3, "Medium", "Low")
   )
)</f>
        <v>Medium</v>
      </c>
      <c r="R384">
        <f>Inventory[[#This Row],[Lead_Time_Days]]*0.8</f>
        <v>7.2</v>
      </c>
      <c r="S384">
        <f>MAX(0,Inventory[[#This Row],[Daily_Demand]]*Inventory[[#This Row],[Adj_Lead_Time]]+Inventory[[#This Row],[Safety_Stock]]-Inventory[[#This Row],[Current_Inventory]])</f>
        <v>238</v>
      </c>
    </row>
    <row r="385" spans="1:19" x14ac:dyDescent="0.25">
      <c r="A385">
        <v>384</v>
      </c>
      <c r="B385" t="s">
        <v>406</v>
      </c>
      <c r="C385" s="4" t="s">
        <v>13</v>
      </c>
      <c r="D385" t="s">
        <v>18</v>
      </c>
      <c r="E385" s="4">
        <v>151</v>
      </c>
      <c r="F385" s="4">
        <v>10</v>
      </c>
      <c r="G385" s="4">
        <v>561</v>
      </c>
      <c r="H385" s="4">
        <v>262</v>
      </c>
      <c r="I385" s="4">
        <v>315</v>
      </c>
      <c r="J385" s="6">
        <v>1571.4</v>
      </c>
      <c r="K385" s="4">
        <v>3.7999999999999999E-2</v>
      </c>
      <c r="L385" s="4" t="s">
        <v>27</v>
      </c>
      <c r="M385" s="4">
        <f>Inventory[[#This Row],[Daily_Demand]]*Inventory[[#This Row],[Lead_Time_Days]]</f>
        <v>1510</v>
      </c>
      <c r="N385" s="4">
        <f>MAX(0, Inventory[[#This Row],[Demand_Duration_Lead_time]]+Inventory[[#This Row],[Safety_Stock]]-Inventory[[#This Row],[Current_Inventory]])</f>
        <v>1211</v>
      </c>
      <c r="O3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5" s="8">
        <f>Inventory[[#This Row],[Current_Inventory]]*Inventory[[#This Row],[Unit_Cost]]</f>
        <v>881555.4</v>
      </c>
      <c r="Q385" t="str">
        <f>IF(Inventory[[#This Row],[Stockout_Risk_Score]] &gt;= 0.8, "Critical",
   IF(Inventory[[#This Row],[Stockout_Risk_Score]] &gt;= 0.6, "High",
      IF(Inventory[[#This Row],[Stockout_Risk_Score]] &gt;= 0.3, "Medium", "Low")
   )
)</f>
        <v>Low</v>
      </c>
      <c r="R385">
        <f>Inventory[[#This Row],[Lead_Time_Days]]*0.8</f>
        <v>8</v>
      </c>
      <c r="S385">
        <f>MAX(0,Inventory[[#This Row],[Daily_Demand]]*Inventory[[#This Row],[Adj_Lead_Time]]+Inventory[[#This Row],[Safety_Stock]]-Inventory[[#This Row],[Current_Inventory]])</f>
        <v>909</v>
      </c>
    </row>
    <row r="386" spans="1:19" x14ac:dyDescent="0.25">
      <c r="A386">
        <v>385</v>
      </c>
      <c r="B386" t="s">
        <v>407</v>
      </c>
      <c r="C386" s="4" t="s">
        <v>17</v>
      </c>
      <c r="D386" t="s">
        <v>18</v>
      </c>
      <c r="E386" s="4">
        <v>55</v>
      </c>
      <c r="F386" s="4">
        <v>13</v>
      </c>
      <c r="G386" s="4">
        <v>514</v>
      </c>
      <c r="H386" s="4">
        <v>121</v>
      </c>
      <c r="I386" s="4">
        <v>291</v>
      </c>
      <c r="J386" s="6">
        <v>143.56</v>
      </c>
      <c r="K386" s="4">
        <v>0.21299999999999999</v>
      </c>
      <c r="L386" s="4" t="s">
        <v>19</v>
      </c>
      <c r="M386" s="4">
        <f>Inventory[[#This Row],[Daily_Demand]]*Inventory[[#This Row],[Lead_Time_Days]]</f>
        <v>715</v>
      </c>
      <c r="N386" s="4">
        <f>MAX(0, Inventory[[#This Row],[Demand_Duration_Lead_time]]+Inventory[[#This Row],[Safety_Stock]]-Inventory[[#This Row],[Current_Inventory]])</f>
        <v>322</v>
      </c>
      <c r="O3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6" s="8">
        <f>Inventory[[#This Row],[Current_Inventory]]*Inventory[[#This Row],[Unit_Cost]]</f>
        <v>73789.84</v>
      </c>
      <c r="Q386" t="str">
        <f>IF(Inventory[[#This Row],[Stockout_Risk_Score]] &gt;= 0.8, "Critical",
   IF(Inventory[[#This Row],[Stockout_Risk_Score]] &gt;= 0.6, "High",
      IF(Inventory[[#This Row],[Stockout_Risk_Score]] &gt;= 0.3, "Medium", "Low")
   )
)</f>
        <v>Low</v>
      </c>
      <c r="R386">
        <f>Inventory[[#This Row],[Lead_Time_Days]]*0.8</f>
        <v>10.4</v>
      </c>
      <c r="S386">
        <f>MAX(0,Inventory[[#This Row],[Daily_Demand]]*Inventory[[#This Row],[Adj_Lead_Time]]+Inventory[[#This Row],[Safety_Stock]]-Inventory[[#This Row],[Current_Inventory]])</f>
        <v>179</v>
      </c>
    </row>
    <row r="387" spans="1:19" x14ac:dyDescent="0.25">
      <c r="A387">
        <v>386</v>
      </c>
      <c r="B387" t="s">
        <v>408</v>
      </c>
      <c r="C387" s="4" t="s">
        <v>41</v>
      </c>
      <c r="D387" t="s">
        <v>14</v>
      </c>
      <c r="E387" s="4">
        <v>91</v>
      </c>
      <c r="F387" s="4">
        <v>8</v>
      </c>
      <c r="G387" s="4">
        <v>285</v>
      </c>
      <c r="H387" s="4">
        <v>224</v>
      </c>
      <c r="I387" s="4">
        <v>229</v>
      </c>
      <c r="J387" s="6">
        <v>605.86</v>
      </c>
      <c r="K387" s="4">
        <v>7.9000000000000001E-2</v>
      </c>
      <c r="L387" s="4" t="s">
        <v>19</v>
      </c>
      <c r="M387" s="4">
        <f>Inventory[[#This Row],[Daily_Demand]]*Inventory[[#This Row],[Lead_Time_Days]]</f>
        <v>728</v>
      </c>
      <c r="N387" s="4">
        <f>MAX(0, Inventory[[#This Row],[Demand_Duration_Lead_time]]+Inventory[[#This Row],[Safety_Stock]]-Inventory[[#This Row],[Current_Inventory]])</f>
        <v>667</v>
      </c>
      <c r="O3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7" s="8">
        <f>Inventory[[#This Row],[Current_Inventory]]*Inventory[[#This Row],[Unit_Cost]]</f>
        <v>172670.1</v>
      </c>
      <c r="Q387" t="str">
        <f>IF(Inventory[[#This Row],[Stockout_Risk_Score]] &gt;= 0.8, "Critical",
   IF(Inventory[[#This Row],[Stockout_Risk_Score]] &gt;= 0.6, "High",
      IF(Inventory[[#This Row],[Stockout_Risk_Score]] &gt;= 0.3, "Medium", "Low")
   )
)</f>
        <v>Low</v>
      </c>
      <c r="R387">
        <f>Inventory[[#This Row],[Lead_Time_Days]]*0.8</f>
        <v>6.4</v>
      </c>
      <c r="S387">
        <f>MAX(0,Inventory[[#This Row],[Daily_Demand]]*Inventory[[#This Row],[Adj_Lead_Time]]+Inventory[[#This Row],[Safety_Stock]]-Inventory[[#This Row],[Current_Inventory]])</f>
        <v>521.4</v>
      </c>
    </row>
    <row r="388" spans="1:19" x14ac:dyDescent="0.25">
      <c r="A388">
        <v>387</v>
      </c>
      <c r="B388" t="s">
        <v>409</v>
      </c>
      <c r="C388" s="4" t="s">
        <v>26</v>
      </c>
      <c r="D388" t="s">
        <v>18</v>
      </c>
      <c r="E388" s="4">
        <v>72</v>
      </c>
      <c r="F388" s="4">
        <v>6</v>
      </c>
      <c r="G388" s="4">
        <v>246</v>
      </c>
      <c r="H388" s="4">
        <v>248</v>
      </c>
      <c r="I388" s="4">
        <v>229</v>
      </c>
      <c r="J388" s="6">
        <v>1266.1500000000001</v>
      </c>
      <c r="K388" s="4">
        <v>0.107</v>
      </c>
      <c r="L388" s="4" t="s">
        <v>27</v>
      </c>
      <c r="M388" s="4">
        <f>Inventory[[#This Row],[Daily_Demand]]*Inventory[[#This Row],[Lead_Time_Days]]</f>
        <v>432</v>
      </c>
      <c r="N388" s="4">
        <f>MAX(0, Inventory[[#This Row],[Demand_Duration_Lead_time]]+Inventory[[#This Row],[Safety_Stock]]-Inventory[[#This Row],[Current_Inventory]])</f>
        <v>434</v>
      </c>
      <c r="O3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8" s="8">
        <f>Inventory[[#This Row],[Current_Inventory]]*Inventory[[#This Row],[Unit_Cost]]</f>
        <v>311472.90000000002</v>
      </c>
      <c r="Q388" t="str">
        <f>IF(Inventory[[#This Row],[Stockout_Risk_Score]] &gt;= 0.8, "Critical",
   IF(Inventory[[#This Row],[Stockout_Risk_Score]] &gt;= 0.6, "High",
      IF(Inventory[[#This Row],[Stockout_Risk_Score]] &gt;= 0.3, "Medium", "Low")
   )
)</f>
        <v>Low</v>
      </c>
      <c r="R388">
        <f>Inventory[[#This Row],[Lead_Time_Days]]*0.8</f>
        <v>4.8000000000000007</v>
      </c>
      <c r="S388">
        <f>MAX(0,Inventory[[#This Row],[Daily_Demand]]*Inventory[[#This Row],[Adj_Lead_Time]]+Inventory[[#This Row],[Safety_Stock]]-Inventory[[#This Row],[Current_Inventory]])</f>
        <v>347.6</v>
      </c>
    </row>
    <row r="389" spans="1:19" x14ac:dyDescent="0.25">
      <c r="A389">
        <v>388</v>
      </c>
      <c r="B389" t="s">
        <v>410</v>
      </c>
      <c r="C389" s="4" t="s">
        <v>26</v>
      </c>
      <c r="D389" t="s">
        <v>14</v>
      </c>
      <c r="E389" s="4">
        <v>88</v>
      </c>
      <c r="F389" s="4">
        <v>10</v>
      </c>
      <c r="G389" s="4">
        <v>73</v>
      </c>
      <c r="H389" s="4">
        <v>236</v>
      </c>
      <c r="I389" s="4">
        <v>175</v>
      </c>
      <c r="J389" s="6">
        <v>1538.2</v>
      </c>
      <c r="K389" s="4">
        <v>1.4999999999999999E-2</v>
      </c>
      <c r="L389" s="4" t="s">
        <v>27</v>
      </c>
      <c r="M389" s="4">
        <f>Inventory[[#This Row],[Daily_Demand]]*Inventory[[#This Row],[Lead_Time_Days]]</f>
        <v>880</v>
      </c>
      <c r="N389" s="4">
        <f>MAX(0, Inventory[[#This Row],[Demand_Duration_Lead_time]]+Inventory[[#This Row],[Safety_Stock]]-Inventory[[#This Row],[Current_Inventory]])</f>
        <v>1043</v>
      </c>
      <c r="O3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9" s="8">
        <f>Inventory[[#This Row],[Current_Inventory]]*Inventory[[#This Row],[Unit_Cost]]</f>
        <v>112288.6</v>
      </c>
      <c r="Q389" t="str">
        <f>IF(Inventory[[#This Row],[Stockout_Risk_Score]] &gt;= 0.8, "Critical",
   IF(Inventory[[#This Row],[Stockout_Risk_Score]] &gt;= 0.6, "High",
      IF(Inventory[[#This Row],[Stockout_Risk_Score]] &gt;= 0.3, "Medium", "Low")
   )
)</f>
        <v>Low</v>
      </c>
      <c r="R389">
        <f>Inventory[[#This Row],[Lead_Time_Days]]*0.8</f>
        <v>8</v>
      </c>
      <c r="S389">
        <f>MAX(0,Inventory[[#This Row],[Daily_Demand]]*Inventory[[#This Row],[Adj_Lead_Time]]+Inventory[[#This Row],[Safety_Stock]]-Inventory[[#This Row],[Current_Inventory]])</f>
        <v>867</v>
      </c>
    </row>
    <row r="390" spans="1:19" x14ac:dyDescent="0.25">
      <c r="A390">
        <v>389</v>
      </c>
      <c r="B390" t="s">
        <v>411</v>
      </c>
      <c r="C390" s="4" t="s">
        <v>41</v>
      </c>
      <c r="D390" t="s">
        <v>18</v>
      </c>
      <c r="E390" s="4">
        <v>46</v>
      </c>
      <c r="F390" s="4">
        <v>9</v>
      </c>
      <c r="G390" s="4">
        <v>628</v>
      </c>
      <c r="H390" s="4">
        <v>239</v>
      </c>
      <c r="I390" s="4">
        <v>332</v>
      </c>
      <c r="J390" s="6">
        <v>70.28</v>
      </c>
      <c r="K390" s="4">
        <v>0.42099999999999999</v>
      </c>
      <c r="L390" s="4" t="s">
        <v>15</v>
      </c>
      <c r="M390" s="4">
        <f>Inventory[[#This Row],[Daily_Demand]]*Inventory[[#This Row],[Lead_Time_Days]]</f>
        <v>414</v>
      </c>
      <c r="N390" s="4">
        <f>MAX(0, Inventory[[#This Row],[Demand_Duration_Lead_time]]+Inventory[[#This Row],[Safety_Stock]]-Inventory[[#This Row],[Current_Inventory]])</f>
        <v>25</v>
      </c>
      <c r="O3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0" s="8">
        <f>Inventory[[#This Row],[Current_Inventory]]*Inventory[[#This Row],[Unit_Cost]]</f>
        <v>44135.840000000004</v>
      </c>
      <c r="Q390" t="str">
        <f>IF(Inventory[[#This Row],[Stockout_Risk_Score]] &gt;= 0.8, "Critical",
   IF(Inventory[[#This Row],[Stockout_Risk_Score]] &gt;= 0.6, "High",
      IF(Inventory[[#This Row],[Stockout_Risk_Score]] &gt;= 0.3, "Medium", "Low")
   )
)</f>
        <v>Medium</v>
      </c>
      <c r="R390">
        <f>Inventory[[#This Row],[Lead_Time_Days]]*0.8</f>
        <v>7.2</v>
      </c>
      <c r="S390">
        <f>MAX(0,Inventory[[#This Row],[Daily_Demand]]*Inventory[[#This Row],[Adj_Lead_Time]]+Inventory[[#This Row],[Safety_Stock]]-Inventory[[#This Row],[Current_Inventory]])</f>
        <v>0</v>
      </c>
    </row>
    <row r="391" spans="1:19" x14ac:dyDescent="0.25">
      <c r="A391">
        <v>390</v>
      </c>
      <c r="B391" t="s">
        <v>412</v>
      </c>
      <c r="C391" s="4" t="s">
        <v>26</v>
      </c>
      <c r="D391" t="s">
        <v>18</v>
      </c>
      <c r="E391" s="4">
        <v>61</v>
      </c>
      <c r="F391" s="4">
        <v>11</v>
      </c>
      <c r="G391" s="4">
        <v>23</v>
      </c>
      <c r="H391" s="4">
        <v>242</v>
      </c>
      <c r="I391" s="4">
        <v>239</v>
      </c>
      <c r="J391" s="6">
        <v>686.11</v>
      </c>
      <c r="K391" s="4">
        <v>0.17899999999999999</v>
      </c>
      <c r="L391" s="4" t="s">
        <v>15</v>
      </c>
      <c r="M391" s="4">
        <f>Inventory[[#This Row],[Daily_Demand]]*Inventory[[#This Row],[Lead_Time_Days]]</f>
        <v>671</v>
      </c>
      <c r="N391" s="4">
        <f>MAX(0, Inventory[[#This Row],[Demand_Duration_Lead_time]]+Inventory[[#This Row],[Safety_Stock]]-Inventory[[#This Row],[Current_Inventory]])</f>
        <v>890</v>
      </c>
      <c r="O3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1" s="8">
        <f>Inventory[[#This Row],[Current_Inventory]]*Inventory[[#This Row],[Unit_Cost]]</f>
        <v>15780.53</v>
      </c>
      <c r="Q391" t="str">
        <f>IF(Inventory[[#This Row],[Stockout_Risk_Score]] &gt;= 0.8, "Critical",
   IF(Inventory[[#This Row],[Stockout_Risk_Score]] &gt;= 0.6, "High",
      IF(Inventory[[#This Row],[Stockout_Risk_Score]] &gt;= 0.3, "Medium", "Low")
   )
)</f>
        <v>Low</v>
      </c>
      <c r="R391">
        <f>Inventory[[#This Row],[Lead_Time_Days]]*0.8</f>
        <v>8.8000000000000007</v>
      </c>
      <c r="S391">
        <f>MAX(0,Inventory[[#This Row],[Daily_Demand]]*Inventory[[#This Row],[Adj_Lead_Time]]+Inventory[[#This Row],[Safety_Stock]]-Inventory[[#This Row],[Current_Inventory]])</f>
        <v>755.80000000000007</v>
      </c>
    </row>
    <row r="392" spans="1:19" x14ac:dyDescent="0.25">
      <c r="A392">
        <v>391</v>
      </c>
      <c r="B392" t="s">
        <v>413</v>
      </c>
      <c r="C392" s="4" t="s">
        <v>41</v>
      </c>
      <c r="D392" t="s">
        <v>22</v>
      </c>
      <c r="E392" s="4">
        <v>170</v>
      </c>
      <c r="F392" s="4">
        <v>10</v>
      </c>
      <c r="G392" s="4">
        <v>458</v>
      </c>
      <c r="H392" s="4">
        <v>172</v>
      </c>
      <c r="I392" s="4">
        <v>65</v>
      </c>
      <c r="J392" s="6">
        <v>467.97</v>
      </c>
      <c r="K392" s="4">
        <v>0.85599999999999998</v>
      </c>
      <c r="L392" s="4" t="s">
        <v>15</v>
      </c>
      <c r="M392" s="4">
        <f>Inventory[[#This Row],[Daily_Demand]]*Inventory[[#This Row],[Lead_Time_Days]]</f>
        <v>1700</v>
      </c>
      <c r="N392" s="4">
        <f>MAX(0, Inventory[[#This Row],[Demand_Duration_Lead_time]]+Inventory[[#This Row],[Safety_Stock]]-Inventory[[#This Row],[Current_Inventory]])</f>
        <v>1414</v>
      </c>
      <c r="O3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2" s="8">
        <f>Inventory[[#This Row],[Current_Inventory]]*Inventory[[#This Row],[Unit_Cost]]</f>
        <v>214330.26</v>
      </c>
      <c r="Q392" t="str">
        <f>IF(Inventory[[#This Row],[Stockout_Risk_Score]] &gt;= 0.8, "Critical",
   IF(Inventory[[#This Row],[Stockout_Risk_Score]] &gt;= 0.6, "High",
      IF(Inventory[[#This Row],[Stockout_Risk_Score]] &gt;= 0.3, "Medium", "Low")
   )
)</f>
        <v>Critical</v>
      </c>
      <c r="R392">
        <f>Inventory[[#This Row],[Lead_Time_Days]]*0.8</f>
        <v>8</v>
      </c>
      <c r="S392">
        <f>MAX(0,Inventory[[#This Row],[Daily_Demand]]*Inventory[[#This Row],[Adj_Lead_Time]]+Inventory[[#This Row],[Safety_Stock]]-Inventory[[#This Row],[Current_Inventory]])</f>
        <v>1074</v>
      </c>
    </row>
    <row r="393" spans="1:19" x14ac:dyDescent="0.25">
      <c r="A393">
        <v>392</v>
      </c>
      <c r="B393" t="s">
        <v>414</v>
      </c>
      <c r="C393" s="4" t="s">
        <v>17</v>
      </c>
      <c r="D393" t="s">
        <v>22</v>
      </c>
      <c r="E393" s="4">
        <v>66</v>
      </c>
      <c r="F393" s="4">
        <v>11</v>
      </c>
      <c r="G393" s="4">
        <v>329</v>
      </c>
      <c r="H393" s="4">
        <v>135</v>
      </c>
      <c r="I393" s="4">
        <v>364</v>
      </c>
      <c r="J393" s="6">
        <v>1997.62</v>
      </c>
      <c r="K393" s="4">
        <v>0.75</v>
      </c>
      <c r="L393" s="4" t="s">
        <v>15</v>
      </c>
      <c r="M393" s="4">
        <f>Inventory[[#This Row],[Daily_Demand]]*Inventory[[#This Row],[Lead_Time_Days]]</f>
        <v>726</v>
      </c>
      <c r="N393" s="4">
        <f>MAX(0, Inventory[[#This Row],[Demand_Duration_Lead_time]]+Inventory[[#This Row],[Safety_Stock]]-Inventory[[#This Row],[Current_Inventory]])</f>
        <v>532</v>
      </c>
      <c r="O3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3" s="8">
        <f>Inventory[[#This Row],[Current_Inventory]]*Inventory[[#This Row],[Unit_Cost]]</f>
        <v>657216.98</v>
      </c>
      <c r="Q393" t="str">
        <f>IF(Inventory[[#This Row],[Stockout_Risk_Score]] &gt;= 0.8, "Critical",
   IF(Inventory[[#This Row],[Stockout_Risk_Score]] &gt;= 0.6, "High",
      IF(Inventory[[#This Row],[Stockout_Risk_Score]] &gt;= 0.3, "Medium", "Low")
   )
)</f>
        <v>High</v>
      </c>
      <c r="R393">
        <f>Inventory[[#This Row],[Lead_Time_Days]]*0.8</f>
        <v>8.8000000000000007</v>
      </c>
      <c r="S393">
        <f>MAX(0,Inventory[[#This Row],[Daily_Demand]]*Inventory[[#This Row],[Adj_Lead_Time]]+Inventory[[#This Row],[Safety_Stock]]-Inventory[[#This Row],[Current_Inventory]])</f>
        <v>386.80000000000007</v>
      </c>
    </row>
    <row r="394" spans="1:19" x14ac:dyDescent="0.25">
      <c r="A394">
        <v>393</v>
      </c>
      <c r="B394" t="s">
        <v>415</v>
      </c>
      <c r="C394" s="4" t="s">
        <v>17</v>
      </c>
      <c r="D394" t="s">
        <v>22</v>
      </c>
      <c r="E394" s="4">
        <v>11</v>
      </c>
      <c r="F394" s="4">
        <v>9</v>
      </c>
      <c r="G394" s="4">
        <v>622</v>
      </c>
      <c r="H394" s="4">
        <v>262</v>
      </c>
      <c r="I394" s="4">
        <v>70</v>
      </c>
      <c r="J394" s="6">
        <v>1358.42</v>
      </c>
      <c r="K394" s="4">
        <v>0.57299999999999995</v>
      </c>
      <c r="L394" s="4" t="s">
        <v>15</v>
      </c>
      <c r="M394" s="4">
        <f>Inventory[[#This Row],[Daily_Demand]]*Inventory[[#This Row],[Lead_Time_Days]]</f>
        <v>99</v>
      </c>
      <c r="N394" s="4">
        <f>MAX(0, Inventory[[#This Row],[Demand_Duration_Lead_time]]+Inventory[[#This Row],[Safety_Stock]]-Inventory[[#This Row],[Current_Inventory]])</f>
        <v>0</v>
      </c>
      <c r="O3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4" s="8">
        <f>Inventory[[#This Row],[Current_Inventory]]*Inventory[[#This Row],[Unit_Cost]]</f>
        <v>844937.24</v>
      </c>
      <c r="Q394" t="str">
        <f>IF(Inventory[[#This Row],[Stockout_Risk_Score]] &gt;= 0.8, "Critical",
   IF(Inventory[[#This Row],[Stockout_Risk_Score]] &gt;= 0.6, "High",
      IF(Inventory[[#This Row],[Stockout_Risk_Score]] &gt;= 0.3, "Medium", "Low")
   )
)</f>
        <v>Medium</v>
      </c>
      <c r="R394">
        <f>Inventory[[#This Row],[Lead_Time_Days]]*0.8</f>
        <v>7.2</v>
      </c>
      <c r="S394">
        <f>MAX(0,Inventory[[#This Row],[Daily_Demand]]*Inventory[[#This Row],[Adj_Lead_Time]]+Inventory[[#This Row],[Safety_Stock]]-Inventory[[#This Row],[Current_Inventory]])</f>
        <v>0</v>
      </c>
    </row>
    <row r="395" spans="1:19" x14ac:dyDescent="0.25">
      <c r="A395">
        <v>394</v>
      </c>
      <c r="B395" t="s">
        <v>416</v>
      </c>
      <c r="C395" s="4" t="s">
        <v>41</v>
      </c>
      <c r="D395" t="s">
        <v>14</v>
      </c>
      <c r="E395" s="4">
        <v>116</v>
      </c>
      <c r="F395" s="4">
        <v>7</v>
      </c>
      <c r="G395" s="4">
        <v>108</v>
      </c>
      <c r="H395" s="4">
        <v>208</v>
      </c>
      <c r="I395" s="4">
        <v>65</v>
      </c>
      <c r="J395" s="6">
        <v>841.06</v>
      </c>
      <c r="K395" s="4">
        <v>0.48899999999999999</v>
      </c>
      <c r="L395" s="4" t="s">
        <v>27</v>
      </c>
      <c r="M395" s="4">
        <f>Inventory[[#This Row],[Daily_Demand]]*Inventory[[#This Row],[Lead_Time_Days]]</f>
        <v>812</v>
      </c>
      <c r="N395" s="4">
        <f>MAX(0, Inventory[[#This Row],[Demand_Duration_Lead_time]]+Inventory[[#This Row],[Safety_Stock]]-Inventory[[#This Row],[Current_Inventory]])</f>
        <v>912</v>
      </c>
      <c r="O3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5" s="8">
        <f>Inventory[[#This Row],[Current_Inventory]]*Inventory[[#This Row],[Unit_Cost]]</f>
        <v>90834.48</v>
      </c>
      <c r="Q395" t="str">
        <f>IF(Inventory[[#This Row],[Stockout_Risk_Score]] &gt;= 0.8, "Critical",
   IF(Inventory[[#This Row],[Stockout_Risk_Score]] &gt;= 0.6, "High",
      IF(Inventory[[#This Row],[Stockout_Risk_Score]] &gt;= 0.3, "Medium", "Low")
   )
)</f>
        <v>Medium</v>
      </c>
      <c r="R395">
        <f>Inventory[[#This Row],[Lead_Time_Days]]*0.8</f>
        <v>5.6000000000000005</v>
      </c>
      <c r="S395">
        <f>MAX(0,Inventory[[#This Row],[Daily_Demand]]*Inventory[[#This Row],[Adj_Lead_Time]]+Inventory[[#This Row],[Safety_Stock]]-Inventory[[#This Row],[Current_Inventory]])</f>
        <v>749.6</v>
      </c>
    </row>
    <row r="396" spans="1:19" x14ac:dyDescent="0.25">
      <c r="A396">
        <v>395</v>
      </c>
      <c r="B396" t="s">
        <v>417</v>
      </c>
      <c r="C396" s="4" t="s">
        <v>17</v>
      </c>
      <c r="D396" t="s">
        <v>14</v>
      </c>
      <c r="E396" s="4">
        <v>182</v>
      </c>
      <c r="F396" s="4">
        <v>5</v>
      </c>
      <c r="G396" s="4">
        <v>339</v>
      </c>
      <c r="H396" s="4">
        <v>206</v>
      </c>
      <c r="I396" s="4">
        <v>318</v>
      </c>
      <c r="J396" s="6">
        <v>197.52</v>
      </c>
      <c r="K396" s="4">
        <v>0.25600000000000001</v>
      </c>
      <c r="L396" s="4" t="s">
        <v>15</v>
      </c>
      <c r="M396" s="4">
        <f>Inventory[[#This Row],[Daily_Demand]]*Inventory[[#This Row],[Lead_Time_Days]]</f>
        <v>910</v>
      </c>
      <c r="N396" s="4">
        <f>MAX(0, Inventory[[#This Row],[Demand_Duration_Lead_time]]+Inventory[[#This Row],[Safety_Stock]]-Inventory[[#This Row],[Current_Inventory]])</f>
        <v>777</v>
      </c>
      <c r="O3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6" s="8">
        <f>Inventory[[#This Row],[Current_Inventory]]*Inventory[[#This Row],[Unit_Cost]]</f>
        <v>66959.28</v>
      </c>
      <c r="Q396" t="str">
        <f>IF(Inventory[[#This Row],[Stockout_Risk_Score]] &gt;= 0.8, "Critical",
   IF(Inventory[[#This Row],[Stockout_Risk_Score]] &gt;= 0.6, "High",
      IF(Inventory[[#This Row],[Stockout_Risk_Score]] &gt;= 0.3, "Medium", "Low")
   )
)</f>
        <v>Low</v>
      </c>
      <c r="R396">
        <f>Inventory[[#This Row],[Lead_Time_Days]]*0.8</f>
        <v>4</v>
      </c>
      <c r="S396">
        <f>MAX(0,Inventory[[#This Row],[Daily_Demand]]*Inventory[[#This Row],[Adj_Lead_Time]]+Inventory[[#This Row],[Safety_Stock]]-Inventory[[#This Row],[Current_Inventory]])</f>
        <v>595</v>
      </c>
    </row>
    <row r="397" spans="1:19" x14ac:dyDescent="0.25">
      <c r="A397">
        <v>396</v>
      </c>
      <c r="B397" t="s">
        <v>418</v>
      </c>
      <c r="C397" s="4" t="s">
        <v>17</v>
      </c>
      <c r="D397" t="s">
        <v>18</v>
      </c>
      <c r="E397" s="4">
        <v>184</v>
      </c>
      <c r="F397" s="4">
        <v>10</v>
      </c>
      <c r="G397" s="4">
        <v>394</v>
      </c>
      <c r="H397" s="4">
        <v>131</v>
      </c>
      <c r="I397" s="4">
        <v>82</v>
      </c>
      <c r="J397" s="6">
        <v>1217.4100000000001</v>
      </c>
      <c r="K397" s="4">
        <v>0.47499999999999998</v>
      </c>
      <c r="L397" s="4" t="s">
        <v>15</v>
      </c>
      <c r="M397" s="4">
        <f>Inventory[[#This Row],[Daily_Demand]]*Inventory[[#This Row],[Lead_Time_Days]]</f>
        <v>1840</v>
      </c>
      <c r="N397" s="4">
        <f>MAX(0, Inventory[[#This Row],[Demand_Duration_Lead_time]]+Inventory[[#This Row],[Safety_Stock]]-Inventory[[#This Row],[Current_Inventory]])</f>
        <v>1577</v>
      </c>
      <c r="O3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7" s="8">
        <f>Inventory[[#This Row],[Current_Inventory]]*Inventory[[#This Row],[Unit_Cost]]</f>
        <v>479659.54000000004</v>
      </c>
      <c r="Q397" t="str">
        <f>IF(Inventory[[#This Row],[Stockout_Risk_Score]] &gt;= 0.8, "Critical",
   IF(Inventory[[#This Row],[Stockout_Risk_Score]] &gt;= 0.6, "High",
      IF(Inventory[[#This Row],[Stockout_Risk_Score]] &gt;= 0.3, "Medium", "Low")
   )
)</f>
        <v>Medium</v>
      </c>
      <c r="R397">
        <f>Inventory[[#This Row],[Lead_Time_Days]]*0.8</f>
        <v>8</v>
      </c>
      <c r="S397">
        <f>MAX(0,Inventory[[#This Row],[Daily_Demand]]*Inventory[[#This Row],[Adj_Lead_Time]]+Inventory[[#This Row],[Safety_Stock]]-Inventory[[#This Row],[Current_Inventory]])</f>
        <v>1209</v>
      </c>
    </row>
    <row r="398" spans="1:19" x14ac:dyDescent="0.25">
      <c r="A398">
        <v>397</v>
      </c>
      <c r="B398" t="s">
        <v>419</v>
      </c>
      <c r="C398" s="4" t="s">
        <v>17</v>
      </c>
      <c r="D398" t="s">
        <v>18</v>
      </c>
      <c r="E398" s="4">
        <v>30</v>
      </c>
      <c r="F398" s="4">
        <v>13</v>
      </c>
      <c r="G398" s="4">
        <v>623</v>
      </c>
      <c r="H398" s="4">
        <v>273</v>
      </c>
      <c r="I398" s="4">
        <v>231</v>
      </c>
      <c r="J398" s="6">
        <v>1301.32</v>
      </c>
      <c r="K398" s="4">
        <v>0.64100000000000001</v>
      </c>
      <c r="L398" s="4" t="s">
        <v>15</v>
      </c>
      <c r="M398" s="4">
        <f>Inventory[[#This Row],[Daily_Demand]]*Inventory[[#This Row],[Lead_Time_Days]]</f>
        <v>390</v>
      </c>
      <c r="N398" s="4">
        <f>MAX(0, Inventory[[#This Row],[Demand_Duration_Lead_time]]+Inventory[[#This Row],[Safety_Stock]]-Inventory[[#This Row],[Current_Inventory]])</f>
        <v>40</v>
      </c>
      <c r="O3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8" s="8">
        <f>Inventory[[#This Row],[Current_Inventory]]*Inventory[[#This Row],[Unit_Cost]]</f>
        <v>810722.36</v>
      </c>
      <c r="Q398" t="str">
        <f>IF(Inventory[[#This Row],[Stockout_Risk_Score]] &gt;= 0.8, "Critical",
   IF(Inventory[[#This Row],[Stockout_Risk_Score]] &gt;= 0.6, "High",
      IF(Inventory[[#This Row],[Stockout_Risk_Score]] &gt;= 0.3, "Medium", "Low")
   )
)</f>
        <v>High</v>
      </c>
      <c r="R398">
        <f>Inventory[[#This Row],[Lead_Time_Days]]*0.8</f>
        <v>10.4</v>
      </c>
      <c r="S398">
        <f>MAX(0,Inventory[[#This Row],[Daily_Demand]]*Inventory[[#This Row],[Adj_Lead_Time]]+Inventory[[#This Row],[Safety_Stock]]-Inventory[[#This Row],[Current_Inventory]])</f>
        <v>0</v>
      </c>
    </row>
    <row r="399" spans="1:19" x14ac:dyDescent="0.25">
      <c r="A399">
        <v>398</v>
      </c>
      <c r="B399" t="s">
        <v>420</v>
      </c>
      <c r="C399" s="4" t="s">
        <v>21</v>
      </c>
      <c r="D399" t="s">
        <v>18</v>
      </c>
      <c r="E399" s="4">
        <v>158</v>
      </c>
      <c r="F399" s="4">
        <v>10</v>
      </c>
      <c r="G399" s="4">
        <v>520</v>
      </c>
      <c r="H399" s="4">
        <v>63</v>
      </c>
      <c r="I399" s="4">
        <v>118</v>
      </c>
      <c r="J399" s="6">
        <v>1641.99</v>
      </c>
      <c r="K399" s="4">
        <v>0.78200000000000003</v>
      </c>
      <c r="L399" s="4" t="s">
        <v>19</v>
      </c>
      <c r="M399" s="4">
        <f>Inventory[[#This Row],[Daily_Demand]]*Inventory[[#This Row],[Lead_Time_Days]]</f>
        <v>1580</v>
      </c>
      <c r="N399" s="4">
        <f>MAX(0, Inventory[[#This Row],[Demand_Duration_Lead_time]]+Inventory[[#This Row],[Safety_Stock]]-Inventory[[#This Row],[Current_Inventory]])</f>
        <v>1123</v>
      </c>
      <c r="O3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9" s="8">
        <f>Inventory[[#This Row],[Current_Inventory]]*Inventory[[#This Row],[Unit_Cost]]</f>
        <v>853834.8</v>
      </c>
      <c r="Q399" t="str">
        <f>IF(Inventory[[#This Row],[Stockout_Risk_Score]] &gt;= 0.8, "Critical",
   IF(Inventory[[#This Row],[Stockout_Risk_Score]] &gt;= 0.6, "High",
      IF(Inventory[[#This Row],[Stockout_Risk_Score]] &gt;= 0.3, "Medium", "Low")
   )
)</f>
        <v>High</v>
      </c>
      <c r="R399">
        <f>Inventory[[#This Row],[Lead_Time_Days]]*0.8</f>
        <v>8</v>
      </c>
      <c r="S399">
        <f>MAX(0,Inventory[[#This Row],[Daily_Demand]]*Inventory[[#This Row],[Adj_Lead_Time]]+Inventory[[#This Row],[Safety_Stock]]-Inventory[[#This Row],[Current_Inventory]])</f>
        <v>807</v>
      </c>
    </row>
    <row r="400" spans="1:19" x14ac:dyDescent="0.25">
      <c r="A400">
        <v>399</v>
      </c>
      <c r="B400" t="s">
        <v>421</v>
      </c>
      <c r="C400" s="4" t="s">
        <v>13</v>
      </c>
      <c r="D400" t="s">
        <v>18</v>
      </c>
      <c r="E400" s="4">
        <v>23</v>
      </c>
      <c r="F400" s="4">
        <v>11</v>
      </c>
      <c r="G400" s="4">
        <v>681</v>
      </c>
      <c r="H400" s="4">
        <v>144</v>
      </c>
      <c r="I400" s="4">
        <v>101</v>
      </c>
      <c r="J400" s="6">
        <v>612.72</v>
      </c>
      <c r="K400" s="4">
        <v>8.2000000000000003E-2</v>
      </c>
      <c r="L400" s="4" t="s">
        <v>19</v>
      </c>
      <c r="M400" s="4">
        <f>Inventory[[#This Row],[Daily_Demand]]*Inventory[[#This Row],[Lead_Time_Days]]</f>
        <v>253</v>
      </c>
      <c r="N400" s="4">
        <f>MAX(0, Inventory[[#This Row],[Demand_Duration_Lead_time]]+Inventory[[#This Row],[Safety_Stock]]-Inventory[[#This Row],[Current_Inventory]])</f>
        <v>0</v>
      </c>
      <c r="O4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0" s="8">
        <f>Inventory[[#This Row],[Current_Inventory]]*Inventory[[#This Row],[Unit_Cost]]</f>
        <v>417262.32</v>
      </c>
      <c r="Q400" t="str">
        <f>IF(Inventory[[#This Row],[Stockout_Risk_Score]] &gt;= 0.8, "Critical",
   IF(Inventory[[#This Row],[Stockout_Risk_Score]] &gt;= 0.6, "High",
      IF(Inventory[[#This Row],[Stockout_Risk_Score]] &gt;= 0.3, "Medium", "Low")
   )
)</f>
        <v>Low</v>
      </c>
      <c r="R400">
        <f>Inventory[[#This Row],[Lead_Time_Days]]*0.8</f>
        <v>8.8000000000000007</v>
      </c>
      <c r="S400">
        <f>MAX(0,Inventory[[#This Row],[Daily_Demand]]*Inventory[[#This Row],[Adj_Lead_Time]]+Inventory[[#This Row],[Safety_Stock]]-Inventory[[#This Row],[Current_Inventory]])</f>
        <v>0</v>
      </c>
    </row>
    <row r="401" spans="1:19" x14ac:dyDescent="0.25">
      <c r="A401">
        <v>400</v>
      </c>
      <c r="B401" t="s">
        <v>422</v>
      </c>
      <c r="C401" s="4" t="s">
        <v>26</v>
      </c>
      <c r="D401" t="s">
        <v>14</v>
      </c>
      <c r="E401" s="4">
        <v>13</v>
      </c>
      <c r="F401" s="4">
        <v>11</v>
      </c>
      <c r="G401" s="4">
        <v>253</v>
      </c>
      <c r="H401" s="4">
        <v>160</v>
      </c>
      <c r="I401" s="4">
        <v>114</v>
      </c>
      <c r="J401" s="6">
        <v>1963.78</v>
      </c>
      <c r="K401" s="4">
        <v>0.70799999999999996</v>
      </c>
      <c r="L401" s="4" t="s">
        <v>19</v>
      </c>
      <c r="M401" s="4">
        <f>Inventory[[#This Row],[Daily_Demand]]*Inventory[[#This Row],[Lead_Time_Days]]</f>
        <v>143</v>
      </c>
      <c r="N401" s="4">
        <f>MAX(0, Inventory[[#This Row],[Demand_Duration_Lead_time]]+Inventory[[#This Row],[Safety_Stock]]-Inventory[[#This Row],[Current_Inventory]])</f>
        <v>50</v>
      </c>
      <c r="O4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1" s="8">
        <f>Inventory[[#This Row],[Current_Inventory]]*Inventory[[#This Row],[Unit_Cost]]</f>
        <v>496836.33999999997</v>
      </c>
      <c r="Q401" t="str">
        <f>IF(Inventory[[#This Row],[Stockout_Risk_Score]] &gt;= 0.8, "Critical",
   IF(Inventory[[#This Row],[Stockout_Risk_Score]] &gt;= 0.6, "High",
      IF(Inventory[[#This Row],[Stockout_Risk_Score]] &gt;= 0.3, "Medium", "Low")
   )
)</f>
        <v>High</v>
      </c>
      <c r="R401">
        <f>Inventory[[#This Row],[Lead_Time_Days]]*0.8</f>
        <v>8.8000000000000007</v>
      </c>
      <c r="S401">
        <f>MAX(0,Inventory[[#This Row],[Daily_Demand]]*Inventory[[#This Row],[Adj_Lead_Time]]+Inventory[[#This Row],[Safety_Stock]]-Inventory[[#This Row],[Current_Inventory]])</f>
        <v>21.399999999999977</v>
      </c>
    </row>
    <row r="402" spans="1:19" x14ac:dyDescent="0.25">
      <c r="A402">
        <v>401</v>
      </c>
      <c r="B402" t="s">
        <v>423</v>
      </c>
      <c r="C402" s="4" t="s">
        <v>21</v>
      </c>
      <c r="D402" t="s">
        <v>18</v>
      </c>
      <c r="E402" s="4">
        <v>65</v>
      </c>
      <c r="F402" s="4">
        <v>10</v>
      </c>
      <c r="G402" s="4">
        <v>356</v>
      </c>
      <c r="H402" s="4">
        <v>109</v>
      </c>
      <c r="I402" s="4">
        <v>349</v>
      </c>
      <c r="J402" s="6">
        <v>906.96</v>
      </c>
      <c r="K402" s="4">
        <v>0.74299999999999999</v>
      </c>
      <c r="L402" s="4" t="s">
        <v>27</v>
      </c>
      <c r="M402" s="4">
        <f>Inventory[[#This Row],[Daily_Demand]]*Inventory[[#This Row],[Lead_Time_Days]]</f>
        <v>650</v>
      </c>
      <c r="N402" s="4">
        <f>MAX(0, Inventory[[#This Row],[Demand_Duration_Lead_time]]+Inventory[[#This Row],[Safety_Stock]]-Inventory[[#This Row],[Current_Inventory]])</f>
        <v>403</v>
      </c>
      <c r="O4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2" s="8">
        <f>Inventory[[#This Row],[Current_Inventory]]*Inventory[[#This Row],[Unit_Cost]]</f>
        <v>322877.76</v>
      </c>
      <c r="Q402" t="str">
        <f>IF(Inventory[[#This Row],[Stockout_Risk_Score]] &gt;= 0.8, "Critical",
   IF(Inventory[[#This Row],[Stockout_Risk_Score]] &gt;= 0.6, "High",
      IF(Inventory[[#This Row],[Stockout_Risk_Score]] &gt;= 0.3, "Medium", "Low")
   )
)</f>
        <v>High</v>
      </c>
      <c r="R402">
        <f>Inventory[[#This Row],[Lead_Time_Days]]*0.8</f>
        <v>8</v>
      </c>
      <c r="S402">
        <f>MAX(0,Inventory[[#This Row],[Daily_Demand]]*Inventory[[#This Row],[Adj_Lead_Time]]+Inventory[[#This Row],[Safety_Stock]]-Inventory[[#This Row],[Current_Inventory]])</f>
        <v>273</v>
      </c>
    </row>
    <row r="403" spans="1:19" x14ac:dyDescent="0.25">
      <c r="A403">
        <v>402</v>
      </c>
      <c r="B403" t="s">
        <v>424</v>
      </c>
      <c r="C403" s="4" t="s">
        <v>17</v>
      </c>
      <c r="D403" t="s">
        <v>18</v>
      </c>
      <c r="E403" s="4">
        <v>24</v>
      </c>
      <c r="F403" s="4">
        <v>11</v>
      </c>
      <c r="G403" s="4">
        <v>590</v>
      </c>
      <c r="H403" s="4">
        <v>243</v>
      </c>
      <c r="I403" s="4">
        <v>384</v>
      </c>
      <c r="J403" s="6">
        <v>627.09</v>
      </c>
      <c r="K403" s="4">
        <v>0.55900000000000005</v>
      </c>
      <c r="L403" s="4" t="s">
        <v>19</v>
      </c>
      <c r="M403" s="4">
        <f>Inventory[[#This Row],[Daily_Demand]]*Inventory[[#This Row],[Lead_Time_Days]]</f>
        <v>264</v>
      </c>
      <c r="N403" s="4">
        <f>MAX(0, Inventory[[#This Row],[Demand_Duration_Lead_time]]+Inventory[[#This Row],[Safety_Stock]]-Inventory[[#This Row],[Current_Inventory]])</f>
        <v>0</v>
      </c>
      <c r="O4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3" s="8">
        <f>Inventory[[#This Row],[Current_Inventory]]*Inventory[[#This Row],[Unit_Cost]]</f>
        <v>369983.10000000003</v>
      </c>
      <c r="Q403" t="str">
        <f>IF(Inventory[[#This Row],[Stockout_Risk_Score]] &gt;= 0.8, "Critical",
   IF(Inventory[[#This Row],[Stockout_Risk_Score]] &gt;= 0.6, "High",
      IF(Inventory[[#This Row],[Stockout_Risk_Score]] &gt;= 0.3, "Medium", "Low")
   )
)</f>
        <v>Medium</v>
      </c>
      <c r="R403">
        <f>Inventory[[#This Row],[Lead_Time_Days]]*0.8</f>
        <v>8.8000000000000007</v>
      </c>
      <c r="S403">
        <f>MAX(0,Inventory[[#This Row],[Daily_Demand]]*Inventory[[#This Row],[Adj_Lead_Time]]+Inventory[[#This Row],[Safety_Stock]]-Inventory[[#This Row],[Current_Inventory]])</f>
        <v>0</v>
      </c>
    </row>
    <row r="404" spans="1:19" x14ac:dyDescent="0.25">
      <c r="A404">
        <v>403</v>
      </c>
      <c r="B404" t="s">
        <v>425</v>
      </c>
      <c r="C404" s="4" t="s">
        <v>41</v>
      </c>
      <c r="D404" t="s">
        <v>22</v>
      </c>
      <c r="E404" s="4">
        <v>110</v>
      </c>
      <c r="F404" s="4">
        <v>4</v>
      </c>
      <c r="G404" s="4">
        <v>204</v>
      </c>
      <c r="H404" s="4">
        <v>41</v>
      </c>
      <c r="I404" s="4">
        <v>277</v>
      </c>
      <c r="J404" s="6">
        <v>729.48</v>
      </c>
      <c r="K404" s="4">
        <v>0.214</v>
      </c>
      <c r="L404" s="4" t="s">
        <v>15</v>
      </c>
      <c r="M404" s="4">
        <f>Inventory[[#This Row],[Daily_Demand]]*Inventory[[#This Row],[Lead_Time_Days]]</f>
        <v>440</v>
      </c>
      <c r="N404" s="4">
        <f>MAX(0, Inventory[[#This Row],[Demand_Duration_Lead_time]]+Inventory[[#This Row],[Safety_Stock]]-Inventory[[#This Row],[Current_Inventory]])</f>
        <v>277</v>
      </c>
      <c r="O4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4" s="8">
        <f>Inventory[[#This Row],[Current_Inventory]]*Inventory[[#This Row],[Unit_Cost]]</f>
        <v>148813.92000000001</v>
      </c>
      <c r="Q404" t="str">
        <f>IF(Inventory[[#This Row],[Stockout_Risk_Score]] &gt;= 0.8, "Critical",
   IF(Inventory[[#This Row],[Stockout_Risk_Score]] &gt;= 0.6, "High",
      IF(Inventory[[#This Row],[Stockout_Risk_Score]] &gt;= 0.3, "Medium", "Low")
   )
)</f>
        <v>Low</v>
      </c>
      <c r="R404">
        <f>Inventory[[#This Row],[Lead_Time_Days]]*0.8</f>
        <v>3.2</v>
      </c>
      <c r="S404">
        <f>MAX(0,Inventory[[#This Row],[Daily_Demand]]*Inventory[[#This Row],[Adj_Lead_Time]]+Inventory[[#This Row],[Safety_Stock]]-Inventory[[#This Row],[Current_Inventory]])</f>
        <v>189</v>
      </c>
    </row>
    <row r="405" spans="1:19" x14ac:dyDescent="0.25">
      <c r="A405">
        <v>404</v>
      </c>
      <c r="B405" t="s">
        <v>426</v>
      </c>
      <c r="C405" s="4" t="s">
        <v>17</v>
      </c>
      <c r="D405" t="s">
        <v>18</v>
      </c>
      <c r="E405" s="4">
        <v>54</v>
      </c>
      <c r="F405" s="4">
        <v>12</v>
      </c>
      <c r="G405" s="4">
        <v>457</v>
      </c>
      <c r="H405" s="4">
        <v>71</v>
      </c>
      <c r="I405" s="4">
        <v>271</v>
      </c>
      <c r="J405" s="6">
        <v>1063.19</v>
      </c>
      <c r="K405" s="4">
        <v>0.53900000000000003</v>
      </c>
      <c r="L405" s="4" t="s">
        <v>15</v>
      </c>
      <c r="M405" s="4">
        <f>Inventory[[#This Row],[Daily_Demand]]*Inventory[[#This Row],[Lead_Time_Days]]</f>
        <v>648</v>
      </c>
      <c r="N405" s="4">
        <f>MAX(0, Inventory[[#This Row],[Demand_Duration_Lead_time]]+Inventory[[#This Row],[Safety_Stock]]-Inventory[[#This Row],[Current_Inventory]])</f>
        <v>262</v>
      </c>
      <c r="O4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5" s="8">
        <f>Inventory[[#This Row],[Current_Inventory]]*Inventory[[#This Row],[Unit_Cost]]</f>
        <v>485877.83</v>
      </c>
      <c r="Q405" t="str">
        <f>IF(Inventory[[#This Row],[Stockout_Risk_Score]] &gt;= 0.8, "Critical",
   IF(Inventory[[#This Row],[Stockout_Risk_Score]] &gt;= 0.6, "High",
      IF(Inventory[[#This Row],[Stockout_Risk_Score]] &gt;= 0.3, "Medium", "Low")
   )
)</f>
        <v>Medium</v>
      </c>
      <c r="R405">
        <f>Inventory[[#This Row],[Lead_Time_Days]]*0.8</f>
        <v>9.6000000000000014</v>
      </c>
      <c r="S405">
        <f>MAX(0,Inventory[[#This Row],[Daily_Demand]]*Inventory[[#This Row],[Adj_Lead_Time]]+Inventory[[#This Row],[Safety_Stock]]-Inventory[[#This Row],[Current_Inventory]])</f>
        <v>132.40000000000009</v>
      </c>
    </row>
    <row r="406" spans="1:19" x14ac:dyDescent="0.25">
      <c r="A406">
        <v>405</v>
      </c>
      <c r="B406" t="s">
        <v>427</v>
      </c>
      <c r="C406" s="4" t="s">
        <v>13</v>
      </c>
      <c r="D406" t="s">
        <v>18</v>
      </c>
      <c r="E406" s="4">
        <v>85</v>
      </c>
      <c r="F406" s="4">
        <v>13</v>
      </c>
      <c r="G406" s="4">
        <v>575</v>
      </c>
      <c r="H406" s="4">
        <v>205</v>
      </c>
      <c r="I406" s="4">
        <v>321</v>
      </c>
      <c r="J406" s="6">
        <v>1876.57</v>
      </c>
      <c r="K406" s="4">
        <v>0.503</v>
      </c>
      <c r="L406" s="4" t="s">
        <v>15</v>
      </c>
      <c r="M406" s="4">
        <f>Inventory[[#This Row],[Daily_Demand]]*Inventory[[#This Row],[Lead_Time_Days]]</f>
        <v>1105</v>
      </c>
      <c r="N406" s="4">
        <f>MAX(0, Inventory[[#This Row],[Demand_Duration_Lead_time]]+Inventory[[#This Row],[Safety_Stock]]-Inventory[[#This Row],[Current_Inventory]])</f>
        <v>735</v>
      </c>
      <c r="O4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6" s="8">
        <f>Inventory[[#This Row],[Current_Inventory]]*Inventory[[#This Row],[Unit_Cost]]</f>
        <v>1079027.75</v>
      </c>
      <c r="Q406" t="str">
        <f>IF(Inventory[[#This Row],[Stockout_Risk_Score]] &gt;= 0.8, "Critical",
   IF(Inventory[[#This Row],[Stockout_Risk_Score]] &gt;= 0.6, "High",
      IF(Inventory[[#This Row],[Stockout_Risk_Score]] &gt;= 0.3, "Medium", "Low")
   )
)</f>
        <v>Medium</v>
      </c>
      <c r="R406">
        <f>Inventory[[#This Row],[Lead_Time_Days]]*0.8</f>
        <v>10.4</v>
      </c>
      <c r="S406">
        <f>MAX(0,Inventory[[#This Row],[Daily_Demand]]*Inventory[[#This Row],[Adj_Lead_Time]]+Inventory[[#This Row],[Safety_Stock]]-Inventory[[#This Row],[Current_Inventory]])</f>
        <v>514</v>
      </c>
    </row>
    <row r="407" spans="1:19" x14ac:dyDescent="0.25">
      <c r="A407">
        <v>406</v>
      </c>
      <c r="B407" t="s">
        <v>428</v>
      </c>
      <c r="C407" s="4" t="s">
        <v>17</v>
      </c>
      <c r="D407" t="s">
        <v>18</v>
      </c>
      <c r="E407" s="4">
        <v>154</v>
      </c>
      <c r="F407" s="4">
        <v>4</v>
      </c>
      <c r="G407" s="4">
        <v>199</v>
      </c>
      <c r="H407" s="4">
        <v>39</v>
      </c>
      <c r="I407" s="4">
        <v>67</v>
      </c>
      <c r="J407" s="6">
        <v>1483.56</v>
      </c>
      <c r="K407" s="4">
        <v>0.47599999999999998</v>
      </c>
      <c r="L407" s="4" t="s">
        <v>27</v>
      </c>
      <c r="M407" s="4">
        <f>Inventory[[#This Row],[Daily_Demand]]*Inventory[[#This Row],[Lead_Time_Days]]</f>
        <v>616</v>
      </c>
      <c r="N407" s="4">
        <f>MAX(0, Inventory[[#This Row],[Demand_Duration_Lead_time]]+Inventory[[#This Row],[Safety_Stock]]-Inventory[[#This Row],[Current_Inventory]])</f>
        <v>456</v>
      </c>
      <c r="O4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7" s="8">
        <f>Inventory[[#This Row],[Current_Inventory]]*Inventory[[#This Row],[Unit_Cost]]</f>
        <v>295228.44</v>
      </c>
      <c r="Q407" t="str">
        <f>IF(Inventory[[#This Row],[Stockout_Risk_Score]] &gt;= 0.8, "Critical",
   IF(Inventory[[#This Row],[Stockout_Risk_Score]] &gt;= 0.6, "High",
      IF(Inventory[[#This Row],[Stockout_Risk_Score]] &gt;= 0.3, "Medium", "Low")
   )
)</f>
        <v>Medium</v>
      </c>
      <c r="R407">
        <f>Inventory[[#This Row],[Lead_Time_Days]]*0.8</f>
        <v>3.2</v>
      </c>
      <c r="S407">
        <f>MAX(0,Inventory[[#This Row],[Daily_Demand]]*Inventory[[#This Row],[Adj_Lead_Time]]+Inventory[[#This Row],[Safety_Stock]]-Inventory[[#This Row],[Current_Inventory]])</f>
        <v>332.79999999999995</v>
      </c>
    </row>
    <row r="408" spans="1:19" x14ac:dyDescent="0.25">
      <c r="A408">
        <v>407</v>
      </c>
      <c r="B408" t="s">
        <v>429</v>
      </c>
      <c r="C408" s="4" t="s">
        <v>41</v>
      </c>
      <c r="D408" t="s">
        <v>14</v>
      </c>
      <c r="E408" s="4">
        <v>145</v>
      </c>
      <c r="F408" s="4">
        <v>12</v>
      </c>
      <c r="G408" s="4">
        <v>95</v>
      </c>
      <c r="H408" s="4">
        <v>252</v>
      </c>
      <c r="I408" s="4">
        <v>267</v>
      </c>
      <c r="J408" s="6">
        <v>1175.3599999999999</v>
      </c>
      <c r="K408" s="4">
        <v>0.46100000000000002</v>
      </c>
      <c r="L408" s="4" t="s">
        <v>19</v>
      </c>
      <c r="M408" s="4">
        <f>Inventory[[#This Row],[Daily_Demand]]*Inventory[[#This Row],[Lead_Time_Days]]</f>
        <v>1740</v>
      </c>
      <c r="N408" s="4">
        <f>MAX(0, Inventory[[#This Row],[Demand_Duration_Lead_time]]+Inventory[[#This Row],[Safety_Stock]]-Inventory[[#This Row],[Current_Inventory]])</f>
        <v>1897</v>
      </c>
      <c r="O4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8" s="8">
        <f>Inventory[[#This Row],[Current_Inventory]]*Inventory[[#This Row],[Unit_Cost]]</f>
        <v>111659.2</v>
      </c>
      <c r="Q408" t="str">
        <f>IF(Inventory[[#This Row],[Stockout_Risk_Score]] &gt;= 0.8, "Critical",
   IF(Inventory[[#This Row],[Stockout_Risk_Score]] &gt;= 0.6, "High",
      IF(Inventory[[#This Row],[Stockout_Risk_Score]] &gt;= 0.3, "Medium", "Low")
   )
)</f>
        <v>Medium</v>
      </c>
      <c r="R408">
        <f>Inventory[[#This Row],[Lead_Time_Days]]*0.8</f>
        <v>9.6000000000000014</v>
      </c>
      <c r="S408">
        <f>MAX(0,Inventory[[#This Row],[Daily_Demand]]*Inventory[[#This Row],[Adj_Lead_Time]]+Inventory[[#This Row],[Safety_Stock]]-Inventory[[#This Row],[Current_Inventory]])</f>
        <v>1549.0000000000002</v>
      </c>
    </row>
    <row r="409" spans="1:19" x14ac:dyDescent="0.25">
      <c r="A409">
        <v>408</v>
      </c>
      <c r="B409" t="s">
        <v>430</v>
      </c>
      <c r="C409" s="4" t="s">
        <v>13</v>
      </c>
      <c r="D409" t="s">
        <v>22</v>
      </c>
      <c r="E409" s="4">
        <v>144</v>
      </c>
      <c r="F409" s="4">
        <v>7</v>
      </c>
      <c r="G409" s="4">
        <v>675</v>
      </c>
      <c r="H409" s="4">
        <v>115</v>
      </c>
      <c r="I409" s="4">
        <v>322</v>
      </c>
      <c r="J409" s="6">
        <v>367.48</v>
      </c>
      <c r="K409" s="4">
        <v>0.111</v>
      </c>
      <c r="L409" s="4" t="s">
        <v>19</v>
      </c>
      <c r="M409" s="4">
        <f>Inventory[[#This Row],[Daily_Demand]]*Inventory[[#This Row],[Lead_Time_Days]]</f>
        <v>1008</v>
      </c>
      <c r="N409" s="4">
        <f>MAX(0, Inventory[[#This Row],[Demand_Duration_Lead_time]]+Inventory[[#This Row],[Safety_Stock]]-Inventory[[#This Row],[Current_Inventory]])</f>
        <v>448</v>
      </c>
      <c r="O4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9" s="8">
        <f>Inventory[[#This Row],[Current_Inventory]]*Inventory[[#This Row],[Unit_Cost]]</f>
        <v>248049</v>
      </c>
      <c r="Q409" t="str">
        <f>IF(Inventory[[#This Row],[Stockout_Risk_Score]] &gt;= 0.8, "Critical",
   IF(Inventory[[#This Row],[Stockout_Risk_Score]] &gt;= 0.6, "High",
      IF(Inventory[[#This Row],[Stockout_Risk_Score]] &gt;= 0.3, "Medium", "Low")
   )
)</f>
        <v>Low</v>
      </c>
      <c r="R409">
        <f>Inventory[[#This Row],[Lead_Time_Days]]*0.8</f>
        <v>5.6000000000000005</v>
      </c>
      <c r="S409">
        <f>MAX(0,Inventory[[#This Row],[Daily_Demand]]*Inventory[[#This Row],[Adj_Lead_Time]]+Inventory[[#This Row],[Safety_Stock]]-Inventory[[#This Row],[Current_Inventory]])</f>
        <v>246.40000000000009</v>
      </c>
    </row>
    <row r="410" spans="1:19" x14ac:dyDescent="0.25">
      <c r="A410">
        <v>409</v>
      </c>
      <c r="B410" t="s">
        <v>431</v>
      </c>
      <c r="C410" s="4" t="s">
        <v>17</v>
      </c>
      <c r="D410" t="s">
        <v>18</v>
      </c>
      <c r="E410" s="4">
        <v>14</v>
      </c>
      <c r="F410" s="4">
        <v>7</v>
      </c>
      <c r="G410" s="4">
        <v>632</v>
      </c>
      <c r="H410" s="4">
        <v>142</v>
      </c>
      <c r="I410" s="4">
        <v>357</v>
      </c>
      <c r="J410" s="6">
        <v>341.24</v>
      </c>
      <c r="K410" s="4">
        <v>0.183</v>
      </c>
      <c r="L410" s="4" t="s">
        <v>15</v>
      </c>
      <c r="M410" s="4">
        <f>Inventory[[#This Row],[Daily_Demand]]*Inventory[[#This Row],[Lead_Time_Days]]</f>
        <v>98</v>
      </c>
      <c r="N410" s="4">
        <f>MAX(0, Inventory[[#This Row],[Demand_Duration_Lead_time]]+Inventory[[#This Row],[Safety_Stock]]-Inventory[[#This Row],[Current_Inventory]])</f>
        <v>0</v>
      </c>
      <c r="O4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10" s="8">
        <f>Inventory[[#This Row],[Current_Inventory]]*Inventory[[#This Row],[Unit_Cost]]</f>
        <v>215663.68</v>
      </c>
      <c r="Q410" t="str">
        <f>IF(Inventory[[#This Row],[Stockout_Risk_Score]] &gt;= 0.8, "Critical",
   IF(Inventory[[#This Row],[Stockout_Risk_Score]] &gt;= 0.6, "High",
      IF(Inventory[[#This Row],[Stockout_Risk_Score]] &gt;= 0.3, "Medium", "Low")
   )
)</f>
        <v>Low</v>
      </c>
      <c r="R410">
        <f>Inventory[[#This Row],[Lead_Time_Days]]*0.8</f>
        <v>5.6000000000000005</v>
      </c>
      <c r="S410">
        <f>MAX(0,Inventory[[#This Row],[Daily_Demand]]*Inventory[[#This Row],[Adj_Lead_Time]]+Inventory[[#This Row],[Safety_Stock]]-Inventory[[#This Row],[Current_Inventory]])</f>
        <v>0</v>
      </c>
    </row>
    <row r="411" spans="1:19" x14ac:dyDescent="0.25">
      <c r="A411">
        <v>410</v>
      </c>
      <c r="B411" t="s">
        <v>432</v>
      </c>
      <c r="C411" s="4" t="s">
        <v>13</v>
      </c>
      <c r="D411" t="s">
        <v>18</v>
      </c>
      <c r="E411" s="4">
        <v>69</v>
      </c>
      <c r="F411" s="4">
        <v>14</v>
      </c>
      <c r="G411" s="4">
        <v>291</v>
      </c>
      <c r="H411" s="4">
        <v>31</v>
      </c>
      <c r="I411" s="4">
        <v>222</v>
      </c>
      <c r="J411" s="6">
        <v>1029.28</v>
      </c>
      <c r="K411" s="4">
        <v>9.7000000000000003E-2</v>
      </c>
      <c r="L411" s="4" t="s">
        <v>15</v>
      </c>
      <c r="M411" s="4">
        <f>Inventory[[#This Row],[Daily_Demand]]*Inventory[[#This Row],[Lead_Time_Days]]</f>
        <v>966</v>
      </c>
      <c r="N411" s="4">
        <f>MAX(0, Inventory[[#This Row],[Demand_Duration_Lead_time]]+Inventory[[#This Row],[Safety_Stock]]-Inventory[[#This Row],[Current_Inventory]])</f>
        <v>706</v>
      </c>
      <c r="O4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1" s="8">
        <f>Inventory[[#This Row],[Current_Inventory]]*Inventory[[#This Row],[Unit_Cost]]</f>
        <v>299520.48</v>
      </c>
      <c r="Q411" t="str">
        <f>IF(Inventory[[#This Row],[Stockout_Risk_Score]] &gt;= 0.8, "Critical",
   IF(Inventory[[#This Row],[Stockout_Risk_Score]] &gt;= 0.6, "High",
      IF(Inventory[[#This Row],[Stockout_Risk_Score]] &gt;= 0.3, "Medium", "Low")
   )
)</f>
        <v>Low</v>
      </c>
      <c r="R411">
        <f>Inventory[[#This Row],[Lead_Time_Days]]*0.8</f>
        <v>11.200000000000001</v>
      </c>
      <c r="S411">
        <f>MAX(0,Inventory[[#This Row],[Daily_Demand]]*Inventory[[#This Row],[Adj_Lead_Time]]+Inventory[[#This Row],[Safety_Stock]]-Inventory[[#This Row],[Current_Inventory]])</f>
        <v>512.80000000000007</v>
      </c>
    </row>
    <row r="412" spans="1:19" x14ac:dyDescent="0.25">
      <c r="A412">
        <v>411</v>
      </c>
      <c r="B412" t="s">
        <v>433</v>
      </c>
      <c r="C412" s="4" t="s">
        <v>26</v>
      </c>
      <c r="D412" t="s">
        <v>22</v>
      </c>
      <c r="E412" s="4">
        <v>162</v>
      </c>
      <c r="F412" s="4">
        <v>14</v>
      </c>
      <c r="G412" s="4">
        <v>74</v>
      </c>
      <c r="H412" s="4">
        <v>165</v>
      </c>
      <c r="I412" s="4">
        <v>105</v>
      </c>
      <c r="J412" s="6">
        <v>1470.98</v>
      </c>
      <c r="K412" s="4">
        <v>0.24199999999999999</v>
      </c>
      <c r="L412" s="4" t="s">
        <v>19</v>
      </c>
      <c r="M412" s="4">
        <f>Inventory[[#This Row],[Daily_Demand]]*Inventory[[#This Row],[Lead_Time_Days]]</f>
        <v>2268</v>
      </c>
      <c r="N412" s="4">
        <f>MAX(0, Inventory[[#This Row],[Demand_Duration_Lead_time]]+Inventory[[#This Row],[Safety_Stock]]-Inventory[[#This Row],[Current_Inventory]])</f>
        <v>2359</v>
      </c>
      <c r="O4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2" s="8">
        <f>Inventory[[#This Row],[Current_Inventory]]*Inventory[[#This Row],[Unit_Cost]]</f>
        <v>108852.52</v>
      </c>
      <c r="Q412" t="str">
        <f>IF(Inventory[[#This Row],[Stockout_Risk_Score]] &gt;= 0.8, "Critical",
   IF(Inventory[[#This Row],[Stockout_Risk_Score]] &gt;= 0.6, "High",
      IF(Inventory[[#This Row],[Stockout_Risk_Score]] &gt;= 0.3, "Medium", "Low")
   )
)</f>
        <v>Low</v>
      </c>
      <c r="R412">
        <f>Inventory[[#This Row],[Lead_Time_Days]]*0.8</f>
        <v>11.200000000000001</v>
      </c>
      <c r="S412">
        <f>MAX(0,Inventory[[#This Row],[Daily_Demand]]*Inventory[[#This Row],[Adj_Lead_Time]]+Inventory[[#This Row],[Safety_Stock]]-Inventory[[#This Row],[Current_Inventory]])</f>
        <v>1905.4</v>
      </c>
    </row>
    <row r="413" spans="1:19" x14ac:dyDescent="0.25">
      <c r="A413">
        <v>412</v>
      </c>
      <c r="B413" t="s">
        <v>434</v>
      </c>
      <c r="C413" s="4" t="s">
        <v>26</v>
      </c>
      <c r="D413" t="s">
        <v>18</v>
      </c>
      <c r="E413" s="4">
        <v>12</v>
      </c>
      <c r="F413" s="4">
        <v>7</v>
      </c>
      <c r="G413" s="4">
        <v>720</v>
      </c>
      <c r="H413" s="4">
        <v>223</v>
      </c>
      <c r="I413" s="4">
        <v>398</v>
      </c>
      <c r="J413" s="6">
        <v>1514.47</v>
      </c>
      <c r="K413" s="4">
        <v>0.26300000000000001</v>
      </c>
      <c r="L413" s="4" t="s">
        <v>19</v>
      </c>
      <c r="M413" s="4">
        <f>Inventory[[#This Row],[Daily_Demand]]*Inventory[[#This Row],[Lead_Time_Days]]</f>
        <v>84</v>
      </c>
      <c r="N413" s="4">
        <f>MAX(0, Inventory[[#This Row],[Demand_Duration_Lead_time]]+Inventory[[#This Row],[Safety_Stock]]-Inventory[[#This Row],[Current_Inventory]])</f>
        <v>0</v>
      </c>
      <c r="O4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13" s="8">
        <f>Inventory[[#This Row],[Current_Inventory]]*Inventory[[#This Row],[Unit_Cost]]</f>
        <v>1090418.3999999999</v>
      </c>
      <c r="Q413" t="str">
        <f>IF(Inventory[[#This Row],[Stockout_Risk_Score]] &gt;= 0.8, "Critical",
   IF(Inventory[[#This Row],[Stockout_Risk_Score]] &gt;= 0.6, "High",
      IF(Inventory[[#This Row],[Stockout_Risk_Score]] &gt;= 0.3, "Medium", "Low")
   )
)</f>
        <v>Low</v>
      </c>
      <c r="R413">
        <f>Inventory[[#This Row],[Lead_Time_Days]]*0.8</f>
        <v>5.6000000000000005</v>
      </c>
      <c r="S413">
        <f>MAX(0,Inventory[[#This Row],[Daily_Demand]]*Inventory[[#This Row],[Adj_Lead_Time]]+Inventory[[#This Row],[Safety_Stock]]-Inventory[[#This Row],[Current_Inventory]])</f>
        <v>0</v>
      </c>
    </row>
    <row r="414" spans="1:19" x14ac:dyDescent="0.25">
      <c r="A414">
        <v>413</v>
      </c>
      <c r="B414" t="s">
        <v>435</v>
      </c>
      <c r="C414" s="4" t="s">
        <v>17</v>
      </c>
      <c r="D414" t="s">
        <v>14</v>
      </c>
      <c r="E414" s="4">
        <v>153</v>
      </c>
      <c r="F414" s="4">
        <v>6</v>
      </c>
      <c r="G414" s="4">
        <v>96</v>
      </c>
      <c r="H414" s="4">
        <v>235</v>
      </c>
      <c r="I414" s="4">
        <v>58</v>
      </c>
      <c r="J414" s="6">
        <v>490.53</v>
      </c>
      <c r="K414" s="4">
        <v>0.245</v>
      </c>
      <c r="L414" s="4" t="s">
        <v>15</v>
      </c>
      <c r="M414" s="4">
        <f>Inventory[[#This Row],[Daily_Demand]]*Inventory[[#This Row],[Lead_Time_Days]]</f>
        <v>918</v>
      </c>
      <c r="N414" s="4">
        <f>MAX(0, Inventory[[#This Row],[Demand_Duration_Lead_time]]+Inventory[[#This Row],[Safety_Stock]]-Inventory[[#This Row],[Current_Inventory]])</f>
        <v>1057</v>
      </c>
      <c r="O4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4" s="8">
        <f>Inventory[[#This Row],[Current_Inventory]]*Inventory[[#This Row],[Unit_Cost]]</f>
        <v>47090.879999999997</v>
      </c>
      <c r="Q414" t="str">
        <f>IF(Inventory[[#This Row],[Stockout_Risk_Score]] &gt;= 0.8, "Critical",
   IF(Inventory[[#This Row],[Stockout_Risk_Score]] &gt;= 0.6, "High",
      IF(Inventory[[#This Row],[Stockout_Risk_Score]] &gt;= 0.3, "Medium", "Low")
   )
)</f>
        <v>Low</v>
      </c>
      <c r="R414">
        <f>Inventory[[#This Row],[Lead_Time_Days]]*0.8</f>
        <v>4.8000000000000007</v>
      </c>
      <c r="S414">
        <f>MAX(0,Inventory[[#This Row],[Daily_Demand]]*Inventory[[#This Row],[Adj_Lead_Time]]+Inventory[[#This Row],[Safety_Stock]]-Inventory[[#This Row],[Current_Inventory]])</f>
        <v>873.40000000000009</v>
      </c>
    </row>
    <row r="415" spans="1:19" x14ac:dyDescent="0.25">
      <c r="A415">
        <v>414</v>
      </c>
      <c r="B415" t="s">
        <v>436</v>
      </c>
      <c r="C415" s="4" t="s">
        <v>13</v>
      </c>
      <c r="D415" t="s">
        <v>18</v>
      </c>
      <c r="E415" s="4">
        <v>26</v>
      </c>
      <c r="F415" s="4">
        <v>6</v>
      </c>
      <c r="G415" s="4">
        <v>315</v>
      </c>
      <c r="H415" s="4">
        <v>294</v>
      </c>
      <c r="I415" s="4">
        <v>332</v>
      </c>
      <c r="J415" s="6">
        <v>245.19</v>
      </c>
      <c r="K415" s="4">
        <v>0.21099999999999999</v>
      </c>
      <c r="L415" s="4" t="s">
        <v>19</v>
      </c>
      <c r="M415" s="4">
        <f>Inventory[[#This Row],[Daily_Demand]]*Inventory[[#This Row],[Lead_Time_Days]]</f>
        <v>156</v>
      </c>
      <c r="N415" s="4">
        <f>MAX(0, Inventory[[#This Row],[Demand_Duration_Lead_time]]+Inventory[[#This Row],[Safety_Stock]]-Inventory[[#This Row],[Current_Inventory]])</f>
        <v>135</v>
      </c>
      <c r="O4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5" s="8">
        <f>Inventory[[#This Row],[Current_Inventory]]*Inventory[[#This Row],[Unit_Cost]]</f>
        <v>77234.850000000006</v>
      </c>
      <c r="Q415" t="str">
        <f>IF(Inventory[[#This Row],[Stockout_Risk_Score]] &gt;= 0.8, "Critical",
   IF(Inventory[[#This Row],[Stockout_Risk_Score]] &gt;= 0.6, "High",
      IF(Inventory[[#This Row],[Stockout_Risk_Score]] &gt;= 0.3, "Medium", "Low")
   )
)</f>
        <v>Low</v>
      </c>
      <c r="R415">
        <f>Inventory[[#This Row],[Lead_Time_Days]]*0.8</f>
        <v>4.8000000000000007</v>
      </c>
      <c r="S415">
        <f>MAX(0,Inventory[[#This Row],[Daily_Demand]]*Inventory[[#This Row],[Adj_Lead_Time]]+Inventory[[#This Row],[Safety_Stock]]-Inventory[[#This Row],[Current_Inventory]])</f>
        <v>103.80000000000001</v>
      </c>
    </row>
    <row r="416" spans="1:19" x14ac:dyDescent="0.25">
      <c r="A416">
        <v>415</v>
      </c>
      <c r="B416" t="s">
        <v>437</v>
      </c>
      <c r="C416" s="4" t="s">
        <v>41</v>
      </c>
      <c r="D416" t="s">
        <v>14</v>
      </c>
      <c r="E416" s="4">
        <v>22</v>
      </c>
      <c r="F416" s="4">
        <v>3</v>
      </c>
      <c r="G416" s="4">
        <v>238</v>
      </c>
      <c r="H416" s="4">
        <v>180</v>
      </c>
      <c r="I416" s="4">
        <v>342</v>
      </c>
      <c r="J416" s="6">
        <v>799.7</v>
      </c>
      <c r="K416" s="4">
        <v>0.73499999999999999</v>
      </c>
      <c r="L416" s="4" t="s">
        <v>19</v>
      </c>
      <c r="M416" s="4">
        <f>Inventory[[#This Row],[Daily_Demand]]*Inventory[[#This Row],[Lead_Time_Days]]</f>
        <v>66</v>
      </c>
      <c r="N416" s="4">
        <f>MAX(0, Inventory[[#This Row],[Demand_Duration_Lead_time]]+Inventory[[#This Row],[Safety_Stock]]-Inventory[[#This Row],[Current_Inventory]])</f>
        <v>8</v>
      </c>
      <c r="O4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6" s="8">
        <f>Inventory[[#This Row],[Current_Inventory]]*Inventory[[#This Row],[Unit_Cost]]</f>
        <v>190328.6</v>
      </c>
      <c r="Q416" t="str">
        <f>IF(Inventory[[#This Row],[Stockout_Risk_Score]] &gt;= 0.8, "Critical",
   IF(Inventory[[#This Row],[Stockout_Risk_Score]] &gt;= 0.6, "High",
      IF(Inventory[[#This Row],[Stockout_Risk_Score]] &gt;= 0.3, "Medium", "Low")
   )
)</f>
        <v>High</v>
      </c>
      <c r="R416">
        <f>Inventory[[#This Row],[Lead_Time_Days]]*0.8</f>
        <v>2.4000000000000004</v>
      </c>
      <c r="S416">
        <f>MAX(0,Inventory[[#This Row],[Daily_Demand]]*Inventory[[#This Row],[Adj_Lead_Time]]+Inventory[[#This Row],[Safety_Stock]]-Inventory[[#This Row],[Current_Inventory]])</f>
        <v>0</v>
      </c>
    </row>
    <row r="417" spans="1:19" x14ac:dyDescent="0.25">
      <c r="A417">
        <v>416</v>
      </c>
      <c r="B417" t="s">
        <v>438</v>
      </c>
      <c r="C417" s="4" t="s">
        <v>17</v>
      </c>
      <c r="D417" t="s">
        <v>14</v>
      </c>
      <c r="E417" s="4">
        <v>198</v>
      </c>
      <c r="F417" s="4">
        <v>8</v>
      </c>
      <c r="G417" s="4">
        <v>296</v>
      </c>
      <c r="H417" s="4">
        <v>51</v>
      </c>
      <c r="I417" s="4">
        <v>71</v>
      </c>
      <c r="J417" s="6">
        <v>1840.44</v>
      </c>
      <c r="K417" s="4">
        <v>0.81899999999999995</v>
      </c>
      <c r="L417" s="4" t="s">
        <v>27</v>
      </c>
      <c r="M417" s="4">
        <f>Inventory[[#This Row],[Daily_Demand]]*Inventory[[#This Row],[Lead_Time_Days]]</f>
        <v>1584</v>
      </c>
      <c r="N417" s="4">
        <f>MAX(0, Inventory[[#This Row],[Demand_Duration_Lead_time]]+Inventory[[#This Row],[Safety_Stock]]-Inventory[[#This Row],[Current_Inventory]])</f>
        <v>1339</v>
      </c>
      <c r="O4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7" s="8">
        <f>Inventory[[#This Row],[Current_Inventory]]*Inventory[[#This Row],[Unit_Cost]]</f>
        <v>544770.24</v>
      </c>
      <c r="Q417" t="str">
        <f>IF(Inventory[[#This Row],[Stockout_Risk_Score]] &gt;= 0.8, "Critical",
   IF(Inventory[[#This Row],[Stockout_Risk_Score]] &gt;= 0.6, "High",
      IF(Inventory[[#This Row],[Stockout_Risk_Score]] &gt;= 0.3, "Medium", "Low")
   )
)</f>
        <v>Critical</v>
      </c>
      <c r="R417">
        <f>Inventory[[#This Row],[Lead_Time_Days]]*0.8</f>
        <v>6.4</v>
      </c>
      <c r="S417">
        <f>MAX(0,Inventory[[#This Row],[Daily_Demand]]*Inventory[[#This Row],[Adj_Lead_Time]]+Inventory[[#This Row],[Safety_Stock]]-Inventory[[#This Row],[Current_Inventory]])</f>
        <v>1022.2</v>
      </c>
    </row>
    <row r="418" spans="1:19" x14ac:dyDescent="0.25">
      <c r="A418">
        <v>417</v>
      </c>
      <c r="B418" t="s">
        <v>439</v>
      </c>
      <c r="C418" s="4" t="s">
        <v>26</v>
      </c>
      <c r="D418" t="s">
        <v>18</v>
      </c>
      <c r="E418" s="4">
        <v>180</v>
      </c>
      <c r="F418" s="4">
        <v>13</v>
      </c>
      <c r="G418" s="4">
        <v>597</v>
      </c>
      <c r="H418" s="4">
        <v>69</v>
      </c>
      <c r="I418" s="4">
        <v>121</v>
      </c>
      <c r="J418" s="6">
        <v>1113.47</v>
      </c>
      <c r="K418" s="4">
        <v>0.32700000000000001</v>
      </c>
      <c r="L418" s="4" t="s">
        <v>15</v>
      </c>
      <c r="M418" s="4">
        <f>Inventory[[#This Row],[Daily_Demand]]*Inventory[[#This Row],[Lead_Time_Days]]</f>
        <v>2340</v>
      </c>
      <c r="N418" s="4">
        <f>MAX(0, Inventory[[#This Row],[Demand_Duration_Lead_time]]+Inventory[[#This Row],[Safety_Stock]]-Inventory[[#This Row],[Current_Inventory]])</f>
        <v>1812</v>
      </c>
      <c r="O4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8" s="8">
        <f>Inventory[[#This Row],[Current_Inventory]]*Inventory[[#This Row],[Unit_Cost]]</f>
        <v>664741.59</v>
      </c>
      <c r="Q418" t="str">
        <f>IF(Inventory[[#This Row],[Stockout_Risk_Score]] &gt;= 0.8, "Critical",
   IF(Inventory[[#This Row],[Stockout_Risk_Score]] &gt;= 0.6, "High",
      IF(Inventory[[#This Row],[Stockout_Risk_Score]] &gt;= 0.3, "Medium", "Low")
   )
)</f>
        <v>Medium</v>
      </c>
      <c r="R418">
        <f>Inventory[[#This Row],[Lead_Time_Days]]*0.8</f>
        <v>10.4</v>
      </c>
      <c r="S418">
        <f>MAX(0,Inventory[[#This Row],[Daily_Demand]]*Inventory[[#This Row],[Adj_Lead_Time]]+Inventory[[#This Row],[Safety_Stock]]-Inventory[[#This Row],[Current_Inventory]])</f>
        <v>1344</v>
      </c>
    </row>
    <row r="419" spans="1:19" x14ac:dyDescent="0.25">
      <c r="A419">
        <v>418</v>
      </c>
      <c r="B419" t="s">
        <v>440</v>
      </c>
      <c r="C419" s="4" t="s">
        <v>26</v>
      </c>
      <c r="D419" t="s">
        <v>22</v>
      </c>
      <c r="E419" s="4">
        <v>176</v>
      </c>
      <c r="F419" s="4">
        <v>5</v>
      </c>
      <c r="G419" s="4">
        <v>667</v>
      </c>
      <c r="H419" s="4">
        <v>86</v>
      </c>
      <c r="I419" s="4">
        <v>377</v>
      </c>
      <c r="J419" s="6">
        <v>674.19</v>
      </c>
      <c r="K419" s="4">
        <v>0.30499999999999999</v>
      </c>
      <c r="L419" s="4" t="s">
        <v>19</v>
      </c>
      <c r="M419" s="4">
        <f>Inventory[[#This Row],[Daily_Demand]]*Inventory[[#This Row],[Lead_Time_Days]]</f>
        <v>880</v>
      </c>
      <c r="N419" s="4">
        <f>MAX(0, Inventory[[#This Row],[Demand_Duration_Lead_time]]+Inventory[[#This Row],[Safety_Stock]]-Inventory[[#This Row],[Current_Inventory]])</f>
        <v>299</v>
      </c>
      <c r="O4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9" s="8">
        <f>Inventory[[#This Row],[Current_Inventory]]*Inventory[[#This Row],[Unit_Cost]]</f>
        <v>449684.73000000004</v>
      </c>
      <c r="Q419" t="str">
        <f>IF(Inventory[[#This Row],[Stockout_Risk_Score]] &gt;= 0.8, "Critical",
   IF(Inventory[[#This Row],[Stockout_Risk_Score]] &gt;= 0.6, "High",
      IF(Inventory[[#This Row],[Stockout_Risk_Score]] &gt;= 0.3, "Medium", "Low")
   )
)</f>
        <v>Medium</v>
      </c>
      <c r="R419">
        <f>Inventory[[#This Row],[Lead_Time_Days]]*0.8</f>
        <v>4</v>
      </c>
      <c r="S419">
        <f>MAX(0,Inventory[[#This Row],[Daily_Demand]]*Inventory[[#This Row],[Adj_Lead_Time]]+Inventory[[#This Row],[Safety_Stock]]-Inventory[[#This Row],[Current_Inventory]])</f>
        <v>123</v>
      </c>
    </row>
    <row r="420" spans="1:19" x14ac:dyDescent="0.25">
      <c r="A420">
        <v>419</v>
      </c>
      <c r="B420" t="s">
        <v>441</v>
      </c>
      <c r="C420" s="4" t="s">
        <v>17</v>
      </c>
      <c r="D420" t="s">
        <v>14</v>
      </c>
      <c r="E420" s="4">
        <v>13</v>
      </c>
      <c r="F420" s="4">
        <v>4</v>
      </c>
      <c r="G420" s="4">
        <v>765</v>
      </c>
      <c r="H420" s="4">
        <v>211</v>
      </c>
      <c r="I420" s="4">
        <v>221</v>
      </c>
      <c r="J420" s="6">
        <v>681.09</v>
      </c>
      <c r="K420" s="4">
        <v>0.84399999999999997</v>
      </c>
      <c r="L420" s="4" t="s">
        <v>27</v>
      </c>
      <c r="M420" s="4">
        <f>Inventory[[#This Row],[Daily_Demand]]*Inventory[[#This Row],[Lead_Time_Days]]</f>
        <v>52</v>
      </c>
      <c r="N420" s="4">
        <f>MAX(0, Inventory[[#This Row],[Demand_Duration_Lead_time]]+Inventory[[#This Row],[Safety_Stock]]-Inventory[[#This Row],[Current_Inventory]])</f>
        <v>0</v>
      </c>
      <c r="O4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20" s="8">
        <f>Inventory[[#This Row],[Current_Inventory]]*Inventory[[#This Row],[Unit_Cost]]</f>
        <v>521033.85000000003</v>
      </c>
      <c r="Q420" t="str">
        <f>IF(Inventory[[#This Row],[Stockout_Risk_Score]] &gt;= 0.8, "Critical",
   IF(Inventory[[#This Row],[Stockout_Risk_Score]] &gt;= 0.6, "High",
      IF(Inventory[[#This Row],[Stockout_Risk_Score]] &gt;= 0.3, "Medium", "Low")
   )
)</f>
        <v>Critical</v>
      </c>
      <c r="R420">
        <f>Inventory[[#This Row],[Lead_Time_Days]]*0.8</f>
        <v>3.2</v>
      </c>
      <c r="S420">
        <f>MAX(0,Inventory[[#This Row],[Daily_Demand]]*Inventory[[#This Row],[Adj_Lead_Time]]+Inventory[[#This Row],[Safety_Stock]]-Inventory[[#This Row],[Current_Inventory]])</f>
        <v>0</v>
      </c>
    </row>
    <row r="421" spans="1:19" x14ac:dyDescent="0.25">
      <c r="A421">
        <v>420</v>
      </c>
      <c r="B421" t="s">
        <v>442</v>
      </c>
      <c r="C421" s="4" t="s">
        <v>13</v>
      </c>
      <c r="D421" t="s">
        <v>22</v>
      </c>
      <c r="E421" s="4">
        <v>199</v>
      </c>
      <c r="F421" s="4">
        <v>9</v>
      </c>
      <c r="G421" s="4">
        <v>730</v>
      </c>
      <c r="H421" s="4">
        <v>229</v>
      </c>
      <c r="I421" s="4">
        <v>172</v>
      </c>
      <c r="J421" s="6">
        <v>307.57</v>
      </c>
      <c r="K421" s="4">
        <v>0.624</v>
      </c>
      <c r="L421" s="4" t="s">
        <v>27</v>
      </c>
      <c r="M421" s="4">
        <f>Inventory[[#This Row],[Daily_Demand]]*Inventory[[#This Row],[Lead_Time_Days]]</f>
        <v>1791</v>
      </c>
      <c r="N421" s="4">
        <f>MAX(0, Inventory[[#This Row],[Demand_Duration_Lead_time]]+Inventory[[#This Row],[Safety_Stock]]-Inventory[[#This Row],[Current_Inventory]])</f>
        <v>1290</v>
      </c>
      <c r="O4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1" s="8">
        <f>Inventory[[#This Row],[Current_Inventory]]*Inventory[[#This Row],[Unit_Cost]]</f>
        <v>224526.1</v>
      </c>
      <c r="Q421" t="str">
        <f>IF(Inventory[[#This Row],[Stockout_Risk_Score]] &gt;= 0.8, "Critical",
   IF(Inventory[[#This Row],[Stockout_Risk_Score]] &gt;= 0.6, "High",
      IF(Inventory[[#This Row],[Stockout_Risk_Score]] &gt;= 0.3, "Medium", "Low")
   )
)</f>
        <v>High</v>
      </c>
      <c r="R421">
        <f>Inventory[[#This Row],[Lead_Time_Days]]*0.8</f>
        <v>7.2</v>
      </c>
      <c r="S421">
        <f>MAX(0,Inventory[[#This Row],[Daily_Demand]]*Inventory[[#This Row],[Adj_Lead_Time]]+Inventory[[#This Row],[Safety_Stock]]-Inventory[[#This Row],[Current_Inventory]])</f>
        <v>931.8</v>
      </c>
    </row>
    <row r="422" spans="1:19" x14ac:dyDescent="0.25">
      <c r="A422">
        <v>421</v>
      </c>
      <c r="B422" t="s">
        <v>443</v>
      </c>
      <c r="C422" s="4" t="s">
        <v>26</v>
      </c>
      <c r="D422" t="s">
        <v>18</v>
      </c>
      <c r="E422" s="4">
        <v>58</v>
      </c>
      <c r="F422" s="4">
        <v>5</v>
      </c>
      <c r="G422" s="4">
        <v>285</v>
      </c>
      <c r="H422" s="4">
        <v>196</v>
      </c>
      <c r="I422" s="4">
        <v>140</v>
      </c>
      <c r="J422" s="6">
        <v>972.79</v>
      </c>
      <c r="K422" s="4">
        <v>0.29299999999999998</v>
      </c>
      <c r="L422" s="4" t="s">
        <v>27</v>
      </c>
      <c r="M422" s="4">
        <f>Inventory[[#This Row],[Daily_Demand]]*Inventory[[#This Row],[Lead_Time_Days]]</f>
        <v>290</v>
      </c>
      <c r="N422" s="4">
        <f>MAX(0, Inventory[[#This Row],[Demand_Duration_Lead_time]]+Inventory[[#This Row],[Safety_Stock]]-Inventory[[#This Row],[Current_Inventory]])</f>
        <v>201</v>
      </c>
      <c r="O4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2" s="8">
        <f>Inventory[[#This Row],[Current_Inventory]]*Inventory[[#This Row],[Unit_Cost]]</f>
        <v>277245.14999999997</v>
      </c>
      <c r="Q422" t="str">
        <f>IF(Inventory[[#This Row],[Stockout_Risk_Score]] &gt;= 0.8, "Critical",
   IF(Inventory[[#This Row],[Stockout_Risk_Score]] &gt;= 0.6, "High",
      IF(Inventory[[#This Row],[Stockout_Risk_Score]] &gt;= 0.3, "Medium", "Low")
   )
)</f>
        <v>Low</v>
      </c>
      <c r="R422">
        <f>Inventory[[#This Row],[Lead_Time_Days]]*0.8</f>
        <v>4</v>
      </c>
      <c r="S422">
        <f>MAX(0,Inventory[[#This Row],[Daily_Demand]]*Inventory[[#This Row],[Adj_Lead_Time]]+Inventory[[#This Row],[Safety_Stock]]-Inventory[[#This Row],[Current_Inventory]])</f>
        <v>143</v>
      </c>
    </row>
    <row r="423" spans="1:19" x14ac:dyDescent="0.25">
      <c r="A423">
        <v>422</v>
      </c>
      <c r="B423" t="s">
        <v>444</v>
      </c>
      <c r="C423" s="4" t="s">
        <v>13</v>
      </c>
      <c r="D423" t="s">
        <v>14</v>
      </c>
      <c r="E423" s="4">
        <v>30</v>
      </c>
      <c r="F423" s="4">
        <v>12</v>
      </c>
      <c r="G423" s="4">
        <v>62</v>
      </c>
      <c r="H423" s="4">
        <v>105</v>
      </c>
      <c r="I423" s="4">
        <v>273</v>
      </c>
      <c r="J423" s="6">
        <v>1593.16</v>
      </c>
      <c r="K423" s="4">
        <v>0.71399999999999997</v>
      </c>
      <c r="L423" s="4" t="s">
        <v>27</v>
      </c>
      <c r="M423" s="4">
        <f>Inventory[[#This Row],[Daily_Demand]]*Inventory[[#This Row],[Lead_Time_Days]]</f>
        <v>360</v>
      </c>
      <c r="N423" s="4">
        <f>MAX(0, Inventory[[#This Row],[Demand_Duration_Lead_time]]+Inventory[[#This Row],[Safety_Stock]]-Inventory[[#This Row],[Current_Inventory]])</f>
        <v>403</v>
      </c>
      <c r="O4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3" s="8">
        <f>Inventory[[#This Row],[Current_Inventory]]*Inventory[[#This Row],[Unit_Cost]]</f>
        <v>98775.92</v>
      </c>
      <c r="Q423" t="str">
        <f>IF(Inventory[[#This Row],[Stockout_Risk_Score]] &gt;= 0.8, "Critical",
   IF(Inventory[[#This Row],[Stockout_Risk_Score]] &gt;= 0.6, "High",
      IF(Inventory[[#This Row],[Stockout_Risk_Score]] &gt;= 0.3, "Medium", "Low")
   )
)</f>
        <v>High</v>
      </c>
      <c r="R423">
        <f>Inventory[[#This Row],[Lead_Time_Days]]*0.8</f>
        <v>9.6000000000000014</v>
      </c>
      <c r="S423">
        <f>MAX(0,Inventory[[#This Row],[Daily_Demand]]*Inventory[[#This Row],[Adj_Lead_Time]]+Inventory[[#This Row],[Safety_Stock]]-Inventory[[#This Row],[Current_Inventory]])</f>
        <v>331.00000000000006</v>
      </c>
    </row>
    <row r="424" spans="1:19" x14ac:dyDescent="0.25">
      <c r="A424">
        <v>423</v>
      </c>
      <c r="B424" t="s">
        <v>445</v>
      </c>
      <c r="C424" s="4" t="s">
        <v>26</v>
      </c>
      <c r="D424" t="s">
        <v>18</v>
      </c>
      <c r="E424" s="4">
        <v>98</v>
      </c>
      <c r="F424" s="4">
        <v>5</v>
      </c>
      <c r="G424" s="4">
        <v>380</v>
      </c>
      <c r="H424" s="4">
        <v>221</v>
      </c>
      <c r="I424" s="4">
        <v>341</v>
      </c>
      <c r="J424" s="6">
        <v>1938.69</v>
      </c>
      <c r="K424" s="4">
        <v>0.34499999999999997</v>
      </c>
      <c r="L424" s="4" t="s">
        <v>27</v>
      </c>
      <c r="M424" s="4">
        <f>Inventory[[#This Row],[Daily_Demand]]*Inventory[[#This Row],[Lead_Time_Days]]</f>
        <v>490</v>
      </c>
      <c r="N424" s="4">
        <f>MAX(0, Inventory[[#This Row],[Demand_Duration_Lead_time]]+Inventory[[#This Row],[Safety_Stock]]-Inventory[[#This Row],[Current_Inventory]])</f>
        <v>331</v>
      </c>
      <c r="O4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4" s="8">
        <f>Inventory[[#This Row],[Current_Inventory]]*Inventory[[#This Row],[Unit_Cost]]</f>
        <v>736702.20000000007</v>
      </c>
      <c r="Q424" t="str">
        <f>IF(Inventory[[#This Row],[Stockout_Risk_Score]] &gt;= 0.8, "Critical",
   IF(Inventory[[#This Row],[Stockout_Risk_Score]] &gt;= 0.6, "High",
      IF(Inventory[[#This Row],[Stockout_Risk_Score]] &gt;= 0.3, "Medium", "Low")
   )
)</f>
        <v>Medium</v>
      </c>
      <c r="R424">
        <f>Inventory[[#This Row],[Lead_Time_Days]]*0.8</f>
        <v>4</v>
      </c>
      <c r="S424">
        <f>MAX(0,Inventory[[#This Row],[Daily_Demand]]*Inventory[[#This Row],[Adj_Lead_Time]]+Inventory[[#This Row],[Safety_Stock]]-Inventory[[#This Row],[Current_Inventory]])</f>
        <v>233</v>
      </c>
    </row>
    <row r="425" spans="1:19" x14ac:dyDescent="0.25">
      <c r="A425">
        <v>424</v>
      </c>
      <c r="B425" t="s">
        <v>446</v>
      </c>
      <c r="C425" s="4" t="s">
        <v>26</v>
      </c>
      <c r="D425" t="s">
        <v>22</v>
      </c>
      <c r="E425" s="4">
        <v>104</v>
      </c>
      <c r="F425" s="4">
        <v>9</v>
      </c>
      <c r="G425" s="4">
        <v>247</v>
      </c>
      <c r="H425" s="4">
        <v>271</v>
      </c>
      <c r="I425" s="4">
        <v>301</v>
      </c>
      <c r="J425" s="6">
        <v>1028.1099999999999</v>
      </c>
      <c r="K425" s="4">
        <v>0.58699999999999997</v>
      </c>
      <c r="L425" s="4" t="s">
        <v>27</v>
      </c>
      <c r="M425" s="4">
        <f>Inventory[[#This Row],[Daily_Demand]]*Inventory[[#This Row],[Lead_Time_Days]]</f>
        <v>936</v>
      </c>
      <c r="N425" s="4">
        <f>MAX(0, Inventory[[#This Row],[Demand_Duration_Lead_time]]+Inventory[[#This Row],[Safety_Stock]]-Inventory[[#This Row],[Current_Inventory]])</f>
        <v>960</v>
      </c>
      <c r="O4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5" s="8">
        <f>Inventory[[#This Row],[Current_Inventory]]*Inventory[[#This Row],[Unit_Cost]]</f>
        <v>253943.16999999998</v>
      </c>
      <c r="Q425" t="str">
        <f>IF(Inventory[[#This Row],[Stockout_Risk_Score]] &gt;= 0.8, "Critical",
   IF(Inventory[[#This Row],[Stockout_Risk_Score]] &gt;= 0.6, "High",
      IF(Inventory[[#This Row],[Stockout_Risk_Score]] &gt;= 0.3, "Medium", "Low")
   )
)</f>
        <v>Medium</v>
      </c>
      <c r="R425">
        <f>Inventory[[#This Row],[Lead_Time_Days]]*0.8</f>
        <v>7.2</v>
      </c>
      <c r="S425">
        <f>MAX(0,Inventory[[#This Row],[Daily_Demand]]*Inventory[[#This Row],[Adj_Lead_Time]]+Inventory[[#This Row],[Safety_Stock]]-Inventory[[#This Row],[Current_Inventory]])</f>
        <v>772.80000000000007</v>
      </c>
    </row>
    <row r="426" spans="1:19" x14ac:dyDescent="0.25">
      <c r="A426">
        <v>425</v>
      </c>
      <c r="B426" t="s">
        <v>447</v>
      </c>
      <c r="C426" s="4" t="s">
        <v>21</v>
      </c>
      <c r="D426" t="s">
        <v>18</v>
      </c>
      <c r="E426" s="4">
        <v>30</v>
      </c>
      <c r="F426" s="4">
        <v>2</v>
      </c>
      <c r="G426" s="4">
        <v>246</v>
      </c>
      <c r="H426" s="4">
        <v>86</v>
      </c>
      <c r="I426" s="4">
        <v>347</v>
      </c>
      <c r="J426" s="6">
        <v>376.07</v>
      </c>
      <c r="K426" s="4">
        <v>0.99299999999999999</v>
      </c>
      <c r="L426" s="4" t="s">
        <v>27</v>
      </c>
      <c r="M426" s="4">
        <f>Inventory[[#This Row],[Daily_Demand]]*Inventory[[#This Row],[Lead_Time_Days]]</f>
        <v>60</v>
      </c>
      <c r="N426" s="4">
        <f>MAX(0, Inventory[[#This Row],[Demand_Duration_Lead_time]]+Inventory[[#This Row],[Safety_Stock]]-Inventory[[#This Row],[Current_Inventory]])</f>
        <v>0</v>
      </c>
      <c r="O4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6" s="8">
        <f>Inventory[[#This Row],[Current_Inventory]]*Inventory[[#This Row],[Unit_Cost]]</f>
        <v>92513.22</v>
      </c>
      <c r="Q426" t="str">
        <f>IF(Inventory[[#This Row],[Stockout_Risk_Score]] &gt;= 0.8, "Critical",
   IF(Inventory[[#This Row],[Stockout_Risk_Score]] &gt;= 0.6, "High",
      IF(Inventory[[#This Row],[Stockout_Risk_Score]] &gt;= 0.3, "Medium", "Low")
   )
)</f>
        <v>Critical</v>
      </c>
      <c r="R426">
        <f>Inventory[[#This Row],[Lead_Time_Days]]*0.8</f>
        <v>1.6</v>
      </c>
      <c r="S426">
        <f>MAX(0,Inventory[[#This Row],[Daily_Demand]]*Inventory[[#This Row],[Adj_Lead_Time]]+Inventory[[#This Row],[Safety_Stock]]-Inventory[[#This Row],[Current_Inventory]])</f>
        <v>0</v>
      </c>
    </row>
    <row r="427" spans="1:19" x14ac:dyDescent="0.25">
      <c r="A427">
        <v>426</v>
      </c>
      <c r="B427" t="s">
        <v>448</v>
      </c>
      <c r="C427" s="4" t="s">
        <v>26</v>
      </c>
      <c r="D427" t="s">
        <v>18</v>
      </c>
      <c r="E427" s="4">
        <v>38</v>
      </c>
      <c r="F427" s="4">
        <v>10</v>
      </c>
      <c r="G427" s="4">
        <v>82</v>
      </c>
      <c r="H427" s="4">
        <v>40</v>
      </c>
      <c r="I427" s="4">
        <v>305</v>
      </c>
      <c r="J427" s="6">
        <v>1381.75</v>
      </c>
      <c r="K427" s="4">
        <v>0.30199999999999999</v>
      </c>
      <c r="L427" s="4" t="s">
        <v>15</v>
      </c>
      <c r="M427" s="4">
        <f>Inventory[[#This Row],[Daily_Demand]]*Inventory[[#This Row],[Lead_Time_Days]]</f>
        <v>380</v>
      </c>
      <c r="N427" s="4">
        <f>MAX(0, Inventory[[#This Row],[Demand_Duration_Lead_time]]+Inventory[[#This Row],[Safety_Stock]]-Inventory[[#This Row],[Current_Inventory]])</f>
        <v>338</v>
      </c>
      <c r="O4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7" s="8">
        <f>Inventory[[#This Row],[Current_Inventory]]*Inventory[[#This Row],[Unit_Cost]]</f>
        <v>113303.5</v>
      </c>
      <c r="Q427" t="str">
        <f>IF(Inventory[[#This Row],[Stockout_Risk_Score]] &gt;= 0.8, "Critical",
   IF(Inventory[[#This Row],[Stockout_Risk_Score]] &gt;= 0.6, "High",
      IF(Inventory[[#This Row],[Stockout_Risk_Score]] &gt;= 0.3, "Medium", "Low")
   )
)</f>
        <v>Medium</v>
      </c>
      <c r="R427">
        <f>Inventory[[#This Row],[Lead_Time_Days]]*0.8</f>
        <v>8</v>
      </c>
      <c r="S427">
        <f>MAX(0,Inventory[[#This Row],[Daily_Demand]]*Inventory[[#This Row],[Adj_Lead_Time]]+Inventory[[#This Row],[Safety_Stock]]-Inventory[[#This Row],[Current_Inventory]])</f>
        <v>262</v>
      </c>
    </row>
    <row r="428" spans="1:19" x14ac:dyDescent="0.25">
      <c r="A428">
        <v>427</v>
      </c>
      <c r="B428" t="s">
        <v>449</v>
      </c>
      <c r="C428" s="4" t="s">
        <v>41</v>
      </c>
      <c r="D428" t="s">
        <v>14</v>
      </c>
      <c r="E428" s="4">
        <v>12</v>
      </c>
      <c r="F428" s="4">
        <v>8</v>
      </c>
      <c r="G428" s="4">
        <v>190</v>
      </c>
      <c r="H428" s="4">
        <v>48</v>
      </c>
      <c r="I428" s="4">
        <v>62</v>
      </c>
      <c r="J428" s="6">
        <v>1525.74</v>
      </c>
      <c r="K428" s="4">
        <v>0.93100000000000005</v>
      </c>
      <c r="L428" s="4" t="s">
        <v>15</v>
      </c>
      <c r="M428" s="4">
        <f>Inventory[[#This Row],[Daily_Demand]]*Inventory[[#This Row],[Lead_Time_Days]]</f>
        <v>96</v>
      </c>
      <c r="N428" s="4">
        <f>MAX(0, Inventory[[#This Row],[Demand_Duration_Lead_time]]+Inventory[[#This Row],[Safety_Stock]]-Inventory[[#This Row],[Current_Inventory]])</f>
        <v>0</v>
      </c>
      <c r="O4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8" s="8">
        <f>Inventory[[#This Row],[Current_Inventory]]*Inventory[[#This Row],[Unit_Cost]]</f>
        <v>289890.59999999998</v>
      </c>
      <c r="Q428" t="str">
        <f>IF(Inventory[[#This Row],[Stockout_Risk_Score]] &gt;= 0.8, "Critical",
   IF(Inventory[[#This Row],[Stockout_Risk_Score]] &gt;= 0.6, "High",
      IF(Inventory[[#This Row],[Stockout_Risk_Score]] &gt;= 0.3, "Medium", "Low")
   )
)</f>
        <v>Critical</v>
      </c>
      <c r="R428">
        <f>Inventory[[#This Row],[Lead_Time_Days]]*0.8</f>
        <v>6.4</v>
      </c>
      <c r="S428">
        <f>MAX(0,Inventory[[#This Row],[Daily_Demand]]*Inventory[[#This Row],[Adj_Lead_Time]]+Inventory[[#This Row],[Safety_Stock]]-Inventory[[#This Row],[Current_Inventory]])</f>
        <v>0</v>
      </c>
    </row>
    <row r="429" spans="1:19" x14ac:dyDescent="0.25">
      <c r="A429">
        <v>428</v>
      </c>
      <c r="B429" t="s">
        <v>450</v>
      </c>
      <c r="C429" s="4" t="s">
        <v>17</v>
      </c>
      <c r="D429" t="s">
        <v>18</v>
      </c>
      <c r="E429" s="4">
        <v>142</v>
      </c>
      <c r="F429" s="4">
        <v>13</v>
      </c>
      <c r="G429" s="4">
        <v>781</v>
      </c>
      <c r="H429" s="4">
        <v>223</v>
      </c>
      <c r="I429" s="4">
        <v>384</v>
      </c>
      <c r="J429" s="6">
        <v>189.81</v>
      </c>
      <c r="K429" s="4">
        <v>0.32100000000000001</v>
      </c>
      <c r="L429" s="4" t="s">
        <v>15</v>
      </c>
      <c r="M429" s="4">
        <f>Inventory[[#This Row],[Daily_Demand]]*Inventory[[#This Row],[Lead_Time_Days]]</f>
        <v>1846</v>
      </c>
      <c r="N429" s="4">
        <f>MAX(0, Inventory[[#This Row],[Demand_Duration_Lead_time]]+Inventory[[#This Row],[Safety_Stock]]-Inventory[[#This Row],[Current_Inventory]])</f>
        <v>1288</v>
      </c>
      <c r="O4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9" s="8">
        <f>Inventory[[#This Row],[Current_Inventory]]*Inventory[[#This Row],[Unit_Cost]]</f>
        <v>148241.61000000002</v>
      </c>
      <c r="Q429" t="str">
        <f>IF(Inventory[[#This Row],[Stockout_Risk_Score]] &gt;= 0.8, "Critical",
   IF(Inventory[[#This Row],[Stockout_Risk_Score]] &gt;= 0.6, "High",
      IF(Inventory[[#This Row],[Stockout_Risk_Score]] &gt;= 0.3, "Medium", "Low")
   )
)</f>
        <v>Medium</v>
      </c>
      <c r="R429">
        <f>Inventory[[#This Row],[Lead_Time_Days]]*0.8</f>
        <v>10.4</v>
      </c>
      <c r="S429">
        <f>MAX(0,Inventory[[#This Row],[Daily_Demand]]*Inventory[[#This Row],[Adj_Lead_Time]]+Inventory[[#This Row],[Safety_Stock]]-Inventory[[#This Row],[Current_Inventory]])</f>
        <v>918.8</v>
      </c>
    </row>
    <row r="430" spans="1:19" x14ac:dyDescent="0.25">
      <c r="A430">
        <v>429</v>
      </c>
      <c r="B430" t="s">
        <v>451</v>
      </c>
      <c r="C430" s="4" t="s">
        <v>17</v>
      </c>
      <c r="D430" t="s">
        <v>18</v>
      </c>
      <c r="E430" s="4">
        <v>52</v>
      </c>
      <c r="F430" s="4">
        <v>3</v>
      </c>
      <c r="G430" s="4">
        <v>781</v>
      </c>
      <c r="H430" s="4">
        <v>135</v>
      </c>
      <c r="I430" s="4">
        <v>167</v>
      </c>
      <c r="J430" s="6">
        <v>1707.77</v>
      </c>
      <c r="K430" s="4">
        <v>0.54</v>
      </c>
      <c r="L430" s="4" t="s">
        <v>27</v>
      </c>
      <c r="M430" s="4">
        <f>Inventory[[#This Row],[Daily_Demand]]*Inventory[[#This Row],[Lead_Time_Days]]</f>
        <v>156</v>
      </c>
      <c r="N430" s="4">
        <f>MAX(0, Inventory[[#This Row],[Demand_Duration_Lead_time]]+Inventory[[#This Row],[Safety_Stock]]-Inventory[[#This Row],[Current_Inventory]])</f>
        <v>0</v>
      </c>
      <c r="O4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30" s="8">
        <f>Inventory[[#This Row],[Current_Inventory]]*Inventory[[#This Row],[Unit_Cost]]</f>
        <v>1333768.3699999999</v>
      </c>
      <c r="Q430" t="str">
        <f>IF(Inventory[[#This Row],[Stockout_Risk_Score]] &gt;= 0.8, "Critical",
   IF(Inventory[[#This Row],[Stockout_Risk_Score]] &gt;= 0.6, "High",
      IF(Inventory[[#This Row],[Stockout_Risk_Score]] &gt;= 0.3, "Medium", "Low")
   )
)</f>
        <v>Medium</v>
      </c>
      <c r="R430">
        <f>Inventory[[#This Row],[Lead_Time_Days]]*0.8</f>
        <v>2.4000000000000004</v>
      </c>
      <c r="S430">
        <f>MAX(0,Inventory[[#This Row],[Daily_Demand]]*Inventory[[#This Row],[Adj_Lead_Time]]+Inventory[[#This Row],[Safety_Stock]]-Inventory[[#This Row],[Current_Inventory]])</f>
        <v>0</v>
      </c>
    </row>
    <row r="431" spans="1:19" x14ac:dyDescent="0.25">
      <c r="A431">
        <v>430</v>
      </c>
      <c r="B431" t="s">
        <v>452</v>
      </c>
      <c r="C431" s="4" t="s">
        <v>13</v>
      </c>
      <c r="D431" t="s">
        <v>18</v>
      </c>
      <c r="E431" s="4">
        <v>187</v>
      </c>
      <c r="F431" s="4">
        <v>12</v>
      </c>
      <c r="G431" s="4">
        <v>326</v>
      </c>
      <c r="H431" s="4">
        <v>174</v>
      </c>
      <c r="I431" s="4">
        <v>227</v>
      </c>
      <c r="J431" s="6">
        <v>1667.18</v>
      </c>
      <c r="K431" s="4">
        <v>0.46</v>
      </c>
      <c r="L431" s="4" t="s">
        <v>19</v>
      </c>
      <c r="M431" s="4">
        <f>Inventory[[#This Row],[Daily_Demand]]*Inventory[[#This Row],[Lead_Time_Days]]</f>
        <v>2244</v>
      </c>
      <c r="N431" s="4">
        <f>MAX(0, Inventory[[#This Row],[Demand_Duration_Lead_time]]+Inventory[[#This Row],[Safety_Stock]]-Inventory[[#This Row],[Current_Inventory]])</f>
        <v>2092</v>
      </c>
      <c r="O4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1" s="8">
        <f>Inventory[[#This Row],[Current_Inventory]]*Inventory[[#This Row],[Unit_Cost]]</f>
        <v>543500.68000000005</v>
      </c>
      <c r="Q431" t="str">
        <f>IF(Inventory[[#This Row],[Stockout_Risk_Score]] &gt;= 0.8, "Critical",
   IF(Inventory[[#This Row],[Stockout_Risk_Score]] &gt;= 0.6, "High",
      IF(Inventory[[#This Row],[Stockout_Risk_Score]] &gt;= 0.3, "Medium", "Low")
   )
)</f>
        <v>Medium</v>
      </c>
      <c r="R431">
        <f>Inventory[[#This Row],[Lead_Time_Days]]*0.8</f>
        <v>9.6000000000000014</v>
      </c>
      <c r="S431">
        <f>MAX(0,Inventory[[#This Row],[Daily_Demand]]*Inventory[[#This Row],[Adj_Lead_Time]]+Inventory[[#This Row],[Safety_Stock]]-Inventory[[#This Row],[Current_Inventory]])</f>
        <v>1643.2000000000003</v>
      </c>
    </row>
    <row r="432" spans="1:19" x14ac:dyDescent="0.25">
      <c r="A432">
        <v>431</v>
      </c>
      <c r="B432" t="s">
        <v>453</v>
      </c>
      <c r="C432" s="4" t="s">
        <v>26</v>
      </c>
      <c r="D432" t="s">
        <v>14</v>
      </c>
      <c r="E432" s="4">
        <v>111</v>
      </c>
      <c r="F432" s="4">
        <v>13</v>
      </c>
      <c r="G432" s="4">
        <v>769</v>
      </c>
      <c r="H432" s="4">
        <v>255</v>
      </c>
      <c r="I432" s="4">
        <v>357</v>
      </c>
      <c r="J432" s="6">
        <v>971.46</v>
      </c>
      <c r="K432" s="4">
        <v>0.78300000000000003</v>
      </c>
      <c r="L432" s="4" t="s">
        <v>27</v>
      </c>
      <c r="M432" s="4">
        <f>Inventory[[#This Row],[Daily_Demand]]*Inventory[[#This Row],[Lead_Time_Days]]</f>
        <v>1443</v>
      </c>
      <c r="N432" s="4">
        <f>MAX(0, Inventory[[#This Row],[Demand_Duration_Lead_time]]+Inventory[[#This Row],[Safety_Stock]]-Inventory[[#This Row],[Current_Inventory]])</f>
        <v>929</v>
      </c>
      <c r="O4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2" s="8">
        <f>Inventory[[#This Row],[Current_Inventory]]*Inventory[[#This Row],[Unit_Cost]]</f>
        <v>747052.74</v>
      </c>
      <c r="Q432" t="str">
        <f>IF(Inventory[[#This Row],[Stockout_Risk_Score]] &gt;= 0.8, "Critical",
   IF(Inventory[[#This Row],[Stockout_Risk_Score]] &gt;= 0.6, "High",
      IF(Inventory[[#This Row],[Stockout_Risk_Score]] &gt;= 0.3, "Medium", "Low")
   )
)</f>
        <v>High</v>
      </c>
      <c r="R432">
        <f>Inventory[[#This Row],[Lead_Time_Days]]*0.8</f>
        <v>10.4</v>
      </c>
      <c r="S432">
        <f>MAX(0,Inventory[[#This Row],[Daily_Demand]]*Inventory[[#This Row],[Adj_Lead_Time]]+Inventory[[#This Row],[Safety_Stock]]-Inventory[[#This Row],[Current_Inventory]])</f>
        <v>640.40000000000009</v>
      </c>
    </row>
    <row r="433" spans="1:19" x14ac:dyDescent="0.25">
      <c r="A433">
        <v>432</v>
      </c>
      <c r="B433" t="s">
        <v>454</v>
      </c>
      <c r="C433" s="4" t="s">
        <v>41</v>
      </c>
      <c r="D433" t="s">
        <v>22</v>
      </c>
      <c r="E433" s="4">
        <v>58</v>
      </c>
      <c r="F433" s="4">
        <v>7</v>
      </c>
      <c r="G433" s="4">
        <v>587</v>
      </c>
      <c r="H433" s="4">
        <v>118</v>
      </c>
      <c r="I433" s="4">
        <v>210</v>
      </c>
      <c r="J433" s="6">
        <v>1142.82</v>
      </c>
      <c r="K433" s="4">
        <v>6.0999999999999999E-2</v>
      </c>
      <c r="L433" s="4" t="s">
        <v>15</v>
      </c>
      <c r="M433" s="4">
        <f>Inventory[[#This Row],[Daily_Demand]]*Inventory[[#This Row],[Lead_Time_Days]]</f>
        <v>406</v>
      </c>
      <c r="N433" s="4">
        <f>MAX(0, Inventory[[#This Row],[Demand_Duration_Lead_time]]+Inventory[[#This Row],[Safety_Stock]]-Inventory[[#This Row],[Current_Inventory]])</f>
        <v>0</v>
      </c>
      <c r="O4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3" s="8">
        <f>Inventory[[#This Row],[Current_Inventory]]*Inventory[[#This Row],[Unit_Cost]]</f>
        <v>670835.34</v>
      </c>
      <c r="Q433" t="str">
        <f>IF(Inventory[[#This Row],[Stockout_Risk_Score]] &gt;= 0.8, "Critical",
   IF(Inventory[[#This Row],[Stockout_Risk_Score]] &gt;= 0.6, "High",
      IF(Inventory[[#This Row],[Stockout_Risk_Score]] &gt;= 0.3, "Medium", "Low")
   )
)</f>
        <v>Low</v>
      </c>
      <c r="R433">
        <f>Inventory[[#This Row],[Lead_Time_Days]]*0.8</f>
        <v>5.6000000000000005</v>
      </c>
      <c r="S433">
        <f>MAX(0,Inventory[[#This Row],[Daily_Demand]]*Inventory[[#This Row],[Adj_Lead_Time]]+Inventory[[#This Row],[Safety_Stock]]-Inventory[[#This Row],[Current_Inventory]])</f>
        <v>0</v>
      </c>
    </row>
    <row r="434" spans="1:19" x14ac:dyDescent="0.25">
      <c r="A434">
        <v>433</v>
      </c>
      <c r="B434" t="s">
        <v>455</v>
      </c>
      <c r="C434" s="4" t="s">
        <v>13</v>
      </c>
      <c r="D434" t="s">
        <v>22</v>
      </c>
      <c r="E434" s="4">
        <v>172</v>
      </c>
      <c r="F434" s="4">
        <v>9</v>
      </c>
      <c r="G434" s="4">
        <v>702</v>
      </c>
      <c r="H434" s="4">
        <v>97</v>
      </c>
      <c r="I434" s="4">
        <v>144</v>
      </c>
      <c r="J434" s="6">
        <v>1441.15</v>
      </c>
      <c r="K434" s="4">
        <v>0.627</v>
      </c>
      <c r="L434" s="4" t="s">
        <v>15</v>
      </c>
      <c r="M434" s="4">
        <f>Inventory[[#This Row],[Daily_Demand]]*Inventory[[#This Row],[Lead_Time_Days]]</f>
        <v>1548</v>
      </c>
      <c r="N434" s="4">
        <f>MAX(0, Inventory[[#This Row],[Demand_Duration_Lead_time]]+Inventory[[#This Row],[Safety_Stock]]-Inventory[[#This Row],[Current_Inventory]])</f>
        <v>943</v>
      </c>
      <c r="O4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4" s="8">
        <f>Inventory[[#This Row],[Current_Inventory]]*Inventory[[#This Row],[Unit_Cost]]</f>
        <v>1011687.3</v>
      </c>
      <c r="Q434" t="str">
        <f>IF(Inventory[[#This Row],[Stockout_Risk_Score]] &gt;= 0.8, "Critical",
   IF(Inventory[[#This Row],[Stockout_Risk_Score]] &gt;= 0.6, "High",
      IF(Inventory[[#This Row],[Stockout_Risk_Score]] &gt;= 0.3, "Medium", "Low")
   )
)</f>
        <v>High</v>
      </c>
      <c r="R434">
        <f>Inventory[[#This Row],[Lead_Time_Days]]*0.8</f>
        <v>7.2</v>
      </c>
      <c r="S434">
        <f>MAX(0,Inventory[[#This Row],[Daily_Demand]]*Inventory[[#This Row],[Adj_Lead_Time]]+Inventory[[#This Row],[Safety_Stock]]-Inventory[[#This Row],[Current_Inventory]])</f>
        <v>633.40000000000009</v>
      </c>
    </row>
    <row r="435" spans="1:19" x14ac:dyDescent="0.25">
      <c r="A435">
        <v>434</v>
      </c>
      <c r="B435" t="s">
        <v>456</v>
      </c>
      <c r="C435" s="4" t="s">
        <v>21</v>
      </c>
      <c r="D435" t="s">
        <v>18</v>
      </c>
      <c r="E435" s="4">
        <v>123</v>
      </c>
      <c r="F435" s="4">
        <v>12</v>
      </c>
      <c r="G435" s="4">
        <v>53</v>
      </c>
      <c r="H435" s="4">
        <v>209</v>
      </c>
      <c r="I435" s="4">
        <v>363</v>
      </c>
      <c r="J435" s="6">
        <v>1369.66</v>
      </c>
      <c r="K435" s="4">
        <v>0.76100000000000001</v>
      </c>
      <c r="L435" s="4" t="s">
        <v>27</v>
      </c>
      <c r="M435" s="4">
        <f>Inventory[[#This Row],[Daily_Demand]]*Inventory[[#This Row],[Lead_Time_Days]]</f>
        <v>1476</v>
      </c>
      <c r="N435" s="4">
        <f>MAX(0, Inventory[[#This Row],[Demand_Duration_Lead_time]]+Inventory[[#This Row],[Safety_Stock]]-Inventory[[#This Row],[Current_Inventory]])</f>
        <v>1632</v>
      </c>
      <c r="O4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35" s="8">
        <f>Inventory[[#This Row],[Current_Inventory]]*Inventory[[#This Row],[Unit_Cost]]</f>
        <v>72591.98000000001</v>
      </c>
      <c r="Q435" t="str">
        <f>IF(Inventory[[#This Row],[Stockout_Risk_Score]] &gt;= 0.8, "Critical",
   IF(Inventory[[#This Row],[Stockout_Risk_Score]] &gt;= 0.6, "High",
      IF(Inventory[[#This Row],[Stockout_Risk_Score]] &gt;= 0.3, "Medium", "Low")
   )
)</f>
        <v>High</v>
      </c>
      <c r="R435">
        <f>Inventory[[#This Row],[Lead_Time_Days]]*0.8</f>
        <v>9.6000000000000014</v>
      </c>
      <c r="S435">
        <f>MAX(0,Inventory[[#This Row],[Daily_Demand]]*Inventory[[#This Row],[Adj_Lead_Time]]+Inventory[[#This Row],[Safety_Stock]]-Inventory[[#This Row],[Current_Inventory]])</f>
        <v>1336.8000000000002</v>
      </c>
    </row>
    <row r="436" spans="1:19" x14ac:dyDescent="0.25">
      <c r="A436">
        <v>435</v>
      </c>
      <c r="B436" t="s">
        <v>457</v>
      </c>
      <c r="C436" s="4" t="s">
        <v>13</v>
      </c>
      <c r="D436" t="s">
        <v>14</v>
      </c>
      <c r="E436" s="4">
        <v>147</v>
      </c>
      <c r="F436" s="4">
        <v>6</v>
      </c>
      <c r="G436" s="4">
        <v>661</v>
      </c>
      <c r="H436" s="4">
        <v>280</v>
      </c>
      <c r="I436" s="4">
        <v>217</v>
      </c>
      <c r="J436" s="6">
        <v>82.25</v>
      </c>
      <c r="K436" s="4">
        <v>0.47199999999999998</v>
      </c>
      <c r="L436" s="4" t="s">
        <v>15</v>
      </c>
      <c r="M436" s="4">
        <f>Inventory[[#This Row],[Daily_Demand]]*Inventory[[#This Row],[Lead_Time_Days]]</f>
        <v>882</v>
      </c>
      <c r="N436" s="4">
        <f>MAX(0, Inventory[[#This Row],[Demand_Duration_Lead_time]]+Inventory[[#This Row],[Safety_Stock]]-Inventory[[#This Row],[Current_Inventory]])</f>
        <v>501</v>
      </c>
      <c r="O4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6" s="8">
        <f>Inventory[[#This Row],[Current_Inventory]]*Inventory[[#This Row],[Unit_Cost]]</f>
        <v>54367.25</v>
      </c>
      <c r="Q436" t="str">
        <f>IF(Inventory[[#This Row],[Stockout_Risk_Score]] &gt;= 0.8, "Critical",
   IF(Inventory[[#This Row],[Stockout_Risk_Score]] &gt;= 0.6, "High",
      IF(Inventory[[#This Row],[Stockout_Risk_Score]] &gt;= 0.3, "Medium", "Low")
   )
)</f>
        <v>Medium</v>
      </c>
      <c r="R436">
        <f>Inventory[[#This Row],[Lead_Time_Days]]*0.8</f>
        <v>4.8000000000000007</v>
      </c>
      <c r="S436">
        <f>MAX(0,Inventory[[#This Row],[Daily_Demand]]*Inventory[[#This Row],[Adj_Lead_Time]]+Inventory[[#This Row],[Safety_Stock]]-Inventory[[#This Row],[Current_Inventory]])</f>
        <v>324.60000000000014</v>
      </c>
    </row>
    <row r="437" spans="1:19" x14ac:dyDescent="0.25">
      <c r="A437">
        <v>436</v>
      </c>
      <c r="B437" t="s">
        <v>458</v>
      </c>
      <c r="C437" s="4" t="s">
        <v>13</v>
      </c>
      <c r="D437" t="s">
        <v>18</v>
      </c>
      <c r="E437" s="4">
        <v>85</v>
      </c>
      <c r="F437" s="4">
        <v>7</v>
      </c>
      <c r="G437" s="4">
        <v>149</v>
      </c>
      <c r="H437" s="4">
        <v>60</v>
      </c>
      <c r="I437" s="4">
        <v>136</v>
      </c>
      <c r="J437" s="6">
        <v>288.75</v>
      </c>
      <c r="K437" s="4">
        <v>0.105</v>
      </c>
      <c r="L437" s="4" t="s">
        <v>19</v>
      </c>
      <c r="M437" s="4">
        <f>Inventory[[#This Row],[Daily_Demand]]*Inventory[[#This Row],[Lead_Time_Days]]</f>
        <v>595</v>
      </c>
      <c r="N437" s="4">
        <f>MAX(0, Inventory[[#This Row],[Demand_Duration_Lead_time]]+Inventory[[#This Row],[Safety_Stock]]-Inventory[[#This Row],[Current_Inventory]])</f>
        <v>506</v>
      </c>
      <c r="O4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7" s="8">
        <f>Inventory[[#This Row],[Current_Inventory]]*Inventory[[#This Row],[Unit_Cost]]</f>
        <v>43023.75</v>
      </c>
      <c r="Q437" t="str">
        <f>IF(Inventory[[#This Row],[Stockout_Risk_Score]] &gt;= 0.8, "Critical",
   IF(Inventory[[#This Row],[Stockout_Risk_Score]] &gt;= 0.6, "High",
      IF(Inventory[[#This Row],[Stockout_Risk_Score]] &gt;= 0.3, "Medium", "Low")
   )
)</f>
        <v>Low</v>
      </c>
      <c r="R437">
        <f>Inventory[[#This Row],[Lead_Time_Days]]*0.8</f>
        <v>5.6000000000000005</v>
      </c>
      <c r="S437">
        <f>MAX(0,Inventory[[#This Row],[Daily_Demand]]*Inventory[[#This Row],[Adj_Lead_Time]]+Inventory[[#This Row],[Safety_Stock]]-Inventory[[#This Row],[Current_Inventory]])</f>
        <v>387</v>
      </c>
    </row>
    <row r="438" spans="1:19" x14ac:dyDescent="0.25">
      <c r="A438">
        <v>437</v>
      </c>
      <c r="B438" t="s">
        <v>459</v>
      </c>
      <c r="C438" s="4" t="s">
        <v>26</v>
      </c>
      <c r="D438" t="s">
        <v>22</v>
      </c>
      <c r="E438" s="4">
        <v>150</v>
      </c>
      <c r="F438" s="4">
        <v>13</v>
      </c>
      <c r="G438" s="4">
        <v>413</v>
      </c>
      <c r="H438" s="4">
        <v>207</v>
      </c>
      <c r="I438" s="4">
        <v>52</v>
      </c>
      <c r="J438" s="6">
        <v>367.05</v>
      </c>
      <c r="K438" s="4">
        <v>0.245</v>
      </c>
      <c r="L438" s="4" t="s">
        <v>19</v>
      </c>
      <c r="M438" s="4">
        <f>Inventory[[#This Row],[Daily_Demand]]*Inventory[[#This Row],[Lead_Time_Days]]</f>
        <v>1950</v>
      </c>
      <c r="N438" s="4">
        <f>MAX(0, Inventory[[#This Row],[Demand_Duration_Lead_time]]+Inventory[[#This Row],[Safety_Stock]]-Inventory[[#This Row],[Current_Inventory]])</f>
        <v>1744</v>
      </c>
      <c r="O4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8" s="8">
        <f>Inventory[[#This Row],[Current_Inventory]]*Inventory[[#This Row],[Unit_Cost]]</f>
        <v>151591.65</v>
      </c>
      <c r="Q438" t="str">
        <f>IF(Inventory[[#This Row],[Stockout_Risk_Score]] &gt;= 0.8, "Critical",
   IF(Inventory[[#This Row],[Stockout_Risk_Score]] &gt;= 0.6, "High",
      IF(Inventory[[#This Row],[Stockout_Risk_Score]] &gt;= 0.3, "Medium", "Low")
   )
)</f>
        <v>Low</v>
      </c>
      <c r="R438">
        <f>Inventory[[#This Row],[Lead_Time_Days]]*0.8</f>
        <v>10.4</v>
      </c>
      <c r="S438">
        <f>MAX(0,Inventory[[#This Row],[Daily_Demand]]*Inventory[[#This Row],[Adj_Lead_Time]]+Inventory[[#This Row],[Safety_Stock]]-Inventory[[#This Row],[Current_Inventory]])</f>
        <v>1354</v>
      </c>
    </row>
    <row r="439" spans="1:19" x14ac:dyDescent="0.25">
      <c r="A439">
        <v>438</v>
      </c>
      <c r="B439" t="s">
        <v>460</v>
      </c>
      <c r="C439" s="4" t="s">
        <v>21</v>
      </c>
      <c r="D439" t="s">
        <v>14</v>
      </c>
      <c r="E439" s="4">
        <v>100</v>
      </c>
      <c r="F439" s="4">
        <v>11</v>
      </c>
      <c r="G439" s="4">
        <v>170</v>
      </c>
      <c r="H439" s="4">
        <v>32</v>
      </c>
      <c r="I439" s="4">
        <v>65</v>
      </c>
      <c r="J439" s="6">
        <v>1523.57</v>
      </c>
      <c r="K439" s="4">
        <v>0.68</v>
      </c>
      <c r="L439" s="4" t="s">
        <v>19</v>
      </c>
      <c r="M439" s="4">
        <f>Inventory[[#This Row],[Daily_Demand]]*Inventory[[#This Row],[Lead_Time_Days]]</f>
        <v>1100</v>
      </c>
      <c r="N439" s="4">
        <f>MAX(0, Inventory[[#This Row],[Demand_Duration_Lead_time]]+Inventory[[#This Row],[Safety_Stock]]-Inventory[[#This Row],[Current_Inventory]])</f>
        <v>962</v>
      </c>
      <c r="O4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9" s="8">
        <f>Inventory[[#This Row],[Current_Inventory]]*Inventory[[#This Row],[Unit_Cost]]</f>
        <v>259006.9</v>
      </c>
      <c r="Q439" t="str">
        <f>IF(Inventory[[#This Row],[Stockout_Risk_Score]] &gt;= 0.8, "Critical",
   IF(Inventory[[#This Row],[Stockout_Risk_Score]] &gt;= 0.6, "High",
      IF(Inventory[[#This Row],[Stockout_Risk_Score]] &gt;= 0.3, "Medium", "Low")
   )
)</f>
        <v>High</v>
      </c>
      <c r="R439">
        <f>Inventory[[#This Row],[Lead_Time_Days]]*0.8</f>
        <v>8.8000000000000007</v>
      </c>
      <c r="S439">
        <f>MAX(0,Inventory[[#This Row],[Daily_Demand]]*Inventory[[#This Row],[Adj_Lead_Time]]+Inventory[[#This Row],[Safety_Stock]]-Inventory[[#This Row],[Current_Inventory]])</f>
        <v>742.00000000000011</v>
      </c>
    </row>
    <row r="440" spans="1:19" x14ac:dyDescent="0.25">
      <c r="A440">
        <v>439</v>
      </c>
      <c r="B440" t="s">
        <v>461</v>
      </c>
      <c r="C440" s="4" t="s">
        <v>13</v>
      </c>
      <c r="D440" t="s">
        <v>22</v>
      </c>
      <c r="E440" s="4">
        <v>106</v>
      </c>
      <c r="F440" s="4">
        <v>9</v>
      </c>
      <c r="G440" s="4">
        <v>674</v>
      </c>
      <c r="H440" s="4">
        <v>162</v>
      </c>
      <c r="I440" s="4">
        <v>179</v>
      </c>
      <c r="J440" s="6">
        <v>908.16</v>
      </c>
      <c r="K440" s="4">
        <v>0.89500000000000002</v>
      </c>
      <c r="L440" s="4" t="s">
        <v>27</v>
      </c>
      <c r="M440" s="4">
        <f>Inventory[[#This Row],[Daily_Demand]]*Inventory[[#This Row],[Lead_Time_Days]]</f>
        <v>954</v>
      </c>
      <c r="N440" s="4">
        <f>MAX(0, Inventory[[#This Row],[Demand_Duration_Lead_time]]+Inventory[[#This Row],[Safety_Stock]]-Inventory[[#This Row],[Current_Inventory]])</f>
        <v>442</v>
      </c>
      <c r="O4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0" s="8">
        <f>Inventory[[#This Row],[Current_Inventory]]*Inventory[[#This Row],[Unit_Cost]]</f>
        <v>612099.83999999997</v>
      </c>
      <c r="Q440" t="str">
        <f>IF(Inventory[[#This Row],[Stockout_Risk_Score]] &gt;= 0.8, "Critical",
   IF(Inventory[[#This Row],[Stockout_Risk_Score]] &gt;= 0.6, "High",
      IF(Inventory[[#This Row],[Stockout_Risk_Score]] &gt;= 0.3, "Medium", "Low")
   )
)</f>
        <v>Critical</v>
      </c>
      <c r="R440">
        <f>Inventory[[#This Row],[Lead_Time_Days]]*0.8</f>
        <v>7.2</v>
      </c>
      <c r="S440">
        <f>MAX(0,Inventory[[#This Row],[Daily_Demand]]*Inventory[[#This Row],[Adj_Lead_Time]]+Inventory[[#This Row],[Safety_Stock]]-Inventory[[#This Row],[Current_Inventory]])</f>
        <v>251.20000000000005</v>
      </c>
    </row>
    <row r="441" spans="1:19" x14ac:dyDescent="0.25">
      <c r="A441">
        <v>440</v>
      </c>
      <c r="B441" t="s">
        <v>462</v>
      </c>
      <c r="C441" s="4" t="s">
        <v>41</v>
      </c>
      <c r="D441" t="s">
        <v>22</v>
      </c>
      <c r="E441" s="4">
        <v>155</v>
      </c>
      <c r="F441" s="4">
        <v>14</v>
      </c>
      <c r="G441" s="4">
        <v>649</v>
      </c>
      <c r="H441" s="4">
        <v>232</v>
      </c>
      <c r="I441" s="4">
        <v>72</v>
      </c>
      <c r="J441" s="6">
        <v>1113.73</v>
      </c>
      <c r="K441" s="4">
        <v>0.42199999999999999</v>
      </c>
      <c r="L441" s="4" t="s">
        <v>15</v>
      </c>
      <c r="M441" s="4">
        <f>Inventory[[#This Row],[Daily_Demand]]*Inventory[[#This Row],[Lead_Time_Days]]</f>
        <v>2170</v>
      </c>
      <c r="N441" s="4">
        <f>MAX(0, Inventory[[#This Row],[Demand_Duration_Lead_time]]+Inventory[[#This Row],[Safety_Stock]]-Inventory[[#This Row],[Current_Inventory]])</f>
        <v>1753</v>
      </c>
      <c r="O4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1" s="8">
        <f>Inventory[[#This Row],[Current_Inventory]]*Inventory[[#This Row],[Unit_Cost]]</f>
        <v>722810.77</v>
      </c>
      <c r="Q441" t="str">
        <f>IF(Inventory[[#This Row],[Stockout_Risk_Score]] &gt;= 0.8, "Critical",
   IF(Inventory[[#This Row],[Stockout_Risk_Score]] &gt;= 0.6, "High",
      IF(Inventory[[#This Row],[Stockout_Risk_Score]] &gt;= 0.3, "Medium", "Low")
   )
)</f>
        <v>Medium</v>
      </c>
      <c r="R441">
        <f>Inventory[[#This Row],[Lead_Time_Days]]*0.8</f>
        <v>11.200000000000001</v>
      </c>
      <c r="S441">
        <f>MAX(0,Inventory[[#This Row],[Daily_Demand]]*Inventory[[#This Row],[Adj_Lead_Time]]+Inventory[[#This Row],[Safety_Stock]]-Inventory[[#This Row],[Current_Inventory]])</f>
        <v>1319.0000000000002</v>
      </c>
    </row>
    <row r="442" spans="1:19" x14ac:dyDescent="0.25">
      <c r="A442">
        <v>441</v>
      </c>
      <c r="B442" t="s">
        <v>463</v>
      </c>
      <c r="C442" s="4" t="s">
        <v>41</v>
      </c>
      <c r="D442" t="s">
        <v>14</v>
      </c>
      <c r="E442" s="4">
        <v>66</v>
      </c>
      <c r="F442" s="4">
        <v>7</v>
      </c>
      <c r="G442" s="4">
        <v>735</v>
      </c>
      <c r="H442" s="4">
        <v>230</v>
      </c>
      <c r="I442" s="4">
        <v>147</v>
      </c>
      <c r="J442" s="6">
        <v>1556.74</v>
      </c>
      <c r="K442" s="4">
        <v>0.56000000000000005</v>
      </c>
      <c r="L442" s="4" t="s">
        <v>15</v>
      </c>
      <c r="M442" s="4">
        <f>Inventory[[#This Row],[Daily_Demand]]*Inventory[[#This Row],[Lead_Time_Days]]</f>
        <v>462</v>
      </c>
      <c r="N442" s="4">
        <f>MAX(0, Inventory[[#This Row],[Demand_Duration_Lead_time]]+Inventory[[#This Row],[Safety_Stock]]-Inventory[[#This Row],[Current_Inventory]])</f>
        <v>0</v>
      </c>
      <c r="O4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2" s="8">
        <f>Inventory[[#This Row],[Current_Inventory]]*Inventory[[#This Row],[Unit_Cost]]</f>
        <v>1144203.8999999999</v>
      </c>
      <c r="Q442" t="str">
        <f>IF(Inventory[[#This Row],[Stockout_Risk_Score]] &gt;= 0.8, "Critical",
   IF(Inventory[[#This Row],[Stockout_Risk_Score]] &gt;= 0.6, "High",
      IF(Inventory[[#This Row],[Stockout_Risk_Score]] &gt;= 0.3, "Medium", "Low")
   )
)</f>
        <v>Medium</v>
      </c>
      <c r="R442">
        <f>Inventory[[#This Row],[Lead_Time_Days]]*0.8</f>
        <v>5.6000000000000005</v>
      </c>
      <c r="S442">
        <f>MAX(0,Inventory[[#This Row],[Daily_Demand]]*Inventory[[#This Row],[Adj_Lead_Time]]+Inventory[[#This Row],[Safety_Stock]]-Inventory[[#This Row],[Current_Inventory]])</f>
        <v>0</v>
      </c>
    </row>
    <row r="443" spans="1:19" x14ac:dyDescent="0.25">
      <c r="A443">
        <v>442</v>
      </c>
      <c r="B443" t="s">
        <v>464</v>
      </c>
      <c r="C443" s="4" t="s">
        <v>17</v>
      </c>
      <c r="D443" t="s">
        <v>14</v>
      </c>
      <c r="E443" s="4">
        <v>50</v>
      </c>
      <c r="F443" s="4">
        <v>13</v>
      </c>
      <c r="G443" s="4">
        <v>403</v>
      </c>
      <c r="H443" s="4">
        <v>160</v>
      </c>
      <c r="I443" s="4">
        <v>207</v>
      </c>
      <c r="J443" s="6">
        <v>714.92</v>
      </c>
      <c r="K443" s="4">
        <v>0.22800000000000001</v>
      </c>
      <c r="L443" s="4" t="s">
        <v>19</v>
      </c>
      <c r="M443" s="4">
        <f>Inventory[[#This Row],[Daily_Demand]]*Inventory[[#This Row],[Lead_Time_Days]]</f>
        <v>650</v>
      </c>
      <c r="N443" s="4">
        <f>MAX(0, Inventory[[#This Row],[Demand_Duration_Lead_time]]+Inventory[[#This Row],[Safety_Stock]]-Inventory[[#This Row],[Current_Inventory]])</f>
        <v>407</v>
      </c>
      <c r="O4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3" s="8">
        <f>Inventory[[#This Row],[Current_Inventory]]*Inventory[[#This Row],[Unit_Cost]]</f>
        <v>288112.76</v>
      </c>
      <c r="Q443" t="str">
        <f>IF(Inventory[[#This Row],[Stockout_Risk_Score]] &gt;= 0.8, "Critical",
   IF(Inventory[[#This Row],[Stockout_Risk_Score]] &gt;= 0.6, "High",
      IF(Inventory[[#This Row],[Stockout_Risk_Score]] &gt;= 0.3, "Medium", "Low")
   )
)</f>
        <v>Low</v>
      </c>
      <c r="R443">
        <f>Inventory[[#This Row],[Lead_Time_Days]]*0.8</f>
        <v>10.4</v>
      </c>
      <c r="S443">
        <f>MAX(0,Inventory[[#This Row],[Daily_Demand]]*Inventory[[#This Row],[Adj_Lead_Time]]+Inventory[[#This Row],[Safety_Stock]]-Inventory[[#This Row],[Current_Inventory]])</f>
        <v>277</v>
      </c>
    </row>
    <row r="444" spans="1:19" x14ac:dyDescent="0.25">
      <c r="A444">
        <v>443</v>
      </c>
      <c r="B444" t="s">
        <v>465</v>
      </c>
      <c r="C444" s="4" t="s">
        <v>21</v>
      </c>
      <c r="D444" t="s">
        <v>18</v>
      </c>
      <c r="E444" s="4">
        <v>91</v>
      </c>
      <c r="F444" s="4">
        <v>10</v>
      </c>
      <c r="G444" s="4">
        <v>766</v>
      </c>
      <c r="H444" s="4">
        <v>275</v>
      </c>
      <c r="I444" s="4">
        <v>288</v>
      </c>
      <c r="J444" s="6">
        <v>1510.34</v>
      </c>
      <c r="K444" s="4">
        <v>0.41199999999999998</v>
      </c>
      <c r="L444" s="4" t="s">
        <v>15</v>
      </c>
      <c r="M444" s="4">
        <f>Inventory[[#This Row],[Daily_Demand]]*Inventory[[#This Row],[Lead_Time_Days]]</f>
        <v>910</v>
      </c>
      <c r="N444" s="4">
        <f>MAX(0, Inventory[[#This Row],[Demand_Duration_Lead_time]]+Inventory[[#This Row],[Safety_Stock]]-Inventory[[#This Row],[Current_Inventory]])</f>
        <v>419</v>
      </c>
      <c r="O4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4" s="8">
        <f>Inventory[[#This Row],[Current_Inventory]]*Inventory[[#This Row],[Unit_Cost]]</f>
        <v>1156920.44</v>
      </c>
      <c r="Q444" t="str">
        <f>IF(Inventory[[#This Row],[Stockout_Risk_Score]] &gt;= 0.8, "Critical",
   IF(Inventory[[#This Row],[Stockout_Risk_Score]] &gt;= 0.6, "High",
      IF(Inventory[[#This Row],[Stockout_Risk_Score]] &gt;= 0.3, "Medium", "Low")
   )
)</f>
        <v>Medium</v>
      </c>
      <c r="R444">
        <f>Inventory[[#This Row],[Lead_Time_Days]]*0.8</f>
        <v>8</v>
      </c>
      <c r="S444">
        <f>MAX(0,Inventory[[#This Row],[Daily_Demand]]*Inventory[[#This Row],[Adj_Lead_Time]]+Inventory[[#This Row],[Safety_Stock]]-Inventory[[#This Row],[Current_Inventory]])</f>
        <v>237</v>
      </c>
    </row>
    <row r="445" spans="1:19" x14ac:dyDescent="0.25">
      <c r="A445">
        <v>444</v>
      </c>
      <c r="B445" t="s">
        <v>466</v>
      </c>
      <c r="C445" s="4" t="s">
        <v>21</v>
      </c>
      <c r="D445" t="s">
        <v>18</v>
      </c>
      <c r="E445" s="4">
        <v>103</v>
      </c>
      <c r="F445" s="4">
        <v>13</v>
      </c>
      <c r="G445" s="4">
        <v>36</v>
      </c>
      <c r="H445" s="4">
        <v>82</v>
      </c>
      <c r="I445" s="4">
        <v>59</v>
      </c>
      <c r="J445" s="6">
        <v>912.48</v>
      </c>
      <c r="K445" s="4">
        <v>0.33700000000000002</v>
      </c>
      <c r="L445" s="4" t="s">
        <v>27</v>
      </c>
      <c r="M445" s="4">
        <f>Inventory[[#This Row],[Daily_Demand]]*Inventory[[#This Row],[Lead_Time_Days]]</f>
        <v>1339</v>
      </c>
      <c r="N445" s="4">
        <f>MAX(0, Inventory[[#This Row],[Demand_Duration_Lead_time]]+Inventory[[#This Row],[Safety_Stock]]-Inventory[[#This Row],[Current_Inventory]])</f>
        <v>1385</v>
      </c>
      <c r="O4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5" s="8">
        <f>Inventory[[#This Row],[Current_Inventory]]*Inventory[[#This Row],[Unit_Cost]]</f>
        <v>32849.279999999999</v>
      </c>
      <c r="Q445" t="str">
        <f>IF(Inventory[[#This Row],[Stockout_Risk_Score]] &gt;= 0.8, "Critical",
   IF(Inventory[[#This Row],[Stockout_Risk_Score]] &gt;= 0.6, "High",
      IF(Inventory[[#This Row],[Stockout_Risk_Score]] &gt;= 0.3, "Medium", "Low")
   )
)</f>
        <v>Medium</v>
      </c>
      <c r="R445">
        <f>Inventory[[#This Row],[Lead_Time_Days]]*0.8</f>
        <v>10.4</v>
      </c>
      <c r="S445">
        <f>MAX(0,Inventory[[#This Row],[Daily_Demand]]*Inventory[[#This Row],[Adj_Lead_Time]]+Inventory[[#This Row],[Safety_Stock]]-Inventory[[#This Row],[Current_Inventory]])</f>
        <v>1117.2</v>
      </c>
    </row>
    <row r="446" spans="1:19" x14ac:dyDescent="0.25">
      <c r="A446">
        <v>445</v>
      </c>
      <c r="B446" t="s">
        <v>467</v>
      </c>
      <c r="C446" s="4" t="s">
        <v>17</v>
      </c>
      <c r="D446" t="s">
        <v>22</v>
      </c>
      <c r="E446" s="4">
        <v>43</v>
      </c>
      <c r="F446" s="4">
        <v>10</v>
      </c>
      <c r="G446" s="4">
        <v>613</v>
      </c>
      <c r="H446" s="4">
        <v>86</v>
      </c>
      <c r="I446" s="4">
        <v>370</v>
      </c>
      <c r="J446" s="6">
        <v>785.5</v>
      </c>
      <c r="K446" s="4">
        <v>0.65600000000000003</v>
      </c>
      <c r="L446" s="4" t="s">
        <v>19</v>
      </c>
      <c r="M446" s="4">
        <f>Inventory[[#This Row],[Daily_Demand]]*Inventory[[#This Row],[Lead_Time_Days]]</f>
        <v>430</v>
      </c>
      <c r="N446" s="4">
        <f>MAX(0, Inventory[[#This Row],[Demand_Duration_Lead_time]]+Inventory[[#This Row],[Safety_Stock]]-Inventory[[#This Row],[Current_Inventory]])</f>
        <v>0</v>
      </c>
      <c r="O4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6" s="8">
        <f>Inventory[[#This Row],[Current_Inventory]]*Inventory[[#This Row],[Unit_Cost]]</f>
        <v>481511.5</v>
      </c>
      <c r="Q446" t="str">
        <f>IF(Inventory[[#This Row],[Stockout_Risk_Score]] &gt;= 0.8, "Critical",
   IF(Inventory[[#This Row],[Stockout_Risk_Score]] &gt;= 0.6, "High",
      IF(Inventory[[#This Row],[Stockout_Risk_Score]] &gt;= 0.3, "Medium", "Low")
   )
)</f>
        <v>High</v>
      </c>
      <c r="R446">
        <f>Inventory[[#This Row],[Lead_Time_Days]]*0.8</f>
        <v>8</v>
      </c>
      <c r="S446">
        <f>MAX(0,Inventory[[#This Row],[Daily_Demand]]*Inventory[[#This Row],[Adj_Lead_Time]]+Inventory[[#This Row],[Safety_Stock]]-Inventory[[#This Row],[Current_Inventory]])</f>
        <v>0</v>
      </c>
    </row>
    <row r="447" spans="1:19" x14ac:dyDescent="0.25">
      <c r="A447">
        <v>446</v>
      </c>
      <c r="B447" t="s">
        <v>468</v>
      </c>
      <c r="C447" s="4" t="s">
        <v>13</v>
      </c>
      <c r="D447" t="s">
        <v>14</v>
      </c>
      <c r="E447" s="4">
        <v>147</v>
      </c>
      <c r="F447" s="4">
        <v>10</v>
      </c>
      <c r="G447" s="4">
        <v>33</v>
      </c>
      <c r="H447" s="4">
        <v>41</v>
      </c>
      <c r="I447" s="4">
        <v>71</v>
      </c>
      <c r="J447" s="6">
        <v>699.42</v>
      </c>
      <c r="K447" s="4">
        <v>0.98499999999999999</v>
      </c>
      <c r="L447" s="4" t="s">
        <v>27</v>
      </c>
      <c r="M447" s="4">
        <f>Inventory[[#This Row],[Daily_Demand]]*Inventory[[#This Row],[Lead_Time_Days]]</f>
        <v>1470</v>
      </c>
      <c r="N447" s="4">
        <f>MAX(0, Inventory[[#This Row],[Demand_Duration_Lead_time]]+Inventory[[#This Row],[Safety_Stock]]-Inventory[[#This Row],[Current_Inventory]])</f>
        <v>1478</v>
      </c>
      <c r="O4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7" s="8">
        <f>Inventory[[#This Row],[Current_Inventory]]*Inventory[[#This Row],[Unit_Cost]]</f>
        <v>23080.859999999997</v>
      </c>
      <c r="Q447" t="str">
        <f>IF(Inventory[[#This Row],[Stockout_Risk_Score]] &gt;= 0.8, "Critical",
   IF(Inventory[[#This Row],[Stockout_Risk_Score]] &gt;= 0.6, "High",
      IF(Inventory[[#This Row],[Stockout_Risk_Score]] &gt;= 0.3, "Medium", "Low")
   )
)</f>
        <v>Critical</v>
      </c>
      <c r="R447">
        <f>Inventory[[#This Row],[Lead_Time_Days]]*0.8</f>
        <v>8</v>
      </c>
      <c r="S447">
        <f>MAX(0,Inventory[[#This Row],[Daily_Demand]]*Inventory[[#This Row],[Adj_Lead_Time]]+Inventory[[#This Row],[Safety_Stock]]-Inventory[[#This Row],[Current_Inventory]])</f>
        <v>1184</v>
      </c>
    </row>
    <row r="448" spans="1:19" x14ac:dyDescent="0.25">
      <c r="A448">
        <v>447</v>
      </c>
      <c r="B448" t="s">
        <v>469</v>
      </c>
      <c r="C448" s="4" t="s">
        <v>21</v>
      </c>
      <c r="D448" t="s">
        <v>14</v>
      </c>
      <c r="E448" s="4">
        <v>57</v>
      </c>
      <c r="F448" s="4">
        <v>7</v>
      </c>
      <c r="G448" s="4">
        <v>100</v>
      </c>
      <c r="H448" s="4">
        <v>74</v>
      </c>
      <c r="I448" s="4">
        <v>357</v>
      </c>
      <c r="J448" s="6">
        <v>1931.64</v>
      </c>
      <c r="K448" s="4">
        <v>0.81299999999999994</v>
      </c>
      <c r="L448" s="4" t="s">
        <v>27</v>
      </c>
      <c r="M448" s="4">
        <f>Inventory[[#This Row],[Daily_Demand]]*Inventory[[#This Row],[Lead_Time_Days]]</f>
        <v>399</v>
      </c>
      <c r="N448" s="4">
        <f>MAX(0, Inventory[[#This Row],[Demand_Duration_Lead_time]]+Inventory[[#This Row],[Safety_Stock]]-Inventory[[#This Row],[Current_Inventory]])</f>
        <v>373</v>
      </c>
      <c r="O4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8" s="8">
        <f>Inventory[[#This Row],[Current_Inventory]]*Inventory[[#This Row],[Unit_Cost]]</f>
        <v>193164</v>
      </c>
      <c r="Q448" t="str">
        <f>IF(Inventory[[#This Row],[Stockout_Risk_Score]] &gt;= 0.8, "Critical",
   IF(Inventory[[#This Row],[Stockout_Risk_Score]] &gt;= 0.6, "High",
      IF(Inventory[[#This Row],[Stockout_Risk_Score]] &gt;= 0.3, "Medium", "Low")
   )
)</f>
        <v>Critical</v>
      </c>
      <c r="R448">
        <f>Inventory[[#This Row],[Lead_Time_Days]]*0.8</f>
        <v>5.6000000000000005</v>
      </c>
      <c r="S448">
        <f>MAX(0,Inventory[[#This Row],[Daily_Demand]]*Inventory[[#This Row],[Adj_Lead_Time]]+Inventory[[#This Row],[Safety_Stock]]-Inventory[[#This Row],[Current_Inventory]])</f>
        <v>293.20000000000005</v>
      </c>
    </row>
    <row r="449" spans="1:19" x14ac:dyDescent="0.25">
      <c r="A449">
        <v>448</v>
      </c>
      <c r="B449" t="s">
        <v>470</v>
      </c>
      <c r="C449" s="4" t="s">
        <v>41</v>
      </c>
      <c r="D449" t="s">
        <v>18</v>
      </c>
      <c r="E449" s="4">
        <v>196</v>
      </c>
      <c r="F449" s="4">
        <v>13</v>
      </c>
      <c r="G449" s="4">
        <v>226</v>
      </c>
      <c r="H449" s="4">
        <v>27</v>
      </c>
      <c r="I449" s="4">
        <v>233</v>
      </c>
      <c r="J449" s="6">
        <v>1555.35</v>
      </c>
      <c r="K449" s="4">
        <v>0.192</v>
      </c>
      <c r="L449" s="4" t="s">
        <v>15</v>
      </c>
      <c r="M449" s="4">
        <f>Inventory[[#This Row],[Daily_Demand]]*Inventory[[#This Row],[Lead_Time_Days]]</f>
        <v>2548</v>
      </c>
      <c r="N449" s="4">
        <f>MAX(0, Inventory[[#This Row],[Demand_Duration_Lead_time]]+Inventory[[#This Row],[Safety_Stock]]-Inventory[[#This Row],[Current_Inventory]])</f>
        <v>2349</v>
      </c>
      <c r="O4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9" s="8">
        <f>Inventory[[#This Row],[Current_Inventory]]*Inventory[[#This Row],[Unit_Cost]]</f>
        <v>351509.1</v>
      </c>
      <c r="Q449" t="str">
        <f>IF(Inventory[[#This Row],[Stockout_Risk_Score]] &gt;= 0.8, "Critical",
   IF(Inventory[[#This Row],[Stockout_Risk_Score]] &gt;= 0.6, "High",
      IF(Inventory[[#This Row],[Stockout_Risk_Score]] &gt;= 0.3, "Medium", "Low")
   )
)</f>
        <v>Low</v>
      </c>
      <c r="R449">
        <f>Inventory[[#This Row],[Lead_Time_Days]]*0.8</f>
        <v>10.4</v>
      </c>
      <c r="S449">
        <f>MAX(0,Inventory[[#This Row],[Daily_Demand]]*Inventory[[#This Row],[Adj_Lead_Time]]+Inventory[[#This Row],[Safety_Stock]]-Inventory[[#This Row],[Current_Inventory]])</f>
        <v>1839.4</v>
      </c>
    </row>
    <row r="450" spans="1:19" x14ac:dyDescent="0.25">
      <c r="A450">
        <v>449</v>
      </c>
      <c r="B450" t="s">
        <v>471</v>
      </c>
      <c r="C450" s="4" t="s">
        <v>41</v>
      </c>
      <c r="D450" t="s">
        <v>22</v>
      </c>
      <c r="E450" s="4">
        <v>195</v>
      </c>
      <c r="F450" s="4">
        <v>13</v>
      </c>
      <c r="G450" s="4">
        <v>223</v>
      </c>
      <c r="H450" s="4">
        <v>173</v>
      </c>
      <c r="I450" s="4">
        <v>266</v>
      </c>
      <c r="J450" s="6">
        <v>89.38</v>
      </c>
      <c r="K450" s="4">
        <v>0.57799999999999996</v>
      </c>
      <c r="L450" s="4" t="s">
        <v>27</v>
      </c>
      <c r="M450" s="4">
        <f>Inventory[[#This Row],[Daily_Demand]]*Inventory[[#This Row],[Lead_Time_Days]]</f>
        <v>2535</v>
      </c>
      <c r="N450" s="4">
        <f>MAX(0, Inventory[[#This Row],[Demand_Duration_Lead_time]]+Inventory[[#This Row],[Safety_Stock]]-Inventory[[#This Row],[Current_Inventory]])</f>
        <v>2485</v>
      </c>
      <c r="O4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0" s="8">
        <f>Inventory[[#This Row],[Current_Inventory]]*Inventory[[#This Row],[Unit_Cost]]</f>
        <v>19931.739999999998</v>
      </c>
      <c r="Q450" t="str">
        <f>IF(Inventory[[#This Row],[Stockout_Risk_Score]] &gt;= 0.8, "Critical",
   IF(Inventory[[#This Row],[Stockout_Risk_Score]] &gt;= 0.6, "High",
      IF(Inventory[[#This Row],[Stockout_Risk_Score]] &gt;= 0.3, "Medium", "Low")
   )
)</f>
        <v>Medium</v>
      </c>
      <c r="R450">
        <f>Inventory[[#This Row],[Lead_Time_Days]]*0.8</f>
        <v>10.4</v>
      </c>
      <c r="S450">
        <f>MAX(0,Inventory[[#This Row],[Daily_Demand]]*Inventory[[#This Row],[Adj_Lead_Time]]+Inventory[[#This Row],[Safety_Stock]]-Inventory[[#This Row],[Current_Inventory]])</f>
        <v>1978</v>
      </c>
    </row>
    <row r="451" spans="1:19" x14ac:dyDescent="0.25">
      <c r="A451">
        <v>450</v>
      </c>
      <c r="B451" t="s">
        <v>472</v>
      </c>
      <c r="C451" s="4" t="s">
        <v>26</v>
      </c>
      <c r="D451" t="s">
        <v>22</v>
      </c>
      <c r="E451" s="4">
        <v>84</v>
      </c>
      <c r="F451" s="4">
        <v>10</v>
      </c>
      <c r="G451" s="4">
        <v>398</v>
      </c>
      <c r="H451" s="4">
        <v>296</v>
      </c>
      <c r="I451" s="4">
        <v>263</v>
      </c>
      <c r="J451" s="6">
        <v>1916.96</v>
      </c>
      <c r="K451" s="4">
        <v>6.6000000000000003E-2</v>
      </c>
      <c r="L451" s="4" t="s">
        <v>19</v>
      </c>
      <c r="M451" s="4">
        <f>Inventory[[#This Row],[Daily_Demand]]*Inventory[[#This Row],[Lead_Time_Days]]</f>
        <v>840</v>
      </c>
      <c r="N451" s="4">
        <f>MAX(0, Inventory[[#This Row],[Demand_Duration_Lead_time]]+Inventory[[#This Row],[Safety_Stock]]-Inventory[[#This Row],[Current_Inventory]])</f>
        <v>738</v>
      </c>
      <c r="O4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1" s="8">
        <f>Inventory[[#This Row],[Current_Inventory]]*Inventory[[#This Row],[Unit_Cost]]</f>
        <v>762950.08</v>
      </c>
      <c r="Q451" t="str">
        <f>IF(Inventory[[#This Row],[Stockout_Risk_Score]] &gt;= 0.8, "Critical",
   IF(Inventory[[#This Row],[Stockout_Risk_Score]] &gt;= 0.6, "High",
      IF(Inventory[[#This Row],[Stockout_Risk_Score]] &gt;= 0.3, "Medium", "Low")
   )
)</f>
        <v>Low</v>
      </c>
      <c r="R451">
        <f>Inventory[[#This Row],[Lead_Time_Days]]*0.8</f>
        <v>8</v>
      </c>
      <c r="S451">
        <f>MAX(0,Inventory[[#This Row],[Daily_Demand]]*Inventory[[#This Row],[Adj_Lead_Time]]+Inventory[[#This Row],[Safety_Stock]]-Inventory[[#This Row],[Current_Inventory]])</f>
        <v>570</v>
      </c>
    </row>
    <row r="452" spans="1:19" x14ac:dyDescent="0.25">
      <c r="A452">
        <v>451</v>
      </c>
      <c r="B452" t="s">
        <v>473</v>
      </c>
      <c r="C452" s="4" t="s">
        <v>21</v>
      </c>
      <c r="D452" t="s">
        <v>18</v>
      </c>
      <c r="E452" s="4">
        <v>20</v>
      </c>
      <c r="F452" s="4">
        <v>4</v>
      </c>
      <c r="G452" s="4">
        <v>563</v>
      </c>
      <c r="H452" s="4">
        <v>63</v>
      </c>
      <c r="I452" s="4">
        <v>385</v>
      </c>
      <c r="J452" s="6">
        <v>1562.11</v>
      </c>
      <c r="K452" s="4">
        <v>0.247</v>
      </c>
      <c r="L452" s="4" t="s">
        <v>27</v>
      </c>
      <c r="M452" s="4">
        <f>Inventory[[#This Row],[Daily_Demand]]*Inventory[[#This Row],[Lead_Time_Days]]</f>
        <v>80</v>
      </c>
      <c r="N452" s="4">
        <f>MAX(0, Inventory[[#This Row],[Demand_Duration_Lead_time]]+Inventory[[#This Row],[Safety_Stock]]-Inventory[[#This Row],[Current_Inventory]])</f>
        <v>0</v>
      </c>
      <c r="O4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52" s="8">
        <f>Inventory[[#This Row],[Current_Inventory]]*Inventory[[#This Row],[Unit_Cost]]</f>
        <v>879467.92999999993</v>
      </c>
      <c r="Q452" t="str">
        <f>IF(Inventory[[#This Row],[Stockout_Risk_Score]] &gt;= 0.8, "Critical",
   IF(Inventory[[#This Row],[Stockout_Risk_Score]] &gt;= 0.6, "High",
      IF(Inventory[[#This Row],[Stockout_Risk_Score]] &gt;= 0.3, "Medium", "Low")
   )
)</f>
        <v>Low</v>
      </c>
      <c r="R452">
        <f>Inventory[[#This Row],[Lead_Time_Days]]*0.8</f>
        <v>3.2</v>
      </c>
      <c r="S452">
        <f>MAX(0,Inventory[[#This Row],[Daily_Demand]]*Inventory[[#This Row],[Adj_Lead_Time]]+Inventory[[#This Row],[Safety_Stock]]-Inventory[[#This Row],[Current_Inventory]])</f>
        <v>0</v>
      </c>
    </row>
    <row r="453" spans="1:19" x14ac:dyDescent="0.25">
      <c r="A453">
        <v>452</v>
      </c>
      <c r="B453" t="s">
        <v>474</v>
      </c>
      <c r="C453" s="4" t="s">
        <v>13</v>
      </c>
      <c r="D453" t="s">
        <v>14</v>
      </c>
      <c r="E453" s="4">
        <v>108</v>
      </c>
      <c r="F453" s="4">
        <v>6</v>
      </c>
      <c r="G453" s="4">
        <v>42</v>
      </c>
      <c r="H453" s="4">
        <v>72</v>
      </c>
      <c r="I453" s="4">
        <v>207</v>
      </c>
      <c r="J453" s="6">
        <v>340.89</v>
      </c>
      <c r="K453" s="4">
        <v>0.17199999999999999</v>
      </c>
      <c r="L453" s="4" t="s">
        <v>15</v>
      </c>
      <c r="M453" s="4">
        <f>Inventory[[#This Row],[Daily_Demand]]*Inventory[[#This Row],[Lead_Time_Days]]</f>
        <v>648</v>
      </c>
      <c r="N453" s="4">
        <f>MAX(0, Inventory[[#This Row],[Demand_Duration_Lead_time]]+Inventory[[#This Row],[Safety_Stock]]-Inventory[[#This Row],[Current_Inventory]])</f>
        <v>678</v>
      </c>
      <c r="O4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3" s="8">
        <f>Inventory[[#This Row],[Current_Inventory]]*Inventory[[#This Row],[Unit_Cost]]</f>
        <v>14317.38</v>
      </c>
      <c r="Q453" t="str">
        <f>IF(Inventory[[#This Row],[Stockout_Risk_Score]] &gt;= 0.8, "Critical",
   IF(Inventory[[#This Row],[Stockout_Risk_Score]] &gt;= 0.6, "High",
      IF(Inventory[[#This Row],[Stockout_Risk_Score]] &gt;= 0.3, "Medium", "Low")
   )
)</f>
        <v>Low</v>
      </c>
      <c r="R453">
        <f>Inventory[[#This Row],[Lead_Time_Days]]*0.8</f>
        <v>4.8000000000000007</v>
      </c>
      <c r="S453">
        <f>MAX(0,Inventory[[#This Row],[Daily_Demand]]*Inventory[[#This Row],[Adj_Lead_Time]]+Inventory[[#This Row],[Safety_Stock]]-Inventory[[#This Row],[Current_Inventory]])</f>
        <v>548.40000000000009</v>
      </c>
    </row>
    <row r="454" spans="1:19" x14ac:dyDescent="0.25">
      <c r="A454">
        <v>453</v>
      </c>
      <c r="B454" t="s">
        <v>475</v>
      </c>
      <c r="C454" s="4" t="s">
        <v>17</v>
      </c>
      <c r="D454" t="s">
        <v>18</v>
      </c>
      <c r="E454" s="4">
        <v>74</v>
      </c>
      <c r="F454" s="4">
        <v>3</v>
      </c>
      <c r="G454" s="4">
        <v>633</v>
      </c>
      <c r="H454" s="4">
        <v>266</v>
      </c>
      <c r="I454" s="4">
        <v>259</v>
      </c>
      <c r="J454" s="6">
        <v>198.86</v>
      </c>
      <c r="K454" s="4">
        <v>0.33600000000000002</v>
      </c>
      <c r="L454" s="4" t="s">
        <v>27</v>
      </c>
      <c r="M454" s="4">
        <f>Inventory[[#This Row],[Daily_Demand]]*Inventory[[#This Row],[Lead_Time_Days]]</f>
        <v>222</v>
      </c>
      <c r="N454" s="4">
        <f>MAX(0, Inventory[[#This Row],[Demand_Duration_Lead_time]]+Inventory[[#This Row],[Safety_Stock]]-Inventory[[#This Row],[Current_Inventory]])</f>
        <v>0</v>
      </c>
      <c r="O4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4" s="8">
        <f>Inventory[[#This Row],[Current_Inventory]]*Inventory[[#This Row],[Unit_Cost]]</f>
        <v>125878.38</v>
      </c>
      <c r="Q454" t="str">
        <f>IF(Inventory[[#This Row],[Stockout_Risk_Score]] &gt;= 0.8, "Critical",
   IF(Inventory[[#This Row],[Stockout_Risk_Score]] &gt;= 0.6, "High",
      IF(Inventory[[#This Row],[Stockout_Risk_Score]] &gt;= 0.3, "Medium", "Low")
   )
)</f>
        <v>Medium</v>
      </c>
      <c r="R454">
        <f>Inventory[[#This Row],[Lead_Time_Days]]*0.8</f>
        <v>2.4000000000000004</v>
      </c>
      <c r="S454">
        <f>MAX(0,Inventory[[#This Row],[Daily_Demand]]*Inventory[[#This Row],[Adj_Lead_Time]]+Inventory[[#This Row],[Safety_Stock]]-Inventory[[#This Row],[Current_Inventory]])</f>
        <v>0</v>
      </c>
    </row>
    <row r="455" spans="1:19" x14ac:dyDescent="0.25">
      <c r="A455">
        <v>454</v>
      </c>
      <c r="B455" t="s">
        <v>476</v>
      </c>
      <c r="C455" s="4" t="s">
        <v>17</v>
      </c>
      <c r="D455" t="s">
        <v>18</v>
      </c>
      <c r="E455" s="4">
        <v>198</v>
      </c>
      <c r="F455" s="4">
        <v>13</v>
      </c>
      <c r="G455" s="4">
        <v>181</v>
      </c>
      <c r="H455" s="4">
        <v>248</v>
      </c>
      <c r="I455" s="4">
        <v>182</v>
      </c>
      <c r="J455" s="6">
        <v>650.98</v>
      </c>
      <c r="K455" s="4">
        <v>0.67900000000000005</v>
      </c>
      <c r="L455" s="4" t="s">
        <v>27</v>
      </c>
      <c r="M455" s="4">
        <f>Inventory[[#This Row],[Daily_Demand]]*Inventory[[#This Row],[Lead_Time_Days]]</f>
        <v>2574</v>
      </c>
      <c r="N455" s="4">
        <f>MAX(0, Inventory[[#This Row],[Demand_Duration_Lead_time]]+Inventory[[#This Row],[Safety_Stock]]-Inventory[[#This Row],[Current_Inventory]])</f>
        <v>2641</v>
      </c>
      <c r="O4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5" s="8">
        <f>Inventory[[#This Row],[Current_Inventory]]*Inventory[[#This Row],[Unit_Cost]]</f>
        <v>117827.38</v>
      </c>
      <c r="Q455" t="str">
        <f>IF(Inventory[[#This Row],[Stockout_Risk_Score]] &gt;= 0.8, "Critical",
   IF(Inventory[[#This Row],[Stockout_Risk_Score]] &gt;= 0.6, "High",
      IF(Inventory[[#This Row],[Stockout_Risk_Score]] &gt;= 0.3, "Medium", "Low")
   )
)</f>
        <v>High</v>
      </c>
      <c r="R455">
        <f>Inventory[[#This Row],[Lead_Time_Days]]*0.8</f>
        <v>10.4</v>
      </c>
      <c r="S455">
        <f>MAX(0,Inventory[[#This Row],[Daily_Demand]]*Inventory[[#This Row],[Adj_Lead_Time]]+Inventory[[#This Row],[Safety_Stock]]-Inventory[[#This Row],[Current_Inventory]])</f>
        <v>2126.2000000000003</v>
      </c>
    </row>
    <row r="456" spans="1:19" x14ac:dyDescent="0.25">
      <c r="A456">
        <v>455</v>
      </c>
      <c r="B456" t="s">
        <v>477</v>
      </c>
      <c r="C456" s="4" t="s">
        <v>13</v>
      </c>
      <c r="D456" t="s">
        <v>18</v>
      </c>
      <c r="E456" s="4">
        <v>145</v>
      </c>
      <c r="F456" s="4">
        <v>14</v>
      </c>
      <c r="G456" s="4">
        <v>629</v>
      </c>
      <c r="H456" s="4">
        <v>18</v>
      </c>
      <c r="I456" s="4">
        <v>102</v>
      </c>
      <c r="J456" s="6">
        <v>1267.1500000000001</v>
      </c>
      <c r="K456" s="4">
        <v>0.499</v>
      </c>
      <c r="L456" s="4" t="s">
        <v>15</v>
      </c>
      <c r="M456" s="4">
        <f>Inventory[[#This Row],[Daily_Demand]]*Inventory[[#This Row],[Lead_Time_Days]]</f>
        <v>2030</v>
      </c>
      <c r="N456" s="4">
        <f>MAX(0, Inventory[[#This Row],[Demand_Duration_Lead_time]]+Inventory[[#This Row],[Safety_Stock]]-Inventory[[#This Row],[Current_Inventory]])</f>
        <v>1419</v>
      </c>
      <c r="O4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6" s="8">
        <f>Inventory[[#This Row],[Current_Inventory]]*Inventory[[#This Row],[Unit_Cost]]</f>
        <v>797037.35000000009</v>
      </c>
      <c r="Q456" t="str">
        <f>IF(Inventory[[#This Row],[Stockout_Risk_Score]] &gt;= 0.8, "Critical",
   IF(Inventory[[#This Row],[Stockout_Risk_Score]] &gt;= 0.6, "High",
      IF(Inventory[[#This Row],[Stockout_Risk_Score]] &gt;= 0.3, "Medium", "Low")
   )
)</f>
        <v>Medium</v>
      </c>
      <c r="R456">
        <f>Inventory[[#This Row],[Lead_Time_Days]]*0.8</f>
        <v>11.200000000000001</v>
      </c>
      <c r="S456">
        <f>MAX(0,Inventory[[#This Row],[Daily_Demand]]*Inventory[[#This Row],[Adj_Lead_Time]]+Inventory[[#This Row],[Safety_Stock]]-Inventory[[#This Row],[Current_Inventory]])</f>
        <v>1013.0000000000002</v>
      </c>
    </row>
    <row r="457" spans="1:19" x14ac:dyDescent="0.25">
      <c r="A457">
        <v>456</v>
      </c>
      <c r="B457" t="s">
        <v>478</v>
      </c>
      <c r="C457" s="4" t="s">
        <v>26</v>
      </c>
      <c r="D457" t="s">
        <v>18</v>
      </c>
      <c r="E457" s="4">
        <v>112</v>
      </c>
      <c r="F457" s="4">
        <v>14</v>
      </c>
      <c r="G457" s="4">
        <v>163</v>
      </c>
      <c r="H457" s="4">
        <v>129</v>
      </c>
      <c r="I457" s="4">
        <v>278</v>
      </c>
      <c r="J457" s="6">
        <v>1252.27</v>
      </c>
      <c r="K457" s="4">
        <v>0.93300000000000005</v>
      </c>
      <c r="L457" s="4" t="s">
        <v>15</v>
      </c>
      <c r="M457" s="4">
        <f>Inventory[[#This Row],[Daily_Demand]]*Inventory[[#This Row],[Lead_Time_Days]]</f>
        <v>1568</v>
      </c>
      <c r="N457" s="4">
        <f>MAX(0, Inventory[[#This Row],[Demand_Duration_Lead_time]]+Inventory[[#This Row],[Safety_Stock]]-Inventory[[#This Row],[Current_Inventory]])</f>
        <v>1534</v>
      </c>
      <c r="O4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7" s="8">
        <f>Inventory[[#This Row],[Current_Inventory]]*Inventory[[#This Row],[Unit_Cost]]</f>
        <v>204120.01</v>
      </c>
      <c r="Q457" t="str">
        <f>IF(Inventory[[#This Row],[Stockout_Risk_Score]] &gt;= 0.8, "Critical",
   IF(Inventory[[#This Row],[Stockout_Risk_Score]] &gt;= 0.6, "High",
      IF(Inventory[[#This Row],[Stockout_Risk_Score]] &gt;= 0.3, "Medium", "Low")
   )
)</f>
        <v>Critical</v>
      </c>
      <c r="R457">
        <f>Inventory[[#This Row],[Lead_Time_Days]]*0.8</f>
        <v>11.200000000000001</v>
      </c>
      <c r="S457">
        <f>MAX(0,Inventory[[#This Row],[Daily_Demand]]*Inventory[[#This Row],[Adj_Lead_Time]]+Inventory[[#This Row],[Safety_Stock]]-Inventory[[#This Row],[Current_Inventory]])</f>
        <v>1220.4000000000001</v>
      </c>
    </row>
    <row r="458" spans="1:19" x14ac:dyDescent="0.25">
      <c r="A458">
        <v>457</v>
      </c>
      <c r="B458" t="s">
        <v>479</v>
      </c>
      <c r="C458" s="4" t="s">
        <v>17</v>
      </c>
      <c r="D458" t="s">
        <v>14</v>
      </c>
      <c r="E458" s="4">
        <v>51</v>
      </c>
      <c r="F458" s="4">
        <v>9</v>
      </c>
      <c r="G458" s="4">
        <v>123</v>
      </c>
      <c r="H458" s="4">
        <v>99</v>
      </c>
      <c r="I458" s="4">
        <v>232</v>
      </c>
      <c r="J458" s="6">
        <v>587.91</v>
      </c>
      <c r="K458" s="4">
        <v>0.21299999999999999</v>
      </c>
      <c r="L458" s="4" t="s">
        <v>15</v>
      </c>
      <c r="M458" s="4">
        <f>Inventory[[#This Row],[Daily_Demand]]*Inventory[[#This Row],[Lead_Time_Days]]</f>
        <v>459</v>
      </c>
      <c r="N458" s="4">
        <f>MAX(0, Inventory[[#This Row],[Demand_Duration_Lead_time]]+Inventory[[#This Row],[Safety_Stock]]-Inventory[[#This Row],[Current_Inventory]])</f>
        <v>435</v>
      </c>
      <c r="O4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8" s="8">
        <f>Inventory[[#This Row],[Current_Inventory]]*Inventory[[#This Row],[Unit_Cost]]</f>
        <v>72312.929999999993</v>
      </c>
      <c r="Q458" t="str">
        <f>IF(Inventory[[#This Row],[Stockout_Risk_Score]] &gt;= 0.8, "Critical",
   IF(Inventory[[#This Row],[Stockout_Risk_Score]] &gt;= 0.6, "High",
      IF(Inventory[[#This Row],[Stockout_Risk_Score]] &gt;= 0.3, "Medium", "Low")
   )
)</f>
        <v>Low</v>
      </c>
      <c r="R458">
        <f>Inventory[[#This Row],[Lead_Time_Days]]*0.8</f>
        <v>7.2</v>
      </c>
      <c r="S458">
        <f>MAX(0,Inventory[[#This Row],[Daily_Demand]]*Inventory[[#This Row],[Adj_Lead_Time]]+Inventory[[#This Row],[Safety_Stock]]-Inventory[[#This Row],[Current_Inventory]])</f>
        <v>343.2</v>
      </c>
    </row>
    <row r="459" spans="1:19" x14ac:dyDescent="0.25">
      <c r="A459">
        <v>458</v>
      </c>
      <c r="B459" t="s">
        <v>480</v>
      </c>
      <c r="C459" s="4" t="s">
        <v>21</v>
      </c>
      <c r="D459" t="s">
        <v>18</v>
      </c>
      <c r="E459" s="4">
        <v>13</v>
      </c>
      <c r="F459" s="4">
        <v>12</v>
      </c>
      <c r="G459" s="4">
        <v>401</v>
      </c>
      <c r="H459" s="4">
        <v>184</v>
      </c>
      <c r="I459" s="4">
        <v>72</v>
      </c>
      <c r="J459" s="6">
        <v>919.07</v>
      </c>
      <c r="K459" s="4">
        <v>0.36399999999999999</v>
      </c>
      <c r="L459" s="4" t="s">
        <v>15</v>
      </c>
      <c r="M459" s="4">
        <f>Inventory[[#This Row],[Daily_Demand]]*Inventory[[#This Row],[Lead_Time_Days]]</f>
        <v>156</v>
      </c>
      <c r="N459" s="4">
        <f>MAX(0, Inventory[[#This Row],[Demand_Duration_Lead_time]]+Inventory[[#This Row],[Safety_Stock]]-Inventory[[#This Row],[Current_Inventory]])</f>
        <v>0</v>
      </c>
      <c r="O4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9" s="8">
        <f>Inventory[[#This Row],[Current_Inventory]]*Inventory[[#This Row],[Unit_Cost]]</f>
        <v>368547.07</v>
      </c>
      <c r="Q459" t="str">
        <f>IF(Inventory[[#This Row],[Stockout_Risk_Score]] &gt;= 0.8, "Critical",
   IF(Inventory[[#This Row],[Stockout_Risk_Score]] &gt;= 0.6, "High",
      IF(Inventory[[#This Row],[Stockout_Risk_Score]] &gt;= 0.3, "Medium", "Low")
   )
)</f>
        <v>Medium</v>
      </c>
      <c r="R459">
        <f>Inventory[[#This Row],[Lead_Time_Days]]*0.8</f>
        <v>9.6000000000000014</v>
      </c>
      <c r="S459">
        <f>MAX(0,Inventory[[#This Row],[Daily_Demand]]*Inventory[[#This Row],[Adj_Lead_Time]]+Inventory[[#This Row],[Safety_Stock]]-Inventory[[#This Row],[Current_Inventory]])</f>
        <v>0</v>
      </c>
    </row>
    <row r="460" spans="1:19" x14ac:dyDescent="0.25">
      <c r="A460">
        <v>459</v>
      </c>
      <c r="B460" t="s">
        <v>481</v>
      </c>
      <c r="C460" s="4" t="s">
        <v>26</v>
      </c>
      <c r="D460" t="s">
        <v>14</v>
      </c>
      <c r="E460" s="4">
        <v>195</v>
      </c>
      <c r="F460" s="4">
        <v>14</v>
      </c>
      <c r="G460" s="4">
        <v>474</v>
      </c>
      <c r="H460" s="4">
        <v>12</v>
      </c>
      <c r="I460" s="4">
        <v>155</v>
      </c>
      <c r="J460" s="6">
        <v>463.19</v>
      </c>
      <c r="K460" s="4">
        <v>0.33</v>
      </c>
      <c r="L460" s="4" t="s">
        <v>15</v>
      </c>
      <c r="M460" s="4">
        <f>Inventory[[#This Row],[Daily_Demand]]*Inventory[[#This Row],[Lead_Time_Days]]</f>
        <v>2730</v>
      </c>
      <c r="N460" s="4">
        <f>MAX(0, Inventory[[#This Row],[Demand_Duration_Lead_time]]+Inventory[[#This Row],[Safety_Stock]]-Inventory[[#This Row],[Current_Inventory]])</f>
        <v>2268</v>
      </c>
      <c r="O4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0" s="8">
        <f>Inventory[[#This Row],[Current_Inventory]]*Inventory[[#This Row],[Unit_Cost]]</f>
        <v>219552.06</v>
      </c>
      <c r="Q460" t="str">
        <f>IF(Inventory[[#This Row],[Stockout_Risk_Score]] &gt;= 0.8, "Critical",
   IF(Inventory[[#This Row],[Stockout_Risk_Score]] &gt;= 0.6, "High",
      IF(Inventory[[#This Row],[Stockout_Risk_Score]] &gt;= 0.3, "Medium", "Low")
   )
)</f>
        <v>Medium</v>
      </c>
      <c r="R460">
        <f>Inventory[[#This Row],[Lead_Time_Days]]*0.8</f>
        <v>11.200000000000001</v>
      </c>
      <c r="S460">
        <f>MAX(0,Inventory[[#This Row],[Daily_Demand]]*Inventory[[#This Row],[Adj_Lead_Time]]+Inventory[[#This Row],[Safety_Stock]]-Inventory[[#This Row],[Current_Inventory]])</f>
        <v>1722</v>
      </c>
    </row>
    <row r="461" spans="1:19" x14ac:dyDescent="0.25">
      <c r="A461">
        <v>460</v>
      </c>
      <c r="B461" t="s">
        <v>482</v>
      </c>
      <c r="C461" s="4" t="s">
        <v>21</v>
      </c>
      <c r="D461" t="s">
        <v>18</v>
      </c>
      <c r="E461" s="4">
        <v>38</v>
      </c>
      <c r="F461" s="4">
        <v>5</v>
      </c>
      <c r="G461" s="4">
        <v>436</v>
      </c>
      <c r="H461" s="4">
        <v>139</v>
      </c>
      <c r="I461" s="4">
        <v>140</v>
      </c>
      <c r="J461" s="6">
        <v>148.63</v>
      </c>
      <c r="K461" s="4">
        <v>0.23599999999999999</v>
      </c>
      <c r="L461" s="4" t="s">
        <v>15</v>
      </c>
      <c r="M461" s="4">
        <f>Inventory[[#This Row],[Daily_Demand]]*Inventory[[#This Row],[Lead_Time_Days]]</f>
        <v>190</v>
      </c>
      <c r="N461" s="4">
        <f>MAX(0, Inventory[[#This Row],[Demand_Duration_Lead_time]]+Inventory[[#This Row],[Safety_Stock]]-Inventory[[#This Row],[Current_Inventory]])</f>
        <v>0</v>
      </c>
      <c r="O4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1" s="8">
        <f>Inventory[[#This Row],[Current_Inventory]]*Inventory[[#This Row],[Unit_Cost]]</f>
        <v>64802.68</v>
      </c>
      <c r="Q461" t="str">
        <f>IF(Inventory[[#This Row],[Stockout_Risk_Score]] &gt;= 0.8, "Critical",
   IF(Inventory[[#This Row],[Stockout_Risk_Score]] &gt;= 0.6, "High",
      IF(Inventory[[#This Row],[Stockout_Risk_Score]] &gt;= 0.3, "Medium", "Low")
   )
)</f>
        <v>Low</v>
      </c>
      <c r="R461">
        <f>Inventory[[#This Row],[Lead_Time_Days]]*0.8</f>
        <v>4</v>
      </c>
      <c r="S461">
        <f>MAX(0,Inventory[[#This Row],[Daily_Demand]]*Inventory[[#This Row],[Adj_Lead_Time]]+Inventory[[#This Row],[Safety_Stock]]-Inventory[[#This Row],[Current_Inventory]])</f>
        <v>0</v>
      </c>
    </row>
    <row r="462" spans="1:19" x14ac:dyDescent="0.25">
      <c r="A462">
        <v>461</v>
      </c>
      <c r="B462" t="s">
        <v>483</v>
      </c>
      <c r="C462" s="4" t="s">
        <v>41</v>
      </c>
      <c r="D462" t="s">
        <v>22</v>
      </c>
      <c r="E462" s="4">
        <v>161</v>
      </c>
      <c r="F462" s="4">
        <v>7</v>
      </c>
      <c r="G462" s="4">
        <v>343</v>
      </c>
      <c r="H462" s="4">
        <v>63</v>
      </c>
      <c r="I462" s="4">
        <v>168</v>
      </c>
      <c r="J462" s="6">
        <v>1058.0899999999999</v>
      </c>
      <c r="K462" s="4">
        <v>0.99299999999999999</v>
      </c>
      <c r="L462" s="4" t="s">
        <v>15</v>
      </c>
      <c r="M462" s="4">
        <f>Inventory[[#This Row],[Daily_Demand]]*Inventory[[#This Row],[Lead_Time_Days]]</f>
        <v>1127</v>
      </c>
      <c r="N462" s="4">
        <f>MAX(0, Inventory[[#This Row],[Demand_Duration_Lead_time]]+Inventory[[#This Row],[Safety_Stock]]-Inventory[[#This Row],[Current_Inventory]])</f>
        <v>847</v>
      </c>
      <c r="O4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2" s="8">
        <f>Inventory[[#This Row],[Current_Inventory]]*Inventory[[#This Row],[Unit_Cost]]</f>
        <v>362924.87</v>
      </c>
      <c r="Q462" t="str">
        <f>IF(Inventory[[#This Row],[Stockout_Risk_Score]] &gt;= 0.8, "Critical",
   IF(Inventory[[#This Row],[Stockout_Risk_Score]] &gt;= 0.6, "High",
      IF(Inventory[[#This Row],[Stockout_Risk_Score]] &gt;= 0.3, "Medium", "Low")
   )
)</f>
        <v>Critical</v>
      </c>
      <c r="R462">
        <f>Inventory[[#This Row],[Lead_Time_Days]]*0.8</f>
        <v>5.6000000000000005</v>
      </c>
      <c r="S462">
        <f>MAX(0,Inventory[[#This Row],[Daily_Demand]]*Inventory[[#This Row],[Adj_Lead_Time]]+Inventory[[#This Row],[Safety_Stock]]-Inventory[[#This Row],[Current_Inventory]])</f>
        <v>621.60000000000014</v>
      </c>
    </row>
    <row r="463" spans="1:19" x14ac:dyDescent="0.25">
      <c r="A463">
        <v>462</v>
      </c>
      <c r="B463" t="s">
        <v>484</v>
      </c>
      <c r="C463" s="4" t="s">
        <v>26</v>
      </c>
      <c r="D463" t="s">
        <v>14</v>
      </c>
      <c r="E463" s="4">
        <v>169</v>
      </c>
      <c r="F463" s="4">
        <v>7</v>
      </c>
      <c r="G463" s="4">
        <v>190</v>
      </c>
      <c r="H463" s="4">
        <v>193</v>
      </c>
      <c r="I463" s="4">
        <v>187</v>
      </c>
      <c r="J463" s="6">
        <v>726.63</v>
      </c>
      <c r="K463" s="4">
        <v>0.38700000000000001</v>
      </c>
      <c r="L463" s="4" t="s">
        <v>27</v>
      </c>
      <c r="M463" s="4">
        <f>Inventory[[#This Row],[Daily_Demand]]*Inventory[[#This Row],[Lead_Time_Days]]</f>
        <v>1183</v>
      </c>
      <c r="N463" s="4">
        <f>MAX(0, Inventory[[#This Row],[Demand_Duration_Lead_time]]+Inventory[[#This Row],[Safety_Stock]]-Inventory[[#This Row],[Current_Inventory]])</f>
        <v>1186</v>
      </c>
      <c r="O4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3" s="8">
        <f>Inventory[[#This Row],[Current_Inventory]]*Inventory[[#This Row],[Unit_Cost]]</f>
        <v>138059.70000000001</v>
      </c>
      <c r="Q463" t="str">
        <f>IF(Inventory[[#This Row],[Stockout_Risk_Score]] &gt;= 0.8, "Critical",
   IF(Inventory[[#This Row],[Stockout_Risk_Score]] &gt;= 0.6, "High",
      IF(Inventory[[#This Row],[Stockout_Risk_Score]] &gt;= 0.3, "Medium", "Low")
   )
)</f>
        <v>Medium</v>
      </c>
      <c r="R463">
        <f>Inventory[[#This Row],[Lead_Time_Days]]*0.8</f>
        <v>5.6000000000000005</v>
      </c>
      <c r="S463">
        <f>MAX(0,Inventory[[#This Row],[Daily_Demand]]*Inventory[[#This Row],[Adj_Lead_Time]]+Inventory[[#This Row],[Safety_Stock]]-Inventory[[#This Row],[Current_Inventory]])</f>
        <v>949.40000000000009</v>
      </c>
    </row>
    <row r="464" spans="1:19" x14ac:dyDescent="0.25">
      <c r="A464">
        <v>463</v>
      </c>
      <c r="B464" t="s">
        <v>485</v>
      </c>
      <c r="C464" s="4" t="s">
        <v>17</v>
      </c>
      <c r="D464" t="s">
        <v>22</v>
      </c>
      <c r="E464" s="4">
        <v>175</v>
      </c>
      <c r="F464" s="4">
        <v>6</v>
      </c>
      <c r="G464" s="4">
        <v>595</v>
      </c>
      <c r="H464" s="4">
        <v>233</v>
      </c>
      <c r="I464" s="4">
        <v>169</v>
      </c>
      <c r="J464" s="6">
        <v>1108.6199999999999</v>
      </c>
      <c r="K464" s="4">
        <v>0.94099999999999995</v>
      </c>
      <c r="L464" s="4" t="s">
        <v>27</v>
      </c>
      <c r="M464" s="4">
        <f>Inventory[[#This Row],[Daily_Demand]]*Inventory[[#This Row],[Lead_Time_Days]]</f>
        <v>1050</v>
      </c>
      <c r="N464" s="4">
        <f>MAX(0, Inventory[[#This Row],[Demand_Duration_Lead_time]]+Inventory[[#This Row],[Safety_Stock]]-Inventory[[#This Row],[Current_Inventory]])</f>
        <v>688</v>
      </c>
      <c r="O4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4" s="8">
        <f>Inventory[[#This Row],[Current_Inventory]]*Inventory[[#This Row],[Unit_Cost]]</f>
        <v>659628.89999999991</v>
      </c>
      <c r="Q464" t="str">
        <f>IF(Inventory[[#This Row],[Stockout_Risk_Score]] &gt;= 0.8, "Critical",
   IF(Inventory[[#This Row],[Stockout_Risk_Score]] &gt;= 0.6, "High",
      IF(Inventory[[#This Row],[Stockout_Risk_Score]] &gt;= 0.3, "Medium", "Low")
   )
)</f>
        <v>Critical</v>
      </c>
      <c r="R464">
        <f>Inventory[[#This Row],[Lead_Time_Days]]*0.8</f>
        <v>4.8000000000000007</v>
      </c>
      <c r="S464">
        <f>MAX(0,Inventory[[#This Row],[Daily_Demand]]*Inventory[[#This Row],[Adj_Lead_Time]]+Inventory[[#This Row],[Safety_Stock]]-Inventory[[#This Row],[Current_Inventory]])</f>
        <v>478</v>
      </c>
    </row>
    <row r="465" spans="1:19" x14ac:dyDescent="0.25">
      <c r="A465">
        <v>464</v>
      </c>
      <c r="B465" t="s">
        <v>486</v>
      </c>
      <c r="C465" s="4" t="s">
        <v>26</v>
      </c>
      <c r="D465" t="s">
        <v>18</v>
      </c>
      <c r="E465" s="4">
        <v>90</v>
      </c>
      <c r="F465" s="4">
        <v>13</v>
      </c>
      <c r="G465" s="4">
        <v>775</v>
      </c>
      <c r="H465" s="4">
        <v>21</v>
      </c>
      <c r="I465" s="4">
        <v>210</v>
      </c>
      <c r="J465" s="6">
        <v>1895.69</v>
      </c>
      <c r="K465" s="4">
        <v>0.39</v>
      </c>
      <c r="L465" s="4" t="s">
        <v>27</v>
      </c>
      <c r="M465" s="4">
        <f>Inventory[[#This Row],[Daily_Demand]]*Inventory[[#This Row],[Lead_Time_Days]]</f>
        <v>1170</v>
      </c>
      <c r="N465" s="4">
        <f>MAX(0, Inventory[[#This Row],[Demand_Duration_Lead_time]]+Inventory[[#This Row],[Safety_Stock]]-Inventory[[#This Row],[Current_Inventory]])</f>
        <v>416</v>
      </c>
      <c r="O4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5" s="8">
        <f>Inventory[[#This Row],[Current_Inventory]]*Inventory[[#This Row],[Unit_Cost]]</f>
        <v>1469159.75</v>
      </c>
      <c r="Q465" t="str">
        <f>IF(Inventory[[#This Row],[Stockout_Risk_Score]] &gt;= 0.8, "Critical",
   IF(Inventory[[#This Row],[Stockout_Risk_Score]] &gt;= 0.6, "High",
      IF(Inventory[[#This Row],[Stockout_Risk_Score]] &gt;= 0.3, "Medium", "Low")
   )
)</f>
        <v>Medium</v>
      </c>
      <c r="R465">
        <f>Inventory[[#This Row],[Lead_Time_Days]]*0.8</f>
        <v>10.4</v>
      </c>
      <c r="S465">
        <f>MAX(0,Inventory[[#This Row],[Daily_Demand]]*Inventory[[#This Row],[Adj_Lead_Time]]+Inventory[[#This Row],[Safety_Stock]]-Inventory[[#This Row],[Current_Inventory]])</f>
        <v>182</v>
      </c>
    </row>
    <row r="466" spans="1:19" x14ac:dyDescent="0.25">
      <c r="A466">
        <v>465</v>
      </c>
      <c r="B466" t="s">
        <v>487</v>
      </c>
      <c r="C466" s="4" t="s">
        <v>26</v>
      </c>
      <c r="D466" t="s">
        <v>18</v>
      </c>
      <c r="E466" s="4">
        <v>119</v>
      </c>
      <c r="F466" s="4">
        <v>13</v>
      </c>
      <c r="G466" s="4">
        <v>602</v>
      </c>
      <c r="H466" s="4">
        <v>204</v>
      </c>
      <c r="I466" s="4">
        <v>257</v>
      </c>
      <c r="J466" s="6">
        <v>329.57</v>
      </c>
      <c r="K466" s="4">
        <v>0.20399999999999999</v>
      </c>
      <c r="L466" s="4" t="s">
        <v>19</v>
      </c>
      <c r="M466" s="4">
        <f>Inventory[[#This Row],[Daily_Demand]]*Inventory[[#This Row],[Lead_Time_Days]]</f>
        <v>1547</v>
      </c>
      <c r="N466" s="4">
        <f>MAX(0, Inventory[[#This Row],[Demand_Duration_Lead_time]]+Inventory[[#This Row],[Safety_Stock]]-Inventory[[#This Row],[Current_Inventory]])</f>
        <v>1149</v>
      </c>
      <c r="O4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6" s="8">
        <f>Inventory[[#This Row],[Current_Inventory]]*Inventory[[#This Row],[Unit_Cost]]</f>
        <v>198401.13999999998</v>
      </c>
      <c r="Q466" t="str">
        <f>IF(Inventory[[#This Row],[Stockout_Risk_Score]] &gt;= 0.8, "Critical",
   IF(Inventory[[#This Row],[Stockout_Risk_Score]] &gt;= 0.6, "High",
      IF(Inventory[[#This Row],[Stockout_Risk_Score]] &gt;= 0.3, "Medium", "Low")
   )
)</f>
        <v>Low</v>
      </c>
      <c r="R466">
        <f>Inventory[[#This Row],[Lead_Time_Days]]*0.8</f>
        <v>10.4</v>
      </c>
      <c r="S466">
        <f>MAX(0,Inventory[[#This Row],[Daily_Demand]]*Inventory[[#This Row],[Adj_Lead_Time]]+Inventory[[#This Row],[Safety_Stock]]-Inventory[[#This Row],[Current_Inventory]])</f>
        <v>839.60000000000014</v>
      </c>
    </row>
    <row r="467" spans="1:19" x14ac:dyDescent="0.25">
      <c r="A467">
        <v>466</v>
      </c>
      <c r="B467" t="s">
        <v>488</v>
      </c>
      <c r="C467" s="4" t="s">
        <v>26</v>
      </c>
      <c r="D467" t="s">
        <v>18</v>
      </c>
      <c r="E467" s="4">
        <v>68</v>
      </c>
      <c r="F467" s="4">
        <v>2</v>
      </c>
      <c r="G467" s="4">
        <v>293</v>
      </c>
      <c r="H467" s="4">
        <v>256</v>
      </c>
      <c r="I467" s="4">
        <v>398</v>
      </c>
      <c r="J467" s="6">
        <v>53.83</v>
      </c>
      <c r="K467" s="4">
        <v>0.11899999999999999</v>
      </c>
      <c r="L467" s="4" t="s">
        <v>15</v>
      </c>
      <c r="M467" s="4">
        <f>Inventory[[#This Row],[Daily_Demand]]*Inventory[[#This Row],[Lead_Time_Days]]</f>
        <v>136</v>
      </c>
      <c r="N467" s="4">
        <f>MAX(0, Inventory[[#This Row],[Demand_Duration_Lead_time]]+Inventory[[#This Row],[Safety_Stock]]-Inventory[[#This Row],[Current_Inventory]])</f>
        <v>99</v>
      </c>
      <c r="O4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7" s="8">
        <f>Inventory[[#This Row],[Current_Inventory]]*Inventory[[#This Row],[Unit_Cost]]</f>
        <v>15772.189999999999</v>
      </c>
      <c r="Q467" t="str">
        <f>IF(Inventory[[#This Row],[Stockout_Risk_Score]] &gt;= 0.8, "Critical",
   IF(Inventory[[#This Row],[Stockout_Risk_Score]] &gt;= 0.6, "High",
      IF(Inventory[[#This Row],[Stockout_Risk_Score]] &gt;= 0.3, "Medium", "Low")
   )
)</f>
        <v>Low</v>
      </c>
      <c r="R467">
        <f>Inventory[[#This Row],[Lead_Time_Days]]*0.8</f>
        <v>1.6</v>
      </c>
      <c r="S467">
        <f>MAX(0,Inventory[[#This Row],[Daily_Demand]]*Inventory[[#This Row],[Adj_Lead_Time]]+Inventory[[#This Row],[Safety_Stock]]-Inventory[[#This Row],[Current_Inventory]])</f>
        <v>71.800000000000011</v>
      </c>
    </row>
    <row r="468" spans="1:19" x14ac:dyDescent="0.25">
      <c r="A468">
        <v>467</v>
      </c>
      <c r="B468" t="s">
        <v>489</v>
      </c>
      <c r="C468" s="4" t="s">
        <v>26</v>
      </c>
      <c r="D468" t="s">
        <v>14</v>
      </c>
      <c r="E468" s="4">
        <v>156</v>
      </c>
      <c r="F468" s="4">
        <v>12</v>
      </c>
      <c r="G468" s="4">
        <v>471</v>
      </c>
      <c r="H468" s="4">
        <v>163</v>
      </c>
      <c r="I468" s="4">
        <v>367</v>
      </c>
      <c r="J468" s="6">
        <v>199.91</v>
      </c>
      <c r="K468" s="4">
        <v>0.85599999999999998</v>
      </c>
      <c r="L468" s="4" t="s">
        <v>27</v>
      </c>
      <c r="M468" s="4">
        <f>Inventory[[#This Row],[Daily_Demand]]*Inventory[[#This Row],[Lead_Time_Days]]</f>
        <v>1872</v>
      </c>
      <c r="N468" s="4">
        <f>MAX(0, Inventory[[#This Row],[Demand_Duration_Lead_time]]+Inventory[[#This Row],[Safety_Stock]]-Inventory[[#This Row],[Current_Inventory]])</f>
        <v>1564</v>
      </c>
      <c r="O4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8" s="8">
        <f>Inventory[[#This Row],[Current_Inventory]]*Inventory[[#This Row],[Unit_Cost]]</f>
        <v>94157.61</v>
      </c>
      <c r="Q468" t="str">
        <f>IF(Inventory[[#This Row],[Stockout_Risk_Score]] &gt;= 0.8, "Critical",
   IF(Inventory[[#This Row],[Stockout_Risk_Score]] &gt;= 0.6, "High",
      IF(Inventory[[#This Row],[Stockout_Risk_Score]] &gt;= 0.3, "Medium", "Low")
   )
)</f>
        <v>Critical</v>
      </c>
      <c r="R468">
        <f>Inventory[[#This Row],[Lead_Time_Days]]*0.8</f>
        <v>9.6000000000000014</v>
      </c>
      <c r="S468">
        <f>MAX(0,Inventory[[#This Row],[Daily_Demand]]*Inventory[[#This Row],[Adj_Lead_Time]]+Inventory[[#This Row],[Safety_Stock]]-Inventory[[#This Row],[Current_Inventory]])</f>
        <v>1189.6000000000001</v>
      </c>
    </row>
    <row r="469" spans="1:19" x14ac:dyDescent="0.25">
      <c r="A469">
        <v>468</v>
      </c>
      <c r="B469" t="s">
        <v>490</v>
      </c>
      <c r="C469" s="4" t="s">
        <v>21</v>
      </c>
      <c r="D469" t="s">
        <v>22</v>
      </c>
      <c r="E469" s="4">
        <v>38</v>
      </c>
      <c r="F469" s="4">
        <v>8</v>
      </c>
      <c r="G469" s="4">
        <v>144</v>
      </c>
      <c r="H469" s="4">
        <v>87</v>
      </c>
      <c r="I469" s="4">
        <v>387</v>
      </c>
      <c r="J469" s="6">
        <v>952.28</v>
      </c>
      <c r="K469" s="4">
        <v>3.2000000000000001E-2</v>
      </c>
      <c r="L469" s="4" t="s">
        <v>15</v>
      </c>
      <c r="M469" s="4">
        <f>Inventory[[#This Row],[Daily_Demand]]*Inventory[[#This Row],[Lead_Time_Days]]</f>
        <v>304</v>
      </c>
      <c r="N469" s="4">
        <f>MAX(0, Inventory[[#This Row],[Demand_Duration_Lead_time]]+Inventory[[#This Row],[Safety_Stock]]-Inventory[[#This Row],[Current_Inventory]])</f>
        <v>247</v>
      </c>
      <c r="O4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9" s="8">
        <f>Inventory[[#This Row],[Current_Inventory]]*Inventory[[#This Row],[Unit_Cost]]</f>
        <v>137128.32000000001</v>
      </c>
      <c r="Q469" t="str">
        <f>IF(Inventory[[#This Row],[Stockout_Risk_Score]] &gt;= 0.8, "Critical",
   IF(Inventory[[#This Row],[Stockout_Risk_Score]] &gt;= 0.6, "High",
      IF(Inventory[[#This Row],[Stockout_Risk_Score]] &gt;= 0.3, "Medium", "Low")
   )
)</f>
        <v>Low</v>
      </c>
      <c r="R469">
        <f>Inventory[[#This Row],[Lead_Time_Days]]*0.8</f>
        <v>6.4</v>
      </c>
      <c r="S469">
        <f>MAX(0,Inventory[[#This Row],[Daily_Demand]]*Inventory[[#This Row],[Adj_Lead_Time]]+Inventory[[#This Row],[Safety_Stock]]-Inventory[[#This Row],[Current_Inventory]])</f>
        <v>186.20000000000005</v>
      </c>
    </row>
    <row r="470" spans="1:19" x14ac:dyDescent="0.25">
      <c r="A470">
        <v>469</v>
      </c>
      <c r="B470" t="s">
        <v>491</v>
      </c>
      <c r="C470" s="4" t="s">
        <v>41</v>
      </c>
      <c r="D470" t="s">
        <v>14</v>
      </c>
      <c r="E470" s="4">
        <v>180</v>
      </c>
      <c r="F470" s="4">
        <v>11</v>
      </c>
      <c r="G470" s="4">
        <v>402</v>
      </c>
      <c r="H470" s="4">
        <v>149</v>
      </c>
      <c r="I470" s="4">
        <v>204</v>
      </c>
      <c r="J470" s="6">
        <v>1428.52</v>
      </c>
      <c r="K470" s="4">
        <v>0.96399999999999997</v>
      </c>
      <c r="L470" s="4" t="s">
        <v>19</v>
      </c>
      <c r="M470" s="4">
        <f>Inventory[[#This Row],[Daily_Demand]]*Inventory[[#This Row],[Lead_Time_Days]]</f>
        <v>1980</v>
      </c>
      <c r="N470" s="4">
        <f>MAX(0, Inventory[[#This Row],[Demand_Duration_Lead_time]]+Inventory[[#This Row],[Safety_Stock]]-Inventory[[#This Row],[Current_Inventory]])</f>
        <v>1727</v>
      </c>
      <c r="O4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0" s="8">
        <f>Inventory[[#This Row],[Current_Inventory]]*Inventory[[#This Row],[Unit_Cost]]</f>
        <v>574265.04</v>
      </c>
      <c r="Q470" t="str">
        <f>IF(Inventory[[#This Row],[Stockout_Risk_Score]] &gt;= 0.8, "Critical",
   IF(Inventory[[#This Row],[Stockout_Risk_Score]] &gt;= 0.6, "High",
      IF(Inventory[[#This Row],[Stockout_Risk_Score]] &gt;= 0.3, "Medium", "Low")
   )
)</f>
        <v>Critical</v>
      </c>
      <c r="R470">
        <f>Inventory[[#This Row],[Lead_Time_Days]]*0.8</f>
        <v>8.8000000000000007</v>
      </c>
      <c r="S470">
        <f>MAX(0,Inventory[[#This Row],[Daily_Demand]]*Inventory[[#This Row],[Adj_Lead_Time]]+Inventory[[#This Row],[Safety_Stock]]-Inventory[[#This Row],[Current_Inventory]])</f>
        <v>1331.0000000000002</v>
      </c>
    </row>
    <row r="471" spans="1:19" x14ac:dyDescent="0.25">
      <c r="A471">
        <v>470</v>
      </c>
      <c r="B471" t="s">
        <v>492</v>
      </c>
      <c r="C471" s="4" t="s">
        <v>13</v>
      </c>
      <c r="D471" t="s">
        <v>14</v>
      </c>
      <c r="E471" s="4">
        <v>16</v>
      </c>
      <c r="F471" s="4">
        <v>9</v>
      </c>
      <c r="G471" s="4">
        <v>336</v>
      </c>
      <c r="H471" s="4">
        <v>99</v>
      </c>
      <c r="I471" s="4">
        <v>312</v>
      </c>
      <c r="J471" s="6">
        <v>1182.49</v>
      </c>
      <c r="K471" s="4">
        <v>0.41799999999999998</v>
      </c>
      <c r="L471" s="4" t="s">
        <v>15</v>
      </c>
      <c r="M471" s="4">
        <f>Inventory[[#This Row],[Daily_Demand]]*Inventory[[#This Row],[Lead_Time_Days]]</f>
        <v>144</v>
      </c>
      <c r="N471" s="4">
        <f>MAX(0, Inventory[[#This Row],[Demand_Duration_Lead_time]]+Inventory[[#This Row],[Safety_Stock]]-Inventory[[#This Row],[Current_Inventory]])</f>
        <v>0</v>
      </c>
      <c r="O4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1" s="8">
        <f>Inventory[[#This Row],[Current_Inventory]]*Inventory[[#This Row],[Unit_Cost]]</f>
        <v>397316.64</v>
      </c>
      <c r="Q471" t="str">
        <f>IF(Inventory[[#This Row],[Stockout_Risk_Score]] &gt;= 0.8, "Critical",
   IF(Inventory[[#This Row],[Stockout_Risk_Score]] &gt;= 0.6, "High",
      IF(Inventory[[#This Row],[Stockout_Risk_Score]] &gt;= 0.3, "Medium", "Low")
   )
)</f>
        <v>Medium</v>
      </c>
      <c r="R471">
        <f>Inventory[[#This Row],[Lead_Time_Days]]*0.8</f>
        <v>7.2</v>
      </c>
      <c r="S471">
        <f>MAX(0,Inventory[[#This Row],[Daily_Demand]]*Inventory[[#This Row],[Adj_Lead_Time]]+Inventory[[#This Row],[Safety_Stock]]-Inventory[[#This Row],[Current_Inventory]])</f>
        <v>0</v>
      </c>
    </row>
    <row r="472" spans="1:19" x14ac:dyDescent="0.25">
      <c r="A472">
        <v>471</v>
      </c>
      <c r="B472" t="s">
        <v>493</v>
      </c>
      <c r="C472" s="4" t="s">
        <v>26</v>
      </c>
      <c r="D472" t="s">
        <v>18</v>
      </c>
      <c r="E472" s="4">
        <v>155</v>
      </c>
      <c r="F472" s="4">
        <v>2</v>
      </c>
      <c r="G472" s="4">
        <v>126</v>
      </c>
      <c r="H472" s="4">
        <v>153</v>
      </c>
      <c r="I472" s="4">
        <v>204</v>
      </c>
      <c r="J472" s="6">
        <v>1015.04</v>
      </c>
      <c r="K472" s="4">
        <v>0.247</v>
      </c>
      <c r="L472" s="4" t="s">
        <v>27</v>
      </c>
      <c r="M472" s="4">
        <f>Inventory[[#This Row],[Daily_Demand]]*Inventory[[#This Row],[Lead_Time_Days]]</f>
        <v>310</v>
      </c>
      <c r="N472" s="4">
        <f>MAX(0, Inventory[[#This Row],[Demand_Duration_Lead_time]]+Inventory[[#This Row],[Safety_Stock]]-Inventory[[#This Row],[Current_Inventory]])</f>
        <v>337</v>
      </c>
      <c r="O4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72" s="8">
        <f>Inventory[[#This Row],[Current_Inventory]]*Inventory[[#This Row],[Unit_Cost]]</f>
        <v>127895.03999999999</v>
      </c>
      <c r="Q472" t="str">
        <f>IF(Inventory[[#This Row],[Stockout_Risk_Score]] &gt;= 0.8, "Critical",
   IF(Inventory[[#This Row],[Stockout_Risk_Score]] &gt;= 0.6, "High",
      IF(Inventory[[#This Row],[Stockout_Risk_Score]] &gt;= 0.3, "Medium", "Low")
   )
)</f>
        <v>Low</v>
      </c>
      <c r="R472">
        <f>Inventory[[#This Row],[Lead_Time_Days]]*0.8</f>
        <v>1.6</v>
      </c>
      <c r="S472">
        <f>MAX(0,Inventory[[#This Row],[Daily_Demand]]*Inventory[[#This Row],[Adj_Lead_Time]]+Inventory[[#This Row],[Safety_Stock]]-Inventory[[#This Row],[Current_Inventory]])</f>
        <v>275</v>
      </c>
    </row>
    <row r="473" spans="1:19" x14ac:dyDescent="0.25">
      <c r="A473">
        <v>472</v>
      </c>
      <c r="B473" t="s">
        <v>494</v>
      </c>
      <c r="C473" s="4" t="s">
        <v>17</v>
      </c>
      <c r="D473" t="s">
        <v>22</v>
      </c>
      <c r="E473" s="4">
        <v>101</v>
      </c>
      <c r="F473" s="4">
        <v>11</v>
      </c>
      <c r="G473" s="4">
        <v>679</v>
      </c>
      <c r="H473" s="4">
        <v>81</v>
      </c>
      <c r="I473" s="4">
        <v>379</v>
      </c>
      <c r="J473" s="6">
        <v>740.23</v>
      </c>
      <c r="K473" s="4">
        <v>0.61699999999999999</v>
      </c>
      <c r="L473" s="4" t="s">
        <v>19</v>
      </c>
      <c r="M473" s="4">
        <f>Inventory[[#This Row],[Daily_Demand]]*Inventory[[#This Row],[Lead_Time_Days]]</f>
        <v>1111</v>
      </c>
      <c r="N473" s="4">
        <f>MAX(0, Inventory[[#This Row],[Demand_Duration_Lead_time]]+Inventory[[#This Row],[Safety_Stock]]-Inventory[[#This Row],[Current_Inventory]])</f>
        <v>513</v>
      </c>
      <c r="O4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3" s="8">
        <f>Inventory[[#This Row],[Current_Inventory]]*Inventory[[#This Row],[Unit_Cost]]</f>
        <v>502616.17</v>
      </c>
      <c r="Q473" t="str">
        <f>IF(Inventory[[#This Row],[Stockout_Risk_Score]] &gt;= 0.8, "Critical",
   IF(Inventory[[#This Row],[Stockout_Risk_Score]] &gt;= 0.6, "High",
      IF(Inventory[[#This Row],[Stockout_Risk_Score]] &gt;= 0.3, "Medium", "Low")
   )
)</f>
        <v>High</v>
      </c>
      <c r="R473">
        <f>Inventory[[#This Row],[Lead_Time_Days]]*0.8</f>
        <v>8.8000000000000007</v>
      </c>
      <c r="S473">
        <f>MAX(0,Inventory[[#This Row],[Daily_Demand]]*Inventory[[#This Row],[Adj_Lead_Time]]+Inventory[[#This Row],[Safety_Stock]]-Inventory[[#This Row],[Current_Inventory]])</f>
        <v>290.80000000000007</v>
      </c>
    </row>
    <row r="474" spans="1:19" x14ac:dyDescent="0.25">
      <c r="A474">
        <v>473</v>
      </c>
      <c r="B474" t="s">
        <v>495</v>
      </c>
      <c r="C474" s="4" t="s">
        <v>26</v>
      </c>
      <c r="D474" t="s">
        <v>18</v>
      </c>
      <c r="E474" s="4">
        <v>125</v>
      </c>
      <c r="F474" s="4">
        <v>8</v>
      </c>
      <c r="G474" s="4">
        <v>482</v>
      </c>
      <c r="H474" s="4">
        <v>186</v>
      </c>
      <c r="I474" s="4">
        <v>362</v>
      </c>
      <c r="J474" s="6">
        <v>654.45000000000005</v>
      </c>
      <c r="K474" s="4">
        <v>0.13300000000000001</v>
      </c>
      <c r="L474" s="4" t="s">
        <v>15</v>
      </c>
      <c r="M474" s="4">
        <f>Inventory[[#This Row],[Daily_Demand]]*Inventory[[#This Row],[Lead_Time_Days]]</f>
        <v>1000</v>
      </c>
      <c r="N474" s="4">
        <f>MAX(0, Inventory[[#This Row],[Demand_Duration_Lead_time]]+Inventory[[#This Row],[Safety_Stock]]-Inventory[[#This Row],[Current_Inventory]])</f>
        <v>704</v>
      </c>
      <c r="O4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4" s="8">
        <f>Inventory[[#This Row],[Current_Inventory]]*Inventory[[#This Row],[Unit_Cost]]</f>
        <v>315444.90000000002</v>
      </c>
      <c r="Q474" t="str">
        <f>IF(Inventory[[#This Row],[Stockout_Risk_Score]] &gt;= 0.8, "Critical",
   IF(Inventory[[#This Row],[Stockout_Risk_Score]] &gt;= 0.6, "High",
      IF(Inventory[[#This Row],[Stockout_Risk_Score]] &gt;= 0.3, "Medium", "Low")
   )
)</f>
        <v>Low</v>
      </c>
      <c r="R474">
        <f>Inventory[[#This Row],[Lead_Time_Days]]*0.8</f>
        <v>6.4</v>
      </c>
      <c r="S474">
        <f>MAX(0,Inventory[[#This Row],[Daily_Demand]]*Inventory[[#This Row],[Adj_Lead_Time]]+Inventory[[#This Row],[Safety_Stock]]-Inventory[[#This Row],[Current_Inventory]])</f>
        <v>504</v>
      </c>
    </row>
    <row r="475" spans="1:19" x14ac:dyDescent="0.25">
      <c r="A475">
        <v>474</v>
      </c>
      <c r="B475" t="s">
        <v>496</v>
      </c>
      <c r="C475" s="4" t="s">
        <v>17</v>
      </c>
      <c r="D475" t="s">
        <v>14</v>
      </c>
      <c r="E475" s="4">
        <v>145</v>
      </c>
      <c r="F475" s="4">
        <v>5</v>
      </c>
      <c r="G475" s="4">
        <v>449</v>
      </c>
      <c r="H475" s="4">
        <v>272</v>
      </c>
      <c r="I475" s="4">
        <v>335</v>
      </c>
      <c r="J475" s="6">
        <v>783.76</v>
      </c>
      <c r="K475" s="4">
        <v>7.1999999999999995E-2</v>
      </c>
      <c r="L475" s="4" t="s">
        <v>19</v>
      </c>
      <c r="M475" s="4">
        <f>Inventory[[#This Row],[Daily_Demand]]*Inventory[[#This Row],[Lead_Time_Days]]</f>
        <v>725</v>
      </c>
      <c r="N475" s="4">
        <f>MAX(0, Inventory[[#This Row],[Demand_Duration_Lead_time]]+Inventory[[#This Row],[Safety_Stock]]-Inventory[[#This Row],[Current_Inventory]])</f>
        <v>548</v>
      </c>
      <c r="O4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5" s="8">
        <f>Inventory[[#This Row],[Current_Inventory]]*Inventory[[#This Row],[Unit_Cost]]</f>
        <v>351908.24</v>
      </c>
      <c r="Q475" t="str">
        <f>IF(Inventory[[#This Row],[Stockout_Risk_Score]] &gt;= 0.8, "Critical",
   IF(Inventory[[#This Row],[Stockout_Risk_Score]] &gt;= 0.6, "High",
      IF(Inventory[[#This Row],[Stockout_Risk_Score]] &gt;= 0.3, "Medium", "Low")
   )
)</f>
        <v>Low</v>
      </c>
      <c r="R475">
        <f>Inventory[[#This Row],[Lead_Time_Days]]*0.8</f>
        <v>4</v>
      </c>
      <c r="S475">
        <f>MAX(0,Inventory[[#This Row],[Daily_Demand]]*Inventory[[#This Row],[Adj_Lead_Time]]+Inventory[[#This Row],[Safety_Stock]]-Inventory[[#This Row],[Current_Inventory]])</f>
        <v>403</v>
      </c>
    </row>
    <row r="476" spans="1:19" x14ac:dyDescent="0.25">
      <c r="A476">
        <v>475</v>
      </c>
      <c r="B476" t="s">
        <v>497</v>
      </c>
      <c r="C476" s="4" t="s">
        <v>21</v>
      </c>
      <c r="D476" t="s">
        <v>18</v>
      </c>
      <c r="E476" s="4">
        <v>91</v>
      </c>
      <c r="F476" s="4">
        <v>7</v>
      </c>
      <c r="G476" s="4">
        <v>723</v>
      </c>
      <c r="H476" s="4">
        <v>280</v>
      </c>
      <c r="I476" s="4">
        <v>308</v>
      </c>
      <c r="J476" s="6">
        <v>1242.69</v>
      </c>
      <c r="K476" s="4">
        <v>0.82799999999999996</v>
      </c>
      <c r="L476" s="4" t="s">
        <v>15</v>
      </c>
      <c r="M476" s="4">
        <f>Inventory[[#This Row],[Daily_Demand]]*Inventory[[#This Row],[Lead_Time_Days]]</f>
        <v>637</v>
      </c>
      <c r="N476" s="4">
        <f>MAX(0, Inventory[[#This Row],[Demand_Duration_Lead_time]]+Inventory[[#This Row],[Safety_Stock]]-Inventory[[#This Row],[Current_Inventory]])</f>
        <v>194</v>
      </c>
      <c r="O4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6" s="8">
        <f>Inventory[[#This Row],[Current_Inventory]]*Inventory[[#This Row],[Unit_Cost]]</f>
        <v>898464.87</v>
      </c>
      <c r="Q476" t="str">
        <f>IF(Inventory[[#This Row],[Stockout_Risk_Score]] &gt;= 0.8, "Critical",
   IF(Inventory[[#This Row],[Stockout_Risk_Score]] &gt;= 0.6, "High",
      IF(Inventory[[#This Row],[Stockout_Risk_Score]] &gt;= 0.3, "Medium", "Low")
   )
)</f>
        <v>Critical</v>
      </c>
      <c r="R476">
        <f>Inventory[[#This Row],[Lead_Time_Days]]*0.8</f>
        <v>5.6000000000000005</v>
      </c>
      <c r="S476">
        <f>MAX(0,Inventory[[#This Row],[Daily_Demand]]*Inventory[[#This Row],[Adj_Lead_Time]]+Inventory[[#This Row],[Safety_Stock]]-Inventory[[#This Row],[Current_Inventory]])</f>
        <v>66.600000000000023</v>
      </c>
    </row>
    <row r="477" spans="1:19" x14ac:dyDescent="0.25">
      <c r="A477">
        <v>476</v>
      </c>
      <c r="B477" t="s">
        <v>498</v>
      </c>
      <c r="C477" s="4" t="s">
        <v>17</v>
      </c>
      <c r="D477" t="s">
        <v>22</v>
      </c>
      <c r="E477" s="4">
        <v>106</v>
      </c>
      <c r="F477" s="4">
        <v>10</v>
      </c>
      <c r="G477" s="4">
        <v>356</v>
      </c>
      <c r="H477" s="4">
        <v>114</v>
      </c>
      <c r="I477" s="4">
        <v>206</v>
      </c>
      <c r="J477" s="6">
        <v>377.12</v>
      </c>
      <c r="K477" s="4">
        <v>0.42499999999999999</v>
      </c>
      <c r="L477" s="4" t="s">
        <v>19</v>
      </c>
      <c r="M477" s="4">
        <f>Inventory[[#This Row],[Daily_Demand]]*Inventory[[#This Row],[Lead_Time_Days]]</f>
        <v>1060</v>
      </c>
      <c r="N477" s="4">
        <f>MAX(0, Inventory[[#This Row],[Demand_Duration_Lead_time]]+Inventory[[#This Row],[Safety_Stock]]-Inventory[[#This Row],[Current_Inventory]])</f>
        <v>818</v>
      </c>
      <c r="O4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7" s="8">
        <f>Inventory[[#This Row],[Current_Inventory]]*Inventory[[#This Row],[Unit_Cost]]</f>
        <v>134254.72</v>
      </c>
      <c r="Q477" t="str">
        <f>IF(Inventory[[#This Row],[Stockout_Risk_Score]] &gt;= 0.8, "Critical",
   IF(Inventory[[#This Row],[Stockout_Risk_Score]] &gt;= 0.6, "High",
      IF(Inventory[[#This Row],[Stockout_Risk_Score]] &gt;= 0.3, "Medium", "Low")
   )
)</f>
        <v>Medium</v>
      </c>
      <c r="R477">
        <f>Inventory[[#This Row],[Lead_Time_Days]]*0.8</f>
        <v>8</v>
      </c>
      <c r="S477">
        <f>MAX(0,Inventory[[#This Row],[Daily_Demand]]*Inventory[[#This Row],[Adj_Lead_Time]]+Inventory[[#This Row],[Safety_Stock]]-Inventory[[#This Row],[Current_Inventory]])</f>
        <v>606</v>
      </c>
    </row>
    <row r="478" spans="1:19" x14ac:dyDescent="0.25">
      <c r="A478">
        <v>477</v>
      </c>
      <c r="B478" t="s">
        <v>499</v>
      </c>
      <c r="C478" s="4" t="s">
        <v>13</v>
      </c>
      <c r="D478" t="s">
        <v>18</v>
      </c>
      <c r="E478" s="4">
        <v>100</v>
      </c>
      <c r="F478" s="4">
        <v>6</v>
      </c>
      <c r="G478" s="4">
        <v>757</v>
      </c>
      <c r="H478" s="4">
        <v>81</v>
      </c>
      <c r="I478" s="4">
        <v>63</v>
      </c>
      <c r="J478" s="6">
        <v>1554.16</v>
      </c>
      <c r="K478" s="4">
        <v>0.51800000000000002</v>
      </c>
      <c r="L478" s="4" t="s">
        <v>27</v>
      </c>
      <c r="M478" s="4">
        <f>Inventory[[#This Row],[Daily_Demand]]*Inventory[[#This Row],[Lead_Time_Days]]</f>
        <v>600</v>
      </c>
      <c r="N478" s="4">
        <f>MAX(0, Inventory[[#This Row],[Demand_Duration_Lead_time]]+Inventory[[#This Row],[Safety_Stock]]-Inventory[[#This Row],[Current_Inventory]])</f>
        <v>0</v>
      </c>
      <c r="O4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8" s="8">
        <f>Inventory[[#This Row],[Current_Inventory]]*Inventory[[#This Row],[Unit_Cost]]</f>
        <v>1176499.1200000001</v>
      </c>
      <c r="Q478" t="str">
        <f>IF(Inventory[[#This Row],[Stockout_Risk_Score]] &gt;= 0.8, "Critical",
   IF(Inventory[[#This Row],[Stockout_Risk_Score]] &gt;= 0.6, "High",
      IF(Inventory[[#This Row],[Stockout_Risk_Score]] &gt;= 0.3, "Medium", "Low")
   )
)</f>
        <v>Medium</v>
      </c>
      <c r="R478">
        <f>Inventory[[#This Row],[Lead_Time_Days]]*0.8</f>
        <v>4.8000000000000007</v>
      </c>
      <c r="S478">
        <f>MAX(0,Inventory[[#This Row],[Daily_Demand]]*Inventory[[#This Row],[Adj_Lead_Time]]+Inventory[[#This Row],[Safety_Stock]]-Inventory[[#This Row],[Current_Inventory]])</f>
        <v>0</v>
      </c>
    </row>
    <row r="479" spans="1:19" x14ac:dyDescent="0.25">
      <c r="A479">
        <v>478</v>
      </c>
      <c r="B479" t="s">
        <v>500</v>
      </c>
      <c r="C479" s="4" t="s">
        <v>41</v>
      </c>
      <c r="D479" t="s">
        <v>22</v>
      </c>
      <c r="E479" s="4">
        <v>177</v>
      </c>
      <c r="F479" s="4">
        <v>9</v>
      </c>
      <c r="G479" s="4">
        <v>773</v>
      </c>
      <c r="H479" s="4">
        <v>83</v>
      </c>
      <c r="I479" s="4">
        <v>126</v>
      </c>
      <c r="J479" s="6">
        <v>1171.74</v>
      </c>
      <c r="K479" s="4">
        <v>0.17699999999999999</v>
      </c>
      <c r="L479" s="4" t="s">
        <v>15</v>
      </c>
      <c r="M479" s="4">
        <f>Inventory[[#This Row],[Daily_Demand]]*Inventory[[#This Row],[Lead_Time_Days]]</f>
        <v>1593</v>
      </c>
      <c r="N479" s="4">
        <f>MAX(0, Inventory[[#This Row],[Demand_Duration_Lead_time]]+Inventory[[#This Row],[Safety_Stock]]-Inventory[[#This Row],[Current_Inventory]])</f>
        <v>903</v>
      </c>
      <c r="O4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9" s="8">
        <f>Inventory[[#This Row],[Current_Inventory]]*Inventory[[#This Row],[Unit_Cost]]</f>
        <v>905755.02</v>
      </c>
      <c r="Q479" t="str">
        <f>IF(Inventory[[#This Row],[Stockout_Risk_Score]] &gt;= 0.8, "Critical",
   IF(Inventory[[#This Row],[Stockout_Risk_Score]] &gt;= 0.6, "High",
      IF(Inventory[[#This Row],[Stockout_Risk_Score]] &gt;= 0.3, "Medium", "Low")
   )
)</f>
        <v>Low</v>
      </c>
      <c r="R479">
        <f>Inventory[[#This Row],[Lead_Time_Days]]*0.8</f>
        <v>7.2</v>
      </c>
      <c r="S479">
        <f>MAX(0,Inventory[[#This Row],[Daily_Demand]]*Inventory[[#This Row],[Adj_Lead_Time]]+Inventory[[#This Row],[Safety_Stock]]-Inventory[[#This Row],[Current_Inventory]])</f>
        <v>584.40000000000009</v>
      </c>
    </row>
    <row r="480" spans="1:19" x14ac:dyDescent="0.25">
      <c r="A480">
        <v>479</v>
      </c>
      <c r="B480" t="s">
        <v>501</v>
      </c>
      <c r="C480" s="4" t="s">
        <v>17</v>
      </c>
      <c r="D480" t="s">
        <v>22</v>
      </c>
      <c r="E480" s="4">
        <v>118</v>
      </c>
      <c r="F480" s="4">
        <v>6</v>
      </c>
      <c r="G480" s="4">
        <v>515</v>
      </c>
      <c r="H480" s="4">
        <v>152</v>
      </c>
      <c r="I480" s="4">
        <v>388</v>
      </c>
      <c r="J480" s="6">
        <v>574.85</v>
      </c>
      <c r="K480" s="4">
        <v>6.0999999999999999E-2</v>
      </c>
      <c r="L480" s="4" t="s">
        <v>15</v>
      </c>
      <c r="M480" s="4">
        <f>Inventory[[#This Row],[Daily_Demand]]*Inventory[[#This Row],[Lead_Time_Days]]</f>
        <v>708</v>
      </c>
      <c r="N480" s="4">
        <f>MAX(0, Inventory[[#This Row],[Demand_Duration_Lead_time]]+Inventory[[#This Row],[Safety_Stock]]-Inventory[[#This Row],[Current_Inventory]])</f>
        <v>345</v>
      </c>
      <c r="O4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0" s="8">
        <f>Inventory[[#This Row],[Current_Inventory]]*Inventory[[#This Row],[Unit_Cost]]</f>
        <v>296047.75</v>
      </c>
      <c r="Q480" t="str">
        <f>IF(Inventory[[#This Row],[Stockout_Risk_Score]] &gt;= 0.8, "Critical",
   IF(Inventory[[#This Row],[Stockout_Risk_Score]] &gt;= 0.6, "High",
      IF(Inventory[[#This Row],[Stockout_Risk_Score]] &gt;= 0.3, "Medium", "Low")
   )
)</f>
        <v>Low</v>
      </c>
      <c r="R480">
        <f>Inventory[[#This Row],[Lead_Time_Days]]*0.8</f>
        <v>4.8000000000000007</v>
      </c>
      <c r="S480">
        <f>MAX(0,Inventory[[#This Row],[Daily_Demand]]*Inventory[[#This Row],[Adj_Lead_Time]]+Inventory[[#This Row],[Safety_Stock]]-Inventory[[#This Row],[Current_Inventory]])</f>
        <v>203.40000000000009</v>
      </c>
    </row>
    <row r="481" spans="1:19" x14ac:dyDescent="0.25">
      <c r="A481">
        <v>480</v>
      </c>
      <c r="B481" t="s">
        <v>502</v>
      </c>
      <c r="C481" s="4" t="s">
        <v>17</v>
      </c>
      <c r="D481" t="s">
        <v>18</v>
      </c>
      <c r="E481" s="4">
        <v>197</v>
      </c>
      <c r="F481" s="4">
        <v>3</v>
      </c>
      <c r="G481" s="4">
        <v>381</v>
      </c>
      <c r="H481" s="4">
        <v>71</v>
      </c>
      <c r="I481" s="4">
        <v>384</v>
      </c>
      <c r="J481" s="6">
        <v>1027.25</v>
      </c>
      <c r="K481" s="4">
        <v>0.36799999999999999</v>
      </c>
      <c r="L481" s="4" t="s">
        <v>15</v>
      </c>
      <c r="M481" s="4">
        <f>Inventory[[#This Row],[Daily_Demand]]*Inventory[[#This Row],[Lead_Time_Days]]</f>
        <v>591</v>
      </c>
      <c r="N481" s="4">
        <f>MAX(0, Inventory[[#This Row],[Demand_Duration_Lead_time]]+Inventory[[#This Row],[Safety_Stock]]-Inventory[[#This Row],[Current_Inventory]])</f>
        <v>281</v>
      </c>
      <c r="O4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81" s="8">
        <f>Inventory[[#This Row],[Current_Inventory]]*Inventory[[#This Row],[Unit_Cost]]</f>
        <v>391382.25</v>
      </c>
      <c r="Q481" t="str">
        <f>IF(Inventory[[#This Row],[Stockout_Risk_Score]] &gt;= 0.8, "Critical",
   IF(Inventory[[#This Row],[Stockout_Risk_Score]] &gt;= 0.6, "High",
      IF(Inventory[[#This Row],[Stockout_Risk_Score]] &gt;= 0.3, "Medium", "Low")
   )
)</f>
        <v>Medium</v>
      </c>
      <c r="R481">
        <f>Inventory[[#This Row],[Lead_Time_Days]]*0.8</f>
        <v>2.4000000000000004</v>
      </c>
      <c r="S481">
        <f>MAX(0,Inventory[[#This Row],[Daily_Demand]]*Inventory[[#This Row],[Adj_Lead_Time]]+Inventory[[#This Row],[Safety_Stock]]-Inventory[[#This Row],[Current_Inventory]])</f>
        <v>162.80000000000007</v>
      </c>
    </row>
    <row r="482" spans="1:19" x14ac:dyDescent="0.25">
      <c r="A482">
        <v>481</v>
      </c>
      <c r="B482" t="s">
        <v>503</v>
      </c>
      <c r="C482" s="4" t="s">
        <v>41</v>
      </c>
      <c r="D482" t="s">
        <v>14</v>
      </c>
      <c r="E482" s="4">
        <v>51</v>
      </c>
      <c r="F482" s="4">
        <v>5</v>
      </c>
      <c r="G482" s="4">
        <v>451</v>
      </c>
      <c r="H482" s="4">
        <v>155</v>
      </c>
      <c r="I482" s="4">
        <v>269</v>
      </c>
      <c r="J482" s="6">
        <v>1927.42</v>
      </c>
      <c r="K482" s="4">
        <v>0.50600000000000001</v>
      </c>
      <c r="L482" s="4" t="s">
        <v>27</v>
      </c>
      <c r="M482" s="4">
        <f>Inventory[[#This Row],[Daily_Demand]]*Inventory[[#This Row],[Lead_Time_Days]]</f>
        <v>255</v>
      </c>
      <c r="N482" s="4">
        <f>MAX(0, Inventory[[#This Row],[Demand_Duration_Lead_time]]+Inventory[[#This Row],[Safety_Stock]]-Inventory[[#This Row],[Current_Inventory]])</f>
        <v>0</v>
      </c>
      <c r="O4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2" s="8">
        <f>Inventory[[#This Row],[Current_Inventory]]*Inventory[[#This Row],[Unit_Cost]]</f>
        <v>869266.42</v>
      </c>
      <c r="Q482" t="str">
        <f>IF(Inventory[[#This Row],[Stockout_Risk_Score]] &gt;= 0.8, "Critical",
   IF(Inventory[[#This Row],[Stockout_Risk_Score]] &gt;= 0.6, "High",
      IF(Inventory[[#This Row],[Stockout_Risk_Score]] &gt;= 0.3, "Medium", "Low")
   )
)</f>
        <v>Medium</v>
      </c>
      <c r="R482">
        <f>Inventory[[#This Row],[Lead_Time_Days]]*0.8</f>
        <v>4</v>
      </c>
      <c r="S482">
        <f>MAX(0,Inventory[[#This Row],[Daily_Demand]]*Inventory[[#This Row],[Adj_Lead_Time]]+Inventory[[#This Row],[Safety_Stock]]-Inventory[[#This Row],[Current_Inventory]])</f>
        <v>0</v>
      </c>
    </row>
    <row r="483" spans="1:19" x14ac:dyDescent="0.25">
      <c r="A483">
        <v>482</v>
      </c>
      <c r="B483" t="s">
        <v>504</v>
      </c>
      <c r="C483" s="4" t="s">
        <v>13</v>
      </c>
      <c r="D483" t="s">
        <v>18</v>
      </c>
      <c r="E483" s="4">
        <v>62</v>
      </c>
      <c r="F483" s="4">
        <v>3</v>
      </c>
      <c r="G483" s="4">
        <v>694</v>
      </c>
      <c r="H483" s="4">
        <v>55</v>
      </c>
      <c r="I483" s="4">
        <v>281</v>
      </c>
      <c r="J483" s="6">
        <v>89.96</v>
      </c>
      <c r="K483" s="4">
        <v>0.76500000000000001</v>
      </c>
      <c r="L483" s="4" t="s">
        <v>19</v>
      </c>
      <c r="M483" s="4">
        <f>Inventory[[#This Row],[Daily_Demand]]*Inventory[[#This Row],[Lead_Time_Days]]</f>
        <v>186</v>
      </c>
      <c r="N483" s="4">
        <f>MAX(0, Inventory[[#This Row],[Demand_Duration_Lead_time]]+Inventory[[#This Row],[Safety_Stock]]-Inventory[[#This Row],[Current_Inventory]])</f>
        <v>0</v>
      </c>
      <c r="O4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83" s="8">
        <f>Inventory[[#This Row],[Current_Inventory]]*Inventory[[#This Row],[Unit_Cost]]</f>
        <v>62432.24</v>
      </c>
      <c r="Q483" t="str">
        <f>IF(Inventory[[#This Row],[Stockout_Risk_Score]] &gt;= 0.8, "Critical",
   IF(Inventory[[#This Row],[Stockout_Risk_Score]] &gt;= 0.6, "High",
      IF(Inventory[[#This Row],[Stockout_Risk_Score]] &gt;= 0.3, "Medium", "Low")
   )
)</f>
        <v>High</v>
      </c>
      <c r="R483">
        <f>Inventory[[#This Row],[Lead_Time_Days]]*0.8</f>
        <v>2.4000000000000004</v>
      </c>
      <c r="S483">
        <f>MAX(0,Inventory[[#This Row],[Daily_Demand]]*Inventory[[#This Row],[Adj_Lead_Time]]+Inventory[[#This Row],[Safety_Stock]]-Inventory[[#This Row],[Current_Inventory]])</f>
        <v>0</v>
      </c>
    </row>
    <row r="484" spans="1:19" x14ac:dyDescent="0.25">
      <c r="A484">
        <v>483</v>
      </c>
      <c r="B484" t="s">
        <v>505</v>
      </c>
      <c r="C484" s="4" t="s">
        <v>26</v>
      </c>
      <c r="D484" t="s">
        <v>14</v>
      </c>
      <c r="E484" s="4">
        <v>137</v>
      </c>
      <c r="F484" s="4">
        <v>8</v>
      </c>
      <c r="G484" s="4">
        <v>539</v>
      </c>
      <c r="H484" s="4">
        <v>238</v>
      </c>
      <c r="I484" s="4">
        <v>343</v>
      </c>
      <c r="J484" s="6">
        <v>439.07</v>
      </c>
      <c r="K484" s="4">
        <v>0.501</v>
      </c>
      <c r="L484" s="4" t="s">
        <v>27</v>
      </c>
      <c r="M484" s="4">
        <f>Inventory[[#This Row],[Daily_Demand]]*Inventory[[#This Row],[Lead_Time_Days]]</f>
        <v>1096</v>
      </c>
      <c r="N484" s="4">
        <f>MAX(0, Inventory[[#This Row],[Demand_Duration_Lead_time]]+Inventory[[#This Row],[Safety_Stock]]-Inventory[[#This Row],[Current_Inventory]])</f>
        <v>795</v>
      </c>
      <c r="O4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4" s="8">
        <f>Inventory[[#This Row],[Current_Inventory]]*Inventory[[#This Row],[Unit_Cost]]</f>
        <v>236658.73</v>
      </c>
      <c r="Q484" t="str">
        <f>IF(Inventory[[#This Row],[Stockout_Risk_Score]] &gt;= 0.8, "Critical",
   IF(Inventory[[#This Row],[Stockout_Risk_Score]] &gt;= 0.6, "High",
      IF(Inventory[[#This Row],[Stockout_Risk_Score]] &gt;= 0.3, "Medium", "Low")
   )
)</f>
        <v>Medium</v>
      </c>
      <c r="R484">
        <f>Inventory[[#This Row],[Lead_Time_Days]]*0.8</f>
        <v>6.4</v>
      </c>
      <c r="S484">
        <f>MAX(0,Inventory[[#This Row],[Daily_Demand]]*Inventory[[#This Row],[Adj_Lead_Time]]+Inventory[[#This Row],[Safety_Stock]]-Inventory[[#This Row],[Current_Inventory]])</f>
        <v>575.80000000000018</v>
      </c>
    </row>
    <row r="485" spans="1:19" x14ac:dyDescent="0.25">
      <c r="A485">
        <v>484</v>
      </c>
      <c r="B485" t="s">
        <v>506</v>
      </c>
      <c r="C485" s="4" t="s">
        <v>17</v>
      </c>
      <c r="D485" t="s">
        <v>14</v>
      </c>
      <c r="E485" s="4">
        <v>125</v>
      </c>
      <c r="F485" s="4">
        <v>8</v>
      </c>
      <c r="G485" s="4">
        <v>425</v>
      </c>
      <c r="H485" s="4">
        <v>114</v>
      </c>
      <c r="I485" s="4">
        <v>191</v>
      </c>
      <c r="J485" s="6">
        <v>924.34</v>
      </c>
      <c r="K485" s="4">
        <v>0.78300000000000003</v>
      </c>
      <c r="L485" s="4" t="s">
        <v>19</v>
      </c>
      <c r="M485" s="4">
        <f>Inventory[[#This Row],[Daily_Demand]]*Inventory[[#This Row],[Lead_Time_Days]]</f>
        <v>1000</v>
      </c>
      <c r="N485" s="4">
        <f>MAX(0, Inventory[[#This Row],[Demand_Duration_Lead_time]]+Inventory[[#This Row],[Safety_Stock]]-Inventory[[#This Row],[Current_Inventory]])</f>
        <v>689</v>
      </c>
      <c r="O4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5" s="8">
        <f>Inventory[[#This Row],[Current_Inventory]]*Inventory[[#This Row],[Unit_Cost]]</f>
        <v>392844.5</v>
      </c>
      <c r="Q485" t="str">
        <f>IF(Inventory[[#This Row],[Stockout_Risk_Score]] &gt;= 0.8, "Critical",
   IF(Inventory[[#This Row],[Stockout_Risk_Score]] &gt;= 0.6, "High",
      IF(Inventory[[#This Row],[Stockout_Risk_Score]] &gt;= 0.3, "Medium", "Low")
   )
)</f>
        <v>High</v>
      </c>
      <c r="R485">
        <f>Inventory[[#This Row],[Lead_Time_Days]]*0.8</f>
        <v>6.4</v>
      </c>
      <c r="S485">
        <f>MAX(0,Inventory[[#This Row],[Daily_Demand]]*Inventory[[#This Row],[Adj_Lead_Time]]+Inventory[[#This Row],[Safety_Stock]]-Inventory[[#This Row],[Current_Inventory]])</f>
        <v>489</v>
      </c>
    </row>
    <row r="486" spans="1:19" x14ac:dyDescent="0.25">
      <c r="A486">
        <v>485</v>
      </c>
      <c r="B486" t="s">
        <v>507</v>
      </c>
      <c r="C486" s="4" t="s">
        <v>41</v>
      </c>
      <c r="D486" t="s">
        <v>18</v>
      </c>
      <c r="E486" s="4">
        <v>122</v>
      </c>
      <c r="F486" s="4">
        <v>4</v>
      </c>
      <c r="G486" s="4">
        <v>396</v>
      </c>
      <c r="H486" s="4">
        <v>118</v>
      </c>
      <c r="I486" s="4">
        <v>300</v>
      </c>
      <c r="J486" s="6">
        <v>1294.96</v>
      </c>
      <c r="K486" s="4">
        <v>0.115</v>
      </c>
      <c r="L486" s="4" t="s">
        <v>15</v>
      </c>
      <c r="M486" s="4">
        <f>Inventory[[#This Row],[Daily_Demand]]*Inventory[[#This Row],[Lead_Time_Days]]</f>
        <v>488</v>
      </c>
      <c r="N486" s="4">
        <f>MAX(0, Inventory[[#This Row],[Demand_Duration_Lead_time]]+Inventory[[#This Row],[Safety_Stock]]-Inventory[[#This Row],[Current_Inventory]])</f>
        <v>210</v>
      </c>
      <c r="O4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6" s="8">
        <f>Inventory[[#This Row],[Current_Inventory]]*Inventory[[#This Row],[Unit_Cost]]</f>
        <v>512804.16000000003</v>
      </c>
      <c r="Q486" t="str">
        <f>IF(Inventory[[#This Row],[Stockout_Risk_Score]] &gt;= 0.8, "Critical",
   IF(Inventory[[#This Row],[Stockout_Risk_Score]] &gt;= 0.6, "High",
      IF(Inventory[[#This Row],[Stockout_Risk_Score]] &gt;= 0.3, "Medium", "Low")
   )
)</f>
        <v>Low</v>
      </c>
      <c r="R486">
        <f>Inventory[[#This Row],[Lead_Time_Days]]*0.8</f>
        <v>3.2</v>
      </c>
      <c r="S486">
        <f>MAX(0,Inventory[[#This Row],[Daily_Demand]]*Inventory[[#This Row],[Adj_Lead_Time]]+Inventory[[#This Row],[Safety_Stock]]-Inventory[[#This Row],[Current_Inventory]])</f>
        <v>112.40000000000003</v>
      </c>
    </row>
    <row r="487" spans="1:19" x14ac:dyDescent="0.25">
      <c r="A487">
        <v>486</v>
      </c>
      <c r="B487" t="s">
        <v>508</v>
      </c>
      <c r="C487" s="4" t="s">
        <v>21</v>
      </c>
      <c r="D487" t="s">
        <v>14</v>
      </c>
      <c r="E487" s="4">
        <v>9</v>
      </c>
      <c r="F487" s="4">
        <v>14</v>
      </c>
      <c r="G487" s="4">
        <v>171</v>
      </c>
      <c r="H487" s="4">
        <v>130</v>
      </c>
      <c r="I487" s="4">
        <v>345</v>
      </c>
      <c r="J487" s="6">
        <v>463.85</v>
      </c>
      <c r="K487" s="4">
        <v>6.4000000000000001E-2</v>
      </c>
      <c r="L487" s="4" t="s">
        <v>19</v>
      </c>
      <c r="M487" s="4">
        <f>Inventory[[#This Row],[Daily_Demand]]*Inventory[[#This Row],[Lead_Time_Days]]</f>
        <v>126</v>
      </c>
      <c r="N487" s="4">
        <f>MAX(0, Inventory[[#This Row],[Demand_Duration_Lead_time]]+Inventory[[#This Row],[Safety_Stock]]-Inventory[[#This Row],[Current_Inventory]])</f>
        <v>85</v>
      </c>
      <c r="O4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87" s="8">
        <f>Inventory[[#This Row],[Current_Inventory]]*Inventory[[#This Row],[Unit_Cost]]</f>
        <v>79318.350000000006</v>
      </c>
      <c r="Q487" t="str">
        <f>IF(Inventory[[#This Row],[Stockout_Risk_Score]] &gt;= 0.8, "Critical",
   IF(Inventory[[#This Row],[Stockout_Risk_Score]] &gt;= 0.6, "High",
      IF(Inventory[[#This Row],[Stockout_Risk_Score]] &gt;= 0.3, "Medium", "Low")
   )
)</f>
        <v>Low</v>
      </c>
      <c r="R487">
        <f>Inventory[[#This Row],[Lead_Time_Days]]*0.8</f>
        <v>11.200000000000001</v>
      </c>
      <c r="S487">
        <f>MAX(0,Inventory[[#This Row],[Daily_Demand]]*Inventory[[#This Row],[Adj_Lead_Time]]+Inventory[[#This Row],[Safety_Stock]]-Inventory[[#This Row],[Current_Inventory]])</f>
        <v>59.800000000000011</v>
      </c>
    </row>
    <row r="488" spans="1:19" x14ac:dyDescent="0.25">
      <c r="A488">
        <v>487</v>
      </c>
      <c r="B488" t="s">
        <v>509</v>
      </c>
      <c r="C488" s="4" t="s">
        <v>41</v>
      </c>
      <c r="D488" t="s">
        <v>14</v>
      </c>
      <c r="E488" s="4">
        <v>192</v>
      </c>
      <c r="F488" s="4">
        <v>8</v>
      </c>
      <c r="G488" s="4">
        <v>341</v>
      </c>
      <c r="H488" s="4">
        <v>52</v>
      </c>
      <c r="I488" s="4">
        <v>189</v>
      </c>
      <c r="J488" s="6">
        <v>1866.24</v>
      </c>
      <c r="K488" s="4">
        <v>0.159</v>
      </c>
      <c r="L488" s="4" t="s">
        <v>19</v>
      </c>
      <c r="M488" s="4">
        <f>Inventory[[#This Row],[Daily_Demand]]*Inventory[[#This Row],[Lead_Time_Days]]</f>
        <v>1536</v>
      </c>
      <c r="N488" s="4">
        <f>MAX(0, Inventory[[#This Row],[Demand_Duration_Lead_time]]+Inventory[[#This Row],[Safety_Stock]]-Inventory[[#This Row],[Current_Inventory]])</f>
        <v>1247</v>
      </c>
      <c r="O4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8" s="8">
        <f>Inventory[[#This Row],[Current_Inventory]]*Inventory[[#This Row],[Unit_Cost]]</f>
        <v>636387.83999999997</v>
      </c>
      <c r="Q488" t="str">
        <f>IF(Inventory[[#This Row],[Stockout_Risk_Score]] &gt;= 0.8, "Critical",
   IF(Inventory[[#This Row],[Stockout_Risk_Score]] &gt;= 0.6, "High",
      IF(Inventory[[#This Row],[Stockout_Risk_Score]] &gt;= 0.3, "Medium", "Low")
   )
)</f>
        <v>Low</v>
      </c>
      <c r="R488">
        <f>Inventory[[#This Row],[Lead_Time_Days]]*0.8</f>
        <v>6.4</v>
      </c>
      <c r="S488">
        <f>MAX(0,Inventory[[#This Row],[Daily_Demand]]*Inventory[[#This Row],[Adj_Lead_Time]]+Inventory[[#This Row],[Safety_Stock]]-Inventory[[#This Row],[Current_Inventory]])</f>
        <v>939.80000000000018</v>
      </c>
    </row>
    <row r="489" spans="1:19" x14ac:dyDescent="0.25">
      <c r="A489">
        <v>488</v>
      </c>
      <c r="B489" t="s">
        <v>510</v>
      </c>
      <c r="C489" s="4" t="s">
        <v>21</v>
      </c>
      <c r="D489" t="s">
        <v>18</v>
      </c>
      <c r="E489" s="4">
        <v>100</v>
      </c>
      <c r="F489" s="4">
        <v>2</v>
      </c>
      <c r="G489" s="4">
        <v>626</v>
      </c>
      <c r="H489" s="4">
        <v>108</v>
      </c>
      <c r="I489" s="4">
        <v>191</v>
      </c>
      <c r="J489" s="6">
        <v>1303.02</v>
      </c>
      <c r="K489" s="4">
        <v>0.77200000000000002</v>
      </c>
      <c r="L489" s="4" t="s">
        <v>15</v>
      </c>
      <c r="M489" s="4">
        <f>Inventory[[#This Row],[Daily_Demand]]*Inventory[[#This Row],[Lead_Time_Days]]</f>
        <v>200</v>
      </c>
      <c r="N489" s="4">
        <f>MAX(0, Inventory[[#This Row],[Demand_Duration_Lead_time]]+Inventory[[#This Row],[Safety_Stock]]-Inventory[[#This Row],[Current_Inventory]])</f>
        <v>0</v>
      </c>
      <c r="O4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89" s="8">
        <f>Inventory[[#This Row],[Current_Inventory]]*Inventory[[#This Row],[Unit_Cost]]</f>
        <v>815690.52</v>
      </c>
      <c r="Q489" t="str">
        <f>IF(Inventory[[#This Row],[Stockout_Risk_Score]] &gt;= 0.8, "Critical",
   IF(Inventory[[#This Row],[Stockout_Risk_Score]] &gt;= 0.6, "High",
      IF(Inventory[[#This Row],[Stockout_Risk_Score]] &gt;= 0.3, "Medium", "Low")
   )
)</f>
        <v>High</v>
      </c>
      <c r="R489">
        <f>Inventory[[#This Row],[Lead_Time_Days]]*0.8</f>
        <v>1.6</v>
      </c>
      <c r="S489">
        <f>MAX(0,Inventory[[#This Row],[Daily_Demand]]*Inventory[[#This Row],[Adj_Lead_Time]]+Inventory[[#This Row],[Safety_Stock]]-Inventory[[#This Row],[Current_Inventory]])</f>
        <v>0</v>
      </c>
    </row>
    <row r="490" spans="1:19" x14ac:dyDescent="0.25">
      <c r="A490">
        <v>489</v>
      </c>
      <c r="B490" t="s">
        <v>511</v>
      </c>
      <c r="C490" s="4" t="s">
        <v>13</v>
      </c>
      <c r="D490" t="s">
        <v>18</v>
      </c>
      <c r="E490" s="4">
        <v>25</v>
      </c>
      <c r="F490" s="4">
        <v>2</v>
      </c>
      <c r="G490" s="4">
        <v>233</v>
      </c>
      <c r="H490" s="4">
        <v>203</v>
      </c>
      <c r="I490" s="4">
        <v>178</v>
      </c>
      <c r="J490" s="6">
        <v>1760.99</v>
      </c>
      <c r="K490" s="4">
        <v>0.75900000000000001</v>
      </c>
      <c r="L490" s="4" t="s">
        <v>15</v>
      </c>
      <c r="M490" s="4">
        <f>Inventory[[#This Row],[Daily_Demand]]*Inventory[[#This Row],[Lead_Time_Days]]</f>
        <v>50</v>
      </c>
      <c r="N490" s="4">
        <f>MAX(0, Inventory[[#This Row],[Demand_Duration_Lead_time]]+Inventory[[#This Row],[Safety_Stock]]-Inventory[[#This Row],[Current_Inventory]])</f>
        <v>20</v>
      </c>
      <c r="O4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0" s="8">
        <f>Inventory[[#This Row],[Current_Inventory]]*Inventory[[#This Row],[Unit_Cost]]</f>
        <v>410310.67</v>
      </c>
      <c r="Q490" t="str">
        <f>IF(Inventory[[#This Row],[Stockout_Risk_Score]] &gt;= 0.8, "Critical",
   IF(Inventory[[#This Row],[Stockout_Risk_Score]] &gt;= 0.6, "High",
      IF(Inventory[[#This Row],[Stockout_Risk_Score]] &gt;= 0.3, "Medium", "Low")
   )
)</f>
        <v>High</v>
      </c>
      <c r="R490">
        <f>Inventory[[#This Row],[Lead_Time_Days]]*0.8</f>
        <v>1.6</v>
      </c>
      <c r="S490">
        <f>MAX(0,Inventory[[#This Row],[Daily_Demand]]*Inventory[[#This Row],[Adj_Lead_Time]]+Inventory[[#This Row],[Safety_Stock]]-Inventory[[#This Row],[Current_Inventory]])</f>
        <v>10</v>
      </c>
    </row>
    <row r="491" spans="1:19" x14ac:dyDescent="0.25">
      <c r="A491">
        <v>490</v>
      </c>
      <c r="B491" t="s">
        <v>512</v>
      </c>
      <c r="C491" s="4" t="s">
        <v>26</v>
      </c>
      <c r="D491" t="s">
        <v>18</v>
      </c>
      <c r="E491" s="4">
        <v>156</v>
      </c>
      <c r="F491" s="4">
        <v>10</v>
      </c>
      <c r="G491" s="4">
        <v>595</v>
      </c>
      <c r="H491" s="4">
        <v>223</v>
      </c>
      <c r="I491" s="4">
        <v>373</v>
      </c>
      <c r="J491" s="6">
        <v>692.17</v>
      </c>
      <c r="K491" s="4">
        <v>0.14099999999999999</v>
      </c>
      <c r="L491" s="4" t="s">
        <v>19</v>
      </c>
      <c r="M491" s="4">
        <f>Inventory[[#This Row],[Daily_Demand]]*Inventory[[#This Row],[Lead_Time_Days]]</f>
        <v>1560</v>
      </c>
      <c r="N491" s="4">
        <f>MAX(0, Inventory[[#This Row],[Demand_Duration_Lead_time]]+Inventory[[#This Row],[Safety_Stock]]-Inventory[[#This Row],[Current_Inventory]])</f>
        <v>1188</v>
      </c>
      <c r="O4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1" s="8">
        <f>Inventory[[#This Row],[Current_Inventory]]*Inventory[[#This Row],[Unit_Cost]]</f>
        <v>411841.14999999997</v>
      </c>
      <c r="Q491" t="str">
        <f>IF(Inventory[[#This Row],[Stockout_Risk_Score]] &gt;= 0.8, "Critical",
   IF(Inventory[[#This Row],[Stockout_Risk_Score]] &gt;= 0.6, "High",
      IF(Inventory[[#This Row],[Stockout_Risk_Score]] &gt;= 0.3, "Medium", "Low")
   )
)</f>
        <v>Low</v>
      </c>
      <c r="R491">
        <f>Inventory[[#This Row],[Lead_Time_Days]]*0.8</f>
        <v>8</v>
      </c>
      <c r="S491">
        <f>MAX(0,Inventory[[#This Row],[Daily_Demand]]*Inventory[[#This Row],[Adj_Lead_Time]]+Inventory[[#This Row],[Safety_Stock]]-Inventory[[#This Row],[Current_Inventory]])</f>
        <v>876</v>
      </c>
    </row>
    <row r="492" spans="1:19" x14ac:dyDescent="0.25">
      <c r="A492">
        <v>491</v>
      </c>
      <c r="B492" t="s">
        <v>513</v>
      </c>
      <c r="C492" s="4" t="s">
        <v>41</v>
      </c>
      <c r="D492" t="s">
        <v>14</v>
      </c>
      <c r="E492" s="4">
        <v>132</v>
      </c>
      <c r="F492" s="4">
        <v>7</v>
      </c>
      <c r="G492" s="4">
        <v>84</v>
      </c>
      <c r="H492" s="4">
        <v>238</v>
      </c>
      <c r="I492" s="4">
        <v>354</v>
      </c>
      <c r="J492" s="6">
        <v>1666.46</v>
      </c>
      <c r="K492" s="4">
        <v>3.1E-2</v>
      </c>
      <c r="L492" s="4" t="s">
        <v>15</v>
      </c>
      <c r="M492" s="4">
        <f>Inventory[[#This Row],[Daily_Demand]]*Inventory[[#This Row],[Lead_Time_Days]]</f>
        <v>924</v>
      </c>
      <c r="N492" s="4">
        <f>MAX(0, Inventory[[#This Row],[Demand_Duration_Lead_time]]+Inventory[[#This Row],[Safety_Stock]]-Inventory[[#This Row],[Current_Inventory]])</f>
        <v>1078</v>
      </c>
      <c r="O4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2" s="8">
        <f>Inventory[[#This Row],[Current_Inventory]]*Inventory[[#This Row],[Unit_Cost]]</f>
        <v>139982.64000000001</v>
      </c>
      <c r="Q492" t="str">
        <f>IF(Inventory[[#This Row],[Stockout_Risk_Score]] &gt;= 0.8, "Critical",
   IF(Inventory[[#This Row],[Stockout_Risk_Score]] &gt;= 0.6, "High",
      IF(Inventory[[#This Row],[Stockout_Risk_Score]] &gt;= 0.3, "Medium", "Low")
   )
)</f>
        <v>Low</v>
      </c>
      <c r="R492">
        <f>Inventory[[#This Row],[Lead_Time_Days]]*0.8</f>
        <v>5.6000000000000005</v>
      </c>
      <c r="S492">
        <f>MAX(0,Inventory[[#This Row],[Daily_Demand]]*Inventory[[#This Row],[Adj_Lead_Time]]+Inventory[[#This Row],[Safety_Stock]]-Inventory[[#This Row],[Current_Inventory]])</f>
        <v>893.2</v>
      </c>
    </row>
    <row r="493" spans="1:19" x14ac:dyDescent="0.25">
      <c r="A493">
        <v>492</v>
      </c>
      <c r="B493" t="s">
        <v>514</v>
      </c>
      <c r="C493" s="4" t="s">
        <v>17</v>
      </c>
      <c r="D493" t="s">
        <v>22</v>
      </c>
      <c r="E493" s="4">
        <v>128</v>
      </c>
      <c r="F493" s="4">
        <v>14</v>
      </c>
      <c r="G493" s="4">
        <v>289</v>
      </c>
      <c r="H493" s="4">
        <v>194</v>
      </c>
      <c r="I493" s="4">
        <v>67</v>
      </c>
      <c r="J493" s="6">
        <v>787.53</v>
      </c>
      <c r="K493" s="4">
        <v>0.68500000000000005</v>
      </c>
      <c r="L493" s="4" t="s">
        <v>15</v>
      </c>
      <c r="M493" s="4">
        <f>Inventory[[#This Row],[Daily_Demand]]*Inventory[[#This Row],[Lead_Time_Days]]</f>
        <v>1792</v>
      </c>
      <c r="N493" s="4">
        <f>MAX(0, Inventory[[#This Row],[Demand_Duration_Lead_time]]+Inventory[[#This Row],[Safety_Stock]]-Inventory[[#This Row],[Current_Inventory]])</f>
        <v>1697</v>
      </c>
      <c r="O4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3" s="8">
        <f>Inventory[[#This Row],[Current_Inventory]]*Inventory[[#This Row],[Unit_Cost]]</f>
        <v>227596.16999999998</v>
      </c>
      <c r="Q493" t="str">
        <f>IF(Inventory[[#This Row],[Stockout_Risk_Score]] &gt;= 0.8, "Critical",
   IF(Inventory[[#This Row],[Stockout_Risk_Score]] &gt;= 0.6, "High",
      IF(Inventory[[#This Row],[Stockout_Risk_Score]] &gt;= 0.3, "Medium", "Low")
   )
)</f>
        <v>High</v>
      </c>
      <c r="R493">
        <f>Inventory[[#This Row],[Lead_Time_Days]]*0.8</f>
        <v>11.200000000000001</v>
      </c>
      <c r="S493">
        <f>MAX(0,Inventory[[#This Row],[Daily_Demand]]*Inventory[[#This Row],[Adj_Lead_Time]]+Inventory[[#This Row],[Safety_Stock]]-Inventory[[#This Row],[Current_Inventory]])</f>
        <v>1338.6000000000001</v>
      </c>
    </row>
    <row r="494" spans="1:19" x14ac:dyDescent="0.25">
      <c r="A494">
        <v>493</v>
      </c>
      <c r="B494" t="s">
        <v>515</v>
      </c>
      <c r="C494" s="4" t="s">
        <v>13</v>
      </c>
      <c r="D494" t="s">
        <v>14</v>
      </c>
      <c r="E494" s="4">
        <v>150</v>
      </c>
      <c r="F494" s="4">
        <v>13</v>
      </c>
      <c r="G494" s="4">
        <v>556</v>
      </c>
      <c r="H494" s="4">
        <v>121</v>
      </c>
      <c r="I494" s="4">
        <v>292</v>
      </c>
      <c r="J494" s="6">
        <v>542.87</v>
      </c>
      <c r="K494" s="4">
        <v>0.85499999999999998</v>
      </c>
      <c r="L494" s="4" t="s">
        <v>19</v>
      </c>
      <c r="M494" s="4">
        <f>Inventory[[#This Row],[Daily_Demand]]*Inventory[[#This Row],[Lead_Time_Days]]</f>
        <v>1950</v>
      </c>
      <c r="N494" s="4">
        <f>MAX(0, Inventory[[#This Row],[Demand_Duration_Lead_time]]+Inventory[[#This Row],[Safety_Stock]]-Inventory[[#This Row],[Current_Inventory]])</f>
        <v>1515</v>
      </c>
      <c r="O4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4" s="8">
        <f>Inventory[[#This Row],[Current_Inventory]]*Inventory[[#This Row],[Unit_Cost]]</f>
        <v>301835.72000000003</v>
      </c>
      <c r="Q494" t="str">
        <f>IF(Inventory[[#This Row],[Stockout_Risk_Score]] &gt;= 0.8, "Critical",
   IF(Inventory[[#This Row],[Stockout_Risk_Score]] &gt;= 0.6, "High",
      IF(Inventory[[#This Row],[Stockout_Risk_Score]] &gt;= 0.3, "Medium", "Low")
   )
)</f>
        <v>Critical</v>
      </c>
      <c r="R494">
        <f>Inventory[[#This Row],[Lead_Time_Days]]*0.8</f>
        <v>10.4</v>
      </c>
      <c r="S494">
        <f>MAX(0,Inventory[[#This Row],[Daily_Demand]]*Inventory[[#This Row],[Adj_Lead_Time]]+Inventory[[#This Row],[Safety_Stock]]-Inventory[[#This Row],[Current_Inventory]])</f>
        <v>1125</v>
      </c>
    </row>
    <row r="495" spans="1:19" x14ac:dyDescent="0.25">
      <c r="A495">
        <v>494</v>
      </c>
      <c r="B495" t="s">
        <v>516</v>
      </c>
      <c r="C495" s="4" t="s">
        <v>41</v>
      </c>
      <c r="D495" t="s">
        <v>22</v>
      </c>
      <c r="E495" s="4">
        <v>25</v>
      </c>
      <c r="F495" s="4">
        <v>6</v>
      </c>
      <c r="G495" s="4">
        <v>119</v>
      </c>
      <c r="H495" s="4">
        <v>281</v>
      </c>
      <c r="I495" s="4">
        <v>213</v>
      </c>
      <c r="J495" s="6">
        <v>1827.73</v>
      </c>
      <c r="K495" s="4">
        <v>0.754</v>
      </c>
      <c r="L495" s="4" t="s">
        <v>27</v>
      </c>
      <c r="M495" s="4">
        <f>Inventory[[#This Row],[Daily_Demand]]*Inventory[[#This Row],[Lead_Time_Days]]</f>
        <v>150</v>
      </c>
      <c r="N495" s="4">
        <f>MAX(0, Inventory[[#This Row],[Demand_Duration_Lead_time]]+Inventory[[#This Row],[Safety_Stock]]-Inventory[[#This Row],[Current_Inventory]])</f>
        <v>312</v>
      </c>
      <c r="O4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5" s="8">
        <f>Inventory[[#This Row],[Current_Inventory]]*Inventory[[#This Row],[Unit_Cost]]</f>
        <v>217499.87</v>
      </c>
      <c r="Q495" t="str">
        <f>IF(Inventory[[#This Row],[Stockout_Risk_Score]] &gt;= 0.8, "Critical",
   IF(Inventory[[#This Row],[Stockout_Risk_Score]] &gt;= 0.6, "High",
      IF(Inventory[[#This Row],[Stockout_Risk_Score]] &gt;= 0.3, "Medium", "Low")
   )
)</f>
        <v>High</v>
      </c>
      <c r="R495">
        <f>Inventory[[#This Row],[Lead_Time_Days]]*0.8</f>
        <v>4.8000000000000007</v>
      </c>
      <c r="S495">
        <f>MAX(0,Inventory[[#This Row],[Daily_Demand]]*Inventory[[#This Row],[Adj_Lead_Time]]+Inventory[[#This Row],[Safety_Stock]]-Inventory[[#This Row],[Current_Inventory]])</f>
        <v>282</v>
      </c>
    </row>
    <row r="496" spans="1:19" x14ac:dyDescent="0.25">
      <c r="A496">
        <v>495</v>
      </c>
      <c r="B496" t="s">
        <v>517</v>
      </c>
      <c r="C496" s="4" t="s">
        <v>17</v>
      </c>
      <c r="D496" t="s">
        <v>18</v>
      </c>
      <c r="E496" s="4">
        <v>58</v>
      </c>
      <c r="F496" s="4">
        <v>14</v>
      </c>
      <c r="G496" s="4">
        <v>124</v>
      </c>
      <c r="H496" s="4">
        <v>111</v>
      </c>
      <c r="I496" s="4">
        <v>369</v>
      </c>
      <c r="J496" s="6">
        <v>229.83</v>
      </c>
      <c r="K496" s="4">
        <v>0.20300000000000001</v>
      </c>
      <c r="L496" s="4" t="s">
        <v>27</v>
      </c>
      <c r="M496" s="4">
        <f>Inventory[[#This Row],[Daily_Demand]]*Inventory[[#This Row],[Lead_Time_Days]]</f>
        <v>812</v>
      </c>
      <c r="N496" s="4">
        <f>MAX(0, Inventory[[#This Row],[Demand_Duration_Lead_time]]+Inventory[[#This Row],[Safety_Stock]]-Inventory[[#This Row],[Current_Inventory]])</f>
        <v>799</v>
      </c>
      <c r="O4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6" s="8">
        <f>Inventory[[#This Row],[Current_Inventory]]*Inventory[[#This Row],[Unit_Cost]]</f>
        <v>28498.920000000002</v>
      </c>
      <c r="Q496" t="str">
        <f>IF(Inventory[[#This Row],[Stockout_Risk_Score]] &gt;= 0.8, "Critical",
   IF(Inventory[[#This Row],[Stockout_Risk_Score]] &gt;= 0.6, "High",
      IF(Inventory[[#This Row],[Stockout_Risk_Score]] &gt;= 0.3, "Medium", "Low")
   )
)</f>
        <v>Low</v>
      </c>
      <c r="R496">
        <f>Inventory[[#This Row],[Lead_Time_Days]]*0.8</f>
        <v>11.200000000000001</v>
      </c>
      <c r="S496">
        <f>MAX(0,Inventory[[#This Row],[Daily_Demand]]*Inventory[[#This Row],[Adj_Lead_Time]]+Inventory[[#This Row],[Safety_Stock]]-Inventory[[#This Row],[Current_Inventory]])</f>
        <v>636.6</v>
      </c>
    </row>
    <row r="497" spans="1:19" x14ac:dyDescent="0.25">
      <c r="A497">
        <v>496</v>
      </c>
      <c r="B497" t="s">
        <v>518</v>
      </c>
      <c r="C497" s="4" t="s">
        <v>41</v>
      </c>
      <c r="D497" t="s">
        <v>22</v>
      </c>
      <c r="E497" s="4">
        <v>142</v>
      </c>
      <c r="F497" s="4">
        <v>7</v>
      </c>
      <c r="G497" s="4">
        <v>150</v>
      </c>
      <c r="H497" s="4">
        <v>219</v>
      </c>
      <c r="I497" s="4">
        <v>145</v>
      </c>
      <c r="J497" s="6">
        <v>1888.63</v>
      </c>
      <c r="K497" s="4">
        <v>0.58399999999999996</v>
      </c>
      <c r="L497" s="4" t="s">
        <v>15</v>
      </c>
      <c r="M497" s="4">
        <f>Inventory[[#This Row],[Daily_Demand]]*Inventory[[#This Row],[Lead_Time_Days]]</f>
        <v>994</v>
      </c>
      <c r="N497" s="4">
        <f>MAX(0, Inventory[[#This Row],[Demand_Duration_Lead_time]]+Inventory[[#This Row],[Safety_Stock]]-Inventory[[#This Row],[Current_Inventory]])</f>
        <v>1063</v>
      </c>
      <c r="O4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7" s="8">
        <f>Inventory[[#This Row],[Current_Inventory]]*Inventory[[#This Row],[Unit_Cost]]</f>
        <v>283294.5</v>
      </c>
      <c r="Q497" t="str">
        <f>IF(Inventory[[#This Row],[Stockout_Risk_Score]] &gt;= 0.8, "Critical",
   IF(Inventory[[#This Row],[Stockout_Risk_Score]] &gt;= 0.6, "High",
      IF(Inventory[[#This Row],[Stockout_Risk_Score]] &gt;= 0.3, "Medium", "Low")
   )
)</f>
        <v>Medium</v>
      </c>
      <c r="R497">
        <f>Inventory[[#This Row],[Lead_Time_Days]]*0.8</f>
        <v>5.6000000000000005</v>
      </c>
      <c r="S497">
        <f>MAX(0,Inventory[[#This Row],[Daily_Demand]]*Inventory[[#This Row],[Adj_Lead_Time]]+Inventory[[#This Row],[Safety_Stock]]-Inventory[[#This Row],[Current_Inventory]])</f>
        <v>864.2</v>
      </c>
    </row>
    <row r="498" spans="1:19" x14ac:dyDescent="0.25">
      <c r="A498">
        <v>497</v>
      </c>
      <c r="B498" t="s">
        <v>519</v>
      </c>
      <c r="C498" s="4" t="s">
        <v>21</v>
      </c>
      <c r="D498" t="s">
        <v>18</v>
      </c>
      <c r="E498" s="4">
        <v>156</v>
      </c>
      <c r="F498" s="4">
        <v>7</v>
      </c>
      <c r="G498" s="4">
        <v>408</v>
      </c>
      <c r="H498" s="4">
        <v>236</v>
      </c>
      <c r="I498" s="4">
        <v>77</v>
      </c>
      <c r="J498" s="6">
        <v>944.1</v>
      </c>
      <c r="K498" s="4">
        <v>0.75700000000000001</v>
      </c>
      <c r="L498" s="4" t="s">
        <v>19</v>
      </c>
      <c r="M498" s="4">
        <f>Inventory[[#This Row],[Daily_Demand]]*Inventory[[#This Row],[Lead_Time_Days]]</f>
        <v>1092</v>
      </c>
      <c r="N498" s="4">
        <f>MAX(0, Inventory[[#This Row],[Demand_Duration_Lead_time]]+Inventory[[#This Row],[Safety_Stock]]-Inventory[[#This Row],[Current_Inventory]])</f>
        <v>920</v>
      </c>
      <c r="O4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8" s="8">
        <f>Inventory[[#This Row],[Current_Inventory]]*Inventory[[#This Row],[Unit_Cost]]</f>
        <v>385192.8</v>
      </c>
      <c r="Q498" t="str">
        <f>IF(Inventory[[#This Row],[Stockout_Risk_Score]] &gt;= 0.8, "Critical",
   IF(Inventory[[#This Row],[Stockout_Risk_Score]] &gt;= 0.6, "High",
      IF(Inventory[[#This Row],[Stockout_Risk_Score]] &gt;= 0.3, "Medium", "Low")
   )
)</f>
        <v>High</v>
      </c>
      <c r="R498">
        <f>Inventory[[#This Row],[Lead_Time_Days]]*0.8</f>
        <v>5.6000000000000005</v>
      </c>
      <c r="S498">
        <f>MAX(0,Inventory[[#This Row],[Daily_Demand]]*Inventory[[#This Row],[Adj_Lead_Time]]+Inventory[[#This Row],[Safety_Stock]]-Inventory[[#This Row],[Current_Inventory]])</f>
        <v>701.60000000000014</v>
      </c>
    </row>
    <row r="499" spans="1:19" x14ac:dyDescent="0.25">
      <c r="A499">
        <v>498</v>
      </c>
      <c r="B499" t="s">
        <v>520</v>
      </c>
      <c r="C499" s="4" t="s">
        <v>41</v>
      </c>
      <c r="D499" t="s">
        <v>18</v>
      </c>
      <c r="E499" s="4">
        <v>108</v>
      </c>
      <c r="F499" s="4">
        <v>2</v>
      </c>
      <c r="G499" s="4">
        <v>340</v>
      </c>
      <c r="H499" s="4">
        <v>290</v>
      </c>
      <c r="I499" s="4">
        <v>279</v>
      </c>
      <c r="J499" s="6">
        <v>1985.62</v>
      </c>
      <c r="K499" s="4">
        <v>0.25600000000000001</v>
      </c>
      <c r="L499" s="4" t="s">
        <v>15</v>
      </c>
      <c r="M499" s="4">
        <f>Inventory[[#This Row],[Daily_Demand]]*Inventory[[#This Row],[Lead_Time_Days]]</f>
        <v>216</v>
      </c>
      <c r="N499" s="4">
        <f>MAX(0, Inventory[[#This Row],[Demand_Duration_Lead_time]]+Inventory[[#This Row],[Safety_Stock]]-Inventory[[#This Row],[Current_Inventory]])</f>
        <v>166</v>
      </c>
      <c r="O4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9" s="8">
        <f>Inventory[[#This Row],[Current_Inventory]]*Inventory[[#This Row],[Unit_Cost]]</f>
        <v>675110.79999999993</v>
      </c>
      <c r="Q499" t="str">
        <f>IF(Inventory[[#This Row],[Stockout_Risk_Score]] &gt;= 0.8, "Critical",
   IF(Inventory[[#This Row],[Stockout_Risk_Score]] &gt;= 0.6, "High",
      IF(Inventory[[#This Row],[Stockout_Risk_Score]] &gt;= 0.3, "Medium", "Low")
   )
)</f>
        <v>Low</v>
      </c>
      <c r="R499">
        <f>Inventory[[#This Row],[Lead_Time_Days]]*0.8</f>
        <v>1.6</v>
      </c>
      <c r="S499">
        <f>MAX(0,Inventory[[#This Row],[Daily_Demand]]*Inventory[[#This Row],[Adj_Lead_Time]]+Inventory[[#This Row],[Safety_Stock]]-Inventory[[#This Row],[Current_Inventory]])</f>
        <v>122.80000000000001</v>
      </c>
    </row>
    <row r="500" spans="1:19" x14ac:dyDescent="0.25">
      <c r="A500">
        <v>499</v>
      </c>
      <c r="B500" t="s">
        <v>521</v>
      </c>
      <c r="C500" s="4" t="s">
        <v>41</v>
      </c>
      <c r="D500" t="s">
        <v>22</v>
      </c>
      <c r="E500" s="4">
        <v>115</v>
      </c>
      <c r="F500" s="4">
        <v>6</v>
      </c>
      <c r="G500" s="4">
        <v>457</v>
      </c>
      <c r="H500" s="4">
        <v>31</v>
      </c>
      <c r="I500" s="4">
        <v>74</v>
      </c>
      <c r="J500" s="6">
        <v>1102.21</v>
      </c>
      <c r="K500" s="4">
        <v>0.52800000000000002</v>
      </c>
      <c r="L500" s="4" t="s">
        <v>27</v>
      </c>
      <c r="M500" s="4">
        <f>Inventory[[#This Row],[Daily_Demand]]*Inventory[[#This Row],[Lead_Time_Days]]</f>
        <v>690</v>
      </c>
      <c r="N500" s="4">
        <f>MAX(0, Inventory[[#This Row],[Demand_Duration_Lead_time]]+Inventory[[#This Row],[Safety_Stock]]-Inventory[[#This Row],[Current_Inventory]])</f>
        <v>264</v>
      </c>
      <c r="O5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0" s="8">
        <f>Inventory[[#This Row],[Current_Inventory]]*Inventory[[#This Row],[Unit_Cost]]</f>
        <v>503709.97000000003</v>
      </c>
      <c r="Q500" t="str">
        <f>IF(Inventory[[#This Row],[Stockout_Risk_Score]] &gt;= 0.8, "Critical",
   IF(Inventory[[#This Row],[Stockout_Risk_Score]] &gt;= 0.6, "High",
      IF(Inventory[[#This Row],[Stockout_Risk_Score]] &gt;= 0.3, "Medium", "Low")
   )
)</f>
        <v>Medium</v>
      </c>
      <c r="R500">
        <f>Inventory[[#This Row],[Lead_Time_Days]]*0.8</f>
        <v>4.8000000000000007</v>
      </c>
      <c r="S500">
        <f>MAX(0,Inventory[[#This Row],[Daily_Demand]]*Inventory[[#This Row],[Adj_Lead_Time]]+Inventory[[#This Row],[Safety_Stock]]-Inventory[[#This Row],[Current_Inventory]])</f>
        <v>126.00000000000011</v>
      </c>
    </row>
    <row r="501" spans="1:19" x14ac:dyDescent="0.25">
      <c r="A501">
        <v>500</v>
      </c>
      <c r="B501" t="s">
        <v>522</v>
      </c>
      <c r="C501" s="4" t="s">
        <v>41</v>
      </c>
      <c r="D501" t="s">
        <v>18</v>
      </c>
      <c r="E501" s="4">
        <v>120</v>
      </c>
      <c r="F501" s="4">
        <v>10</v>
      </c>
      <c r="G501" s="4">
        <v>38</v>
      </c>
      <c r="H501" s="4">
        <v>257</v>
      </c>
      <c r="I501" s="4">
        <v>224</v>
      </c>
      <c r="J501" s="6">
        <v>1527.1</v>
      </c>
      <c r="K501" s="4">
        <v>0.314</v>
      </c>
      <c r="L501" s="4" t="s">
        <v>27</v>
      </c>
      <c r="M501" s="4">
        <f>Inventory[[#This Row],[Daily_Demand]]*Inventory[[#This Row],[Lead_Time_Days]]</f>
        <v>1200</v>
      </c>
      <c r="N501" s="4">
        <f>MAX(0, Inventory[[#This Row],[Demand_Duration_Lead_time]]+Inventory[[#This Row],[Safety_Stock]]-Inventory[[#This Row],[Current_Inventory]])</f>
        <v>1419</v>
      </c>
      <c r="O5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1" s="8">
        <f>Inventory[[#This Row],[Current_Inventory]]*Inventory[[#This Row],[Unit_Cost]]</f>
        <v>58029.799999999996</v>
      </c>
      <c r="Q501" t="str">
        <f>IF(Inventory[[#This Row],[Stockout_Risk_Score]] &gt;= 0.8, "Critical",
   IF(Inventory[[#This Row],[Stockout_Risk_Score]] &gt;= 0.6, "High",
      IF(Inventory[[#This Row],[Stockout_Risk_Score]] &gt;= 0.3, "Medium", "Low")
   )
)</f>
        <v>Medium</v>
      </c>
      <c r="R501">
        <f>Inventory[[#This Row],[Lead_Time_Days]]*0.8</f>
        <v>8</v>
      </c>
      <c r="S501">
        <f>MAX(0,Inventory[[#This Row],[Daily_Demand]]*Inventory[[#This Row],[Adj_Lead_Time]]+Inventory[[#This Row],[Safety_Stock]]-Inventory[[#This Row],[Current_Inventory]])</f>
        <v>1179</v>
      </c>
    </row>
    <row r="502" spans="1:19" x14ac:dyDescent="0.25">
      <c r="A502">
        <v>501</v>
      </c>
      <c r="B502" t="s">
        <v>523</v>
      </c>
      <c r="C502" s="4" t="s">
        <v>13</v>
      </c>
      <c r="D502" t="s">
        <v>22</v>
      </c>
      <c r="E502" s="4">
        <v>192</v>
      </c>
      <c r="F502" s="4">
        <v>5</v>
      </c>
      <c r="G502" s="4">
        <v>244</v>
      </c>
      <c r="H502" s="4">
        <v>168</v>
      </c>
      <c r="I502" s="4">
        <v>210</v>
      </c>
      <c r="J502" s="6">
        <v>63.79</v>
      </c>
      <c r="K502" s="4">
        <v>0.22600000000000001</v>
      </c>
      <c r="L502" s="4" t="s">
        <v>19</v>
      </c>
      <c r="M502" s="4">
        <f>Inventory[[#This Row],[Daily_Demand]]*Inventory[[#This Row],[Lead_Time_Days]]</f>
        <v>960</v>
      </c>
      <c r="N502" s="4">
        <f>MAX(0, Inventory[[#This Row],[Demand_Duration_Lead_time]]+Inventory[[#This Row],[Safety_Stock]]-Inventory[[#This Row],[Current_Inventory]])</f>
        <v>884</v>
      </c>
      <c r="O5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2" s="8">
        <f>Inventory[[#This Row],[Current_Inventory]]*Inventory[[#This Row],[Unit_Cost]]</f>
        <v>15564.76</v>
      </c>
      <c r="Q502" t="str">
        <f>IF(Inventory[[#This Row],[Stockout_Risk_Score]] &gt;= 0.8, "Critical",
   IF(Inventory[[#This Row],[Stockout_Risk_Score]] &gt;= 0.6, "High",
      IF(Inventory[[#This Row],[Stockout_Risk_Score]] &gt;= 0.3, "Medium", "Low")
   )
)</f>
        <v>Low</v>
      </c>
      <c r="R502">
        <f>Inventory[[#This Row],[Lead_Time_Days]]*0.8</f>
        <v>4</v>
      </c>
      <c r="S502">
        <f>MAX(0,Inventory[[#This Row],[Daily_Demand]]*Inventory[[#This Row],[Adj_Lead_Time]]+Inventory[[#This Row],[Safety_Stock]]-Inventory[[#This Row],[Current_Inventory]])</f>
        <v>692</v>
      </c>
    </row>
    <row r="503" spans="1:19" x14ac:dyDescent="0.25">
      <c r="A503">
        <v>502</v>
      </c>
      <c r="B503" t="s">
        <v>524</v>
      </c>
      <c r="C503" s="4" t="s">
        <v>41</v>
      </c>
      <c r="D503" t="s">
        <v>18</v>
      </c>
      <c r="E503" s="4">
        <v>61</v>
      </c>
      <c r="F503" s="4">
        <v>4</v>
      </c>
      <c r="G503" s="4">
        <v>637</v>
      </c>
      <c r="H503" s="4">
        <v>238</v>
      </c>
      <c r="I503" s="4">
        <v>79</v>
      </c>
      <c r="J503" s="6">
        <v>1018.5</v>
      </c>
      <c r="K503" s="4">
        <v>0.97</v>
      </c>
      <c r="L503" s="4" t="s">
        <v>19</v>
      </c>
      <c r="M503" s="4">
        <f>Inventory[[#This Row],[Daily_Demand]]*Inventory[[#This Row],[Lead_Time_Days]]</f>
        <v>244</v>
      </c>
      <c r="N503" s="4">
        <f>MAX(0, Inventory[[#This Row],[Demand_Duration_Lead_time]]+Inventory[[#This Row],[Safety_Stock]]-Inventory[[#This Row],[Current_Inventory]])</f>
        <v>0</v>
      </c>
      <c r="O5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3" s="8">
        <f>Inventory[[#This Row],[Current_Inventory]]*Inventory[[#This Row],[Unit_Cost]]</f>
        <v>648784.5</v>
      </c>
      <c r="Q503" t="str">
        <f>IF(Inventory[[#This Row],[Stockout_Risk_Score]] &gt;= 0.8, "Critical",
   IF(Inventory[[#This Row],[Stockout_Risk_Score]] &gt;= 0.6, "High",
      IF(Inventory[[#This Row],[Stockout_Risk_Score]] &gt;= 0.3, "Medium", "Low")
   )
)</f>
        <v>Critical</v>
      </c>
      <c r="R503">
        <f>Inventory[[#This Row],[Lead_Time_Days]]*0.8</f>
        <v>3.2</v>
      </c>
      <c r="S503">
        <f>MAX(0,Inventory[[#This Row],[Daily_Demand]]*Inventory[[#This Row],[Adj_Lead_Time]]+Inventory[[#This Row],[Safety_Stock]]-Inventory[[#This Row],[Current_Inventory]])</f>
        <v>0</v>
      </c>
    </row>
    <row r="504" spans="1:19" x14ac:dyDescent="0.25">
      <c r="A504">
        <v>503</v>
      </c>
      <c r="B504" t="s">
        <v>525</v>
      </c>
      <c r="C504" s="4" t="s">
        <v>17</v>
      </c>
      <c r="D504" t="s">
        <v>14</v>
      </c>
      <c r="E504" s="4">
        <v>132</v>
      </c>
      <c r="F504" s="4">
        <v>2</v>
      </c>
      <c r="G504" s="4">
        <v>585</v>
      </c>
      <c r="H504" s="4">
        <v>196</v>
      </c>
      <c r="I504" s="4">
        <v>214</v>
      </c>
      <c r="J504" s="6">
        <v>1488.03</v>
      </c>
      <c r="K504" s="4">
        <v>0.91300000000000003</v>
      </c>
      <c r="L504" s="4" t="s">
        <v>27</v>
      </c>
      <c r="M504" s="4">
        <f>Inventory[[#This Row],[Daily_Demand]]*Inventory[[#This Row],[Lead_Time_Days]]</f>
        <v>264</v>
      </c>
      <c r="N504" s="4">
        <f>MAX(0, Inventory[[#This Row],[Demand_Duration_Lead_time]]+Inventory[[#This Row],[Safety_Stock]]-Inventory[[#This Row],[Current_Inventory]])</f>
        <v>0</v>
      </c>
      <c r="O5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4" s="8">
        <f>Inventory[[#This Row],[Current_Inventory]]*Inventory[[#This Row],[Unit_Cost]]</f>
        <v>870497.54999999993</v>
      </c>
      <c r="Q504" t="str">
        <f>IF(Inventory[[#This Row],[Stockout_Risk_Score]] &gt;= 0.8, "Critical",
   IF(Inventory[[#This Row],[Stockout_Risk_Score]] &gt;= 0.6, "High",
      IF(Inventory[[#This Row],[Stockout_Risk_Score]] &gt;= 0.3, "Medium", "Low")
   )
)</f>
        <v>Critical</v>
      </c>
      <c r="R504">
        <f>Inventory[[#This Row],[Lead_Time_Days]]*0.8</f>
        <v>1.6</v>
      </c>
      <c r="S504">
        <f>MAX(0,Inventory[[#This Row],[Daily_Demand]]*Inventory[[#This Row],[Adj_Lead_Time]]+Inventory[[#This Row],[Safety_Stock]]-Inventory[[#This Row],[Current_Inventory]])</f>
        <v>0</v>
      </c>
    </row>
    <row r="505" spans="1:19" x14ac:dyDescent="0.25">
      <c r="A505">
        <v>504</v>
      </c>
      <c r="B505" t="s">
        <v>526</v>
      </c>
      <c r="C505" s="4" t="s">
        <v>21</v>
      </c>
      <c r="D505" t="s">
        <v>14</v>
      </c>
      <c r="E505" s="4">
        <v>155</v>
      </c>
      <c r="F505" s="4">
        <v>3</v>
      </c>
      <c r="G505" s="4">
        <v>479</v>
      </c>
      <c r="H505" s="4">
        <v>152</v>
      </c>
      <c r="I505" s="4">
        <v>257</v>
      </c>
      <c r="J505" s="6">
        <v>1576.51</v>
      </c>
      <c r="K505" s="4">
        <v>0.44600000000000001</v>
      </c>
      <c r="L505" s="4" t="s">
        <v>19</v>
      </c>
      <c r="M505" s="4">
        <f>Inventory[[#This Row],[Daily_Demand]]*Inventory[[#This Row],[Lead_Time_Days]]</f>
        <v>465</v>
      </c>
      <c r="N505" s="4">
        <f>MAX(0, Inventory[[#This Row],[Demand_Duration_Lead_time]]+Inventory[[#This Row],[Safety_Stock]]-Inventory[[#This Row],[Current_Inventory]])</f>
        <v>138</v>
      </c>
      <c r="O5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5" s="8">
        <f>Inventory[[#This Row],[Current_Inventory]]*Inventory[[#This Row],[Unit_Cost]]</f>
        <v>755148.29</v>
      </c>
      <c r="Q505" t="str">
        <f>IF(Inventory[[#This Row],[Stockout_Risk_Score]] &gt;= 0.8, "Critical",
   IF(Inventory[[#This Row],[Stockout_Risk_Score]] &gt;= 0.6, "High",
      IF(Inventory[[#This Row],[Stockout_Risk_Score]] &gt;= 0.3, "Medium", "Low")
   )
)</f>
        <v>Medium</v>
      </c>
      <c r="R505">
        <f>Inventory[[#This Row],[Lead_Time_Days]]*0.8</f>
        <v>2.4000000000000004</v>
      </c>
      <c r="S505">
        <f>MAX(0,Inventory[[#This Row],[Daily_Demand]]*Inventory[[#This Row],[Adj_Lead_Time]]+Inventory[[#This Row],[Safety_Stock]]-Inventory[[#This Row],[Current_Inventory]])</f>
        <v>45</v>
      </c>
    </row>
    <row r="506" spans="1:19" x14ac:dyDescent="0.25">
      <c r="A506">
        <v>505</v>
      </c>
      <c r="B506" t="s">
        <v>527</v>
      </c>
      <c r="C506" s="4" t="s">
        <v>21</v>
      </c>
      <c r="D506" t="s">
        <v>18</v>
      </c>
      <c r="E506" s="4">
        <v>154</v>
      </c>
      <c r="F506" s="4">
        <v>4</v>
      </c>
      <c r="G506" s="4">
        <v>413</v>
      </c>
      <c r="H506" s="4">
        <v>33</v>
      </c>
      <c r="I506" s="4">
        <v>151</v>
      </c>
      <c r="J506" s="6">
        <v>358.19</v>
      </c>
      <c r="K506" s="4">
        <v>0.13700000000000001</v>
      </c>
      <c r="L506" s="4" t="s">
        <v>27</v>
      </c>
      <c r="M506" s="4">
        <f>Inventory[[#This Row],[Daily_Demand]]*Inventory[[#This Row],[Lead_Time_Days]]</f>
        <v>616</v>
      </c>
      <c r="N506" s="4">
        <f>MAX(0, Inventory[[#This Row],[Demand_Duration_Lead_time]]+Inventory[[#This Row],[Safety_Stock]]-Inventory[[#This Row],[Current_Inventory]])</f>
        <v>236</v>
      </c>
      <c r="O5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6" s="8">
        <f>Inventory[[#This Row],[Current_Inventory]]*Inventory[[#This Row],[Unit_Cost]]</f>
        <v>147932.47</v>
      </c>
      <c r="Q506" t="str">
        <f>IF(Inventory[[#This Row],[Stockout_Risk_Score]] &gt;= 0.8, "Critical",
   IF(Inventory[[#This Row],[Stockout_Risk_Score]] &gt;= 0.6, "High",
      IF(Inventory[[#This Row],[Stockout_Risk_Score]] &gt;= 0.3, "Medium", "Low")
   )
)</f>
        <v>Low</v>
      </c>
      <c r="R506">
        <f>Inventory[[#This Row],[Lead_Time_Days]]*0.8</f>
        <v>3.2</v>
      </c>
      <c r="S506">
        <f>MAX(0,Inventory[[#This Row],[Daily_Demand]]*Inventory[[#This Row],[Adj_Lead_Time]]+Inventory[[#This Row],[Safety_Stock]]-Inventory[[#This Row],[Current_Inventory]])</f>
        <v>112.79999999999995</v>
      </c>
    </row>
    <row r="507" spans="1:19" x14ac:dyDescent="0.25">
      <c r="A507">
        <v>506</v>
      </c>
      <c r="B507" t="s">
        <v>528</v>
      </c>
      <c r="C507" s="4" t="s">
        <v>41</v>
      </c>
      <c r="D507" t="s">
        <v>18</v>
      </c>
      <c r="E507" s="4">
        <v>166</v>
      </c>
      <c r="F507" s="4">
        <v>5</v>
      </c>
      <c r="G507" s="4">
        <v>245</v>
      </c>
      <c r="H507" s="4">
        <v>150</v>
      </c>
      <c r="I507" s="4">
        <v>155</v>
      </c>
      <c r="J507" s="6">
        <v>866.99</v>
      </c>
      <c r="K507" s="4">
        <v>0.72799999999999998</v>
      </c>
      <c r="L507" s="4" t="s">
        <v>15</v>
      </c>
      <c r="M507" s="4">
        <f>Inventory[[#This Row],[Daily_Demand]]*Inventory[[#This Row],[Lead_Time_Days]]</f>
        <v>830</v>
      </c>
      <c r="N507" s="4">
        <f>MAX(0, Inventory[[#This Row],[Demand_Duration_Lead_time]]+Inventory[[#This Row],[Safety_Stock]]-Inventory[[#This Row],[Current_Inventory]])</f>
        <v>735</v>
      </c>
      <c r="O5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7" s="8">
        <f>Inventory[[#This Row],[Current_Inventory]]*Inventory[[#This Row],[Unit_Cost]]</f>
        <v>212412.55</v>
      </c>
      <c r="Q507" t="str">
        <f>IF(Inventory[[#This Row],[Stockout_Risk_Score]] &gt;= 0.8, "Critical",
   IF(Inventory[[#This Row],[Stockout_Risk_Score]] &gt;= 0.6, "High",
      IF(Inventory[[#This Row],[Stockout_Risk_Score]] &gt;= 0.3, "Medium", "Low")
   )
)</f>
        <v>High</v>
      </c>
      <c r="R507">
        <f>Inventory[[#This Row],[Lead_Time_Days]]*0.8</f>
        <v>4</v>
      </c>
      <c r="S507">
        <f>MAX(0,Inventory[[#This Row],[Daily_Demand]]*Inventory[[#This Row],[Adj_Lead_Time]]+Inventory[[#This Row],[Safety_Stock]]-Inventory[[#This Row],[Current_Inventory]])</f>
        <v>569</v>
      </c>
    </row>
    <row r="508" spans="1:19" x14ac:dyDescent="0.25">
      <c r="A508">
        <v>507</v>
      </c>
      <c r="B508" t="s">
        <v>529</v>
      </c>
      <c r="C508" s="4" t="s">
        <v>13</v>
      </c>
      <c r="D508" t="s">
        <v>22</v>
      </c>
      <c r="E508" s="4">
        <v>124</v>
      </c>
      <c r="F508" s="4">
        <v>8</v>
      </c>
      <c r="G508" s="4">
        <v>379</v>
      </c>
      <c r="H508" s="4">
        <v>249</v>
      </c>
      <c r="I508" s="4">
        <v>379</v>
      </c>
      <c r="J508" s="6">
        <v>867.19</v>
      </c>
      <c r="K508" s="4">
        <v>0.25600000000000001</v>
      </c>
      <c r="L508" s="4" t="s">
        <v>27</v>
      </c>
      <c r="M508" s="4">
        <f>Inventory[[#This Row],[Daily_Demand]]*Inventory[[#This Row],[Lead_Time_Days]]</f>
        <v>992</v>
      </c>
      <c r="N508" s="4">
        <f>MAX(0, Inventory[[#This Row],[Demand_Duration_Lead_time]]+Inventory[[#This Row],[Safety_Stock]]-Inventory[[#This Row],[Current_Inventory]])</f>
        <v>862</v>
      </c>
      <c r="O5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8" s="8">
        <f>Inventory[[#This Row],[Current_Inventory]]*Inventory[[#This Row],[Unit_Cost]]</f>
        <v>328665.01</v>
      </c>
      <c r="Q508" t="str">
        <f>IF(Inventory[[#This Row],[Stockout_Risk_Score]] &gt;= 0.8, "Critical",
   IF(Inventory[[#This Row],[Stockout_Risk_Score]] &gt;= 0.6, "High",
      IF(Inventory[[#This Row],[Stockout_Risk_Score]] &gt;= 0.3, "Medium", "Low")
   )
)</f>
        <v>Low</v>
      </c>
      <c r="R508">
        <f>Inventory[[#This Row],[Lead_Time_Days]]*0.8</f>
        <v>6.4</v>
      </c>
      <c r="S508">
        <f>MAX(0,Inventory[[#This Row],[Daily_Demand]]*Inventory[[#This Row],[Adj_Lead_Time]]+Inventory[[#This Row],[Safety_Stock]]-Inventory[[#This Row],[Current_Inventory]])</f>
        <v>663.59999999999991</v>
      </c>
    </row>
    <row r="509" spans="1:19" x14ac:dyDescent="0.25">
      <c r="A509">
        <v>508</v>
      </c>
      <c r="B509" t="s">
        <v>530</v>
      </c>
      <c r="C509" s="4" t="s">
        <v>13</v>
      </c>
      <c r="D509" t="s">
        <v>14</v>
      </c>
      <c r="E509" s="4">
        <v>74</v>
      </c>
      <c r="F509" s="4">
        <v>7</v>
      </c>
      <c r="G509" s="4">
        <v>449</v>
      </c>
      <c r="H509" s="4">
        <v>91</v>
      </c>
      <c r="I509" s="4">
        <v>118</v>
      </c>
      <c r="J509" s="6">
        <v>252.1</v>
      </c>
      <c r="K509" s="4">
        <v>0.16900000000000001</v>
      </c>
      <c r="L509" s="4" t="s">
        <v>27</v>
      </c>
      <c r="M509" s="4">
        <f>Inventory[[#This Row],[Daily_Demand]]*Inventory[[#This Row],[Lead_Time_Days]]</f>
        <v>518</v>
      </c>
      <c r="N509" s="4">
        <f>MAX(0, Inventory[[#This Row],[Demand_Duration_Lead_time]]+Inventory[[#This Row],[Safety_Stock]]-Inventory[[#This Row],[Current_Inventory]])</f>
        <v>160</v>
      </c>
      <c r="O5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9" s="8">
        <f>Inventory[[#This Row],[Current_Inventory]]*Inventory[[#This Row],[Unit_Cost]]</f>
        <v>113192.9</v>
      </c>
      <c r="Q509" t="str">
        <f>IF(Inventory[[#This Row],[Stockout_Risk_Score]] &gt;= 0.8, "Critical",
   IF(Inventory[[#This Row],[Stockout_Risk_Score]] &gt;= 0.6, "High",
      IF(Inventory[[#This Row],[Stockout_Risk_Score]] &gt;= 0.3, "Medium", "Low")
   )
)</f>
        <v>Low</v>
      </c>
      <c r="R509">
        <f>Inventory[[#This Row],[Lead_Time_Days]]*0.8</f>
        <v>5.6000000000000005</v>
      </c>
      <c r="S509">
        <f>MAX(0,Inventory[[#This Row],[Daily_Demand]]*Inventory[[#This Row],[Adj_Lead_Time]]+Inventory[[#This Row],[Safety_Stock]]-Inventory[[#This Row],[Current_Inventory]])</f>
        <v>56.400000000000034</v>
      </c>
    </row>
    <row r="510" spans="1:19" x14ac:dyDescent="0.25">
      <c r="A510">
        <v>509</v>
      </c>
      <c r="B510" t="s">
        <v>531</v>
      </c>
      <c r="C510" s="4" t="s">
        <v>17</v>
      </c>
      <c r="D510" t="s">
        <v>22</v>
      </c>
      <c r="E510" s="4">
        <v>160</v>
      </c>
      <c r="F510" s="4">
        <v>12</v>
      </c>
      <c r="G510" s="4">
        <v>34</v>
      </c>
      <c r="H510" s="4">
        <v>57</v>
      </c>
      <c r="I510" s="4">
        <v>57</v>
      </c>
      <c r="J510" s="6">
        <v>913.94</v>
      </c>
      <c r="K510" s="4">
        <v>0.38200000000000001</v>
      </c>
      <c r="L510" s="4" t="s">
        <v>19</v>
      </c>
      <c r="M510" s="4">
        <f>Inventory[[#This Row],[Daily_Demand]]*Inventory[[#This Row],[Lead_Time_Days]]</f>
        <v>1920</v>
      </c>
      <c r="N510" s="4">
        <f>MAX(0, Inventory[[#This Row],[Demand_Duration_Lead_time]]+Inventory[[#This Row],[Safety_Stock]]-Inventory[[#This Row],[Current_Inventory]])</f>
        <v>1943</v>
      </c>
      <c r="O5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0" s="8">
        <f>Inventory[[#This Row],[Current_Inventory]]*Inventory[[#This Row],[Unit_Cost]]</f>
        <v>31073.960000000003</v>
      </c>
      <c r="Q510" t="str">
        <f>IF(Inventory[[#This Row],[Stockout_Risk_Score]] &gt;= 0.8, "Critical",
   IF(Inventory[[#This Row],[Stockout_Risk_Score]] &gt;= 0.6, "High",
      IF(Inventory[[#This Row],[Stockout_Risk_Score]] &gt;= 0.3, "Medium", "Low")
   )
)</f>
        <v>Medium</v>
      </c>
      <c r="R510">
        <f>Inventory[[#This Row],[Lead_Time_Days]]*0.8</f>
        <v>9.6000000000000014</v>
      </c>
      <c r="S510">
        <f>MAX(0,Inventory[[#This Row],[Daily_Demand]]*Inventory[[#This Row],[Adj_Lead_Time]]+Inventory[[#This Row],[Safety_Stock]]-Inventory[[#This Row],[Current_Inventory]])</f>
        <v>1559.0000000000002</v>
      </c>
    </row>
    <row r="511" spans="1:19" x14ac:dyDescent="0.25">
      <c r="A511">
        <v>510</v>
      </c>
      <c r="B511" t="s">
        <v>532</v>
      </c>
      <c r="C511" s="4" t="s">
        <v>41</v>
      </c>
      <c r="D511" t="s">
        <v>18</v>
      </c>
      <c r="E511" s="4">
        <v>99</v>
      </c>
      <c r="F511" s="4">
        <v>9</v>
      </c>
      <c r="G511" s="4">
        <v>579</v>
      </c>
      <c r="H511" s="4">
        <v>180</v>
      </c>
      <c r="I511" s="4">
        <v>172</v>
      </c>
      <c r="J511" s="6">
        <v>1623.83</v>
      </c>
      <c r="K511" s="4">
        <v>0.53</v>
      </c>
      <c r="L511" s="4" t="s">
        <v>19</v>
      </c>
      <c r="M511" s="4">
        <f>Inventory[[#This Row],[Daily_Demand]]*Inventory[[#This Row],[Lead_Time_Days]]</f>
        <v>891</v>
      </c>
      <c r="N511" s="4">
        <f>MAX(0, Inventory[[#This Row],[Demand_Duration_Lead_time]]+Inventory[[#This Row],[Safety_Stock]]-Inventory[[#This Row],[Current_Inventory]])</f>
        <v>492</v>
      </c>
      <c r="O5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1" s="8">
        <f>Inventory[[#This Row],[Current_Inventory]]*Inventory[[#This Row],[Unit_Cost]]</f>
        <v>940197.57</v>
      </c>
      <c r="Q511" t="str">
        <f>IF(Inventory[[#This Row],[Stockout_Risk_Score]] &gt;= 0.8, "Critical",
   IF(Inventory[[#This Row],[Stockout_Risk_Score]] &gt;= 0.6, "High",
      IF(Inventory[[#This Row],[Stockout_Risk_Score]] &gt;= 0.3, "Medium", "Low")
   )
)</f>
        <v>Medium</v>
      </c>
      <c r="R511">
        <f>Inventory[[#This Row],[Lead_Time_Days]]*0.8</f>
        <v>7.2</v>
      </c>
      <c r="S511">
        <f>MAX(0,Inventory[[#This Row],[Daily_Demand]]*Inventory[[#This Row],[Adj_Lead_Time]]+Inventory[[#This Row],[Safety_Stock]]-Inventory[[#This Row],[Current_Inventory]])</f>
        <v>313.80000000000007</v>
      </c>
    </row>
    <row r="512" spans="1:19" x14ac:dyDescent="0.25">
      <c r="A512">
        <v>511</v>
      </c>
      <c r="B512" t="s">
        <v>533</v>
      </c>
      <c r="C512" s="4" t="s">
        <v>21</v>
      </c>
      <c r="D512" t="s">
        <v>18</v>
      </c>
      <c r="E512" s="4">
        <v>103</v>
      </c>
      <c r="F512" s="4">
        <v>10</v>
      </c>
      <c r="G512" s="4">
        <v>670</v>
      </c>
      <c r="H512" s="4">
        <v>271</v>
      </c>
      <c r="I512" s="4">
        <v>150</v>
      </c>
      <c r="J512" s="6">
        <v>635.35</v>
      </c>
      <c r="K512" s="4">
        <v>9.7000000000000003E-2</v>
      </c>
      <c r="L512" s="4" t="s">
        <v>19</v>
      </c>
      <c r="M512" s="4">
        <f>Inventory[[#This Row],[Daily_Demand]]*Inventory[[#This Row],[Lead_Time_Days]]</f>
        <v>1030</v>
      </c>
      <c r="N512" s="4">
        <f>MAX(0, Inventory[[#This Row],[Demand_Duration_Lead_time]]+Inventory[[#This Row],[Safety_Stock]]-Inventory[[#This Row],[Current_Inventory]])</f>
        <v>631</v>
      </c>
      <c r="O5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2" s="8">
        <f>Inventory[[#This Row],[Current_Inventory]]*Inventory[[#This Row],[Unit_Cost]]</f>
        <v>425684.5</v>
      </c>
      <c r="Q512" t="str">
        <f>IF(Inventory[[#This Row],[Stockout_Risk_Score]] &gt;= 0.8, "Critical",
   IF(Inventory[[#This Row],[Stockout_Risk_Score]] &gt;= 0.6, "High",
      IF(Inventory[[#This Row],[Stockout_Risk_Score]] &gt;= 0.3, "Medium", "Low")
   )
)</f>
        <v>Low</v>
      </c>
      <c r="R512">
        <f>Inventory[[#This Row],[Lead_Time_Days]]*0.8</f>
        <v>8</v>
      </c>
      <c r="S512">
        <f>MAX(0,Inventory[[#This Row],[Daily_Demand]]*Inventory[[#This Row],[Adj_Lead_Time]]+Inventory[[#This Row],[Safety_Stock]]-Inventory[[#This Row],[Current_Inventory]])</f>
        <v>425</v>
      </c>
    </row>
    <row r="513" spans="1:19" x14ac:dyDescent="0.25">
      <c r="A513">
        <v>512</v>
      </c>
      <c r="B513" t="s">
        <v>534</v>
      </c>
      <c r="C513" s="4" t="s">
        <v>13</v>
      </c>
      <c r="D513" t="s">
        <v>22</v>
      </c>
      <c r="E513" s="4">
        <v>171</v>
      </c>
      <c r="F513" s="4">
        <v>7</v>
      </c>
      <c r="G513" s="4">
        <v>565</v>
      </c>
      <c r="H513" s="4">
        <v>77</v>
      </c>
      <c r="I513" s="4">
        <v>50</v>
      </c>
      <c r="J513" s="6">
        <v>893.52</v>
      </c>
      <c r="K513" s="4">
        <v>0.57199999999999995</v>
      </c>
      <c r="L513" s="4" t="s">
        <v>15</v>
      </c>
      <c r="M513" s="4">
        <f>Inventory[[#This Row],[Daily_Demand]]*Inventory[[#This Row],[Lead_Time_Days]]</f>
        <v>1197</v>
      </c>
      <c r="N513" s="4">
        <f>MAX(0, Inventory[[#This Row],[Demand_Duration_Lead_time]]+Inventory[[#This Row],[Safety_Stock]]-Inventory[[#This Row],[Current_Inventory]])</f>
        <v>709</v>
      </c>
      <c r="O5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3" s="8">
        <f>Inventory[[#This Row],[Current_Inventory]]*Inventory[[#This Row],[Unit_Cost]]</f>
        <v>504838.8</v>
      </c>
      <c r="Q513" t="str">
        <f>IF(Inventory[[#This Row],[Stockout_Risk_Score]] &gt;= 0.8, "Critical",
   IF(Inventory[[#This Row],[Stockout_Risk_Score]] &gt;= 0.6, "High",
      IF(Inventory[[#This Row],[Stockout_Risk_Score]] &gt;= 0.3, "Medium", "Low")
   )
)</f>
        <v>Medium</v>
      </c>
      <c r="R513">
        <f>Inventory[[#This Row],[Lead_Time_Days]]*0.8</f>
        <v>5.6000000000000005</v>
      </c>
      <c r="S513">
        <f>MAX(0,Inventory[[#This Row],[Daily_Demand]]*Inventory[[#This Row],[Adj_Lead_Time]]+Inventory[[#This Row],[Safety_Stock]]-Inventory[[#This Row],[Current_Inventory]])</f>
        <v>469.60000000000014</v>
      </c>
    </row>
    <row r="514" spans="1:19" x14ac:dyDescent="0.25">
      <c r="A514">
        <v>513</v>
      </c>
      <c r="B514" t="s">
        <v>535</v>
      </c>
      <c r="C514" s="4" t="s">
        <v>41</v>
      </c>
      <c r="D514" t="s">
        <v>18</v>
      </c>
      <c r="E514" s="4">
        <v>46</v>
      </c>
      <c r="F514" s="4">
        <v>8</v>
      </c>
      <c r="G514" s="4">
        <v>433</v>
      </c>
      <c r="H514" s="4">
        <v>23</v>
      </c>
      <c r="I514" s="4">
        <v>56</v>
      </c>
      <c r="J514" s="6">
        <v>1923.87</v>
      </c>
      <c r="K514" s="4">
        <v>1.4999999999999999E-2</v>
      </c>
      <c r="L514" s="4" t="s">
        <v>19</v>
      </c>
      <c r="M514" s="4">
        <f>Inventory[[#This Row],[Daily_Demand]]*Inventory[[#This Row],[Lead_Time_Days]]</f>
        <v>368</v>
      </c>
      <c r="N514" s="4">
        <f>MAX(0, Inventory[[#This Row],[Demand_Duration_Lead_time]]+Inventory[[#This Row],[Safety_Stock]]-Inventory[[#This Row],[Current_Inventory]])</f>
        <v>0</v>
      </c>
      <c r="O5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4" s="8">
        <f>Inventory[[#This Row],[Current_Inventory]]*Inventory[[#This Row],[Unit_Cost]]</f>
        <v>833035.71</v>
      </c>
      <c r="Q514" t="str">
        <f>IF(Inventory[[#This Row],[Stockout_Risk_Score]] &gt;= 0.8, "Critical",
   IF(Inventory[[#This Row],[Stockout_Risk_Score]] &gt;= 0.6, "High",
      IF(Inventory[[#This Row],[Stockout_Risk_Score]] &gt;= 0.3, "Medium", "Low")
   )
)</f>
        <v>Low</v>
      </c>
      <c r="R514">
        <f>Inventory[[#This Row],[Lead_Time_Days]]*0.8</f>
        <v>6.4</v>
      </c>
      <c r="S514">
        <f>MAX(0,Inventory[[#This Row],[Daily_Demand]]*Inventory[[#This Row],[Adj_Lead_Time]]+Inventory[[#This Row],[Safety_Stock]]-Inventory[[#This Row],[Current_Inventory]])</f>
        <v>0</v>
      </c>
    </row>
    <row r="515" spans="1:19" x14ac:dyDescent="0.25">
      <c r="A515">
        <v>514</v>
      </c>
      <c r="B515" t="s">
        <v>536</v>
      </c>
      <c r="C515" s="4" t="s">
        <v>13</v>
      </c>
      <c r="D515" t="s">
        <v>14</v>
      </c>
      <c r="E515" s="4">
        <v>155</v>
      </c>
      <c r="F515" s="4">
        <v>5</v>
      </c>
      <c r="G515" s="4">
        <v>374</v>
      </c>
      <c r="H515" s="4">
        <v>39</v>
      </c>
      <c r="I515" s="4">
        <v>367</v>
      </c>
      <c r="J515" s="6">
        <v>111.83</v>
      </c>
      <c r="K515" s="4">
        <v>0.89200000000000002</v>
      </c>
      <c r="L515" s="4" t="s">
        <v>15</v>
      </c>
      <c r="M515" s="4">
        <f>Inventory[[#This Row],[Daily_Demand]]*Inventory[[#This Row],[Lead_Time_Days]]</f>
        <v>775</v>
      </c>
      <c r="N515" s="4">
        <f>MAX(0, Inventory[[#This Row],[Demand_Duration_Lead_time]]+Inventory[[#This Row],[Safety_Stock]]-Inventory[[#This Row],[Current_Inventory]])</f>
        <v>440</v>
      </c>
      <c r="O5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5" s="8">
        <f>Inventory[[#This Row],[Current_Inventory]]*Inventory[[#This Row],[Unit_Cost]]</f>
        <v>41824.42</v>
      </c>
      <c r="Q515" t="str">
        <f>IF(Inventory[[#This Row],[Stockout_Risk_Score]] &gt;= 0.8, "Critical",
   IF(Inventory[[#This Row],[Stockout_Risk_Score]] &gt;= 0.6, "High",
      IF(Inventory[[#This Row],[Stockout_Risk_Score]] &gt;= 0.3, "Medium", "Low")
   )
)</f>
        <v>Critical</v>
      </c>
      <c r="R515">
        <f>Inventory[[#This Row],[Lead_Time_Days]]*0.8</f>
        <v>4</v>
      </c>
      <c r="S515">
        <f>MAX(0,Inventory[[#This Row],[Daily_Demand]]*Inventory[[#This Row],[Adj_Lead_Time]]+Inventory[[#This Row],[Safety_Stock]]-Inventory[[#This Row],[Current_Inventory]])</f>
        <v>285</v>
      </c>
    </row>
    <row r="516" spans="1:19" x14ac:dyDescent="0.25">
      <c r="A516">
        <v>515</v>
      </c>
      <c r="B516" t="s">
        <v>537</v>
      </c>
      <c r="C516" s="4" t="s">
        <v>13</v>
      </c>
      <c r="D516" t="s">
        <v>22</v>
      </c>
      <c r="E516" s="4">
        <v>74</v>
      </c>
      <c r="F516" s="4">
        <v>3</v>
      </c>
      <c r="G516" s="4">
        <v>476</v>
      </c>
      <c r="H516" s="4">
        <v>119</v>
      </c>
      <c r="I516" s="4">
        <v>160</v>
      </c>
      <c r="J516" s="6">
        <v>1203.47</v>
      </c>
      <c r="K516" s="4">
        <v>0.92100000000000004</v>
      </c>
      <c r="L516" s="4" t="s">
        <v>19</v>
      </c>
      <c r="M516" s="4">
        <f>Inventory[[#This Row],[Daily_Demand]]*Inventory[[#This Row],[Lead_Time_Days]]</f>
        <v>222</v>
      </c>
      <c r="N516" s="4">
        <f>MAX(0, Inventory[[#This Row],[Demand_Duration_Lead_time]]+Inventory[[#This Row],[Safety_Stock]]-Inventory[[#This Row],[Current_Inventory]])</f>
        <v>0</v>
      </c>
      <c r="O5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6" s="8">
        <f>Inventory[[#This Row],[Current_Inventory]]*Inventory[[#This Row],[Unit_Cost]]</f>
        <v>572851.72</v>
      </c>
      <c r="Q516" t="str">
        <f>IF(Inventory[[#This Row],[Stockout_Risk_Score]] &gt;= 0.8, "Critical",
   IF(Inventory[[#This Row],[Stockout_Risk_Score]] &gt;= 0.6, "High",
      IF(Inventory[[#This Row],[Stockout_Risk_Score]] &gt;= 0.3, "Medium", "Low")
   )
)</f>
        <v>Critical</v>
      </c>
      <c r="R516">
        <f>Inventory[[#This Row],[Lead_Time_Days]]*0.8</f>
        <v>2.4000000000000004</v>
      </c>
      <c r="S516">
        <f>MAX(0,Inventory[[#This Row],[Daily_Demand]]*Inventory[[#This Row],[Adj_Lead_Time]]+Inventory[[#This Row],[Safety_Stock]]-Inventory[[#This Row],[Current_Inventory]])</f>
        <v>0</v>
      </c>
    </row>
    <row r="517" spans="1:19" x14ac:dyDescent="0.25">
      <c r="A517">
        <v>516</v>
      </c>
      <c r="B517" t="s">
        <v>538</v>
      </c>
      <c r="C517" s="4" t="s">
        <v>21</v>
      </c>
      <c r="D517" t="s">
        <v>14</v>
      </c>
      <c r="E517" s="4">
        <v>6</v>
      </c>
      <c r="F517" s="4">
        <v>10</v>
      </c>
      <c r="G517" s="4">
        <v>741</v>
      </c>
      <c r="H517" s="4">
        <v>221</v>
      </c>
      <c r="I517" s="4">
        <v>392</v>
      </c>
      <c r="J517" s="6">
        <v>1499.7</v>
      </c>
      <c r="K517" s="4">
        <v>0.73299999999999998</v>
      </c>
      <c r="L517" s="4" t="s">
        <v>19</v>
      </c>
      <c r="M517" s="4">
        <f>Inventory[[#This Row],[Daily_Demand]]*Inventory[[#This Row],[Lead_Time_Days]]</f>
        <v>60</v>
      </c>
      <c r="N517" s="4">
        <f>MAX(0, Inventory[[#This Row],[Demand_Duration_Lead_time]]+Inventory[[#This Row],[Safety_Stock]]-Inventory[[#This Row],[Current_Inventory]])</f>
        <v>0</v>
      </c>
      <c r="O5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17" s="8">
        <f>Inventory[[#This Row],[Current_Inventory]]*Inventory[[#This Row],[Unit_Cost]]</f>
        <v>1111277.7</v>
      </c>
      <c r="Q517" t="str">
        <f>IF(Inventory[[#This Row],[Stockout_Risk_Score]] &gt;= 0.8, "Critical",
   IF(Inventory[[#This Row],[Stockout_Risk_Score]] &gt;= 0.6, "High",
      IF(Inventory[[#This Row],[Stockout_Risk_Score]] &gt;= 0.3, "Medium", "Low")
   )
)</f>
        <v>High</v>
      </c>
      <c r="R517">
        <f>Inventory[[#This Row],[Lead_Time_Days]]*0.8</f>
        <v>8</v>
      </c>
      <c r="S517">
        <f>MAX(0,Inventory[[#This Row],[Daily_Demand]]*Inventory[[#This Row],[Adj_Lead_Time]]+Inventory[[#This Row],[Safety_Stock]]-Inventory[[#This Row],[Current_Inventory]])</f>
        <v>0</v>
      </c>
    </row>
    <row r="518" spans="1:19" x14ac:dyDescent="0.25">
      <c r="A518">
        <v>517</v>
      </c>
      <c r="B518" t="s">
        <v>539</v>
      </c>
      <c r="C518" s="4" t="s">
        <v>26</v>
      </c>
      <c r="D518" t="s">
        <v>14</v>
      </c>
      <c r="E518" s="4">
        <v>156</v>
      </c>
      <c r="F518" s="4">
        <v>10</v>
      </c>
      <c r="G518" s="4">
        <v>550</v>
      </c>
      <c r="H518" s="4">
        <v>273</v>
      </c>
      <c r="I518" s="4">
        <v>235</v>
      </c>
      <c r="J518" s="6">
        <v>1533.72</v>
      </c>
      <c r="K518" s="4">
        <v>0.46700000000000003</v>
      </c>
      <c r="L518" s="4" t="s">
        <v>27</v>
      </c>
      <c r="M518" s="4">
        <f>Inventory[[#This Row],[Daily_Demand]]*Inventory[[#This Row],[Lead_Time_Days]]</f>
        <v>1560</v>
      </c>
      <c r="N518" s="4">
        <f>MAX(0, Inventory[[#This Row],[Demand_Duration_Lead_time]]+Inventory[[#This Row],[Safety_Stock]]-Inventory[[#This Row],[Current_Inventory]])</f>
        <v>1283</v>
      </c>
      <c r="O5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8" s="8">
        <f>Inventory[[#This Row],[Current_Inventory]]*Inventory[[#This Row],[Unit_Cost]]</f>
        <v>843546</v>
      </c>
      <c r="Q518" t="str">
        <f>IF(Inventory[[#This Row],[Stockout_Risk_Score]] &gt;= 0.8, "Critical",
   IF(Inventory[[#This Row],[Stockout_Risk_Score]] &gt;= 0.6, "High",
      IF(Inventory[[#This Row],[Stockout_Risk_Score]] &gt;= 0.3, "Medium", "Low")
   )
)</f>
        <v>Medium</v>
      </c>
      <c r="R518">
        <f>Inventory[[#This Row],[Lead_Time_Days]]*0.8</f>
        <v>8</v>
      </c>
      <c r="S518">
        <f>MAX(0,Inventory[[#This Row],[Daily_Demand]]*Inventory[[#This Row],[Adj_Lead_Time]]+Inventory[[#This Row],[Safety_Stock]]-Inventory[[#This Row],[Current_Inventory]])</f>
        <v>971</v>
      </c>
    </row>
    <row r="519" spans="1:19" x14ac:dyDescent="0.25">
      <c r="A519">
        <v>518</v>
      </c>
      <c r="B519" t="s">
        <v>540</v>
      </c>
      <c r="C519" s="4" t="s">
        <v>17</v>
      </c>
      <c r="D519" t="s">
        <v>14</v>
      </c>
      <c r="E519" s="4">
        <v>149</v>
      </c>
      <c r="F519" s="4">
        <v>5</v>
      </c>
      <c r="G519" s="4">
        <v>215</v>
      </c>
      <c r="H519" s="4">
        <v>211</v>
      </c>
      <c r="I519" s="4">
        <v>265</v>
      </c>
      <c r="J519" s="6">
        <v>1446.08</v>
      </c>
      <c r="K519" s="4">
        <v>0.255</v>
      </c>
      <c r="L519" s="4" t="s">
        <v>27</v>
      </c>
      <c r="M519" s="4">
        <f>Inventory[[#This Row],[Daily_Demand]]*Inventory[[#This Row],[Lead_Time_Days]]</f>
        <v>745</v>
      </c>
      <c r="N519" s="4">
        <f>MAX(0, Inventory[[#This Row],[Demand_Duration_Lead_time]]+Inventory[[#This Row],[Safety_Stock]]-Inventory[[#This Row],[Current_Inventory]])</f>
        <v>741</v>
      </c>
      <c r="O5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9" s="8">
        <f>Inventory[[#This Row],[Current_Inventory]]*Inventory[[#This Row],[Unit_Cost]]</f>
        <v>310907.2</v>
      </c>
      <c r="Q519" t="str">
        <f>IF(Inventory[[#This Row],[Stockout_Risk_Score]] &gt;= 0.8, "Critical",
   IF(Inventory[[#This Row],[Stockout_Risk_Score]] &gt;= 0.6, "High",
      IF(Inventory[[#This Row],[Stockout_Risk_Score]] &gt;= 0.3, "Medium", "Low")
   )
)</f>
        <v>Low</v>
      </c>
      <c r="R519">
        <f>Inventory[[#This Row],[Lead_Time_Days]]*0.8</f>
        <v>4</v>
      </c>
      <c r="S519">
        <f>MAX(0,Inventory[[#This Row],[Daily_Demand]]*Inventory[[#This Row],[Adj_Lead_Time]]+Inventory[[#This Row],[Safety_Stock]]-Inventory[[#This Row],[Current_Inventory]])</f>
        <v>592</v>
      </c>
    </row>
    <row r="520" spans="1:19" x14ac:dyDescent="0.25">
      <c r="A520">
        <v>519</v>
      </c>
      <c r="B520" t="s">
        <v>541</v>
      </c>
      <c r="C520" s="4" t="s">
        <v>17</v>
      </c>
      <c r="D520" t="s">
        <v>22</v>
      </c>
      <c r="E520" s="4">
        <v>113</v>
      </c>
      <c r="F520" s="4">
        <v>13</v>
      </c>
      <c r="G520" s="4">
        <v>134</v>
      </c>
      <c r="H520" s="4">
        <v>93</v>
      </c>
      <c r="I520" s="4">
        <v>392</v>
      </c>
      <c r="J520" s="6">
        <v>1466.58</v>
      </c>
      <c r="K520" s="4">
        <v>0.74399999999999999</v>
      </c>
      <c r="L520" s="4" t="s">
        <v>27</v>
      </c>
      <c r="M520" s="4">
        <f>Inventory[[#This Row],[Daily_Demand]]*Inventory[[#This Row],[Lead_Time_Days]]</f>
        <v>1469</v>
      </c>
      <c r="N520" s="4">
        <f>MAX(0, Inventory[[#This Row],[Demand_Duration_Lead_time]]+Inventory[[#This Row],[Safety_Stock]]-Inventory[[#This Row],[Current_Inventory]])</f>
        <v>1428</v>
      </c>
      <c r="O5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0" s="8">
        <f>Inventory[[#This Row],[Current_Inventory]]*Inventory[[#This Row],[Unit_Cost]]</f>
        <v>196521.72</v>
      </c>
      <c r="Q520" t="str">
        <f>IF(Inventory[[#This Row],[Stockout_Risk_Score]] &gt;= 0.8, "Critical",
   IF(Inventory[[#This Row],[Stockout_Risk_Score]] &gt;= 0.6, "High",
      IF(Inventory[[#This Row],[Stockout_Risk_Score]] &gt;= 0.3, "Medium", "Low")
   )
)</f>
        <v>High</v>
      </c>
      <c r="R520">
        <f>Inventory[[#This Row],[Lead_Time_Days]]*0.8</f>
        <v>10.4</v>
      </c>
      <c r="S520">
        <f>MAX(0,Inventory[[#This Row],[Daily_Demand]]*Inventory[[#This Row],[Adj_Lead_Time]]+Inventory[[#This Row],[Safety_Stock]]-Inventory[[#This Row],[Current_Inventory]])</f>
        <v>1134.2</v>
      </c>
    </row>
    <row r="521" spans="1:19" x14ac:dyDescent="0.25">
      <c r="A521">
        <v>520</v>
      </c>
      <c r="B521" t="s">
        <v>542</v>
      </c>
      <c r="C521" s="4" t="s">
        <v>21</v>
      </c>
      <c r="D521" t="s">
        <v>18</v>
      </c>
      <c r="E521" s="4">
        <v>69</v>
      </c>
      <c r="F521" s="4">
        <v>4</v>
      </c>
      <c r="G521" s="4">
        <v>436</v>
      </c>
      <c r="H521" s="4">
        <v>62</v>
      </c>
      <c r="I521" s="4">
        <v>172</v>
      </c>
      <c r="J521" s="6">
        <v>165.07</v>
      </c>
      <c r="K521" s="4">
        <v>0.93200000000000005</v>
      </c>
      <c r="L521" s="4" t="s">
        <v>15</v>
      </c>
      <c r="M521" s="4">
        <f>Inventory[[#This Row],[Daily_Demand]]*Inventory[[#This Row],[Lead_Time_Days]]</f>
        <v>276</v>
      </c>
      <c r="N521" s="4">
        <f>MAX(0, Inventory[[#This Row],[Demand_Duration_Lead_time]]+Inventory[[#This Row],[Safety_Stock]]-Inventory[[#This Row],[Current_Inventory]])</f>
        <v>0</v>
      </c>
      <c r="O5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1" s="8">
        <f>Inventory[[#This Row],[Current_Inventory]]*Inventory[[#This Row],[Unit_Cost]]</f>
        <v>71970.52</v>
      </c>
      <c r="Q521" t="str">
        <f>IF(Inventory[[#This Row],[Stockout_Risk_Score]] &gt;= 0.8, "Critical",
   IF(Inventory[[#This Row],[Stockout_Risk_Score]] &gt;= 0.6, "High",
      IF(Inventory[[#This Row],[Stockout_Risk_Score]] &gt;= 0.3, "Medium", "Low")
   )
)</f>
        <v>Critical</v>
      </c>
      <c r="R521">
        <f>Inventory[[#This Row],[Lead_Time_Days]]*0.8</f>
        <v>3.2</v>
      </c>
      <c r="S521">
        <f>MAX(0,Inventory[[#This Row],[Daily_Demand]]*Inventory[[#This Row],[Adj_Lead_Time]]+Inventory[[#This Row],[Safety_Stock]]-Inventory[[#This Row],[Current_Inventory]])</f>
        <v>0</v>
      </c>
    </row>
    <row r="522" spans="1:19" x14ac:dyDescent="0.25">
      <c r="A522">
        <v>521</v>
      </c>
      <c r="B522" t="s">
        <v>543</v>
      </c>
      <c r="C522" s="4" t="s">
        <v>13</v>
      </c>
      <c r="D522" t="s">
        <v>14</v>
      </c>
      <c r="E522" s="4">
        <v>74</v>
      </c>
      <c r="F522" s="4">
        <v>11</v>
      </c>
      <c r="G522" s="4">
        <v>371</v>
      </c>
      <c r="H522" s="4">
        <v>265</v>
      </c>
      <c r="I522" s="4">
        <v>250</v>
      </c>
      <c r="J522" s="6">
        <v>1091.57</v>
      </c>
      <c r="K522" s="4">
        <v>0.159</v>
      </c>
      <c r="L522" s="4" t="s">
        <v>19</v>
      </c>
      <c r="M522" s="4">
        <f>Inventory[[#This Row],[Daily_Demand]]*Inventory[[#This Row],[Lead_Time_Days]]</f>
        <v>814</v>
      </c>
      <c r="N522" s="4">
        <f>MAX(0, Inventory[[#This Row],[Demand_Duration_Lead_time]]+Inventory[[#This Row],[Safety_Stock]]-Inventory[[#This Row],[Current_Inventory]])</f>
        <v>708</v>
      </c>
      <c r="O5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2" s="8">
        <f>Inventory[[#This Row],[Current_Inventory]]*Inventory[[#This Row],[Unit_Cost]]</f>
        <v>404972.47</v>
      </c>
      <c r="Q522" t="str">
        <f>IF(Inventory[[#This Row],[Stockout_Risk_Score]] &gt;= 0.8, "Critical",
   IF(Inventory[[#This Row],[Stockout_Risk_Score]] &gt;= 0.6, "High",
      IF(Inventory[[#This Row],[Stockout_Risk_Score]] &gt;= 0.3, "Medium", "Low")
   )
)</f>
        <v>Low</v>
      </c>
      <c r="R522">
        <f>Inventory[[#This Row],[Lead_Time_Days]]*0.8</f>
        <v>8.8000000000000007</v>
      </c>
      <c r="S522">
        <f>MAX(0,Inventory[[#This Row],[Daily_Demand]]*Inventory[[#This Row],[Adj_Lead_Time]]+Inventory[[#This Row],[Safety_Stock]]-Inventory[[#This Row],[Current_Inventory]])</f>
        <v>545.20000000000005</v>
      </c>
    </row>
    <row r="523" spans="1:19" x14ac:dyDescent="0.25">
      <c r="A523">
        <v>522</v>
      </c>
      <c r="B523" t="s">
        <v>544</v>
      </c>
      <c r="C523" s="4" t="s">
        <v>41</v>
      </c>
      <c r="D523" t="s">
        <v>14</v>
      </c>
      <c r="E523" s="4">
        <v>73</v>
      </c>
      <c r="F523" s="4">
        <v>12</v>
      </c>
      <c r="G523" s="4">
        <v>94</v>
      </c>
      <c r="H523" s="4">
        <v>83</v>
      </c>
      <c r="I523" s="4">
        <v>57</v>
      </c>
      <c r="J523" s="6">
        <v>1576.79</v>
      </c>
      <c r="K523" s="4">
        <v>0.46600000000000003</v>
      </c>
      <c r="L523" s="4" t="s">
        <v>27</v>
      </c>
      <c r="M523" s="4">
        <f>Inventory[[#This Row],[Daily_Demand]]*Inventory[[#This Row],[Lead_Time_Days]]</f>
        <v>876</v>
      </c>
      <c r="N523" s="4">
        <f>MAX(0, Inventory[[#This Row],[Demand_Duration_Lead_time]]+Inventory[[#This Row],[Safety_Stock]]-Inventory[[#This Row],[Current_Inventory]])</f>
        <v>865</v>
      </c>
      <c r="O5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3" s="8">
        <f>Inventory[[#This Row],[Current_Inventory]]*Inventory[[#This Row],[Unit_Cost]]</f>
        <v>148218.26</v>
      </c>
      <c r="Q523" t="str">
        <f>IF(Inventory[[#This Row],[Stockout_Risk_Score]] &gt;= 0.8, "Critical",
   IF(Inventory[[#This Row],[Stockout_Risk_Score]] &gt;= 0.6, "High",
      IF(Inventory[[#This Row],[Stockout_Risk_Score]] &gt;= 0.3, "Medium", "Low")
   )
)</f>
        <v>Medium</v>
      </c>
      <c r="R523">
        <f>Inventory[[#This Row],[Lead_Time_Days]]*0.8</f>
        <v>9.6000000000000014</v>
      </c>
      <c r="S523">
        <f>MAX(0,Inventory[[#This Row],[Daily_Demand]]*Inventory[[#This Row],[Adj_Lead_Time]]+Inventory[[#This Row],[Safety_Stock]]-Inventory[[#This Row],[Current_Inventory]])</f>
        <v>689.80000000000007</v>
      </c>
    </row>
    <row r="524" spans="1:19" x14ac:dyDescent="0.25">
      <c r="A524">
        <v>523</v>
      </c>
      <c r="B524" t="s">
        <v>545</v>
      </c>
      <c r="C524" s="4" t="s">
        <v>13</v>
      </c>
      <c r="D524" t="s">
        <v>14</v>
      </c>
      <c r="E524" s="4">
        <v>125</v>
      </c>
      <c r="F524" s="4">
        <v>7</v>
      </c>
      <c r="G524" s="4">
        <v>681</v>
      </c>
      <c r="H524" s="4">
        <v>229</v>
      </c>
      <c r="I524" s="4">
        <v>113</v>
      </c>
      <c r="J524" s="6">
        <v>233.43</v>
      </c>
      <c r="K524" s="4">
        <v>0.315</v>
      </c>
      <c r="L524" s="4" t="s">
        <v>19</v>
      </c>
      <c r="M524" s="4">
        <f>Inventory[[#This Row],[Daily_Demand]]*Inventory[[#This Row],[Lead_Time_Days]]</f>
        <v>875</v>
      </c>
      <c r="N524" s="4">
        <f>MAX(0, Inventory[[#This Row],[Demand_Duration_Lead_time]]+Inventory[[#This Row],[Safety_Stock]]-Inventory[[#This Row],[Current_Inventory]])</f>
        <v>423</v>
      </c>
      <c r="O5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4" s="8">
        <f>Inventory[[#This Row],[Current_Inventory]]*Inventory[[#This Row],[Unit_Cost]]</f>
        <v>158965.83000000002</v>
      </c>
      <c r="Q524" t="str">
        <f>IF(Inventory[[#This Row],[Stockout_Risk_Score]] &gt;= 0.8, "Critical",
   IF(Inventory[[#This Row],[Stockout_Risk_Score]] &gt;= 0.6, "High",
      IF(Inventory[[#This Row],[Stockout_Risk_Score]] &gt;= 0.3, "Medium", "Low")
   )
)</f>
        <v>Medium</v>
      </c>
      <c r="R524">
        <f>Inventory[[#This Row],[Lead_Time_Days]]*0.8</f>
        <v>5.6000000000000005</v>
      </c>
      <c r="S524">
        <f>MAX(0,Inventory[[#This Row],[Daily_Demand]]*Inventory[[#This Row],[Adj_Lead_Time]]+Inventory[[#This Row],[Safety_Stock]]-Inventory[[#This Row],[Current_Inventory]])</f>
        <v>248.00000000000011</v>
      </c>
    </row>
    <row r="525" spans="1:19" x14ac:dyDescent="0.25">
      <c r="A525">
        <v>524</v>
      </c>
      <c r="B525" t="s">
        <v>546</v>
      </c>
      <c r="C525" s="4" t="s">
        <v>21</v>
      </c>
      <c r="D525" t="s">
        <v>18</v>
      </c>
      <c r="E525" s="4">
        <v>113</v>
      </c>
      <c r="F525" s="4">
        <v>4</v>
      </c>
      <c r="G525" s="4">
        <v>55</v>
      </c>
      <c r="H525" s="4">
        <v>152</v>
      </c>
      <c r="I525" s="4">
        <v>185</v>
      </c>
      <c r="J525" s="6">
        <v>73.5</v>
      </c>
      <c r="K525" s="4">
        <v>0.35699999999999998</v>
      </c>
      <c r="L525" s="4" t="s">
        <v>27</v>
      </c>
      <c r="M525" s="4">
        <f>Inventory[[#This Row],[Daily_Demand]]*Inventory[[#This Row],[Lead_Time_Days]]</f>
        <v>452</v>
      </c>
      <c r="N525" s="4">
        <f>MAX(0, Inventory[[#This Row],[Demand_Duration_Lead_time]]+Inventory[[#This Row],[Safety_Stock]]-Inventory[[#This Row],[Current_Inventory]])</f>
        <v>549</v>
      </c>
      <c r="O5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5" s="8">
        <f>Inventory[[#This Row],[Current_Inventory]]*Inventory[[#This Row],[Unit_Cost]]</f>
        <v>4042.5</v>
      </c>
      <c r="Q525" t="str">
        <f>IF(Inventory[[#This Row],[Stockout_Risk_Score]] &gt;= 0.8, "Critical",
   IF(Inventory[[#This Row],[Stockout_Risk_Score]] &gt;= 0.6, "High",
      IF(Inventory[[#This Row],[Stockout_Risk_Score]] &gt;= 0.3, "Medium", "Low")
   )
)</f>
        <v>Medium</v>
      </c>
      <c r="R525">
        <f>Inventory[[#This Row],[Lead_Time_Days]]*0.8</f>
        <v>3.2</v>
      </c>
      <c r="S525">
        <f>MAX(0,Inventory[[#This Row],[Daily_Demand]]*Inventory[[#This Row],[Adj_Lead_Time]]+Inventory[[#This Row],[Safety_Stock]]-Inventory[[#This Row],[Current_Inventory]])</f>
        <v>458.6</v>
      </c>
    </row>
    <row r="526" spans="1:19" x14ac:dyDescent="0.25">
      <c r="A526">
        <v>525</v>
      </c>
      <c r="B526" t="s">
        <v>547</v>
      </c>
      <c r="C526" s="4" t="s">
        <v>17</v>
      </c>
      <c r="D526" t="s">
        <v>18</v>
      </c>
      <c r="E526" s="4">
        <v>64</v>
      </c>
      <c r="F526" s="4">
        <v>2</v>
      </c>
      <c r="G526" s="4">
        <v>261</v>
      </c>
      <c r="H526" s="4">
        <v>109</v>
      </c>
      <c r="I526" s="4">
        <v>235</v>
      </c>
      <c r="J526" s="6">
        <v>1638.4</v>
      </c>
      <c r="K526" s="4">
        <v>0.40600000000000003</v>
      </c>
      <c r="L526" s="4" t="s">
        <v>19</v>
      </c>
      <c r="M526" s="4">
        <f>Inventory[[#This Row],[Daily_Demand]]*Inventory[[#This Row],[Lead_Time_Days]]</f>
        <v>128</v>
      </c>
      <c r="N526" s="4">
        <f>MAX(0, Inventory[[#This Row],[Demand_Duration_Lead_time]]+Inventory[[#This Row],[Safety_Stock]]-Inventory[[#This Row],[Current_Inventory]])</f>
        <v>0</v>
      </c>
      <c r="O5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6" s="8">
        <f>Inventory[[#This Row],[Current_Inventory]]*Inventory[[#This Row],[Unit_Cost]]</f>
        <v>427622.40000000002</v>
      </c>
      <c r="Q526" t="str">
        <f>IF(Inventory[[#This Row],[Stockout_Risk_Score]] &gt;= 0.8, "Critical",
   IF(Inventory[[#This Row],[Stockout_Risk_Score]] &gt;= 0.6, "High",
      IF(Inventory[[#This Row],[Stockout_Risk_Score]] &gt;= 0.3, "Medium", "Low")
   )
)</f>
        <v>Medium</v>
      </c>
      <c r="R526">
        <f>Inventory[[#This Row],[Lead_Time_Days]]*0.8</f>
        <v>1.6</v>
      </c>
      <c r="S526">
        <f>MAX(0,Inventory[[#This Row],[Daily_Demand]]*Inventory[[#This Row],[Adj_Lead_Time]]+Inventory[[#This Row],[Safety_Stock]]-Inventory[[#This Row],[Current_Inventory]])</f>
        <v>0</v>
      </c>
    </row>
    <row r="527" spans="1:19" x14ac:dyDescent="0.25">
      <c r="A527">
        <v>526</v>
      </c>
      <c r="B527" t="s">
        <v>548</v>
      </c>
      <c r="C527" s="4" t="s">
        <v>13</v>
      </c>
      <c r="D527" t="s">
        <v>22</v>
      </c>
      <c r="E527" s="4">
        <v>182</v>
      </c>
      <c r="F527" s="4">
        <v>5</v>
      </c>
      <c r="G527" s="4">
        <v>682</v>
      </c>
      <c r="H527" s="4">
        <v>138</v>
      </c>
      <c r="I527" s="4">
        <v>176</v>
      </c>
      <c r="J527" s="6">
        <v>1438.97</v>
      </c>
      <c r="K527" s="4">
        <v>0.95199999999999996</v>
      </c>
      <c r="L527" s="4" t="s">
        <v>27</v>
      </c>
      <c r="M527" s="4">
        <f>Inventory[[#This Row],[Daily_Demand]]*Inventory[[#This Row],[Lead_Time_Days]]</f>
        <v>910</v>
      </c>
      <c r="N527" s="4">
        <f>MAX(0, Inventory[[#This Row],[Demand_Duration_Lead_time]]+Inventory[[#This Row],[Safety_Stock]]-Inventory[[#This Row],[Current_Inventory]])</f>
        <v>366</v>
      </c>
      <c r="O5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7" s="8">
        <f>Inventory[[#This Row],[Current_Inventory]]*Inventory[[#This Row],[Unit_Cost]]</f>
        <v>981377.54</v>
      </c>
      <c r="Q527" t="str">
        <f>IF(Inventory[[#This Row],[Stockout_Risk_Score]] &gt;= 0.8, "Critical",
   IF(Inventory[[#This Row],[Stockout_Risk_Score]] &gt;= 0.6, "High",
      IF(Inventory[[#This Row],[Stockout_Risk_Score]] &gt;= 0.3, "Medium", "Low")
   )
)</f>
        <v>Critical</v>
      </c>
      <c r="R527">
        <f>Inventory[[#This Row],[Lead_Time_Days]]*0.8</f>
        <v>4</v>
      </c>
      <c r="S527">
        <f>MAX(0,Inventory[[#This Row],[Daily_Demand]]*Inventory[[#This Row],[Adj_Lead_Time]]+Inventory[[#This Row],[Safety_Stock]]-Inventory[[#This Row],[Current_Inventory]])</f>
        <v>184</v>
      </c>
    </row>
    <row r="528" spans="1:19" x14ac:dyDescent="0.25">
      <c r="A528">
        <v>527</v>
      </c>
      <c r="B528" t="s">
        <v>549</v>
      </c>
      <c r="C528" s="4" t="s">
        <v>17</v>
      </c>
      <c r="D528" t="s">
        <v>18</v>
      </c>
      <c r="E528" s="4">
        <v>97</v>
      </c>
      <c r="F528" s="4">
        <v>2</v>
      </c>
      <c r="G528" s="4">
        <v>82</v>
      </c>
      <c r="H528" s="4">
        <v>228</v>
      </c>
      <c r="I528" s="4">
        <v>98</v>
      </c>
      <c r="J528" s="6">
        <v>853.8</v>
      </c>
      <c r="K528" s="4">
        <v>0.25900000000000001</v>
      </c>
      <c r="L528" s="4" t="s">
        <v>27</v>
      </c>
      <c r="M528" s="4">
        <f>Inventory[[#This Row],[Daily_Demand]]*Inventory[[#This Row],[Lead_Time_Days]]</f>
        <v>194</v>
      </c>
      <c r="N528" s="4">
        <f>MAX(0, Inventory[[#This Row],[Demand_Duration_Lead_time]]+Inventory[[#This Row],[Safety_Stock]]-Inventory[[#This Row],[Current_Inventory]])</f>
        <v>340</v>
      </c>
      <c r="O5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8" s="8">
        <f>Inventory[[#This Row],[Current_Inventory]]*Inventory[[#This Row],[Unit_Cost]]</f>
        <v>70011.599999999991</v>
      </c>
      <c r="Q528" t="str">
        <f>IF(Inventory[[#This Row],[Stockout_Risk_Score]] &gt;= 0.8, "Critical",
   IF(Inventory[[#This Row],[Stockout_Risk_Score]] &gt;= 0.6, "High",
      IF(Inventory[[#This Row],[Stockout_Risk_Score]] &gt;= 0.3, "Medium", "Low")
   )
)</f>
        <v>Low</v>
      </c>
      <c r="R528">
        <f>Inventory[[#This Row],[Lead_Time_Days]]*0.8</f>
        <v>1.6</v>
      </c>
      <c r="S528">
        <f>MAX(0,Inventory[[#This Row],[Daily_Demand]]*Inventory[[#This Row],[Adj_Lead_Time]]+Inventory[[#This Row],[Safety_Stock]]-Inventory[[#This Row],[Current_Inventory]])</f>
        <v>301.20000000000005</v>
      </c>
    </row>
    <row r="529" spans="1:19" x14ac:dyDescent="0.25">
      <c r="A529">
        <v>528</v>
      </c>
      <c r="B529" t="s">
        <v>550</v>
      </c>
      <c r="C529" s="4" t="s">
        <v>41</v>
      </c>
      <c r="D529" t="s">
        <v>22</v>
      </c>
      <c r="E529" s="4">
        <v>16</v>
      </c>
      <c r="F529" s="4">
        <v>3</v>
      </c>
      <c r="G529" s="4">
        <v>685</v>
      </c>
      <c r="H529" s="4">
        <v>280</v>
      </c>
      <c r="I529" s="4">
        <v>215</v>
      </c>
      <c r="J529" s="6">
        <v>1883.77</v>
      </c>
      <c r="K529" s="4">
        <v>0.49299999999999999</v>
      </c>
      <c r="L529" s="4" t="s">
        <v>27</v>
      </c>
      <c r="M529" s="4">
        <f>Inventory[[#This Row],[Daily_Demand]]*Inventory[[#This Row],[Lead_Time_Days]]</f>
        <v>48</v>
      </c>
      <c r="N529" s="4">
        <f>MAX(0, Inventory[[#This Row],[Demand_Duration_Lead_time]]+Inventory[[#This Row],[Safety_Stock]]-Inventory[[#This Row],[Current_Inventory]])</f>
        <v>0</v>
      </c>
      <c r="O5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29" s="8">
        <f>Inventory[[#This Row],[Current_Inventory]]*Inventory[[#This Row],[Unit_Cost]]</f>
        <v>1290382.45</v>
      </c>
      <c r="Q529" t="str">
        <f>IF(Inventory[[#This Row],[Stockout_Risk_Score]] &gt;= 0.8, "Critical",
   IF(Inventory[[#This Row],[Stockout_Risk_Score]] &gt;= 0.6, "High",
      IF(Inventory[[#This Row],[Stockout_Risk_Score]] &gt;= 0.3, "Medium", "Low")
   )
)</f>
        <v>Medium</v>
      </c>
      <c r="R529">
        <f>Inventory[[#This Row],[Lead_Time_Days]]*0.8</f>
        <v>2.4000000000000004</v>
      </c>
      <c r="S529">
        <f>MAX(0,Inventory[[#This Row],[Daily_Demand]]*Inventory[[#This Row],[Adj_Lead_Time]]+Inventory[[#This Row],[Safety_Stock]]-Inventory[[#This Row],[Current_Inventory]])</f>
        <v>0</v>
      </c>
    </row>
    <row r="530" spans="1:19" x14ac:dyDescent="0.25">
      <c r="A530">
        <v>529</v>
      </c>
      <c r="B530" t="s">
        <v>551</v>
      </c>
      <c r="C530" s="4" t="s">
        <v>17</v>
      </c>
      <c r="D530" t="s">
        <v>22</v>
      </c>
      <c r="E530" s="4">
        <v>107</v>
      </c>
      <c r="F530" s="4">
        <v>4</v>
      </c>
      <c r="G530" s="4">
        <v>528</v>
      </c>
      <c r="H530" s="4">
        <v>31</v>
      </c>
      <c r="I530" s="4">
        <v>176</v>
      </c>
      <c r="J530" s="6">
        <v>1544.87</v>
      </c>
      <c r="K530" s="4">
        <v>0.95099999999999996</v>
      </c>
      <c r="L530" s="4" t="s">
        <v>27</v>
      </c>
      <c r="M530" s="4">
        <f>Inventory[[#This Row],[Daily_Demand]]*Inventory[[#This Row],[Lead_Time_Days]]</f>
        <v>428</v>
      </c>
      <c r="N530" s="4">
        <f>MAX(0, Inventory[[#This Row],[Demand_Duration_Lead_time]]+Inventory[[#This Row],[Safety_Stock]]-Inventory[[#This Row],[Current_Inventory]])</f>
        <v>0</v>
      </c>
      <c r="O5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0" s="8">
        <f>Inventory[[#This Row],[Current_Inventory]]*Inventory[[#This Row],[Unit_Cost]]</f>
        <v>815691.36</v>
      </c>
      <c r="Q530" t="str">
        <f>IF(Inventory[[#This Row],[Stockout_Risk_Score]] &gt;= 0.8, "Critical",
   IF(Inventory[[#This Row],[Stockout_Risk_Score]] &gt;= 0.6, "High",
      IF(Inventory[[#This Row],[Stockout_Risk_Score]] &gt;= 0.3, "Medium", "Low")
   )
)</f>
        <v>Critical</v>
      </c>
      <c r="R530">
        <f>Inventory[[#This Row],[Lead_Time_Days]]*0.8</f>
        <v>3.2</v>
      </c>
      <c r="S530">
        <f>MAX(0,Inventory[[#This Row],[Daily_Demand]]*Inventory[[#This Row],[Adj_Lead_Time]]+Inventory[[#This Row],[Safety_Stock]]-Inventory[[#This Row],[Current_Inventory]])</f>
        <v>0</v>
      </c>
    </row>
    <row r="531" spans="1:19" x14ac:dyDescent="0.25">
      <c r="A531">
        <v>530</v>
      </c>
      <c r="B531" t="s">
        <v>552</v>
      </c>
      <c r="C531" s="4" t="s">
        <v>17</v>
      </c>
      <c r="D531" t="s">
        <v>22</v>
      </c>
      <c r="E531" s="4">
        <v>179</v>
      </c>
      <c r="F531" s="4">
        <v>9</v>
      </c>
      <c r="G531" s="4">
        <v>207</v>
      </c>
      <c r="H531" s="4">
        <v>187</v>
      </c>
      <c r="I531" s="4">
        <v>351</v>
      </c>
      <c r="J531" s="6">
        <v>1937.33</v>
      </c>
      <c r="K531" s="4">
        <v>0.47599999999999998</v>
      </c>
      <c r="L531" s="4" t="s">
        <v>27</v>
      </c>
      <c r="M531" s="4">
        <f>Inventory[[#This Row],[Daily_Demand]]*Inventory[[#This Row],[Lead_Time_Days]]</f>
        <v>1611</v>
      </c>
      <c r="N531" s="4">
        <f>MAX(0, Inventory[[#This Row],[Demand_Duration_Lead_time]]+Inventory[[#This Row],[Safety_Stock]]-Inventory[[#This Row],[Current_Inventory]])</f>
        <v>1591</v>
      </c>
      <c r="O5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1" s="8">
        <f>Inventory[[#This Row],[Current_Inventory]]*Inventory[[#This Row],[Unit_Cost]]</f>
        <v>401027.31</v>
      </c>
      <c r="Q531" t="str">
        <f>IF(Inventory[[#This Row],[Stockout_Risk_Score]] &gt;= 0.8, "Critical",
   IF(Inventory[[#This Row],[Stockout_Risk_Score]] &gt;= 0.6, "High",
      IF(Inventory[[#This Row],[Stockout_Risk_Score]] &gt;= 0.3, "Medium", "Low")
   )
)</f>
        <v>Medium</v>
      </c>
      <c r="R531">
        <f>Inventory[[#This Row],[Lead_Time_Days]]*0.8</f>
        <v>7.2</v>
      </c>
      <c r="S531">
        <f>MAX(0,Inventory[[#This Row],[Daily_Demand]]*Inventory[[#This Row],[Adj_Lead_Time]]+Inventory[[#This Row],[Safety_Stock]]-Inventory[[#This Row],[Current_Inventory]])</f>
        <v>1268.8</v>
      </c>
    </row>
    <row r="532" spans="1:19" x14ac:dyDescent="0.25">
      <c r="A532">
        <v>531</v>
      </c>
      <c r="B532" t="s">
        <v>553</v>
      </c>
      <c r="C532" s="4" t="s">
        <v>26</v>
      </c>
      <c r="D532" t="s">
        <v>22</v>
      </c>
      <c r="E532" s="4">
        <v>199</v>
      </c>
      <c r="F532" s="4">
        <v>11</v>
      </c>
      <c r="G532" s="4">
        <v>754</v>
      </c>
      <c r="H532" s="4">
        <v>57</v>
      </c>
      <c r="I532" s="4">
        <v>370</v>
      </c>
      <c r="J532" s="6">
        <v>1862.16</v>
      </c>
      <c r="K532" s="4">
        <v>0.86399999999999999</v>
      </c>
      <c r="L532" s="4" t="s">
        <v>19</v>
      </c>
      <c r="M532" s="4">
        <f>Inventory[[#This Row],[Daily_Demand]]*Inventory[[#This Row],[Lead_Time_Days]]</f>
        <v>2189</v>
      </c>
      <c r="N532" s="4">
        <f>MAX(0, Inventory[[#This Row],[Demand_Duration_Lead_time]]+Inventory[[#This Row],[Safety_Stock]]-Inventory[[#This Row],[Current_Inventory]])</f>
        <v>1492</v>
      </c>
      <c r="O5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2" s="8">
        <f>Inventory[[#This Row],[Current_Inventory]]*Inventory[[#This Row],[Unit_Cost]]</f>
        <v>1404068.6400000001</v>
      </c>
      <c r="Q532" t="str">
        <f>IF(Inventory[[#This Row],[Stockout_Risk_Score]] &gt;= 0.8, "Critical",
   IF(Inventory[[#This Row],[Stockout_Risk_Score]] &gt;= 0.6, "High",
      IF(Inventory[[#This Row],[Stockout_Risk_Score]] &gt;= 0.3, "Medium", "Low")
   )
)</f>
        <v>Critical</v>
      </c>
      <c r="R532">
        <f>Inventory[[#This Row],[Lead_Time_Days]]*0.8</f>
        <v>8.8000000000000007</v>
      </c>
      <c r="S532">
        <f>MAX(0,Inventory[[#This Row],[Daily_Demand]]*Inventory[[#This Row],[Adj_Lead_Time]]+Inventory[[#This Row],[Safety_Stock]]-Inventory[[#This Row],[Current_Inventory]])</f>
        <v>1054.2</v>
      </c>
    </row>
    <row r="533" spans="1:19" x14ac:dyDescent="0.25">
      <c r="A533">
        <v>532</v>
      </c>
      <c r="B533" t="s">
        <v>554</v>
      </c>
      <c r="C533" s="4" t="s">
        <v>26</v>
      </c>
      <c r="D533" t="s">
        <v>22</v>
      </c>
      <c r="E533" s="4">
        <v>116</v>
      </c>
      <c r="F533" s="4">
        <v>5</v>
      </c>
      <c r="G533" s="4">
        <v>112</v>
      </c>
      <c r="H533" s="4">
        <v>126</v>
      </c>
      <c r="I533" s="4">
        <v>226</v>
      </c>
      <c r="J533" s="6">
        <v>988.52</v>
      </c>
      <c r="K533" s="4">
        <v>5.8999999999999997E-2</v>
      </c>
      <c r="L533" s="4" t="s">
        <v>27</v>
      </c>
      <c r="M533" s="4">
        <f>Inventory[[#This Row],[Daily_Demand]]*Inventory[[#This Row],[Lead_Time_Days]]</f>
        <v>580</v>
      </c>
      <c r="N533" s="4">
        <f>MAX(0, Inventory[[#This Row],[Demand_Duration_Lead_time]]+Inventory[[#This Row],[Safety_Stock]]-Inventory[[#This Row],[Current_Inventory]])</f>
        <v>594</v>
      </c>
      <c r="O5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3" s="8">
        <f>Inventory[[#This Row],[Current_Inventory]]*Inventory[[#This Row],[Unit_Cost]]</f>
        <v>110714.23999999999</v>
      </c>
      <c r="Q533" t="str">
        <f>IF(Inventory[[#This Row],[Stockout_Risk_Score]] &gt;= 0.8, "Critical",
   IF(Inventory[[#This Row],[Stockout_Risk_Score]] &gt;= 0.6, "High",
      IF(Inventory[[#This Row],[Stockout_Risk_Score]] &gt;= 0.3, "Medium", "Low")
   )
)</f>
        <v>Low</v>
      </c>
      <c r="R533">
        <f>Inventory[[#This Row],[Lead_Time_Days]]*0.8</f>
        <v>4</v>
      </c>
      <c r="S533">
        <f>MAX(0,Inventory[[#This Row],[Daily_Demand]]*Inventory[[#This Row],[Adj_Lead_Time]]+Inventory[[#This Row],[Safety_Stock]]-Inventory[[#This Row],[Current_Inventory]])</f>
        <v>478</v>
      </c>
    </row>
    <row r="534" spans="1:19" x14ac:dyDescent="0.25">
      <c r="A534">
        <v>533</v>
      </c>
      <c r="B534" t="s">
        <v>555</v>
      </c>
      <c r="C534" s="4" t="s">
        <v>26</v>
      </c>
      <c r="D534" t="s">
        <v>14</v>
      </c>
      <c r="E534" s="4">
        <v>69</v>
      </c>
      <c r="F534" s="4">
        <v>5</v>
      </c>
      <c r="G534" s="4">
        <v>24</v>
      </c>
      <c r="H534" s="4">
        <v>188</v>
      </c>
      <c r="I534" s="4">
        <v>252</v>
      </c>
      <c r="J534" s="6">
        <v>1521.68</v>
      </c>
      <c r="K534" s="4">
        <v>0.95299999999999996</v>
      </c>
      <c r="L534" s="4" t="s">
        <v>19</v>
      </c>
      <c r="M534" s="4">
        <f>Inventory[[#This Row],[Daily_Demand]]*Inventory[[#This Row],[Lead_Time_Days]]</f>
        <v>345</v>
      </c>
      <c r="N534" s="4">
        <f>MAX(0, Inventory[[#This Row],[Demand_Duration_Lead_time]]+Inventory[[#This Row],[Safety_Stock]]-Inventory[[#This Row],[Current_Inventory]])</f>
        <v>509</v>
      </c>
      <c r="O5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4" s="8">
        <f>Inventory[[#This Row],[Current_Inventory]]*Inventory[[#This Row],[Unit_Cost]]</f>
        <v>36520.32</v>
      </c>
      <c r="Q534" t="str">
        <f>IF(Inventory[[#This Row],[Stockout_Risk_Score]] &gt;= 0.8, "Critical",
   IF(Inventory[[#This Row],[Stockout_Risk_Score]] &gt;= 0.6, "High",
      IF(Inventory[[#This Row],[Stockout_Risk_Score]] &gt;= 0.3, "Medium", "Low")
   )
)</f>
        <v>Critical</v>
      </c>
      <c r="R534">
        <f>Inventory[[#This Row],[Lead_Time_Days]]*0.8</f>
        <v>4</v>
      </c>
      <c r="S534">
        <f>MAX(0,Inventory[[#This Row],[Daily_Demand]]*Inventory[[#This Row],[Adj_Lead_Time]]+Inventory[[#This Row],[Safety_Stock]]-Inventory[[#This Row],[Current_Inventory]])</f>
        <v>440</v>
      </c>
    </row>
    <row r="535" spans="1:19" x14ac:dyDescent="0.25">
      <c r="A535">
        <v>534</v>
      </c>
      <c r="B535" t="s">
        <v>556</v>
      </c>
      <c r="C535" s="4" t="s">
        <v>17</v>
      </c>
      <c r="D535" t="s">
        <v>18</v>
      </c>
      <c r="E535" s="4">
        <v>159</v>
      </c>
      <c r="F535" s="4">
        <v>14</v>
      </c>
      <c r="G535" s="4">
        <v>457</v>
      </c>
      <c r="H535" s="4">
        <v>282</v>
      </c>
      <c r="I535" s="4">
        <v>206</v>
      </c>
      <c r="J535" s="6">
        <v>1354.92</v>
      </c>
      <c r="K535" s="4">
        <v>0.188</v>
      </c>
      <c r="L535" s="4" t="s">
        <v>27</v>
      </c>
      <c r="M535" s="4">
        <f>Inventory[[#This Row],[Daily_Demand]]*Inventory[[#This Row],[Lead_Time_Days]]</f>
        <v>2226</v>
      </c>
      <c r="N535" s="4">
        <f>MAX(0, Inventory[[#This Row],[Demand_Duration_Lead_time]]+Inventory[[#This Row],[Safety_Stock]]-Inventory[[#This Row],[Current_Inventory]])</f>
        <v>2051</v>
      </c>
      <c r="O5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5" s="8">
        <f>Inventory[[#This Row],[Current_Inventory]]*Inventory[[#This Row],[Unit_Cost]]</f>
        <v>619198.44000000006</v>
      </c>
      <c r="Q535" t="str">
        <f>IF(Inventory[[#This Row],[Stockout_Risk_Score]] &gt;= 0.8, "Critical",
   IF(Inventory[[#This Row],[Stockout_Risk_Score]] &gt;= 0.6, "High",
      IF(Inventory[[#This Row],[Stockout_Risk_Score]] &gt;= 0.3, "Medium", "Low")
   )
)</f>
        <v>Low</v>
      </c>
      <c r="R535">
        <f>Inventory[[#This Row],[Lead_Time_Days]]*0.8</f>
        <v>11.200000000000001</v>
      </c>
      <c r="S535">
        <f>MAX(0,Inventory[[#This Row],[Daily_Demand]]*Inventory[[#This Row],[Adj_Lead_Time]]+Inventory[[#This Row],[Safety_Stock]]-Inventory[[#This Row],[Current_Inventory]])</f>
        <v>1605.8000000000002</v>
      </c>
    </row>
    <row r="536" spans="1:19" x14ac:dyDescent="0.25">
      <c r="A536">
        <v>535</v>
      </c>
      <c r="B536" t="s">
        <v>557</v>
      </c>
      <c r="C536" s="4" t="s">
        <v>21</v>
      </c>
      <c r="D536" t="s">
        <v>14</v>
      </c>
      <c r="E536" s="4">
        <v>52</v>
      </c>
      <c r="F536" s="4">
        <v>11</v>
      </c>
      <c r="G536" s="4">
        <v>185</v>
      </c>
      <c r="H536" s="4">
        <v>188</v>
      </c>
      <c r="I536" s="4">
        <v>395</v>
      </c>
      <c r="J536" s="6">
        <v>1632.32</v>
      </c>
      <c r="K536" s="4">
        <v>0.98</v>
      </c>
      <c r="L536" s="4" t="s">
        <v>19</v>
      </c>
      <c r="M536" s="4">
        <f>Inventory[[#This Row],[Daily_Demand]]*Inventory[[#This Row],[Lead_Time_Days]]</f>
        <v>572</v>
      </c>
      <c r="N536" s="4">
        <f>MAX(0, Inventory[[#This Row],[Demand_Duration_Lead_time]]+Inventory[[#This Row],[Safety_Stock]]-Inventory[[#This Row],[Current_Inventory]])</f>
        <v>575</v>
      </c>
      <c r="O5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6" s="8">
        <f>Inventory[[#This Row],[Current_Inventory]]*Inventory[[#This Row],[Unit_Cost]]</f>
        <v>301979.2</v>
      </c>
      <c r="Q536" t="str">
        <f>IF(Inventory[[#This Row],[Stockout_Risk_Score]] &gt;= 0.8, "Critical",
   IF(Inventory[[#This Row],[Stockout_Risk_Score]] &gt;= 0.6, "High",
      IF(Inventory[[#This Row],[Stockout_Risk_Score]] &gt;= 0.3, "Medium", "Low")
   )
)</f>
        <v>Critical</v>
      </c>
      <c r="R536">
        <f>Inventory[[#This Row],[Lead_Time_Days]]*0.8</f>
        <v>8.8000000000000007</v>
      </c>
      <c r="S536">
        <f>MAX(0,Inventory[[#This Row],[Daily_Demand]]*Inventory[[#This Row],[Adj_Lead_Time]]+Inventory[[#This Row],[Safety_Stock]]-Inventory[[#This Row],[Current_Inventory]])</f>
        <v>460.6</v>
      </c>
    </row>
    <row r="537" spans="1:19" x14ac:dyDescent="0.25">
      <c r="A537">
        <v>536</v>
      </c>
      <c r="B537" t="s">
        <v>558</v>
      </c>
      <c r="C537" s="4" t="s">
        <v>17</v>
      </c>
      <c r="D537" t="s">
        <v>22</v>
      </c>
      <c r="E537" s="4">
        <v>92</v>
      </c>
      <c r="F537" s="4">
        <v>10</v>
      </c>
      <c r="G537" s="4">
        <v>465</v>
      </c>
      <c r="H537" s="4">
        <v>58</v>
      </c>
      <c r="I537" s="4">
        <v>268</v>
      </c>
      <c r="J537" s="6">
        <v>1585.99</v>
      </c>
      <c r="K537" s="4">
        <v>0.17599999999999999</v>
      </c>
      <c r="L537" s="4" t="s">
        <v>27</v>
      </c>
      <c r="M537" s="4">
        <f>Inventory[[#This Row],[Daily_Demand]]*Inventory[[#This Row],[Lead_Time_Days]]</f>
        <v>920</v>
      </c>
      <c r="N537" s="4">
        <f>MAX(0, Inventory[[#This Row],[Demand_Duration_Lead_time]]+Inventory[[#This Row],[Safety_Stock]]-Inventory[[#This Row],[Current_Inventory]])</f>
        <v>513</v>
      </c>
      <c r="O5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7" s="8">
        <f>Inventory[[#This Row],[Current_Inventory]]*Inventory[[#This Row],[Unit_Cost]]</f>
        <v>737485.35</v>
      </c>
      <c r="Q537" t="str">
        <f>IF(Inventory[[#This Row],[Stockout_Risk_Score]] &gt;= 0.8, "Critical",
   IF(Inventory[[#This Row],[Stockout_Risk_Score]] &gt;= 0.6, "High",
      IF(Inventory[[#This Row],[Stockout_Risk_Score]] &gt;= 0.3, "Medium", "Low")
   )
)</f>
        <v>Low</v>
      </c>
      <c r="R537">
        <f>Inventory[[#This Row],[Lead_Time_Days]]*0.8</f>
        <v>8</v>
      </c>
      <c r="S537">
        <f>MAX(0,Inventory[[#This Row],[Daily_Demand]]*Inventory[[#This Row],[Adj_Lead_Time]]+Inventory[[#This Row],[Safety_Stock]]-Inventory[[#This Row],[Current_Inventory]])</f>
        <v>329</v>
      </c>
    </row>
    <row r="538" spans="1:19" x14ac:dyDescent="0.25">
      <c r="A538">
        <v>537</v>
      </c>
      <c r="B538" t="s">
        <v>559</v>
      </c>
      <c r="C538" s="4" t="s">
        <v>21</v>
      </c>
      <c r="D538" t="s">
        <v>18</v>
      </c>
      <c r="E538" s="4">
        <v>66</v>
      </c>
      <c r="F538" s="4">
        <v>8</v>
      </c>
      <c r="G538" s="4">
        <v>44</v>
      </c>
      <c r="H538" s="4">
        <v>264</v>
      </c>
      <c r="I538" s="4">
        <v>334</v>
      </c>
      <c r="J538" s="6">
        <v>348.8</v>
      </c>
      <c r="K538" s="4">
        <v>0.44400000000000001</v>
      </c>
      <c r="L538" s="4" t="s">
        <v>27</v>
      </c>
      <c r="M538" s="4">
        <f>Inventory[[#This Row],[Daily_Demand]]*Inventory[[#This Row],[Lead_Time_Days]]</f>
        <v>528</v>
      </c>
      <c r="N538" s="4">
        <f>MAX(0, Inventory[[#This Row],[Demand_Duration_Lead_time]]+Inventory[[#This Row],[Safety_Stock]]-Inventory[[#This Row],[Current_Inventory]])</f>
        <v>748</v>
      </c>
      <c r="O5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8" s="8">
        <f>Inventory[[#This Row],[Current_Inventory]]*Inventory[[#This Row],[Unit_Cost]]</f>
        <v>15347.2</v>
      </c>
      <c r="Q538" t="str">
        <f>IF(Inventory[[#This Row],[Stockout_Risk_Score]] &gt;= 0.8, "Critical",
   IF(Inventory[[#This Row],[Stockout_Risk_Score]] &gt;= 0.6, "High",
      IF(Inventory[[#This Row],[Stockout_Risk_Score]] &gt;= 0.3, "Medium", "Low")
   )
)</f>
        <v>Medium</v>
      </c>
      <c r="R538">
        <f>Inventory[[#This Row],[Lead_Time_Days]]*0.8</f>
        <v>6.4</v>
      </c>
      <c r="S538">
        <f>MAX(0,Inventory[[#This Row],[Daily_Demand]]*Inventory[[#This Row],[Adj_Lead_Time]]+Inventory[[#This Row],[Safety_Stock]]-Inventory[[#This Row],[Current_Inventory]])</f>
        <v>642.40000000000009</v>
      </c>
    </row>
    <row r="539" spans="1:19" x14ac:dyDescent="0.25">
      <c r="A539">
        <v>538</v>
      </c>
      <c r="B539" t="s">
        <v>560</v>
      </c>
      <c r="C539" s="4" t="s">
        <v>21</v>
      </c>
      <c r="D539" t="s">
        <v>14</v>
      </c>
      <c r="E539" s="4">
        <v>48</v>
      </c>
      <c r="F539" s="4">
        <v>3</v>
      </c>
      <c r="G539" s="4">
        <v>527</v>
      </c>
      <c r="H539" s="4">
        <v>39</v>
      </c>
      <c r="I539" s="4">
        <v>338</v>
      </c>
      <c r="J539" s="6">
        <v>505.78</v>
      </c>
      <c r="K539" s="4">
        <v>0.309</v>
      </c>
      <c r="L539" s="4" t="s">
        <v>27</v>
      </c>
      <c r="M539" s="4">
        <f>Inventory[[#This Row],[Daily_Demand]]*Inventory[[#This Row],[Lead_Time_Days]]</f>
        <v>144</v>
      </c>
      <c r="N539" s="4">
        <f>MAX(0, Inventory[[#This Row],[Demand_Duration_Lead_time]]+Inventory[[#This Row],[Safety_Stock]]-Inventory[[#This Row],[Current_Inventory]])</f>
        <v>0</v>
      </c>
      <c r="O5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39" s="8">
        <f>Inventory[[#This Row],[Current_Inventory]]*Inventory[[#This Row],[Unit_Cost]]</f>
        <v>266546.06</v>
      </c>
      <c r="Q539" t="str">
        <f>IF(Inventory[[#This Row],[Stockout_Risk_Score]] &gt;= 0.8, "Critical",
   IF(Inventory[[#This Row],[Stockout_Risk_Score]] &gt;= 0.6, "High",
      IF(Inventory[[#This Row],[Stockout_Risk_Score]] &gt;= 0.3, "Medium", "Low")
   )
)</f>
        <v>Medium</v>
      </c>
      <c r="R539">
        <f>Inventory[[#This Row],[Lead_Time_Days]]*0.8</f>
        <v>2.4000000000000004</v>
      </c>
      <c r="S539">
        <f>MAX(0,Inventory[[#This Row],[Daily_Demand]]*Inventory[[#This Row],[Adj_Lead_Time]]+Inventory[[#This Row],[Safety_Stock]]-Inventory[[#This Row],[Current_Inventory]])</f>
        <v>0</v>
      </c>
    </row>
    <row r="540" spans="1:19" x14ac:dyDescent="0.25">
      <c r="A540">
        <v>539</v>
      </c>
      <c r="B540" t="s">
        <v>561</v>
      </c>
      <c r="C540" s="4" t="s">
        <v>26</v>
      </c>
      <c r="D540" t="s">
        <v>14</v>
      </c>
      <c r="E540" s="4">
        <v>151</v>
      </c>
      <c r="F540" s="4">
        <v>4</v>
      </c>
      <c r="G540" s="4">
        <v>117</v>
      </c>
      <c r="H540" s="4">
        <v>94</v>
      </c>
      <c r="I540" s="4">
        <v>77</v>
      </c>
      <c r="J540" s="6">
        <v>568.17999999999995</v>
      </c>
      <c r="K540" s="4">
        <v>0.433</v>
      </c>
      <c r="L540" s="4" t="s">
        <v>15</v>
      </c>
      <c r="M540" s="4">
        <f>Inventory[[#This Row],[Daily_Demand]]*Inventory[[#This Row],[Lead_Time_Days]]</f>
        <v>604</v>
      </c>
      <c r="N540" s="4">
        <f>MAX(0, Inventory[[#This Row],[Demand_Duration_Lead_time]]+Inventory[[#This Row],[Safety_Stock]]-Inventory[[#This Row],[Current_Inventory]])</f>
        <v>581</v>
      </c>
      <c r="O5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0" s="8">
        <f>Inventory[[#This Row],[Current_Inventory]]*Inventory[[#This Row],[Unit_Cost]]</f>
        <v>66477.06</v>
      </c>
      <c r="Q540" t="str">
        <f>IF(Inventory[[#This Row],[Stockout_Risk_Score]] &gt;= 0.8, "Critical",
   IF(Inventory[[#This Row],[Stockout_Risk_Score]] &gt;= 0.6, "High",
      IF(Inventory[[#This Row],[Stockout_Risk_Score]] &gt;= 0.3, "Medium", "Low")
   )
)</f>
        <v>Medium</v>
      </c>
      <c r="R540">
        <f>Inventory[[#This Row],[Lead_Time_Days]]*0.8</f>
        <v>3.2</v>
      </c>
      <c r="S540">
        <f>MAX(0,Inventory[[#This Row],[Daily_Demand]]*Inventory[[#This Row],[Adj_Lead_Time]]+Inventory[[#This Row],[Safety_Stock]]-Inventory[[#This Row],[Current_Inventory]])</f>
        <v>460.20000000000005</v>
      </c>
    </row>
    <row r="541" spans="1:19" x14ac:dyDescent="0.25">
      <c r="A541">
        <v>540</v>
      </c>
      <c r="B541" t="s">
        <v>562</v>
      </c>
      <c r="C541" s="4" t="s">
        <v>13</v>
      </c>
      <c r="D541" t="s">
        <v>22</v>
      </c>
      <c r="E541" s="4">
        <v>191</v>
      </c>
      <c r="F541" s="4">
        <v>5</v>
      </c>
      <c r="G541" s="4">
        <v>287</v>
      </c>
      <c r="H541" s="4">
        <v>286</v>
      </c>
      <c r="I541" s="4">
        <v>132</v>
      </c>
      <c r="J541" s="6">
        <v>1646.07</v>
      </c>
      <c r="K541" s="4">
        <v>0.251</v>
      </c>
      <c r="L541" s="4" t="s">
        <v>19</v>
      </c>
      <c r="M541" s="4">
        <f>Inventory[[#This Row],[Daily_Demand]]*Inventory[[#This Row],[Lead_Time_Days]]</f>
        <v>955</v>
      </c>
      <c r="N541" s="4">
        <f>MAX(0, Inventory[[#This Row],[Demand_Duration_Lead_time]]+Inventory[[#This Row],[Safety_Stock]]-Inventory[[#This Row],[Current_Inventory]])</f>
        <v>954</v>
      </c>
      <c r="O5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1" s="8">
        <f>Inventory[[#This Row],[Current_Inventory]]*Inventory[[#This Row],[Unit_Cost]]</f>
        <v>472422.08999999997</v>
      </c>
      <c r="Q541" t="str">
        <f>IF(Inventory[[#This Row],[Stockout_Risk_Score]] &gt;= 0.8, "Critical",
   IF(Inventory[[#This Row],[Stockout_Risk_Score]] &gt;= 0.6, "High",
      IF(Inventory[[#This Row],[Stockout_Risk_Score]] &gt;= 0.3, "Medium", "Low")
   )
)</f>
        <v>Low</v>
      </c>
      <c r="R541">
        <f>Inventory[[#This Row],[Lead_Time_Days]]*0.8</f>
        <v>4</v>
      </c>
      <c r="S541">
        <f>MAX(0,Inventory[[#This Row],[Daily_Demand]]*Inventory[[#This Row],[Adj_Lead_Time]]+Inventory[[#This Row],[Safety_Stock]]-Inventory[[#This Row],[Current_Inventory]])</f>
        <v>763</v>
      </c>
    </row>
    <row r="542" spans="1:19" x14ac:dyDescent="0.25">
      <c r="A542">
        <v>541</v>
      </c>
      <c r="B542" t="s">
        <v>563</v>
      </c>
      <c r="C542" s="4" t="s">
        <v>41</v>
      </c>
      <c r="D542" t="s">
        <v>14</v>
      </c>
      <c r="E542" s="4">
        <v>140</v>
      </c>
      <c r="F542" s="4">
        <v>5</v>
      </c>
      <c r="G542" s="4">
        <v>681</v>
      </c>
      <c r="H542" s="4">
        <v>43</v>
      </c>
      <c r="I542" s="4">
        <v>161</v>
      </c>
      <c r="J542" s="6">
        <v>1630.95</v>
      </c>
      <c r="K542" s="4">
        <v>0.96499999999999997</v>
      </c>
      <c r="L542" s="4" t="s">
        <v>19</v>
      </c>
      <c r="M542" s="4">
        <f>Inventory[[#This Row],[Daily_Demand]]*Inventory[[#This Row],[Lead_Time_Days]]</f>
        <v>700</v>
      </c>
      <c r="N542" s="4">
        <f>MAX(0, Inventory[[#This Row],[Demand_Duration_Lead_time]]+Inventory[[#This Row],[Safety_Stock]]-Inventory[[#This Row],[Current_Inventory]])</f>
        <v>62</v>
      </c>
      <c r="O5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2" s="8">
        <f>Inventory[[#This Row],[Current_Inventory]]*Inventory[[#This Row],[Unit_Cost]]</f>
        <v>1110676.95</v>
      </c>
      <c r="Q542" t="str">
        <f>IF(Inventory[[#This Row],[Stockout_Risk_Score]] &gt;= 0.8, "Critical",
   IF(Inventory[[#This Row],[Stockout_Risk_Score]] &gt;= 0.6, "High",
      IF(Inventory[[#This Row],[Stockout_Risk_Score]] &gt;= 0.3, "Medium", "Low")
   )
)</f>
        <v>Critical</v>
      </c>
      <c r="R542">
        <f>Inventory[[#This Row],[Lead_Time_Days]]*0.8</f>
        <v>4</v>
      </c>
      <c r="S542">
        <f>MAX(0,Inventory[[#This Row],[Daily_Demand]]*Inventory[[#This Row],[Adj_Lead_Time]]+Inventory[[#This Row],[Safety_Stock]]-Inventory[[#This Row],[Current_Inventory]])</f>
        <v>0</v>
      </c>
    </row>
    <row r="543" spans="1:19" x14ac:dyDescent="0.25">
      <c r="A543">
        <v>542</v>
      </c>
      <c r="B543" t="s">
        <v>564</v>
      </c>
      <c r="C543" s="4" t="s">
        <v>26</v>
      </c>
      <c r="D543" t="s">
        <v>14</v>
      </c>
      <c r="E543" s="4">
        <v>59</v>
      </c>
      <c r="F543" s="4">
        <v>11</v>
      </c>
      <c r="G543" s="4">
        <v>412</v>
      </c>
      <c r="H543" s="4">
        <v>107</v>
      </c>
      <c r="I543" s="4">
        <v>203</v>
      </c>
      <c r="J543" s="6">
        <v>1015.9</v>
      </c>
      <c r="K543" s="4">
        <v>0.30599999999999999</v>
      </c>
      <c r="L543" s="4" t="s">
        <v>27</v>
      </c>
      <c r="M543" s="4">
        <f>Inventory[[#This Row],[Daily_Demand]]*Inventory[[#This Row],[Lead_Time_Days]]</f>
        <v>649</v>
      </c>
      <c r="N543" s="4">
        <f>MAX(0, Inventory[[#This Row],[Demand_Duration_Lead_time]]+Inventory[[#This Row],[Safety_Stock]]-Inventory[[#This Row],[Current_Inventory]])</f>
        <v>344</v>
      </c>
      <c r="O5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3" s="8">
        <f>Inventory[[#This Row],[Current_Inventory]]*Inventory[[#This Row],[Unit_Cost]]</f>
        <v>418550.8</v>
      </c>
      <c r="Q543" t="str">
        <f>IF(Inventory[[#This Row],[Stockout_Risk_Score]] &gt;= 0.8, "Critical",
   IF(Inventory[[#This Row],[Stockout_Risk_Score]] &gt;= 0.6, "High",
      IF(Inventory[[#This Row],[Stockout_Risk_Score]] &gt;= 0.3, "Medium", "Low")
   )
)</f>
        <v>Medium</v>
      </c>
      <c r="R543">
        <f>Inventory[[#This Row],[Lead_Time_Days]]*0.8</f>
        <v>8.8000000000000007</v>
      </c>
      <c r="S543">
        <f>MAX(0,Inventory[[#This Row],[Daily_Demand]]*Inventory[[#This Row],[Adj_Lead_Time]]+Inventory[[#This Row],[Safety_Stock]]-Inventory[[#This Row],[Current_Inventory]])</f>
        <v>214.20000000000005</v>
      </c>
    </row>
    <row r="544" spans="1:19" x14ac:dyDescent="0.25">
      <c r="A544">
        <v>543</v>
      </c>
      <c r="B544" t="s">
        <v>565</v>
      </c>
      <c r="C544" s="4" t="s">
        <v>26</v>
      </c>
      <c r="D544" t="s">
        <v>14</v>
      </c>
      <c r="E544" s="4">
        <v>112</v>
      </c>
      <c r="F544" s="4">
        <v>9</v>
      </c>
      <c r="G544" s="4">
        <v>783</v>
      </c>
      <c r="H544" s="4">
        <v>85</v>
      </c>
      <c r="I544" s="4">
        <v>78</v>
      </c>
      <c r="J544" s="6">
        <v>1182.6199999999999</v>
      </c>
      <c r="K544" s="4">
        <v>0.65300000000000002</v>
      </c>
      <c r="L544" s="4" t="s">
        <v>27</v>
      </c>
      <c r="M544" s="4">
        <f>Inventory[[#This Row],[Daily_Demand]]*Inventory[[#This Row],[Lead_Time_Days]]</f>
        <v>1008</v>
      </c>
      <c r="N544" s="4">
        <f>MAX(0, Inventory[[#This Row],[Demand_Duration_Lead_time]]+Inventory[[#This Row],[Safety_Stock]]-Inventory[[#This Row],[Current_Inventory]])</f>
        <v>310</v>
      </c>
      <c r="O5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4" s="8">
        <f>Inventory[[#This Row],[Current_Inventory]]*Inventory[[#This Row],[Unit_Cost]]</f>
        <v>925991.46</v>
      </c>
      <c r="Q544" t="str">
        <f>IF(Inventory[[#This Row],[Stockout_Risk_Score]] &gt;= 0.8, "Critical",
   IF(Inventory[[#This Row],[Stockout_Risk_Score]] &gt;= 0.6, "High",
      IF(Inventory[[#This Row],[Stockout_Risk_Score]] &gt;= 0.3, "Medium", "Low")
   )
)</f>
        <v>High</v>
      </c>
      <c r="R544">
        <f>Inventory[[#This Row],[Lead_Time_Days]]*0.8</f>
        <v>7.2</v>
      </c>
      <c r="S544">
        <f>MAX(0,Inventory[[#This Row],[Daily_Demand]]*Inventory[[#This Row],[Adj_Lead_Time]]+Inventory[[#This Row],[Safety_Stock]]-Inventory[[#This Row],[Current_Inventory]])</f>
        <v>108.39999999999998</v>
      </c>
    </row>
    <row r="545" spans="1:19" x14ac:dyDescent="0.25">
      <c r="A545">
        <v>544</v>
      </c>
      <c r="B545" t="s">
        <v>566</v>
      </c>
      <c r="C545" s="4" t="s">
        <v>13</v>
      </c>
      <c r="D545" t="s">
        <v>14</v>
      </c>
      <c r="E545" s="4">
        <v>51</v>
      </c>
      <c r="F545" s="4">
        <v>11</v>
      </c>
      <c r="G545" s="4">
        <v>615</v>
      </c>
      <c r="H545" s="4">
        <v>184</v>
      </c>
      <c r="I545" s="4">
        <v>262</v>
      </c>
      <c r="J545" s="6">
        <v>1662.5</v>
      </c>
      <c r="K545" s="4">
        <v>0.13700000000000001</v>
      </c>
      <c r="L545" s="4" t="s">
        <v>27</v>
      </c>
      <c r="M545" s="4">
        <f>Inventory[[#This Row],[Daily_Demand]]*Inventory[[#This Row],[Lead_Time_Days]]</f>
        <v>561</v>
      </c>
      <c r="N545" s="4">
        <f>MAX(0, Inventory[[#This Row],[Demand_Duration_Lead_time]]+Inventory[[#This Row],[Safety_Stock]]-Inventory[[#This Row],[Current_Inventory]])</f>
        <v>130</v>
      </c>
      <c r="O5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5" s="8">
        <f>Inventory[[#This Row],[Current_Inventory]]*Inventory[[#This Row],[Unit_Cost]]</f>
        <v>1022437.5</v>
      </c>
      <c r="Q545" t="str">
        <f>IF(Inventory[[#This Row],[Stockout_Risk_Score]] &gt;= 0.8, "Critical",
   IF(Inventory[[#This Row],[Stockout_Risk_Score]] &gt;= 0.6, "High",
      IF(Inventory[[#This Row],[Stockout_Risk_Score]] &gt;= 0.3, "Medium", "Low")
   )
)</f>
        <v>Low</v>
      </c>
      <c r="R545">
        <f>Inventory[[#This Row],[Lead_Time_Days]]*0.8</f>
        <v>8.8000000000000007</v>
      </c>
      <c r="S545">
        <f>MAX(0,Inventory[[#This Row],[Daily_Demand]]*Inventory[[#This Row],[Adj_Lead_Time]]+Inventory[[#This Row],[Safety_Stock]]-Inventory[[#This Row],[Current_Inventory]])</f>
        <v>17.799999999999955</v>
      </c>
    </row>
    <row r="546" spans="1:19" x14ac:dyDescent="0.25">
      <c r="A546">
        <v>545</v>
      </c>
      <c r="B546" t="s">
        <v>567</v>
      </c>
      <c r="C546" s="4" t="s">
        <v>41</v>
      </c>
      <c r="D546" t="s">
        <v>14</v>
      </c>
      <c r="E546" s="4">
        <v>6</v>
      </c>
      <c r="F546" s="4">
        <v>11</v>
      </c>
      <c r="G546" s="4">
        <v>304</v>
      </c>
      <c r="H546" s="4">
        <v>258</v>
      </c>
      <c r="I546" s="4">
        <v>151</v>
      </c>
      <c r="J546" s="6">
        <v>659.56</v>
      </c>
      <c r="K546" s="4">
        <v>0.82399999999999995</v>
      </c>
      <c r="L546" s="4" t="s">
        <v>15</v>
      </c>
      <c r="M546" s="4">
        <f>Inventory[[#This Row],[Daily_Demand]]*Inventory[[#This Row],[Lead_Time_Days]]</f>
        <v>66</v>
      </c>
      <c r="N546" s="4">
        <f>MAX(0, Inventory[[#This Row],[Demand_Duration_Lead_time]]+Inventory[[#This Row],[Safety_Stock]]-Inventory[[#This Row],[Current_Inventory]])</f>
        <v>20</v>
      </c>
      <c r="O5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6" s="8">
        <f>Inventory[[#This Row],[Current_Inventory]]*Inventory[[#This Row],[Unit_Cost]]</f>
        <v>200506.23999999999</v>
      </c>
      <c r="Q546" t="str">
        <f>IF(Inventory[[#This Row],[Stockout_Risk_Score]] &gt;= 0.8, "Critical",
   IF(Inventory[[#This Row],[Stockout_Risk_Score]] &gt;= 0.6, "High",
      IF(Inventory[[#This Row],[Stockout_Risk_Score]] &gt;= 0.3, "Medium", "Low")
   )
)</f>
        <v>Critical</v>
      </c>
      <c r="R546">
        <f>Inventory[[#This Row],[Lead_Time_Days]]*0.8</f>
        <v>8.8000000000000007</v>
      </c>
      <c r="S546">
        <f>MAX(0,Inventory[[#This Row],[Daily_Demand]]*Inventory[[#This Row],[Adj_Lead_Time]]+Inventory[[#This Row],[Safety_Stock]]-Inventory[[#This Row],[Current_Inventory]])</f>
        <v>6.8000000000000114</v>
      </c>
    </row>
    <row r="547" spans="1:19" x14ac:dyDescent="0.25">
      <c r="A547">
        <v>546</v>
      </c>
      <c r="B547" t="s">
        <v>568</v>
      </c>
      <c r="C547" s="4" t="s">
        <v>17</v>
      </c>
      <c r="D547" t="s">
        <v>22</v>
      </c>
      <c r="E547" s="4">
        <v>117</v>
      </c>
      <c r="F547" s="4">
        <v>7</v>
      </c>
      <c r="G547" s="4">
        <v>703</v>
      </c>
      <c r="H547" s="4">
        <v>143</v>
      </c>
      <c r="I547" s="4">
        <v>263</v>
      </c>
      <c r="J547" s="6">
        <v>147.85</v>
      </c>
      <c r="K547" s="4">
        <v>0.54300000000000004</v>
      </c>
      <c r="L547" s="4" t="s">
        <v>27</v>
      </c>
      <c r="M547" s="4">
        <f>Inventory[[#This Row],[Daily_Demand]]*Inventory[[#This Row],[Lead_Time_Days]]</f>
        <v>819</v>
      </c>
      <c r="N547" s="4">
        <f>MAX(0, Inventory[[#This Row],[Demand_Duration_Lead_time]]+Inventory[[#This Row],[Safety_Stock]]-Inventory[[#This Row],[Current_Inventory]])</f>
        <v>259</v>
      </c>
      <c r="O5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7" s="8">
        <f>Inventory[[#This Row],[Current_Inventory]]*Inventory[[#This Row],[Unit_Cost]]</f>
        <v>103938.55</v>
      </c>
      <c r="Q547" t="str">
        <f>IF(Inventory[[#This Row],[Stockout_Risk_Score]] &gt;= 0.8, "Critical",
   IF(Inventory[[#This Row],[Stockout_Risk_Score]] &gt;= 0.6, "High",
      IF(Inventory[[#This Row],[Stockout_Risk_Score]] &gt;= 0.3, "Medium", "Low")
   )
)</f>
        <v>Medium</v>
      </c>
      <c r="R547">
        <f>Inventory[[#This Row],[Lead_Time_Days]]*0.8</f>
        <v>5.6000000000000005</v>
      </c>
      <c r="S547">
        <f>MAX(0,Inventory[[#This Row],[Daily_Demand]]*Inventory[[#This Row],[Adj_Lead_Time]]+Inventory[[#This Row],[Safety_Stock]]-Inventory[[#This Row],[Current_Inventory]])</f>
        <v>95.200000000000045</v>
      </c>
    </row>
    <row r="548" spans="1:19" x14ac:dyDescent="0.25">
      <c r="A548">
        <v>547</v>
      </c>
      <c r="B548" t="s">
        <v>569</v>
      </c>
      <c r="C548" s="4" t="s">
        <v>17</v>
      </c>
      <c r="D548" t="s">
        <v>22</v>
      </c>
      <c r="E548" s="4">
        <v>171</v>
      </c>
      <c r="F548" s="4">
        <v>4</v>
      </c>
      <c r="G548" s="4">
        <v>752</v>
      </c>
      <c r="H548" s="4">
        <v>187</v>
      </c>
      <c r="I548" s="4">
        <v>353</v>
      </c>
      <c r="J548" s="6">
        <v>991.06</v>
      </c>
      <c r="K548" s="4">
        <v>0.97899999999999998</v>
      </c>
      <c r="L548" s="4" t="s">
        <v>27</v>
      </c>
      <c r="M548" s="4">
        <f>Inventory[[#This Row],[Daily_Demand]]*Inventory[[#This Row],[Lead_Time_Days]]</f>
        <v>684</v>
      </c>
      <c r="N548" s="4">
        <f>MAX(0, Inventory[[#This Row],[Demand_Duration_Lead_time]]+Inventory[[#This Row],[Safety_Stock]]-Inventory[[#This Row],[Current_Inventory]])</f>
        <v>119</v>
      </c>
      <c r="O5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8" s="8">
        <f>Inventory[[#This Row],[Current_Inventory]]*Inventory[[#This Row],[Unit_Cost]]</f>
        <v>745277.12</v>
      </c>
      <c r="Q548" t="str">
        <f>IF(Inventory[[#This Row],[Stockout_Risk_Score]] &gt;= 0.8, "Critical",
   IF(Inventory[[#This Row],[Stockout_Risk_Score]] &gt;= 0.6, "High",
      IF(Inventory[[#This Row],[Stockout_Risk_Score]] &gt;= 0.3, "Medium", "Low")
   )
)</f>
        <v>Critical</v>
      </c>
      <c r="R548">
        <f>Inventory[[#This Row],[Lead_Time_Days]]*0.8</f>
        <v>3.2</v>
      </c>
      <c r="S548">
        <f>MAX(0,Inventory[[#This Row],[Daily_Demand]]*Inventory[[#This Row],[Adj_Lead_Time]]+Inventory[[#This Row],[Safety_Stock]]-Inventory[[#This Row],[Current_Inventory]])</f>
        <v>0</v>
      </c>
    </row>
    <row r="549" spans="1:19" x14ac:dyDescent="0.25">
      <c r="A549">
        <v>548</v>
      </c>
      <c r="B549" t="s">
        <v>570</v>
      </c>
      <c r="C549" s="4" t="s">
        <v>26</v>
      </c>
      <c r="D549" t="s">
        <v>14</v>
      </c>
      <c r="E549" s="4">
        <v>177</v>
      </c>
      <c r="F549" s="4">
        <v>12</v>
      </c>
      <c r="G549" s="4">
        <v>128</v>
      </c>
      <c r="H549" s="4">
        <v>237</v>
      </c>
      <c r="I549" s="4">
        <v>204</v>
      </c>
      <c r="J549" s="6">
        <v>1831.75</v>
      </c>
      <c r="K549" s="4">
        <v>0.42299999999999999</v>
      </c>
      <c r="L549" s="4" t="s">
        <v>19</v>
      </c>
      <c r="M549" s="4">
        <f>Inventory[[#This Row],[Daily_Demand]]*Inventory[[#This Row],[Lead_Time_Days]]</f>
        <v>2124</v>
      </c>
      <c r="N549" s="4">
        <f>MAX(0, Inventory[[#This Row],[Demand_Duration_Lead_time]]+Inventory[[#This Row],[Safety_Stock]]-Inventory[[#This Row],[Current_Inventory]])</f>
        <v>2233</v>
      </c>
      <c r="O5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9" s="8">
        <f>Inventory[[#This Row],[Current_Inventory]]*Inventory[[#This Row],[Unit_Cost]]</f>
        <v>234464</v>
      </c>
      <c r="Q549" t="str">
        <f>IF(Inventory[[#This Row],[Stockout_Risk_Score]] &gt;= 0.8, "Critical",
   IF(Inventory[[#This Row],[Stockout_Risk_Score]] &gt;= 0.6, "High",
      IF(Inventory[[#This Row],[Stockout_Risk_Score]] &gt;= 0.3, "Medium", "Low")
   )
)</f>
        <v>Medium</v>
      </c>
      <c r="R549">
        <f>Inventory[[#This Row],[Lead_Time_Days]]*0.8</f>
        <v>9.6000000000000014</v>
      </c>
      <c r="S549">
        <f>MAX(0,Inventory[[#This Row],[Daily_Demand]]*Inventory[[#This Row],[Adj_Lead_Time]]+Inventory[[#This Row],[Safety_Stock]]-Inventory[[#This Row],[Current_Inventory]])</f>
        <v>1808.2000000000003</v>
      </c>
    </row>
    <row r="550" spans="1:19" x14ac:dyDescent="0.25">
      <c r="A550">
        <v>549</v>
      </c>
      <c r="B550" t="s">
        <v>571</v>
      </c>
      <c r="C550" s="4" t="s">
        <v>41</v>
      </c>
      <c r="D550" t="s">
        <v>22</v>
      </c>
      <c r="E550" s="4">
        <v>164</v>
      </c>
      <c r="F550" s="4">
        <v>10</v>
      </c>
      <c r="G550" s="4">
        <v>46</v>
      </c>
      <c r="H550" s="4">
        <v>72</v>
      </c>
      <c r="I550" s="4">
        <v>249</v>
      </c>
      <c r="J550" s="6">
        <v>1591.41</v>
      </c>
      <c r="K550" s="4">
        <v>0.19500000000000001</v>
      </c>
      <c r="L550" s="4" t="s">
        <v>15</v>
      </c>
      <c r="M550" s="4">
        <f>Inventory[[#This Row],[Daily_Demand]]*Inventory[[#This Row],[Lead_Time_Days]]</f>
        <v>1640</v>
      </c>
      <c r="N550" s="4">
        <f>MAX(0, Inventory[[#This Row],[Demand_Duration_Lead_time]]+Inventory[[#This Row],[Safety_Stock]]-Inventory[[#This Row],[Current_Inventory]])</f>
        <v>1666</v>
      </c>
      <c r="O5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0" s="8">
        <f>Inventory[[#This Row],[Current_Inventory]]*Inventory[[#This Row],[Unit_Cost]]</f>
        <v>73204.86</v>
      </c>
      <c r="Q550" t="str">
        <f>IF(Inventory[[#This Row],[Stockout_Risk_Score]] &gt;= 0.8, "Critical",
   IF(Inventory[[#This Row],[Stockout_Risk_Score]] &gt;= 0.6, "High",
      IF(Inventory[[#This Row],[Stockout_Risk_Score]] &gt;= 0.3, "Medium", "Low")
   )
)</f>
        <v>Low</v>
      </c>
      <c r="R550">
        <f>Inventory[[#This Row],[Lead_Time_Days]]*0.8</f>
        <v>8</v>
      </c>
      <c r="S550">
        <f>MAX(0,Inventory[[#This Row],[Daily_Demand]]*Inventory[[#This Row],[Adj_Lead_Time]]+Inventory[[#This Row],[Safety_Stock]]-Inventory[[#This Row],[Current_Inventory]])</f>
        <v>1338</v>
      </c>
    </row>
    <row r="551" spans="1:19" x14ac:dyDescent="0.25">
      <c r="A551">
        <v>550</v>
      </c>
      <c r="B551" t="s">
        <v>572</v>
      </c>
      <c r="C551" s="4" t="s">
        <v>26</v>
      </c>
      <c r="D551" t="s">
        <v>22</v>
      </c>
      <c r="E551" s="4">
        <v>197</v>
      </c>
      <c r="F551" s="4">
        <v>11</v>
      </c>
      <c r="G551" s="4">
        <v>777</v>
      </c>
      <c r="H551" s="4">
        <v>277</v>
      </c>
      <c r="I551" s="4">
        <v>217</v>
      </c>
      <c r="J551" s="6">
        <v>764.9</v>
      </c>
      <c r="K551" s="4">
        <v>0.34599999999999997</v>
      </c>
      <c r="L551" s="4" t="s">
        <v>19</v>
      </c>
      <c r="M551" s="4">
        <f>Inventory[[#This Row],[Daily_Demand]]*Inventory[[#This Row],[Lead_Time_Days]]</f>
        <v>2167</v>
      </c>
      <c r="N551" s="4">
        <f>MAX(0, Inventory[[#This Row],[Demand_Duration_Lead_time]]+Inventory[[#This Row],[Safety_Stock]]-Inventory[[#This Row],[Current_Inventory]])</f>
        <v>1667</v>
      </c>
      <c r="O5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1" s="8">
        <f>Inventory[[#This Row],[Current_Inventory]]*Inventory[[#This Row],[Unit_Cost]]</f>
        <v>594327.29999999993</v>
      </c>
      <c r="Q551" t="str">
        <f>IF(Inventory[[#This Row],[Stockout_Risk_Score]] &gt;= 0.8, "Critical",
   IF(Inventory[[#This Row],[Stockout_Risk_Score]] &gt;= 0.6, "High",
      IF(Inventory[[#This Row],[Stockout_Risk_Score]] &gt;= 0.3, "Medium", "Low")
   )
)</f>
        <v>Medium</v>
      </c>
      <c r="R551">
        <f>Inventory[[#This Row],[Lead_Time_Days]]*0.8</f>
        <v>8.8000000000000007</v>
      </c>
      <c r="S551">
        <f>MAX(0,Inventory[[#This Row],[Daily_Demand]]*Inventory[[#This Row],[Adj_Lead_Time]]+Inventory[[#This Row],[Safety_Stock]]-Inventory[[#This Row],[Current_Inventory]])</f>
        <v>1233.6000000000001</v>
      </c>
    </row>
    <row r="552" spans="1:19" x14ac:dyDescent="0.25">
      <c r="A552">
        <v>551</v>
      </c>
      <c r="B552" t="s">
        <v>573</v>
      </c>
      <c r="C552" s="4" t="s">
        <v>21</v>
      </c>
      <c r="D552" t="s">
        <v>18</v>
      </c>
      <c r="E552" s="4">
        <v>170</v>
      </c>
      <c r="F552" s="4">
        <v>9</v>
      </c>
      <c r="G552" s="4">
        <v>74</v>
      </c>
      <c r="H552" s="4">
        <v>267</v>
      </c>
      <c r="I552" s="4">
        <v>287</v>
      </c>
      <c r="J552" s="6">
        <v>176.3</v>
      </c>
      <c r="K552" s="4">
        <v>0.73699999999999999</v>
      </c>
      <c r="L552" s="4" t="s">
        <v>15</v>
      </c>
      <c r="M552" s="4">
        <f>Inventory[[#This Row],[Daily_Demand]]*Inventory[[#This Row],[Lead_Time_Days]]</f>
        <v>1530</v>
      </c>
      <c r="N552" s="4">
        <f>MAX(0, Inventory[[#This Row],[Demand_Duration_Lead_time]]+Inventory[[#This Row],[Safety_Stock]]-Inventory[[#This Row],[Current_Inventory]])</f>
        <v>1723</v>
      </c>
      <c r="O5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2" s="8">
        <f>Inventory[[#This Row],[Current_Inventory]]*Inventory[[#This Row],[Unit_Cost]]</f>
        <v>13046.2</v>
      </c>
      <c r="Q552" t="str">
        <f>IF(Inventory[[#This Row],[Stockout_Risk_Score]] &gt;= 0.8, "Critical",
   IF(Inventory[[#This Row],[Stockout_Risk_Score]] &gt;= 0.6, "High",
      IF(Inventory[[#This Row],[Stockout_Risk_Score]] &gt;= 0.3, "Medium", "Low")
   )
)</f>
        <v>High</v>
      </c>
      <c r="R552">
        <f>Inventory[[#This Row],[Lead_Time_Days]]*0.8</f>
        <v>7.2</v>
      </c>
      <c r="S552">
        <f>MAX(0,Inventory[[#This Row],[Daily_Demand]]*Inventory[[#This Row],[Adj_Lead_Time]]+Inventory[[#This Row],[Safety_Stock]]-Inventory[[#This Row],[Current_Inventory]])</f>
        <v>1417</v>
      </c>
    </row>
    <row r="553" spans="1:19" x14ac:dyDescent="0.25">
      <c r="A553">
        <v>552</v>
      </c>
      <c r="B553" t="s">
        <v>574</v>
      </c>
      <c r="C553" s="4" t="s">
        <v>26</v>
      </c>
      <c r="D553" t="s">
        <v>14</v>
      </c>
      <c r="E553" s="4">
        <v>15</v>
      </c>
      <c r="F553" s="4">
        <v>10</v>
      </c>
      <c r="G553" s="4">
        <v>152</v>
      </c>
      <c r="H553" s="4">
        <v>153</v>
      </c>
      <c r="I553" s="4">
        <v>208</v>
      </c>
      <c r="J553" s="6">
        <v>1291.99</v>
      </c>
      <c r="K553" s="4">
        <v>0.65900000000000003</v>
      </c>
      <c r="L553" s="4" t="s">
        <v>15</v>
      </c>
      <c r="M553" s="4">
        <f>Inventory[[#This Row],[Daily_Demand]]*Inventory[[#This Row],[Lead_Time_Days]]</f>
        <v>150</v>
      </c>
      <c r="N553" s="4">
        <f>MAX(0, Inventory[[#This Row],[Demand_Duration_Lead_time]]+Inventory[[#This Row],[Safety_Stock]]-Inventory[[#This Row],[Current_Inventory]])</f>
        <v>151</v>
      </c>
      <c r="O5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3" s="8">
        <f>Inventory[[#This Row],[Current_Inventory]]*Inventory[[#This Row],[Unit_Cost]]</f>
        <v>196382.48</v>
      </c>
      <c r="Q553" t="str">
        <f>IF(Inventory[[#This Row],[Stockout_Risk_Score]] &gt;= 0.8, "Critical",
   IF(Inventory[[#This Row],[Stockout_Risk_Score]] &gt;= 0.6, "High",
      IF(Inventory[[#This Row],[Stockout_Risk_Score]] &gt;= 0.3, "Medium", "Low")
   )
)</f>
        <v>High</v>
      </c>
      <c r="R553">
        <f>Inventory[[#This Row],[Lead_Time_Days]]*0.8</f>
        <v>8</v>
      </c>
      <c r="S553">
        <f>MAX(0,Inventory[[#This Row],[Daily_Demand]]*Inventory[[#This Row],[Adj_Lead_Time]]+Inventory[[#This Row],[Safety_Stock]]-Inventory[[#This Row],[Current_Inventory]])</f>
        <v>121</v>
      </c>
    </row>
    <row r="554" spans="1:19" x14ac:dyDescent="0.25">
      <c r="A554">
        <v>553</v>
      </c>
      <c r="B554" t="s">
        <v>575</v>
      </c>
      <c r="C554" s="4" t="s">
        <v>26</v>
      </c>
      <c r="D554" t="s">
        <v>22</v>
      </c>
      <c r="E554" s="4">
        <v>142</v>
      </c>
      <c r="F554" s="4">
        <v>6</v>
      </c>
      <c r="G554" s="4">
        <v>71</v>
      </c>
      <c r="H554" s="4">
        <v>61</v>
      </c>
      <c r="I554" s="4">
        <v>242</v>
      </c>
      <c r="J554" s="6">
        <v>1677.26</v>
      </c>
      <c r="K554" s="4">
        <v>0.77800000000000002</v>
      </c>
      <c r="L554" s="4" t="s">
        <v>19</v>
      </c>
      <c r="M554" s="4">
        <f>Inventory[[#This Row],[Daily_Demand]]*Inventory[[#This Row],[Lead_Time_Days]]</f>
        <v>852</v>
      </c>
      <c r="N554" s="4">
        <f>MAX(0, Inventory[[#This Row],[Demand_Duration_Lead_time]]+Inventory[[#This Row],[Safety_Stock]]-Inventory[[#This Row],[Current_Inventory]])</f>
        <v>842</v>
      </c>
      <c r="O5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4" s="8">
        <f>Inventory[[#This Row],[Current_Inventory]]*Inventory[[#This Row],[Unit_Cost]]</f>
        <v>119085.46</v>
      </c>
      <c r="Q554" t="str">
        <f>IF(Inventory[[#This Row],[Stockout_Risk_Score]] &gt;= 0.8, "Critical",
   IF(Inventory[[#This Row],[Stockout_Risk_Score]] &gt;= 0.6, "High",
      IF(Inventory[[#This Row],[Stockout_Risk_Score]] &gt;= 0.3, "Medium", "Low")
   )
)</f>
        <v>High</v>
      </c>
      <c r="R554">
        <f>Inventory[[#This Row],[Lead_Time_Days]]*0.8</f>
        <v>4.8000000000000007</v>
      </c>
      <c r="S554">
        <f>MAX(0,Inventory[[#This Row],[Daily_Demand]]*Inventory[[#This Row],[Adj_Lead_Time]]+Inventory[[#This Row],[Safety_Stock]]-Inventory[[#This Row],[Current_Inventory]])</f>
        <v>671.60000000000014</v>
      </c>
    </row>
    <row r="555" spans="1:19" x14ac:dyDescent="0.25">
      <c r="A555">
        <v>554</v>
      </c>
      <c r="B555" t="s">
        <v>576</v>
      </c>
      <c r="C555" s="4" t="s">
        <v>17</v>
      </c>
      <c r="D555" t="s">
        <v>22</v>
      </c>
      <c r="E555" s="4">
        <v>116</v>
      </c>
      <c r="F555" s="4">
        <v>4</v>
      </c>
      <c r="G555" s="4">
        <v>512</v>
      </c>
      <c r="H555" s="4">
        <v>108</v>
      </c>
      <c r="I555" s="4">
        <v>216</v>
      </c>
      <c r="J555" s="6">
        <v>1346.65</v>
      </c>
      <c r="K555" s="4">
        <v>7.2999999999999995E-2</v>
      </c>
      <c r="L555" s="4" t="s">
        <v>19</v>
      </c>
      <c r="M555" s="4">
        <f>Inventory[[#This Row],[Daily_Demand]]*Inventory[[#This Row],[Lead_Time_Days]]</f>
        <v>464</v>
      </c>
      <c r="N555" s="4">
        <f>MAX(0, Inventory[[#This Row],[Demand_Duration_Lead_time]]+Inventory[[#This Row],[Safety_Stock]]-Inventory[[#This Row],[Current_Inventory]])</f>
        <v>60</v>
      </c>
      <c r="O5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5" s="8">
        <f>Inventory[[#This Row],[Current_Inventory]]*Inventory[[#This Row],[Unit_Cost]]</f>
        <v>689484.80000000005</v>
      </c>
      <c r="Q555" t="str">
        <f>IF(Inventory[[#This Row],[Stockout_Risk_Score]] &gt;= 0.8, "Critical",
   IF(Inventory[[#This Row],[Stockout_Risk_Score]] &gt;= 0.6, "High",
      IF(Inventory[[#This Row],[Stockout_Risk_Score]] &gt;= 0.3, "Medium", "Low")
   )
)</f>
        <v>Low</v>
      </c>
      <c r="R555">
        <f>Inventory[[#This Row],[Lead_Time_Days]]*0.8</f>
        <v>3.2</v>
      </c>
      <c r="S555">
        <f>MAX(0,Inventory[[#This Row],[Daily_Demand]]*Inventory[[#This Row],[Adj_Lead_Time]]+Inventory[[#This Row],[Safety_Stock]]-Inventory[[#This Row],[Current_Inventory]])</f>
        <v>0</v>
      </c>
    </row>
    <row r="556" spans="1:19" x14ac:dyDescent="0.25">
      <c r="A556">
        <v>555</v>
      </c>
      <c r="B556" t="s">
        <v>577</v>
      </c>
      <c r="C556" s="4" t="s">
        <v>17</v>
      </c>
      <c r="D556" t="s">
        <v>14</v>
      </c>
      <c r="E556" s="4">
        <v>191</v>
      </c>
      <c r="F556" s="4">
        <v>5</v>
      </c>
      <c r="G556" s="4">
        <v>784</v>
      </c>
      <c r="H556" s="4">
        <v>54</v>
      </c>
      <c r="I556" s="4">
        <v>275</v>
      </c>
      <c r="J556" s="6">
        <v>878.9</v>
      </c>
      <c r="K556" s="4">
        <v>0.57999999999999996</v>
      </c>
      <c r="L556" s="4" t="s">
        <v>15</v>
      </c>
      <c r="M556" s="4">
        <f>Inventory[[#This Row],[Daily_Demand]]*Inventory[[#This Row],[Lead_Time_Days]]</f>
        <v>955</v>
      </c>
      <c r="N556" s="4">
        <f>MAX(0, Inventory[[#This Row],[Demand_Duration_Lead_time]]+Inventory[[#This Row],[Safety_Stock]]-Inventory[[#This Row],[Current_Inventory]])</f>
        <v>225</v>
      </c>
      <c r="O5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6" s="8">
        <f>Inventory[[#This Row],[Current_Inventory]]*Inventory[[#This Row],[Unit_Cost]]</f>
        <v>689057.6</v>
      </c>
      <c r="Q556" t="str">
        <f>IF(Inventory[[#This Row],[Stockout_Risk_Score]] &gt;= 0.8, "Critical",
   IF(Inventory[[#This Row],[Stockout_Risk_Score]] &gt;= 0.6, "High",
      IF(Inventory[[#This Row],[Stockout_Risk_Score]] &gt;= 0.3, "Medium", "Low")
   )
)</f>
        <v>Medium</v>
      </c>
      <c r="R556">
        <f>Inventory[[#This Row],[Lead_Time_Days]]*0.8</f>
        <v>4</v>
      </c>
      <c r="S556">
        <f>MAX(0,Inventory[[#This Row],[Daily_Demand]]*Inventory[[#This Row],[Adj_Lead_Time]]+Inventory[[#This Row],[Safety_Stock]]-Inventory[[#This Row],[Current_Inventory]])</f>
        <v>34</v>
      </c>
    </row>
    <row r="557" spans="1:19" x14ac:dyDescent="0.25">
      <c r="A557">
        <v>556</v>
      </c>
      <c r="B557" t="s">
        <v>578</v>
      </c>
      <c r="C557" s="4" t="s">
        <v>17</v>
      </c>
      <c r="D557" t="s">
        <v>18</v>
      </c>
      <c r="E557" s="4">
        <v>94</v>
      </c>
      <c r="F557" s="4">
        <v>14</v>
      </c>
      <c r="G557" s="4">
        <v>317</v>
      </c>
      <c r="H557" s="4">
        <v>51</v>
      </c>
      <c r="I557" s="4">
        <v>300</v>
      </c>
      <c r="J557" s="6">
        <v>290.54000000000002</v>
      </c>
      <c r="K557" s="4">
        <v>0.93200000000000005</v>
      </c>
      <c r="L557" s="4" t="s">
        <v>15</v>
      </c>
      <c r="M557" s="4">
        <f>Inventory[[#This Row],[Daily_Demand]]*Inventory[[#This Row],[Lead_Time_Days]]</f>
        <v>1316</v>
      </c>
      <c r="N557" s="4">
        <f>MAX(0, Inventory[[#This Row],[Demand_Duration_Lead_time]]+Inventory[[#This Row],[Safety_Stock]]-Inventory[[#This Row],[Current_Inventory]])</f>
        <v>1050</v>
      </c>
      <c r="O5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7" s="8">
        <f>Inventory[[#This Row],[Current_Inventory]]*Inventory[[#This Row],[Unit_Cost]]</f>
        <v>92101.180000000008</v>
      </c>
      <c r="Q557" t="str">
        <f>IF(Inventory[[#This Row],[Stockout_Risk_Score]] &gt;= 0.8, "Critical",
   IF(Inventory[[#This Row],[Stockout_Risk_Score]] &gt;= 0.6, "High",
      IF(Inventory[[#This Row],[Stockout_Risk_Score]] &gt;= 0.3, "Medium", "Low")
   )
)</f>
        <v>Critical</v>
      </c>
      <c r="R557">
        <f>Inventory[[#This Row],[Lead_Time_Days]]*0.8</f>
        <v>11.200000000000001</v>
      </c>
      <c r="S557">
        <f>MAX(0,Inventory[[#This Row],[Daily_Demand]]*Inventory[[#This Row],[Adj_Lead_Time]]+Inventory[[#This Row],[Safety_Stock]]-Inventory[[#This Row],[Current_Inventory]])</f>
        <v>786.80000000000018</v>
      </c>
    </row>
    <row r="558" spans="1:19" x14ac:dyDescent="0.25">
      <c r="A558">
        <v>557</v>
      </c>
      <c r="B558" t="s">
        <v>579</v>
      </c>
      <c r="C558" s="4" t="s">
        <v>21</v>
      </c>
      <c r="D558" t="s">
        <v>14</v>
      </c>
      <c r="E558" s="4">
        <v>59</v>
      </c>
      <c r="F558" s="4">
        <v>13</v>
      </c>
      <c r="G558" s="4">
        <v>418</v>
      </c>
      <c r="H558" s="4">
        <v>66</v>
      </c>
      <c r="I558" s="4">
        <v>329</v>
      </c>
      <c r="J558" s="6">
        <v>1826.01</v>
      </c>
      <c r="K558" s="4">
        <v>0.108</v>
      </c>
      <c r="L558" s="4" t="s">
        <v>27</v>
      </c>
      <c r="M558" s="4">
        <f>Inventory[[#This Row],[Daily_Demand]]*Inventory[[#This Row],[Lead_Time_Days]]</f>
        <v>767</v>
      </c>
      <c r="N558" s="4">
        <f>MAX(0, Inventory[[#This Row],[Demand_Duration_Lead_time]]+Inventory[[#This Row],[Safety_Stock]]-Inventory[[#This Row],[Current_Inventory]])</f>
        <v>415</v>
      </c>
      <c r="O5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8" s="8">
        <f>Inventory[[#This Row],[Current_Inventory]]*Inventory[[#This Row],[Unit_Cost]]</f>
        <v>763272.18</v>
      </c>
      <c r="Q558" t="str">
        <f>IF(Inventory[[#This Row],[Stockout_Risk_Score]] &gt;= 0.8, "Critical",
   IF(Inventory[[#This Row],[Stockout_Risk_Score]] &gt;= 0.6, "High",
      IF(Inventory[[#This Row],[Stockout_Risk_Score]] &gt;= 0.3, "Medium", "Low")
   )
)</f>
        <v>Low</v>
      </c>
      <c r="R558">
        <f>Inventory[[#This Row],[Lead_Time_Days]]*0.8</f>
        <v>10.4</v>
      </c>
      <c r="S558">
        <f>MAX(0,Inventory[[#This Row],[Daily_Demand]]*Inventory[[#This Row],[Adj_Lead_Time]]+Inventory[[#This Row],[Safety_Stock]]-Inventory[[#This Row],[Current_Inventory]])</f>
        <v>261.60000000000002</v>
      </c>
    </row>
    <row r="559" spans="1:19" x14ac:dyDescent="0.25">
      <c r="A559">
        <v>558</v>
      </c>
      <c r="B559" t="s">
        <v>580</v>
      </c>
      <c r="C559" s="4" t="s">
        <v>17</v>
      </c>
      <c r="D559" t="s">
        <v>18</v>
      </c>
      <c r="E559" s="4">
        <v>152</v>
      </c>
      <c r="F559" s="4">
        <v>6</v>
      </c>
      <c r="G559" s="4">
        <v>610</v>
      </c>
      <c r="H559" s="4">
        <v>42</v>
      </c>
      <c r="I559" s="4">
        <v>270</v>
      </c>
      <c r="J559" s="6">
        <v>588.12</v>
      </c>
      <c r="K559" s="4">
        <v>9.4E-2</v>
      </c>
      <c r="L559" s="4" t="s">
        <v>27</v>
      </c>
      <c r="M559" s="4">
        <f>Inventory[[#This Row],[Daily_Demand]]*Inventory[[#This Row],[Lead_Time_Days]]</f>
        <v>912</v>
      </c>
      <c r="N559" s="4">
        <f>MAX(0, Inventory[[#This Row],[Demand_Duration_Lead_time]]+Inventory[[#This Row],[Safety_Stock]]-Inventory[[#This Row],[Current_Inventory]])</f>
        <v>344</v>
      </c>
      <c r="O5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9" s="8">
        <f>Inventory[[#This Row],[Current_Inventory]]*Inventory[[#This Row],[Unit_Cost]]</f>
        <v>358753.2</v>
      </c>
      <c r="Q559" t="str">
        <f>IF(Inventory[[#This Row],[Stockout_Risk_Score]] &gt;= 0.8, "Critical",
   IF(Inventory[[#This Row],[Stockout_Risk_Score]] &gt;= 0.6, "High",
      IF(Inventory[[#This Row],[Stockout_Risk_Score]] &gt;= 0.3, "Medium", "Low")
   )
)</f>
        <v>Low</v>
      </c>
      <c r="R559">
        <f>Inventory[[#This Row],[Lead_Time_Days]]*0.8</f>
        <v>4.8000000000000007</v>
      </c>
      <c r="S559">
        <f>MAX(0,Inventory[[#This Row],[Daily_Demand]]*Inventory[[#This Row],[Adj_Lead_Time]]+Inventory[[#This Row],[Safety_Stock]]-Inventory[[#This Row],[Current_Inventory]])</f>
        <v>161.60000000000014</v>
      </c>
    </row>
    <row r="560" spans="1:19" x14ac:dyDescent="0.25">
      <c r="A560">
        <v>559</v>
      </c>
      <c r="B560" t="s">
        <v>581</v>
      </c>
      <c r="C560" s="4" t="s">
        <v>41</v>
      </c>
      <c r="D560" t="s">
        <v>14</v>
      </c>
      <c r="E560" s="4">
        <v>21</v>
      </c>
      <c r="F560" s="4">
        <v>10</v>
      </c>
      <c r="G560" s="4">
        <v>37</v>
      </c>
      <c r="H560" s="4">
        <v>123</v>
      </c>
      <c r="I560" s="4">
        <v>72</v>
      </c>
      <c r="J560" s="6">
        <v>487.36</v>
      </c>
      <c r="K560" s="4">
        <v>0.71699999999999997</v>
      </c>
      <c r="L560" s="4" t="s">
        <v>19</v>
      </c>
      <c r="M560" s="4">
        <f>Inventory[[#This Row],[Daily_Demand]]*Inventory[[#This Row],[Lead_Time_Days]]</f>
        <v>210</v>
      </c>
      <c r="N560" s="4">
        <f>MAX(0, Inventory[[#This Row],[Demand_Duration_Lead_time]]+Inventory[[#This Row],[Safety_Stock]]-Inventory[[#This Row],[Current_Inventory]])</f>
        <v>296</v>
      </c>
      <c r="O5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0" s="8">
        <f>Inventory[[#This Row],[Current_Inventory]]*Inventory[[#This Row],[Unit_Cost]]</f>
        <v>18032.32</v>
      </c>
      <c r="Q560" t="str">
        <f>IF(Inventory[[#This Row],[Stockout_Risk_Score]] &gt;= 0.8, "Critical",
   IF(Inventory[[#This Row],[Stockout_Risk_Score]] &gt;= 0.6, "High",
      IF(Inventory[[#This Row],[Stockout_Risk_Score]] &gt;= 0.3, "Medium", "Low")
   )
)</f>
        <v>High</v>
      </c>
      <c r="R560">
        <f>Inventory[[#This Row],[Lead_Time_Days]]*0.8</f>
        <v>8</v>
      </c>
      <c r="S560">
        <f>MAX(0,Inventory[[#This Row],[Daily_Demand]]*Inventory[[#This Row],[Adj_Lead_Time]]+Inventory[[#This Row],[Safety_Stock]]-Inventory[[#This Row],[Current_Inventory]])</f>
        <v>254</v>
      </c>
    </row>
    <row r="561" spans="1:19" x14ac:dyDescent="0.25">
      <c r="A561">
        <v>560</v>
      </c>
      <c r="B561" t="s">
        <v>582</v>
      </c>
      <c r="C561" s="4" t="s">
        <v>13</v>
      </c>
      <c r="D561" t="s">
        <v>14</v>
      </c>
      <c r="E561" s="4">
        <v>72</v>
      </c>
      <c r="F561" s="4">
        <v>10</v>
      </c>
      <c r="G561" s="4">
        <v>789</v>
      </c>
      <c r="H561" s="4">
        <v>123</v>
      </c>
      <c r="I561" s="4">
        <v>238</v>
      </c>
      <c r="J561" s="6">
        <v>1641.15</v>
      </c>
      <c r="K561" s="4">
        <v>0.315</v>
      </c>
      <c r="L561" s="4" t="s">
        <v>15</v>
      </c>
      <c r="M561" s="4">
        <f>Inventory[[#This Row],[Daily_Demand]]*Inventory[[#This Row],[Lead_Time_Days]]</f>
        <v>720</v>
      </c>
      <c r="N561" s="4">
        <f>MAX(0, Inventory[[#This Row],[Demand_Duration_Lead_time]]+Inventory[[#This Row],[Safety_Stock]]-Inventory[[#This Row],[Current_Inventory]])</f>
        <v>54</v>
      </c>
      <c r="O5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1" s="8">
        <f>Inventory[[#This Row],[Current_Inventory]]*Inventory[[#This Row],[Unit_Cost]]</f>
        <v>1294867.3500000001</v>
      </c>
      <c r="Q561" t="str">
        <f>IF(Inventory[[#This Row],[Stockout_Risk_Score]] &gt;= 0.8, "Critical",
   IF(Inventory[[#This Row],[Stockout_Risk_Score]] &gt;= 0.6, "High",
      IF(Inventory[[#This Row],[Stockout_Risk_Score]] &gt;= 0.3, "Medium", "Low")
   )
)</f>
        <v>Medium</v>
      </c>
      <c r="R561">
        <f>Inventory[[#This Row],[Lead_Time_Days]]*0.8</f>
        <v>8</v>
      </c>
      <c r="S561">
        <f>MAX(0,Inventory[[#This Row],[Daily_Demand]]*Inventory[[#This Row],[Adj_Lead_Time]]+Inventory[[#This Row],[Safety_Stock]]-Inventory[[#This Row],[Current_Inventory]])</f>
        <v>0</v>
      </c>
    </row>
    <row r="562" spans="1:19" x14ac:dyDescent="0.25">
      <c r="A562">
        <v>561</v>
      </c>
      <c r="B562" t="s">
        <v>583</v>
      </c>
      <c r="C562" s="4" t="s">
        <v>41</v>
      </c>
      <c r="D562" t="s">
        <v>14</v>
      </c>
      <c r="E562" s="4">
        <v>137</v>
      </c>
      <c r="F562" s="4">
        <v>4</v>
      </c>
      <c r="G562" s="4">
        <v>638</v>
      </c>
      <c r="H562" s="4">
        <v>65</v>
      </c>
      <c r="I562" s="4">
        <v>321</v>
      </c>
      <c r="J562" s="6">
        <v>1963.38</v>
      </c>
      <c r="K562" s="4">
        <v>0.65900000000000003</v>
      </c>
      <c r="L562" s="4" t="s">
        <v>19</v>
      </c>
      <c r="M562" s="4">
        <f>Inventory[[#This Row],[Daily_Demand]]*Inventory[[#This Row],[Lead_Time_Days]]</f>
        <v>548</v>
      </c>
      <c r="N562" s="4">
        <f>MAX(0, Inventory[[#This Row],[Demand_Duration_Lead_time]]+Inventory[[#This Row],[Safety_Stock]]-Inventory[[#This Row],[Current_Inventory]])</f>
        <v>0</v>
      </c>
      <c r="O5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2" s="8">
        <f>Inventory[[#This Row],[Current_Inventory]]*Inventory[[#This Row],[Unit_Cost]]</f>
        <v>1252636.4400000002</v>
      </c>
      <c r="Q562" t="str">
        <f>IF(Inventory[[#This Row],[Stockout_Risk_Score]] &gt;= 0.8, "Critical",
   IF(Inventory[[#This Row],[Stockout_Risk_Score]] &gt;= 0.6, "High",
      IF(Inventory[[#This Row],[Stockout_Risk_Score]] &gt;= 0.3, "Medium", "Low")
   )
)</f>
        <v>High</v>
      </c>
      <c r="R562">
        <f>Inventory[[#This Row],[Lead_Time_Days]]*0.8</f>
        <v>3.2</v>
      </c>
      <c r="S562">
        <f>MAX(0,Inventory[[#This Row],[Daily_Demand]]*Inventory[[#This Row],[Adj_Lead_Time]]+Inventory[[#This Row],[Safety_Stock]]-Inventory[[#This Row],[Current_Inventory]])</f>
        <v>0</v>
      </c>
    </row>
    <row r="563" spans="1:19" x14ac:dyDescent="0.25">
      <c r="A563">
        <v>562</v>
      </c>
      <c r="B563" t="s">
        <v>584</v>
      </c>
      <c r="C563" s="4" t="s">
        <v>41</v>
      </c>
      <c r="D563" t="s">
        <v>14</v>
      </c>
      <c r="E563" s="4">
        <v>192</v>
      </c>
      <c r="F563" s="4">
        <v>8</v>
      </c>
      <c r="G563" s="4">
        <v>578</v>
      </c>
      <c r="H563" s="4">
        <v>53</v>
      </c>
      <c r="I563" s="4">
        <v>76</v>
      </c>
      <c r="J563" s="6">
        <v>1337.31</v>
      </c>
      <c r="K563" s="4">
        <v>0.54500000000000004</v>
      </c>
      <c r="L563" s="4" t="s">
        <v>27</v>
      </c>
      <c r="M563" s="4">
        <f>Inventory[[#This Row],[Daily_Demand]]*Inventory[[#This Row],[Lead_Time_Days]]</f>
        <v>1536</v>
      </c>
      <c r="N563" s="4">
        <f>MAX(0, Inventory[[#This Row],[Demand_Duration_Lead_time]]+Inventory[[#This Row],[Safety_Stock]]-Inventory[[#This Row],[Current_Inventory]])</f>
        <v>1011</v>
      </c>
      <c r="O5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3" s="8">
        <f>Inventory[[#This Row],[Current_Inventory]]*Inventory[[#This Row],[Unit_Cost]]</f>
        <v>772965.17999999993</v>
      </c>
      <c r="Q563" t="str">
        <f>IF(Inventory[[#This Row],[Stockout_Risk_Score]] &gt;= 0.8, "Critical",
   IF(Inventory[[#This Row],[Stockout_Risk_Score]] &gt;= 0.6, "High",
      IF(Inventory[[#This Row],[Stockout_Risk_Score]] &gt;= 0.3, "Medium", "Low")
   )
)</f>
        <v>Medium</v>
      </c>
      <c r="R563">
        <f>Inventory[[#This Row],[Lead_Time_Days]]*0.8</f>
        <v>6.4</v>
      </c>
      <c r="S563">
        <f>MAX(0,Inventory[[#This Row],[Daily_Demand]]*Inventory[[#This Row],[Adj_Lead_Time]]+Inventory[[#This Row],[Safety_Stock]]-Inventory[[#This Row],[Current_Inventory]])</f>
        <v>703.80000000000018</v>
      </c>
    </row>
    <row r="564" spans="1:19" x14ac:dyDescent="0.25">
      <c r="A564">
        <v>563</v>
      </c>
      <c r="B564" t="s">
        <v>585</v>
      </c>
      <c r="C564" s="4" t="s">
        <v>17</v>
      </c>
      <c r="D564" t="s">
        <v>18</v>
      </c>
      <c r="E564" s="4">
        <v>155</v>
      </c>
      <c r="F564" s="4">
        <v>7</v>
      </c>
      <c r="G564" s="4">
        <v>265</v>
      </c>
      <c r="H564" s="4">
        <v>221</v>
      </c>
      <c r="I564" s="4">
        <v>259</v>
      </c>
      <c r="J564" s="6">
        <v>1268.3800000000001</v>
      </c>
      <c r="K564" s="4">
        <v>0.98599999999999999</v>
      </c>
      <c r="L564" s="4" t="s">
        <v>27</v>
      </c>
      <c r="M564" s="4">
        <f>Inventory[[#This Row],[Daily_Demand]]*Inventory[[#This Row],[Lead_Time_Days]]</f>
        <v>1085</v>
      </c>
      <c r="N564" s="4">
        <f>MAX(0, Inventory[[#This Row],[Demand_Duration_Lead_time]]+Inventory[[#This Row],[Safety_Stock]]-Inventory[[#This Row],[Current_Inventory]])</f>
        <v>1041</v>
      </c>
      <c r="O5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4" s="8">
        <f>Inventory[[#This Row],[Current_Inventory]]*Inventory[[#This Row],[Unit_Cost]]</f>
        <v>336120.7</v>
      </c>
      <c r="Q564" t="str">
        <f>IF(Inventory[[#This Row],[Stockout_Risk_Score]] &gt;= 0.8, "Critical",
   IF(Inventory[[#This Row],[Stockout_Risk_Score]] &gt;= 0.6, "High",
      IF(Inventory[[#This Row],[Stockout_Risk_Score]] &gt;= 0.3, "Medium", "Low")
   )
)</f>
        <v>Critical</v>
      </c>
      <c r="R564">
        <f>Inventory[[#This Row],[Lead_Time_Days]]*0.8</f>
        <v>5.6000000000000005</v>
      </c>
      <c r="S564">
        <f>MAX(0,Inventory[[#This Row],[Daily_Demand]]*Inventory[[#This Row],[Adj_Lead_Time]]+Inventory[[#This Row],[Safety_Stock]]-Inventory[[#This Row],[Current_Inventory]])</f>
        <v>824</v>
      </c>
    </row>
    <row r="565" spans="1:19" x14ac:dyDescent="0.25">
      <c r="A565">
        <v>564</v>
      </c>
      <c r="B565" t="s">
        <v>586</v>
      </c>
      <c r="C565" s="4" t="s">
        <v>13</v>
      </c>
      <c r="D565" t="s">
        <v>18</v>
      </c>
      <c r="E565" s="4">
        <v>178</v>
      </c>
      <c r="F565" s="4">
        <v>5</v>
      </c>
      <c r="G565" s="4">
        <v>522</v>
      </c>
      <c r="H565" s="4">
        <v>43</v>
      </c>
      <c r="I565" s="4">
        <v>84</v>
      </c>
      <c r="J565" s="6">
        <v>672.89</v>
      </c>
      <c r="K565" s="4">
        <v>0.88900000000000001</v>
      </c>
      <c r="L565" s="4" t="s">
        <v>27</v>
      </c>
      <c r="M565" s="4">
        <f>Inventory[[#This Row],[Daily_Demand]]*Inventory[[#This Row],[Lead_Time_Days]]</f>
        <v>890</v>
      </c>
      <c r="N565" s="4">
        <f>MAX(0, Inventory[[#This Row],[Demand_Duration_Lead_time]]+Inventory[[#This Row],[Safety_Stock]]-Inventory[[#This Row],[Current_Inventory]])</f>
        <v>411</v>
      </c>
      <c r="O5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5" s="8">
        <f>Inventory[[#This Row],[Current_Inventory]]*Inventory[[#This Row],[Unit_Cost]]</f>
        <v>351248.58</v>
      </c>
      <c r="Q565" t="str">
        <f>IF(Inventory[[#This Row],[Stockout_Risk_Score]] &gt;= 0.8, "Critical",
   IF(Inventory[[#This Row],[Stockout_Risk_Score]] &gt;= 0.6, "High",
      IF(Inventory[[#This Row],[Stockout_Risk_Score]] &gt;= 0.3, "Medium", "Low")
   )
)</f>
        <v>Critical</v>
      </c>
      <c r="R565">
        <f>Inventory[[#This Row],[Lead_Time_Days]]*0.8</f>
        <v>4</v>
      </c>
      <c r="S565">
        <f>MAX(0,Inventory[[#This Row],[Daily_Demand]]*Inventory[[#This Row],[Adj_Lead_Time]]+Inventory[[#This Row],[Safety_Stock]]-Inventory[[#This Row],[Current_Inventory]])</f>
        <v>233</v>
      </c>
    </row>
    <row r="566" spans="1:19" x14ac:dyDescent="0.25">
      <c r="A566">
        <v>565</v>
      </c>
      <c r="B566" t="s">
        <v>587</v>
      </c>
      <c r="C566" s="4" t="s">
        <v>13</v>
      </c>
      <c r="D566" t="s">
        <v>22</v>
      </c>
      <c r="E566" s="4">
        <v>56</v>
      </c>
      <c r="F566" s="4">
        <v>6</v>
      </c>
      <c r="G566" s="4">
        <v>108</v>
      </c>
      <c r="H566" s="4">
        <v>279</v>
      </c>
      <c r="I566" s="4">
        <v>247</v>
      </c>
      <c r="J566" s="6">
        <v>89.81</v>
      </c>
      <c r="K566" s="4">
        <v>0.67800000000000005</v>
      </c>
      <c r="L566" s="4" t="s">
        <v>15</v>
      </c>
      <c r="M566" s="4">
        <f>Inventory[[#This Row],[Daily_Demand]]*Inventory[[#This Row],[Lead_Time_Days]]</f>
        <v>336</v>
      </c>
      <c r="N566" s="4">
        <f>MAX(0, Inventory[[#This Row],[Demand_Duration_Lead_time]]+Inventory[[#This Row],[Safety_Stock]]-Inventory[[#This Row],[Current_Inventory]])</f>
        <v>507</v>
      </c>
      <c r="O5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6" s="8">
        <f>Inventory[[#This Row],[Current_Inventory]]*Inventory[[#This Row],[Unit_Cost]]</f>
        <v>9699.48</v>
      </c>
      <c r="Q566" t="str">
        <f>IF(Inventory[[#This Row],[Stockout_Risk_Score]] &gt;= 0.8, "Critical",
   IF(Inventory[[#This Row],[Stockout_Risk_Score]] &gt;= 0.6, "High",
      IF(Inventory[[#This Row],[Stockout_Risk_Score]] &gt;= 0.3, "Medium", "Low")
   )
)</f>
        <v>High</v>
      </c>
      <c r="R566">
        <f>Inventory[[#This Row],[Lead_Time_Days]]*0.8</f>
        <v>4.8000000000000007</v>
      </c>
      <c r="S566">
        <f>MAX(0,Inventory[[#This Row],[Daily_Demand]]*Inventory[[#This Row],[Adj_Lead_Time]]+Inventory[[#This Row],[Safety_Stock]]-Inventory[[#This Row],[Current_Inventory]])</f>
        <v>439.80000000000007</v>
      </c>
    </row>
    <row r="567" spans="1:19" x14ac:dyDescent="0.25">
      <c r="A567">
        <v>566</v>
      </c>
      <c r="B567" t="s">
        <v>588</v>
      </c>
      <c r="C567" s="4" t="s">
        <v>13</v>
      </c>
      <c r="D567" t="s">
        <v>14</v>
      </c>
      <c r="E567" s="4">
        <v>142</v>
      </c>
      <c r="F567" s="4">
        <v>11</v>
      </c>
      <c r="G567" s="4">
        <v>222</v>
      </c>
      <c r="H567" s="4">
        <v>205</v>
      </c>
      <c r="I567" s="4">
        <v>223</v>
      </c>
      <c r="J567" s="6">
        <v>424.01</v>
      </c>
      <c r="K567" s="4">
        <v>0.26200000000000001</v>
      </c>
      <c r="L567" s="4" t="s">
        <v>19</v>
      </c>
      <c r="M567" s="4">
        <f>Inventory[[#This Row],[Daily_Demand]]*Inventory[[#This Row],[Lead_Time_Days]]</f>
        <v>1562</v>
      </c>
      <c r="N567" s="4">
        <f>MAX(0, Inventory[[#This Row],[Demand_Duration_Lead_time]]+Inventory[[#This Row],[Safety_Stock]]-Inventory[[#This Row],[Current_Inventory]])</f>
        <v>1545</v>
      </c>
      <c r="O5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7" s="8">
        <f>Inventory[[#This Row],[Current_Inventory]]*Inventory[[#This Row],[Unit_Cost]]</f>
        <v>94130.22</v>
      </c>
      <c r="Q567" t="str">
        <f>IF(Inventory[[#This Row],[Stockout_Risk_Score]] &gt;= 0.8, "Critical",
   IF(Inventory[[#This Row],[Stockout_Risk_Score]] &gt;= 0.6, "High",
      IF(Inventory[[#This Row],[Stockout_Risk_Score]] &gt;= 0.3, "Medium", "Low")
   )
)</f>
        <v>Low</v>
      </c>
      <c r="R567">
        <f>Inventory[[#This Row],[Lead_Time_Days]]*0.8</f>
        <v>8.8000000000000007</v>
      </c>
      <c r="S567">
        <f>MAX(0,Inventory[[#This Row],[Daily_Demand]]*Inventory[[#This Row],[Adj_Lead_Time]]+Inventory[[#This Row],[Safety_Stock]]-Inventory[[#This Row],[Current_Inventory]])</f>
        <v>1232.6000000000001</v>
      </c>
    </row>
    <row r="568" spans="1:19" x14ac:dyDescent="0.25">
      <c r="A568">
        <v>567</v>
      </c>
      <c r="B568" t="s">
        <v>589</v>
      </c>
      <c r="C568" s="4" t="s">
        <v>21</v>
      </c>
      <c r="D568" t="s">
        <v>18</v>
      </c>
      <c r="E568" s="4">
        <v>178</v>
      </c>
      <c r="F568" s="4">
        <v>3</v>
      </c>
      <c r="G568" s="4">
        <v>259</v>
      </c>
      <c r="H568" s="4">
        <v>134</v>
      </c>
      <c r="I568" s="4">
        <v>267</v>
      </c>
      <c r="J568" s="6">
        <v>1189.6400000000001</v>
      </c>
      <c r="K568" s="4">
        <v>0.26200000000000001</v>
      </c>
      <c r="L568" s="4" t="s">
        <v>15</v>
      </c>
      <c r="M568" s="4">
        <f>Inventory[[#This Row],[Daily_Demand]]*Inventory[[#This Row],[Lead_Time_Days]]</f>
        <v>534</v>
      </c>
      <c r="N568" s="4">
        <f>MAX(0, Inventory[[#This Row],[Demand_Duration_Lead_time]]+Inventory[[#This Row],[Safety_Stock]]-Inventory[[#This Row],[Current_Inventory]])</f>
        <v>409</v>
      </c>
      <c r="O5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8" s="8">
        <f>Inventory[[#This Row],[Current_Inventory]]*Inventory[[#This Row],[Unit_Cost]]</f>
        <v>308116.76</v>
      </c>
      <c r="Q568" t="str">
        <f>IF(Inventory[[#This Row],[Stockout_Risk_Score]] &gt;= 0.8, "Critical",
   IF(Inventory[[#This Row],[Stockout_Risk_Score]] &gt;= 0.6, "High",
      IF(Inventory[[#This Row],[Stockout_Risk_Score]] &gt;= 0.3, "Medium", "Low")
   )
)</f>
        <v>Low</v>
      </c>
      <c r="R568">
        <f>Inventory[[#This Row],[Lead_Time_Days]]*0.8</f>
        <v>2.4000000000000004</v>
      </c>
      <c r="S568">
        <f>MAX(0,Inventory[[#This Row],[Daily_Demand]]*Inventory[[#This Row],[Adj_Lead_Time]]+Inventory[[#This Row],[Safety_Stock]]-Inventory[[#This Row],[Current_Inventory]])</f>
        <v>302.20000000000005</v>
      </c>
    </row>
    <row r="569" spans="1:19" x14ac:dyDescent="0.25">
      <c r="A569">
        <v>568</v>
      </c>
      <c r="B569" t="s">
        <v>590</v>
      </c>
      <c r="C569" s="4" t="s">
        <v>17</v>
      </c>
      <c r="D569" t="s">
        <v>18</v>
      </c>
      <c r="E569" s="4">
        <v>160</v>
      </c>
      <c r="F569" s="4">
        <v>12</v>
      </c>
      <c r="G569" s="4">
        <v>509</v>
      </c>
      <c r="H569" s="4">
        <v>88</v>
      </c>
      <c r="I569" s="4">
        <v>105</v>
      </c>
      <c r="J569" s="6">
        <v>345.07</v>
      </c>
      <c r="K569" s="4">
        <v>0.88200000000000001</v>
      </c>
      <c r="L569" s="4" t="s">
        <v>15</v>
      </c>
      <c r="M569" s="4">
        <f>Inventory[[#This Row],[Daily_Demand]]*Inventory[[#This Row],[Lead_Time_Days]]</f>
        <v>1920</v>
      </c>
      <c r="N569" s="4">
        <f>MAX(0, Inventory[[#This Row],[Demand_Duration_Lead_time]]+Inventory[[#This Row],[Safety_Stock]]-Inventory[[#This Row],[Current_Inventory]])</f>
        <v>1499</v>
      </c>
      <c r="O5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9" s="8">
        <f>Inventory[[#This Row],[Current_Inventory]]*Inventory[[#This Row],[Unit_Cost]]</f>
        <v>175640.63</v>
      </c>
      <c r="Q569" t="str">
        <f>IF(Inventory[[#This Row],[Stockout_Risk_Score]] &gt;= 0.8, "Critical",
   IF(Inventory[[#This Row],[Stockout_Risk_Score]] &gt;= 0.6, "High",
      IF(Inventory[[#This Row],[Stockout_Risk_Score]] &gt;= 0.3, "Medium", "Low")
   )
)</f>
        <v>Critical</v>
      </c>
      <c r="R569">
        <f>Inventory[[#This Row],[Lead_Time_Days]]*0.8</f>
        <v>9.6000000000000014</v>
      </c>
      <c r="S569">
        <f>MAX(0,Inventory[[#This Row],[Daily_Demand]]*Inventory[[#This Row],[Adj_Lead_Time]]+Inventory[[#This Row],[Safety_Stock]]-Inventory[[#This Row],[Current_Inventory]])</f>
        <v>1115.0000000000002</v>
      </c>
    </row>
    <row r="570" spans="1:19" x14ac:dyDescent="0.25">
      <c r="A570">
        <v>569</v>
      </c>
      <c r="B570" t="s">
        <v>591</v>
      </c>
      <c r="C570" s="4" t="s">
        <v>13</v>
      </c>
      <c r="D570" t="s">
        <v>18</v>
      </c>
      <c r="E570" s="4">
        <v>101</v>
      </c>
      <c r="F570" s="4">
        <v>8</v>
      </c>
      <c r="G570" s="4">
        <v>799</v>
      </c>
      <c r="H570" s="4">
        <v>264</v>
      </c>
      <c r="I570" s="4">
        <v>201</v>
      </c>
      <c r="J570" s="6">
        <v>1773.48</v>
      </c>
      <c r="K570" s="4">
        <v>0.58499999999999996</v>
      </c>
      <c r="L570" s="4" t="s">
        <v>27</v>
      </c>
      <c r="M570" s="4">
        <f>Inventory[[#This Row],[Daily_Demand]]*Inventory[[#This Row],[Lead_Time_Days]]</f>
        <v>808</v>
      </c>
      <c r="N570" s="4">
        <f>MAX(0, Inventory[[#This Row],[Demand_Duration_Lead_time]]+Inventory[[#This Row],[Safety_Stock]]-Inventory[[#This Row],[Current_Inventory]])</f>
        <v>273</v>
      </c>
      <c r="O5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0" s="8">
        <f>Inventory[[#This Row],[Current_Inventory]]*Inventory[[#This Row],[Unit_Cost]]</f>
        <v>1417010.52</v>
      </c>
      <c r="Q570" t="str">
        <f>IF(Inventory[[#This Row],[Stockout_Risk_Score]] &gt;= 0.8, "Critical",
   IF(Inventory[[#This Row],[Stockout_Risk_Score]] &gt;= 0.6, "High",
      IF(Inventory[[#This Row],[Stockout_Risk_Score]] &gt;= 0.3, "Medium", "Low")
   )
)</f>
        <v>Medium</v>
      </c>
      <c r="R570">
        <f>Inventory[[#This Row],[Lead_Time_Days]]*0.8</f>
        <v>6.4</v>
      </c>
      <c r="S570">
        <f>MAX(0,Inventory[[#This Row],[Daily_Demand]]*Inventory[[#This Row],[Adj_Lead_Time]]+Inventory[[#This Row],[Safety_Stock]]-Inventory[[#This Row],[Current_Inventory]])</f>
        <v>111.40000000000009</v>
      </c>
    </row>
    <row r="571" spans="1:19" x14ac:dyDescent="0.25">
      <c r="A571">
        <v>570</v>
      </c>
      <c r="B571" t="s">
        <v>592</v>
      </c>
      <c r="C571" s="4" t="s">
        <v>21</v>
      </c>
      <c r="D571" t="s">
        <v>14</v>
      </c>
      <c r="E571" s="4">
        <v>175</v>
      </c>
      <c r="F571" s="4">
        <v>5</v>
      </c>
      <c r="G571" s="4">
        <v>32</v>
      </c>
      <c r="H571" s="4">
        <v>154</v>
      </c>
      <c r="I571" s="4">
        <v>87</v>
      </c>
      <c r="J571" s="6">
        <v>416.88</v>
      </c>
      <c r="K571" s="4">
        <v>0.78900000000000003</v>
      </c>
      <c r="L571" s="4" t="s">
        <v>27</v>
      </c>
      <c r="M571" s="4">
        <f>Inventory[[#This Row],[Daily_Demand]]*Inventory[[#This Row],[Lead_Time_Days]]</f>
        <v>875</v>
      </c>
      <c r="N571" s="4">
        <f>MAX(0, Inventory[[#This Row],[Demand_Duration_Lead_time]]+Inventory[[#This Row],[Safety_Stock]]-Inventory[[#This Row],[Current_Inventory]])</f>
        <v>997</v>
      </c>
      <c r="O5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1" s="8">
        <f>Inventory[[#This Row],[Current_Inventory]]*Inventory[[#This Row],[Unit_Cost]]</f>
        <v>13340.16</v>
      </c>
      <c r="Q571" t="str">
        <f>IF(Inventory[[#This Row],[Stockout_Risk_Score]] &gt;= 0.8, "Critical",
   IF(Inventory[[#This Row],[Stockout_Risk_Score]] &gt;= 0.6, "High",
      IF(Inventory[[#This Row],[Stockout_Risk_Score]] &gt;= 0.3, "Medium", "Low")
   )
)</f>
        <v>High</v>
      </c>
      <c r="R571">
        <f>Inventory[[#This Row],[Lead_Time_Days]]*0.8</f>
        <v>4</v>
      </c>
      <c r="S571">
        <f>MAX(0,Inventory[[#This Row],[Daily_Demand]]*Inventory[[#This Row],[Adj_Lead_Time]]+Inventory[[#This Row],[Safety_Stock]]-Inventory[[#This Row],[Current_Inventory]])</f>
        <v>822</v>
      </c>
    </row>
    <row r="572" spans="1:19" x14ac:dyDescent="0.25">
      <c r="A572">
        <v>571</v>
      </c>
      <c r="B572" t="s">
        <v>593</v>
      </c>
      <c r="C572" s="4" t="s">
        <v>26</v>
      </c>
      <c r="D572" t="s">
        <v>22</v>
      </c>
      <c r="E572" s="4">
        <v>158</v>
      </c>
      <c r="F572" s="4">
        <v>3</v>
      </c>
      <c r="G572" s="4">
        <v>668</v>
      </c>
      <c r="H572" s="4">
        <v>92</v>
      </c>
      <c r="I572" s="4">
        <v>247</v>
      </c>
      <c r="J572" s="6">
        <v>1068.0999999999999</v>
      </c>
      <c r="K572" s="4">
        <v>0.45</v>
      </c>
      <c r="L572" s="4" t="s">
        <v>19</v>
      </c>
      <c r="M572" s="4">
        <f>Inventory[[#This Row],[Daily_Demand]]*Inventory[[#This Row],[Lead_Time_Days]]</f>
        <v>474</v>
      </c>
      <c r="N572" s="4">
        <f>MAX(0, Inventory[[#This Row],[Demand_Duration_Lead_time]]+Inventory[[#This Row],[Safety_Stock]]-Inventory[[#This Row],[Current_Inventory]])</f>
        <v>0</v>
      </c>
      <c r="O5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2" s="8">
        <f>Inventory[[#This Row],[Current_Inventory]]*Inventory[[#This Row],[Unit_Cost]]</f>
        <v>713490.79999999993</v>
      </c>
      <c r="Q572" t="str">
        <f>IF(Inventory[[#This Row],[Stockout_Risk_Score]] &gt;= 0.8, "Critical",
   IF(Inventory[[#This Row],[Stockout_Risk_Score]] &gt;= 0.6, "High",
      IF(Inventory[[#This Row],[Stockout_Risk_Score]] &gt;= 0.3, "Medium", "Low")
   )
)</f>
        <v>Medium</v>
      </c>
      <c r="R572">
        <f>Inventory[[#This Row],[Lead_Time_Days]]*0.8</f>
        <v>2.4000000000000004</v>
      </c>
      <c r="S572">
        <f>MAX(0,Inventory[[#This Row],[Daily_Demand]]*Inventory[[#This Row],[Adj_Lead_Time]]+Inventory[[#This Row],[Safety_Stock]]-Inventory[[#This Row],[Current_Inventory]])</f>
        <v>0</v>
      </c>
    </row>
    <row r="573" spans="1:19" x14ac:dyDescent="0.25">
      <c r="A573">
        <v>572</v>
      </c>
      <c r="B573" t="s">
        <v>594</v>
      </c>
      <c r="C573" s="4" t="s">
        <v>26</v>
      </c>
      <c r="D573" t="s">
        <v>18</v>
      </c>
      <c r="E573" s="4">
        <v>187</v>
      </c>
      <c r="F573" s="4">
        <v>12</v>
      </c>
      <c r="G573" s="4">
        <v>334</v>
      </c>
      <c r="H573" s="4">
        <v>239</v>
      </c>
      <c r="I573" s="4">
        <v>58</v>
      </c>
      <c r="J573" s="6">
        <v>1048.43</v>
      </c>
      <c r="K573" s="4">
        <v>0.10299999999999999</v>
      </c>
      <c r="L573" s="4" t="s">
        <v>15</v>
      </c>
      <c r="M573" s="4">
        <f>Inventory[[#This Row],[Daily_Demand]]*Inventory[[#This Row],[Lead_Time_Days]]</f>
        <v>2244</v>
      </c>
      <c r="N573" s="4">
        <f>MAX(0, Inventory[[#This Row],[Demand_Duration_Lead_time]]+Inventory[[#This Row],[Safety_Stock]]-Inventory[[#This Row],[Current_Inventory]])</f>
        <v>2149</v>
      </c>
      <c r="O5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3" s="8">
        <f>Inventory[[#This Row],[Current_Inventory]]*Inventory[[#This Row],[Unit_Cost]]</f>
        <v>350175.62</v>
      </c>
      <c r="Q573" t="str">
        <f>IF(Inventory[[#This Row],[Stockout_Risk_Score]] &gt;= 0.8, "Critical",
   IF(Inventory[[#This Row],[Stockout_Risk_Score]] &gt;= 0.6, "High",
      IF(Inventory[[#This Row],[Stockout_Risk_Score]] &gt;= 0.3, "Medium", "Low")
   )
)</f>
        <v>Low</v>
      </c>
      <c r="R573">
        <f>Inventory[[#This Row],[Lead_Time_Days]]*0.8</f>
        <v>9.6000000000000014</v>
      </c>
      <c r="S573">
        <f>MAX(0,Inventory[[#This Row],[Daily_Demand]]*Inventory[[#This Row],[Adj_Lead_Time]]+Inventory[[#This Row],[Safety_Stock]]-Inventory[[#This Row],[Current_Inventory]])</f>
        <v>1700.2000000000003</v>
      </c>
    </row>
    <row r="574" spans="1:19" x14ac:dyDescent="0.25">
      <c r="A574">
        <v>573</v>
      </c>
      <c r="B574" t="s">
        <v>595</v>
      </c>
      <c r="C574" s="4" t="s">
        <v>21</v>
      </c>
      <c r="D574" t="s">
        <v>14</v>
      </c>
      <c r="E574" s="4">
        <v>52</v>
      </c>
      <c r="F574" s="4">
        <v>7</v>
      </c>
      <c r="G574" s="4">
        <v>704</v>
      </c>
      <c r="H574" s="4">
        <v>146</v>
      </c>
      <c r="I574" s="4">
        <v>227</v>
      </c>
      <c r="J574" s="6">
        <v>1227.69</v>
      </c>
      <c r="K574" s="4">
        <v>0.33300000000000002</v>
      </c>
      <c r="L574" s="4" t="s">
        <v>19</v>
      </c>
      <c r="M574" s="4">
        <f>Inventory[[#This Row],[Daily_Demand]]*Inventory[[#This Row],[Lead_Time_Days]]</f>
        <v>364</v>
      </c>
      <c r="N574" s="4">
        <f>MAX(0, Inventory[[#This Row],[Demand_Duration_Lead_time]]+Inventory[[#This Row],[Safety_Stock]]-Inventory[[#This Row],[Current_Inventory]])</f>
        <v>0</v>
      </c>
      <c r="O5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4" s="8">
        <f>Inventory[[#This Row],[Current_Inventory]]*Inventory[[#This Row],[Unit_Cost]]</f>
        <v>864293.76</v>
      </c>
      <c r="Q574" t="str">
        <f>IF(Inventory[[#This Row],[Stockout_Risk_Score]] &gt;= 0.8, "Critical",
   IF(Inventory[[#This Row],[Stockout_Risk_Score]] &gt;= 0.6, "High",
      IF(Inventory[[#This Row],[Stockout_Risk_Score]] &gt;= 0.3, "Medium", "Low")
   )
)</f>
        <v>Medium</v>
      </c>
      <c r="R574">
        <f>Inventory[[#This Row],[Lead_Time_Days]]*0.8</f>
        <v>5.6000000000000005</v>
      </c>
      <c r="S574">
        <f>MAX(0,Inventory[[#This Row],[Daily_Demand]]*Inventory[[#This Row],[Adj_Lead_Time]]+Inventory[[#This Row],[Safety_Stock]]-Inventory[[#This Row],[Current_Inventory]])</f>
        <v>0</v>
      </c>
    </row>
    <row r="575" spans="1:19" x14ac:dyDescent="0.25">
      <c r="A575">
        <v>574</v>
      </c>
      <c r="B575" t="s">
        <v>596</v>
      </c>
      <c r="C575" s="4" t="s">
        <v>21</v>
      </c>
      <c r="D575" t="s">
        <v>18</v>
      </c>
      <c r="E575" s="4">
        <v>33</v>
      </c>
      <c r="F575" s="4">
        <v>12</v>
      </c>
      <c r="G575" s="4">
        <v>761</v>
      </c>
      <c r="H575" s="4">
        <v>36</v>
      </c>
      <c r="I575" s="4">
        <v>374</v>
      </c>
      <c r="J575" s="6">
        <v>688.5</v>
      </c>
      <c r="K575" s="4">
        <v>0.161</v>
      </c>
      <c r="L575" s="4" t="s">
        <v>19</v>
      </c>
      <c r="M575" s="4">
        <f>Inventory[[#This Row],[Daily_Demand]]*Inventory[[#This Row],[Lead_Time_Days]]</f>
        <v>396</v>
      </c>
      <c r="N575" s="4">
        <f>MAX(0, Inventory[[#This Row],[Demand_Duration_Lead_time]]+Inventory[[#This Row],[Safety_Stock]]-Inventory[[#This Row],[Current_Inventory]])</f>
        <v>0</v>
      </c>
      <c r="O5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5" s="8">
        <f>Inventory[[#This Row],[Current_Inventory]]*Inventory[[#This Row],[Unit_Cost]]</f>
        <v>523948.5</v>
      </c>
      <c r="Q575" t="str">
        <f>IF(Inventory[[#This Row],[Stockout_Risk_Score]] &gt;= 0.8, "Critical",
   IF(Inventory[[#This Row],[Stockout_Risk_Score]] &gt;= 0.6, "High",
      IF(Inventory[[#This Row],[Stockout_Risk_Score]] &gt;= 0.3, "Medium", "Low")
   )
)</f>
        <v>Low</v>
      </c>
      <c r="R575">
        <f>Inventory[[#This Row],[Lead_Time_Days]]*0.8</f>
        <v>9.6000000000000014</v>
      </c>
      <c r="S575">
        <f>MAX(0,Inventory[[#This Row],[Daily_Demand]]*Inventory[[#This Row],[Adj_Lead_Time]]+Inventory[[#This Row],[Safety_Stock]]-Inventory[[#This Row],[Current_Inventory]])</f>
        <v>0</v>
      </c>
    </row>
    <row r="576" spans="1:19" x14ac:dyDescent="0.25">
      <c r="A576">
        <v>575</v>
      </c>
      <c r="B576" t="s">
        <v>597</v>
      </c>
      <c r="C576" s="4" t="s">
        <v>17</v>
      </c>
      <c r="D576" t="s">
        <v>18</v>
      </c>
      <c r="E576" s="4">
        <v>31</v>
      </c>
      <c r="F576" s="4">
        <v>13</v>
      </c>
      <c r="G576" s="4">
        <v>217</v>
      </c>
      <c r="H576" s="4">
        <v>186</v>
      </c>
      <c r="I576" s="4">
        <v>225</v>
      </c>
      <c r="J576" s="6">
        <v>1753.39</v>
      </c>
      <c r="K576" s="4">
        <v>0.78200000000000003</v>
      </c>
      <c r="L576" s="4" t="s">
        <v>19</v>
      </c>
      <c r="M576" s="4">
        <f>Inventory[[#This Row],[Daily_Demand]]*Inventory[[#This Row],[Lead_Time_Days]]</f>
        <v>403</v>
      </c>
      <c r="N576" s="4">
        <f>MAX(0, Inventory[[#This Row],[Demand_Duration_Lead_time]]+Inventory[[#This Row],[Safety_Stock]]-Inventory[[#This Row],[Current_Inventory]])</f>
        <v>372</v>
      </c>
      <c r="O5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6" s="8">
        <f>Inventory[[#This Row],[Current_Inventory]]*Inventory[[#This Row],[Unit_Cost]]</f>
        <v>380485.63</v>
      </c>
      <c r="Q576" t="str">
        <f>IF(Inventory[[#This Row],[Stockout_Risk_Score]] &gt;= 0.8, "Critical",
   IF(Inventory[[#This Row],[Stockout_Risk_Score]] &gt;= 0.6, "High",
      IF(Inventory[[#This Row],[Stockout_Risk_Score]] &gt;= 0.3, "Medium", "Low")
   )
)</f>
        <v>High</v>
      </c>
      <c r="R576">
        <f>Inventory[[#This Row],[Lead_Time_Days]]*0.8</f>
        <v>10.4</v>
      </c>
      <c r="S576">
        <f>MAX(0,Inventory[[#This Row],[Daily_Demand]]*Inventory[[#This Row],[Adj_Lead_Time]]+Inventory[[#This Row],[Safety_Stock]]-Inventory[[#This Row],[Current_Inventory]])</f>
        <v>291.40000000000003</v>
      </c>
    </row>
    <row r="577" spans="1:19" x14ac:dyDescent="0.25">
      <c r="A577">
        <v>576</v>
      </c>
      <c r="B577" t="s">
        <v>598</v>
      </c>
      <c r="C577" s="4" t="s">
        <v>17</v>
      </c>
      <c r="D577" t="s">
        <v>22</v>
      </c>
      <c r="E577" s="4">
        <v>150</v>
      </c>
      <c r="F577" s="4">
        <v>3</v>
      </c>
      <c r="G577" s="4">
        <v>262</v>
      </c>
      <c r="H577" s="4">
        <v>216</v>
      </c>
      <c r="I577" s="4">
        <v>310</v>
      </c>
      <c r="J577" s="6">
        <v>916.39</v>
      </c>
      <c r="K577" s="4">
        <v>0.70099999999999996</v>
      </c>
      <c r="L577" s="4" t="s">
        <v>19</v>
      </c>
      <c r="M577" s="4">
        <f>Inventory[[#This Row],[Daily_Demand]]*Inventory[[#This Row],[Lead_Time_Days]]</f>
        <v>450</v>
      </c>
      <c r="N577" s="4">
        <f>MAX(0, Inventory[[#This Row],[Demand_Duration_Lead_time]]+Inventory[[#This Row],[Safety_Stock]]-Inventory[[#This Row],[Current_Inventory]])</f>
        <v>404</v>
      </c>
      <c r="O5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7" s="8">
        <f>Inventory[[#This Row],[Current_Inventory]]*Inventory[[#This Row],[Unit_Cost]]</f>
        <v>240094.18</v>
      </c>
      <c r="Q577" t="str">
        <f>IF(Inventory[[#This Row],[Stockout_Risk_Score]] &gt;= 0.8, "Critical",
   IF(Inventory[[#This Row],[Stockout_Risk_Score]] &gt;= 0.6, "High",
      IF(Inventory[[#This Row],[Stockout_Risk_Score]] &gt;= 0.3, "Medium", "Low")
   )
)</f>
        <v>High</v>
      </c>
      <c r="R577">
        <f>Inventory[[#This Row],[Lead_Time_Days]]*0.8</f>
        <v>2.4000000000000004</v>
      </c>
      <c r="S577">
        <f>MAX(0,Inventory[[#This Row],[Daily_Demand]]*Inventory[[#This Row],[Adj_Lead_Time]]+Inventory[[#This Row],[Safety_Stock]]-Inventory[[#This Row],[Current_Inventory]])</f>
        <v>314</v>
      </c>
    </row>
    <row r="578" spans="1:19" x14ac:dyDescent="0.25">
      <c r="A578">
        <v>577</v>
      </c>
      <c r="B578" t="s">
        <v>599</v>
      </c>
      <c r="C578" s="4" t="s">
        <v>26</v>
      </c>
      <c r="D578" t="s">
        <v>18</v>
      </c>
      <c r="E578" s="4">
        <v>108</v>
      </c>
      <c r="F578" s="4">
        <v>11</v>
      </c>
      <c r="G578" s="4">
        <v>526</v>
      </c>
      <c r="H578" s="4">
        <v>222</v>
      </c>
      <c r="I578" s="4">
        <v>133</v>
      </c>
      <c r="J578" s="6">
        <v>1415.3</v>
      </c>
      <c r="K578" s="4">
        <v>8.7999999999999995E-2</v>
      </c>
      <c r="L578" s="4" t="s">
        <v>27</v>
      </c>
      <c r="M578" s="4">
        <f>Inventory[[#This Row],[Daily_Demand]]*Inventory[[#This Row],[Lead_Time_Days]]</f>
        <v>1188</v>
      </c>
      <c r="N578" s="4">
        <f>MAX(0, Inventory[[#This Row],[Demand_Duration_Lead_time]]+Inventory[[#This Row],[Safety_Stock]]-Inventory[[#This Row],[Current_Inventory]])</f>
        <v>884</v>
      </c>
      <c r="O5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8" s="8">
        <f>Inventory[[#This Row],[Current_Inventory]]*Inventory[[#This Row],[Unit_Cost]]</f>
        <v>744447.79999999993</v>
      </c>
      <c r="Q578" t="str">
        <f>IF(Inventory[[#This Row],[Stockout_Risk_Score]] &gt;= 0.8, "Critical",
   IF(Inventory[[#This Row],[Stockout_Risk_Score]] &gt;= 0.6, "High",
      IF(Inventory[[#This Row],[Stockout_Risk_Score]] &gt;= 0.3, "Medium", "Low")
   )
)</f>
        <v>Low</v>
      </c>
      <c r="R578">
        <f>Inventory[[#This Row],[Lead_Time_Days]]*0.8</f>
        <v>8.8000000000000007</v>
      </c>
      <c r="S578">
        <f>MAX(0,Inventory[[#This Row],[Daily_Demand]]*Inventory[[#This Row],[Adj_Lead_Time]]+Inventory[[#This Row],[Safety_Stock]]-Inventory[[#This Row],[Current_Inventory]])</f>
        <v>646.40000000000009</v>
      </c>
    </row>
    <row r="579" spans="1:19" x14ac:dyDescent="0.25">
      <c r="A579">
        <v>578</v>
      </c>
      <c r="B579" t="s">
        <v>600</v>
      </c>
      <c r="C579" s="4" t="s">
        <v>13</v>
      </c>
      <c r="D579" t="s">
        <v>18</v>
      </c>
      <c r="E579" s="4">
        <v>64</v>
      </c>
      <c r="F579" s="4">
        <v>3</v>
      </c>
      <c r="G579" s="4">
        <v>62</v>
      </c>
      <c r="H579" s="4">
        <v>46</v>
      </c>
      <c r="I579" s="4">
        <v>188</v>
      </c>
      <c r="J579" s="6">
        <v>1290.03</v>
      </c>
      <c r="K579" s="4">
        <v>0.621</v>
      </c>
      <c r="L579" s="4" t="s">
        <v>19</v>
      </c>
      <c r="M579" s="4">
        <f>Inventory[[#This Row],[Daily_Demand]]*Inventory[[#This Row],[Lead_Time_Days]]</f>
        <v>192</v>
      </c>
      <c r="N579" s="4">
        <f>MAX(0, Inventory[[#This Row],[Demand_Duration_Lead_time]]+Inventory[[#This Row],[Safety_Stock]]-Inventory[[#This Row],[Current_Inventory]])</f>
        <v>176</v>
      </c>
      <c r="O5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9" s="8">
        <f>Inventory[[#This Row],[Current_Inventory]]*Inventory[[#This Row],[Unit_Cost]]</f>
        <v>79981.86</v>
      </c>
      <c r="Q579" t="str">
        <f>IF(Inventory[[#This Row],[Stockout_Risk_Score]] &gt;= 0.8, "Critical",
   IF(Inventory[[#This Row],[Stockout_Risk_Score]] &gt;= 0.6, "High",
      IF(Inventory[[#This Row],[Stockout_Risk_Score]] &gt;= 0.3, "Medium", "Low")
   )
)</f>
        <v>High</v>
      </c>
      <c r="R579">
        <f>Inventory[[#This Row],[Lead_Time_Days]]*0.8</f>
        <v>2.4000000000000004</v>
      </c>
      <c r="S579">
        <f>MAX(0,Inventory[[#This Row],[Daily_Demand]]*Inventory[[#This Row],[Adj_Lead_Time]]+Inventory[[#This Row],[Safety_Stock]]-Inventory[[#This Row],[Current_Inventory]])</f>
        <v>137.60000000000002</v>
      </c>
    </row>
    <row r="580" spans="1:19" x14ac:dyDescent="0.25">
      <c r="A580">
        <v>579</v>
      </c>
      <c r="B580" t="s">
        <v>601</v>
      </c>
      <c r="C580" s="4" t="s">
        <v>26</v>
      </c>
      <c r="D580" t="s">
        <v>14</v>
      </c>
      <c r="E580" s="4">
        <v>110</v>
      </c>
      <c r="F580" s="4">
        <v>8</v>
      </c>
      <c r="G580" s="4">
        <v>349</v>
      </c>
      <c r="H580" s="4">
        <v>188</v>
      </c>
      <c r="I580" s="4">
        <v>291</v>
      </c>
      <c r="J580" s="6">
        <v>278.45</v>
      </c>
      <c r="K580" s="4">
        <v>0.874</v>
      </c>
      <c r="L580" s="4" t="s">
        <v>27</v>
      </c>
      <c r="M580" s="4">
        <f>Inventory[[#This Row],[Daily_Demand]]*Inventory[[#This Row],[Lead_Time_Days]]</f>
        <v>880</v>
      </c>
      <c r="N580" s="4">
        <f>MAX(0, Inventory[[#This Row],[Demand_Duration_Lead_time]]+Inventory[[#This Row],[Safety_Stock]]-Inventory[[#This Row],[Current_Inventory]])</f>
        <v>719</v>
      </c>
      <c r="O5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0" s="8">
        <f>Inventory[[#This Row],[Current_Inventory]]*Inventory[[#This Row],[Unit_Cost]]</f>
        <v>97179.05</v>
      </c>
      <c r="Q580" t="str">
        <f>IF(Inventory[[#This Row],[Stockout_Risk_Score]] &gt;= 0.8, "Critical",
   IF(Inventory[[#This Row],[Stockout_Risk_Score]] &gt;= 0.6, "High",
      IF(Inventory[[#This Row],[Stockout_Risk_Score]] &gt;= 0.3, "Medium", "Low")
   )
)</f>
        <v>Critical</v>
      </c>
      <c r="R580">
        <f>Inventory[[#This Row],[Lead_Time_Days]]*0.8</f>
        <v>6.4</v>
      </c>
      <c r="S580">
        <f>MAX(0,Inventory[[#This Row],[Daily_Demand]]*Inventory[[#This Row],[Adj_Lead_Time]]+Inventory[[#This Row],[Safety_Stock]]-Inventory[[#This Row],[Current_Inventory]])</f>
        <v>543</v>
      </c>
    </row>
    <row r="581" spans="1:19" x14ac:dyDescent="0.25">
      <c r="A581">
        <v>580</v>
      </c>
      <c r="B581" t="s">
        <v>602</v>
      </c>
      <c r="C581" s="4" t="s">
        <v>13</v>
      </c>
      <c r="D581" t="s">
        <v>14</v>
      </c>
      <c r="E581" s="4">
        <v>73</v>
      </c>
      <c r="F581" s="4">
        <v>2</v>
      </c>
      <c r="G581" s="4">
        <v>610</v>
      </c>
      <c r="H581" s="4">
        <v>169</v>
      </c>
      <c r="I581" s="4">
        <v>365</v>
      </c>
      <c r="J581" s="6">
        <v>1264.1500000000001</v>
      </c>
      <c r="K581" s="4">
        <v>0.69699999999999995</v>
      </c>
      <c r="L581" s="4" t="s">
        <v>19</v>
      </c>
      <c r="M581" s="4">
        <f>Inventory[[#This Row],[Daily_Demand]]*Inventory[[#This Row],[Lead_Time_Days]]</f>
        <v>146</v>
      </c>
      <c r="N581" s="4">
        <f>MAX(0, Inventory[[#This Row],[Demand_Duration_Lead_time]]+Inventory[[#This Row],[Safety_Stock]]-Inventory[[#This Row],[Current_Inventory]])</f>
        <v>0</v>
      </c>
      <c r="O5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1" s="8">
        <f>Inventory[[#This Row],[Current_Inventory]]*Inventory[[#This Row],[Unit_Cost]]</f>
        <v>771131.5</v>
      </c>
      <c r="Q581" t="str">
        <f>IF(Inventory[[#This Row],[Stockout_Risk_Score]] &gt;= 0.8, "Critical",
   IF(Inventory[[#This Row],[Stockout_Risk_Score]] &gt;= 0.6, "High",
      IF(Inventory[[#This Row],[Stockout_Risk_Score]] &gt;= 0.3, "Medium", "Low")
   )
)</f>
        <v>High</v>
      </c>
      <c r="R581">
        <f>Inventory[[#This Row],[Lead_Time_Days]]*0.8</f>
        <v>1.6</v>
      </c>
      <c r="S581">
        <f>MAX(0,Inventory[[#This Row],[Daily_Demand]]*Inventory[[#This Row],[Adj_Lead_Time]]+Inventory[[#This Row],[Safety_Stock]]-Inventory[[#This Row],[Current_Inventory]])</f>
        <v>0</v>
      </c>
    </row>
    <row r="582" spans="1:19" x14ac:dyDescent="0.25">
      <c r="A582">
        <v>581</v>
      </c>
      <c r="B582" t="s">
        <v>603</v>
      </c>
      <c r="C582" s="4" t="s">
        <v>13</v>
      </c>
      <c r="D582" t="s">
        <v>22</v>
      </c>
      <c r="E582" s="4">
        <v>118</v>
      </c>
      <c r="F582" s="4">
        <v>8</v>
      </c>
      <c r="G582" s="4">
        <v>448</v>
      </c>
      <c r="H582" s="4">
        <v>21</v>
      </c>
      <c r="I582" s="4">
        <v>204</v>
      </c>
      <c r="J582" s="6">
        <v>1123.8699999999999</v>
      </c>
      <c r="K582" s="4">
        <v>0.51100000000000001</v>
      </c>
      <c r="L582" s="4" t="s">
        <v>27</v>
      </c>
      <c r="M582" s="4">
        <f>Inventory[[#This Row],[Daily_Demand]]*Inventory[[#This Row],[Lead_Time_Days]]</f>
        <v>944</v>
      </c>
      <c r="N582" s="4">
        <f>MAX(0, Inventory[[#This Row],[Demand_Duration_Lead_time]]+Inventory[[#This Row],[Safety_Stock]]-Inventory[[#This Row],[Current_Inventory]])</f>
        <v>517</v>
      </c>
      <c r="O5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2" s="8">
        <f>Inventory[[#This Row],[Current_Inventory]]*Inventory[[#This Row],[Unit_Cost]]</f>
        <v>503493.75999999995</v>
      </c>
      <c r="Q582" t="str">
        <f>IF(Inventory[[#This Row],[Stockout_Risk_Score]] &gt;= 0.8, "Critical",
   IF(Inventory[[#This Row],[Stockout_Risk_Score]] &gt;= 0.6, "High",
      IF(Inventory[[#This Row],[Stockout_Risk_Score]] &gt;= 0.3, "Medium", "Low")
   )
)</f>
        <v>Medium</v>
      </c>
      <c r="R582">
        <f>Inventory[[#This Row],[Lead_Time_Days]]*0.8</f>
        <v>6.4</v>
      </c>
      <c r="S582">
        <f>MAX(0,Inventory[[#This Row],[Daily_Demand]]*Inventory[[#This Row],[Adj_Lead_Time]]+Inventory[[#This Row],[Safety_Stock]]-Inventory[[#This Row],[Current_Inventory]])</f>
        <v>328.20000000000005</v>
      </c>
    </row>
    <row r="583" spans="1:19" x14ac:dyDescent="0.25">
      <c r="A583">
        <v>582</v>
      </c>
      <c r="B583" t="s">
        <v>604</v>
      </c>
      <c r="C583" s="4" t="s">
        <v>17</v>
      </c>
      <c r="D583" t="s">
        <v>14</v>
      </c>
      <c r="E583" s="4">
        <v>25</v>
      </c>
      <c r="F583" s="4">
        <v>11</v>
      </c>
      <c r="G583" s="4">
        <v>763</v>
      </c>
      <c r="H583" s="4">
        <v>178</v>
      </c>
      <c r="I583" s="4">
        <v>270</v>
      </c>
      <c r="J583" s="6">
        <v>1802.28</v>
      </c>
      <c r="K583" s="4">
        <v>0.312</v>
      </c>
      <c r="L583" s="4" t="s">
        <v>19</v>
      </c>
      <c r="M583" s="4">
        <f>Inventory[[#This Row],[Daily_Demand]]*Inventory[[#This Row],[Lead_Time_Days]]</f>
        <v>275</v>
      </c>
      <c r="N583" s="4">
        <f>MAX(0, Inventory[[#This Row],[Demand_Duration_Lead_time]]+Inventory[[#This Row],[Safety_Stock]]-Inventory[[#This Row],[Current_Inventory]])</f>
        <v>0</v>
      </c>
      <c r="O5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3" s="8">
        <f>Inventory[[#This Row],[Current_Inventory]]*Inventory[[#This Row],[Unit_Cost]]</f>
        <v>1375139.64</v>
      </c>
      <c r="Q583" t="str">
        <f>IF(Inventory[[#This Row],[Stockout_Risk_Score]] &gt;= 0.8, "Critical",
   IF(Inventory[[#This Row],[Stockout_Risk_Score]] &gt;= 0.6, "High",
      IF(Inventory[[#This Row],[Stockout_Risk_Score]] &gt;= 0.3, "Medium", "Low")
   )
)</f>
        <v>Medium</v>
      </c>
      <c r="R583">
        <f>Inventory[[#This Row],[Lead_Time_Days]]*0.8</f>
        <v>8.8000000000000007</v>
      </c>
      <c r="S583">
        <f>MAX(0,Inventory[[#This Row],[Daily_Demand]]*Inventory[[#This Row],[Adj_Lead_Time]]+Inventory[[#This Row],[Safety_Stock]]-Inventory[[#This Row],[Current_Inventory]])</f>
        <v>0</v>
      </c>
    </row>
    <row r="584" spans="1:19" x14ac:dyDescent="0.25">
      <c r="A584">
        <v>583</v>
      </c>
      <c r="B584" t="s">
        <v>605</v>
      </c>
      <c r="C584" s="4" t="s">
        <v>41</v>
      </c>
      <c r="D584" t="s">
        <v>14</v>
      </c>
      <c r="E584" s="4">
        <v>156</v>
      </c>
      <c r="F584" s="4">
        <v>6</v>
      </c>
      <c r="G584" s="4">
        <v>632</v>
      </c>
      <c r="H584" s="4">
        <v>89</v>
      </c>
      <c r="I584" s="4">
        <v>184</v>
      </c>
      <c r="J584" s="6">
        <v>1767.71</v>
      </c>
      <c r="K584" s="4">
        <v>0.88700000000000001</v>
      </c>
      <c r="L584" s="4" t="s">
        <v>15</v>
      </c>
      <c r="M584" s="4">
        <f>Inventory[[#This Row],[Daily_Demand]]*Inventory[[#This Row],[Lead_Time_Days]]</f>
        <v>936</v>
      </c>
      <c r="N584" s="4">
        <f>MAX(0, Inventory[[#This Row],[Demand_Duration_Lead_time]]+Inventory[[#This Row],[Safety_Stock]]-Inventory[[#This Row],[Current_Inventory]])</f>
        <v>393</v>
      </c>
      <c r="O5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4" s="8">
        <f>Inventory[[#This Row],[Current_Inventory]]*Inventory[[#This Row],[Unit_Cost]]</f>
        <v>1117192.72</v>
      </c>
      <c r="Q584" t="str">
        <f>IF(Inventory[[#This Row],[Stockout_Risk_Score]] &gt;= 0.8, "Critical",
   IF(Inventory[[#This Row],[Stockout_Risk_Score]] &gt;= 0.6, "High",
      IF(Inventory[[#This Row],[Stockout_Risk_Score]] &gt;= 0.3, "Medium", "Low")
   )
)</f>
        <v>Critical</v>
      </c>
      <c r="R584">
        <f>Inventory[[#This Row],[Lead_Time_Days]]*0.8</f>
        <v>4.8000000000000007</v>
      </c>
      <c r="S584">
        <f>MAX(0,Inventory[[#This Row],[Daily_Demand]]*Inventory[[#This Row],[Adj_Lead_Time]]+Inventory[[#This Row],[Safety_Stock]]-Inventory[[#This Row],[Current_Inventory]])</f>
        <v>205.80000000000007</v>
      </c>
    </row>
    <row r="585" spans="1:19" x14ac:dyDescent="0.25">
      <c r="A585">
        <v>584</v>
      </c>
      <c r="B585" t="s">
        <v>606</v>
      </c>
      <c r="C585" s="4" t="s">
        <v>41</v>
      </c>
      <c r="D585" t="s">
        <v>22</v>
      </c>
      <c r="E585" s="4">
        <v>106</v>
      </c>
      <c r="F585" s="4">
        <v>2</v>
      </c>
      <c r="G585" s="4">
        <v>181</v>
      </c>
      <c r="H585" s="4">
        <v>23</v>
      </c>
      <c r="I585" s="4">
        <v>237</v>
      </c>
      <c r="J585" s="6">
        <v>344.36</v>
      </c>
      <c r="K585" s="4">
        <v>0.42299999999999999</v>
      </c>
      <c r="L585" s="4" t="s">
        <v>15</v>
      </c>
      <c r="M585" s="4">
        <f>Inventory[[#This Row],[Daily_Demand]]*Inventory[[#This Row],[Lead_Time_Days]]</f>
        <v>212</v>
      </c>
      <c r="N585" s="4">
        <f>MAX(0, Inventory[[#This Row],[Demand_Duration_Lead_time]]+Inventory[[#This Row],[Safety_Stock]]-Inventory[[#This Row],[Current_Inventory]])</f>
        <v>54</v>
      </c>
      <c r="O5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5" s="8">
        <f>Inventory[[#This Row],[Current_Inventory]]*Inventory[[#This Row],[Unit_Cost]]</f>
        <v>62329.16</v>
      </c>
      <c r="Q585" t="str">
        <f>IF(Inventory[[#This Row],[Stockout_Risk_Score]] &gt;= 0.8, "Critical",
   IF(Inventory[[#This Row],[Stockout_Risk_Score]] &gt;= 0.6, "High",
      IF(Inventory[[#This Row],[Stockout_Risk_Score]] &gt;= 0.3, "Medium", "Low")
   )
)</f>
        <v>Medium</v>
      </c>
      <c r="R585">
        <f>Inventory[[#This Row],[Lead_Time_Days]]*0.8</f>
        <v>1.6</v>
      </c>
      <c r="S585">
        <f>MAX(0,Inventory[[#This Row],[Daily_Demand]]*Inventory[[#This Row],[Adj_Lead_Time]]+Inventory[[#This Row],[Safety_Stock]]-Inventory[[#This Row],[Current_Inventory]])</f>
        <v>11.600000000000023</v>
      </c>
    </row>
    <row r="586" spans="1:19" x14ac:dyDescent="0.25">
      <c r="A586">
        <v>585</v>
      </c>
      <c r="B586" t="s">
        <v>607</v>
      </c>
      <c r="C586" s="4" t="s">
        <v>21</v>
      </c>
      <c r="D586" t="s">
        <v>18</v>
      </c>
      <c r="E586" s="4">
        <v>135</v>
      </c>
      <c r="F586" s="4">
        <v>7</v>
      </c>
      <c r="G586" s="4">
        <v>675</v>
      </c>
      <c r="H586" s="4">
        <v>63</v>
      </c>
      <c r="I586" s="4">
        <v>227</v>
      </c>
      <c r="J586" s="6">
        <v>209.29</v>
      </c>
      <c r="K586" s="4">
        <v>0.85499999999999998</v>
      </c>
      <c r="L586" s="4" t="s">
        <v>27</v>
      </c>
      <c r="M586" s="4">
        <f>Inventory[[#This Row],[Daily_Demand]]*Inventory[[#This Row],[Lead_Time_Days]]</f>
        <v>945</v>
      </c>
      <c r="N586" s="4">
        <f>MAX(0, Inventory[[#This Row],[Demand_Duration_Lead_time]]+Inventory[[#This Row],[Safety_Stock]]-Inventory[[#This Row],[Current_Inventory]])</f>
        <v>333</v>
      </c>
      <c r="O5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6" s="8">
        <f>Inventory[[#This Row],[Current_Inventory]]*Inventory[[#This Row],[Unit_Cost]]</f>
        <v>141270.75</v>
      </c>
      <c r="Q586" t="str">
        <f>IF(Inventory[[#This Row],[Stockout_Risk_Score]] &gt;= 0.8, "Critical",
   IF(Inventory[[#This Row],[Stockout_Risk_Score]] &gt;= 0.6, "High",
      IF(Inventory[[#This Row],[Stockout_Risk_Score]] &gt;= 0.3, "Medium", "Low")
   )
)</f>
        <v>Critical</v>
      </c>
      <c r="R586">
        <f>Inventory[[#This Row],[Lead_Time_Days]]*0.8</f>
        <v>5.6000000000000005</v>
      </c>
      <c r="S586">
        <f>MAX(0,Inventory[[#This Row],[Daily_Demand]]*Inventory[[#This Row],[Adj_Lead_Time]]+Inventory[[#This Row],[Safety_Stock]]-Inventory[[#This Row],[Current_Inventory]])</f>
        <v>144.00000000000011</v>
      </c>
    </row>
    <row r="587" spans="1:19" x14ac:dyDescent="0.25">
      <c r="A587">
        <v>586</v>
      </c>
      <c r="B587" t="s">
        <v>608</v>
      </c>
      <c r="C587" s="4" t="s">
        <v>17</v>
      </c>
      <c r="D587" t="s">
        <v>22</v>
      </c>
      <c r="E587" s="4">
        <v>99</v>
      </c>
      <c r="F587" s="4">
        <v>8</v>
      </c>
      <c r="G587" s="4">
        <v>640</v>
      </c>
      <c r="H587" s="4">
        <v>263</v>
      </c>
      <c r="I587" s="4">
        <v>116</v>
      </c>
      <c r="J587" s="6">
        <v>624.45000000000005</v>
      </c>
      <c r="K587" s="4">
        <v>0.78300000000000003</v>
      </c>
      <c r="L587" s="4" t="s">
        <v>27</v>
      </c>
      <c r="M587" s="4">
        <f>Inventory[[#This Row],[Daily_Demand]]*Inventory[[#This Row],[Lead_Time_Days]]</f>
        <v>792</v>
      </c>
      <c r="N587" s="4">
        <f>MAX(0, Inventory[[#This Row],[Demand_Duration_Lead_time]]+Inventory[[#This Row],[Safety_Stock]]-Inventory[[#This Row],[Current_Inventory]])</f>
        <v>415</v>
      </c>
      <c r="O5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7" s="8">
        <f>Inventory[[#This Row],[Current_Inventory]]*Inventory[[#This Row],[Unit_Cost]]</f>
        <v>399648</v>
      </c>
      <c r="Q587" t="str">
        <f>IF(Inventory[[#This Row],[Stockout_Risk_Score]] &gt;= 0.8, "Critical",
   IF(Inventory[[#This Row],[Stockout_Risk_Score]] &gt;= 0.6, "High",
      IF(Inventory[[#This Row],[Stockout_Risk_Score]] &gt;= 0.3, "Medium", "Low")
   )
)</f>
        <v>High</v>
      </c>
      <c r="R587">
        <f>Inventory[[#This Row],[Lead_Time_Days]]*0.8</f>
        <v>6.4</v>
      </c>
      <c r="S587">
        <f>MAX(0,Inventory[[#This Row],[Daily_Demand]]*Inventory[[#This Row],[Adj_Lead_Time]]+Inventory[[#This Row],[Safety_Stock]]-Inventory[[#This Row],[Current_Inventory]])</f>
        <v>256.60000000000002</v>
      </c>
    </row>
    <row r="588" spans="1:19" x14ac:dyDescent="0.25">
      <c r="A588">
        <v>587</v>
      </c>
      <c r="B588" t="s">
        <v>609</v>
      </c>
      <c r="C588" s="4" t="s">
        <v>13</v>
      </c>
      <c r="D588" t="s">
        <v>14</v>
      </c>
      <c r="E588" s="4">
        <v>194</v>
      </c>
      <c r="F588" s="4">
        <v>2</v>
      </c>
      <c r="G588" s="4">
        <v>454</v>
      </c>
      <c r="H588" s="4">
        <v>74</v>
      </c>
      <c r="I588" s="4">
        <v>118</v>
      </c>
      <c r="J588" s="6">
        <v>1973.9</v>
      </c>
      <c r="K588" s="4">
        <v>0.81599999999999995</v>
      </c>
      <c r="L588" s="4" t="s">
        <v>19</v>
      </c>
      <c r="M588" s="4">
        <f>Inventory[[#This Row],[Daily_Demand]]*Inventory[[#This Row],[Lead_Time_Days]]</f>
        <v>388</v>
      </c>
      <c r="N588" s="4">
        <f>MAX(0, Inventory[[#This Row],[Demand_Duration_Lead_time]]+Inventory[[#This Row],[Safety_Stock]]-Inventory[[#This Row],[Current_Inventory]])</f>
        <v>8</v>
      </c>
      <c r="O5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8" s="8">
        <f>Inventory[[#This Row],[Current_Inventory]]*Inventory[[#This Row],[Unit_Cost]]</f>
        <v>896150.60000000009</v>
      </c>
      <c r="Q588" t="str">
        <f>IF(Inventory[[#This Row],[Stockout_Risk_Score]] &gt;= 0.8, "Critical",
   IF(Inventory[[#This Row],[Stockout_Risk_Score]] &gt;= 0.6, "High",
      IF(Inventory[[#This Row],[Stockout_Risk_Score]] &gt;= 0.3, "Medium", "Low")
   )
)</f>
        <v>Critical</v>
      </c>
      <c r="R588">
        <f>Inventory[[#This Row],[Lead_Time_Days]]*0.8</f>
        <v>1.6</v>
      </c>
      <c r="S588">
        <f>MAX(0,Inventory[[#This Row],[Daily_Demand]]*Inventory[[#This Row],[Adj_Lead_Time]]+Inventory[[#This Row],[Safety_Stock]]-Inventory[[#This Row],[Current_Inventory]])</f>
        <v>0</v>
      </c>
    </row>
    <row r="589" spans="1:19" x14ac:dyDescent="0.25">
      <c r="A589">
        <v>588</v>
      </c>
      <c r="B589" t="s">
        <v>610</v>
      </c>
      <c r="C589" s="4" t="s">
        <v>41</v>
      </c>
      <c r="D589" t="s">
        <v>22</v>
      </c>
      <c r="E589" s="4">
        <v>109</v>
      </c>
      <c r="F589" s="4">
        <v>10</v>
      </c>
      <c r="G589" s="4">
        <v>252</v>
      </c>
      <c r="H589" s="4">
        <v>67</v>
      </c>
      <c r="I589" s="4">
        <v>126</v>
      </c>
      <c r="J589" s="6">
        <v>92.07</v>
      </c>
      <c r="K589" s="4">
        <v>0.99</v>
      </c>
      <c r="L589" s="4" t="s">
        <v>15</v>
      </c>
      <c r="M589" s="4">
        <f>Inventory[[#This Row],[Daily_Demand]]*Inventory[[#This Row],[Lead_Time_Days]]</f>
        <v>1090</v>
      </c>
      <c r="N589" s="4">
        <f>MAX(0, Inventory[[#This Row],[Demand_Duration_Lead_time]]+Inventory[[#This Row],[Safety_Stock]]-Inventory[[#This Row],[Current_Inventory]])</f>
        <v>905</v>
      </c>
      <c r="O5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9" s="8">
        <f>Inventory[[#This Row],[Current_Inventory]]*Inventory[[#This Row],[Unit_Cost]]</f>
        <v>23201.64</v>
      </c>
      <c r="Q589" t="str">
        <f>IF(Inventory[[#This Row],[Stockout_Risk_Score]] &gt;= 0.8, "Critical",
   IF(Inventory[[#This Row],[Stockout_Risk_Score]] &gt;= 0.6, "High",
      IF(Inventory[[#This Row],[Stockout_Risk_Score]] &gt;= 0.3, "Medium", "Low")
   )
)</f>
        <v>Critical</v>
      </c>
      <c r="R589">
        <f>Inventory[[#This Row],[Lead_Time_Days]]*0.8</f>
        <v>8</v>
      </c>
      <c r="S589">
        <f>MAX(0,Inventory[[#This Row],[Daily_Demand]]*Inventory[[#This Row],[Adj_Lead_Time]]+Inventory[[#This Row],[Safety_Stock]]-Inventory[[#This Row],[Current_Inventory]])</f>
        <v>687</v>
      </c>
    </row>
    <row r="590" spans="1:19" x14ac:dyDescent="0.25">
      <c r="A590">
        <v>589</v>
      </c>
      <c r="B590" t="s">
        <v>611</v>
      </c>
      <c r="C590" s="4" t="s">
        <v>13</v>
      </c>
      <c r="D590" t="s">
        <v>18</v>
      </c>
      <c r="E590" s="4">
        <v>129</v>
      </c>
      <c r="F590" s="4">
        <v>8</v>
      </c>
      <c r="G590" s="4">
        <v>130</v>
      </c>
      <c r="H590" s="4">
        <v>105</v>
      </c>
      <c r="I590" s="4">
        <v>61</v>
      </c>
      <c r="J590" s="6">
        <v>1362.14</v>
      </c>
      <c r="K590" s="4">
        <v>0.749</v>
      </c>
      <c r="L590" s="4" t="s">
        <v>19</v>
      </c>
      <c r="M590" s="4">
        <f>Inventory[[#This Row],[Daily_Demand]]*Inventory[[#This Row],[Lead_Time_Days]]</f>
        <v>1032</v>
      </c>
      <c r="N590" s="4">
        <f>MAX(0, Inventory[[#This Row],[Demand_Duration_Lead_time]]+Inventory[[#This Row],[Safety_Stock]]-Inventory[[#This Row],[Current_Inventory]])</f>
        <v>1007</v>
      </c>
      <c r="O5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0" s="8">
        <f>Inventory[[#This Row],[Current_Inventory]]*Inventory[[#This Row],[Unit_Cost]]</f>
        <v>177078.2</v>
      </c>
      <c r="Q590" t="str">
        <f>IF(Inventory[[#This Row],[Stockout_Risk_Score]] &gt;= 0.8, "Critical",
   IF(Inventory[[#This Row],[Stockout_Risk_Score]] &gt;= 0.6, "High",
      IF(Inventory[[#This Row],[Stockout_Risk_Score]] &gt;= 0.3, "Medium", "Low")
   )
)</f>
        <v>High</v>
      </c>
      <c r="R590">
        <f>Inventory[[#This Row],[Lead_Time_Days]]*0.8</f>
        <v>6.4</v>
      </c>
      <c r="S590">
        <f>MAX(0,Inventory[[#This Row],[Daily_Demand]]*Inventory[[#This Row],[Adj_Lead_Time]]+Inventory[[#This Row],[Safety_Stock]]-Inventory[[#This Row],[Current_Inventory]])</f>
        <v>800.6</v>
      </c>
    </row>
    <row r="591" spans="1:19" x14ac:dyDescent="0.25">
      <c r="A591">
        <v>590</v>
      </c>
      <c r="B591" t="s">
        <v>612</v>
      </c>
      <c r="C591" s="4" t="s">
        <v>41</v>
      </c>
      <c r="D591" t="s">
        <v>22</v>
      </c>
      <c r="E591" s="4">
        <v>6</v>
      </c>
      <c r="F591" s="4">
        <v>2</v>
      </c>
      <c r="G591" s="4">
        <v>251</v>
      </c>
      <c r="H591" s="4">
        <v>30</v>
      </c>
      <c r="I591" s="4">
        <v>332</v>
      </c>
      <c r="J591" s="6">
        <v>1236.5999999999999</v>
      </c>
      <c r="K591" s="4">
        <v>3.4000000000000002E-2</v>
      </c>
      <c r="L591" s="4" t="s">
        <v>27</v>
      </c>
      <c r="M591" s="4">
        <f>Inventory[[#This Row],[Daily_Demand]]*Inventory[[#This Row],[Lead_Time_Days]]</f>
        <v>12</v>
      </c>
      <c r="N591" s="4">
        <f>MAX(0, Inventory[[#This Row],[Demand_Duration_Lead_time]]+Inventory[[#This Row],[Safety_Stock]]-Inventory[[#This Row],[Current_Inventory]])</f>
        <v>0</v>
      </c>
      <c r="O5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1" s="8">
        <f>Inventory[[#This Row],[Current_Inventory]]*Inventory[[#This Row],[Unit_Cost]]</f>
        <v>310386.59999999998</v>
      </c>
      <c r="Q591" t="str">
        <f>IF(Inventory[[#This Row],[Stockout_Risk_Score]] &gt;= 0.8, "Critical",
   IF(Inventory[[#This Row],[Stockout_Risk_Score]] &gt;= 0.6, "High",
      IF(Inventory[[#This Row],[Stockout_Risk_Score]] &gt;= 0.3, "Medium", "Low")
   )
)</f>
        <v>Low</v>
      </c>
      <c r="R591">
        <f>Inventory[[#This Row],[Lead_Time_Days]]*0.8</f>
        <v>1.6</v>
      </c>
      <c r="S591">
        <f>MAX(0,Inventory[[#This Row],[Daily_Demand]]*Inventory[[#This Row],[Adj_Lead_Time]]+Inventory[[#This Row],[Safety_Stock]]-Inventory[[#This Row],[Current_Inventory]])</f>
        <v>0</v>
      </c>
    </row>
    <row r="592" spans="1:19" x14ac:dyDescent="0.25">
      <c r="A592">
        <v>591</v>
      </c>
      <c r="B592" t="s">
        <v>613</v>
      </c>
      <c r="C592" s="4" t="s">
        <v>41</v>
      </c>
      <c r="D592" t="s">
        <v>14</v>
      </c>
      <c r="E592" s="4">
        <v>70</v>
      </c>
      <c r="F592" s="4">
        <v>4</v>
      </c>
      <c r="G592" s="4">
        <v>769</v>
      </c>
      <c r="H592" s="4">
        <v>269</v>
      </c>
      <c r="I592" s="4">
        <v>295</v>
      </c>
      <c r="J592" s="6">
        <v>1310.83</v>
      </c>
      <c r="K592" s="4">
        <v>0.20499999999999999</v>
      </c>
      <c r="L592" s="4" t="s">
        <v>19</v>
      </c>
      <c r="M592" s="4">
        <f>Inventory[[#This Row],[Daily_Demand]]*Inventory[[#This Row],[Lead_Time_Days]]</f>
        <v>280</v>
      </c>
      <c r="N592" s="4">
        <f>MAX(0, Inventory[[#This Row],[Demand_Duration_Lead_time]]+Inventory[[#This Row],[Safety_Stock]]-Inventory[[#This Row],[Current_Inventory]])</f>
        <v>0</v>
      </c>
      <c r="O5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2" s="8">
        <f>Inventory[[#This Row],[Current_Inventory]]*Inventory[[#This Row],[Unit_Cost]]</f>
        <v>1008028.2699999999</v>
      </c>
      <c r="Q592" t="str">
        <f>IF(Inventory[[#This Row],[Stockout_Risk_Score]] &gt;= 0.8, "Critical",
   IF(Inventory[[#This Row],[Stockout_Risk_Score]] &gt;= 0.6, "High",
      IF(Inventory[[#This Row],[Stockout_Risk_Score]] &gt;= 0.3, "Medium", "Low")
   )
)</f>
        <v>Low</v>
      </c>
      <c r="R592">
        <f>Inventory[[#This Row],[Lead_Time_Days]]*0.8</f>
        <v>3.2</v>
      </c>
      <c r="S592">
        <f>MAX(0,Inventory[[#This Row],[Daily_Demand]]*Inventory[[#This Row],[Adj_Lead_Time]]+Inventory[[#This Row],[Safety_Stock]]-Inventory[[#This Row],[Current_Inventory]])</f>
        <v>0</v>
      </c>
    </row>
    <row r="593" spans="1:19" x14ac:dyDescent="0.25">
      <c r="A593">
        <v>592</v>
      </c>
      <c r="B593" t="s">
        <v>614</v>
      </c>
      <c r="C593" s="4" t="s">
        <v>41</v>
      </c>
      <c r="D593" t="s">
        <v>14</v>
      </c>
      <c r="E593" s="4">
        <v>117</v>
      </c>
      <c r="F593" s="4">
        <v>6</v>
      </c>
      <c r="G593" s="4">
        <v>728</v>
      </c>
      <c r="H593" s="4">
        <v>82</v>
      </c>
      <c r="I593" s="4">
        <v>286</v>
      </c>
      <c r="J593" s="6">
        <v>475.66</v>
      </c>
      <c r="K593" s="4">
        <v>3.5000000000000003E-2</v>
      </c>
      <c r="L593" s="4" t="s">
        <v>15</v>
      </c>
      <c r="M593" s="4">
        <f>Inventory[[#This Row],[Daily_Demand]]*Inventory[[#This Row],[Lead_Time_Days]]</f>
        <v>702</v>
      </c>
      <c r="N593" s="4">
        <f>MAX(0, Inventory[[#This Row],[Demand_Duration_Lead_time]]+Inventory[[#This Row],[Safety_Stock]]-Inventory[[#This Row],[Current_Inventory]])</f>
        <v>56</v>
      </c>
      <c r="O5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3" s="8">
        <f>Inventory[[#This Row],[Current_Inventory]]*Inventory[[#This Row],[Unit_Cost]]</f>
        <v>346280.48000000004</v>
      </c>
      <c r="Q593" t="str">
        <f>IF(Inventory[[#This Row],[Stockout_Risk_Score]] &gt;= 0.8, "Critical",
   IF(Inventory[[#This Row],[Stockout_Risk_Score]] &gt;= 0.6, "High",
      IF(Inventory[[#This Row],[Stockout_Risk_Score]] &gt;= 0.3, "Medium", "Low")
   )
)</f>
        <v>Low</v>
      </c>
      <c r="R593">
        <f>Inventory[[#This Row],[Lead_Time_Days]]*0.8</f>
        <v>4.8000000000000007</v>
      </c>
      <c r="S593">
        <f>MAX(0,Inventory[[#This Row],[Daily_Demand]]*Inventory[[#This Row],[Adj_Lead_Time]]+Inventory[[#This Row],[Safety_Stock]]-Inventory[[#This Row],[Current_Inventory]])</f>
        <v>0</v>
      </c>
    </row>
    <row r="594" spans="1:19" x14ac:dyDescent="0.25">
      <c r="A594">
        <v>593</v>
      </c>
      <c r="B594" t="s">
        <v>615</v>
      </c>
      <c r="C594" s="4" t="s">
        <v>17</v>
      </c>
      <c r="D594" t="s">
        <v>22</v>
      </c>
      <c r="E594" s="4">
        <v>174</v>
      </c>
      <c r="F594" s="4">
        <v>5</v>
      </c>
      <c r="G594" s="4">
        <v>292</v>
      </c>
      <c r="H594" s="4">
        <v>257</v>
      </c>
      <c r="I594" s="4">
        <v>301</v>
      </c>
      <c r="J594" s="6">
        <v>492.1</v>
      </c>
      <c r="K594" s="4">
        <v>0.19</v>
      </c>
      <c r="L594" s="4" t="s">
        <v>15</v>
      </c>
      <c r="M594" s="4">
        <f>Inventory[[#This Row],[Daily_Demand]]*Inventory[[#This Row],[Lead_Time_Days]]</f>
        <v>870</v>
      </c>
      <c r="N594" s="4">
        <f>MAX(0, Inventory[[#This Row],[Demand_Duration_Lead_time]]+Inventory[[#This Row],[Safety_Stock]]-Inventory[[#This Row],[Current_Inventory]])</f>
        <v>835</v>
      </c>
      <c r="O5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4" s="8">
        <f>Inventory[[#This Row],[Current_Inventory]]*Inventory[[#This Row],[Unit_Cost]]</f>
        <v>143693.20000000001</v>
      </c>
      <c r="Q594" t="str">
        <f>IF(Inventory[[#This Row],[Stockout_Risk_Score]] &gt;= 0.8, "Critical",
   IF(Inventory[[#This Row],[Stockout_Risk_Score]] &gt;= 0.6, "High",
      IF(Inventory[[#This Row],[Stockout_Risk_Score]] &gt;= 0.3, "Medium", "Low")
   )
)</f>
        <v>Low</v>
      </c>
      <c r="R594">
        <f>Inventory[[#This Row],[Lead_Time_Days]]*0.8</f>
        <v>4</v>
      </c>
      <c r="S594">
        <f>MAX(0,Inventory[[#This Row],[Daily_Demand]]*Inventory[[#This Row],[Adj_Lead_Time]]+Inventory[[#This Row],[Safety_Stock]]-Inventory[[#This Row],[Current_Inventory]])</f>
        <v>661</v>
      </c>
    </row>
    <row r="595" spans="1:19" x14ac:dyDescent="0.25">
      <c r="A595">
        <v>594</v>
      </c>
      <c r="B595" t="s">
        <v>616</v>
      </c>
      <c r="C595" s="4" t="s">
        <v>26</v>
      </c>
      <c r="D595" t="s">
        <v>18</v>
      </c>
      <c r="E595" s="4">
        <v>166</v>
      </c>
      <c r="F595" s="4">
        <v>3</v>
      </c>
      <c r="G595" s="4">
        <v>617</v>
      </c>
      <c r="H595" s="4">
        <v>136</v>
      </c>
      <c r="I595" s="4">
        <v>256</v>
      </c>
      <c r="J595" s="6">
        <v>889.75</v>
      </c>
      <c r="K595" s="4">
        <v>6.0999999999999999E-2</v>
      </c>
      <c r="L595" s="4" t="s">
        <v>15</v>
      </c>
      <c r="M595" s="4">
        <f>Inventory[[#This Row],[Daily_Demand]]*Inventory[[#This Row],[Lead_Time_Days]]</f>
        <v>498</v>
      </c>
      <c r="N595" s="4">
        <f>MAX(0, Inventory[[#This Row],[Demand_Duration_Lead_time]]+Inventory[[#This Row],[Safety_Stock]]-Inventory[[#This Row],[Current_Inventory]])</f>
        <v>17</v>
      </c>
      <c r="O5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5" s="8">
        <f>Inventory[[#This Row],[Current_Inventory]]*Inventory[[#This Row],[Unit_Cost]]</f>
        <v>548975.75</v>
      </c>
      <c r="Q595" t="str">
        <f>IF(Inventory[[#This Row],[Stockout_Risk_Score]] &gt;= 0.8, "Critical",
   IF(Inventory[[#This Row],[Stockout_Risk_Score]] &gt;= 0.6, "High",
      IF(Inventory[[#This Row],[Stockout_Risk_Score]] &gt;= 0.3, "Medium", "Low")
   )
)</f>
        <v>Low</v>
      </c>
      <c r="R595">
        <f>Inventory[[#This Row],[Lead_Time_Days]]*0.8</f>
        <v>2.4000000000000004</v>
      </c>
      <c r="S595">
        <f>MAX(0,Inventory[[#This Row],[Daily_Demand]]*Inventory[[#This Row],[Adj_Lead_Time]]+Inventory[[#This Row],[Safety_Stock]]-Inventory[[#This Row],[Current_Inventory]])</f>
        <v>0</v>
      </c>
    </row>
    <row r="596" spans="1:19" x14ac:dyDescent="0.25">
      <c r="A596">
        <v>595</v>
      </c>
      <c r="B596" t="s">
        <v>617</v>
      </c>
      <c r="C596" s="4" t="s">
        <v>13</v>
      </c>
      <c r="D596" t="s">
        <v>22</v>
      </c>
      <c r="E596" s="4">
        <v>46</v>
      </c>
      <c r="F596" s="4">
        <v>2</v>
      </c>
      <c r="G596" s="4">
        <v>60</v>
      </c>
      <c r="H596" s="4">
        <v>55</v>
      </c>
      <c r="I596" s="4">
        <v>390</v>
      </c>
      <c r="J596" s="6">
        <v>236.92</v>
      </c>
      <c r="K596" s="4">
        <v>0.502</v>
      </c>
      <c r="L596" s="4" t="s">
        <v>15</v>
      </c>
      <c r="M596" s="4">
        <f>Inventory[[#This Row],[Daily_Demand]]*Inventory[[#This Row],[Lead_Time_Days]]</f>
        <v>92</v>
      </c>
      <c r="N596" s="4">
        <f>MAX(0, Inventory[[#This Row],[Demand_Duration_Lead_time]]+Inventory[[#This Row],[Safety_Stock]]-Inventory[[#This Row],[Current_Inventory]])</f>
        <v>87</v>
      </c>
      <c r="O5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6" s="8">
        <f>Inventory[[#This Row],[Current_Inventory]]*Inventory[[#This Row],[Unit_Cost]]</f>
        <v>14215.199999999999</v>
      </c>
      <c r="Q596" t="str">
        <f>IF(Inventory[[#This Row],[Stockout_Risk_Score]] &gt;= 0.8, "Critical",
   IF(Inventory[[#This Row],[Stockout_Risk_Score]] &gt;= 0.6, "High",
      IF(Inventory[[#This Row],[Stockout_Risk_Score]] &gt;= 0.3, "Medium", "Low")
   )
)</f>
        <v>Medium</v>
      </c>
      <c r="R596">
        <f>Inventory[[#This Row],[Lead_Time_Days]]*0.8</f>
        <v>1.6</v>
      </c>
      <c r="S596">
        <f>MAX(0,Inventory[[#This Row],[Daily_Demand]]*Inventory[[#This Row],[Adj_Lead_Time]]+Inventory[[#This Row],[Safety_Stock]]-Inventory[[#This Row],[Current_Inventory]])</f>
        <v>68.600000000000023</v>
      </c>
    </row>
    <row r="597" spans="1:19" x14ac:dyDescent="0.25">
      <c r="A597">
        <v>596</v>
      </c>
      <c r="B597" t="s">
        <v>618</v>
      </c>
      <c r="C597" s="4" t="s">
        <v>17</v>
      </c>
      <c r="D597" t="s">
        <v>18</v>
      </c>
      <c r="E597" s="4">
        <v>24</v>
      </c>
      <c r="F597" s="4">
        <v>5</v>
      </c>
      <c r="G597" s="4">
        <v>579</v>
      </c>
      <c r="H597" s="4">
        <v>277</v>
      </c>
      <c r="I597" s="4">
        <v>157</v>
      </c>
      <c r="J597" s="6">
        <v>195.5</v>
      </c>
      <c r="K597" s="4">
        <v>2.8000000000000001E-2</v>
      </c>
      <c r="L597" s="4" t="s">
        <v>15</v>
      </c>
      <c r="M597" s="4">
        <f>Inventory[[#This Row],[Daily_Demand]]*Inventory[[#This Row],[Lead_Time_Days]]</f>
        <v>120</v>
      </c>
      <c r="N597" s="4">
        <f>MAX(0, Inventory[[#This Row],[Demand_Duration_Lead_time]]+Inventory[[#This Row],[Safety_Stock]]-Inventory[[#This Row],[Current_Inventory]])</f>
        <v>0</v>
      </c>
      <c r="O5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7" s="8">
        <f>Inventory[[#This Row],[Current_Inventory]]*Inventory[[#This Row],[Unit_Cost]]</f>
        <v>113194.5</v>
      </c>
      <c r="Q597" t="str">
        <f>IF(Inventory[[#This Row],[Stockout_Risk_Score]] &gt;= 0.8, "Critical",
   IF(Inventory[[#This Row],[Stockout_Risk_Score]] &gt;= 0.6, "High",
      IF(Inventory[[#This Row],[Stockout_Risk_Score]] &gt;= 0.3, "Medium", "Low")
   )
)</f>
        <v>Low</v>
      </c>
      <c r="R597">
        <f>Inventory[[#This Row],[Lead_Time_Days]]*0.8</f>
        <v>4</v>
      </c>
      <c r="S597">
        <f>MAX(0,Inventory[[#This Row],[Daily_Demand]]*Inventory[[#This Row],[Adj_Lead_Time]]+Inventory[[#This Row],[Safety_Stock]]-Inventory[[#This Row],[Current_Inventory]])</f>
        <v>0</v>
      </c>
    </row>
    <row r="598" spans="1:19" x14ac:dyDescent="0.25">
      <c r="A598">
        <v>597</v>
      </c>
      <c r="B598" t="s">
        <v>619</v>
      </c>
      <c r="C598" s="4" t="s">
        <v>17</v>
      </c>
      <c r="D598" t="s">
        <v>18</v>
      </c>
      <c r="E598" s="4">
        <v>101</v>
      </c>
      <c r="F598" s="4">
        <v>8</v>
      </c>
      <c r="G598" s="4">
        <v>485</v>
      </c>
      <c r="H598" s="4">
        <v>137</v>
      </c>
      <c r="I598" s="4">
        <v>258</v>
      </c>
      <c r="J598" s="6">
        <v>222.3</v>
      </c>
      <c r="K598" s="4">
        <v>0.47299999999999998</v>
      </c>
      <c r="L598" s="4" t="s">
        <v>27</v>
      </c>
      <c r="M598" s="4">
        <f>Inventory[[#This Row],[Daily_Demand]]*Inventory[[#This Row],[Lead_Time_Days]]</f>
        <v>808</v>
      </c>
      <c r="N598" s="4">
        <f>MAX(0, Inventory[[#This Row],[Demand_Duration_Lead_time]]+Inventory[[#This Row],[Safety_Stock]]-Inventory[[#This Row],[Current_Inventory]])</f>
        <v>460</v>
      </c>
      <c r="O5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8" s="8">
        <f>Inventory[[#This Row],[Current_Inventory]]*Inventory[[#This Row],[Unit_Cost]]</f>
        <v>107815.5</v>
      </c>
      <c r="Q598" t="str">
        <f>IF(Inventory[[#This Row],[Stockout_Risk_Score]] &gt;= 0.8, "Critical",
   IF(Inventory[[#This Row],[Stockout_Risk_Score]] &gt;= 0.6, "High",
      IF(Inventory[[#This Row],[Stockout_Risk_Score]] &gt;= 0.3, "Medium", "Low")
   )
)</f>
        <v>Medium</v>
      </c>
      <c r="R598">
        <f>Inventory[[#This Row],[Lead_Time_Days]]*0.8</f>
        <v>6.4</v>
      </c>
      <c r="S598">
        <f>MAX(0,Inventory[[#This Row],[Daily_Demand]]*Inventory[[#This Row],[Adj_Lead_Time]]+Inventory[[#This Row],[Safety_Stock]]-Inventory[[#This Row],[Current_Inventory]])</f>
        <v>298.40000000000009</v>
      </c>
    </row>
    <row r="599" spans="1:19" x14ac:dyDescent="0.25">
      <c r="A599">
        <v>598</v>
      </c>
      <c r="B599" t="s">
        <v>620</v>
      </c>
      <c r="C599" s="4" t="s">
        <v>17</v>
      </c>
      <c r="D599" t="s">
        <v>22</v>
      </c>
      <c r="E599" s="4">
        <v>72</v>
      </c>
      <c r="F599" s="4">
        <v>12</v>
      </c>
      <c r="G599" s="4">
        <v>96</v>
      </c>
      <c r="H599" s="4">
        <v>39</v>
      </c>
      <c r="I599" s="4">
        <v>360</v>
      </c>
      <c r="J599" s="6">
        <v>1167.31</v>
      </c>
      <c r="K599" s="4">
        <v>0.89900000000000002</v>
      </c>
      <c r="L599" s="4" t="s">
        <v>19</v>
      </c>
      <c r="M599" s="4">
        <f>Inventory[[#This Row],[Daily_Demand]]*Inventory[[#This Row],[Lead_Time_Days]]</f>
        <v>864</v>
      </c>
      <c r="N599" s="4">
        <f>MAX(0, Inventory[[#This Row],[Demand_Duration_Lead_time]]+Inventory[[#This Row],[Safety_Stock]]-Inventory[[#This Row],[Current_Inventory]])</f>
        <v>807</v>
      </c>
      <c r="O5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9" s="8">
        <f>Inventory[[#This Row],[Current_Inventory]]*Inventory[[#This Row],[Unit_Cost]]</f>
        <v>112061.75999999999</v>
      </c>
      <c r="Q599" t="str">
        <f>IF(Inventory[[#This Row],[Stockout_Risk_Score]] &gt;= 0.8, "Critical",
   IF(Inventory[[#This Row],[Stockout_Risk_Score]] &gt;= 0.6, "High",
      IF(Inventory[[#This Row],[Stockout_Risk_Score]] &gt;= 0.3, "Medium", "Low")
   )
)</f>
        <v>Critical</v>
      </c>
      <c r="R599">
        <f>Inventory[[#This Row],[Lead_Time_Days]]*0.8</f>
        <v>9.6000000000000014</v>
      </c>
      <c r="S599">
        <f>MAX(0,Inventory[[#This Row],[Daily_Demand]]*Inventory[[#This Row],[Adj_Lead_Time]]+Inventory[[#This Row],[Safety_Stock]]-Inventory[[#This Row],[Current_Inventory]])</f>
        <v>634.20000000000005</v>
      </c>
    </row>
    <row r="600" spans="1:19" x14ac:dyDescent="0.25">
      <c r="A600">
        <v>599</v>
      </c>
      <c r="B600" t="s">
        <v>621</v>
      </c>
      <c r="C600" s="4" t="s">
        <v>17</v>
      </c>
      <c r="D600" t="s">
        <v>18</v>
      </c>
      <c r="E600" s="4">
        <v>177</v>
      </c>
      <c r="F600" s="4">
        <v>5</v>
      </c>
      <c r="G600" s="4">
        <v>709</v>
      </c>
      <c r="H600" s="4">
        <v>103</v>
      </c>
      <c r="I600" s="4">
        <v>357</v>
      </c>
      <c r="J600" s="6">
        <v>825.6</v>
      </c>
      <c r="K600" s="4">
        <v>0.749</v>
      </c>
      <c r="L600" s="4" t="s">
        <v>19</v>
      </c>
      <c r="M600" s="4">
        <f>Inventory[[#This Row],[Daily_Demand]]*Inventory[[#This Row],[Lead_Time_Days]]</f>
        <v>885</v>
      </c>
      <c r="N600" s="4">
        <f>MAX(0, Inventory[[#This Row],[Demand_Duration_Lead_time]]+Inventory[[#This Row],[Safety_Stock]]-Inventory[[#This Row],[Current_Inventory]])</f>
        <v>279</v>
      </c>
      <c r="O6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00" s="8">
        <f>Inventory[[#This Row],[Current_Inventory]]*Inventory[[#This Row],[Unit_Cost]]</f>
        <v>585350.40000000002</v>
      </c>
      <c r="Q600" t="str">
        <f>IF(Inventory[[#This Row],[Stockout_Risk_Score]] &gt;= 0.8, "Critical",
   IF(Inventory[[#This Row],[Stockout_Risk_Score]] &gt;= 0.6, "High",
      IF(Inventory[[#This Row],[Stockout_Risk_Score]] &gt;= 0.3, "Medium", "Low")
   )
)</f>
        <v>High</v>
      </c>
      <c r="R600">
        <f>Inventory[[#This Row],[Lead_Time_Days]]*0.8</f>
        <v>4</v>
      </c>
      <c r="S600">
        <f>MAX(0,Inventory[[#This Row],[Daily_Demand]]*Inventory[[#This Row],[Adj_Lead_Time]]+Inventory[[#This Row],[Safety_Stock]]-Inventory[[#This Row],[Current_Inventory]])</f>
        <v>102</v>
      </c>
    </row>
    <row r="601" spans="1:19" x14ac:dyDescent="0.25">
      <c r="A601">
        <v>600</v>
      </c>
      <c r="B601" t="s">
        <v>622</v>
      </c>
      <c r="C601" s="4" t="s">
        <v>17</v>
      </c>
      <c r="D601" t="s">
        <v>14</v>
      </c>
      <c r="E601" s="4">
        <v>79</v>
      </c>
      <c r="F601" s="4">
        <v>10</v>
      </c>
      <c r="G601" s="4">
        <v>509</v>
      </c>
      <c r="H601" s="4">
        <v>233</v>
      </c>
      <c r="I601" s="4">
        <v>342</v>
      </c>
      <c r="J601" s="6">
        <v>622.54999999999995</v>
      </c>
      <c r="K601" s="4">
        <v>0.94399999999999995</v>
      </c>
      <c r="L601" s="4" t="s">
        <v>19</v>
      </c>
      <c r="M601" s="4">
        <f>Inventory[[#This Row],[Daily_Demand]]*Inventory[[#This Row],[Lead_Time_Days]]</f>
        <v>790</v>
      </c>
      <c r="N601" s="4">
        <f>MAX(0, Inventory[[#This Row],[Demand_Duration_Lead_time]]+Inventory[[#This Row],[Safety_Stock]]-Inventory[[#This Row],[Current_Inventory]])</f>
        <v>514</v>
      </c>
      <c r="O6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01" s="8">
        <f>Inventory[[#This Row],[Current_Inventory]]*Inventory[[#This Row],[Unit_Cost]]</f>
        <v>316877.94999999995</v>
      </c>
      <c r="Q601" t="str">
        <f>IF(Inventory[[#This Row],[Stockout_Risk_Score]] &gt;= 0.8, "Critical",
   IF(Inventory[[#This Row],[Stockout_Risk_Score]] &gt;= 0.6, "High",
      IF(Inventory[[#This Row],[Stockout_Risk_Score]] &gt;= 0.3, "Medium", "Low")
   )
)</f>
        <v>Critical</v>
      </c>
      <c r="R601">
        <f>Inventory[[#This Row],[Lead_Time_Days]]*0.8</f>
        <v>8</v>
      </c>
      <c r="S601">
        <f>MAX(0,Inventory[[#This Row],[Daily_Demand]]*Inventory[[#This Row],[Adj_Lead_Time]]+Inventory[[#This Row],[Safety_Stock]]-Inventory[[#This Row],[Current_Inventory]])</f>
        <v>356</v>
      </c>
    </row>
    <row r="602" spans="1:19" x14ac:dyDescent="0.25">
      <c r="A602">
        <v>601</v>
      </c>
      <c r="B602" t="s">
        <v>623</v>
      </c>
      <c r="C602" s="4" t="s">
        <v>21</v>
      </c>
      <c r="D602" t="s">
        <v>22</v>
      </c>
      <c r="E602" s="4">
        <v>129</v>
      </c>
      <c r="F602" s="4">
        <v>9</v>
      </c>
      <c r="G602" s="4">
        <v>788</v>
      </c>
      <c r="H602" s="4">
        <v>109</v>
      </c>
      <c r="I602" s="4">
        <v>162</v>
      </c>
      <c r="J602" s="6">
        <v>665.85</v>
      </c>
      <c r="K602" s="4">
        <v>0.22700000000000001</v>
      </c>
      <c r="L602" s="4" t="s">
        <v>27</v>
      </c>
      <c r="M602" s="4">
        <f>Inventory[[#This Row],[Daily_Demand]]*Inventory[[#This Row],[Lead_Time_Days]]</f>
        <v>1161</v>
      </c>
      <c r="N602" s="4">
        <f>MAX(0, Inventory[[#This Row],[Demand_Duration_Lead_time]]+Inventory[[#This Row],[Safety_Stock]]-Inventory[[#This Row],[Current_Inventory]])</f>
        <v>482</v>
      </c>
      <c r="O6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02" s="8">
        <f>Inventory[[#This Row],[Current_Inventory]]*Inventory[[#This Row],[Unit_Cost]]</f>
        <v>524689.80000000005</v>
      </c>
      <c r="Q602" t="str">
        <f>IF(Inventory[[#This Row],[Stockout_Risk_Score]] &gt;= 0.8, "Critical",
   IF(Inventory[[#This Row],[Stockout_Risk_Score]] &gt;= 0.6, "High",
      IF(Inventory[[#This Row],[Stockout_Risk_Score]] &gt;= 0.3, "Medium", "Low")
   )
)</f>
        <v>Low</v>
      </c>
      <c r="R602">
        <f>Inventory[[#This Row],[Lead_Time_Days]]*0.8</f>
        <v>7.2</v>
      </c>
      <c r="S602">
        <f>MAX(0,Inventory[[#This Row],[Daily_Demand]]*Inventory[[#This Row],[Adj_Lead_Time]]+Inventory[[#This Row],[Safety_Stock]]-Inventory[[#This Row],[Current_Inventory]])</f>
        <v>249.80000000000018</v>
      </c>
    </row>
    <row r="603" spans="1:19" x14ac:dyDescent="0.25">
      <c r="A603">
        <v>602</v>
      </c>
      <c r="B603" t="s">
        <v>624</v>
      </c>
      <c r="C603" s="4" t="s">
        <v>13</v>
      </c>
      <c r="D603" t="s">
        <v>18</v>
      </c>
      <c r="E603" s="4">
        <v>174</v>
      </c>
      <c r="F603" s="4">
        <v>9</v>
      </c>
      <c r="G603" s="4">
        <v>136</v>
      </c>
      <c r="H603" s="4">
        <v>80</v>
      </c>
      <c r="I603" s="4">
        <v>64</v>
      </c>
      <c r="J603" s="6">
        <v>454.2</v>
      </c>
      <c r="K603" s="4">
        <v>0.53100000000000003</v>
      </c>
      <c r="L603" s="4" t="s">
        <v>27</v>
      </c>
      <c r="M603" s="4">
        <f>Inventory[[#This Row],[Daily_Demand]]*Inventory[[#This Row],[Lead_Time_Days]]</f>
        <v>1566</v>
      </c>
      <c r="N603" s="4">
        <f>MAX(0, Inventory[[#This Row],[Demand_Duration_Lead_time]]+Inventory[[#This Row],[Safety_Stock]]-Inventory[[#This Row],[Current_Inventory]])</f>
        <v>1510</v>
      </c>
      <c r="O6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03" s="8">
        <f>Inventory[[#This Row],[Current_Inventory]]*Inventory[[#This Row],[Unit_Cost]]</f>
        <v>61771.199999999997</v>
      </c>
      <c r="Q603" t="str">
        <f>IF(Inventory[[#This Row],[Stockout_Risk_Score]] &gt;= 0.8, "Critical",
   IF(Inventory[[#This Row],[Stockout_Risk_Score]] &gt;= 0.6, "High",
      IF(Inventory[[#This Row],[Stockout_Risk_Score]] &gt;= 0.3, "Medium", "Low")
   )
)</f>
        <v>Medium</v>
      </c>
      <c r="R603">
        <f>Inventory[[#This Row],[Lead_Time_Days]]*0.8</f>
        <v>7.2</v>
      </c>
      <c r="S603">
        <f>MAX(0,Inventory[[#This Row],[Daily_Demand]]*Inventory[[#This Row],[Adj_Lead_Time]]+Inventory[[#This Row],[Safety_Stock]]-Inventory[[#This Row],[Current_Inventory]])</f>
        <v>1196.8</v>
      </c>
    </row>
    <row r="604" spans="1:19" x14ac:dyDescent="0.25">
      <c r="A604">
        <v>603</v>
      </c>
      <c r="B604" t="s">
        <v>625</v>
      </c>
      <c r="C604" s="4" t="s">
        <v>17</v>
      </c>
      <c r="D604" t="s">
        <v>14</v>
      </c>
      <c r="E604" s="4">
        <v>51</v>
      </c>
      <c r="F604" s="4">
        <v>6</v>
      </c>
      <c r="G604" s="4">
        <v>453</v>
      </c>
      <c r="H604" s="4">
        <v>90</v>
      </c>
      <c r="I604" s="4">
        <v>389</v>
      </c>
      <c r="J604" s="6">
        <v>852.44</v>
      </c>
      <c r="K604" s="4">
        <v>0.31900000000000001</v>
      </c>
      <c r="L604" s="4" t="s">
        <v>27</v>
      </c>
      <c r="M604" s="4">
        <f>Inventory[[#This Row],[Daily_Demand]]*Inventory[[#This Row],[Lead_Time_Days]]</f>
        <v>306</v>
      </c>
      <c r="N604" s="4">
        <f>MAX(0, Inventory[[#This Row],[Demand_Duration_Lead_time]]+Inventory[[#This Row],[Safety_Stock]]-Inventory[[#This Row],[Current_Inventory]])</f>
        <v>0</v>
      </c>
      <c r="O6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04" s="8">
        <f>Inventory[[#This Row],[Current_Inventory]]*Inventory[[#This Row],[Unit_Cost]]</f>
        <v>386155.32</v>
      </c>
      <c r="Q604" t="str">
        <f>IF(Inventory[[#This Row],[Stockout_Risk_Score]] &gt;= 0.8, "Critical",
   IF(Inventory[[#This Row],[Stockout_Risk_Score]] &gt;= 0.6, "High",
      IF(Inventory[[#This Row],[Stockout_Risk_Score]] &gt;= 0.3, "Medium", "Low")
   )
)</f>
        <v>Medium</v>
      </c>
      <c r="R604">
        <f>Inventory[[#This Row],[Lead_Time_Days]]*0.8</f>
        <v>4.8000000000000007</v>
      </c>
      <c r="S604">
        <f>MAX(0,Inventory[[#This Row],[Daily_Demand]]*Inventory[[#This Row],[Adj_Lead_Time]]+Inventory[[#This Row],[Safety_Stock]]-Inventory[[#This Row],[Current_Inventory]])</f>
        <v>0</v>
      </c>
    </row>
    <row r="605" spans="1:19" x14ac:dyDescent="0.25">
      <c r="A605">
        <v>604</v>
      </c>
      <c r="B605" t="s">
        <v>626</v>
      </c>
      <c r="C605" s="4" t="s">
        <v>13</v>
      </c>
      <c r="D605" t="s">
        <v>22</v>
      </c>
      <c r="E605" s="4">
        <v>9</v>
      </c>
      <c r="F605" s="4">
        <v>13</v>
      </c>
      <c r="G605" s="4">
        <v>38</v>
      </c>
      <c r="H605" s="4">
        <v>117</v>
      </c>
      <c r="I605" s="4">
        <v>132</v>
      </c>
      <c r="J605" s="6">
        <v>445.96</v>
      </c>
      <c r="K605" s="4">
        <v>0.49399999999999999</v>
      </c>
      <c r="L605" s="4" t="s">
        <v>27</v>
      </c>
      <c r="M605" s="4">
        <f>Inventory[[#This Row],[Daily_Demand]]*Inventory[[#This Row],[Lead_Time_Days]]</f>
        <v>117</v>
      </c>
      <c r="N605" s="4">
        <f>MAX(0, Inventory[[#This Row],[Demand_Duration_Lead_time]]+Inventory[[#This Row],[Safety_Stock]]-Inventory[[#This Row],[Current_Inventory]])</f>
        <v>196</v>
      </c>
      <c r="O6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05" s="8">
        <f>Inventory[[#This Row],[Current_Inventory]]*Inventory[[#This Row],[Unit_Cost]]</f>
        <v>16946.48</v>
      </c>
      <c r="Q605" t="str">
        <f>IF(Inventory[[#This Row],[Stockout_Risk_Score]] &gt;= 0.8, "Critical",
   IF(Inventory[[#This Row],[Stockout_Risk_Score]] &gt;= 0.6, "High",
      IF(Inventory[[#This Row],[Stockout_Risk_Score]] &gt;= 0.3, "Medium", "Low")
   )
)</f>
        <v>Medium</v>
      </c>
      <c r="R605">
        <f>Inventory[[#This Row],[Lead_Time_Days]]*0.8</f>
        <v>10.4</v>
      </c>
      <c r="S605">
        <f>MAX(0,Inventory[[#This Row],[Daily_Demand]]*Inventory[[#This Row],[Adj_Lead_Time]]+Inventory[[#This Row],[Safety_Stock]]-Inventory[[#This Row],[Current_Inventory]])</f>
        <v>172.60000000000002</v>
      </c>
    </row>
    <row r="606" spans="1:19" x14ac:dyDescent="0.25">
      <c r="A606">
        <v>605</v>
      </c>
      <c r="B606" t="s">
        <v>627</v>
      </c>
      <c r="C606" s="4" t="s">
        <v>21</v>
      </c>
      <c r="D606" t="s">
        <v>14</v>
      </c>
      <c r="E606" s="4">
        <v>53</v>
      </c>
      <c r="F606" s="4">
        <v>2</v>
      </c>
      <c r="G606" s="4">
        <v>590</v>
      </c>
      <c r="H606" s="4">
        <v>111</v>
      </c>
      <c r="I606" s="4">
        <v>114</v>
      </c>
      <c r="J606" s="6">
        <v>1411.19</v>
      </c>
      <c r="K606" s="4">
        <v>0.55700000000000005</v>
      </c>
      <c r="L606" s="4" t="s">
        <v>19</v>
      </c>
      <c r="M606" s="4">
        <f>Inventory[[#This Row],[Daily_Demand]]*Inventory[[#This Row],[Lead_Time_Days]]</f>
        <v>106</v>
      </c>
      <c r="N606" s="4">
        <f>MAX(0, Inventory[[#This Row],[Demand_Duration_Lead_time]]+Inventory[[#This Row],[Safety_Stock]]-Inventory[[#This Row],[Current_Inventory]])</f>
        <v>0</v>
      </c>
      <c r="O6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606" s="8">
        <f>Inventory[[#This Row],[Current_Inventory]]*Inventory[[#This Row],[Unit_Cost]]</f>
        <v>832602.1</v>
      </c>
      <c r="Q606" t="str">
        <f>IF(Inventory[[#This Row],[Stockout_Risk_Score]] &gt;= 0.8, "Critical",
   IF(Inventory[[#This Row],[Stockout_Risk_Score]] &gt;= 0.6, "High",
      IF(Inventory[[#This Row],[Stockout_Risk_Score]] &gt;= 0.3, "Medium", "Low")
   )
)</f>
        <v>Medium</v>
      </c>
      <c r="R606">
        <f>Inventory[[#This Row],[Lead_Time_Days]]*0.8</f>
        <v>1.6</v>
      </c>
      <c r="S606">
        <f>MAX(0,Inventory[[#This Row],[Daily_Demand]]*Inventory[[#This Row],[Adj_Lead_Time]]+Inventory[[#This Row],[Safety_Stock]]-Inventory[[#This Row],[Current_Inventory]])</f>
        <v>0</v>
      </c>
    </row>
    <row r="607" spans="1:19" x14ac:dyDescent="0.25">
      <c r="A607">
        <v>606</v>
      </c>
      <c r="B607" t="s">
        <v>628</v>
      </c>
      <c r="C607" s="4" t="s">
        <v>21</v>
      </c>
      <c r="D607" t="s">
        <v>14</v>
      </c>
      <c r="E607" s="4">
        <v>128</v>
      </c>
      <c r="F607" s="4">
        <v>10</v>
      </c>
      <c r="G607" s="4">
        <v>215</v>
      </c>
      <c r="H607" s="4">
        <v>100</v>
      </c>
      <c r="I607" s="4">
        <v>52</v>
      </c>
      <c r="J607" s="6">
        <v>291.67</v>
      </c>
      <c r="K607" s="4">
        <v>3.5999999999999997E-2</v>
      </c>
      <c r="L607" s="4" t="s">
        <v>15</v>
      </c>
      <c r="M607" s="4">
        <f>Inventory[[#This Row],[Daily_Demand]]*Inventory[[#This Row],[Lead_Time_Days]]</f>
        <v>1280</v>
      </c>
      <c r="N607" s="4">
        <f>MAX(0, Inventory[[#This Row],[Demand_Duration_Lead_time]]+Inventory[[#This Row],[Safety_Stock]]-Inventory[[#This Row],[Current_Inventory]])</f>
        <v>1165</v>
      </c>
      <c r="O6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07" s="8">
        <f>Inventory[[#This Row],[Current_Inventory]]*Inventory[[#This Row],[Unit_Cost]]</f>
        <v>62709.05</v>
      </c>
      <c r="Q607" t="str">
        <f>IF(Inventory[[#This Row],[Stockout_Risk_Score]] &gt;= 0.8, "Critical",
   IF(Inventory[[#This Row],[Stockout_Risk_Score]] &gt;= 0.6, "High",
      IF(Inventory[[#This Row],[Stockout_Risk_Score]] &gt;= 0.3, "Medium", "Low")
   )
)</f>
        <v>Low</v>
      </c>
      <c r="R607">
        <f>Inventory[[#This Row],[Lead_Time_Days]]*0.8</f>
        <v>8</v>
      </c>
      <c r="S607">
        <f>MAX(0,Inventory[[#This Row],[Daily_Demand]]*Inventory[[#This Row],[Adj_Lead_Time]]+Inventory[[#This Row],[Safety_Stock]]-Inventory[[#This Row],[Current_Inventory]])</f>
        <v>909</v>
      </c>
    </row>
    <row r="608" spans="1:19" x14ac:dyDescent="0.25">
      <c r="A608">
        <v>607</v>
      </c>
      <c r="B608" t="s">
        <v>629</v>
      </c>
      <c r="C608" s="4" t="s">
        <v>13</v>
      </c>
      <c r="D608" t="s">
        <v>14</v>
      </c>
      <c r="E608" s="4">
        <v>41</v>
      </c>
      <c r="F608" s="4">
        <v>3</v>
      </c>
      <c r="G608" s="4">
        <v>638</v>
      </c>
      <c r="H608" s="4">
        <v>25</v>
      </c>
      <c r="I608" s="4">
        <v>285</v>
      </c>
      <c r="J608" s="6">
        <v>1899.07</v>
      </c>
      <c r="K608" s="4">
        <v>0.23300000000000001</v>
      </c>
      <c r="L608" s="4" t="s">
        <v>15</v>
      </c>
      <c r="M608" s="4">
        <f>Inventory[[#This Row],[Daily_Demand]]*Inventory[[#This Row],[Lead_Time_Days]]</f>
        <v>123</v>
      </c>
      <c r="N608" s="4">
        <f>MAX(0, Inventory[[#This Row],[Demand_Duration_Lead_time]]+Inventory[[#This Row],[Safety_Stock]]-Inventory[[#This Row],[Current_Inventory]])</f>
        <v>0</v>
      </c>
      <c r="O6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608" s="8">
        <f>Inventory[[#This Row],[Current_Inventory]]*Inventory[[#This Row],[Unit_Cost]]</f>
        <v>1211606.6599999999</v>
      </c>
      <c r="Q608" t="str">
        <f>IF(Inventory[[#This Row],[Stockout_Risk_Score]] &gt;= 0.8, "Critical",
   IF(Inventory[[#This Row],[Stockout_Risk_Score]] &gt;= 0.6, "High",
      IF(Inventory[[#This Row],[Stockout_Risk_Score]] &gt;= 0.3, "Medium", "Low")
   )
)</f>
        <v>Low</v>
      </c>
      <c r="R608">
        <f>Inventory[[#This Row],[Lead_Time_Days]]*0.8</f>
        <v>2.4000000000000004</v>
      </c>
      <c r="S608">
        <f>MAX(0,Inventory[[#This Row],[Daily_Demand]]*Inventory[[#This Row],[Adj_Lead_Time]]+Inventory[[#This Row],[Safety_Stock]]-Inventory[[#This Row],[Current_Inventory]])</f>
        <v>0</v>
      </c>
    </row>
    <row r="609" spans="1:19" x14ac:dyDescent="0.25">
      <c r="A609">
        <v>608</v>
      </c>
      <c r="B609" t="s">
        <v>630</v>
      </c>
      <c r="C609" s="4" t="s">
        <v>41</v>
      </c>
      <c r="D609" t="s">
        <v>18</v>
      </c>
      <c r="E609" s="4">
        <v>166</v>
      </c>
      <c r="F609" s="4">
        <v>7</v>
      </c>
      <c r="G609" s="4">
        <v>470</v>
      </c>
      <c r="H609" s="4">
        <v>119</v>
      </c>
      <c r="I609" s="4">
        <v>178</v>
      </c>
      <c r="J609" s="6">
        <v>225.15</v>
      </c>
      <c r="K609" s="4">
        <v>0.70499999999999996</v>
      </c>
      <c r="L609" s="4" t="s">
        <v>27</v>
      </c>
      <c r="M609" s="4">
        <f>Inventory[[#This Row],[Daily_Demand]]*Inventory[[#This Row],[Lead_Time_Days]]</f>
        <v>1162</v>
      </c>
      <c r="N609" s="4">
        <f>MAX(0, Inventory[[#This Row],[Demand_Duration_Lead_time]]+Inventory[[#This Row],[Safety_Stock]]-Inventory[[#This Row],[Current_Inventory]])</f>
        <v>811</v>
      </c>
      <c r="O6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09" s="8">
        <f>Inventory[[#This Row],[Current_Inventory]]*Inventory[[#This Row],[Unit_Cost]]</f>
        <v>105820.5</v>
      </c>
      <c r="Q609" t="str">
        <f>IF(Inventory[[#This Row],[Stockout_Risk_Score]] &gt;= 0.8, "Critical",
   IF(Inventory[[#This Row],[Stockout_Risk_Score]] &gt;= 0.6, "High",
      IF(Inventory[[#This Row],[Stockout_Risk_Score]] &gt;= 0.3, "Medium", "Low")
   )
)</f>
        <v>High</v>
      </c>
      <c r="R609">
        <f>Inventory[[#This Row],[Lead_Time_Days]]*0.8</f>
        <v>5.6000000000000005</v>
      </c>
      <c r="S609">
        <f>MAX(0,Inventory[[#This Row],[Daily_Demand]]*Inventory[[#This Row],[Adj_Lead_Time]]+Inventory[[#This Row],[Safety_Stock]]-Inventory[[#This Row],[Current_Inventory]])</f>
        <v>578.60000000000014</v>
      </c>
    </row>
    <row r="610" spans="1:19" x14ac:dyDescent="0.25">
      <c r="A610">
        <v>609</v>
      </c>
      <c r="B610" t="s">
        <v>631</v>
      </c>
      <c r="C610" s="4" t="s">
        <v>26</v>
      </c>
      <c r="D610" t="s">
        <v>22</v>
      </c>
      <c r="E610" s="4">
        <v>150</v>
      </c>
      <c r="F610" s="4">
        <v>11</v>
      </c>
      <c r="G610" s="4">
        <v>444</v>
      </c>
      <c r="H610" s="4">
        <v>272</v>
      </c>
      <c r="I610" s="4">
        <v>296</v>
      </c>
      <c r="J610" s="6">
        <v>1889.75</v>
      </c>
      <c r="K610" s="4">
        <v>0.77300000000000002</v>
      </c>
      <c r="L610" s="4" t="s">
        <v>19</v>
      </c>
      <c r="M610" s="4">
        <f>Inventory[[#This Row],[Daily_Demand]]*Inventory[[#This Row],[Lead_Time_Days]]</f>
        <v>1650</v>
      </c>
      <c r="N610" s="4">
        <f>MAX(0, Inventory[[#This Row],[Demand_Duration_Lead_time]]+Inventory[[#This Row],[Safety_Stock]]-Inventory[[#This Row],[Current_Inventory]])</f>
        <v>1478</v>
      </c>
      <c r="O6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10" s="8">
        <f>Inventory[[#This Row],[Current_Inventory]]*Inventory[[#This Row],[Unit_Cost]]</f>
        <v>839049</v>
      </c>
      <c r="Q610" t="str">
        <f>IF(Inventory[[#This Row],[Stockout_Risk_Score]] &gt;= 0.8, "Critical",
   IF(Inventory[[#This Row],[Stockout_Risk_Score]] &gt;= 0.6, "High",
      IF(Inventory[[#This Row],[Stockout_Risk_Score]] &gt;= 0.3, "Medium", "Low")
   )
)</f>
        <v>High</v>
      </c>
      <c r="R610">
        <f>Inventory[[#This Row],[Lead_Time_Days]]*0.8</f>
        <v>8.8000000000000007</v>
      </c>
      <c r="S610">
        <f>MAX(0,Inventory[[#This Row],[Daily_Demand]]*Inventory[[#This Row],[Adj_Lead_Time]]+Inventory[[#This Row],[Safety_Stock]]-Inventory[[#This Row],[Current_Inventory]])</f>
        <v>1148</v>
      </c>
    </row>
    <row r="611" spans="1:19" x14ac:dyDescent="0.25">
      <c r="A611">
        <v>610</v>
      </c>
      <c r="B611" t="s">
        <v>632</v>
      </c>
      <c r="C611" s="4" t="s">
        <v>41</v>
      </c>
      <c r="D611" t="s">
        <v>22</v>
      </c>
      <c r="E611" s="4">
        <v>23</v>
      </c>
      <c r="F611" s="4">
        <v>6</v>
      </c>
      <c r="G611" s="4">
        <v>413</v>
      </c>
      <c r="H611" s="4">
        <v>169</v>
      </c>
      <c r="I611" s="4">
        <v>284</v>
      </c>
      <c r="J611" s="6">
        <v>1674.93</v>
      </c>
      <c r="K611" s="4">
        <v>0.56899999999999995</v>
      </c>
      <c r="L611" s="4" t="s">
        <v>19</v>
      </c>
      <c r="M611" s="4">
        <f>Inventory[[#This Row],[Daily_Demand]]*Inventory[[#This Row],[Lead_Time_Days]]</f>
        <v>138</v>
      </c>
      <c r="N611" s="4">
        <f>MAX(0, Inventory[[#This Row],[Demand_Duration_Lead_time]]+Inventory[[#This Row],[Safety_Stock]]-Inventory[[#This Row],[Current_Inventory]])</f>
        <v>0</v>
      </c>
      <c r="O6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11" s="8">
        <f>Inventory[[#This Row],[Current_Inventory]]*Inventory[[#This Row],[Unit_Cost]]</f>
        <v>691746.09000000008</v>
      </c>
      <c r="Q611" t="str">
        <f>IF(Inventory[[#This Row],[Stockout_Risk_Score]] &gt;= 0.8, "Critical",
   IF(Inventory[[#This Row],[Stockout_Risk_Score]] &gt;= 0.6, "High",
      IF(Inventory[[#This Row],[Stockout_Risk_Score]] &gt;= 0.3, "Medium", "Low")
   )
)</f>
        <v>Medium</v>
      </c>
      <c r="R611">
        <f>Inventory[[#This Row],[Lead_Time_Days]]*0.8</f>
        <v>4.8000000000000007</v>
      </c>
      <c r="S611">
        <f>MAX(0,Inventory[[#This Row],[Daily_Demand]]*Inventory[[#This Row],[Adj_Lead_Time]]+Inventory[[#This Row],[Safety_Stock]]-Inventory[[#This Row],[Current_Inventory]])</f>
        <v>0</v>
      </c>
    </row>
    <row r="612" spans="1:19" x14ac:dyDescent="0.25">
      <c r="A612">
        <v>611</v>
      </c>
      <c r="B612" t="s">
        <v>633</v>
      </c>
      <c r="C612" s="4" t="s">
        <v>41</v>
      </c>
      <c r="D612" t="s">
        <v>18</v>
      </c>
      <c r="E612" s="4">
        <v>44</v>
      </c>
      <c r="F612" s="4">
        <v>11</v>
      </c>
      <c r="G612" s="4">
        <v>303</v>
      </c>
      <c r="H612" s="4">
        <v>262</v>
      </c>
      <c r="I612" s="4">
        <v>79</v>
      </c>
      <c r="J612" s="6">
        <v>1377.39</v>
      </c>
      <c r="K612" s="4">
        <v>0.27100000000000002</v>
      </c>
      <c r="L612" s="4" t="s">
        <v>27</v>
      </c>
      <c r="M612" s="4">
        <f>Inventory[[#This Row],[Daily_Demand]]*Inventory[[#This Row],[Lead_Time_Days]]</f>
        <v>484</v>
      </c>
      <c r="N612" s="4">
        <f>MAX(0, Inventory[[#This Row],[Demand_Duration_Lead_time]]+Inventory[[#This Row],[Safety_Stock]]-Inventory[[#This Row],[Current_Inventory]])</f>
        <v>443</v>
      </c>
      <c r="O6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12" s="8">
        <f>Inventory[[#This Row],[Current_Inventory]]*Inventory[[#This Row],[Unit_Cost]]</f>
        <v>417349.17000000004</v>
      </c>
      <c r="Q612" t="str">
        <f>IF(Inventory[[#This Row],[Stockout_Risk_Score]] &gt;= 0.8, "Critical",
   IF(Inventory[[#This Row],[Stockout_Risk_Score]] &gt;= 0.6, "High",
      IF(Inventory[[#This Row],[Stockout_Risk_Score]] &gt;= 0.3, "Medium", "Low")
   )
)</f>
        <v>Low</v>
      </c>
      <c r="R612">
        <f>Inventory[[#This Row],[Lead_Time_Days]]*0.8</f>
        <v>8.8000000000000007</v>
      </c>
      <c r="S612">
        <f>MAX(0,Inventory[[#This Row],[Daily_Demand]]*Inventory[[#This Row],[Adj_Lead_Time]]+Inventory[[#This Row],[Safety_Stock]]-Inventory[[#This Row],[Current_Inventory]])</f>
        <v>346.20000000000005</v>
      </c>
    </row>
    <row r="613" spans="1:19" x14ac:dyDescent="0.25">
      <c r="A613">
        <v>612</v>
      </c>
      <c r="B613" t="s">
        <v>634</v>
      </c>
      <c r="C613" s="4" t="s">
        <v>41</v>
      </c>
      <c r="D613" t="s">
        <v>22</v>
      </c>
      <c r="E613" s="4">
        <v>21</v>
      </c>
      <c r="F613" s="4">
        <v>14</v>
      </c>
      <c r="G613" s="4">
        <v>53</v>
      </c>
      <c r="H613" s="4">
        <v>98</v>
      </c>
      <c r="I613" s="4">
        <v>120</v>
      </c>
      <c r="J613" s="6">
        <v>1828.99</v>
      </c>
      <c r="K613" s="4">
        <v>0.40500000000000003</v>
      </c>
      <c r="L613" s="4" t="s">
        <v>19</v>
      </c>
      <c r="M613" s="4">
        <f>Inventory[[#This Row],[Daily_Demand]]*Inventory[[#This Row],[Lead_Time_Days]]</f>
        <v>294</v>
      </c>
      <c r="N613" s="4">
        <f>MAX(0, Inventory[[#This Row],[Demand_Duration_Lead_time]]+Inventory[[#This Row],[Safety_Stock]]-Inventory[[#This Row],[Current_Inventory]])</f>
        <v>339</v>
      </c>
      <c r="O6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13" s="8">
        <f>Inventory[[#This Row],[Current_Inventory]]*Inventory[[#This Row],[Unit_Cost]]</f>
        <v>96936.47</v>
      </c>
      <c r="Q613" t="str">
        <f>IF(Inventory[[#This Row],[Stockout_Risk_Score]] &gt;= 0.8, "Critical",
   IF(Inventory[[#This Row],[Stockout_Risk_Score]] &gt;= 0.6, "High",
      IF(Inventory[[#This Row],[Stockout_Risk_Score]] &gt;= 0.3, "Medium", "Low")
   )
)</f>
        <v>Medium</v>
      </c>
      <c r="R613">
        <f>Inventory[[#This Row],[Lead_Time_Days]]*0.8</f>
        <v>11.200000000000001</v>
      </c>
      <c r="S613">
        <f>MAX(0,Inventory[[#This Row],[Daily_Demand]]*Inventory[[#This Row],[Adj_Lead_Time]]+Inventory[[#This Row],[Safety_Stock]]-Inventory[[#This Row],[Current_Inventory]])</f>
        <v>280.20000000000005</v>
      </c>
    </row>
    <row r="614" spans="1:19" x14ac:dyDescent="0.25">
      <c r="A614">
        <v>613</v>
      </c>
      <c r="B614" t="s">
        <v>635</v>
      </c>
      <c r="C614" s="4" t="s">
        <v>17</v>
      </c>
      <c r="D614" t="s">
        <v>14</v>
      </c>
      <c r="E614" s="4">
        <v>192</v>
      </c>
      <c r="F614" s="4">
        <v>9</v>
      </c>
      <c r="G614" s="4">
        <v>314</v>
      </c>
      <c r="H614" s="4">
        <v>104</v>
      </c>
      <c r="I614" s="4">
        <v>197</v>
      </c>
      <c r="J614" s="6">
        <v>321.48</v>
      </c>
      <c r="K614" s="4">
        <v>9.6000000000000002E-2</v>
      </c>
      <c r="L614" s="4" t="s">
        <v>15</v>
      </c>
      <c r="M614" s="4">
        <f>Inventory[[#This Row],[Daily_Demand]]*Inventory[[#This Row],[Lead_Time_Days]]</f>
        <v>1728</v>
      </c>
      <c r="N614" s="4">
        <f>MAX(0, Inventory[[#This Row],[Demand_Duration_Lead_time]]+Inventory[[#This Row],[Safety_Stock]]-Inventory[[#This Row],[Current_Inventory]])</f>
        <v>1518</v>
      </c>
      <c r="O6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14" s="8">
        <f>Inventory[[#This Row],[Current_Inventory]]*Inventory[[#This Row],[Unit_Cost]]</f>
        <v>100944.72</v>
      </c>
      <c r="Q614" t="str">
        <f>IF(Inventory[[#This Row],[Stockout_Risk_Score]] &gt;= 0.8, "Critical",
   IF(Inventory[[#This Row],[Stockout_Risk_Score]] &gt;= 0.6, "High",
      IF(Inventory[[#This Row],[Stockout_Risk_Score]] &gt;= 0.3, "Medium", "Low")
   )
)</f>
        <v>Low</v>
      </c>
      <c r="R614">
        <f>Inventory[[#This Row],[Lead_Time_Days]]*0.8</f>
        <v>7.2</v>
      </c>
      <c r="S614">
        <f>MAX(0,Inventory[[#This Row],[Daily_Demand]]*Inventory[[#This Row],[Adj_Lead_Time]]+Inventory[[#This Row],[Safety_Stock]]-Inventory[[#This Row],[Current_Inventory]])</f>
        <v>1172.4000000000001</v>
      </c>
    </row>
    <row r="615" spans="1:19" x14ac:dyDescent="0.25">
      <c r="A615">
        <v>614</v>
      </c>
      <c r="B615" t="s">
        <v>636</v>
      </c>
      <c r="C615" s="4" t="s">
        <v>21</v>
      </c>
      <c r="D615" t="s">
        <v>22</v>
      </c>
      <c r="E615" s="4">
        <v>103</v>
      </c>
      <c r="F615" s="4">
        <v>12</v>
      </c>
      <c r="G615" s="4">
        <v>270</v>
      </c>
      <c r="H615" s="4">
        <v>281</v>
      </c>
      <c r="I615" s="4">
        <v>142</v>
      </c>
      <c r="J615" s="6">
        <v>393.81</v>
      </c>
      <c r="K615" s="4">
        <v>0.95299999999999996</v>
      </c>
      <c r="L615" s="4" t="s">
        <v>27</v>
      </c>
      <c r="M615" s="4">
        <f>Inventory[[#This Row],[Daily_Demand]]*Inventory[[#This Row],[Lead_Time_Days]]</f>
        <v>1236</v>
      </c>
      <c r="N615" s="4">
        <f>MAX(0, Inventory[[#This Row],[Demand_Duration_Lead_time]]+Inventory[[#This Row],[Safety_Stock]]-Inventory[[#This Row],[Current_Inventory]])</f>
        <v>1247</v>
      </c>
      <c r="O6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15" s="8">
        <f>Inventory[[#This Row],[Current_Inventory]]*Inventory[[#This Row],[Unit_Cost]]</f>
        <v>106328.7</v>
      </c>
      <c r="Q615" t="str">
        <f>IF(Inventory[[#This Row],[Stockout_Risk_Score]] &gt;= 0.8, "Critical",
   IF(Inventory[[#This Row],[Stockout_Risk_Score]] &gt;= 0.6, "High",
      IF(Inventory[[#This Row],[Stockout_Risk_Score]] &gt;= 0.3, "Medium", "Low")
   )
)</f>
        <v>Critical</v>
      </c>
      <c r="R615">
        <f>Inventory[[#This Row],[Lead_Time_Days]]*0.8</f>
        <v>9.6000000000000014</v>
      </c>
      <c r="S615">
        <f>MAX(0,Inventory[[#This Row],[Daily_Demand]]*Inventory[[#This Row],[Adj_Lead_Time]]+Inventory[[#This Row],[Safety_Stock]]-Inventory[[#This Row],[Current_Inventory]])</f>
        <v>999.80000000000018</v>
      </c>
    </row>
    <row r="616" spans="1:19" x14ac:dyDescent="0.25">
      <c r="A616">
        <v>615</v>
      </c>
      <c r="B616" t="s">
        <v>637</v>
      </c>
      <c r="C616" s="4" t="s">
        <v>41</v>
      </c>
      <c r="D616" t="s">
        <v>18</v>
      </c>
      <c r="E616" s="4">
        <v>97</v>
      </c>
      <c r="F616" s="4">
        <v>4</v>
      </c>
      <c r="G616" s="4">
        <v>657</v>
      </c>
      <c r="H616" s="4">
        <v>256</v>
      </c>
      <c r="I616" s="4">
        <v>332</v>
      </c>
      <c r="J616" s="6">
        <v>541.70000000000005</v>
      </c>
      <c r="K616" s="4">
        <v>0.86899999999999999</v>
      </c>
      <c r="L616" s="4" t="s">
        <v>19</v>
      </c>
      <c r="M616" s="4">
        <f>Inventory[[#This Row],[Daily_Demand]]*Inventory[[#This Row],[Lead_Time_Days]]</f>
        <v>388</v>
      </c>
      <c r="N616" s="4">
        <f>MAX(0, Inventory[[#This Row],[Demand_Duration_Lead_time]]+Inventory[[#This Row],[Safety_Stock]]-Inventory[[#This Row],[Current_Inventory]])</f>
        <v>0</v>
      </c>
      <c r="O6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16" s="8">
        <f>Inventory[[#This Row],[Current_Inventory]]*Inventory[[#This Row],[Unit_Cost]]</f>
        <v>355896.9</v>
      </c>
      <c r="Q616" t="str">
        <f>IF(Inventory[[#This Row],[Stockout_Risk_Score]] &gt;= 0.8, "Critical",
   IF(Inventory[[#This Row],[Stockout_Risk_Score]] &gt;= 0.6, "High",
      IF(Inventory[[#This Row],[Stockout_Risk_Score]] &gt;= 0.3, "Medium", "Low")
   )
)</f>
        <v>Critical</v>
      </c>
      <c r="R616">
        <f>Inventory[[#This Row],[Lead_Time_Days]]*0.8</f>
        <v>3.2</v>
      </c>
      <c r="S616">
        <f>MAX(0,Inventory[[#This Row],[Daily_Demand]]*Inventory[[#This Row],[Adj_Lead_Time]]+Inventory[[#This Row],[Safety_Stock]]-Inventory[[#This Row],[Current_Inventory]])</f>
        <v>0</v>
      </c>
    </row>
    <row r="617" spans="1:19" x14ac:dyDescent="0.25">
      <c r="A617">
        <v>616</v>
      </c>
      <c r="B617" t="s">
        <v>638</v>
      </c>
      <c r="C617" s="4" t="s">
        <v>21</v>
      </c>
      <c r="D617" t="s">
        <v>14</v>
      </c>
      <c r="E617" s="4">
        <v>46</v>
      </c>
      <c r="F617" s="4">
        <v>7</v>
      </c>
      <c r="G617" s="4">
        <v>358</v>
      </c>
      <c r="H617" s="4">
        <v>215</v>
      </c>
      <c r="I617" s="4">
        <v>266</v>
      </c>
      <c r="J617" s="6">
        <v>527.38</v>
      </c>
      <c r="K617" s="4">
        <v>6.6000000000000003E-2</v>
      </c>
      <c r="L617" s="4" t="s">
        <v>19</v>
      </c>
      <c r="M617" s="4">
        <f>Inventory[[#This Row],[Daily_Demand]]*Inventory[[#This Row],[Lead_Time_Days]]</f>
        <v>322</v>
      </c>
      <c r="N617" s="4">
        <f>MAX(0, Inventory[[#This Row],[Demand_Duration_Lead_time]]+Inventory[[#This Row],[Safety_Stock]]-Inventory[[#This Row],[Current_Inventory]])</f>
        <v>179</v>
      </c>
      <c r="O6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17" s="8">
        <f>Inventory[[#This Row],[Current_Inventory]]*Inventory[[#This Row],[Unit_Cost]]</f>
        <v>188802.04</v>
      </c>
      <c r="Q617" t="str">
        <f>IF(Inventory[[#This Row],[Stockout_Risk_Score]] &gt;= 0.8, "Critical",
   IF(Inventory[[#This Row],[Stockout_Risk_Score]] &gt;= 0.6, "High",
      IF(Inventory[[#This Row],[Stockout_Risk_Score]] &gt;= 0.3, "Medium", "Low")
   )
)</f>
        <v>Low</v>
      </c>
      <c r="R617">
        <f>Inventory[[#This Row],[Lead_Time_Days]]*0.8</f>
        <v>5.6000000000000005</v>
      </c>
      <c r="S617">
        <f>MAX(0,Inventory[[#This Row],[Daily_Demand]]*Inventory[[#This Row],[Adj_Lead_Time]]+Inventory[[#This Row],[Safety_Stock]]-Inventory[[#This Row],[Current_Inventory]])</f>
        <v>114.60000000000002</v>
      </c>
    </row>
    <row r="618" spans="1:19" x14ac:dyDescent="0.25">
      <c r="A618">
        <v>617</v>
      </c>
      <c r="B618" t="s">
        <v>639</v>
      </c>
      <c r="C618" s="4" t="s">
        <v>13</v>
      </c>
      <c r="D618" t="s">
        <v>18</v>
      </c>
      <c r="E618" s="4">
        <v>127</v>
      </c>
      <c r="F618" s="4">
        <v>7</v>
      </c>
      <c r="G618" s="4">
        <v>637</v>
      </c>
      <c r="H618" s="4">
        <v>295</v>
      </c>
      <c r="I618" s="4">
        <v>287</v>
      </c>
      <c r="J618" s="6">
        <v>656.15</v>
      </c>
      <c r="K618" s="4">
        <v>0.16600000000000001</v>
      </c>
      <c r="L618" s="4" t="s">
        <v>19</v>
      </c>
      <c r="M618" s="4">
        <f>Inventory[[#This Row],[Daily_Demand]]*Inventory[[#This Row],[Lead_Time_Days]]</f>
        <v>889</v>
      </c>
      <c r="N618" s="4">
        <f>MAX(0, Inventory[[#This Row],[Demand_Duration_Lead_time]]+Inventory[[#This Row],[Safety_Stock]]-Inventory[[#This Row],[Current_Inventory]])</f>
        <v>547</v>
      </c>
      <c r="O6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18" s="8">
        <f>Inventory[[#This Row],[Current_Inventory]]*Inventory[[#This Row],[Unit_Cost]]</f>
        <v>417967.55</v>
      </c>
      <c r="Q618" t="str">
        <f>IF(Inventory[[#This Row],[Stockout_Risk_Score]] &gt;= 0.8, "Critical",
   IF(Inventory[[#This Row],[Stockout_Risk_Score]] &gt;= 0.6, "High",
      IF(Inventory[[#This Row],[Stockout_Risk_Score]] &gt;= 0.3, "Medium", "Low")
   )
)</f>
        <v>Low</v>
      </c>
      <c r="R618">
        <f>Inventory[[#This Row],[Lead_Time_Days]]*0.8</f>
        <v>5.6000000000000005</v>
      </c>
      <c r="S618">
        <f>MAX(0,Inventory[[#This Row],[Daily_Demand]]*Inventory[[#This Row],[Adj_Lead_Time]]+Inventory[[#This Row],[Safety_Stock]]-Inventory[[#This Row],[Current_Inventory]])</f>
        <v>369.20000000000005</v>
      </c>
    </row>
    <row r="619" spans="1:19" x14ac:dyDescent="0.25">
      <c r="A619">
        <v>618</v>
      </c>
      <c r="B619" t="s">
        <v>640</v>
      </c>
      <c r="C619" s="4" t="s">
        <v>26</v>
      </c>
      <c r="D619" t="s">
        <v>14</v>
      </c>
      <c r="E619" s="4">
        <v>111</v>
      </c>
      <c r="F619" s="4">
        <v>11</v>
      </c>
      <c r="G619" s="4">
        <v>459</v>
      </c>
      <c r="H619" s="4">
        <v>257</v>
      </c>
      <c r="I619" s="4">
        <v>276</v>
      </c>
      <c r="J619" s="6">
        <v>1172.48</v>
      </c>
      <c r="K619" s="4">
        <v>0.58099999999999996</v>
      </c>
      <c r="L619" s="4" t="s">
        <v>27</v>
      </c>
      <c r="M619" s="4">
        <f>Inventory[[#This Row],[Daily_Demand]]*Inventory[[#This Row],[Lead_Time_Days]]</f>
        <v>1221</v>
      </c>
      <c r="N619" s="4">
        <f>MAX(0, Inventory[[#This Row],[Demand_Duration_Lead_time]]+Inventory[[#This Row],[Safety_Stock]]-Inventory[[#This Row],[Current_Inventory]])</f>
        <v>1019</v>
      </c>
      <c r="O6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19" s="8">
        <f>Inventory[[#This Row],[Current_Inventory]]*Inventory[[#This Row],[Unit_Cost]]</f>
        <v>538168.32000000007</v>
      </c>
      <c r="Q619" t="str">
        <f>IF(Inventory[[#This Row],[Stockout_Risk_Score]] &gt;= 0.8, "Critical",
   IF(Inventory[[#This Row],[Stockout_Risk_Score]] &gt;= 0.6, "High",
      IF(Inventory[[#This Row],[Stockout_Risk_Score]] &gt;= 0.3, "Medium", "Low")
   )
)</f>
        <v>Medium</v>
      </c>
      <c r="R619">
        <f>Inventory[[#This Row],[Lead_Time_Days]]*0.8</f>
        <v>8.8000000000000007</v>
      </c>
      <c r="S619">
        <f>MAX(0,Inventory[[#This Row],[Daily_Demand]]*Inventory[[#This Row],[Adj_Lead_Time]]+Inventory[[#This Row],[Safety_Stock]]-Inventory[[#This Row],[Current_Inventory]])</f>
        <v>774.80000000000018</v>
      </c>
    </row>
    <row r="620" spans="1:19" x14ac:dyDescent="0.25">
      <c r="A620">
        <v>619</v>
      </c>
      <c r="B620" t="s">
        <v>641</v>
      </c>
      <c r="C620" s="4" t="s">
        <v>13</v>
      </c>
      <c r="D620" t="s">
        <v>14</v>
      </c>
      <c r="E620" s="4">
        <v>76</v>
      </c>
      <c r="F620" s="4">
        <v>4</v>
      </c>
      <c r="G620" s="4">
        <v>199</v>
      </c>
      <c r="H620" s="4">
        <v>76</v>
      </c>
      <c r="I620" s="4">
        <v>268</v>
      </c>
      <c r="J620" s="6">
        <v>104.94</v>
      </c>
      <c r="K620" s="4">
        <v>0.23200000000000001</v>
      </c>
      <c r="L620" s="4" t="s">
        <v>15</v>
      </c>
      <c r="M620" s="4">
        <f>Inventory[[#This Row],[Daily_Demand]]*Inventory[[#This Row],[Lead_Time_Days]]</f>
        <v>304</v>
      </c>
      <c r="N620" s="4">
        <f>MAX(0, Inventory[[#This Row],[Demand_Duration_Lead_time]]+Inventory[[#This Row],[Safety_Stock]]-Inventory[[#This Row],[Current_Inventory]])</f>
        <v>181</v>
      </c>
      <c r="O6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20" s="8">
        <f>Inventory[[#This Row],[Current_Inventory]]*Inventory[[#This Row],[Unit_Cost]]</f>
        <v>20883.060000000001</v>
      </c>
      <c r="Q620" t="str">
        <f>IF(Inventory[[#This Row],[Stockout_Risk_Score]] &gt;= 0.8, "Critical",
   IF(Inventory[[#This Row],[Stockout_Risk_Score]] &gt;= 0.6, "High",
      IF(Inventory[[#This Row],[Stockout_Risk_Score]] &gt;= 0.3, "Medium", "Low")
   )
)</f>
        <v>Low</v>
      </c>
      <c r="R620">
        <f>Inventory[[#This Row],[Lead_Time_Days]]*0.8</f>
        <v>3.2</v>
      </c>
      <c r="S620">
        <f>MAX(0,Inventory[[#This Row],[Daily_Demand]]*Inventory[[#This Row],[Adj_Lead_Time]]+Inventory[[#This Row],[Safety_Stock]]-Inventory[[#This Row],[Current_Inventory]])</f>
        <v>120.20000000000005</v>
      </c>
    </row>
    <row r="621" spans="1:19" x14ac:dyDescent="0.25">
      <c r="A621">
        <v>620</v>
      </c>
      <c r="B621" t="s">
        <v>642</v>
      </c>
      <c r="C621" s="4" t="s">
        <v>13</v>
      </c>
      <c r="D621" t="s">
        <v>22</v>
      </c>
      <c r="E621" s="4">
        <v>69</v>
      </c>
      <c r="F621" s="4">
        <v>13</v>
      </c>
      <c r="G621" s="4">
        <v>641</v>
      </c>
      <c r="H621" s="4">
        <v>55</v>
      </c>
      <c r="I621" s="4">
        <v>368</v>
      </c>
      <c r="J621" s="6">
        <v>795.43</v>
      </c>
      <c r="K621" s="4">
        <v>0.93400000000000005</v>
      </c>
      <c r="L621" s="4" t="s">
        <v>19</v>
      </c>
      <c r="M621" s="4">
        <f>Inventory[[#This Row],[Daily_Demand]]*Inventory[[#This Row],[Lead_Time_Days]]</f>
        <v>897</v>
      </c>
      <c r="N621" s="4">
        <f>MAX(0, Inventory[[#This Row],[Demand_Duration_Lead_time]]+Inventory[[#This Row],[Safety_Stock]]-Inventory[[#This Row],[Current_Inventory]])</f>
        <v>311</v>
      </c>
      <c r="O6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21" s="8">
        <f>Inventory[[#This Row],[Current_Inventory]]*Inventory[[#This Row],[Unit_Cost]]</f>
        <v>509870.62999999995</v>
      </c>
      <c r="Q621" t="str">
        <f>IF(Inventory[[#This Row],[Stockout_Risk_Score]] &gt;= 0.8, "Critical",
   IF(Inventory[[#This Row],[Stockout_Risk_Score]] &gt;= 0.6, "High",
      IF(Inventory[[#This Row],[Stockout_Risk_Score]] &gt;= 0.3, "Medium", "Low")
   )
)</f>
        <v>Critical</v>
      </c>
      <c r="R621">
        <f>Inventory[[#This Row],[Lead_Time_Days]]*0.8</f>
        <v>10.4</v>
      </c>
      <c r="S621">
        <f>MAX(0,Inventory[[#This Row],[Daily_Demand]]*Inventory[[#This Row],[Adj_Lead_Time]]+Inventory[[#This Row],[Safety_Stock]]-Inventory[[#This Row],[Current_Inventory]])</f>
        <v>131.60000000000002</v>
      </c>
    </row>
    <row r="622" spans="1:19" x14ac:dyDescent="0.25">
      <c r="A622">
        <v>621</v>
      </c>
      <c r="B622" t="s">
        <v>643</v>
      </c>
      <c r="C622" s="4" t="s">
        <v>17</v>
      </c>
      <c r="D622" t="s">
        <v>14</v>
      </c>
      <c r="E622" s="4">
        <v>113</v>
      </c>
      <c r="F622" s="4">
        <v>13</v>
      </c>
      <c r="G622" s="4">
        <v>247</v>
      </c>
      <c r="H622" s="4">
        <v>52</v>
      </c>
      <c r="I622" s="4">
        <v>386</v>
      </c>
      <c r="J622" s="6">
        <v>530.45000000000005</v>
      </c>
      <c r="K622" s="4">
        <v>0.75600000000000001</v>
      </c>
      <c r="L622" s="4" t="s">
        <v>27</v>
      </c>
      <c r="M622" s="4">
        <f>Inventory[[#This Row],[Daily_Demand]]*Inventory[[#This Row],[Lead_Time_Days]]</f>
        <v>1469</v>
      </c>
      <c r="N622" s="4">
        <f>MAX(0, Inventory[[#This Row],[Demand_Duration_Lead_time]]+Inventory[[#This Row],[Safety_Stock]]-Inventory[[#This Row],[Current_Inventory]])</f>
        <v>1274</v>
      </c>
      <c r="O6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22" s="8">
        <f>Inventory[[#This Row],[Current_Inventory]]*Inventory[[#This Row],[Unit_Cost]]</f>
        <v>131021.15000000001</v>
      </c>
      <c r="Q622" t="str">
        <f>IF(Inventory[[#This Row],[Stockout_Risk_Score]] &gt;= 0.8, "Critical",
   IF(Inventory[[#This Row],[Stockout_Risk_Score]] &gt;= 0.6, "High",
      IF(Inventory[[#This Row],[Stockout_Risk_Score]] &gt;= 0.3, "Medium", "Low")
   )
)</f>
        <v>High</v>
      </c>
      <c r="R622">
        <f>Inventory[[#This Row],[Lead_Time_Days]]*0.8</f>
        <v>10.4</v>
      </c>
      <c r="S622">
        <f>MAX(0,Inventory[[#This Row],[Daily_Demand]]*Inventory[[#This Row],[Adj_Lead_Time]]+Inventory[[#This Row],[Safety_Stock]]-Inventory[[#This Row],[Current_Inventory]])</f>
        <v>980.2</v>
      </c>
    </row>
    <row r="623" spans="1:19" x14ac:dyDescent="0.25">
      <c r="A623">
        <v>622</v>
      </c>
      <c r="B623" t="s">
        <v>644</v>
      </c>
      <c r="C623" s="4" t="s">
        <v>26</v>
      </c>
      <c r="D623" t="s">
        <v>18</v>
      </c>
      <c r="E623" s="4">
        <v>57</v>
      </c>
      <c r="F623" s="4">
        <v>13</v>
      </c>
      <c r="G623" s="4">
        <v>652</v>
      </c>
      <c r="H623" s="4">
        <v>238</v>
      </c>
      <c r="I623" s="4">
        <v>80</v>
      </c>
      <c r="J623" s="6">
        <v>1232.93</v>
      </c>
      <c r="K623" s="4">
        <v>0.27300000000000002</v>
      </c>
      <c r="L623" s="4" t="s">
        <v>27</v>
      </c>
      <c r="M623" s="4">
        <f>Inventory[[#This Row],[Daily_Demand]]*Inventory[[#This Row],[Lead_Time_Days]]</f>
        <v>741</v>
      </c>
      <c r="N623" s="4">
        <f>MAX(0, Inventory[[#This Row],[Demand_Duration_Lead_time]]+Inventory[[#This Row],[Safety_Stock]]-Inventory[[#This Row],[Current_Inventory]])</f>
        <v>327</v>
      </c>
      <c r="O6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23" s="8">
        <f>Inventory[[#This Row],[Current_Inventory]]*Inventory[[#This Row],[Unit_Cost]]</f>
        <v>803870.36</v>
      </c>
      <c r="Q623" t="str">
        <f>IF(Inventory[[#This Row],[Stockout_Risk_Score]] &gt;= 0.8, "Critical",
   IF(Inventory[[#This Row],[Stockout_Risk_Score]] &gt;= 0.6, "High",
      IF(Inventory[[#This Row],[Stockout_Risk_Score]] &gt;= 0.3, "Medium", "Low")
   )
)</f>
        <v>Low</v>
      </c>
      <c r="R623">
        <f>Inventory[[#This Row],[Lead_Time_Days]]*0.8</f>
        <v>10.4</v>
      </c>
      <c r="S623">
        <f>MAX(0,Inventory[[#This Row],[Daily_Demand]]*Inventory[[#This Row],[Adj_Lead_Time]]+Inventory[[#This Row],[Safety_Stock]]-Inventory[[#This Row],[Current_Inventory]])</f>
        <v>178.80000000000007</v>
      </c>
    </row>
    <row r="624" spans="1:19" x14ac:dyDescent="0.25">
      <c r="A624">
        <v>623</v>
      </c>
      <c r="B624" t="s">
        <v>645</v>
      </c>
      <c r="C624" s="4" t="s">
        <v>13</v>
      </c>
      <c r="D624" t="s">
        <v>22</v>
      </c>
      <c r="E624" s="4">
        <v>139</v>
      </c>
      <c r="F624" s="4">
        <v>8</v>
      </c>
      <c r="G624" s="4">
        <v>638</v>
      </c>
      <c r="H624" s="4">
        <v>243</v>
      </c>
      <c r="I624" s="4">
        <v>163</v>
      </c>
      <c r="J624" s="6">
        <v>1971.08</v>
      </c>
      <c r="K624" s="4">
        <v>6.0000000000000001E-3</v>
      </c>
      <c r="L624" s="4" t="s">
        <v>19</v>
      </c>
      <c r="M624" s="4">
        <f>Inventory[[#This Row],[Daily_Demand]]*Inventory[[#This Row],[Lead_Time_Days]]</f>
        <v>1112</v>
      </c>
      <c r="N624" s="4">
        <f>MAX(0, Inventory[[#This Row],[Demand_Duration_Lead_time]]+Inventory[[#This Row],[Safety_Stock]]-Inventory[[#This Row],[Current_Inventory]])</f>
        <v>717</v>
      </c>
      <c r="O6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24" s="8">
        <f>Inventory[[#This Row],[Current_Inventory]]*Inventory[[#This Row],[Unit_Cost]]</f>
        <v>1257549.04</v>
      </c>
      <c r="Q624" t="str">
        <f>IF(Inventory[[#This Row],[Stockout_Risk_Score]] &gt;= 0.8, "Critical",
   IF(Inventory[[#This Row],[Stockout_Risk_Score]] &gt;= 0.6, "High",
      IF(Inventory[[#This Row],[Stockout_Risk_Score]] &gt;= 0.3, "Medium", "Low")
   )
)</f>
        <v>Low</v>
      </c>
      <c r="R624">
        <f>Inventory[[#This Row],[Lead_Time_Days]]*0.8</f>
        <v>6.4</v>
      </c>
      <c r="S624">
        <f>MAX(0,Inventory[[#This Row],[Daily_Demand]]*Inventory[[#This Row],[Adj_Lead_Time]]+Inventory[[#This Row],[Safety_Stock]]-Inventory[[#This Row],[Current_Inventory]])</f>
        <v>494.59999999999991</v>
      </c>
    </row>
    <row r="625" spans="1:19" x14ac:dyDescent="0.25">
      <c r="A625">
        <v>624</v>
      </c>
      <c r="B625" t="s">
        <v>646</v>
      </c>
      <c r="C625" s="4" t="s">
        <v>13</v>
      </c>
      <c r="D625" t="s">
        <v>18</v>
      </c>
      <c r="E625" s="4">
        <v>137</v>
      </c>
      <c r="F625" s="4">
        <v>12</v>
      </c>
      <c r="G625" s="4">
        <v>662</v>
      </c>
      <c r="H625" s="4">
        <v>208</v>
      </c>
      <c r="I625" s="4">
        <v>151</v>
      </c>
      <c r="J625" s="6">
        <v>1059.43</v>
      </c>
      <c r="K625" s="4">
        <v>0.79900000000000004</v>
      </c>
      <c r="L625" s="4" t="s">
        <v>27</v>
      </c>
      <c r="M625" s="4">
        <f>Inventory[[#This Row],[Daily_Demand]]*Inventory[[#This Row],[Lead_Time_Days]]</f>
        <v>1644</v>
      </c>
      <c r="N625" s="4">
        <f>MAX(0, Inventory[[#This Row],[Demand_Duration_Lead_time]]+Inventory[[#This Row],[Safety_Stock]]-Inventory[[#This Row],[Current_Inventory]])</f>
        <v>1190</v>
      </c>
      <c r="O6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25" s="8">
        <f>Inventory[[#This Row],[Current_Inventory]]*Inventory[[#This Row],[Unit_Cost]]</f>
        <v>701342.66</v>
      </c>
      <c r="Q625" t="str">
        <f>IF(Inventory[[#This Row],[Stockout_Risk_Score]] &gt;= 0.8, "Critical",
   IF(Inventory[[#This Row],[Stockout_Risk_Score]] &gt;= 0.6, "High",
      IF(Inventory[[#This Row],[Stockout_Risk_Score]] &gt;= 0.3, "Medium", "Low")
   )
)</f>
        <v>High</v>
      </c>
      <c r="R625">
        <f>Inventory[[#This Row],[Lead_Time_Days]]*0.8</f>
        <v>9.6000000000000014</v>
      </c>
      <c r="S625">
        <f>MAX(0,Inventory[[#This Row],[Daily_Demand]]*Inventory[[#This Row],[Adj_Lead_Time]]+Inventory[[#This Row],[Safety_Stock]]-Inventory[[#This Row],[Current_Inventory]])</f>
        <v>861.20000000000027</v>
      </c>
    </row>
    <row r="626" spans="1:19" x14ac:dyDescent="0.25">
      <c r="A626">
        <v>625</v>
      </c>
      <c r="B626" t="s">
        <v>647</v>
      </c>
      <c r="C626" s="4" t="s">
        <v>26</v>
      </c>
      <c r="D626" t="s">
        <v>14</v>
      </c>
      <c r="E626" s="4">
        <v>28</v>
      </c>
      <c r="F626" s="4">
        <v>5</v>
      </c>
      <c r="G626" s="4">
        <v>42</v>
      </c>
      <c r="H626" s="4">
        <v>41</v>
      </c>
      <c r="I626" s="4">
        <v>142</v>
      </c>
      <c r="J626" s="6">
        <v>880.09</v>
      </c>
      <c r="K626" s="4">
        <v>0.42399999999999999</v>
      </c>
      <c r="L626" s="4" t="s">
        <v>15</v>
      </c>
      <c r="M626" s="4">
        <f>Inventory[[#This Row],[Daily_Demand]]*Inventory[[#This Row],[Lead_Time_Days]]</f>
        <v>140</v>
      </c>
      <c r="N626" s="4">
        <f>MAX(0, Inventory[[#This Row],[Demand_Duration_Lead_time]]+Inventory[[#This Row],[Safety_Stock]]-Inventory[[#This Row],[Current_Inventory]])</f>
        <v>139</v>
      </c>
      <c r="O6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26" s="8">
        <f>Inventory[[#This Row],[Current_Inventory]]*Inventory[[#This Row],[Unit_Cost]]</f>
        <v>36963.78</v>
      </c>
      <c r="Q626" t="str">
        <f>IF(Inventory[[#This Row],[Stockout_Risk_Score]] &gt;= 0.8, "Critical",
   IF(Inventory[[#This Row],[Stockout_Risk_Score]] &gt;= 0.6, "High",
      IF(Inventory[[#This Row],[Stockout_Risk_Score]] &gt;= 0.3, "Medium", "Low")
   )
)</f>
        <v>Medium</v>
      </c>
      <c r="R626">
        <f>Inventory[[#This Row],[Lead_Time_Days]]*0.8</f>
        <v>4</v>
      </c>
      <c r="S626">
        <f>MAX(0,Inventory[[#This Row],[Daily_Demand]]*Inventory[[#This Row],[Adj_Lead_Time]]+Inventory[[#This Row],[Safety_Stock]]-Inventory[[#This Row],[Current_Inventory]])</f>
        <v>111</v>
      </c>
    </row>
    <row r="627" spans="1:19" x14ac:dyDescent="0.25">
      <c r="A627">
        <v>626</v>
      </c>
      <c r="B627" t="s">
        <v>648</v>
      </c>
      <c r="C627" s="4" t="s">
        <v>26</v>
      </c>
      <c r="D627" t="s">
        <v>18</v>
      </c>
      <c r="E627" s="4">
        <v>32</v>
      </c>
      <c r="F627" s="4">
        <v>6</v>
      </c>
      <c r="G627" s="4">
        <v>676</v>
      </c>
      <c r="H627" s="4">
        <v>273</v>
      </c>
      <c r="I627" s="4">
        <v>256</v>
      </c>
      <c r="J627" s="6">
        <v>768.07</v>
      </c>
      <c r="K627" s="4">
        <v>0.64200000000000002</v>
      </c>
      <c r="L627" s="4" t="s">
        <v>15</v>
      </c>
      <c r="M627" s="4">
        <f>Inventory[[#This Row],[Daily_Demand]]*Inventory[[#This Row],[Lead_Time_Days]]</f>
        <v>192</v>
      </c>
      <c r="N627" s="4">
        <f>MAX(0, Inventory[[#This Row],[Demand_Duration_Lead_time]]+Inventory[[#This Row],[Safety_Stock]]-Inventory[[#This Row],[Current_Inventory]])</f>
        <v>0</v>
      </c>
      <c r="O6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27" s="8">
        <f>Inventory[[#This Row],[Current_Inventory]]*Inventory[[#This Row],[Unit_Cost]]</f>
        <v>519215.32</v>
      </c>
      <c r="Q627" t="str">
        <f>IF(Inventory[[#This Row],[Stockout_Risk_Score]] &gt;= 0.8, "Critical",
   IF(Inventory[[#This Row],[Stockout_Risk_Score]] &gt;= 0.6, "High",
      IF(Inventory[[#This Row],[Stockout_Risk_Score]] &gt;= 0.3, "Medium", "Low")
   )
)</f>
        <v>High</v>
      </c>
      <c r="R627">
        <f>Inventory[[#This Row],[Lead_Time_Days]]*0.8</f>
        <v>4.8000000000000007</v>
      </c>
      <c r="S627">
        <f>MAX(0,Inventory[[#This Row],[Daily_Demand]]*Inventory[[#This Row],[Adj_Lead_Time]]+Inventory[[#This Row],[Safety_Stock]]-Inventory[[#This Row],[Current_Inventory]])</f>
        <v>0</v>
      </c>
    </row>
    <row r="628" spans="1:19" x14ac:dyDescent="0.25">
      <c r="A628">
        <v>627</v>
      </c>
      <c r="B628" t="s">
        <v>649</v>
      </c>
      <c r="C628" s="4" t="s">
        <v>13</v>
      </c>
      <c r="D628" t="s">
        <v>18</v>
      </c>
      <c r="E628" s="4">
        <v>66</v>
      </c>
      <c r="F628" s="4">
        <v>10</v>
      </c>
      <c r="G628" s="4">
        <v>346</v>
      </c>
      <c r="H628" s="4">
        <v>122</v>
      </c>
      <c r="I628" s="4">
        <v>278</v>
      </c>
      <c r="J628" s="6">
        <v>1580.65</v>
      </c>
      <c r="K628" s="4">
        <v>0.28699999999999998</v>
      </c>
      <c r="L628" s="4" t="s">
        <v>27</v>
      </c>
      <c r="M628" s="4">
        <f>Inventory[[#This Row],[Daily_Demand]]*Inventory[[#This Row],[Lead_Time_Days]]</f>
        <v>660</v>
      </c>
      <c r="N628" s="4">
        <f>MAX(0, Inventory[[#This Row],[Demand_Duration_Lead_time]]+Inventory[[#This Row],[Safety_Stock]]-Inventory[[#This Row],[Current_Inventory]])</f>
        <v>436</v>
      </c>
      <c r="O6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28" s="8">
        <f>Inventory[[#This Row],[Current_Inventory]]*Inventory[[#This Row],[Unit_Cost]]</f>
        <v>546904.9</v>
      </c>
      <c r="Q628" t="str">
        <f>IF(Inventory[[#This Row],[Stockout_Risk_Score]] &gt;= 0.8, "Critical",
   IF(Inventory[[#This Row],[Stockout_Risk_Score]] &gt;= 0.6, "High",
      IF(Inventory[[#This Row],[Stockout_Risk_Score]] &gt;= 0.3, "Medium", "Low")
   )
)</f>
        <v>Low</v>
      </c>
      <c r="R628">
        <f>Inventory[[#This Row],[Lead_Time_Days]]*0.8</f>
        <v>8</v>
      </c>
      <c r="S628">
        <f>MAX(0,Inventory[[#This Row],[Daily_Demand]]*Inventory[[#This Row],[Adj_Lead_Time]]+Inventory[[#This Row],[Safety_Stock]]-Inventory[[#This Row],[Current_Inventory]])</f>
        <v>304</v>
      </c>
    </row>
    <row r="629" spans="1:19" x14ac:dyDescent="0.25">
      <c r="A629">
        <v>628</v>
      </c>
      <c r="B629" t="s">
        <v>650</v>
      </c>
      <c r="C629" s="4" t="s">
        <v>26</v>
      </c>
      <c r="D629" t="s">
        <v>14</v>
      </c>
      <c r="E629" s="4">
        <v>21</v>
      </c>
      <c r="F629" s="4">
        <v>7</v>
      </c>
      <c r="G629" s="4">
        <v>173</v>
      </c>
      <c r="H629" s="4">
        <v>285</v>
      </c>
      <c r="I629" s="4">
        <v>120</v>
      </c>
      <c r="J629" s="6">
        <v>190.36</v>
      </c>
      <c r="K629" s="4">
        <v>0.14299999999999999</v>
      </c>
      <c r="L629" s="4" t="s">
        <v>19</v>
      </c>
      <c r="M629" s="4">
        <f>Inventory[[#This Row],[Daily_Demand]]*Inventory[[#This Row],[Lead_Time_Days]]</f>
        <v>147</v>
      </c>
      <c r="N629" s="4">
        <f>MAX(0, Inventory[[#This Row],[Demand_Duration_Lead_time]]+Inventory[[#This Row],[Safety_Stock]]-Inventory[[#This Row],[Current_Inventory]])</f>
        <v>259</v>
      </c>
      <c r="O6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29" s="8">
        <f>Inventory[[#This Row],[Current_Inventory]]*Inventory[[#This Row],[Unit_Cost]]</f>
        <v>32932.28</v>
      </c>
      <c r="Q629" t="str">
        <f>IF(Inventory[[#This Row],[Stockout_Risk_Score]] &gt;= 0.8, "Critical",
   IF(Inventory[[#This Row],[Stockout_Risk_Score]] &gt;= 0.6, "High",
      IF(Inventory[[#This Row],[Stockout_Risk_Score]] &gt;= 0.3, "Medium", "Low")
   )
)</f>
        <v>Low</v>
      </c>
      <c r="R629">
        <f>Inventory[[#This Row],[Lead_Time_Days]]*0.8</f>
        <v>5.6000000000000005</v>
      </c>
      <c r="S629">
        <f>MAX(0,Inventory[[#This Row],[Daily_Demand]]*Inventory[[#This Row],[Adj_Lead_Time]]+Inventory[[#This Row],[Safety_Stock]]-Inventory[[#This Row],[Current_Inventory]])</f>
        <v>229.60000000000002</v>
      </c>
    </row>
    <row r="630" spans="1:19" x14ac:dyDescent="0.25">
      <c r="A630">
        <v>629</v>
      </c>
      <c r="B630" t="s">
        <v>651</v>
      </c>
      <c r="C630" s="4" t="s">
        <v>13</v>
      </c>
      <c r="D630" t="s">
        <v>22</v>
      </c>
      <c r="E630" s="4">
        <v>24</v>
      </c>
      <c r="F630" s="4">
        <v>11</v>
      </c>
      <c r="G630" s="4">
        <v>638</v>
      </c>
      <c r="H630" s="4">
        <v>155</v>
      </c>
      <c r="I630" s="4">
        <v>391</v>
      </c>
      <c r="J630" s="6">
        <v>1921.55</v>
      </c>
      <c r="K630" s="4">
        <v>0.67500000000000004</v>
      </c>
      <c r="L630" s="4" t="s">
        <v>15</v>
      </c>
      <c r="M630" s="4">
        <f>Inventory[[#This Row],[Daily_Demand]]*Inventory[[#This Row],[Lead_Time_Days]]</f>
        <v>264</v>
      </c>
      <c r="N630" s="4">
        <f>MAX(0, Inventory[[#This Row],[Demand_Duration_Lead_time]]+Inventory[[#This Row],[Safety_Stock]]-Inventory[[#This Row],[Current_Inventory]])</f>
        <v>0</v>
      </c>
      <c r="O6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30" s="8">
        <f>Inventory[[#This Row],[Current_Inventory]]*Inventory[[#This Row],[Unit_Cost]]</f>
        <v>1225948.8999999999</v>
      </c>
      <c r="Q630" t="str">
        <f>IF(Inventory[[#This Row],[Stockout_Risk_Score]] &gt;= 0.8, "Critical",
   IF(Inventory[[#This Row],[Stockout_Risk_Score]] &gt;= 0.6, "High",
      IF(Inventory[[#This Row],[Stockout_Risk_Score]] &gt;= 0.3, "Medium", "Low")
   )
)</f>
        <v>High</v>
      </c>
      <c r="R630">
        <f>Inventory[[#This Row],[Lead_Time_Days]]*0.8</f>
        <v>8.8000000000000007</v>
      </c>
      <c r="S630">
        <f>MAX(0,Inventory[[#This Row],[Daily_Demand]]*Inventory[[#This Row],[Adj_Lead_Time]]+Inventory[[#This Row],[Safety_Stock]]-Inventory[[#This Row],[Current_Inventory]])</f>
        <v>0</v>
      </c>
    </row>
    <row r="631" spans="1:19" x14ac:dyDescent="0.25">
      <c r="A631">
        <v>630</v>
      </c>
      <c r="B631" t="s">
        <v>652</v>
      </c>
      <c r="C631" s="4" t="s">
        <v>13</v>
      </c>
      <c r="D631" t="s">
        <v>18</v>
      </c>
      <c r="E631" s="4">
        <v>7</v>
      </c>
      <c r="F631" s="4">
        <v>14</v>
      </c>
      <c r="G631" s="4">
        <v>165</v>
      </c>
      <c r="H631" s="4">
        <v>15</v>
      </c>
      <c r="I631" s="4">
        <v>185</v>
      </c>
      <c r="J631" s="6">
        <v>864.94</v>
      </c>
      <c r="K631" s="4">
        <v>0.45</v>
      </c>
      <c r="L631" s="4" t="s">
        <v>19</v>
      </c>
      <c r="M631" s="4">
        <f>Inventory[[#This Row],[Daily_Demand]]*Inventory[[#This Row],[Lead_Time_Days]]</f>
        <v>98</v>
      </c>
      <c r="N631" s="4">
        <f>MAX(0, Inventory[[#This Row],[Demand_Duration_Lead_time]]+Inventory[[#This Row],[Safety_Stock]]-Inventory[[#This Row],[Current_Inventory]])</f>
        <v>0</v>
      </c>
      <c r="O6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31" s="8">
        <f>Inventory[[#This Row],[Current_Inventory]]*Inventory[[#This Row],[Unit_Cost]]</f>
        <v>142715.1</v>
      </c>
      <c r="Q631" t="str">
        <f>IF(Inventory[[#This Row],[Stockout_Risk_Score]] &gt;= 0.8, "Critical",
   IF(Inventory[[#This Row],[Stockout_Risk_Score]] &gt;= 0.6, "High",
      IF(Inventory[[#This Row],[Stockout_Risk_Score]] &gt;= 0.3, "Medium", "Low")
   )
)</f>
        <v>Medium</v>
      </c>
      <c r="R631">
        <f>Inventory[[#This Row],[Lead_Time_Days]]*0.8</f>
        <v>11.200000000000001</v>
      </c>
      <c r="S631">
        <f>MAX(0,Inventory[[#This Row],[Daily_Demand]]*Inventory[[#This Row],[Adj_Lead_Time]]+Inventory[[#This Row],[Safety_Stock]]-Inventory[[#This Row],[Current_Inventory]])</f>
        <v>0</v>
      </c>
    </row>
    <row r="632" spans="1:19" x14ac:dyDescent="0.25">
      <c r="A632">
        <v>631</v>
      </c>
      <c r="B632" t="s">
        <v>653</v>
      </c>
      <c r="C632" s="4" t="s">
        <v>17</v>
      </c>
      <c r="D632" t="s">
        <v>14</v>
      </c>
      <c r="E632" s="4">
        <v>169</v>
      </c>
      <c r="F632" s="4">
        <v>5</v>
      </c>
      <c r="G632" s="4">
        <v>271</v>
      </c>
      <c r="H632" s="4">
        <v>117</v>
      </c>
      <c r="I632" s="4">
        <v>333</v>
      </c>
      <c r="J632" s="6">
        <v>661.72</v>
      </c>
      <c r="K632" s="4">
        <v>0.23499999999999999</v>
      </c>
      <c r="L632" s="4" t="s">
        <v>27</v>
      </c>
      <c r="M632" s="4">
        <f>Inventory[[#This Row],[Daily_Demand]]*Inventory[[#This Row],[Lead_Time_Days]]</f>
        <v>845</v>
      </c>
      <c r="N632" s="4">
        <f>MAX(0, Inventory[[#This Row],[Demand_Duration_Lead_time]]+Inventory[[#This Row],[Safety_Stock]]-Inventory[[#This Row],[Current_Inventory]])</f>
        <v>691</v>
      </c>
      <c r="O6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32" s="8">
        <f>Inventory[[#This Row],[Current_Inventory]]*Inventory[[#This Row],[Unit_Cost]]</f>
        <v>179326.12</v>
      </c>
      <c r="Q632" t="str">
        <f>IF(Inventory[[#This Row],[Stockout_Risk_Score]] &gt;= 0.8, "Critical",
   IF(Inventory[[#This Row],[Stockout_Risk_Score]] &gt;= 0.6, "High",
      IF(Inventory[[#This Row],[Stockout_Risk_Score]] &gt;= 0.3, "Medium", "Low")
   )
)</f>
        <v>Low</v>
      </c>
      <c r="R632">
        <f>Inventory[[#This Row],[Lead_Time_Days]]*0.8</f>
        <v>4</v>
      </c>
      <c r="S632">
        <f>MAX(0,Inventory[[#This Row],[Daily_Demand]]*Inventory[[#This Row],[Adj_Lead_Time]]+Inventory[[#This Row],[Safety_Stock]]-Inventory[[#This Row],[Current_Inventory]])</f>
        <v>522</v>
      </c>
    </row>
    <row r="633" spans="1:19" x14ac:dyDescent="0.25">
      <c r="A633">
        <v>632</v>
      </c>
      <c r="B633" t="s">
        <v>654</v>
      </c>
      <c r="C633" s="4" t="s">
        <v>41</v>
      </c>
      <c r="D633" t="s">
        <v>22</v>
      </c>
      <c r="E633" s="4">
        <v>147</v>
      </c>
      <c r="F633" s="4">
        <v>9</v>
      </c>
      <c r="G633" s="4">
        <v>321</v>
      </c>
      <c r="H633" s="4">
        <v>269</v>
      </c>
      <c r="I633" s="4">
        <v>387</v>
      </c>
      <c r="J633" s="6">
        <v>1949.43</v>
      </c>
      <c r="K633" s="4">
        <v>0.13800000000000001</v>
      </c>
      <c r="L633" s="4" t="s">
        <v>15</v>
      </c>
      <c r="M633" s="4">
        <f>Inventory[[#This Row],[Daily_Demand]]*Inventory[[#This Row],[Lead_Time_Days]]</f>
        <v>1323</v>
      </c>
      <c r="N633" s="4">
        <f>MAX(0, Inventory[[#This Row],[Demand_Duration_Lead_time]]+Inventory[[#This Row],[Safety_Stock]]-Inventory[[#This Row],[Current_Inventory]])</f>
        <v>1271</v>
      </c>
      <c r="O6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33" s="8">
        <f>Inventory[[#This Row],[Current_Inventory]]*Inventory[[#This Row],[Unit_Cost]]</f>
        <v>625767.03</v>
      </c>
      <c r="Q633" t="str">
        <f>IF(Inventory[[#This Row],[Stockout_Risk_Score]] &gt;= 0.8, "Critical",
   IF(Inventory[[#This Row],[Stockout_Risk_Score]] &gt;= 0.6, "High",
      IF(Inventory[[#This Row],[Stockout_Risk_Score]] &gt;= 0.3, "Medium", "Low")
   )
)</f>
        <v>Low</v>
      </c>
      <c r="R633">
        <f>Inventory[[#This Row],[Lead_Time_Days]]*0.8</f>
        <v>7.2</v>
      </c>
      <c r="S633">
        <f>MAX(0,Inventory[[#This Row],[Daily_Demand]]*Inventory[[#This Row],[Adj_Lead_Time]]+Inventory[[#This Row],[Safety_Stock]]-Inventory[[#This Row],[Current_Inventory]])</f>
        <v>1006.4000000000001</v>
      </c>
    </row>
    <row r="634" spans="1:19" x14ac:dyDescent="0.25">
      <c r="A634">
        <v>633</v>
      </c>
      <c r="B634" t="s">
        <v>655</v>
      </c>
      <c r="C634" s="4" t="s">
        <v>13</v>
      </c>
      <c r="D634" t="s">
        <v>22</v>
      </c>
      <c r="E634" s="4">
        <v>55</v>
      </c>
      <c r="F634" s="4">
        <v>10</v>
      </c>
      <c r="G634" s="4">
        <v>89</v>
      </c>
      <c r="H634" s="4">
        <v>80</v>
      </c>
      <c r="I634" s="4">
        <v>66</v>
      </c>
      <c r="J634" s="6">
        <v>1874.96</v>
      </c>
      <c r="K634" s="4">
        <v>0.57999999999999996</v>
      </c>
      <c r="L634" s="4" t="s">
        <v>19</v>
      </c>
      <c r="M634" s="4">
        <f>Inventory[[#This Row],[Daily_Demand]]*Inventory[[#This Row],[Lead_Time_Days]]</f>
        <v>550</v>
      </c>
      <c r="N634" s="4">
        <f>MAX(0, Inventory[[#This Row],[Demand_Duration_Lead_time]]+Inventory[[#This Row],[Safety_Stock]]-Inventory[[#This Row],[Current_Inventory]])</f>
        <v>541</v>
      </c>
      <c r="O6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34" s="8">
        <f>Inventory[[#This Row],[Current_Inventory]]*Inventory[[#This Row],[Unit_Cost]]</f>
        <v>166871.44</v>
      </c>
      <c r="Q634" t="str">
        <f>IF(Inventory[[#This Row],[Stockout_Risk_Score]] &gt;= 0.8, "Critical",
   IF(Inventory[[#This Row],[Stockout_Risk_Score]] &gt;= 0.6, "High",
      IF(Inventory[[#This Row],[Stockout_Risk_Score]] &gt;= 0.3, "Medium", "Low")
   )
)</f>
        <v>Medium</v>
      </c>
      <c r="R634">
        <f>Inventory[[#This Row],[Lead_Time_Days]]*0.8</f>
        <v>8</v>
      </c>
      <c r="S634">
        <f>MAX(0,Inventory[[#This Row],[Daily_Demand]]*Inventory[[#This Row],[Adj_Lead_Time]]+Inventory[[#This Row],[Safety_Stock]]-Inventory[[#This Row],[Current_Inventory]])</f>
        <v>431</v>
      </c>
    </row>
    <row r="635" spans="1:19" x14ac:dyDescent="0.25">
      <c r="A635">
        <v>634</v>
      </c>
      <c r="B635" t="s">
        <v>656</v>
      </c>
      <c r="C635" s="4" t="s">
        <v>21</v>
      </c>
      <c r="D635" t="s">
        <v>22</v>
      </c>
      <c r="E635" s="4">
        <v>180</v>
      </c>
      <c r="F635" s="4">
        <v>11</v>
      </c>
      <c r="G635" s="4">
        <v>562</v>
      </c>
      <c r="H635" s="4">
        <v>171</v>
      </c>
      <c r="I635" s="4">
        <v>264</v>
      </c>
      <c r="J635" s="6">
        <v>1301.77</v>
      </c>
      <c r="K635" s="4">
        <v>0.72599999999999998</v>
      </c>
      <c r="L635" s="4" t="s">
        <v>27</v>
      </c>
      <c r="M635" s="4">
        <f>Inventory[[#This Row],[Daily_Demand]]*Inventory[[#This Row],[Lead_Time_Days]]</f>
        <v>1980</v>
      </c>
      <c r="N635" s="4">
        <f>MAX(0, Inventory[[#This Row],[Demand_Duration_Lead_time]]+Inventory[[#This Row],[Safety_Stock]]-Inventory[[#This Row],[Current_Inventory]])</f>
        <v>1589</v>
      </c>
      <c r="O6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35" s="8">
        <f>Inventory[[#This Row],[Current_Inventory]]*Inventory[[#This Row],[Unit_Cost]]</f>
        <v>731594.74</v>
      </c>
      <c r="Q635" t="str">
        <f>IF(Inventory[[#This Row],[Stockout_Risk_Score]] &gt;= 0.8, "Critical",
   IF(Inventory[[#This Row],[Stockout_Risk_Score]] &gt;= 0.6, "High",
      IF(Inventory[[#This Row],[Stockout_Risk_Score]] &gt;= 0.3, "Medium", "Low")
   )
)</f>
        <v>High</v>
      </c>
      <c r="R635">
        <f>Inventory[[#This Row],[Lead_Time_Days]]*0.8</f>
        <v>8.8000000000000007</v>
      </c>
      <c r="S635">
        <f>MAX(0,Inventory[[#This Row],[Daily_Demand]]*Inventory[[#This Row],[Adj_Lead_Time]]+Inventory[[#This Row],[Safety_Stock]]-Inventory[[#This Row],[Current_Inventory]])</f>
        <v>1193.0000000000002</v>
      </c>
    </row>
    <row r="636" spans="1:19" x14ac:dyDescent="0.25">
      <c r="A636">
        <v>635</v>
      </c>
      <c r="B636" t="s">
        <v>657</v>
      </c>
      <c r="C636" s="4" t="s">
        <v>41</v>
      </c>
      <c r="D636" t="s">
        <v>18</v>
      </c>
      <c r="E636" s="4">
        <v>140</v>
      </c>
      <c r="F636" s="4">
        <v>6</v>
      </c>
      <c r="G636" s="4">
        <v>112</v>
      </c>
      <c r="H636" s="4">
        <v>109</v>
      </c>
      <c r="I636" s="4">
        <v>293</v>
      </c>
      <c r="J636" s="6">
        <v>86.09</v>
      </c>
      <c r="K636" s="4">
        <v>0.28399999999999997</v>
      </c>
      <c r="L636" s="4" t="s">
        <v>19</v>
      </c>
      <c r="M636" s="4">
        <f>Inventory[[#This Row],[Daily_Demand]]*Inventory[[#This Row],[Lead_Time_Days]]</f>
        <v>840</v>
      </c>
      <c r="N636" s="4">
        <f>MAX(0, Inventory[[#This Row],[Demand_Duration_Lead_time]]+Inventory[[#This Row],[Safety_Stock]]-Inventory[[#This Row],[Current_Inventory]])</f>
        <v>837</v>
      </c>
      <c r="O6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36" s="8">
        <f>Inventory[[#This Row],[Current_Inventory]]*Inventory[[#This Row],[Unit_Cost]]</f>
        <v>9642.08</v>
      </c>
      <c r="Q636" t="str">
        <f>IF(Inventory[[#This Row],[Stockout_Risk_Score]] &gt;= 0.8, "Critical",
   IF(Inventory[[#This Row],[Stockout_Risk_Score]] &gt;= 0.6, "High",
      IF(Inventory[[#This Row],[Stockout_Risk_Score]] &gt;= 0.3, "Medium", "Low")
   )
)</f>
        <v>Low</v>
      </c>
      <c r="R636">
        <f>Inventory[[#This Row],[Lead_Time_Days]]*0.8</f>
        <v>4.8000000000000007</v>
      </c>
      <c r="S636">
        <f>MAX(0,Inventory[[#This Row],[Daily_Demand]]*Inventory[[#This Row],[Adj_Lead_Time]]+Inventory[[#This Row],[Safety_Stock]]-Inventory[[#This Row],[Current_Inventory]])</f>
        <v>669.00000000000011</v>
      </c>
    </row>
    <row r="637" spans="1:19" x14ac:dyDescent="0.25">
      <c r="A637">
        <v>636</v>
      </c>
      <c r="B637" t="s">
        <v>658</v>
      </c>
      <c r="C637" s="4" t="s">
        <v>41</v>
      </c>
      <c r="D637" t="s">
        <v>18</v>
      </c>
      <c r="E637" s="4">
        <v>145</v>
      </c>
      <c r="F637" s="4">
        <v>3</v>
      </c>
      <c r="G637" s="4">
        <v>668</v>
      </c>
      <c r="H637" s="4">
        <v>42</v>
      </c>
      <c r="I637" s="4">
        <v>144</v>
      </c>
      <c r="J637" s="6">
        <v>1509.64</v>
      </c>
      <c r="K637" s="4">
        <v>0.73499999999999999</v>
      </c>
      <c r="L637" s="4" t="s">
        <v>15</v>
      </c>
      <c r="M637" s="4">
        <f>Inventory[[#This Row],[Daily_Demand]]*Inventory[[#This Row],[Lead_Time_Days]]</f>
        <v>435</v>
      </c>
      <c r="N637" s="4">
        <f>MAX(0, Inventory[[#This Row],[Demand_Duration_Lead_time]]+Inventory[[#This Row],[Safety_Stock]]-Inventory[[#This Row],[Current_Inventory]])</f>
        <v>0</v>
      </c>
      <c r="O6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37" s="8">
        <f>Inventory[[#This Row],[Current_Inventory]]*Inventory[[#This Row],[Unit_Cost]]</f>
        <v>1008439.52</v>
      </c>
      <c r="Q637" t="str">
        <f>IF(Inventory[[#This Row],[Stockout_Risk_Score]] &gt;= 0.8, "Critical",
   IF(Inventory[[#This Row],[Stockout_Risk_Score]] &gt;= 0.6, "High",
      IF(Inventory[[#This Row],[Stockout_Risk_Score]] &gt;= 0.3, "Medium", "Low")
   )
)</f>
        <v>High</v>
      </c>
      <c r="R637">
        <f>Inventory[[#This Row],[Lead_Time_Days]]*0.8</f>
        <v>2.4000000000000004</v>
      </c>
      <c r="S637">
        <f>MAX(0,Inventory[[#This Row],[Daily_Demand]]*Inventory[[#This Row],[Adj_Lead_Time]]+Inventory[[#This Row],[Safety_Stock]]-Inventory[[#This Row],[Current_Inventory]])</f>
        <v>0</v>
      </c>
    </row>
    <row r="638" spans="1:19" x14ac:dyDescent="0.25">
      <c r="A638">
        <v>637</v>
      </c>
      <c r="B638" t="s">
        <v>659</v>
      </c>
      <c r="C638" s="4" t="s">
        <v>41</v>
      </c>
      <c r="D638" t="s">
        <v>18</v>
      </c>
      <c r="E638" s="4">
        <v>180</v>
      </c>
      <c r="F638" s="4">
        <v>7</v>
      </c>
      <c r="G638" s="4">
        <v>182</v>
      </c>
      <c r="H638" s="4">
        <v>152</v>
      </c>
      <c r="I638" s="4">
        <v>170</v>
      </c>
      <c r="J638" s="6">
        <v>704.34</v>
      </c>
      <c r="K638" s="4">
        <v>0.183</v>
      </c>
      <c r="L638" s="4" t="s">
        <v>27</v>
      </c>
      <c r="M638" s="4">
        <f>Inventory[[#This Row],[Daily_Demand]]*Inventory[[#This Row],[Lead_Time_Days]]</f>
        <v>1260</v>
      </c>
      <c r="N638" s="4">
        <f>MAX(0, Inventory[[#This Row],[Demand_Duration_Lead_time]]+Inventory[[#This Row],[Safety_Stock]]-Inventory[[#This Row],[Current_Inventory]])</f>
        <v>1230</v>
      </c>
      <c r="O6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38" s="8">
        <f>Inventory[[#This Row],[Current_Inventory]]*Inventory[[#This Row],[Unit_Cost]]</f>
        <v>128189.88</v>
      </c>
      <c r="Q638" t="str">
        <f>IF(Inventory[[#This Row],[Stockout_Risk_Score]] &gt;= 0.8, "Critical",
   IF(Inventory[[#This Row],[Stockout_Risk_Score]] &gt;= 0.6, "High",
      IF(Inventory[[#This Row],[Stockout_Risk_Score]] &gt;= 0.3, "Medium", "Low")
   )
)</f>
        <v>Low</v>
      </c>
      <c r="R638">
        <f>Inventory[[#This Row],[Lead_Time_Days]]*0.8</f>
        <v>5.6000000000000005</v>
      </c>
      <c r="S638">
        <f>MAX(0,Inventory[[#This Row],[Daily_Demand]]*Inventory[[#This Row],[Adj_Lead_Time]]+Inventory[[#This Row],[Safety_Stock]]-Inventory[[#This Row],[Current_Inventory]])</f>
        <v>978</v>
      </c>
    </row>
    <row r="639" spans="1:19" x14ac:dyDescent="0.25">
      <c r="A639">
        <v>638</v>
      </c>
      <c r="B639" t="s">
        <v>660</v>
      </c>
      <c r="C639" s="4" t="s">
        <v>17</v>
      </c>
      <c r="D639" t="s">
        <v>22</v>
      </c>
      <c r="E639" s="4">
        <v>7</v>
      </c>
      <c r="F639" s="4">
        <v>12</v>
      </c>
      <c r="G639" s="4">
        <v>100</v>
      </c>
      <c r="H639" s="4">
        <v>253</v>
      </c>
      <c r="I639" s="4">
        <v>55</v>
      </c>
      <c r="J639" s="6">
        <v>807.15</v>
      </c>
      <c r="K639" s="4">
        <v>0.33800000000000002</v>
      </c>
      <c r="L639" s="4" t="s">
        <v>27</v>
      </c>
      <c r="M639" s="4">
        <f>Inventory[[#This Row],[Daily_Demand]]*Inventory[[#This Row],[Lead_Time_Days]]</f>
        <v>84</v>
      </c>
      <c r="N639" s="4">
        <f>MAX(0, Inventory[[#This Row],[Demand_Duration_Lead_time]]+Inventory[[#This Row],[Safety_Stock]]-Inventory[[#This Row],[Current_Inventory]])</f>
        <v>237</v>
      </c>
      <c r="O6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39" s="8">
        <f>Inventory[[#This Row],[Current_Inventory]]*Inventory[[#This Row],[Unit_Cost]]</f>
        <v>80715</v>
      </c>
      <c r="Q639" t="str">
        <f>IF(Inventory[[#This Row],[Stockout_Risk_Score]] &gt;= 0.8, "Critical",
   IF(Inventory[[#This Row],[Stockout_Risk_Score]] &gt;= 0.6, "High",
      IF(Inventory[[#This Row],[Stockout_Risk_Score]] &gt;= 0.3, "Medium", "Low")
   )
)</f>
        <v>Medium</v>
      </c>
      <c r="R639">
        <f>Inventory[[#This Row],[Lead_Time_Days]]*0.8</f>
        <v>9.6000000000000014</v>
      </c>
      <c r="S639">
        <f>MAX(0,Inventory[[#This Row],[Daily_Demand]]*Inventory[[#This Row],[Adj_Lead_Time]]+Inventory[[#This Row],[Safety_Stock]]-Inventory[[#This Row],[Current_Inventory]])</f>
        <v>220.20000000000005</v>
      </c>
    </row>
    <row r="640" spans="1:19" x14ac:dyDescent="0.25">
      <c r="A640">
        <v>639</v>
      </c>
      <c r="B640" t="s">
        <v>661</v>
      </c>
      <c r="C640" s="4" t="s">
        <v>13</v>
      </c>
      <c r="D640" t="s">
        <v>18</v>
      </c>
      <c r="E640" s="4">
        <v>197</v>
      </c>
      <c r="F640" s="4">
        <v>13</v>
      </c>
      <c r="G640" s="4">
        <v>607</v>
      </c>
      <c r="H640" s="4">
        <v>233</v>
      </c>
      <c r="I640" s="4">
        <v>317</v>
      </c>
      <c r="J640" s="6">
        <v>359.55</v>
      </c>
      <c r="K640" s="4">
        <v>0.745</v>
      </c>
      <c r="L640" s="4" t="s">
        <v>19</v>
      </c>
      <c r="M640" s="4">
        <f>Inventory[[#This Row],[Daily_Demand]]*Inventory[[#This Row],[Lead_Time_Days]]</f>
        <v>2561</v>
      </c>
      <c r="N640" s="4">
        <f>MAX(0, Inventory[[#This Row],[Demand_Duration_Lead_time]]+Inventory[[#This Row],[Safety_Stock]]-Inventory[[#This Row],[Current_Inventory]])</f>
        <v>2187</v>
      </c>
      <c r="O6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40" s="8">
        <f>Inventory[[#This Row],[Current_Inventory]]*Inventory[[#This Row],[Unit_Cost]]</f>
        <v>218246.85</v>
      </c>
      <c r="Q640" t="str">
        <f>IF(Inventory[[#This Row],[Stockout_Risk_Score]] &gt;= 0.8, "Critical",
   IF(Inventory[[#This Row],[Stockout_Risk_Score]] &gt;= 0.6, "High",
      IF(Inventory[[#This Row],[Stockout_Risk_Score]] &gt;= 0.3, "Medium", "Low")
   )
)</f>
        <v>High</v>
      </c>
      <c r="R640">
        <f>Inventory[[#This Row],[Lead_Time_Days]]*0.8</f>
        <v>10.4</v>
      </c>
      <c r="S640">
        <f>MAX(0,Inventory[[#This Row],[Daily_Demand]]*Inventory[[#This Row],[Adj_Lead_Time]]+Inventory[[#This Row],[Safety_Stock]]-Inventory[[#This Row],[Current_Inventory]])</f>
        <v>1674.8000000000002</v>
      </c>
    </row>
    <row r="641" spans="1:19" x14ac:dyDescent="0.25">
      <c r="A641">
        <v>640</v>
      </c>
      <c r="B641" t="s">
        <v>662</v>
      </c>
      <c r="C641" s="4" t="s">
        <v>17</v>
      </c>
      <c r="D641" t="s">
        <v>14</v>
      </c>
      <c r="E641" s="4">
        <v>77</v>
      </c>
      <c r="F641" s="4">
        <v>9</v>
      </c>
      <c r="G641" s="4">
        <v>82</v>
      </c>
      <c r="H641" s="4">
        <v>223</v>
      </c>
      <c r="I641" s="4">
        <v>136</v>
      </c>
      <c r="J641" s="6">
        <v>1070.74</v>
      </c>
      <c r="K641" s="4">
        <v>0.66</v>
      </c>
      <c r="L641" s="4" t="s">
        <v>19</v>
      </c>
      <c r="M641" s="4">
        <f>Inventory[[#This Row],[Daily_Demand]]*Inventory[[#This Row],[Lead_Time_Days]]</f>
        <v>693</v>
      </c>
      <c r="N641" s="4">
        <f>MAX(0, Inventory[[#This Row],[Demand_Duration_Lead_time]]+Inventory[[#This Row],[Safety_Stock]]-Inventory[[#This Row],[Current_Inventory]])</f>
        <v>834</v>
      </c>
      <c r="O6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41" s="8">
        <f>Inventory[[#This Row],[Current_Inventory]]*Inventory[[#This Row],[Unit_Cost]]</f>
        <v>87800.680000000008</v>
      </c>
      <c r="Q641" t="str">
        <f>IF(Inventory[[#This Row],[Stockout_Risk_Score]] &gt;= 0.8, "Critical",
   IF(Inventory[[#This Row],[Stockout_Risk_Score]] &gt;= 0.6, "High",
      IF(Inventory[[#This Row],[Stockout_Risk_Score]] &gt;= 0.3, "Medium", "Low")
   )
)</f>
        <v>High</v>
      </c>
      <c r="R641">
        <f>Inventory[[#This Row],[Lead_Time_Days]]*0.8</f>
        <v>7.2</v>
      </c>
      <c r="S641">
        <f>MAX(0,Inventory[[#This Row],[Daily_Demand]]*Inventory[[#This Row],[Adj_Lead_Time]]+Inventory[[#This Row],[Safety_Stock]]-Inventory[[#This Row],[Current_Inventory]])</f>
        <v>695.4</v>
      </c>
    </row>
    <row r="642" spans="1:19" x14ac:dyDescent="0.25">
      <c r="A642">
        <v>641</v>
      </c>
      <c r="B642" t="s">
        <v>663</v>
      </c>
      <c r="C642" s="4" t="s">
        <v>13</v>
      </c>
      <c r="D642" t="s">
        <v>18</v>
      </c>
      <c r="E642" s="4">
        <v>163</v>
      </c>
      <c r="F642" s="4">
        <v>14</v>
      </c>
      <c r="G642" s="4">
        <v>631</v>
      </c>
      <c r="H642" s="4">
        <v>129</v>
      </c>
      <c r="I642" s="4">
        <v>238</v>
      </c>
      <c r="J642" s="6">
        <v>1501.88</v>
      </c>
      <c r="K642" s="4">
        <v>0.27100000000000002</v>
      </c>
      <c r="L642" s="4" t="s">
        <v>27</v>
      </c>
      <c r="M642" s="4">
        <f>Inventory[[#This Row],[Daily_Demand]]*Inventory[[#This Row],[Lead_Time_Days]]</f>
        <v>2282</v>
      </c>
      <c r="N642" s="4">
        <f>MAX(0, Inventory[[#This Row],[Demand_Duration_Lead_time]]+Inventory[[#This Row],[Safety_Stock]]-Inventory[[#This Row],[Current_Inventory]])</f>
        <v>1780</v>
      </c>
      <c r="O6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42" s="8">
        <f>Inventory[[#This Row],[Current_Inventory]]*Inventory[[#This Row],[Unit_Cost]]</f>
        <v>947686.28</v>
      </c>
      <c r="Q642" t="str">
        <f>IF(Inventory[[#This Row],[Stockout_Risk_Score]] &gt;= 0.8, "Critical",
   IF(Inventory[[#This Row],[Stockout_Risk_Score]] &gt;= 0.6, "High",
      IF(Inventory[[#This Row],[Stockout_Risk_Score]] &gt;= 0.3, "Medium", "Low")
   )
)</f>
        <v>Low</v>
      </c>
      <c r="R642">
        <f>Inventory[[#This Row],[Lead_Time_Days]]*0.8</f>
        <v>11.200000000000001</v>
      </c>
      <c r="S642">
        <f>MAX(0,Inventory[[#This Row],[Daily_Demand]]*Inventory[[#This Row],[Adj_Lead_Time]]+Inventory[[#This Row],[Safety_Stock]]-Inventory[[#This Row],[Current_Inventory]])</f>
        <v>1323.6000000000001</v>
      </c>
    </row>
    <row r="643" spans="1:19" x14ac:dyDescent="0.25">
      <c r="A643">
        <v>642</v>
      </c>
      <c r="B643" t="s">
        <v>664</v>
      </c>
      <c r="C643" s="4" t="s">
        <v>17</v>
      </c>
      <c r="D643" t="s">
        <v>18</v>
      </c>
      <c r="E643" s="4">
        <v>109</v>
      </c>
      <c r="F643" s="4">
        <v>6</v>
      </c>
      <c r="G643" s="4">
        <v>455</v>
      </c>
      <c r="H643" s="4">
        <v>177</v>
      </c>
      <c r="I643" s="4">
        <v>152</v>
      </c>
      <c r="J643" s="6">
        <v>582.37</v>
      </c>
      <c r="K643" s="4">
        <v>0.122</v>
      </c>
      <c r="L643" s="4" t="s">
        <v>15</v>
      </c>
      <c r="M643" s="4">
        <f>Inventory[[#This Row],[Daily_Demand]]*Inventory[[#This Row],[Lead_Time_Days]]</f>
        <v>654</v>
      </c>
      <c r="N643" s="4">
        <f>MAX(0, Inventory[[#This Row],[Demand_Duration_Lead_time]]+Inventory[[#This Row],[Safety_Stock]]-Inventory[[#This Row],[Current_Inventory]])</f>
        <v>376</v>
      </c>
      <c r="O6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43" s="8">
        <f>Inventory[[#This Row],[Current_Inventory]]*Inventory[[#This Row],[Unit_Cost]]</f>
        <v>264978.34999999998</v>
      </c>
      <c r="Q643" t="str">
        <f>IF(Inventory[[#This Row],[Stockout_Risk_Score]] &gt;= 0.8, "Critical",
   IF(Inventory[[#This Row],[Stockout_Risk_Score]] &gt;= 0.6, "High",
      IF(Inventory[[#This Row],[Stockout_Risk_Score]] &gt;= 0.3, "Medium", "Low")
   )
)</f>
        <v>Low</v>
      </c>
      <c r="R643">
        <f>Inventory[[#This Row],[Lead_Time_Days]]*0.8</f>
        <v>4.8000000000000007</v>
      </c>
      <c r="S643">
        <f>MAX(0,Inventory[[#This Row],[Daily_Demand]]*Inventory[[#This Row],[Adj_Lead_Time]]+Inventory[[#This Row],[Safety_Stock]]-Inventory[[#This Row],[Current_Inventory]])</f>
        <v>245.20000000000005</v>
      </c>
    </row>
    <row r="644" spans="1:19" x14ac:dyDescent="0.25">
      <c r="A644">
        <v>643</v>
      </c>
      <c r="B644" t="s">
        <v>665</v>
      </c>
      <c r="C644" s="4" t="s">
        <v>17</v>
      </c>
      <c r="D644" t="s">
        <v>22</v>
      </c>
      <c r="E644" s="4">
        <v>122</v>
      </c>
      <c r="F644" s="4">
        <v>2</v>
      </c>
      <c r="G644" s="4">
        <v>67</v>
      </c>
      <c r="H644" s="4">
        <v>226</v>
      </c>
      <c r="I644" s="4">
        <v>153</v>
      </c>
      <c r="J644" s="6">
        <v>1880.53</v>
      </c>
      <c r="K644" s="4">
        <v>4.2000000000000003E-2</v>
      </c>
      <c r="L644" s="4" t="s">
        <v>15</v>
      </c>
      <c r="M644" s="4">
        <f>Inventory[[#This Row],[Daily_Demand]]*Inventory[[#This Row],[Lead_Time_Days]]</f>
        <v>244</v>
      </c>
      <c r="N644" s="4">
        <f>MAX(0, Inventory[[#This Row],[Demand_Duration_Lead_time]]+Inventory[[#This Row],[Safety_Stock]]-Inventory[[#This Row],[Current_Inventory]])</f>
        <v>403</v>
      </c>
      <c r="O6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44" s="8">
        <f>Inventory[[#This Row],[Current_Inventory]]*Inventory[[#This Row],[Unit_Cost]]</f>
        <v>125995.51</v>
      </c>
      <c r="Q644" t="str">
        <f>IF(Inventory[[#This Row],[Stockout_Risk_Score]] &gt;= 0.8, "Critical",
   IF(Inventory[[#This Row],[Stockout_Risk_Score]] &gt;= 0.6, "High",
      IF(Inventory[[#This Row],[Stockout_Risk_Score]] &gt;= 0.3, "Medium", "Low")
   )
)</f>
        <v>Low</v>
      </c>
      <c r="R644">
        <f>Inventory[[#This Row],[Lead_Time_Days]]*0.8</f>
        <v>1.6</v>
      </c>
      <c r="S644">
        <f>MAX(0,Inventory[[#This Row],[Daily_Demand]]*Inventory[[#This Row],[Adj_Lead_Time]]+Inventory[[#This Row],[Safety_Stock]]-Inventory[[#This Row],[Current_Inventory]])</f>
        <v>354.20000000000005</v>
      </c>
    </row>
    <row r="645" spans="1:19" x14ac:dyDescent="0.25">
      <c r="A645">
        <v>644</v>
      </c>
      <c r="B645" t="s">
        <v>666</v>
      </c>
      <c r="C645" s="4" t="s">
        <v>21</v>
      </c>
      <c r="D645" t="s">
        <v>18</v>
      </c>
      <c r="E645" s="4">
        <v>158</v>
      </c>
      <c r="F645" s="4">
        <v>9</v>
      </c>
      <c r="G645" s="4">
        <v>464</v>
      </c>
      <c r="H645" s="4">
        <v>226</v>
      </c>
      <c r="I645" s="4">
        <v>340</v>
      </c>
      <c r="J645" s="6">
        <v>429.74</v>
      </c>
      <c r="K645" s="4">
        <v>0.83799999999999997</v>
      </c>
      <c r="L645" s="4" t="s">
        <v>19</v>
      </c>
      <c r="M645" s="4">
        <f>Inventory[[#This Row],[Daily_Demand]]*Inventory[[#This Row],[Lead_Time_Days]]</f>
        <v>1422</v>
      </c>
      <c r="N645" s="4">
        <f>MAX(0, Inventory[[#This Row],[Demand_Duration_Lead_time]]+Inventory[[#This Row],[Safety_Stock]]-Inventory[[#This Row],[Current_Inventory]])</f>
        <v>1184</v>
      </c>
      <c r="O6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45" s="8">
        <f>Inventory[[#This Row],[Current_Inventory]]*Inventory[[#This Row],[Unit_Cost]]</f>
        <v>199399.36000000002</v>
      </c>
      <c r="Q645" t="str">
        <f>IF(Inventory[[#This Row],[Stockout_Risk_Score]] &gt;= 0.8, "Critical",
   IF(Inventory[[#This Row],[Stockout_Risk_Score]] &gt;= 0.6, "High",
      IF(Inventory[[#This Row],[Stockout_Risk_Score]] &gt;= 0.3, "Medium", "Low")
   )
)</f>
        <v>Critical</v>
      </c>
      <c r="R645">
        <f>Inventory[[#This Row],[Lead_Time_Days]]*0.8</f>
        <v>7.2</v>
      </c>
      <c r="S645">
        <f>MAX(0,Inventory[[#This Row],[Daily_Demand]]*Inventory[[#This Row],[Adj_Lead_Time]]+Inventory[[#This Row],[Safety_Stock]]-Inventory[[#This Row],[Current_Inventory]])</f>
        <v>899.60000000000014</v>
      </c>
    </row>
    <row r="646" spans="1:19" x14ac:dyDescent="0.25">
      <c r="A646">
        <v>645</v>
      </c>
      <c r="B646" t="s">
        <v>667</v>
      </c>
      <c r="C646" s="4" t="s">
        <v>17</v>
      </c>
      <c r="D646" t="s">
        <v>14</v>
      </c>
      <c r="E646" s="4">
        <v>188</v>
      </c>
      <c r="F646" s="4">
        <v>10</v>
      </c>
      <c r="G646" s="4">
        <v>93</v>
      </c>
      <c r="H646" s="4">
        <v>63</v>
      </c>
      <c r="I646" s="4">
        <v>116</v>
      </c>
      <c r="J646" s="6">
        <v>179.21</v>
      </c>
      <c r="K646" s="4">
        <v>7.4999999999999997E-2</v>
      </c>
      <c r="L646" s="4" t="s">
        <v>19</v>
      </c>
      <c r="M646" s="4">
        <f>Inventory[[#This Row],[Daily_Demand]]*Inventory[[#This Row],[Lead_Time_Days]]</f>
        <v>1880</v>
      </c>
      <c r="N646" s="4">
        <f>MAX(0, Inventory[[#This Row],[Demand_Duration_Lead_time]]+Inventory[[#This Row],[Safety_Stock]]-Inventory[[#This Row],[Current_Inventory]])</f>
        <v>1850</v>
      </c>
      <c r="O6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46" s="8">
        <f>Inventory[[#This Row],[Current_Inventory]]*Inventory[[#This Row],[Unit_Cost]]</f>
        <v>16666.530000000002</v>
      </c>
      <c r="Q646" t="str">
        <f>IF(Inventory[[#This Row],[Stockout_Risk_Score]] &gt;= 0.8, "Critical",
   IF(Inventory[[#This Row],[Stockout_Risk_Score]] &gt;= 0.6, "High",
      IF(Inventory[[#This Row],[Stockout_Risk_Score]] &gt;= 0.3, "Medium", "Low")
   )
)</f>
        <v>Low</v>
      </c>
      <c r="R646">
        <f>Inventory[[#This Row],[Lead_Time_Days]]*0.8</f>
        <v>8</v>
      </c>
      <c r="S646">
        <f>MAX(0,Inventory[[#This Row],[Daily_Demand]]*Inventory[[#This Row],[Adj_Lead_Time]]+Inventory[[#This Row],[Safety_Stock]]-Inventory[[#This Row],[Current_Inventory]])</f>
        <v>1474</v>
      </c>
    </row>
    <row r="647" spans="1:19" x14ac:dyDescent="0.25">
      <c r="A647">
        <v>646</v>
      </c>
      <c r="B647" t="s">
        <v>668</v>
      </c>
      <c r="C647" s="4" t="s">
        <v>26</v>
      </c>
      <c r="D647" t="s">
        <v>22</v>
      </c>
      <c r="E647" s="4">
        <v>38</v>
      </c>
      <c r="F647" s="4">
        <v>2</v>
      </c>
      <c r="G647" s="4">
        <v>723</v>
      </c>
      <c r="H647" s="4">
        <v>217</v>
      </c>
      <c r="I647" s="4">
        <v>155</v>
      </c>
      <c r="J647" s="6">
        <v>1306.51</v>
      </c>
      <c r="K647" s="4">
        <v>0.115</v>
      </c>
      <c r="L647" s="4" t="s">
        <v>19</v>
      </c>
      <c r="M647" s="4">
        <f>Inventory[[#This Row],[Daily_Demand]]*Inventory[[#This Row],[Lead_Time_Days]]</f>
        <v>76</v>
      </c>
      <c r="N647" s="4">
        <f>MAX(0, Inventory[[#This Row],[Demand_Duration_Lead_time]]+Inventory[[#This Row],[Safety_Stock]]-Inventory[[#This Row],[Current_Inventory]])</f>
        <v>0</v>
      </c>
      <c r="O6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647" s="8">
        <f>Inventory[[#This Row],[Current_Inventory]]*Inventory[[#This Row],[Unit_Cost]]</f>
        <v>944606.73</v>
      </c>
      <c r="Q647" t="str">
        <f>IF(Inventory[[#This Row],[Stockout_Risk_Score]] &gt;= 0.8, "Critical",
   IF(Inventory[[#This Row],[Stockout_Risk_Score]] &gt;= 0.6, "High",
      IF(Inventory[[#This Row],[Stockout_Risk_Score]] &gt;= 0.3, "Medium", "Low")
   )
)</f>
        <v>Low</v>
      </c>
      <c r="R647">
        <f>Inventory[[#This Row],[Lead_Time_Days]]*0.8</f>
        <v>1.6</v>
      </c>
      <c r="S647">
        <f>MAX(0,Inventory[[#This Row],[Daily_Demand]]*Inventory[[#This Row],[Adj_Lead_Time]]+Inventory[[#This Row],[Safety_Stock]]-Inventory[[#This Row],[Current_Inventory]])</f>
        <v>0</v>
      </c>
    </row>
    <row r="648" spans="1:19" x14ac:dyDescent="0.25">
      <c r="A648">
        <v>647</v>
      </c>
      <c r="B648" t="s">
        <v>669</v>
      </c>
      <c r="C648" s="4" t="s">
        <v>21</v>
      </c>
      <c r="D648" t="s">
        <v>14</v>
      </c>
      <c r="E648" s="4">
        <v>141</v>
      </c>
      <c r="F648" s="4">
        <v>9</v>
      </c>
      <c r="G648" s="4">
        <v>561</v>
      </c>
      <c r="H648" s="4">
        <v>89</v>
      </c>
      <c r="I648" s="4">
        <v>297</v>
      </c>
      <c r="J648" s="6">
        <v>1706.17</v>
      </c>
      <c r="K648" s="4">
        <v>0.23799999999999999</v>
      </c>
      <c r="L648" s="4" t="s">
        <v>15</v>
      </c>
      <c r="M648" s="4">
        <f>Inventory[[#This Row],[Daily_Demand]]*Inventory[[#This Row],[Lead_Time_Days]]</f>
        <v>1269</v>
      </c>
      <c r="N648" s="4">
        <f>MAX(0, Inventory[[#This Row],[Demand_Duration_Lead_time]]+Inventory[[#This Row],[Safety_Stock]]-Inventory[[#This Row],[Current_Inventory]])</f>
        <v>797</v>
      </c>
      <c r="O6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48" s="8">
        <f>Inventory[[#This Row],[Current_Inventory]]*Inventory[[#This Row],[Unit_Cost]]</f>
        <v>957161.37</v>
      </c>
      <c r="Q648" t="str">
        <f>IF(Inventory[[#This Row],[Stockout_Risk_Score]] &gt;= 0.8, "Critical",
   IF(Inventory[[#This Row],[Stockout_Risk_Score]] &gt;= 0.6, "High",
      IF(Inventory[[#This Row],[Stockout_Risk_Score]] &gt;= 0.3, "Medium", "Low")
   )
)</f>
        <v>Low</v>
      </c>
      <c r="R648">
        <f>Inventory[[#This Row],[Lead_Time_Days]]*0.8</f>
        <v>7.2</v>
      </c>
      <c r="S648">
        <f>MAX(0,Inventory[[#This Row],[Daily_Demand]]*Inventory[[#This Row],[Adj_Lead_Time]]+Inventory[[#This Row],[Safety_Stock]]-Inventory[[#This Row],[Current_Inventory]])</f>
        <v>543.20000000000005</v>
      </c>
    </row>
    <row r="649" spans="1:19" x14ac:dyDescent="0.25">
      <c r="A649">
        <v>648</v>
      </c>
      <c r="B649" t="s">
        <v>670</v>
      </c>
      <c r="C649" s="4" t="s">
        <v>17</v>
      </c>
      <c r="D649" t="s">
        <v>22</v>
      </c>
      <c r="E649" s="4">
        <v>66</v>
      </c>
      <c r="F649" s="4">
        <v>11</v>
      </c>
      <c r="G649" s="4">
        <v>176</v>
      </c>
      <c r="H649" s="4">
        <v>160</v>
      </c>
      <c r="I649" s="4">
        <v>397</v>
      </c>
      <c r="J649" s="6">
        <v>1908.61</v>
      </c>
      <c r="K649" s="4">
        <v>0.44600000000000001</v>
      </c>
      <c r="L649" s="4" t="s">
        <v>15</v>
      </c>
      <c r="M649" s="4">
        <f>Inventory[[#This Row],[Daily_Demand]]*Inventory[[#This Row],[Lead_Time_Days]]</f>
        <v>726</v>
      </c>
      <c r="N649" s="4">
        <f>MAX(0, Inventory[[#This Row],[Demand_Duration_Lead_time]]+Inventory[[#This Row],[Safety_Stock]]-Inventory[[#This Row],[Current_Inventory]])</f>
        <v>710</v>
      </c>
      <c r="O6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49" s="8">
        <f>Inventory[[#This Row],[Current_Inventory]]*Inventory[[#This Row],[Unit_Cost]]</f>
        <v>335915.36</v>
      </c>
      <c r="Q649" t="str">
        <f>IF(Inventory[[#This Row],[Stockout_Risk_Score]] &gt;= 0.8, "Critical",
   IF(Inventory[[#This Row],[Stockout_Risk_Score]] &gt;= 0.6, "High",
      IF(Inventory[[#This Row],[Stockout_Risk_Score]] &gt;= 0.3, "Medium", "Low")
   )
)</f>
        <v>Medium</v>
      </c>
      <c r="R649">
        <f>Inventory[[#This Row],[Lead_Time_Days]]*0.8</f>
        <v>8.8000000000000007</v>
      </c>
      <c r="S649">
        <f>MAX(0,Inventory[[#This Row],[Daily_Demand]]*Inventory[[#This Row],[Adj_Lead_Time]]+Inventory[[#This Row],[Safety_Stock]]-Inventory[[#This Row],[Current_Inventory]])</f>
        <v>564.80000000000007</v>
      </c>
    </row>
    <row r="650" spans="1:19" x14ac:dyDescent="0.25">
      <c r="A650">
        <v>649</v>
      </c>
      <c r="B650" t="s">
        <v>671</v>
      </c>
      <c r="C650" s="4" t="s">
        <v>41</v>
      </c>
      <c r="D650" t="s">
        <v>22</v>
      </c>
      <c r="E650" s="4">
        <v>124</v>
      </c>
      <c r="F650" s="4">
        <v>13</v>
      </c>
      <c r="G650" s="4">
        <v>506</v>
      </c>
      <c r="H650" s="4">
        <v>64</v>
      </c>
      <c r="I650" s="4">
        <v>256</v>
      </c>
      <c r="J650" s="6">
        <v>1545.98</v>
      </c>
      <c r="K650" s="4">
        <v>0.79</v>
      </c>
      <c r="L650" s="4" t="s">
        <v>19</v>
      </c>
      <c r="M650" s="4">
        <f>Inventory[[#This Row],[Daily_Demand]]*Inventory[[#This Row],[Lead_Time_Days]]</f>
        <v>1612</v>
      </c>
      <c r="N650" s="4">
        <f>MAX(0, Inventory[[#This Row],[Demand_Duration_Lead_time]]+Inventory[[#This Row],[Safety_Stock]]-Inventory[[#This Row],[Current_Inventory]])</f>
        <v>1170</v>
      </c>
      <c r="O6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50" s="8">
        <f>Inventory[[#This Row],[Current_Inventory]]*Inventory[[#This Row],[Unit_Cost]]</f>
        <v>782265.88</v>
      </c>
      <c r="Q650" t="str">
        <f>IF(Inventory[[#This Row],[Stockout_Risk_Score]] &gt;= 0.8, "Critical",
   IF(Inventory[[#This Row],[Stockout_Risk_Score]] &gt;= 0.6, "High",
      IF(Inventory[[#This Row],[Stockout_Risk_Score]] &gt;= 0.3, "Medium", "Low")
   )
)</f>
        <v>High</v>
      </c>
      <c r="R650">
        <f>Inventory[[#This Row],[Lead_Time_Days]]*0.8</f>
        <v>10.4</v>
      </c>
      <c r="S650">
        <f>MAX(0,Inventory[[#This Row],[Daily_Demand]]*Inventory[[#This Row],[Adj_Lead_Time]]+Inventory[[#This Row],[Safety_Stock]]-Inventory[[#This Row],[Current_Inventory]])</f>
        <v>847.60000000000014</v>
      </c>
    </row>
    <row r="651" spans="1:19" x14ac:dyDescent="0.25">
      <c r="A651">
        <v>650</v>
      </c>
      <c r="B651" t="s">
        <v>672</v>
      </c>
      <c r="C651" s="4" t="s">
        <v>26</v>
      </c>
      <c r="D651" t="s">
        <v>18</v>
      </c>
      <c r="E651" s="4">
        <v>119</v>
      </c>
      <c r="F651" s="4">
        <v>3</v>
      </c>
      <c r="G651" s="4">
        <v>285</v>
      </c>
      <c r="H651" s="4">
        <v>14</v>
      </c>
      <c r="I651" s="4">
        <v>254</v>
      </c>
      <c r="J651" s="6">
        <v>439.32</v>
      </c>
      <c r="K651" s="4">
        <v>0.247</v>
      </c>
      <c r="L651" s="4" t="s">
        <v>19</v>
      </c>
      <c r="M651" s="4">
        <f>Inventory[[#This Row],[Daily_Demand]]*Inventory[[#This Row],[Lead_Time_Days]]</f>
        <v>357</v>
      </c>
      <c r="N651" s="4">
        <f>MAX(0, Inventory[[#This Row],[Demand_Duration_Lead_time]]+Inventory[[#This Row],[Safety_Stock]]-Inventory[[#This Row],[Current_Inventory]])</f>
        <v>86</v>
      </c>
      <c r="O6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51" s="8">
        <f>Inventory[[#This Row],[Current_Inventory]]*Inventory[[#This Row],[Unit_Cost]]</f>
        <v>125206.2</v>
      </c>
      <c r="Q651" t="str">
        <f>IF(Inventory[[#This Row],[Stockout_Risk_Score]] &gt;= 0.8, "Critical",
   IF(Inventory[[#This Row],[Stockout_Risk_Score]] &gt;= 0.6, "High",
      IF(Inventory[[#This Row],[Stockout_Risk_Score]] &gt;= 0.3, "Medium", "Low")
   )
)</f>
        <v>Low</v>
      </c>
      <c r="R651">
        <f>Inventory[[#This Row],[Lead_Time_Days]]*0.8</f>
        <v>2.4000000000000004</v>
      </c>
      <c r="S651">
        <f>MAX(0,Inventory[[#This Row],[Daily_Demand]]*Inventory[[#This Row],[Adj_Lead_Time]]+Inventory[[#This Row],[Safety_Stock]]-Inventory[[#This Row],[Current_Inventory]])</f>
        <v>14.600000000000023</v>
      </c>
    </row>
    <row r="652" spans="1:19" x14ac:dyDescent="0.25">
      <c r="A652">
        <v>651</v>
      </c>
      <c r="B652" t="s">
        <v>673</v>
      </c>
      <c r="C652" s="4" t="s">
        <v>26</v>
      </c>
      <c r="D652" t="s">
        <v>14</v>
      </c>
      <c r="E652" s="4">
        <v>17</v>
      </c>
      <c r="F652" s="4">
        <v>5</v>
      </c>
      <c r="G652" s="4">
        <v>275</v>
      </c>
      <c r="H652" s="4">
        <v>44</v>
      </c>
      <c r="I652" s="4">
        <v>368</v>
      </c>
      <c r="J652" s="6">
        <v>1956.44</v>
      </c>
      <c r="K652" s="4">
        <v>0.54400000000000004</v>
      </c>
      <c r="L652" s="4" t="s">
        <v>27</v>
      </c>
      <c r="M652" s="4">
        <f>Inventory[[#This Row],[Daily_Demand]]*Inventory[[#This Row],[Lead_Time_Days]]</f>
        <v>85</v>
      </c>
      <c r="N652" s="4">
        <f>MAX(0, Inventory[[#This Row],[Demand_Duration_Lead_time]]+Inventory[[#This Row],[Safety_Stock]]-Inventory[[#This Row],[Current_Inventory]])</f>
        <v>0</v>
      </c>
      <c r="O6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52" s="8">
        <f>Inventory[[#This Row],[Current_Inventory]]*Inventory[[#This Row],[Unit_Cost]]</f>
        <v>538021</v>
      </c>
      <c r="Q652" t="str">
        <f>IF(Inventory[[#This Row],[Stockout_Risk_Score]] &gt;= 0.8, "Critical",
   IF(Inventory[[#This Row],[Stockout_Risk_Score]] &gt;= 0.6, "High",
      IF(Inventory[[#This Row],[Stockout_Risk_Score]] &gt;= 0.3, "Medium", "Low")
   )
)</f>
        <v>Medium</v>
      </c>
      <c r="R652">
        <f>Inventory[[#This Row],[Lead_Time_Days]]*0.8</f>
        <v>4</v>
      </c>
      <c r="S652">
        <f>MAX(0,Inventory[[#This Row],[Daily_Demand]]*Inventory[[#This Row],[Adj_Lead_Time]]+Inventory[[#This Row],[Safety_Stock]]-Inventory[[#This Row],[Current_Inventory]])</f>
        <v>0</v>
      </c>
    </row>
    <row r="653" spans="1:19" x14ac:dyDescent="0.25">
      <c r="A653">
        <v>652</v>
      </c>
      <c r="B653" t="s">
        <v>674</v>
      </c>
      <c r="C653" s="4" t="s">
        <v>26</v>
      </c>
      <c r="D653" t="s">
        <v>22</v>
      </c>
      <c r="E653" s="4">
        <v>73</v>
      </c>
      <c r="F653" s="4">
        <v>14</v>
      </c>
      <c r="G653" s="4">
        <v>58</v>
      </c>
      <c r="H653" s="4">
        <v>128</v>
      </c>
      <c r="I653" s="4">
        <v>132</v>
      </c>
      <c r="J653" s="6">
        <v>1842.9</v>
      </c>
      <c r="K653" s="4">
        <v>0.09</v>
      </c>
      <c r="L653" s="4" t="s">
        <v>27</v>
      </c>
      <c r="M653" s="4">
        <f>Inventory[[#This Row],[Daily_Demand]]*Inventory[[#This Row],[Lead_Time_Days]]</f>
        <v>1022</v>
      </c>
      <c r="N653" s="4">
        <f>MAX(0, Inventory[[#This Row],[Demand_Duration_Lead_time]]+Inventory[[#This Row],[Safety_Stock]]-Inventory[[#This Row],[Current_Inventory]])</f>
        <v>1092</v>
      </c>
      <c r="O6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53" s="8">
        <f>Inventory[[#This Row],[Current_Inventory]]*Inventory[[#This Row],[Unit_Cost]]</f>
        <v>106888.20000000001</v>
      </c>
      <c r="Q653" t="str">
        <f>IF(Inventory[[#This Row],[Stockout_Risk_Score]] &gt;= 0.8, "Critical",
   IF(Inventory[[#This Row],[Stockout_Risk_Score]] &gt;= 0.6, "High",
      IF(Inventory[[#This Row],[Stockout_Risk_Score]] &gt;= 0.3, "Medium", "Low")
   )
)</f>
        <v>Low</v>
      </c>
      <c r="R653">
        <f>Inventory[[#This Row],[Lead_Time_Days]]*0.8</f>
        <v>11.200000000000001</v>
      </c>
      <c r="S653">
        <f>MAX(0,Inventory[[#This Row],[Daily_Demand]]*Inventory[[#This Row],[Adj_Lead_Time]]+Inventory[[#This Row],[Safety_Stock]]-Inventory[[#This Row],[Current_Inventory]])</f>
        <v>887.6</v>
      </c>
    </row>
    <row r="654" spans="1:19" x14ac:dyDescent="0.25">
      <c r="A654">
        <v>653</v>
      </c>
      <c r="B654" t="s">
        <v>675</v>
      </c>
      <c r="C654" s="4" t="s">
        <v>21</v>
      </c>
      <c r="D654" t="s">
        <v>18</v>
      </c>
      <c r="E654" s="4">
        <v>173</v>
      </c>
      <c r="F654" s="4">
        <v>3</v>
      </c>
      <c r="G654" s="4">
        <v>74</v>
      </c>
      <c r="H654" s="4">
        <v>206</v>
      </c>
      <c r="I654" s="4">
        <v>131</v>
      </c>
      <c r="J654" s="6">
        <v>368.18</v>
      </c>
      <c r="K654" s="4">
        <v>0.46500000000000002</v>
      </c>
      <c r="L654" s="4" t="s">
        <v>27</v>
      </c>
      <c r="M654" s="4">
        <f>Inventory[[#This Row],[Daily_Demand]]*Inventory[[#This Row],[Lead_Time_Days]]</f>
        <v>519</v>
      </c>
      <c r="N654" s="4">
        <f>MAX(0, Inventory[[#This Row],[Demand_Duration_Lead_time]]+Inventory[[#This Row],[Safety_Stock]]-Inventory[[#This Row],[Current_Inventory]])</f>
        <v>651</v>
      </c>
      <c r="O6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54" s="8">
        <f>Inventory[[#This Row],[Current_Inventory]]*Inventory[[#This Row],[Unit_Cost]]</f>
        <v>27245.32</v>
      </c>
      <c r="Q654" t="str">
        <f>IF(Inventory[[#This Row],[Stockout_Risk_Score]] &gt;= 0.8, "Critical",
   IF(Inventory[[#This Row],[Stockout_Risk_Score]] &gt;= 0.6, "High",
      IF(Inventory[[#This Row],[Stockout_Risk_Score]] &gt;= 0.3, "Medium", "Low")
   )
)</f>
        <v>Medium</v>
      </c>
      <c r="R654">
        <f>Inventory[[#This Row],[Lead_Time_Days]]*0.8</f>
        <v>2.4000000000000004</v>
      </c>
      <c r="S654">
        <f>MAX(0,Inventory[[#This Row],[Daily_Demand]]*Inventory[[#This Row],[Adj_Lead_Time]]+Inventory[[#This Row],[Safety_Stock]]-Inventory[[#This Row],[Current_Inventory]])</f>
        <v>547.20000000000005</v>
      </c>
    </row>
    <row r="655" spans="1:19" x14ac:dyDescent="0.25">
      <c r="A655">
        <v>654</v>
      </c>
      <c r="B655" t="s">
        <v>676</v>
      </c>
      <c r="C655" s="4" t="s">
        <v>17</v>
      </c>
      <c r="D655" t="s">
        <v>22</v>
      </c>
      <c r="E655" s="4">
        <v>81</v>
      </c>
      <c r="F655" s="4">
        <v>3</v>
      </c>
      <c r="G655" s="4">
        <v>47</v>
      </c>
      <c r="H655" s="4">
        <v>63</v>
      </c>
      <c r="I655" s="4">
        <v>336</v>
      </c>
      <c r="J655" s="6">
        <v>1139.6300000000001</v>
      </c>
      <c r="K655" s="4">
        <v>0.17799999999999999</v>
      </c>
      <c r="L655" s="4" t="s">
        <v>27</v>
      </c>
      <c r="M655" s="4">
        <f>Inventory[[#This Row],[Daily_Demand]]*Inventory[[#This Row],[Lead_Time_Days]]</f>
        <v>243</v>
      </c>
      <c r="N655" s="4">
        <f>MAX(0, Inventory[[#This Row],[Demand_Duration_Lead_time]]+Inventory[[#This Row],[Safety_Stock]]-Inventory[[#This Row],[Current_Inventory]])</f>
        <v>259</v>
      </c>
      <c r="O6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55" s="8">
        <f>Inventory[[#This Row],[Current_Inventory]]*Inventory[[#This Row],[Unit_Cost]]</f>
        <v>53562.610000000008</v>
      </c>
      <c r="Q655" t="str">
        <f>IF(Inventory[[#This Row],[Stockout_Risk_Score]] &gt;= 0.8, "Critical",
   IF(Inventory[[#This Row],[Stockout_Risk_Score]] &gt;= 0.6, "High",
      IF(Inventory[[#This Row],[Stockout_Risk_Score]] &gt;= 0.3, "Medium", "Low")
   )
)</f>
        <v>Low</v>
      </c>
      <c r="R655">
        <f>Inventory[[#This Row],[Lead_Time_Days]]*0.8</f>
        <v>2.4000000000000004</v>
      </c>
      <c r="S655">
        <f>MAX(0,Inventory[[#This Row],[Daily_Demand]]*Inventory[[#This Row],[Adj_Lead_Time]]+Inventory[[#This Row],[Safety_Stock]]-Inventory[[#This Row],[Current_Inventory]])</f>
        <v>210.40000000000003</v>
      </c>
    </row>
    <row r="656" spans="1:19" x14ac:dyDescent="0.25">
      <c r="A656">
        <v>655</v>
      </c>
      <c r="B656" t="s">
        <v>677</v>
      </c>
      <c r="C656" s="4" t="s">
        <v>17</v>
      </c>
      <c r="D656" t="s">
        <v>22</v>
      </c>
      <c r="E656" s="4">
        <v>5</v>
      </c>
      <c r="F656" s="4">
        <v>11</v>
      </c>
      <c r="G656" s="4">
        <v>137</v>
      </c>
      <c r="H656" s="4">
        <v>268</v>
      </c>
      <c r="I656" s="4">
        <v>86</v>
      </c>
      <c r="J656" s="6">
        <v>1133.26</v>
      </c>
      <c r="K656" s="4">
        <v>0.21099999999999999</v>
      </c>
      <c r="L656" s="4" t="s">
        <v>19</v>
      </c>
      <c r="M656" s="4">
        <f>Inventory[[#This Row],[Daily_Demand]]*Inventory[[#This Row],[Lead_Time_Days]]</f>
        <v>55</v>
      </c>
      <c r="N656" s="4">
        <f>MAX(0, Inventory[[#This Row],[Demand_Duration_Lead_time]]+Inventory[[#This Row],[Safety_Stock]]-Inventory[[#This Row],[Current_Inventory]])</f>
        <v>186</v>
      </c>
      <c r="O6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56" s="8">
        <f>Inventory[[#This Row],[Current_Inventory]]*Inventory[[#This Row],[Unit_Cost]]</f>
        <v>155256.62</v>
      </c>
      <c r="Q656" t="str">
        <f>IF(Inventory[[#This Row],[Stockout_Risk_Score]] &gt;= 0.8, "Critical",
   IF(Inventory[[#This Row],[Stockout_Risk_Score]] &gt;= 0.6, "High",
      IF(Inventory[[#This Row],[Stockout_Risk_Score]] &gt;= 0.3, "Medium", "Low")
   )
)</f>
        <v>Low</v>
      </c>
      <c r="R656">
        <f>Inventory[[#This Row],[Lead_Time_Days]]*0.8</f>
        <v>8.8000000000000007</v>
      </c>
      <c r="S656">
        <f>MAX(0,Inventory[[#This Row],[Daily_Demand]]*Inventory[[#This Row],[Adj_Lead_Time]]+Inventory[[#This Row],[Safety_Stock]]-Inventory[[#This Row],[Current_Inventory]])</f>
        <v>175</v>
      </c>
    </row>
    <row r="657" spans="1:19" x14ac:dyDescent="0.25">
      <c r="A657">
        <v>656</v>
      </c>
      <c r="B657" t="s">
        <v>678</v>
      </c>
      <c r="C657" s="4" t="s">
        <v>41</v>
      </c>
      <c r="D657" t="s">
        <v>22</v>
      </c>
      <c r="E657" s="4">
        <v>93</v>
      </c>
      <c r="F657" s="4">
        <v>4</v>
      </c>
      <c r="G657" s="4">
        <v>389</v>
      </c>
      <c r="H657" s="4">
        <v>271</v>
      </c>
      <c r="I657" s="4">
        <v>262</v>
      </c>
      <c r="J657" s="6">
        <v>912.94</v>
      </c>
      <c r="K657" s="4">
        <v>0.36699999999999999</v>
      </c>
      <c r="L657" s="4" t="s">
        <v>15</v>
      </c>
      <c r="M657" s="4">
        <f>Inventory[[#This Row],[Daily_Demand]]*Inventory[[#This Row],[Lead_Time_Days]]</f>
        <v>372</v>
      </c>
      <c r="N657" s="4">
        <f>MAX(0, Inventory[[#This Row],[Demand_Duration_Lead_time]]+Inventory[[#This Row],[Safety_Stock]]-Inventory[[#This Row],[Current_Inventory]])</f>
        <v>254</v>
      </c>
      <c r="O6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57" s="8">
        <f>Inventory[[#This Row],[Current_Inventory]]*Inventory[[#This Row],[Unit_Cost]]</f>
        <v>355133.66000000003</v>
      </c>
      <c r="Q657" t="str">
        <f>IF(Inventory[[#This Row],[Stockout_Risk_Score]] &gt;= 0.8, "Critical",
   IF(Inventory[[#This Row],[Stockout_Risk_Score]] &gt;= 0.6, "High",
      IF(Inventory[[#This Row],[Stockout_Risk_Score]] &gt;= 0.3, "Medium", "Low")
   )
)</f>
        <v>Medium</v>
      </c>
      <c r="R657">
        <f>Inventory[[#This Row],[Lead_Time_Days]]*0.8</f>
        <v>3.2</v>
      </c>
      <c r="S657">
        <f>MAX(0,Inventory[[#This Row],[Daily_Demand]]*Inventory[[#This Row],[Adj_Lead_Time]]+Inventory[[#This Row],[Safety_Stock]]-Inventory[[#This Row],[Current_Inventory]])</f>
        <v>179.60000000000002</v>
      </c>
    </row>
    <row r="658" spans="1:19" x14ac:dyDescent="0.25">
      <c r="A658">
        <v>657</v>
      </c>
      <c r="B658" t="s">
        <v>679</v>
      </c>
      <c r="C658" s="4" t="s">
        <v>41</v>
      </c>
      <c r="D658" t="s">
        <v>22</v>
      </c>
      <c r="E658" s="4">
        <v>51</v>
      </c>
      <c r="F658" s="4">
        <v>9</v>
      </c>
      <c r="G658" s="4">
        <v>228</v>
      </c>
      <c r="H658" s="4">
        <v>11</v>
      </c>
      <c r="I658" s="4">
        <v>182</v>
      </c>
      <c r="J658" s="6">
        <v>1969.35</v>
      </c>
      <c r="K658" s="4">
        <v>0.76100000000000001</v>
      </c>
      <c r="L658" s="4" t="s">
        <v>15</v>
      </c>
      <c r="M658" s="4">
        <f>Inventory[[#This Row],[Daily_Demand]]*Inventory[[#This Row],[Lead_Time_Days]]</f>
        <v>459</v>
      </c>
      <c r="N658" s="4">
        <f>MAX(0, Inventory[[#This Row],[Demand_Duration_Lead_time]]+Inventory[[#This Row],[Safety_Stock]]-Inventory[[#This Row],[Current_Inventory]])</f>
        <v>242</v>
      </c>
      <c r="O6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58" s="8">
        <f>Inventory[[#This Row],[Current_Inventory]]*Inventory[[#This Row],[Unit_Cost]]</f>
        <v>449011.8</v>
      </c>
      <c r="Q658" t="str">
        <f>IF(Inventory[[#This Row],[Stockout_Risk_Score]] &gt;= 0.8, "Critical",
   IF(Inventory[[#This Row],[Stockout_Risk_Score]] &gt;= 0.6, "High",
      IF(Inventory[[#This Row],[Stockout_Risk_Score]] &gt;= 0.3, "Medium", "Low")
   )
)</f>
        <v>High</v>
      </c>
      <c r="R658">
        <f>Inventory[[#This Row],[Lead_Time_Days]]*0.8</f>
        <v>7.2</v>
      </c>
      <c r="S658">
        <f>MAX(0,Inventory[[#This Row],[Daily_Demand]]*Inventory[[#This Row],[Adj_Lead_Time]]+Inventory[[#This Row],[Safety_Stock]]-Inventory[[#This Row],[Current_Inventory]])</f>
        <v>150.19999999999999</v>
      </c>
    </row>
    <row r="659" spans="1:19" x14ac:dyDescent="0.25">
      <c r="A659">
        <v>658</v>
      </c>
      <c r="B659" t="s">
        <v>680</v>
      </c>
      <c r="C659" s="4" t="s">
        <v>26</v>
      </c>
      <c r="D659" t="s">
        <v>22</v>
      </c>
      <c r="E659" s="4">
        <v>8</v>
      </c>
      <c r="F659" s="4">
        <v>5</v>
      </c>
      <c r="G659" s="4">
        <v>606</v>
      </c>
      <c r="H659" s="4">
        <v>91</v>
      </c>
      <c r="I659" s="4">
        <v>164</v>
      </c>
      <c r="J659" s="6">
        <v>166.26</v>
      </c>
      <c r="K659" s="4">
        <v>0.74399999999999999</v>
      </c>
      <c r="L659" s="4" t="s">
        <v>27</v>
      </c>
      <c r="M659" s="4">
        <f>Inventory[[#This Row],[Daily_Demand]]*Inventory[[#This Row],[Lead_Time_Days]]</f>
        <v>40</v>
      </c>
      <c r="N659" s="4">
        <f>MAX(0, Inventory[[#This Row],[Demand_Duration_Lead_time]]+Inventory[[#This Row],[Safety_Stock]]-Inventory[[#This Row],[Current_Inventory]])</f>
        <v>0</v>
      </c>
      <c r="O6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659" s="8">
        <f>Inventory[[#This Row],[Current_Inventory]]*Inventory[[#This Row],[Unit_Cost]]</f>
        <v>100753.56</v>
      </c>
      <c r="Q659" t="str">
        <f>IF(Inventory[[#This Row],[Stockout_Risk_Score]] &gt;= 0.8, "Critical",
   IF(Inventory[[#This Row],[Stockout_Risk_Score]] &gt;= 0.6, "High",
      IF(Inventory[[#This Row],[Stockout_Risk_Score]] &gt;= 0.3, "Medium", "Low")
   )
)</f>
        <v>High</v>
      </c>
      <c r="R659">
        <f>Inventory[[#This Row],[Lead_Time_Days]]*0.8</f>
        <v>4</v>
      </c>
      <c r="S659">
        <f>MAX(0,Inventory[[#This Row],[Daily_Demand]]*Inventory[[#This Row],[Adj_Lead_Time]]+Inventory[[#This Row],[Safety_Stock]]-Inventory[[#This Row],[Current_Inventory]])</f>
        <v>0</v>
      </c>
    </row>
    <row r="660" spans="1:19" x14ac:dyDescent="0.25">
      <c r="A660">
        <v>659</v>
      </c>
      <c r="B660" t="s">
        <v>681</v>
      </c>
      <c r="C660" s="4" t="s">
        <v>41</v>
      </c>
      <c r="D660" t="s">
        <v>22</v>
      </c>
      <c r="E660" s="4">
        <v>195</v>
      </c>
      <c r="F660" s="4">
        <v>8</v>
      </c>
      <c r="G660" s="4">
        <v>596</v>
      </c>
      <c r="H660" s="4">
        <v>14</v>
      </c>
      <c r="I660" s="4">
        <v>260</v>
      </c>
      <c r="J660" s="6">
        <v>1273.06</v>
      </c>
      <c r="K660" s="4">
        <v>0.41499999999999998</v>
      </c>
      <c r="L660" s="4" t="s">
        <v>15</v>
      </c>
      <c r="M660" s="4">
        <f>Inventory[[#This Row],[Daily_Demand]]*Inventory[[#This Row],[Lead_Time_Days]]</f>
        <v>1560</v>
      </c>
      <c r="N660" s="4">
        <f>MAX(0, Inventory[[#This Row],[Demand_Duration_Lead_time]]+Inventory[[#This Row],[Safety_Stock]]-Inventory[[#This Row],[Current_Inventory]])</f>
        <v>978</v>
      </c>
      <c r="O6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60" s="8">
        <f>Inventory[[#This Row],[Current_Inventory]]*Inventory[[#This Row],[Unit_Cost]]</f>
        <v>758743.76</v>
      </c>
      <c r="Q660" t="str">
        <f>IF(Inventory[[#This Row],[Stockout_Risk_Score]] &gt;= 0.8, "Critical",
   IF(Inventory[[#This Row],[Stockout_Risk_Score]] &gt;= 0.6, "High",
      IF(Inventory[[#This Row],[Stockout_Risk_Score]] &gt;= 0.3, "Medium", "Low")
   )
)</f>
        <v>Medium</v>
      </c>
      <c r="R660">
        <f>Inventory[[#This Row],[Lead_Time_Days]]*0.8</f>
        <v>6.4</v>
      </c>
      <c r="S660">
        <f>MAX(0,Inventory[[#This Row],[Daily_Demand]]*Inventory[[#This Row],[Adj_Lead_Time]]+Inventory[[#This Row],[Safety_Stock]]-Inventory[[#This Row],[Current_Inventory]])</f>
        <v>666</v>
      </c>
    </row>
    <row r="661" spans="1:19" x14ac:dyDescent="0.25">
      <c r="A661">
        <v>660</v>
      </c>
      <c r="B661" t="s">
        <v>682</v>
      </c>
      <c r="C661" s="4" t="s">
        <v>21</v>
      </c>
      <c r="D661" t="s">
        <v>18</v>
      </c>
      <c r="E661" s="4">
        <v>184</v>
      </c>
      <c r="F661" s="4">
        <v>13</v>
      </c>
      <c r="G661" s="4">
        <v>631</v>
      </c>
      <c r="H661" s="4">
        <v>183</v>
      </c>
      <c r="I661" s="4">
        <v>181</v>
      </c>
      <c r="J661" s="6">
        <v>450.34</v>
      </c>
      <c r="K661" s="4">
        <v>0.11899999999999999</v>
      </c>
      <c r="L661" s="4" t="s">
        <v>27</v>
      </c>
      <c r="M661" s="4">
        <f>Inventory[[#This Row],[Daily_Demand]]*Inventory[[#This Row],[Lead_Time_Days]]</f>
        <v>2392</v>
      </c>
      <c r="N661" s="4">
        <f>MAX(0, Inventory[[#This Row],[Demand_Duration_Lead_time]]+Inventory[[#This Row],[Safety_Stock]]-Inventory[[#This Row],[Current_Inventory]])</f>
        <v>1944</v>
      </c>
      <c r="O6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61" s="8">
        <f>Inventory[[#This Row],[Current_Inventory]]*Inventory[[#This Row],[Unit_Cost]]</f>
        <v>284164.53999999998</v>
      </c>
      <c r="Q661" t="str">
        <f>IF(Inventory[[#This Row],[Stockout_Risk_Score]] &gt;= 0.8, "Critical",
   IF(Inventory[[#This Row],[Stockout_Risk_Score]] &gt;= 0.6, "High",
      IF(Inventory[[#This Row],[Stockout_Risk_Score]] &gt;= 0.3, "Medium", "Low")
   )
)</f>
        <v>Low</v>
      </c>
      <c r="R661">
        <f>Inventory[[#This Row],[Lead_Time_Days]]*0.8</f>
        <v>10.4</v>
      </c>
      <c r="S661">
        <f>MAX(0,Inventory[[#This Row],[Daily_Demand]]*Inventory[[#This Row],[Adj_Lead_Time]]+Inventory[[#This Row],[Safety_Stock]]-Inventory[[#This Row],[Current_Inventory]])</f>
        <v>1465.6000000000004</v>
      </c>
    </row>
    <row r="662" spans="1:19" x14ac:dyDescent="0.25">
      <c r="A662">
        <v>661</v>
      </c>
      <c r="B662" t="s">
        <v>683</v>
      </c>
      <c r="C662" s="4" t="s">
        <v>17</v>
      </c>
      <c r="D662" t="s">
        <v>22</v>
      </c>
      <c r="E662" s="4">
        <v>14</v>
      </c>
      <c r="F662" s="4">
        <v>11</v>
      </c>
      <c r="G662" s="4">
        <v>577</v>
      </c>
      <c r="H662" s="4">
        <v>148</v>
      </c>
      <c r="I662" s="4">
        <v>203</v>
      </c>
      <c r="J662" s="6">
        <v>1078.3</v>
      </c>
      <c r="K662" s="4">
        <v>0.28100000000000003</v>
      </c>
      <c r="L662" s="4" t="s">
        <v>19</v>
      </c>
      <c r="M662" s="4">
        <f>Inventory[[#This Row],[Daily_Demand]]*Inventory[[#This Row],[Lead_Time_Days]]</f>
        <v>154</v>
      </c>
      <c r="N662" s="4">
        <f>MAX(0, Inventory[[#This Row],[Demand_Duration_Lead_time]]+Inventory[[#This Row],[Safety_Stock]]-Inventory[[#This Row],[Current_Inventory]])</f>
        <v>0</v>
      </c>
      <c r="O6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62" s="8">
        <f>Inventory[[#This Row],[Current_Inventory]]*Inventory[[#This Row],[Unit_Cost]]</f>
        <v>622179.1</v>
      </c>
      <c r="Q662" t="str">
        <f>IF(Inventory[[#This Row],[Stockout_Risk_Score]] &gt;= 0.8, "Critical",
   IF(Inventory[[#This Row],[Stockout_Risk_Score]] &gt;= 0.6, "High",
      IF(Inventory[[#This Row],[Stockout_Risk_Score]] &gt;= 0.3, "Medium", "Low")
   )
)</f>
        <v>Low</v>
      </c>
      <c r="R662">
        <f>Inventory[[#This Row],[Lead_Time_Days]]*0.8</f>
        <v>8.8000000000000007</v>
      </c>
      <c r="S662">
        <f>MAX(0,Inventory[[#This Row],[Daily_Demand]]*Inventory[[#This Row],[Adj_Lead_Time]]+Inventory[[#This Row],[Safety_Stock]]-Inventory[[#This Row],[Current_Inventory]])</f>
        <v>0</v>
      </c>
    </row>
    <row r="663" spans="1:19" x14ac:dyDescent="0.25">
      <c r="A663">
        <v>662</v>
      </c>
      <c r="B663" t="s">
        <v>684</v>
      </c>
      <c r="C663" s="4" t="s">
        <v>26</v>
      </c>
      <c r="D663" t="s">
        <v>14</v>
      </c>
      <c r="E663" s="4">
        <v>32</v>
      </c>
      <c r="F663" s="4">
        <v>4</v>
      </c>
      <c r="G663" s="4">
        <v>335</v>
      </c>
      <c r="H663" s="4">
        <v>202</v>
      </c>
      <c r="I663" s="4">
        <v>343</v>
      </c>
      <c r="J663" s="6">
        <v>1570.49</v>
      </c>
      <c r="K663" s="4">
        <v>0.505</v>
      </c>
      <c r="L663" s="4" t="s">
        <v>27</v>
      </c>
      <c r="M663" s="4">
        <f>Inventory[[#This Row],[Daily_Demand]]*Inventory[[#This Row],[Lead_Time_Days]]</f>
        <v>128</v>
      </c>
      <c r="N663" s="4">
        <f>MAX(0, Inventory[[#This Row],[Demand_Duration_Lead_time]]+Inventory[[#This Row],[Safety_Stock]]-Inventory[[#This Row],[Current_Inventory]])</f>
        <v>0</v>
      </c>
      <c r="O6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63" s="8">
        <f>Inventory[[#This Row],[Current_Inventory]]*Inventory[[#This Row],[Unit_Cost]]</f>
        <v>526114.15</v>
      </c>
      <c r="Q663" t="str">
        <f>IF(Inventory[[#This Row],[Stockout_Risk_Score]] &gt;= 0.8, "Critical",
   IF(Inventory[[#This Row],[Stockout_Risk_Score]] &gt;= 0.6, "High",
      IF(Inventory[[#This Row],[Stockout_Risk_Score]] &gt;= 0.3, "Medium", "Low")
   )
)</f>
        <v>Medium</v>
      </c>
      <c r="R663">
        <f>Inventory[[#This Row],[Lead_Time_Days]]*0.8</f>
        <v>3.2</v>
      </c>
      <c r="S663">
        <f>MAX(0,Inventory[[#This Row],[Daily_Demand]]*Inventory[[#This Row],[Adj_Lead_Time]]+Inventory[[#This Row],[Safety_Stock]]-Inventory[[#This Row],[Current_Inventory]])</f>
        <v>0</v>
      </c>
    </row>
    <row r="664" spans="1:19" x14ac:dyDescent="0.25">
      <c r="A664">
        <v>663</v>
      </c>
      <c r="B664" t="s">
        <v>685</v>
      </c>
      <c r="C664" s="4" t="s">
        <v>41</v>
      </c>
      <c r="D664" t="s">
        <v>18</v>
      </c>
      <c r="E664" s="4">
        <v>125</v>
      </c>
      <c r="F664" s="4">
        <v>11</v>
      </c>
      <c r="G664" s="4">
        <v>412</v>
      </c>
      <c r="H664" s="4">
        <v>147</v>
      </c>
      <c r="I664" s="4">
        <v>231</v>
      </c>
      <c r="J664" s="6">
        <v>531.12</v>
      </c>
      <c r="K664" s="4">
        <v>0.86899999999999999</v>
      </c>
      <c r="L664" s="4" t="s">
        <v>15</v>
      </c>
      <c r="M664" s="4">
        <f>Inventory[[#This Row],[Daily_Demand]]*Inventory[[#This Row],[Lead_Time_Days]]</f>
        <v>1375</v>
      </c>
      <c r="N664" s="4">
        <f>MAX(0, Inventory[[#This Row],[Demand_Duration_Lead_time]]+Inventory[[#This Row],[Safety_Stock]]-Inventory[[#This Row],[Current_Inventory]])</f>
        <v>1110</v>
      </c>
      <c r="O6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64" s="8">
        <f>Inventory[[#This Row],[Current_Inventory]]*Inventory[[#This Row],[Unit_Cost]]</f>
        <v>218821.44</v>
      </c>
      <c r="Q664" t="str">
        <f>IF(Inventory[[#This Row],[Stockout_Risk_Score]] &gt;= 0.8, "Critical",
   IF(Inventory[[#This Row],[Stockout_Risk_Score]] &gt;= 0.6, "High",
      IF(Inventory[[#This Row],[Stockout_Risk_Score]] &gt;= 0.3, "Medium", "Low")
   )
)</f>
        <v>Critical</v>
      </c>
      <c r="R664">
        <f>Inventory[[#This Row],[Lead_Time_Days]]*0.8</f>
        <v>8.8000000000000007</v>
      </c>
      <c r="S664">
        <f>MAX(0,Inventory[[#This Row],[Daily_Demand]]*Inventory[[#This Row],[Adj_Lead_Time]]+Inventory[[#This Row],[Safety_Stock]]-Inventory[[#This Row],[Current_Inventory]])</f>
        <v>835</v>
      </c>
    </row>
    <row r="665" spans="1:19" x14ac:dyDescent="0.25">
      <c r="A665">
        <v>664</v>
      </c>
      <c r="B665" t="s">
        <v>686</v>
      </c>
      <c r="C665" s="4" t="s">
        <v>21</v>
      </c>
      <c r="D665" t="s">
        <v>14</v>
      </c>
      <c r="E665" s="4">
        <v>130</v>
      </c>
      <c r="F665" s="4">
        <v>13</v>
      </c>
      <c r="G665" s="4">
        <v>463</v>
      </c>
      <c r="H665" s="4">
        <v>125</v>
      </c>
      <c r="I665" s="4">
        <v>196</v>
      </c>
      <c r="J665" s="6">
        <v>817.05</v>
      </c>
      <c r="K665" s="4">
        <v>0.96799999999999997</v>
      </c>
      <c r="L665" s="4" t="s">
        <v>15</v>
      </c>
      <c r="M665" s="4">
        <f>Inventory[[#This Row],[Daily_Demand]]*Inventory[[#This Row],[Lead_Time_Days]]</f>
        <v>1690</v>
      </c>
      <c r="N665" s="4">
        <f>MAX(0, Inventory[[#This Row],[Demand_Duration_Lead_time]]+Inventory[[#This Row],[Safety_Stock]]-Inventory[[#This Row],[Current_Inventory]])</f>
        <v>1352</v>
      </c>
      <c r="O6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65" s="8">
        <f>Inventory[[#This Row],[Current_Inventory]]*Inventory[[#This Row],[Unit_Cost]]</f>
        <v>378294.14999999997</v>
      </c>
      <c r="Q665" t="str">
        <f>IF(Inventory[[#This Row],[Stockout_Risk_Score]] &gt;= 0.8, "Critical",
   IF(Inventory[[#This Row],[Stockout_Risk_Score]] &gt;= 0.6, "High",
      IF(Inventory[[#This Row],[Stockout_Risk_Score]] &gt;= 0.3, "Medium", "Low")
   )
)</f>
        <v>Critical</v>
      </c>
      <c r="R665">
        <f>Inventory[[#This Row],[Lead_Time_Days]]*0.8</f>
        <v>10.4</v>
      </c>
      <c r="S665">
        <f>MAX(0,Inventory[[#This Row],[Daily_Demand]]*Inventory[[#This Row],[Adj_Lead_Time]]+Inventory[[#This Row],[Safety_Stock]]-Inventory[[#This Row],[Current_Inventory]])</f>
        <v>1014</v>
      </c>
    </row>
    <row r="666" spans="1:19" x14ac:dyDescent="0.25">
      <c r="A666">
        <v>665</v>
      </c>
      <c r="B666" t="s">
        <v>687</v>
      </c>
      <c r="C666" s="4" t="s">
        <v>21</v>
      </c>
      <c r="D666" t="s">
        <v>22</v>
      </c>
      <c r="E666" s="4">
        <v>138</v>
      </c>
      <c r="F666" s="4">
        <v>14</v>
      </c>
      <c r="G666" s="4">
        <v>687</v>
      </c>
      <c r="H666" s="4">
        <v>53</v>
      </c>
      <c r="I666" s="4">
        <v>271</v>
      </c>
      <c r="J666" s="6">
        <v>1904</v>
      </c>
      <c r="K666" s="4">
        <v>0.63700000000000001</v>
      </c>
      <c r="L666" s="4" t="s">
        <v>15</v>
      </c>
      <c r="M666" s="4">
        <f>Inventory[[#This Row],[Daily_Demand]]*Inventory[[#This Row],[Lead_Time_Days]]</f>
        <v>1932</v>
      </c>
      <c r="N666" s="4">
        <f>MAX(0, Inventory[[#This Row],[Demand_Duration_Lead_time]]+Inventory[[#This Row],[Safety_Stock]]-Inventory[[#This Row],[Current_Inventory]])</f>
        <v>1298</v>
      </c>
      <c r="O6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66" s="8">
        <f>Inventory[[#This Row],[Current_Inventory]]*Inventory[[#This Row],[Unit_Cost]]</f>
        <v>1308048</v>
      </c>
      <c r="Q666" t="str">
        <f>IF(Inventory[[#This Row],[Stockout_Risk_Score]] &gt;= 0.8, "Critical",
   IF(Inventory[[#This Row],[Stockout_Risk_Score]] &gt;= 0.6, "High",
      IF(Inventory[[#This Row],[Stockout_Risk_Score]] &gt;= 0.3, "Medium", "Low")
   )
)</f>
        <v>High</v>
      </c>
      <c r="R666">
        <f>Inventory[[#This Row],[Lead_Time_Days]]*0.8</f>
        <v>11.200000000000001</v>
      </c>
      <c r="S666">
        <f>MAX(0,Inventory[[#This Row],[Daily_Demand]]*Inventory[[#This Row],[Adj_Lead_Time]]+Inventory[[#This Row],[Safety_Stock]]-Inventory[[#This Row],[Current_Inventory]])</f>
        <v>911.60000000000014</v>
      </c>
    </row>
    <row r="667" spans="1:19" x14ac:dyDescent="0.25">
      <c r="A667">
        <v>666</v>
      </c>
      <c r="B667" t="s">
        <v>688</v>
      </c>
      <c r="C667" s="4" t="s">
        <v>41</v>
      </c>
      <c r="D667" t="s">
        <v>14</v>
      </c>
      <c r="E667" s="4">
        <v>159</v>
      </c>
      <c r="F667" s="4">
        <v>12</v>
      </c>
      <c r="G667" s="4">
        <v>771</v>
      </c>
      <c r="H667" s="4">
        <v>298</v>
      </c>
      <c r="I667" s="4">
        <v>331</v>
      </c>
      <c r="J667" s="6">
        <v>1534.89</v>
      </c>
      <c r="K667" s="4">
        <v>0.35099999999999998</v>
      </c>
      <c r="L667" s="4" t="s">
        <v>19</v>
      </c>
      <c r="M667" s="4">
        <f>Inventory[[#This Row],[Daily_Demand]]*Inventory[[#This Row],[Lead_Time_Days]]</f>
        <v>1908</v>
      </c>
      <c r="N667" s="4">
        <f>MAX(0, Inventory[[#This Row],[Demand_Duration_Lead_time]]+Inventory[[#This Row],[Safety_Stock]]-Inventory[[#This Row],[Current_Inventory]])</f>
        <v>1435</v>
      </c>
      <c r="O6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67" s="8">
        <f>Inventory[[#This Row],[Current_Inventory]]*Inventory[[#This Row],[Unit_Cost]]</f>
        <v>1183400.1900000002</v>
      </c>
      <c r="Q667" t="str">
        <f>IF(Inventory[[#This Row],[Stockout_Risk_Score]] &gt;= 0.8, "Critical",
   IF(Inventory[[#This Row],[Stockout_Risk_Score]] &gt;= 0.6, "High",
      IF(Inventory[[#This Row],[Stockout_Risk_Score]] &gt;= 0.3, "Medium", "Low")
   )
)</f>
        <v>Medium</v>
      </c>
      <c r="R667">
        <f>Inventory[[#This Row],[Lead_Time_Days]]*0.8</f>
        <v>9.6000000000000014</v>
      </c>
      <c r="S667">
        <f>MAX(0,Inventory[[#This Row],[Daily_Demand]]*Inventory[[#This Row],[Adj_Lead_Time]]+Inventory[[#This Row],[Safety_Stock]]-Inventory[[#This Row],[Current_Inventory]])</f>
        <v>1053.4000000000003</v>
      </c>
    </row>
    <row r="668" spans="1:19" x14ac:dyDescent="0.25">
      <c r="A668">
        <v>667</v>
      </c>
      <c r="B668" t="s">
        <v>689</v>
      </c>
      <c r="C668" s="4" t="s">
        <v>17</v>
      </c>
      <c r="D668" t="s">
        <v>22</v>
      </c>
      <c r="E668" s="4">
        <v>144</v>
      </c>
      <c r="F668" s="4">
        <v>4</v>
      </c>
      <c r="G668" s="4">
        <v>278</v>
      </c>
      <c r="H668" s="4">
        <v>228</v>
      </c>
      <c r="I668" s="4">
        <v>176</v>
      </c>
      <c r="J668" s="6">
        <v>1166.81</v>
      </c>
      <c r="K668" s="4">
        <v>0.69299999999999995</v>
      </c>
      <c r="L668" s="4" t="s">
        <v>27</v>
      </c>
      <c r="M668" s="4">
        <f>Inventory[[#This Row],[Daily_Demand]]*Inventory[[#This Row],[Lead_Time_Days]]</f>
        <v>576</v>
      </c>
      <c r="N668" s="4">
        <f>MAX(0, Inventory[[#This Row],[Demand_Duration_Lead_time]]+Inventory[[#This Row],[Safety_Stock]]-Inventory[[#This Row],[Current_Inventory]])</f>
        <v>526</v>
      </c>
      <c r="O6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68" s="8">
        <f>Inventory[[#This Row],[Current_Inventory]]*Inventory[[#This Row],[Unit_Cost]]</f>
        <v>324373.18</v>
      </c>
      <c r="Q668" t="str">
        <f>IF(Inventory[[#This Row],[Stockout_Risk_Score]] &gt;= 0.8, "Critical",
   IF(Inventory[[#This Row],[Stockout_Risk_Score]] &gt;= 0.6, "High",
      IF(Inventory[[#This Row],[Stockout_Risk_Score]] &gt;= 0.3, "Medium", "Low")
   )
)</f>
        <v>High</v>
      </c>
      <c r="R668">
        <f>Inventory[[#This Row],[Lead_Time_Days]]*0.8</f>
        <v>3.2</v>
      </c>
      <c r="S668">
        <f>MAX(0,Inventory[[#This Row],[Daily_Demand]]*Inventory[[#This Row],[Adj_Lead_Time]]+Inventory[[#This Row],[Safety_Stock]]-Inventory[[#This Row],[Current_Inventory]])</f>
        <v>410.79999999999995</v>
      </c>
    </row>
    <row r="669" spans="1:19" x14ac:dyDescent="0.25">
      <c r="A669">
        <v>668</v>
      </c>
      <c r="B669" t="s">
        <v>690</v>
      </c>
      <c r="C669" s="4" t="s">
        <v>41</v>
      </c>
      <c r="D669" t="s">
        <v>22</v>
      </c>
      <c r="E669" s="4">
        <v>66</v>
      </c>
      <c r="F669" s="4">
        <v>3</v>
      </c>
      <c r="G669" s="4">
        <v>667</v>
      </c>
      <c r="H669" s="4">
        <v>65</v>
      </c>
      <c r="I669" s="4">
        <v>357</v>
      </c>
      <c r="J669" s="6">
        <v>482.89</v>
      </c>
      <c r="K669" s="4">
        <v>0.33600000000000002</v>
      </c>
      <c r="L669" s="4" t="s">
        <v>19</v>
      </c>
      <c r="M669" s="4">
        <f>Inventory[[#This Row],[Daily_Demand]]*Inventory[[#This Row],[Lead_Time_Days]]</f>
        <v>198</v>
      </c>
      <c r="N669" s="4">
        <f>MAX(0, Inventory[[#This Row],[Demand_Duration_Lead_time]]+Inventory[[#This Row],[Safety_Stock]]-Inventory[[#This Row],[Current_Inventory]])</f>
        <v>0</v>
      </c>
      <c r="O6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669" s="8">
        <f>Inventory[[#This Row],[Current_Inventory]]*Inventory[[#This Row],[Unit_Cost]]</f>
        <v>322087.63</v>
      </c>
      <c r="Q669" t="str">
        <f>IF(Inventory[[#This Row],[Stockout_Risk_Score]] &gt;= 0.8, "Critical",
   IF(Inventory[[#This Row],[Stockout_Risk_Score]] &gt;= 0.6, "High",
      IF(Inventory[[#This Row],[Stockout_Risk_Score]] &gt;= 0.3, "Medium", "Low")
   )
)</f>
        <v>Medium</v>
      </c>
      <c r="R669">
        <f>Inventory[[#This Row],[Lead_Time_Days]]*0.8</f>
        <v>2.4000000000000004</v>
      </c>
      <c r="S669">
        <f>MAX(0,Inventory[[#This Row],[Daily_Demand]]*Inventory[[#This Row],[Adj_Lead_Time]]+Inventory[[#This Row],[Safety_Stock]]-Inventory[[#This Row],[Current_Inventory]])</f>
        <v>0</v>
      </c>
    </row>
    <row r="670" spans="1:19" x14ac:dyDescent="0.25">
      <c r="A670">
        <v>669</v>
      </c>
      <c r="B670" t="s">
        <v>691</v>
      </c>
      <c r="C670" s="4" t="s">
        <v>26</v>
      </c>
      <c r="D670" t="s">
        <v>18</v>
      </c>
      <c r="E670" s="4">
        <v>184</v>
      </c>
      <c r="F670" s="4">
        <v>14</v>
      </c>
      <c r="G670" s="4">
        <v>217</v>
      </c>
      <c r="H670" s="4">
        <v>251</v>
      </c>
      <c r="I670" s="4">
        <v>252</v>
      </c>
      <c r="J670" s="6">
        <v>879.35</v>
      </c>
      <c r="K670" s="4">
        <v>0.625</v>
      </c>
      <c r="L670" s="4" t="s">
        <v>19</v>
      </c>
      <c r="M670" s="4">
        <f>Inventory[[#This Row],[Daily_Demand]]*Inventory[[#This Row],[Lead_Time_Days]]</f>
        <v>2576</v>
      </c>
      <c r="N670" s="4">
        <f>MAX(0, Inventory[[#This Row],[Demand_Duration_Lead_time]]+Inventory[[#This Row],[Safety_Stock]]-Inventory[[#This Row],[Current_Inventory]])</f>
        <v>2610</v>
      </c>
      <c r="O6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70" s="8">
        <f>Inventory[[#This Row],[Current_Inventory]]*Inventory[[#This Row],[Unit_Cost]]</f>
        <v>190818.95</v>
      </c>
      <c r="Q670" t="str">
        <f>IF(Inventory[[#This Row],[Stockout_Risk_Score]] &gt;= 0.8, "Critical",
   IF(Inventory[[#This Row],[Stockout_Risk_Score]] &gt;= 0.6, "High",
      IF(Inventory[[#This Row],[Stockout_Risk_Score]] &gt;= 0.3, "Medium", "Low")
   )
)</f>
        <v>High</v>
      </c>
      <c r="R670">
        <f>Inventory[[#This Row],[Lead_Time_Days]]*0.8</f>
        <v>11.200000000000001</v>
      </c>
      <c r="S670">
        <f>MAX(0,Inventory[[#This Row],[Daily_Demand]]*Inventory[[#This Row],[Adj_Lead_Time]]+Inventory[[#This Row],[Safety_Stock]]-Inventory[[#This Row],[Current_Inventory]])</f>
        <v>2094.8000000000002</v>
      </c>
    </row>
    <row r="671" spans="1:19" x14ac:dyDescent="0.25">
      <c r="A671">
        <v>670</v>
      </c>
      <c r="B671" t="s">
        <v>692</v>
      </c>
      <c r="C671" s="4" t="s">
        <v>41</v>
      </c>
      <c r="D671" t="s">
        <v>18</v>
      </c>
      <c r="E671" s="4">
        <v>180</v>
      </c>
      <c r="F671" s="4">
        <v>13</v>
      </c>
      <c r="G671" s="4">
        <v>718</v>
      </c>
      <c r="H671" s="4">
        <v>267</v>
      </c>
      <c r="I671" s="4">
        <v>167</v>
      </c>
      <c r="J671" s="6">
        <v>1559.42</v>
      </c>
      <c r="K671" s="4">
        <v>0.24399999999999999</v>
      </c>
      <c r="L671" s="4" t="s">
        <v>27</v>
      </c>
      <c r="M671" s="4">
        <f>Inventory[[#This Row],[Daily_Demand]]*Inventory[[#This Row],[Lead_Time_Days]]</f>
        <v>2340</v>
      </c>
      <c r="N671" s="4">
        <f>MAX(0, Inventory[[#This Row],[Demand_Duration_Lead_time]]+Inventory[[#This Row],[Safety_Stock]]-Inventory[[#This Row],[Current_Inventory]])</f>
        <v>1889</v>
      </c>
      <c r="O6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71" s="8">
        <f>Inventory[[#This Row],[Current_Inventory]]*Inventory[[#This Row],[Unit_Cost]]</f>
        <v>1119663.56</v>
      </c>
      <c r="Q671" t="str">
        <f>IF(Inventory[[#This Row],[Stockout_Risk_Score]] &gt;= 0.8, "Critical",
   IF(Inventory[[#This Row],[Stockout_Risk_Score]] &gt;= 0.6, "High",
      IF(Inventory[[#This Row],[Stockout_Risk_Score]] &gt;= 0.3, "Medium", "Low")
   )
)</f>
        <v>Low</v>
      </c>
      <c r="R671">
        <f>Inventory[[#This Row],[Lead_Time_Days]]*0.8</f>
        <v>10.4</v>
      </c>
      <c r="S671">
        <f>MAX(0,Inventory[[#This Row],[Daily_Demand]]*Inventory[[#This Row],[Adj_Lead_Time]]+Inventory[[#This Row],[Safety_Stock]]-Inventory[[#This Row],[Current_Inventory]])</f>
        <v>1421</v>
      </c>
    </row>
    <row r="672" spans="1:19" x14ac:dyDescent="0.25">
      <c r="A672">
        <v>671</v>
      </c>
      <c r="B672" t="s">
        <v>693</v>
      </c>
      <c r="C672" s="4" t="s">
        <v>21</v>
      </c>
      <c r="D672" t="s">
        <v>22</v>
      </c>
      <c r="E672" s="4">
        <v>71</v>
      </c>
      <c r="F672" s="4">
        <v>7</v>
      </c>
      <c r="G672" s="4">
        <v>647</v>
      </c>
      <c r="H672" s="4">
        <v>10</v>
      </c>
      <c r="I672" s="4">
        <v>110</v>
      </c>
      <c r="J672" s="6">
        <v>1650.06</v>
      </c>
      <c r="K672" s="4">
        <v>0.26700000000000002</v>
      </c>
      <c r="L672" s="4" t="s">
        <v>15</v>
      </c>
      <c r="M672" s="4">
        <f>Inventory[[#This Row],[Daily_Demand]]*Inventory[[#This Row],[Lead_Time_Days]]</f>
        <v>497</v>
      </c>
      <c r="N672" s="4">
        <f>MAX(0, Inventory[[#This Row],[Demand_Duration_Lead_time]]+Inventory[[#This Row],[Safety_Stock]]-Inventory[[#This Row],[Current_Inventory]])</f>
        <v>0</v>
      </c>
      <c r="O6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72" s="8">
        <f>Inventory[[#This Row],[Current_Inventory]]*Inventory[[#This Row],[Unit_Cost]]</f>
        <v>1067588.82</v>
      </c>
      <c r="Q672" t="str">
        <f>IF(Inventory[[#This Row],[Stockout_Risk_Score]] &gt;= 0.8, "Critical",
   IF(Inventory[[#This Row],[Stockout_Risk_Score]] &gt;= 0.6, "High",
      IF(Inventory[[#This Row],[Stockout_Risk_Score]] &gt;= 0.3, "Medium", "Low")
   )
)</f>
        <v>Low</v>
      </c>
      <c r="R672">
        <f>Inventory[[#This Row],[Lead_Time_Days]]*0.8</f>
        <v>5.6000000000000005</v>
      </c>
      <c r="S672">
        <f>MAX(0,Inventory[[#This Row],[Daily_Demand]]*Inventory[[#This Row],[Adj_Lead_Time]]+Inventory[[#This Row],[Safety_Stock]]-Inventory[[#This Row],[Current_Inventory]])</f>
        <v>0</v>
      </c>
    </row>
    <row r="673" spans="1:19" x14ac:dyDescent="0.25">
      <c r="A673">
        <v>672</v>
      </c>
      <c r="B673" t="s">
        <v>694</v>
      </c>
      <c r="C673" s="4" t="s">
        <v>41</v>
      </c>
      <c r="D673" t="s">
        <v>18</v>
      </c>
      <c r="E673" s="4">
        <v>178</v>
      </c>
      <c r="F673" s="4">
        <v>7</v>
      </c>
      <c r="G673" s="4">
        <v>464</v>
      </c>
      <c r="H673" s="4">
        <v>298</v>
      </c>
      <c r="I673" s="4">
        <v>280</v>
      </c>
      <c r="J673" s="6">
        <v>526.98</v>
      </c>
      <c r="K673" s="4">
        <v>7.4999999999999997E-2</v>
      </c>
      <c r="L673" s="4" t="s">
        <v>15</v>
      </c>
      <c r="M673" s="4">
        <f>Inventory[[#This Row],[Daily_Demand]]*Inventory[[#This Row],[Lead_Time_Days]]</f>
        <v>1246</v>
      </c>
      <c r="N673" s="4">
        <f>MAX(0, Inventory[[#This Row],[Demand_Duration_Lead_time]]+Inventory[[#This Row],[Safety_Stock]]-Inventory[[#This Row],[Current_Inventory]])</f>
        <v>1080</v>
      </c>
      <c r="O6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73" s="8">
        <f>Inventory[[#This Row],[Current_Inventory]]*Inventory[[#This Row],[Unit_Cost]]</f>
        <v>244518.72</v>
      </c>
      <c r="Q673" t="str">
        <f>IF(Inventory[[#This Row],[Stockout_Risk_Score]] &gt;= 0.8, "Critical",
   IF(Inventory[[#This Row],[Stockout_Risk_Score]] &gt;= 0.6, "High",
      IF(Inventory[[#This Row],[Stockout_Risk_Score]] &gt;= 0.3, "Medium", "Low")
   )
)</f>
        <v>Low</v>
      </c>
      <c r="R673">
        <f>Inventory[[#This Row],[Lead_Time_Days]]*0.8</f>
        <v>5.6000000000000005</v>
      </c>
      <c r="S673">
        <f>MAX(0,Inventory[[#This Row],[Daily_Demand]]*Inventory[[#This Row],[Adj_Lead_Time]]+Inventory[[#This Row],[Safety_Stock]]-Inventory[[#This Row],[Current_Inventory]])</f>
        <v>830.80000000000018</v>
      </c>
    </row>
    <row r="674" spans="1:19" x14ac:dyDescent="0.25">
      <c r="A674">
        <v>673</v>
      </c>
      <c r="B674" t="s">
        <v>695</v>
      </c>
      <c r="C674" s="4" t="s">
        <v>17</v>
      </c>
      <c r="D674" t="s">
        <v>14</v>
      </c>
      <c r="E674" s="4">
        <v>78</v>
      </c>
      <c r="F674" s="4">
        <v>2</v>
      </c>
      <c r="G674" s="4">
        <v>589</v>
      </c>
      <c r="H674" s="4">
        <v>112</v>
      </c>
      <c r="I674" s="4">
        <v>199</v>
      </c>
      <c r="J674" s="6">
        <v>1341.02</v>
      </c>
      <c r="K674" s="4">
        <v>0.42</v>
      </c>
      <c r="L674" s="4" t="s">
        <v>15</v>
      </c>
      <c r="M674" s="4">
        <f>Inventory[[#This Row],[Daily_Demand]]*Inventory[[#This Row],[Lead_Time_Days]]</f>
        <v>156</v>
      </c>
      <c r="N674" s="4">
        <f>MAX(0, Inventory[[#This Row],[Demand_Duration_Lead_time]]+Inventory[[#This Row],[Safety_Stock]]-Inventory[[#This Row],[Current_Inventory]])</f>
        <v>0</v>
      </c>
      <c r="O6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674" s="8">
        <f>Inventory[[#This Row],[Current_Inventory]]*Inventory[[#This Row],[Unit_Cost]]</f>
        <v>789860.78</v>
      </c>
      <c r="Q674" t="str">
        <f>IF(Inventory[[#This Row],[Stockout_Risk_Score]] &gt;= 0.8, "Critical",
   IF(Inventory[[#This Row],[Stockout_Risk_Score]] &gt;= 0.6, "High",
      IF(Inventory[[#This Row],[Stockout_Risk_Score]] &gt;= 0.3, "Medium", "Low")
   )
)</f>
        <v>Medium</v>
      </c>
      <c r="R674">
        <f>Inventory[[#This Row],[Lead_Time_Days]]*0.8</f>
        <v>1.6</v>
      </c>
      <c r="S674">
        <f>MAX(0,Inventory[[#This Row],[Daily_Demand]]*Inventory[[#This Row],[Adj_Lead_Time]]+Inventory[[#This Row],[Safety_Stock]]-Inventory[[#This Row],[Current_Inventory]])</f>
        <v>0</v>
      </c>
    </row>
    <row r="675" spans="1:19" x14ac:dyDescent="0.25">
      <c r="A675">
        <v>674</v>
      </c>
      <c r="B675" t="s">
        <v>696</v>
      </c>
      <c r="C675" s="4" t="s">
        <v>13</v>
      </c>
      <c r="D675" t="s">
        <v>18</v>
      </c>
      <c r="E675" s="4">
        <v>99</v>
      </c>
      <c r="F675" s="4">
        <v>8</v>
      </c>
      <c r="G675" s="4">
        <v>601</v>
      </c>
      <c r="H675" s="4">
        <v>158</v>
      </c>
      <c r="I675" s="4">
        <v>194</v>
      </c>
      <c r="J675" s="6">
        <v>235.26</v>
      </c>
      <c r="K675" s="4">
        <v>0.61799999999999999</v>
      </c>
      <c r="L675" s="4" t="s">
        <v>15</v>
      </c>
      <c r="M675" s="4">
        <f>Inventory[[#This Row],[Daily_Demand]]*Inventory[[#This Row],[Lead_Time_Days]]</f>
        <v>792</v>
      </c>
      <c r="N675" s="4">
        <f>MAX(0, Inventory[[#This Row],[Demand_Duration_Lead_time]]+Inventory[[#This Row],[Safety_Stock]]-Inventory[[#This Row],[Current_Inventory]])</f>
        <v>349</v>
      </c>
      <c r="O6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75" s="8">
        <f>Inventory[[#This Row],[Current_Inventory]]*Inventory[[#This Row],[Unit_Cost]]</f>
        <v>141391.25999999998</v>
      </c>
      <c r="Q675" t="str">
        <f>IF(Inventory[[#This Row],[Stockout_Risk_Score]] &gt;= 0.8, "Critical",
   IF(Inventory[[#This Row],[Stockout_Risk_Score]] &gt;= 0.6, "High",
      IF(Inventory[[#This Row],[Stockout_Risk_Score]] &gt;= 0.3, "Medium", "Low")
   )
)</f>
        <v>High</v>
      </c>
      <c r="R675">
        <f>Inventory[[#This Row],[Lead_Time_Days]]*0.8</f>
        <v>6.4</v>
      </c>
      <c r="S675">
        <f>MAX(0,Inventory[[#This Row],[Daily_Demand]]*Inventory[[#This Row],[Adj_Lead_Time]]+Inventory[[#This Row],[Safety_Stock]]-Inventory[[#This Row],[Current_Inventory]])</f>
        <v>190.60000000000002</v>
      </c>
    </row>
    <row r="676" spans="1:19" x14ac:dyDescent="0.25">
      <c r="A676">
        <v>675</v>
      </c>
      <c r="B676" t="s">
        <v>697</v>
      </c>
      <c r="C676" s="4" t="s">
        <v>41</v>
      </c>
      <c r="D676" t="s">
        <v>18</v>
      </c>
      <c r="E676" s="4">
        <v>147</v>
      </c>
      <c r="F676" s="4">
        <v>13</v>
      </c>
      <c r="G676" s="4">
        <v>624</v>
      </c>
      <c r="H676" s="4">
        <v>93</v>
      </c>
      <c r="I676" s="4">
        <v>160</v>
      </c>
      <c r="J676" s="6">
        <v>95.26</v>
      </c>
      <c r="K676" s="4">
        <v>0.78900000000000003</v>
      </c>
      <c r="L676" s="4" t="s">
        <v>19</v>
      </c>
      <c r="M676" s="4">
        <f>Inventory[[#This Row],[Daily_Demand]]*Inventory[[#This Row],[Lead_Time_Days]]</f>
        <v>1911</v>
      </c>
      <c r="N676" s="4">
        <f>MAX(0, Inventory[[#This Row],[Demand_Duration_Lead_time]]+Inventory[[#This Row],[Safety_Stock]]-Inventory[[#This Row],[Current_Inventory]])</f>
        <v>1380</v>
      </c>
      <c r="O6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76" s="8">
        <f>Inventory[[#This Row],[Current_Inventory]]*Inventory[[#This Row],[Unit_Cost]]</f>
        <v>59442.240000000005</v>
      </c>
      <c r="Q676" t="str">
        <f>IF(Inventory[[#This Row],[Stockout_Risk_Score]] &gt;= 0.8, "Critical",
   IF(Inventory[[#This Row],[Stockout_Risk_Score]] &gt;= 0.6, "High",
      IF(Inventory[[#This Row],[Stockout_Risk_Score]] &gt;= 0.3, "Medium", "Low")
   )
)</f>
        <v>High</v>
      </c>
      <c r="R676">
        <f>Inventory[[#This Row],[Lead_Time_Days]]*0.8</f>
        <v>10.4</v>
      </c>
      <c r="S676">
        <f>MAX(0,Inventory[[#This Row],[Daily_Demand]]*Inventory[[#This Row],[Adj_Lead_Time]]+Inventory[[#This Row],[Safety_Stock]]-Inventory[[#This Row],[Current_Inventory]])</f>
        <v>997.8</v>
      </c>
    </row>
    <row r="677" spans="1:19" x14ac:dyDescent="0.25">
      <c r="A677">
        <v>676</v>
      </c>
      <c r="B677" t="s">
        <v>698</v>
      </c>
      <c r="C677" s="4" t="s">
        <v>17</v>
      </c>
      <c r="D677" t="s">
        <v>14</v>
      </c>
      <c r="E677" s="4">
        <v>40</v>
      </c>
      <c r="F677" s="4">
        <v>5</v>
      </c>
      <c r="G677" s="4">
        <v>760</v>
      </c>
      <c r="H677" s="4">
        <v>35</v>
      </c>
      <c r="I677" s="4">
        <v>216</v>
      </c>
      <c r="J677" s="6">
        <v>1119.9100000000001</v>
      </c>
      <c r="K677" s="4">
        <v>0.81</v>
      </c>
      <c r="L677" s="4" t="s">
        <v>27</v>
      </c>
      <c r="M677" s="4">
        <f>Inventory[[#This Row],[Daily_Demand]]*Inventory[[#This Row],[Lead_Time_Days]]</f>
        <v>200</v>
      </c>
      <c r="N677" s="4">
        <f>MAX(0, Inventory[[#This Row],[Demand_Duration_Lead_time]]+Inventory[[#This Row],[Safety_Stock]]-Inventory[[#This Row],[Current_Inventory]])</f>
        <v>0</v>
      </c>
      <c r="O6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677" s="8">
        <f>Inventory[[#This Row],[Current_Inventory]]*Inventory[[#This Row],[Unit_Cost]]</f>
        <v>851131.60000000009</v>
      </c>
      <c r="Q677" t="str">
        <f>IF(Inventory[[#This Row],[Stockout_Risk_Score]] &gt;= 0.8, "Critical",
   IF(Inventory[[#This Row],[Stockout_Risk_Score]] &gt;= 0.6, "High",
      IF(Inventory[[#This Row],[Stockout_Risk_Score]] &gt;= 0.3, "Medium", "Low")
   )
)</f>
        <v>Critical</v>
      </c>
      <c r="R677">
        <f>Inventory[[#This Row],[Lead_Time_Days]]*0.8</f>
        <v>4</v>
      </c>
      <c r="S677">
        <f>MAX(0,Inventory[[#This Row],[Daily_Demand]]*Inventory[[#This Row],[Adj_Lead_Time]]+Inventory[[#This Row],[Safety_Stock]]-Inventory[[#This Row],[Current_Inventory]])</f>
        <v>0</v>
      </c>
    </row>
    <row r="678" spans="1:19" x14ac:dyDescent="0.25">
      <c r="A678">
        <v>677</v>
      </c>
      <c r="B678" t="s">
        <v>699</v>
      </c>
      <c r="C678" s="4" t="s">
        <v>17</v>
      </c>
      <c r="D678" t="s">
        <v>18</v>
      </c>
      <c r="E678" s="4">
        <v>146</v>
      </c>
      <c r="F678" s="4">
        <v>14</v>
      </c>
      <c r="G678" s="4">
        <v>668</v>
      </c>
      <c r="H678" s="4">
        <v>184</v>
      </c>
      <c r="I678" s="4">
        <v>238</v>
      </c>
      <c r="J678" s="6">
        <v>487.54</v>
      </c>
      <c r="K678" s="4">
        <v>0.99199999999999999</v>
      </c>
      <c r="L678" s="4" t="s">
        <v>27</v>
      </c>
      <c r="M678" s="4">
        <f>Inventory[[#This Row],[Daily_Demand]]*Inventory[[#This Row],[Lead_Time_Days]]</f>
        <v>2044</v>
      </c>
      <c r="N678" s="4">
        <f>MAX(0, Inventory[[#This Row],[Demand_Duration_Lead_time]]+Inventory[[#This Row],[Safety_Stock]]-Inventory[[#This Row],[Current_Inventory]])</f>
        <v>1560</v>
      </c>
      <c r="O6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78" s="8">
        <f>Inventory[[#This Row],[Current_Inventory]]*Inventory[[#This Row],[Unit_Cost]]</f>
        <v>325676.72000000003</v>
      </c>
      <c r="Q678" t="str">
        <f>IF(Inventory[[#This Row],[Stockout_Risk_Score]] &gt;= 0.8, "Critical",
   IF(Inventory[[#This Row],[Stockout_Risk_Score]] &gt;= 0.6, "High",
      IF(Inventory[[#This Row],[Stockout_Risk_Score]] &gt;= 0.3, "Medium", "Low")
   )
)</f>
        <v>Critical</v>
      </c>
      <c r="R678">
        <f>Inventory[[#This Row],[Lead_Time_Days]]*0.8</f>
        <v>11.200000000000001</v>
      </c>
      <c r="S678">
        <f>MAX(0,Inventory[[#This Row],[Daily_Demand]]*Inventory[[#This Row],[Adj_Lead_Time]]+Inventory[[#This Row],[Safety_Stock]]-Inventory[[#This Row],[Current_Inventory]])</f>
        <v>1151.2</v>
      </c>
    </row>
    <row r="679" spans="1:19" x14ac:dyDescent="0.25">
      <c r="A679">
        <v>678</v>
      </c>
      <c r="B679" t="s">
        <v>700</v>
      </c>
      <c r="C679" s="4" t="s">
        <v>21</v>
      </c>
      <c r="D679" t="s">
        <v>22</v>
      </c>
      <c r="E679" s="4">
        <v>116</v>
      </c>
      <c r="F679" s="4">
        <v>12</v>
      </c>
      <c r="G679" s="4">
        <v>636</v>
      </c>
      <c r="H679" s="4">
        <v>232</v>
      </c>
      <c r="I679" s="4">
        <v>98</v>
      </c>
      <c r="J679" s="6">
        <v>203.88</v>
      </c>
      <c r="K679" s="4">
        <v>8.7999999999999995E-2</v>
      </c>
      <c r="L679" s="4" t="s">
        <v>27</v>
      </c>
      <c r="M679" s="4">
        <f>Inventory[[#This Row],[Daily_Demand]]*Inventory[[#This Row],[Lead_Time_Days]]</f>
        <v>1392</v>
      </c>
      <c r="N679" s="4">
        <f>MAX(0, Inventory[[#This Row],[Demand_Duration_Lead_time]]+Inventory[[#This Row],[Safety_Stock]]-Inventory[[#This Row],[Current_Inventory]])</f>
        <v>988</v>
      </c>
      <c r="O6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79" s="8">
        <f>Inventory[[#This Row],[Current_Inventory]]*Inventory[[#This Row],[Unit_Cost]]</f>
        <v>129667.68</v>
      </c>
      <c r="Q679" t="str">
        <f>IF(Inventory[[#This Row],[Stockout_Risk_Score]] &gt;= 0.8, "Critical",
   IF(Inventory[[#This Row],[Stockout_Risk_Score]] &gt;= 0.6, "High",
      IF(Inventory[[#This Row],[Stockout_Risk_Score]] &gt;= 0.3, "Medium", "Low")
   )
)</f>
        <v>Low</v>
      </c>
      <c r="R679">
        <f>Inventory[[#This Row],[Lead_Time_Days]]*0.8</f>
        <v>9.6000000000000014</v>
      </c>
      <c r="S679">
        <f>MAX(0,Inventory[[#This Row],[Daily_Demand]]*Inventory[[#This Row],[Adj_Lead_Time]]+Inventory[[#This Row],[Safety_Stock]]-Inventory[[#This Row],[Current_Inventory]])</f>
        <v>709.60000000000014</v>
      </c>
    </row>
    <row r="680" spans="1:19" x14ac:dyDescent="0.25">
      <c r="A680">
        <v>679</v>
      </c>
      <c r="B680" t="s">
        <v>701</v>
      </c>
      <c r="C680" s="4" t="s">
        <v>17</v>
      </c>
      <c r="D680" t="s">
        <v>14</v>
      </c>
      <c r="E680" s="4">
        <v>135</v>
      </c>
      <c r="F680" s="4">
        <v>13</v>
      </c>
      <c r="G680" s="4">
        <v>324</v>
      </c>
      <c r="H680" s="4">
        <v>138</v>
      </c>
      <c r="I680" s="4">
        <v>156</v>
      </c>
      <c r="J680" s="6">
        <v>1473.17</v>
      </c>
      <c r="K680" s="4">
        <v>0.49299999999999999</v>
      </c>
      <c r="L680" s="4" t="s">
        <v>19</v>
      </c>
      <c r="M680" s="4">
        <f>Inventory[[#This Row],[Daily_Demand]]*Inventory[[#This Row],[Lead_Time_Days]]</f>
        <v>1755</v>
      </c>
      <c r="N680" s="4">
        <f>MAX(0, Inventory[[#This Row],[Demand_Duration_Lead_time]]+Inventory[[#This Row],[Safety_Stock]]-Inventory[[#This Row],[Current_Inventory]])</f>
        <v>1569</v>
      </c>
      <c r="O6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80" s="8">
        <f>Inventory[[#This Row],[Current_Inventory]]*Inventory[[#This Row],[Unit_Cost]]</f>
        <v>477307.08</v>
      </c>
      <c r="Q680" t="str">
        <f>IF(Inventory[[#This Row],[Stockout_Risk_Score]] &gt;= 0.8, "Critical",
   IF(Inventory[[#This Row],[Stockout_Risk_Score]] &gt;= 0.6, "High",
      IF(Inventory[[#This Row],[Stockout_Risk_Score]] &gt;= 0.3, "Medium", "Low")
   )
)</f>
        <v>Medium</v>
      </c>
      <c r="R680">
        <f>Inventory[[#This Row],[Lead_Time_Days]]*0.8</f>
        <v>10.4</v>
      </c>
      <c r="S680">
        <f>MAX(0,Inventory[[#This Row],[Daily_Demand]]*Inventory[[#This Row],[Adj_Lead_Time]]+Inventory[[#This Row],[Safety_Stock]]-Inventory[[#This Row],[Current_Inventory]])</f>
        <v>1218</v>
      </c>
    </row>
    <row r="681" spans="1:19" x14ac:dyDescent="0.25">
      <c r="A681">
        <v>680</v>
      </c>
      <c r="B681" t="s">
        <v>702</v>
      </c>
      <c r="C681" s="4" t="s">
        <v>17</v>
      </c>
      <c r="D681" t="s">
        <v>22</v>
      </c>
      <c r="E681" s="4">
        <v>117</v>
      </c>
      <c r="F681" s="4">
        <v>4</v>
      </c>
      <c r="G681" s="4">
        <v>358</v>
      </c>
      <c r="H681" s="4">
        <v>151</v>
      </c>
      <c r="I681" s="4">
        <v>142</v>
      </c>
      <c r="J681" s="6">
        <v>1021.05</v>
      </c>
      <c r="K681" s="4">
        <v>0.52100000000000002</v>
      </c>
      <c r="L681" s="4" t="s">
        <v>15</v>
      </c>
      <c r="M681" s="4">
        <f>Inventory[[#This Row],[Daily_Demand]]*Inventory[[#This Row],[Lead_Time_Days]]</f>
        <v>468</v>
      </c>
      <c r="N681" s="4">
        <f>MAX(0, Inventory[[#This Row],[Demand_Duration_Lead_time]]+Inventory[[#This Row],[Safety_Stock]]-Inventory[[#This Row],[Current_Inventory]])</f>
        <v>261</v>
      </c>
      <c r="O6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81" s="8">
        <f>Inventory[[#This Row],[Current_Inventory]]*Inventory[[#This Row],[Unit_Cost]]</f>
        <v>365535.89999999997</v>
      </c>
      <c r="Q681" t="str">
        <f>IF(Inventory[[#This Row],[Stockout_Risk_Score]] &gt;= 0.8, "Critical",
   IF(Inventory[[#This Row],[Stockout_Risk_Score]] &gt;= 0.6, "High",
      IF(Inventory[[#This Row],[Stockout_Risk_Score]] &gt;= 0.3, "Medium", "Low")
   )
)</f>
        <v>Medium</v>
      </c>
      <c r="R681">
        <f>Inventory[[#This Row],[Lead_Time_Days]]*0.8</f>
        <v>3.2</v>
      </c>
      <c r="S681">
        <f>MAX(0,Inventory[[#This Row],[Daily_Demand]]*Inventory[[#This Row],[Adj_Lead_Time]]+Inventory[[#This Row],[Safety_Stock]]-Inventory[[#This Row],[Current_Inventory]])</f>
        <v>167.40000000000009</v>
      </c>
    </row>
    <row r="682" spans="1:19" x14ac:dyDescent="0.25">
      <c r="A682">
        <v>681</v>
      </c>
      <c r="B682" t="s">
        <v>703</v>
      </c>
      <c r="C682" s="4" t="s">
        <v>17</v>
      </c>
      <c r="D682" t="s">
        <v>14</v>
      </c>
      <c r="E682" s="4">
        <v>114</v>
      </c>
      <c r="F682" s="4">
        <v>14</v>
      </c>
      <c r="G682" s="4">
        <v>548</v>
      </c>
      <c r="H682" s="4">
        <v>144</v>
      </c>
      <c r="I682" s="4">
        <v>173</v>
      </c>
      <c r="J682" s="6">
        <v>1602.74</v>
      </c>
      <c r="K682" s="4">
        <v>0.80500000000000005</v>
      </c>
      <c r="L682" s="4" t="s">
        <v>15</v>
      </c>
      <c r="M682" s="4">
        <f>Inventory[[#This Row],[Daily_Demand]]*Inventory[[#This Row],[Lead_Time_Days]]</f>
        <v>1596</v>
      </c>
      <c r="N682" s="4">
        <f>MAX(0, Inventory[[#This Row],[Demand_Duration_Lead_time]]+Inventory[[#This Row],[Safety_Stock]]-Inventory[[#This Row],[Current_Inventory]])</f>
        <v>1192</v>
      </c>
      <c r="O6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82" s="8">
        <f>Inventory[[#This Row],[Current_Inventory]]*Inventory[[#This Row],[Unit_Cost]]</f>
        <v>878301.52</v>
      </c>
      <c r="Q682" t="str">
        <f>IF(Inventory[[#This Row],[Stockout_Risk_Score]] &gt;= 0.8, "Critical",
   IF(Inventory[[#This Row],[Stockout_Risk_Score]] &gt;= 0.6, "High",
      IF(Inventory[[#This Row],[Stockout_Risk_Score]] &gt;= 0.3, "Medium", "Low")
   )
)</f>
        <v>Critical</v>
      </c>
      <c r="R682">
        <f>Inventory[[#This Row],[Lead_Time_Days]]*0.8</f>
        <v>11.200000000000001</v>
      </c>
      <c r="S682">
        <f>MAX(0,Inventory[[#This Row],[Daily_Demand]]*Inventory[[#This Row],[Adj_Lead_Time]]+Inventory[[#This Row],[Safety_Stock]]-Inventory[[#This Row],[Current_Inventory]])</f>
        <v>872.80000000000018</v>
      </c>
    </row>
    <row r="683" spans="1:19" x14ac:dyDescent="0.25">
      <c r="A683">
        <v>682</v>
      </c>
      <c r="B683" t="s">
        <v>704</v>
      </c>
      <c r="C683" s="4" t="s">
        <v>17</v>
      </c>
      <c r="D683" t="s">
        <v>22</v>
      </c>
      <c r="E683" s="4">
        <v>118</v>
      </c>
      <c r="F683" s="4">
        <v>14</v>
      </c>
      <c r="G683" s="4">
        <v>73</v>
      </c>
      <c r="H683" s="4">
        <v>64</v>
      </c>
      <c r="I683" s="4">
        <v>366</v>
      </c>
      <c r="J683" s="6">
        <v>1344.69</v>
      </c>
      <c r="K683" s="4">
        <v>0.26600000000000001</v>
      </c>
      <c r="L683" s="4" t="s">
        <v>27</v>
      </c>
      <c r="M683" s="4">
        <f>Inventory[[#This Row],[Daily_Demand]]*Inventory[[#This Row],[Lead_Time_Days]]</f>
        <v>1652</v>
      </c>
      <c r="N683" s="4">
        <f>MAX(0, Inventory[[#This Row],[Demand_Duration_Lead_time]]+Inventory[[#This Row],[Safety_Stock]]-Inventory[[#This Row],[Current_Inventory]])</f>
        <v>1643</v>
      </c>
      <c r="O6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83" s="8">
        <f>Inventory[[#This Row],[Current_Inventory]]*Inventory[[#This Row],[Unit_Cost]]</f>
        <v>98162.37000000001</v>
      </c>
      <c r="Q683" t="str">
        <f>IF(Inventory[[#This Row],[Stockout_Risk_Score]] &gt;= 0.8, "Critical",
   IF(Inventory[[#This Row],[Stockout_Risk_Score]] &gt;= 0.6, "High",
      IF(Inventory[[#This Row],[Stockout_Risk_Score]] &gt;= 0.3, "Medium", "Low")
   )
)</f>
        <v>Low</v>
      </c>
      <c r="R683">
        <f>Inventory[[#This Row],[Lead_Time_Days]]*0.8</f>
        <v>11.200000000000001</v>
      </c>
      <c r="S683">
        <f>MAX(0,Inventory[[#This Row],[Daily_Demand]]*Inventory[[#This Row],[Adj_Lead_Time]]+Inventory[[#This Row],[Safety_Stock]]-Inventory[[#This Row],[Current_Inventory]])</f>
        <v>1312.6000000000001</v>
      </c>
    </row>
    <row r="684" spans="1:19" x14ac:dyDescent="0.25">
      <c r="A684">
        <v>683</v>
      </c>
      <c r="B684" t="s">
        <v>705</v>
      </c>
      <c r="C684" s="4" t="s">
        <v>26</v>
      </c>
      <c r="D684" t="s">
        <v>22</v>
      </c>
      <c r="E684" s="4">
        <v>71</v>
      </c>
      <c r="F684" s="4">
        <v>9</v>
      </c>
      <c r="G684" s="4">
        <v>131</v>
      </c>
      <c r="H684" s="4">
        <v>65</v>
      </c>
      <c r="I684" s="4">
        <v>189</v>
      </c>
      <c r="J684" s="6">
        <v>1473.12</v>
      </c>
      <c r="K684" s="4">
        <v>6.9000000000000006E-2</v>
      </c>
      <c r="L684" s="4" t="s">
        <v>15</v>
      </c>
      <c r="M684" s="4">
        <f>Inventory[[#This Row],[Daily_Demand]]*Inventory[[#This Row],[Lead_Time_Days]]</f>
        <v>639</v>
      </c>
      <c r="N684" s="4">
        <f>MAX(0, Inventory[[#This Row],[Demand_Duration_Lead_time]]+Inventory[[#This Row],[Safety_Stock]]-Inventory[[#This Row],[Current_Inventory]])</f>
        <v>573</v>
      </c>
      <c r="O6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84" s="8">
        <f>Inventory[[#This Row],[Current_Inventory]]*Inventory[[#This Row],[Unit_Cost]]</f>
        <v>192978.71999999997</v>
      </c>
      <c r="Q684" t="str">
        <f>IF(Inventory[[#This Row],[Stockout_Risk_Score]] &gt;= 0.8, "Critical",
   IF(Inventory[[#This Row],[Stockout_Risk_Score]] &gt;= 0.6, "High",
      IF(Inventory[[#This Row],[Stockout_Risk_Score]] &gt;= 0.3, "Medium", "Low")
   )
)</f>
        <v>Low</v>
      </c>
      <c r="R684">
        <f>Inventory[[#This Row],[Lead_Time_Days]]*0.8</f>
        <v>7.2</v>
      </c>
      <c r="S684">
        <f>MAX(0,Inventory[[#This Row],[Daily_Demand]]*Inventory[[#This Row],[Adj_Lead_Time]]+Inventory[[#This Row],[Safety_Stock]]-Inventory[[#This Row],[Current_Inventory]])</f>
        <v>445.20000000000005</v>
      </c>
    </row>
    <row r="685" spans="1:19" x14ac:dyDescent="0.25">
      <c r="A685">
        <v>684</v>
      </c>
      <c r="B685" t="s">
        <v>706</v>
      </c>
      <c r="C685" s="4" t="s">
        <v>26</v>
      </c>
      <c r="D685" t="s">
        <v>18</v>
      </c>
      <c r="E685" s="4">
        <v>130</v>
      </c>
      <c r="F685" s="4">
        <v>3</v>
      </c>
      <c r="G685" s="4">
        <v>703</v>
      </c>
      <c r="H685" s="4">
        <v>85</v>
      </c>
      <c r="I685" s="4">
        <v>363</v>
      </c>
      <c r="J685" s="6">
        <v>649.35</v>
      </c>
      <c r="K685" s="4">
        <v>0.314</v>
      </c>
      <c r="L685" s="4" t="s">
        <v>19</v>
      </c>
      <c r="M685" s="4">
        <f>Inventory[[#This Row],[Daily_Demand]]*Inventory[[#This Row],[Lead_Time_Days]]</f>
        <v>390</v>
      </c>
      <c r="N685" s="4">
        <f>MAX(0, Inventory[[#This Row],[Demand_Duration_Lead_time]]+Inventory[[#This Row],[Safety_Stock]]-Inventory[[#This Row],[Current_Inventory]])</f>
        <v>0</v>
      </c>
      <c r="O6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85" s="8">
        <f>Inventory[[#This Row],[Current_Inventory]]*Inventory[[#This Row],[Unit_Cost]]</f>
        <v>456493.05</v>
      </c>
      <c r="Q685" t="str">
        <f>IF(Inventory[[#This Row],[Stockout_Risk_Score]] &gt;= 0.8, "Critical",
   IF(Inventory[[#This Row],[Stockout_Risk_Score]] &gt;= 0.6, "High",
      IF(Inventory[[#This Row],[Stockout_Risk_Score]] &gt;= 0.3, "Medium", "Low")
   )
)</f>
        <v>Medium</v>
      </c>
      <c r="R685">
        <f>Inventory[[#This Row],[Lead_Time_Days]]*0.8</f>
        <v>2.4000000000000004</v>
      </c>
      <c r="S685">
        <f>MAX(0,Inventory[[#This Row],[Daily_Demand]]*Inventory[[#This Row],[Adj_Lead_Time]]+Inventory[[#This Row],[Safety_Stock]]-Inventory[[#This Row],[Current_Inventory]])</f>
        <v>0</v>
      </c>
    </row>
    <row r="686" spans="1:19" x14ac:dyDescent="0.25">
      <c r="A686">
        <v>685</v>
      </c>
      <c r="B686" t="s">
        <v>707</v>
      </c>
      <c r="C686" s="4" t="s">
        <v>21</v>
      </c>
      <c r="D686" t="s">
        <v>22</v>
      </c>
      <c r="E686" s="4">
        <v>90</v>
      </c>
      <c r="F686" s="4">
        <v>10</v>
      </c>
      <c r="G686" s="4">
        <v>438</v>
      </c>
      <c r="H686" s="4">
        <v>141</v>
      </c>
      <c r="I686" s="4">
        <v>60</v>
      </c>
      <c r="J686" s="6">
        <v>563.39</v>
      </c>
      <c r="K686" s="4">
        <v>0.98399999999999999</v>
      </c>
      <c r="L686" s="4" t="s">
        <v>15</v>
      </c>
      <c r="M686" s="4">
        <f>Inventory[[#This Row],[Daily_Demand]]*Inventory[[#This Row],[Lead_Time_Days]]</f>
        <v>900</v>
      </c>
      <c r="N686" s="4">
        <f>MAX(0, Inventory[[#This Row],[Demand_Duration_Lead_time]]+Inventory[[#This Row],[Safety_Stock]]-Inventory[[#This Row],[Current_Inventory]])</f>
        <v>603</v>
      </c>
      <c r="O6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86" s="8">
        <f>Inventory[[#This Row],[Current_Inventory]]*Inventory[[#This Row],[Unit_Cost]]</f>
        <v>246764.82</v>
      </c>
      <c r="Q686" t="str">
        <f>IF(Inventory[[#This Row],[Stockout_Risk_Score]] &gt;= 0.8, "Critical",
   IF(Inventory[[#This Row],[Stockout_Risk_Score]] &gt;= 0.6, "High",
      IF(Inventory[[#This Row],[Stockout_Risk_Score]] &gt;= 0.3, "Medium", "Low")
   )
)</f>
        <v>Critical</v>
      </c>
      <c r="R686">
        <f>Inventory[[#This Row],[Lead_Time_Days]]*0.8</f>
        <v>8</v>
      </c>
      <c r="S686">
        <f>MAX(0,Inventory[[#This Row],[Daily_Demand]]*Inventory[[#This Row],[Adj_Lead_Time]]+Inventory[[#This Row],[Safety_Stock]]-Inventory[[#This Row],[Current_Inventory]])</f>
        <v>423</v>
      </c>
    </row>
    <row r="687" spans="1:19" x14ac:dyDescent="0.25">
      <c r="A687">
        <v>686</v>
      </c>
      <c r="B687" t="s">
        <v>708</v>
      </c>
      <c r="C687" s="4" t="s">
        <v>41</v>
      </c>
      <c r="D687" t="s">
        <v>18</v>
      </c>
      <c r="E687" s="4">
        <v>23</v>
      </c>
      <c r="F687" s="4">
        <v>14</v>
      </c>
      <c r="G687" s="4">
        <v>324</v>
      </c>
      <c r="H687" s="4">
        <v>51</v>
      </c>
      <c r="I687" s="4">
        <v>220</v>
      </c>
      <c r="J687" s="6">
        <v>1221.71</v>
      </c>
      <c r="K687" s="4">
        <v>0.89900000000000002</v>
      </c>
      <c r="L687" s="4" t="s">
        <v>15</v>
      </c>
      <c r="M687" s="4">
        <f>Inventory[[#This Row],[Daily_Demand]]*Inventory[[#This Row],[Lead_Time_Days]]</f>
        <v>322</v>
      </c>
      <c r="N687" s="4">
        <f>MAX(0, Inventory[[#This Row],[Demand_Duration_Lead_time]]+Inventory[[#This Row],[Safety_Stock]]-Inventory[[#This Row],[Current_Inventory]])</f>
        <v>49</v>
      </c>
      <c r="O6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87" s="8">
        <f>Inventory[[#This Row],[Current_Inventory]]*Inventory[[#This Row],[Unit_Cost]]</f>
        <v>395834.04000000004</v>
      </c>
      <c r="Q687" t="str">
        <f>IF(Inventory[[#This Row],[Stockout_Risk_Score]] &gt;= 0.8, "Critical",
   IF(Inventory[[#This Row],[Stockout_Risk_Score]] &gt;= 0.6, "High",
      IF(Inventory[[#This Row],[Stockout_Risk_Score]] &gt;= 0.3, "Medium", "Low")
   )
)</f>
        <v>Critical</v>
      </c>
      <c r="R687">
        <f>Inventory[[#This Row],[Lead_Time_Days]]*0.8</f>
        <v>11.200000000000001</v>
      </c>
      <c r="S687">
        <f>MAX(0,Inventory[[#This Row],[Daily_Demand]]*Inventory[[#This Row],[Adj_Lead_Time]]+Inventory[[#This Row],[Safety_Stock]]-Inventory[[#This Row],[Current_Inventory]])</f>
        <v>0</v>
      </c>
    </row>
    <row r="688" spans="1:19" x14ac:dyDescent="0.25">
      <c r="A688">
        <v>687</v>
      </c>
      <c r="B688" t="s">
        <v>709</v>
      </c>
      <c r="C688" s="4" t="s">
        <v>17</v>
      </c>
      <c r="D688" t="s">
        <v>14</v>
      </c>
      <c r="E688" s="4">
        <v>186</v>
      </c>
      <c r="F688" s="4">
        <v>9</v>
      </c>
      <c r="G688" s="4">
        <v>457</v>
      </c>
      <c r="H688" s="4">
        <v>119</v>
      </c>
      <c r="I688" s="4">
        <v>85</v>
      </c>
      <c r="J688" s="6">
        <v>440.16</v>
      </c>
      <c r="K688" s="4">
        <v>0.39500000000000002</v>
      </c>
      <c r="L688" s="4" t="s">
        <v>15</v>
      </c>
      <c r="M688" s="4">
        <f>Inventory[[#This Row],[Daily_Demand]]*Inventory[[#This Row],[Lead_Time_Days]]</f>
        <v>1674</v>
      </c>
      <c r="N688" s="4">
        <f>MAX(0, Inventory[[#This Row],[Demand_Duration_Lead_time]]+Inventory[[#This Row],[Safety_Stock]]-Inventory[[#This Row],[Current_Inventory]])</f>
        <v>1336</v>
      </c>
      <c r="O6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88" s="8">
        <f>Inventory[[#This Row],[Current_Inventory]]*Inventory[[#This Row],[Unit_Cost]]</f>
        <v>201153.12000000002</v>
      </c>
      <c r="Q688" t="str">
        <f>IF(Inventory[[#This Row],[Stockout_Risk_Score]] &gt;= 0.8, "Critical",
   IF(Inventory[[#This Row],[Stockout_Risk_Score]] &gt;= 0.6, "High",
      IF(Inventory[[#This Row],[Stockout_Risk_Score]] &gt;= 0.3, "Medium", "Low")
   )
)</f>
        <v>Medium</v>
      </c>
      <c r="R688">
        <f>Inventory[[#This Row],[Lead_Time_Days]]*0.8</f>
        <v>7.2</v>
      </c>
      <c r="S688">
        <f>MAX(0,Inventory[[#This Row],[Daily_Demand]]*Inventory[[#This Row],[Adj_Lead_Time]]+Inventory[[#This Row],[Safety_Stock]]-Inventory[[#This Row],[Current_Inventory]])</f>
        <v>1001.2</v>
      </c>
    </row>
    <row r="689" spans="1:19" x14ac:dyDescent="0.25">
      <c r="A689">
        <v>688</v>
      </c>
      <c r="B689" t="s">
        <v>710</v>
      </c>
      <c r="C689" s="4" t="s">
        <v>41</v>
      </c>
      <c r="D689" t="s">
        <v>22</v>
      </c>
      <c r="E689" s="4">
        <v>73</v>
      </c>
      <c r="F689" s="4">
        <v>9</v>
      </c>
      <c r="G689" s="4">
        <v>675</v>
      </c>
      <c r="H689" s="4">
        <v>79</v>
      </c>
      <c r="I689" s="4">
        <v>179</v>
      </c>
      <c r="J689" s="6">
        <v>1640.05</v>
      </c>
      <c r="K689" s="4">
        <v>0.876</v>
      </c>
      <c r="L689" s="4" t="s">
        <v>27</v>
      </c>
      <c r="M689" s="4">
        <f>Inventory[[#This Row],[Daily_Demand]]*Inventory[[#This Row],[Lead_Time_Days]]</f>
        <v>657</v>
      </c>
      <c r="N689" s="4">
        <f>MAX(0, Inventory[[#This Row],[Demand_Duration_Lead_time]]+Inventory[[#This Row],[Safety_Stock]]-Inventory[[#This Row],[Current_Inventory]])</f>
        <v>61</v>
      </c>
      <c r="O6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89" s="8">
        <f>Inventory[[#This Row],[Current_Inventory]]*Inventory[[#This Row],[Unit_Cost]]</f>
        <v>1107033.75</v>
      </c>
      <c r="Q689" t="str">
        <f>IF(Inventory[[#This Row],[Stockout_Risk_Score]] &gt;= 0.8, "Critical",
   IF(Inventory[[#This Row],[Stockout_Risk_Score]] &gt;= 0.6, "High",
      IF(Inventory[[#This Row],[Stockout_Risk_Score]] &gt;= 0.3, "Medium", "Low")
   )
)</f>
        <v>Critical</v>
      </c>
      <c r="R689">
        <f>Inventory[[#This Row],[Lead_Time_Days]]*0.8</f>
        <v>7.2</v>
      </c>
      <c r="S689">
        <f>MAX(0,Inventory[[#This Row],[Daily_Demand]]*Inventory[[#This Row],[Adj_Lead_Time]]+Inventory[[#This Row],[Safety_Stock]]-Inventory[[#This Row],[Current_Inventory]])</f>
        <v>0</v>
      </c>
    </row>
    <row r="690" spans="1:19" x14ac:dyDescent="0.25">
      <c r="A690">
        <v>689</v>
      </c>
      <c r="B690" t="s">
        <v>711</v>
      </c>
      <c r="C690" s="4" t="s">
        <v>41</v>
      </c>
      <c r="D690" t="s">
        <v>22</v>
      </c>
      <c r="E690" s="4">
        <v>14</v>
      </c>
      <c r="F690" s="4">
        <v>14</v>
      </c>
      <c r="G690" s="4">
        <v>104</v>
      </c>
      <c r="H690" s="4">
        <v>293</v>
      </c>
      <c r="I690" s="4">
        <v>392</v>
      </c>
      <c r="J690" s="6">
        <v>1069.69</v>
      </c>
      <c r="K690" s="4">
        <v>3.3000000000000002E-2</v>
      </c>
      <c r="L690" s="4" t="s">
        <v>19</v>
      </c>
      <c r="M690" s="4">
        <f>Inventory[[#This Row],[Daily_Demand]]*Inventory[[#This Row],[Lead_Time_Days]]</f>
        <v>196</v>
      </c>
      <c r="N690" s="4">
        <f>MAX(0, Inventory[[#This Row],[Demand_Duration_Lead_time]]+Inventory[[#This Row],[Safety_Stock]]-Inventory[[#This Row],[Current_Inventory]])</f>
        <v>385</v>
      </c>
      <c r="O6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90" s="8">
        <f>Inventory[[#This Row],[Current_Inventory]]*Inventory[[#This Row],[Unit_Cost]]</f>
        <v>111247.76000000001</v>
      </c>
      <c r="Q690" t="str">
        <f>IF(Inventory[[#This Row],[Stockout_Risk_Score]] &gt;= 0.8, "Critical",
   IF(Inventory[[#This Row],[Stockout_Risk_Score]] &gt;= 0.6, "High",
      IF(Inventory[[#This Row],[Stockout_Risk_Score]] &gt;= 0.3, "Medium", "Low")
   )
)</f>
        <v>Low</v>
      </c>
      <c r="R690">
        <f>Inventory[[#This Row],[Lead_Time_Days]]*0.8</f>
        <v>11.200000000000001</v>
      </c>
      <c r="S690">
        <f>MAX(0,Inventory[[#This Row],[Daily_Demand]]*Inventory[[#This Row],[Adj_Lead_Time]]+Inventory[[#This Row],[Safety_Stock]]-Inventory[[#This Row],[Current_Inventory]])</f>
        <v>345.8</v>
      </c>
    </row>
    <row r="691" spans="1:19" x14ac:dyDescent="0.25">
      <c r="A691">
        <v>690</v>
      </c>
      <c r="B691" t="s">
        <v>712</v>
      </c>
      <c r="C691" s="4" t="s">
        <v>21</v>
      </c>
      <c r="D691" t="s">
        <v>14</v>
      </c>
      <c r="E691" s="4">
        <v>165</v>
      </c>
      <c r="F691" s="4">
        <v>4</v>
      </c>
      <c r="G691" s="4">
        <v>543</v>
      </c>
      <c r="H691" s="4">
        <v>135</v>
      </c>
      <c r="I691" s="4">
        <v>110</v>
      </c>
      <c r="J691" s="6">
        <v>492.63</v>
      </c>
      <c r="K691" s="4">
        <v>0.314</v>
      </c>
      <c r="L691" s="4" t="s">
        <v>27</v>
      </c>
      <c r="M691" s="4">
        <f>Inventory[[#This Row],[Daily_Demand]]*Inventory[[#This Row],[Lead_Time_Days]]</f>
        <v>660</v>
      </c>
      <c r="N691" s="4">
        <f>MAX(0, Inventory[[#This Row],[Demand_Duration_Lead_time]]+Inventory[[#This Row],[Safety_Stock]]-Inventory[[#This Row],[Current_Inventory]])</f>
        <v>252</v>
      </c>
      <c r="O6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91" s="8">
        <f>Inventory[[#This Row],[Current_Inventory]]*Inventory[[#This Row],[Unit_Cost]]</f>
        <v>267498.09000000003</v>
      </c>
      <c r="Q691" t="str">
        <f>IF(Inventory[[#This Row],[Stockout_Risk_Score]] &gt;= 0.8, "Critical",
   IF(Inventory[[#This Row],[Stockout_Risk_Score]] &gt;= 0.6, "High",
      IF(Inventory[[#This Row],[Stockout_Risk_Score]] &gt;= 0.3, "Medium", "Low")
   )
)</f>
        <v>Medium</v>
      </c>
      <c r="R691">
        <f>Inventory[[#This Row],[Lead_Time_Days]]*0.8</f>
        <v>3.2</v>
      </c>
      <c r="S691">
        <f>MAX(0,Inventory[[#This Row],[Daily_Demand]]*Inventory[[#This Row],[Adj_Lead_Time]]+Inventory[[#This Row],[Safety_Stock]]-Inventory[[#This Row],[Current_Inventory]])</f>
        <v>120</v>
      </c>
    </row>
    <row r="692" spans="1:19" x14ac:dyDescent="0.25">
      <c r="A692">
        <v>691</v>
      </c>
      <c r="B692" t="s">
        <v>713</v>
      </c>
      <c r="C692" s="4" t="s">
        <v>17</v>
      </c>
      <c r="D692" t="s">
        <v>14</v>
      </c>
      <c r="E692" s="4">
        <v>145</v>
      </c>
      <c r="F692" s="4">
        <v>14</v>
      </c>
      <c r="G692" s="4">
        <v>271</v>
      </c>
      <c r="H692" s="4">
        <v>188</v>
      </c>
      <c r="I692" s="4">
        <v>383</v>
      </c>
      <c r="J692" s="6">
        <v>1269.08</v>
      </c>
      <c r="K692" s="4">
        <v>0.72699999999999998</v>
      </c>
      <c r="L692" s="4" t="s">
        <v>19</v>
      </c>
      <c r="M692" s="4">
        <f>Inventory[[#This Row],[Daily_Demand]]*Inventory[[#This Row],[Lead_Time_Days]]</f>
        <v>2030</v>
      </c>
      <c r="N692" s="4">
        <f>MAX(0, Inventory[[#This Row],[Demand_Duration_Lead_time]]+Inventory[[#This Row],[Safety_Stock]]-Inventory[[#This Row],[Current_Inventory]])</f>
        <v>1947</v>
      </c>
      <c r="O6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92" s="8">
        <f>Inventory[[#This Row],[Current_Inventory]]*Inventory[[#This Row],[Unit_Cost]]</f>
        <v>343920.68</v>
      </c>
      <c r="Q692" t="str">
        <f>IF(Inventory[[#This Row],[Stockout_Risk_Score]] &gt;= 0.8, "Critical",
   IF(Inventory[[#This Row],[Stockout_Risk_Score]] &gt;= 0.6, "High",
      IF(Inventory[[#This Row],[Stockout_Risk_Score]] &gt;= 0.3, "Medium", "Low")
   )
)</f>
        <v>High</v>
      </c>
      <c r="R692">
        <f>Inventory[[#This Row],[Lead_Time_Days]]*0.8</f>
        <v>11.200000000000001</v>
      </c>
      <c r="S692">
        <f>MAX(0,Inventory[[#This Row],[Daily_Demand]]*Inventory[[#This Row],[Adj_Lead_Time]]+Inventory[[#This Row],[Safety_Stock]]-Inventory[[#This Row],[Current_Inventory]])</f>
        <v>1541.0000000000002</v>
      </c>
    </row>
    <row r="693" spans="1:19" x14ac:dyDescent="0.25">
      <c r="A693">
        <v>692</v>
      </c>
      <c r="B693" t="s">
        <v>714</v>
      </c>
      <c r="C693" s="4" t="s">
        <v>17</v>
      </c>
      <c r="D693" t="s">
        <v>22</v>
      </c>
      <c r="E693" s="4">
        <v>132</v>
      </c>
      <c r="F693" s="4">
        <v>5</v>
      </c>
      <c r="G693" s="4">
        <v>747</v>
      </c>
      <c r="H693" s="4">
        <v>206</v>
      </c>
      <c r="I693" s="4">
        <v>98</v>
      </c>
      <c r="J693" s="6">
        <v>1892.82</v>
      </c>
      <c r="K693" s="4">
        <v>0.221</v>
      </c>
      <c r="L693" s="4" t="s">
        <v>27</v>
      </c>
      <c r="M693" s="4">
        <f>Inventory[[#This Row],[Daily_Demand]]*Inventory[[#This Row],[Lead_Time_Days]]</f>
        <v>660</v>
      </c>
      <c r="N693" s="4">
        <f>MAX(0, Inventory[[#This Row],[Demand_Duration_Lead_time]]+Inventory[[#This Row],[Safety_Stock]]-Inventory[[#This Row],[Current_Inventory]])</f>
        <v>119</v>
      </c>
      <c r="O6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93" s="8">
        <f>Inventory[[#This Row],[Current_Inventory]]*Inventory[[#This Row],[Unit_Cost]]</f>
        <v>1413936.54</v>
      </c>
      <c r="Q693" t="str">
        <f>IF(Inventory[[#This Row],[Stockout_Risk_Score]] &gt;= 0.8, "Critical",
   IF(Inventory[[#This Row],[Stockout_Risk_Score]] &gt;= 0.6, "High",
      IF(Inventory[[#This Row],[Stockout_Risk_Score]] &gt;= 0.3, "Medium", "Low")
   )
)</f>
        <v>Low</v>
      </c>
      <c r="R693">
        <f>Inventory[[#This Row],[Lead_Time_Days]]*0.8</f>
        <v>4</v>
      </c>
      <c r="S693">
        <f>MAX(0,Inventory[[#This Row],[Daily_Demand]]*Inventory[[#This Row],[Adj_Lead_Time]]+Inventory[[#This Row],[Safety_Stock]]-Inventory[[#This Row],[Current_Inventory]])</f>
        <v>0</v>
      </c>
    </row>
    <row r="694" spans="1:19" x14ac:dyDescent="0.25">
      <c r="A694">
        <v>693</v>
      </c>
      <c r="B694" t="s">
        <v>715</v>
      </c>
      <c r="C694" s="4" t="s">
        <v>13</v>
      </c>
      <c r="D694" t="s">
        <v>14</v>
      </c>
      <c r="E694" s="4">
        <v>103</v>
      </c>
      <c r="F694" s="4">
        <v>3</v>
      </c>
      <c r="G694" s="4">
        <v>145</v>
      </c>
      <c r="H694" s="4">
        <v>270</v>
      </c>
      <c r="I694" s="4">
        <v>235</v>
      </c>
      <c r="J694" s="6">
        <v>210.08</v>
      </c>
      <c r="K694" s="4">
        <v>0.19800000000000001</v>
      </c>
      <c r="L694" s="4" t="s">
        <v>19</v>
      </c>
      <c r="M694" s="4">
        <f>Inventory[[#This Row],[Daily_Demand]]*Inventory[[#This Row],[Lead_Time_Days]]</f>
        <v>309</v>
      </c>
      <c r="N694" s="4">
        <f>MAX(0, Inventory[[#This Row],[Demand_Duration_Lead_time]]+Inventory[[#This Row],[Safety_Stock]]-Inventory[[#This Row],[Current_Inventory]])</f>
        <v>434</v>
      </c>
      <c r="O6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94" s="8">
        <f>Inventory[[#This Row],[Current_Inventory]]*Inventory[[#This Row],[Unit_Cost]]</f>
        <v>30461.600000000002</v>
      </c>
      <c r="Q694" t="str">
        <f>IF(Inventory[[#This Row],[Stockout_Risk_Score]] &gt;= 0.8, "Critical",
   IF(Inventory[[#This Row],[Stockout_Risk_Score]] &gt;= 0.6, "High",
      IF(Inventory[[#This Row],[Stockout_Risk_Score]] &gt;= 0.3, "Medium", "Low")
   )
)</f>
        <v>Low</v>
      </c>
      <c r="R694">
        <f>Inventory[[#This Row],[Lead_Time_Days]]*0.8</f>
        <v>2.4000000000000004</v>
      </c>
      <c r="S694">
        <f>MAX(0,Inventory[[#This Row],[Daily_Demand]]*Inventory[[#This Row],[Adj_Lead_Time]]+Inventory[[#This Row],[Safety_Stock]]-Inventory[[#This Row],[Current_Inventory]])</f>
        <v>372.20000000000005</v>
      </c>
    </row>
    <row r="695" spans="1:19" x14ac:dyDescent="0.25">
      <c r="A695">
        <v>694</v>
      </c>
      <c r="B695" t="s">
        <v>716</v>
      </c>
      <c r="C695" s="4" t="s">
        <v>41</v>
      </c>
      <c r="D695" t="s">
        <v>18</v>
      </c>
      <c r="E695" s="4">
        <v>183</v>
      </c>
      <c r="F695" s="4">
        <v>3</v>
      </c>
      <c r="G695" s="4">
        <v>629</v>
      </c>
      <c r="H695" s="4">
        <v>110</v>
      </c>
      <c r="I695" s="4">
        <v>270</v>
      </c>
      <c r="J695" s="6">
        <v>263.22000000000003</v>
      </c>
      <c r="K695" s="4">
        <v>0.86199999999999999</v>
      </c>
      <c r="L695" s="4" t="s">
        <v>19</v>
      </c>
      <c r="M695" s="4">
        <f>Inventory[[#This Row],[Daily_Demand]]*Inventory[[#This Row],[Lead_Time_Days]]</f>
        <v>549</v>
      </c>
      <c r="N695" s="4">
        <f>MAX(0, Inventory[[#This Row],[Demand_Duration_Lead_time]]+Inventory[[#This Row],[Safety_Stock]]-Inventory[[#This Row],[Current_Inventory]])</f>
        <v>30</v>
      </c>
      <c r="O6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95" s="8">
        <f>Inventory[[#This Row],[Current_Inventory]]*Inventory[[#This Row],[Unit_Cost]]</f>
        <v>165565.38</v>
      </c>
      <c r="Q695" t="str">
        <f>IF(Inventory[[#This Row],[Stockout_Risk_Score]] &gt;= 0.8, "Critical",
   IF(Inventory[[#This Row],[Stockout_Risk_Score]] &gt;= 0.6, "High",
      IF(Inventory[[#This Row],[Stockout_Risk_Score]] &gt;= 0.3, "Medium", "Low")
   )
)</f>
        <v>Critical</v>
      </c>
      <c r="R695">
        <f>Inventory[[#This Row],[Lead_Time_Days]]*0.8</f>
        <v>2.4000000000000004</v>
      </c>
      <c r="S695">
        <f>MAX(0,Inventory[[#This Row],[Daily_Demand]]*Inventory[[#This Row],[Adj_Lead_Time]]+Inventory[[#This Row],[Safety_Stock]]-Inventory[[#This Row],[Current_Inventory]])</f>
        <v>0</v>
      </c>
    </row>
    <row r="696" spans="1:19" x14ac:dyDescent="0.25">
      <c r="A696">
        <v>695</v>
      </c>
      <c r="B696" t="s">
        <v>717</v>
      </c>
      <c r="C696" s="4" t="s">
        <v>41</v>
      </c>
      <c r="D696" t="s">
        <v>14</v>
      </c>
      <c r="E696" s="4">
        <v>36</v>
      </c>
      <c r="F696" s="4">
        <v>5</v>
      </c>
      <c r="G696" s="4">
        <v>424</v>
      </c>
      <c r="H696" s="4">
        <v>70</v>
      </c>
      <c r="I696" s="4">
        <v>55</v>
      </c>
      <c r="J696" s="6">
        <v>1695.49</v>
      </c>
      <c r="K696" s="4">
        <v>0.61599999999999999</v>
      </c>
      <c r="L696" s="4" t="s">
        <v>27</v>
      </c>
      <c r="M696" s="4">
        <f>Inventory[[#This Row],[Daily_Demand]]*Inventory[[#This Row],[Lead_Time_Days]]</f>
        <v>180</v>
      </c>
      <c r="N696" s="4">
        <f>MAX(0, Inventory[[#This Row],[Demand_Duration_Lead_time]]+Inventory[[#This Row],[Safety_Stock]]-Inventory[[#This Row],[Current_Inventory]])</f>
        <v>0</v>
      </c>
      <c r="O6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96" s="8">
        <f>Inventory[[#This Row],[Current_Inventory]]*Inventory[[#This Row],[Unit_Cost]]</f>
        <v>718887.76</v>
      </c>
      <c r="Q696" t="str">
        <f>IF(Inventory[[#This Row],[Stockout_Risk_Score]] &gt;= 0.8, "Critical",
   IF(Inventory[[#This Row],[Stockout_Risk_Score]] &gt;= 0.6, "High",
      IF(Inventory[[#This Row],[Stockout_Risk_Score]] &gt;= 0.3, "Medium", "Low")
   )
)</f>
        <v>High</v>
      </c>
      <c r="R696">
        <f>Inventory[[#This Row],[Lead_Time_Days]]*0.8</f>
        <v>4</v>
      </c>
      <c r="S696">
        <f>MAX(0,Inventory[[#This Row],[Daily_Demand]]*Inventory[[#This Row],[Adj_Lead_Time]]+Inventory[[#This Row],[Safety_Stock]]-Inventory[[#This Row],[Current_Inventory]])</f>
        <v>0</v>
      </c>
    </row>
    <row r="697" spans="1:19" x14ac:dyDescent="0.25">
      <c r="A697">
        <v>696</v>
      </c>
      <c r="B697" t="s">
        <v>718</v>
      </c>
      <c r="C697" s="4" t="s">
        <v>26</v>
      </c>
      <c r="D697" t="s">
        <v>14</v>
      </c>
      <c r="E697" s="4">
        <v>116</v>
      </c>
      <c r="F697" s="4">
        <v>7</v>
      </c>
      <c r="G697" s="4">
        <v>323</v>
      </c>
      <c r="H697" s="4">
        <v>192</v>
      </c>
      <c r="I697" s="4">
        <v>349</v>
      </c>
      <c r="J697" s="6">
        <v>263.70999999999998</v>
      </c>
      <c r="K697" s="4">
        <v>0.98899999999999999</v>
      </c>
      <c r="L697" s="4" t="s">
        <v>27</v>
      </c>
      <c r="M697" s="4">
        <f>Inventory[[#This Row],[Daily_Demand]]*Inventory[[#This Row],[Lead_Time_Days]]</f>
        <v>812</v>
      </c>
      <c r="N697" s="4">
        <f>MAX(0, Inventory[[#This Row],[Demand_Duration_Lead_time]]+Inventory[[#This Row],[Safety_Stock]]-Inventory[[#This Row],[Current_Inventory]])</f>
        <v>681</v>
      </c>
      <c r="O6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97" s="8">
        <f>Inventory[[#This Row],[Current_Inventory]]*Inventory[[#This Row],[Unit_Cost]]</f>
        <v>85178.329999999987</v>
      </c>
      <c r="Q697" t="str">
        <f>IF(Inventory[[#This Row],[Stockout_Risk_Score]] &gt;= 0.8, "Critical",
   IF(Inventory[[#This Row],[Stockout_Risk_Score]] &gt;= 0.6, "High",
      IF(Inventory[[#This Row],[Stockout_Risk_Score]] &gt;= 0.3, "Medium", "Low")
   )
)</f>
        <v>Critical</v>
      </c>
      <c r="R697">
        <f>Inventory[[#This Row],[Lead_Time_Days]]*0.8</f>
        <v>5.6000000000000005</v>
      </c>
      <c r="S697">
        <f>MAX(0,Inventory[[#This Row],[Daily_Demand]]*Inventory[[#This Row],[Adj_Lead_Time]]+Inventory[[#This Row],[Safety_Stock]]-Inventory[[#This Row],[Current_Inventory]])</f>
        <v>518.6</v>
      </c>
    </row>
    <row r="698" spans="1:19" x14ac:dyDescent="0.25">
      <c r="A698">
        <v>697</v>
      </c>
      <c r="B698" t="s">
        <v>719</v>
      </c>
      <c r="C698" s="4" t="s">
        <v>13</v>
      </c>
      <c r="D698" t="s">
        <v>22</v>
      </c>
      <c r="E698" s="4">
        <v>28</v>
      </c>
      <c r="F698" s="4">
        <v>6</v>
      </c>
      <c r="G698" s="4">
        <v>47</v>
      </c>
      <c r="H698" s="4">
        <v>18</v>
      </c>
      <c r="I698" s="4">
        <v>224</v>
      </c>
      <c r="J698" s="6">
        <v>126.78</v>
      </c>
      <c r="K698" s="4">
        <v>0.13500000000000001</v>
      </c>
      <c r="L698" s="4" t="s">
        <v>15</v>
      </c>
      <c r="M698" s="4">
        <f>Inventory[[#This Row],[Daily_Demand]]*Inventory[[#This Row],[Lead_Time_Days]]</f>
        <v>168</v>
      </c>
      <c r="N698" s="4">
        <f>MAX(0, Inventory[[#This Row],[Demand_Duration_Lead_time]]+Inventory[[#This Row],[Safety_Stock]]-Inventory[[#This Row],[Current_Inventory]])</f>
        <v>139</v>
      </c>
      <c r="O6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98" s="8">
        <f>Inventory[[#This Row],[Current_Inventory]]*Inventory[[#This Row],[Unit_Cost]]</f>
        <v>5958.66</v>
      </c>
      <c r="Q698" t="str">
        <f>IF(Inventory[[#This Row],[Stockout_Risk_Score]] &gt;= 0.8, "Critical",
   IF(Inventory[[#This Row],[Stockout_Risk_Score]] &gt;= 0.6, "High",
      IF(Inventory[[#This Row],[Stockout_Risk_Score]] &gt;= 0.3, "Medium", "Low")
   )
)</f>
        <v>Low</v>
      </c>
      <c r="R698">
        <f>Inventory[[#This Row],[Lead_Time_Days]]*0.8</f>
        <v>4.8000000000000007</v>
      </c>
      <c r="S698">
        <f>MAX(0,Inventory[[#This Row],[Daily_Demand]]*Inventory[[#This Row],[Adj_Lead_Time]]+Inventory[[#This Row],[Safety_Stock]]-Inventory[[#This Row],[Current_Inventory]])</f>
        <v>105.40000000000003</v>
      </c>
    </row>
    <row r="699" spans="1:19" x14ac:dyDescent="0.25">
      <c r="A699">
        <v>698</v>
      </c>
      <c r="B699" t="s">
        <v>720</v>
      </c>
      <c r="C699" s="4" t="s">
        <v>26</v>
      </c>
      <c r="D699" t="s">
        <v>18</v>
      </c>
      <c r="E699" s="4">
        <v>39</v>
      </c>
      <c r="F699" s="4">
        <v>2</v>
      </c>
      <c r="G699" s="4">
        <v>285</v>
      </c>
      <c r="H699" s="4">
        <v>215</v>
      </c>
      <c r="I699" s="4">
        <v>328</v>
      </c>
      <c r="J699" s="6">
        <v>728.46</v>
      </c>
      <c r="K699" s="4">
        <v>0.35599999999999998</v>
      </c>
      <c r="L699" s="4" t="s">
        <v>19</v>
      </c>
      <c r="M699" s="4">
        <f>Inventory[[#This Row],[Daily_Demand]]*Inventory[[#This Row],[Lead_Time_Days]]</f>
        <v>78</v>
      </c>
      <c r="N699" s="4">
        <f>MAX(0, Inventory[[#This Row],[Demand_Duration_Lead_time]]+Inventory[[#This Row],[Safety_Stock]]-Inventory[[#This Row],[Current_Inventory]])</f>
        <v>8</v>
      </c>
      <c r="O6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699" s="8">
        <f>Inventory[[#This Row],[Current_Inventory]]*Inventory[[#This Row],[Unit_Cost]]</f>
        <v>207611.1</v>
      </c>
      <c r="Q699" t="str">
        <f>IF(Inventory[[#This Row],[Stockout_Risk_Score]] &gt;= 0.8, "Critical",
   IF(Inventory[[#This Row],[Stockout_Risk_Score]] &gt;= 0.6, "High",
      IF(Inventory[[#This Row],[Stockout_Risk_Score]] &gt;= 0.3, "Medium", "Low")
   )
)</f>
        <v>Medium</v>
      </c>
      <c r="R699">
        <f>Inventory[[#This Row],[Lead_Time_Days]]*0.8</f>
        <v>1.6</v>
      </c>
      <c r="S699">
        <f>MAX(0,Inventory[[#This Row],[Daily_Demand]]*Inventory[[#This Row],[Adj_Lead_Time]]+Inventory[[#This Row],[Safety_Stock]]-Inventory[[#This Row],[Current_Inventory]])</f>
        <v>0</v>
      </c>
    </row>
    <row r="700" spans="1:19" x14ac:dyDescent="0.25">
      <c r="A700">
        <v>699</v>
      </c>
      <c r="B700" t="s">
        <v>721</v>
      </c>
      <c r="C700" s="4" t="s">
        <v>26</v>
      </c>
      <c r="D700" t="s">
        <v>14</v>
      </c>
      <c r="E700" s="4">
        <v>87</v>
      </c>
      <c r="F700" s="4">
        <v>14</v>
      </c>
      <c r="G700" s="4">
        <v>71</v>
      </c>
      <c r="H700" s="4">
        <v>63</v>
      </c>
      <c r="I700" s="4">
        <v>253</v>
      </c>
      <c r="J700" s="6">
        <v>960.08</v>
      </c>
      <c r="K700" s="4">
        <v>0.311</v>
      </c>
      <c r="L700" s="4" t="s">
        <v>19</v>
      </c>
      <c r="M700" s="4">
        <f>Inventory[[#This Row],[Daily_Demand]]*Inventory[[#This Row],[Lead_Time_Days]]</f>
        <v>1218</v>
      </c>
      <c r="N700" s="4">
        <f>MAX(0, Inventory[[#This Row],[Demand_Duration_Lead_time]]+Inventory[[#This Row],[Safety_Stock]]-Inventory[[#This Row],[Current_Inventory]])</f>
        <v>1210</v>
      </c>
      <c r="O7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00" s="8">
        <f>Inventory[[#This Row],[Current_Inventory]]*Inventory[[#This Row],[Unit_Cost]]</f>
        <v>68165.680000000008</v>
      </c>
      <c r="Q700" t="str">
        <f>IF(Inventory[[#This Row],[Stockout_Risk_Score]] &gt;= 0.8, "Critical",
   IF(Inventory[[#This Row],[Stockout_Risk_Score]] &gt;= 0.6, "High",
      IF(Inventory[[#This Row],[Stockout_Risk_Score]] &gt;= 0.3, "Medium", "Low")
   )
)</f>
        <v>Medium</v>
      </c>
      <c r="R700">
        <f>Inventory[[#This Row],[Lead_Time_Days]]*0.8</f>
        <v>11.200000000000001</v>
      </c>
      <c r="S700">
        <f>MAX(0,Inventory[[#This Row],[Daily_Demand]]*Inventory[[#This Row],[Adj_Lead_Time]]+Inventory[[#This Row],[Safety_Stock]]-Inventory[[#This Row],[Current_Inventory]])</f>
        <v>966.40000000000009</v>
      </c>
    </row>
    <row r="701" spans="1:19" x14ac:dyDescent="0.25">
      <c r="A701">
        <v>700</v>
      </c>
      <c r="B701" t="s">
        <v>722</v>
      </c>
      <c r="C701" s="4" t="s">
        <v>26</v>
      </c>
      <c r="D701" t="s">
        <v>18</v>
      </c>
      <c r="E701" s="4">
        <v>74</v>
      </c>
      <c r="F701" s="4">
        <v>11</v>
      </c>
      <c r="G701" s="4">
        <v>674</v>
      </c>
      <c r="H701" s="4">
        <v>189</v>
      </c>
      <c r="I701" s="4">
        <v>145</v>
      </c>
      <c r="J701" s="6">
        <v>1160.42</v>
      </c>
      <c r="K701" s="4">
        <v>0.88</v>
      </c>
      <c r="L701" s="4" t="s">
        <v>19</v>
      </c>
      <c r="M701" s="4">
        <f>Inventory[[#This Row],[Daily_Demand]]*Inventory[[#This Row],[Lead_Time_Days]]</f>
        <v>814</v>
      </c>
      <c r="N701" s="4">
        <f>MAX(0, Inventory[[#This Row],[Demand_Duration_Lead_time]]+Inventory[[#This Row],[Safety_Stock]]-Inventory[[#This Row],[Current_Inventory]])</f>
        <v>329</v>
      </c>
      <c r="O7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01" s="8">
        <f>Inventory[[#This Row],[Current_Inventory]]*Inventory[[#This Row],[Unit_Cost]]</f>
        <v>782123.08000000007</v>
      </c>
      <c r="Q701" t="str">
        <f>IF(Inventory[[#This Row],[Stockout_Risk_Score]] &gt;= 0.8, "Critical",
   IF(Inventory[[#This Row],[Stockout_Risk_Score]] &gt;= 0.6, "High",
      IF(Inventory[[#This Row],[Stockout_Risk_Score]] &gt;= 0.3, "Medium", "Low")
   )
)</f>
        <v>Critical</v>
      </c>
      <c r="R701">
        <f>Inventory[[#This Row],[Lead_Time_Days]]*0.8</f>
        <v>8.8000000000000007</v>
      </c>
      <c r="S701">
        <f>MAX(0,Inventory[[#This Row],[Daily_Demand]]*Inventory[[#This Row],[Adj_Lead_Time]]+Inventory[[#This Row],[Safety_Stock]]-Inventory[[#This Row],[Current_Inventory]])</f>
        <v>166.20000000000005</v>
      </c>
    </row>
    <row r="702" spans="1:19" x14ac:dyDescent="0.25">
      <c r="A702">
        <v>701</v>
      </c>
      <c r="B702" t="s">
        <v>723</v>
      </c>
      <c r="C702" s="4" t="s">
        <v>21</v>
      </c>
      <c r="D702" t="s">
        <v>18</v>
      </c>
      <c r="E702" s="4">
        <v>172</v>
      </c>
      <c r="F702" s="4">
        <v>2</v>
      </c>
      <c r="G702" s="4">
        <v>663</v>
      </c>
      <c r="H702" s="4">
        <v>113</v>
      </c>
      <c r="I702" s="4">
        <v>331</v>
      </c>
      <c r="J702" s="6">
        <v>1039.24</v>
      </c>
      <c r="K702" s="4">
        <v>0.255</v>
      </c>
      <c r="L702" s="4" t="s">
        <v>19</v>
      </c>
      <c r="M702" s="4">
        <f>Inventory[[#This Row],[Daily_Demand]]*Inventory[[#This Row],[Lead_Time_Days]]</f>
        <v>344</v>
      </c>
      <c r="N702" s="4">
        <f>MAX(0, Inventory[[#This Row],[Demand_Duration_Lead_time]]+Inventory[[#This Row],[Safety_Stock]]-Inventory[[#This Row],[Current_Inventory]])</f>
        <v>0</v>
      </c>
      <c r="O7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02" s="8">
        <f>Inventory[[#This Row],[Current_Inventory]]*Inventory[[#This Row],[Unit_Cost]]</f>
        <v>689016.12</v>
      </c>
      <c r="Q702" t="str">
        <f>IF(Inventory[[#This Row],[Stockout_Risk_Score]] &gt;= 0.8, "Critical",
   IF(Inventory[[#This Row],[Stockout_Risk_Score]] &gt;= 0.6, "High",
      IF(Inventory[[#This Row],[Stockout_Risk_Score]] &gt;= 0.3, "Medium", "Low")
   )
)</f>
        <v>Low</v>
      </c>
      <c r="R702">
        <f>Inventory[[#This Row],[Lead_Time_Days]]*0.8</f>
        <v>1.6</v>
      </c>
      <c r="S702">
        <f>MAX(0,Inventory[[#This Row],[Daily_Demand]]*Inventory[[#This Row],[Adj_Lead_Time]]+Inventory[[#This Row],[Safety_Stock]]-Inventory[[#This Row],[Current_Inventory]])</f>
        <v>0</v>
      </c>
    </row>
    <row r="703" spans="1:19" x14ac:dyDescent="0.25">
      <c r="A703">
        <v>702</v>
      </c>
      <c r="B703" t="s">
        <v>724</v>
      </c>
      <c r="C703" s="4" t="s">
        <v>21</v>
      </c>
      <c r="D703" t="s">
        <v>18</v>
      </c>
      <c r="E703" s="4">
        <v>186</v>
      </c>
      <c r="F703" s="4">
        <v>7</v>
      </c>
      <c r="G703" s="4">
        <v>530</v>
      </c>
      <c r="H703" s="4">
        <v>135</v>
      </c>
      <c r="I703" s="4">
        <v>184</v>
      </c>
      <c r="J703" s="6">
        <v>1830.71</v>
      </c>
      <c r="K703" s="4">
        <v>0.35299999999999998</v>
      </c>
      <c r="L703" s="4" t="s">
        <v>19</v>
      </c>
      <c r="M703" s="4">
        <f>Inventory[[#This Row],[Daily_Demand]]*Inventory[[#This Row],[Lead_Time_Days]]</f>
        <v>1302</v>
      </c>
      <c r="N703" s="4">
        <f>MAX(0, Inventory[[#This Row],[Demand_Duration_Lead_time]]+Inventory[[#This Row],[Safety_Stock]]-Inventory[[#This Row],[Current_Inventory]])</f>
        <v>907</v>
      </c>
      <c r="O7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03" s="8">
        <f>Inventory[[#This Row],[Current_Inventory]]*Inventory[[#This Row],[Unit_Cost]]</f>
        <v>970276.3</v>
      </c>
      <c r="Q703" t="str">
        <f>IF(Inventory[[#This Row],[Stockout_Risk_Score]] &gt;= 0.8, "Critical",
   IF(Inventory[[#This Row],[Stockout_Risk_Score]] &gt;= 0.6, "High",
      IF(Inventory[[#This Row],[Stockout_Risk_Score]] &gt;= 0.3, "Medium", "Low")
   )
)</f>
        <v>Medium</v>
      </c>
      <c r="R703">
        <f>Inventory[[#This Row],[Lead_Time_Days]]*0.8</f>
        <v>5.6000000000000005</v>
      </c>
      <c r="S703">
        <f>MAX(0,Inventory[[#This Row],[Daily_Demand]]*Inventory[[#This Row],[Adj_Lead_Time]]+Inventory[[#This Row],[Safety_Stock]]-Inventory[[#This Row],[Current_Inventory]])</f>
        <v>646.60000000000014</v>
      </c>
    </row>
    <row r="704" spans="1:19" x14ac:dyDescent="0.25">
      <c r="A704">
        <v>703</v>
      </c>
      <c r="B704" t="s">
        <v>725</v>
      </c>
      <c r="C704" s="4" t="s">
        <v>26</v>
      </c>
      <c r="D704" t="s">
        <v>22</v>
      </c>
      <c r="E704" s="4">
        <v>113</v>
      </c>
      <c r="F704" s="4">
        <v>4</v>
      </c>
      <c r="G704" s="4">
        <v>226</v>
      </c>
      <c r="H704" s="4">
        <v>43</v>
      </c>
      <c r="I704" s="4">
        <v>82</v>
      </c>
      <c r="J704" s="6">
        <v>1548.9</v>
      </c>
      <c r="K704" s="4">
        <v>0.14299999999999999</v>
      </c>
      <c r="L704" s="4" t="s">
        <v>15</v>
      </c>
      <c r="M704" s="4">
        <f>Inventory[[#This Row],[Daily_Demand]]*Inventory[[#This Row],[Lead_Time_Days]]</f>
        <v>452</v>
      </c>
      <c r="N704" s="4">
        <f>MAX(0, Inventory[[#This Row],[Demand_Duration_Lead_time]]+Inventory[[#This Row],[Safety_Stock]]-Inventory[[#This Row],[Current_Inventory]])</f>
        <v>269</v>
      </c>
      <c r="O7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04" s="8">
        <f>Inventory[[#This Row],[Current_Inventory]]*Inventory[[#This Row],[Unit_Cost]]</f>
        <v>350051.4</v>
      </c>
      <c r="Q704" t="str">
        <f>IF(Inventory[[#This Row],[Stockout_Risk_Score]] &gt;= 0.8, "Critical",
   IF(Inventory[[#This Row],[Stockout_Risk_Score]] &gt;= 0.6, "High",
      IF(Inventory[[#This Row],[Stockout_Risk_Score]] &gt;= 0.3, "Medium", "Low")
   )
)</f>
        <v>Low</v>
      </c>
      <c r="R704">
        <f>Inventory[[#This Row],[Lead_Time_Days]]*0.8</f>
        <v>3.2</v>
      </c>
      <c r="S704">
        <f>MAX(0,Inventory[[#This Row],[Daily_Demand]]*Inventory[[#This Row],[Adj_Lead_Time]]+Inventory[[#This Row],[Safety_Stock]]-Inventory[[#This Row],[Current_Inventory]])</f>
        <v>178.60000000000002</v>
      </c>
    </row>
    <row r="705" spans="1:19" x14ac:dyDescent="0.25">
      <c r="A705">
        <v>704</v>
      </c>
      <c r="B705" t="s">
        <v>726</v>
      </c>
      <c r="C705" s="4" t="s">
        <v>13</v>
      </c>
      <c r="D705" t="s">
        <v>14</v>
      </c>
      <c r="E705" s="4">
        <v>176</v>
      </c>
      <c r="F705" s="4">
        <v>4</v>
      </c>
      <c r="G705" s="4">
        <v>593</v>
      </c>
      <c r="H705" s="4">
        <v>174</v>
      </c>
      <c r="I705" s="4">
        <v>131</v>
      </c>
      <c r="J705" s="6">
        <v>1968.43</v>
      </c>
      <c r="K705" s="4">
        <v>0.77500000000000002</v>
      </c>
      <c r="L705" s="4" t="s">
        <v>15</v>
      </c>
      <c r="M705" s="4">
        <f>Inventory[[#This Row],[Daily_Demand]]*Inventory[[#This Row],[Lead_Time_Days]]</f>
        <v>704</v>
      </c>
      <c r="N705" s="4">
        <f>MAX(0, Inventory[[#This Row],[Demand_Duration_Lead_time]]+Inventory[[#This Row],[Safety_Stock]]-Inventory[[#This Row],[Current_Inventory]])</f>
        <v>285</v>
      </c>
      <c r="O7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05" s="8">
        <f>Inventory[[#This Row],[Current_Inventory]]*Inventory[[#This Row],[Unit_Cost]]</f>
        <v>1167278.99</v>
      </c>
      <c r="Q705" t="str">
        <f>IF(Inventory[[#This Row],[Stockout_Risk_Score]] &gt;= 0.8, "Critical",
   IF(Inventory[[#This Row],[Stockout_Risk_Score]] &gt;= 0.6, "High",
      IF(Inventory[[#This Row],[Stockout_Risk_Score]] &gt;= 0.3, "Medium", "Low")
   )
)</f>
        <v>High</v>
      </c>
      <c r="R705">
        <f>Inventory[[#This Row],[Lead_Time_Days]]*0.8</f>
        <v>3.2</v>
      </c>
      <c r="S705">
        <f>MAX(0,Inventory[[#This Row],[Daily_Demand]]*Inventory[[#This Row],[Adj_Lead_Time]]+Inventory[[#This Row],[Safety_Stock]]-Inventory[[#This Row],[Current_Inventory]])</f>
        <v>144.20000000000005</v>
      </c>
    </row>
    <row r="706" spans="1:19" x14ac:dyDescent="0.25">
      <c r="A706">
        <v>705</v>
      </c>
      <c r="B706" t="s">
        <v>727</v>
      </c>
      <c r="C706" s="4" t="s">
        <v>41</v>
      </c>
      <c r="D706" t="s">
        <v>22</v>
      </c>
      <c r="E706" s="4">
        <v>194</v>
      </c>
      <c r="F706" s="4">
        <v>8</v>
      </c>
      <c r="G706" s="4">
        <v>530</v>
      </c>
      <c r="H706" s="4">
        <v>279</v>
      </c>
      <c r="I706" s="4">
        <v>197</v>
      </c>
      <c r="J706" s="6">
        <v>979.09</v>
      </c>
      <c r="K706" s="4">
        <v>0.23799999999999999</v>
      </c>
      <c r="L706" s="4" t="s">
        <v>15</v>
      </c>
      <c r="M706" s="4">
        <f>Inventory[[#This Row],[Daily_Demand]]*Inventory[[#This Row],[Lead_Time_Days]]</f>
        <v>1552</v>
      </c>
      <c r="N706" s="4">
        <f>MAX(0, Inventory[[#This Row],[Demand_Duration_Lead_time]]+Inventory[[#This Row],[Safety_Stock]]-Inventory[[#This Row],[Current_Inventory]])</f>
        <v>1301</v>
      </c>
      <c r="O7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06" s="8">
        <f>Inventory[[#This Row],[Current_Inventory]]*Inventory[[#This Row],[Unit_Cost]]</f>
        <v>518917.7</v>
      </c>
      <c r="Q706" t="str">
        <f>IF(Inventory[[#This Row],[Stockout_Risk_Score]] &gt;= 0.8, "Critical",
   IF(Inventory[[#This Row],[Stockout_Risk_Score]] &gt;= 0.6, "High",
      IF(Inventory[[#This Row],[Stockout_Risk_Score]] &gt;= 0.3, "Medium", "Low")
   )
)</f>
        <v>Low</v>
      </c>
      <c r="R706">
        <f>Inventory[[#This Row],[Lead_Time_Days]]*0.8</f>
        <v>6.4</v>
      </c>
      <c r="S706">
        <f>MAX(0,Inventory[[#This Row],[Daily_Demand]]*Inventory[[#This Row],[Adj_Lead_Time]]+Inventory[[#This Row],[Safety_Stock]]-Inventory[[#This Row],[Current_Inventory]])</f>
        <v>990.60000000000014</v>
      </c>
    </row>
    <row r="707" spans="1:19" x14ac:dyDescent="0.25">
      <c r="A707">
        <v>706</v>
      </c>
      <c r="B707" t="s">
        <v>728</v>
      </c>
      <c r="C707" s="4" t="s">
        <v>13</v>
      </c>
      <c r="D707" t="s">
        <v>14</v>
      </c>
      <c r="E707" s="4">
        <v>103</v>
      </c>
      <c r="F707" s="4">
        <v>14</v>
      </c>
      <c r="G707" s="4">
        <v>663</v>
      </c>
      <c r="H707" s="4">
        <v>298</v>
      </c>
      <c r="I707" s="4">
        <v>144</v>
      </c>
      <c r="J707" s="6">
        <v>214.44</v>
      </c>
      <c r="K707" s="4">
        <v>6.8000000000000005E-2</v>
      </c>
      <c r="L707" s="4" t="s">
        <v>19</v>
      </c>
      <c r="M707" s="4">
        <f>Inventory[[#This Row],[Daily_Demand]]*Inventory[[#This Row],[Lead_Time_Days]]</f>
        <v>1442</v>
      </c>
      <c r="N707" s="4">
        <f>MAX(0, Inventory[[#This Row],[Demand_Duration_Lead_time]]+Inventory[[#This Row],[Safety_Stock]]-Inventory[[#This Row],[Current_Inventory]])</f>
        <v>1077</v>
      </c>
      <c r="O7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07" s="8">
        <f>Inventory[[#This Row],[Current_Inventory]]*Inventory[[#This Row],[Unit_Cost]]</f>
        <v>142173.72</v>
      </c>
      <c r="Q707" t="str">
        <f>IF(Inventory[[#This Row],[Stockout_Risk_Score]] &gt;= 0.8, "Critical",
   IF(Inventory[[#This Row],[Stockout_Risk_Score]] &gt;= 0.6, "High",
      IF(Inventory[[#This Row],[Stockout_Risk_Score]] &gt;= 0.3, "Medium", "Low")
   )
)</f>
        <v>Low</v>
      </c>
      <c r="R707">
        <f>Inventory[[#This Row],[Lead_Time_Days]]*0.8</f>
        <v>11.200000000000001</v>
      </c>
      <c r="S707">
        <f>MAX(0,Inventory[[#This Row],[Daily_Demand]]*Inventory[[#This Row],[Adj_Lead_Time]]+Inventory[[#This Row],[Safety_Stock]]-Inventory[[#This Row],[Current_Inventory]])</f>
        <v>788.60000000000014</v>
      </c>
    </row>
    <row r="708" spans="1:19" x14ac:dyDescent="0.25">
      <c r="A708">
        <v>707</v>
      </c>
      <c r="B708" t="s">
        <v>729</v>
      </c>
      <c r="C708" s="4" t="s">
        <v>17</v>
      </c>
      <c r="D708" t="s">
        <v>14</v>
      </c>
      <c r="E708" s="4">
        <v>37</v>
      </c>
      <c r="F708" s="4">
        <v>14</v>
      </c>
      <c r="G708" s="4">
        <v>572</v>
      </c>
      <c r="H708" s="4">
        <v>127</v>
      </c>
      <c r="I708" s="4">
        <v>219</v>
      </c>
      <c r="J708" s="6">
        <v>1913.28</v>
      </c>
      <c r="K708" s="4">
        <v>0.435</v>
      </c>
      <c r="L708" s="4" t="s">
        <v>27</v>
      </c>
      <c r="M708" s="4">
        <f>Inventory[[#This Row],[Daily_Demand]]*Inventory[[#This Row],[Lead_Time_Days]]</f>
        <v>518</v>
      </c>
      <c r="N708" s="4">
        <f>MAX(0, Inventory[[#This Row],[Demand_Duration_Lead_time]]+Inventory[[#This Row],[Safety_Stock]]-Inventory[[#This Row],[Current_Inventory]])</f>
        <v>73</v>
      </c>
      <c r="O7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08" s="8">
        <f>Inventory[[#This Row],[Current_Inventory]]*Inventory[[#This Row],[Unit_Cost]]</f>
        <v>1094396.1599999999</v>
      </c>
      <c r="Q708" t="str">
        <f>IF(Inventory[[#This Row],[Stockout_Risk_Score]] &gt;= 0.8, "Critical",
   IF(Inventory[[#This Row],[Stockout_Risk_Score]] &gt;= 0.6, "High",
      IF(Inventory[[#This Row],[Stockout_Risk_Score]] &gt;= 0.3, "Medium", "Low")
   )
)</f>
        <v>Medium</v>
      </c>
      <c r="R708">
        <f>Inventory[[#This Row],[Lead_Time_Days]]*0.8</f>
        <v>11.200000000000001</v>
      </c>
      <c r="S708">
        <f>MAX(0,Inventory[[#This Row],[Daily_Demand]]*Inventory[[#This Row],[Adj_Lead_Time]]+Inventory[[#This Row],[Safety_Stock]]-Inventory[[#This Row],[Current_Inventory]])</f>
        <v>0</v>
      </c>
    </row>
    <row r="709" spans="1:19" x14ac:dyDescent="0.25">
      <c r="A709">
        <v>708</v>
      </c>
      <c r="B709" t="s">
        <v>730</v>
      </c>
      <c r="C709" s="4" t="s">
        <v>21</v>
      </c>
      <c r="D709" t="s">
        <v>22</v>
      </c>
      <c r="E709" s="4">
        <v>60</v>
      </c>
      <c r="F709" s="4">
        <v>2</v>
      </c>
      <c r="G709" s="4">
        <v>220</v>
      </c>
      <c r="H709" s="4">
        <v>101</v>
      </c>
      <c r="I709" s="4">
        <v>260</v>
      </c>
      <c r="J709" s="6">
        <v>58.02</v>
      </c>
      <c r="K709" s="4">
        <v>0.39100000000000001</v>
      </c>
      <c r="L709" s="4" t="s">
        <v>27</v>
      </c>
      <c r="M709" s="4">
        <f>Inventory[[#This Row],[Daily_Demand]]*Inventory[[#This Row],[Lead_Time_Days]]</f>
        <v>120</v>
      </c>
      <c r="N709" s="4">
        <f>MAX(0, Inventory[[#This Row],[Demand_Duration_Lead_time]]+Inventory[[#This Row],[Safety_Stock]]-Inventory[[#This Row],[Current_Inventory]])</f>
        <v>1</v>
      </c>
      <c r="O7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09" s="8">
        <f>Inventory[[#This Row],[Current_Inventory]]*Inventory[[#This Row],[Unit_Cost]]</f>
        <v>12764.400000000001</v>
      </c>
      <c r="Q709" t="str">
        <f>IF(Inventory[[#This Row],[Stockout_Risk_Score]] &gt;= 0.8, "Critical",
   IF(Inventory[[#This Row],[Stockout_Risk_Score]] &gt;= 0.6, "High",
      IF(Inventory[[#This Row],[Stockout_Risk_Score]] &gt;= 0.3, "Medium", "Low")
   )
)</f>
        <v>Medium</v>
      </c>
      <c r="R709">
        <f>Inventory[[#This Row],[Lead_Time_Days]]*0.8</f>
        <v>1.6</v>
      </c>
      <c r="S709">
        <f>MAX(0,Inventory[[#This Row],[Daily_Demand]]*Inventory[[#This Row],[Adj_Lead_Time]]+Inventory[[#This Row],[Safety_Stock]]-Inventory[[#This Row],[Current_Inventory]])</f>
        <v>0</v>
      </c>
    </row>
    <row r="710" spans="1:19" x14ac:dyDescent="0.25">
      <c r="A710">
        <v>709</v>
      </c>
      <c r="B710" t="s">
        <v>731</v>
      </c>
      <c r="C710" s="4" t="s">
        <v>41</v>
      </c>
      <c r="D710" t="s">
        <v>18</v>
      </c>
      <c r="E710" s="4">
        <v>168</v>
      </c>
      <c r="F710" s="4">
        <v>2</v>
      </c>
      <c r="G710" s="4">
        <v>630</v>
      </c>
      <c r="H710" s="4">
        <v>109</v>
      </c>
      <c r="I710" s="4">
        <v>240</v>
      </c>
      <c r="J710" s="6">
        <v>1563.39</v>
      </c>
      <c r="K710" s="4">
        <v>0.17799999999999999</v>
      </c>
      <c r="L710" s="4" t="s">
        <v>19</v>
      </c>
      <c r="M710" s="4">
        <f>Inventory[[#This Row],[Daily_Demand]]*Inventory[[#This Row],[Lead_Time_Days]]</f>
        <v>336</v>
      </c>
      <c r="N710" s="4">
        <f>MAX(0, Inventory[[#This Row],[Demand_Duration_Lead_time]]+Inventory[[#This Row],[Safety_Stock]]-Inventory[[#This Row],[Current_Inventory]])</f>
        <v>0</v>
      </c>
      <c r="O7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10" s="8">
        <f>Inventory[[#This Row],[Current_Inventory]]*Inventory[[#This Row],[Unit_Cost]]</f>
        <v>984935.70000000007</v>
      </c>
      <c r="Q710" t="str">
        <f>IF(Inventory[[#This Row],[Stockout_Risk_Score]] &gt;= 0.8, "Critical",
   IF(Inventory[[#This Row],[Stockout_Risk_Score]] &gt;= 0.6, "High",
      IF(Inventory[[#This Row],[Stockout_Risk_Score]] &gt;= 0.3, "Medium", "Low")
   )
)</f>
        <v>Low</v>
      </c>
      <c r="R710">
        <f>Inventory[[#This Row],[Lead_Time_Days]]*0.8</f>
        <v>1.6</v>
      </c>
      <c r="S710">
        <f>MAX(0,Inventory[[#This Row],[Daily_Demand]]*Inventory[[#This Row],[Adj_Lead_Time]]+Inventory[[#This Row],[Safety_Stock]]-Inventory[[#This Row],[Current_Inventory]])</f>
        <v>0</v>
      </c>
    </row>
    <row r="711" spans="1:19" x14ac:dyDescent="0.25">
      <c r="A711">
        <v>710</v>
      </c>
      <c r="B711" t="s">
        <v>732</v>
      </c>
      <c r="C711" s="4" t="s">
        <v>41</v>
      </c>
      <c r="D711" t="s">
        <v>18</v>
      </c>
      <c r="E711" s="4">
        <v>186</v>
      </c>
      <c r="F711" s="4">
        <v>14</v>
      </c>
      <c r="G711" s="4">
        <v>303</v>
      </c>
      <c r="H711" s="4">
        <v>96</v>
      </c>
      <c r="I711" s="4">
        <v>56</v>
      </c>
      <c r="J711" s="6">
        <v>111</v>
      </c>
      <c r="K711" s="4">
        <v>0.13400000000000001</v>
      </c>
      <c r="L711" s="4" t="s">
        <v>15</v>
      </c>
      <c r="M711" s="4">
        <f>Inventory[[#This Row],[Daily_Demand]]*Inventory[[#This Row],[Lead_Time_Days]]</f>
        <v>2604</v>
      </c>
      <c r="N711" s="4">
        <f>MAX(0, Inventory[[#This Row],[Demand_Duration_Lead_time]]+Inventory[[#This Row],[Safety_Stock]]-Inventory[[#This Row],[Current_Inventory]])</f>
        <v>2397</v>
      </c>
      <c r="O7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11" s="8">
        <f>Inventory[[#This Row],[Current_Inventory]]*Inventory[[#This Row],[Unit_Cost]]</f>
        <v>33633</v>
      </c>
      <c r="Q711" t="str">
        <f>IF(Inventory[[#This Row],[Stockout_Risk_Score]] &gt;= 0.8, "Critical",
   IF(Inventory[[#This Row],[Stockout_Risk_Score]] &gt;= 0.6, "High",
      IF(Inventory[[#This Row],[Stockout_Risk_Score]] &gt;= 0.3, "Medium", "Low")
   )
)</f>
        <v>Low</v>
      </c>
      <c r="R711">
        <f>Inventory[[#This Row],[Lead_Time_Days]]*0.8</f>
        <v>11.200000000000001</v>
      </c>
      <c r="S711">
        <f>MAX(0,Inventory[[#This Row],[Daily_Demand]]*Inventory[[#This Row],[Adj_Lead_Time]]+Inventory[[#This Row],[Safety_Stock]]-Inventory[[#This Row],[Current_Inventory]])</f>
        <v>1876.2000000000003</v>
      </c>
    </row>
    <row r="712" spans="1:19" x14ac:dyDescent="0.25">
      <c r="A712">
        <v>711</v>
      </c>
      <c r="B712" t="s">
        <v>733</v>
      </c>
      <c r="C712" s="4" t="s">
        <v>17</v>
      </c>
      <c r="D712" t="s">
        <v>14</v>
      </c>
      <c r="E712" s="4">
        <v>151</v>
      </c>
      <c r="F712" s="4">
        <v>11</v>
      </c>
      <c r="G712" s="4">
        <v>376</v>
      </c>
      <c r="H712" s="4">
        <v>243</v>
      </c>
      <c r="I712" s="4">
        <v>363</v>
      </c>
      <c r="J712" s="6">
        <v>1534.37</v>
      </c>
      <c r="K712" s="4">
        <v>0.89700000000000002</v>
      </c>
      <c r="L712" s="4" t="s">
        <v>27</v>
      </c>
      <c r="M712" s="4">
        <f>Inventory[[#This Row],[Daily_Demand]]*Inventory[[#This Row],[Lead_Time_Days]]</f>
        <v>1661</v>
      </c>
      <c r="N712" s="4">
        <f>MAX(0, Inventory[[#This Row],[Demand_Duration_Lead_time]]+Inventory[[#This Row],[Safety_Stock]]-Inventory[[#This Row],[Current_Inventory]])</f>
        <v>1528</v>
      </c>
      <c r="O7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12" s="8">
        <f>Inventory[[#This Row],[Current_Inventory]]*Inventory[[#This Row],[Unit_Cost]]</f>
        <v>576923.12</v>
      </c>
      <c r="Q712" t="str">
        <f>IF(Inventory[[#This Row],[Stockout_Risk_Score]] &gt;= 0.8, "Critical",
   IF(Inventory[[#This Row],[Stockout_Risk_Score]] &gt;= 0.6, "High",
      IF(Inventory[[#This Row],[Stockout_Risk_Score]] &gt;= 0.3, "Medium", "Low")
   )
)</f>
        <v>Critical</v>
      </c>
      <c r="R712">
        <f>Inventory[[#This Row],[Lead_Time_Days]]*0.8</f>
        <v>8.8000000000000007</v>
      </c>
      <c r="S712">
        <f>MAX(0,Inventory[[#This Row],[Daily_Demand]]*Inventory[[#This Row],[Adj_Lead_Time]]+Inventory[[#This Row],[Safety_Stock]]-Inventory[[#This Row],[Current_Inventory]])</f>
        <v>1195.8000000000002</v>
      </c>
    </row>
    <row r="713" spans="1:19" x14ac:dyDescent="0.25">
      <c r="A713">
        <v>712</v>
      </c>
      <c r="B713" t="s">
        <v>734</v>
      </c>
      <c r="C713" s="4" t="s">
        <v>17</v>
      </c>
      <c r="D713" t="s">
        <v>22</v>
      </c>
      <c r="E713" s="4">
        <v>175</v>
      </c>
      <c r="F713" s="4">
        <v>4</v>
      </c>
      <c r="G713" s="4">
        <v>66</v>
      </c>
      <c r="H713" s="4">
        <v>133</v>
      </c>
      <c r="I713" s="4">
        <v>391</v>
      </c>
      <c r="J713" s="6">
        <v>1878.98</v>
      </c>
      <c r="K713" s="4">
        <v>6.8000000000000005E-2</v>
      </c>
      <c r="L713" s="4" t="s">
        <v>27</v>
      </c>
      <c r="M713" s="4">
        <f>Inventory[[#This Row],[Daily_Demand]]*Inventory[[#This Row],[Lead_Time_Days]]</f>
        <v>700</v>
      </c>
      <c r="N713" s="4">
        <f>MAX(0, Inventory[[#This Row],[Demand_Duration_Lead_time]]+Inventory[[#This Row],[Safety_Stock]]-Inventory[[#This Row],[Current_Inventory]])</f>
        <v>767</v>
      </c>
      <c r="O7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13" s="8">
        <f>Inventory[[#This Row],[Current_Inventory]]*Inventory[[#This Row],[Unit_Cost]]</f>
        <v>124012.68000000001</v>
      </c>
      <c r="Q713" t="str">
        <f>IF(Inventory[[#This Row],[Stockout_Risk_Score]] &gt;= 0.8, "Critical",
   IF(Inventory[[#This Row],[Stockout_Risk_Score]] &gt;= 0.6, "High",
      IF(Inventory[[#This Row],[Stockout_Risk_Score]] &gt;= 0.3, "Medium", "Low")
   )
)</f>
        <v>Low</v>
      </c>
      <c r="R713">
        <f>Inventory[[#This Row],[Lead_Time_Days]]*0.8</f>
        <v>3.2</v>
      </c>
      <c r="S713">
        <f>MAX(0,Inventory[[#This Row],[Daily_Demand]]*Inventory[[#This Row],[Adj_Lead_Time]]+Inventory[[#This Row],[Safety_Stock]]-Inventory[[#This Row],[Current_Inventory]])</f>
        <v>627</v>
      </c>
    </row>
    <row r="714" spans="1:19" x14ac:dyDescent="0.25">
      <c r="A714">
        <v>713</v>
      </c>
      <c r="B714" t="s">
        <v>735</v>
      </c>
      <c r="C714" s="4" t="s">
        <v>26</v>
      </c>
      <c r="D714" t="s">
        <v>18</v>
      </c>
      <c r="E714" s="4">
        <v>16</v>
      </c>
      <c r="F714" s="4">
        <v>9</v>
      </c>
      <c r="G714" s="4">
        <v>156</v>
      </c>
      <c r="H714" s="4">
        <v>212</v>
      </c>
      <c r="I714" s="4">
        <v>83</v>
      </c>
      <c r="J714" s="6">
        <v>809.06</v>
      </c>
      <c r="K714" s="4">
        <v>9.9000000000000005E-2</v>
      </c>
      <c r="L714" s="4" t="s">
        <v>15</v>
      </c>
      <c r="M714" s="4">
        <f>Inventory[[#This Row],[Daily_Demand]]*Inventory[[#This Row],[Lead_Time_Days]]</f>
        <v>144</v>
      </c>
      <c r="N714" s="4">
        <f>MAX(0, Inventory[[#This Row],[Demand_Duration_Lead_time]]+Inventory[[#This Row],[Safety_Stock]]-Inventory[[#This Row],[Current_Inventory]])</f>
        <v>200</v>
      </c>
      <c r="O7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14" s="8">
        <f>Inventory[[#This Row],[Current_Inventory]]*Inventory[[#This Row],[Unit_Cost]]</f>
        <v>126213.35999999999</v>
      </c>
      <c r="Q714" t="str">
        <f>IF(Inventory[[#This Row],[Stockout_Risk_Score]] &gt;= 0.8, "Critical",
   IF(Inventory[[#This Row],[Stockout_Risk_Score]] &gt;= 0.6, "High",
      IF(Inventory[[#This Row],[Stockout_Risk_Score]] &gt;= 0.3, "Medium", "Low")
   )
)</f>
        <v>Low</v>
      </c>
      <c r="R714">
        <f>Inventory[[#This Row],[Lead_Time_Days]]*0.8</f>
        <v>7.2</v>
      </c>
      <c r="S714">
        <f>MAX(0,Inventory[[#This Row],[Daily_Demand]]*Inventory[[#This Row],[Adj_Lead_Time]]+Inventory[[#This Row],[Safety_Stock]]-Inventory[[#This Row],[Current_Inventory]])</f>
        <v>171.2</v>
      </c>
    </row>
    <row r="715" spans="1:19" x14ac:dyDescent="0.25">
      <c r="A715">
        <v>714</v>
      </c>
      <c r="B715" t="s">
        <v>736</v>
      </c>
      <c r="C715" s="4" t="s">
        <v>21</v>
      </c>
      <c r="D715" t="s">
        <v>18</v>
      </c>
      <c r="E715" s="4">
        <v>15</v>
      </c>
      <c r="F715" s="4">
        <v>2</v>
      </c>
      <c r="G715" s="4">
        <v>149</v>
      </c>
      <c r="H715" s="4">
        <v>41</v>
      </c>
      <c r="I715" s="4">
        <v>100</v>
      </c>
      <c r="J715" s="6">
        <v>519.88</v>
      </c>
      <c r="K715" s="4">
        <v>0.245</v>
      </c>
      <c r="L715" s="4" t="s">
        <v>19</v>
      </c>
      <c r="M715" s="4">
        <f>Inventory[[#This Row],[Daily_Demand]]*Inventory[[#This Row],[Lead_Time_Days]]</f>
        <v>30</v>
      </c>
      <c r="N715" s="4">
        <f>MAX(0, Inventory[[#This Row],[Demand_Duration_Lead_time]]+Inventory[[#This Row],[Safety_Stock]]-Inventory[[#This Row],[Current_Inventory]])</f>
        <v>0</v>
      </c>
      <c r="O7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715" s="8">
        <f>Inventory[[#This Row],[Current_Inventory]]*Inventory[[#This Row],[Unit_Cost]]</f>
        <v>77462.12</v>
      </c>
      <c r="Q715" t="str">
        <f>IF(Inventory[[#This Row],[Stockout_Risk_Score]] &gt;= 0.8, "Critical",
   IF(Inventory[[#This Row],[Stockout_Risk_Score]] &gt;= 0.6, "High",
      IF(Inventory[[#This Row],[Stockout_Risk_Score]] &gt;= 0.3, "Medium", "Low")
   )
)</f>
        <v>Low</v>
      </c>
      <c r="R715">
        <f>Inventory[[#This Row],[Lead_Time_Days]]*0.8</f>
        <v>1.6</v>
      </c>
      <c r="S715">
        <f>MAX(0,Inventory[[#This Row],[Daily_Demand]]*Inventory[[#This Row],[Adj_Lead_Time]]+Inventory[[#This Row],[Safety_Stock]]-Inventory[[#This Row],[Current_Inventory]])</f>
        <v>0</v>
      </c>
    </row>
    <row r="716" spans="1:19" x14ac:dyDescent="0.25">
      <c r="A716">
        <v>715</v>
      </c>
      <c r="B716" t="s">
        <v>737</v>
      </c>
      <c r="C716" s="4" t="s">
        <v>21</v>
      </c>
      <c r="D716" t="s">
        <v>14</v>
      </c>
      <c r="E716" s="4">
        <v>74</v>
      </c>
      <c r="F716" s="4">
        <v>11</v>
      </c>
      <c r="G716" s="4">
        <v>214</v>
      </c>
      <c r="H716" s="4">
        <v>48</v>
      </c>
      <c r="I716" s="4">
        <v>169</v>
      </c>
      <c r="J716" s="6">
        <v>491.24</v>
      </c>
      <c r="K716" s="4">
        <v>0.95299999999999996</v>
      </c>
      <c r="L716" s="4" t="s">
        <v>19</v>
      </c>
      <c r="M716" s="4">
        <f>Inventory[[#This Row],[Daily_Demand]]*Inventory[[#This Row],[Lead_Time_Days]]</f>
        <v>814</v>
      </c>
      <c r="N716" s="4">
        <f>MAX(0, Inventory[[#This Row],[Demand_Duration_Lead_time]]+Inventory[[#This Row],[Safety_Stock]]-Inventory[[#This Row],[Current_Inventory]])</f>
        <v>648</v>
      </c>
      <c r="O7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16" s="8">
        <f>Inventory[[#This Row],[Current_Inventory]]*Inventory[[#This Row],[Unit_Cost]]</f>
        <v>105125.36</v>
      </c>
      <c r="Q716" t="str">
        <f>IF(Inventory[[#This Row],[Stockout_Risk_Score]] &gt;= 0.8, "Critical",
   IF(Inventory[[#This Row],[Stockout_Risk_Score]] &gt;= 0.6, "High",
      IF(Inventory[[#This Row],[Stockout_Risk_Score]] &gt;= 0.3, "Medium", "Low")
   )
)</f>
        <v>Critical</v>
      </c>
      <c r="R716">
        <f>Inventory[[#This Row],[Lead_Time_Days]]*0.8</f>
        <v>8.8000000000000007</v>
      </c>
      <c r="S716">
        <f>MAX(0,Inventory[[#This Row],[Daily_Demand]]*Inventory[[#This Row],[Adj_Lead_Time]]+Inventory[[#This Row],[Safety_Stock]]-Inventory[[#This Row],[Current_Inventory]])</f>
        <v>485.20000000000005</v>
      </c>
    </row>
    <row r="717" spans="1:19" x14ac:dyDescent="0.25">
      <c r="A717">
        <v>716</v>
      </c>
      <c r="B717" t="s">
        <v>738</v>
      </c>
      <c r="C717" s="4" t="s">
        <v>13</v>
      </c>
      <c r="D717" t="s">
        <v>14</v>
      </c>
      <c r="E717" s="4">
        <v>144</v>
      </c>
      <c r="F717" s="4">
        <v>14</v>
      </c>
      <c r="G717" s="4">
        <v>648</v>
      </c>
      <c r="H717" s="4">
        <v>103</v>
      </c>
      <c r="I717" s="4">
        <v>187</v>
      </c>
      <c r="J717" s="6">
        <v>1008.85</v>
      </c>
      <c r="K717" s="4">
        <v>8.5000000000000006E-2</v>
      </c>
      <c r="L717" s="4" t="s">
        <v>19</v>
      </c>
      <c r="M717" s="4">
        <f>Inventory[[#This Row],[Daily_Demand]]*Inventory[[#This Row],[Lead_Time_Days]]</f>
        <v>2016</v>
      </c>
      <c r="N717" s="4">
        <f>MAX(0, Inventory[[#This Row],[Demand_Duration_Lead_time]]+Inventory[[#This Row],[Safety_Stock]]-Inventory[[#This Row],[Current_Inventory]])</f>
        <v>1471</v>
      </c>
      <c r="O7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17" s="8">
        <f>Inventory[[#This Row],[Current_Inventory]]*Inventory[[#This Row],[Unit_Cost]]</f>
        <v>653734.80000000005</v>
      </c>
      <c r="Q717" t="str">
        <f>IF(Inventory[[#This Row],[Stockout_Risk_Score]] &gt;= 0.8, "Critical",
   IF(Inventory[[#This Row],[Stockout_Risk_Score]] &gt;= 0.6, "High",
      IF(Inventory[[#This Row],[Stockout_Risk_Score]] &gt;= 0.3, "Medium", "Low")
   )
)</f>
        <v>Low</v>
      </c>
      <c r="R717">
        <f>Inventory[[#This Row],[Lead_Time_Days]]*0.8</f>
        <v>11.200000000000001</v>
      </c>
      <c r="S717">
        <f>MAX(0,Inventory[[#This Row],[Daily_Demand]]*Inventory[[#This Row],[Adj_Lead_Time]]+Inventory[[#This Row],[Safety_Stock]]-Inventory[[#This Row],[Current_Inventory]])</f>
        <v>1067.8000000000002</v>
      </c>
    </row>
    <row r="718" spans="1:19" x14ac:dyDescent="0.25">
      <c r="A718">
        <v>717</v>
      </c>
      <c r="B718" t="s">
        <v>739</v>
      </c>
      <c r="C718" s="4" t="s">
        <v>26</v>
      </c>
      <c r="D718" t="s">
        <v>22</v>
      </c>
      <c r="E718" s="4">
        <v>45</v>
      </c>
      <c r="F718" s="4">
        <v>5</v>
      </c>
      <c r="G718" s="4">
        <v>383</v>
      </c>
      <c r="H718" s="4">
        <v>19</v>
      </c>
      <c r="I718" s="4">
        <v>155</v>
      </c>
      <c r="J718" s="6">
        <v>383.23</v>
      </c>
      <c r="K718" s="4">
        <v>0.81599999999999995</v>
      </c>
      <c r="L718" s="4" t="s">
        <v>19</v>
      </c>
      <c r="M718" s="4">
        <f>Inventory[[#This Row],[Daily_Demand]]*Inventory[[#This Row],[Lead_Time_Days]]</f>
        <v>225</v>
      </c>
      <c r="N718" s="4">
        <f>MAX(0, Inventory[[#This Row],[Demand_Duration_Lead_time]]+Inventory[[#This Row],[Safety_Stock]]-Inventory[[#This Row],[Current_Inventory]])</f>
        <v>0</v>
      </c>
      <c r="O7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18" s="8">
        <f>Inventory[[#This Row],[Current_Inventory]]*Inventory[[#This Row],[Unit_Cost]]</f>
        <v>146777.09</v>
      </c>
      <c r="Q718" t="str">
        <f>IF(Inventory[[#This Row],[Stockout_Risk_Score]] &gt;= 0.8, "Critical",
   IF(Inventory[[#This Row],[Stockout_Risk_Score]] &gt;= 0.6, "High",
      IF(Inventory[[#This Row],[Stockout_Risk_Score]] &gt;= 0.3, "Medium", "Low")
   )
)</f>
        <v>Critical</v>
      </c>
      <c r="R718">
        <f>Inventory[[#This Row],[Lead_Time_Days]]*0.8</f>
        <v>4</v>
      </c>
      <c r="S718">
        <f>MAX(0,Inventory[[#This Row],[Daily_Demand]]*Inventory[[#This Row],[Adj_Lead_Time]]+Inventory[[#This Row],[Safety_Stock]]-Inventory[[#This Row],[Current_Inventory]])</f>
        <v>0</v>
      </c>
    </row>
    <row r="719" spans="1:19" x14ac:dyDescent="0.25">
      <c r="A719">
        <v>718</v>
      </c>
      <c r="B719" t="s">
        <v>740</v>
      </c>
      <c r="C719" s="4" t="s">
        <v>26</v>
      </c>
      <c r="D719" t="s">
        <v>14</v>
      </c>
      <c r="E719" s="4">
        <v>157</v>
      </c>
      <c r="F719" s="4">
        <v>10</v>
      </c>
      <c r="G719" s="4">
        <v>451</v>
      </c>
      <c r="H719" s="4">
        <v>224</v>
      </c>
      <c r="I719" s="4">
        <v>331</v>
      </c>
      <c r="J719" s="6">
        <v>1362.2</v>
      </c>
      <c r="K719" s="4">
        <v>0.89200000000000002</v>
      </c>
      <c r="L719" s="4" t="s">
        <v>19</v>
      </c>
      <c r="M719" s="4">
        <f>Inventory[[#This Row],[Daily_Demand]]*Inventory[[#This Row],[Lead_Time_Days]]</f>
        <v>1570</v>
      </c>
      <c r="N719" s="4">
        <f>MAX(0, Inventory[[#This Row],[Demand_Duration_Lead_time]]+Inventory[[#This Row],[Safety_Stock]]-Inventory[[#This Row],[Current_Inventory]])</f>
        <v>1343</v>
      </c>
      <c r="O7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19" s="8">
        <f>Inventory[[#This Row],[Current_Inventory]]*Inventory[[#This Row],[Unit_Cost]]</f>
        <v>614352.20000000007</v>
      </c>
      <c r="Q719" t="str">
        <f>IF(Inventory[[#This Row],[Stockout_Risk_Score]] &gt;= 0.8, "Critical",
   IF(Inventory[[#This Row],[Stockout_Risk_Score]] &gt;= 0.6, "High",
      IF(Inventory[[#This Row],[Stockout_Risk_Score]] &gt;= 0.3, "Medium", "Low")
   )
)</f>
        <v>Critical</v>
      </c>
      <c r="R719">
        <f>Inventory[[#This Row],[Lead_Time_Days]]*0.8</f>
        <v>8</v>
      </c>
      <c r="S719">
        <f>MAX(0,Inventory[[#This Row],[Daily_Demand]]*Inventory[[#This Row],[Adj_Lead_Time]]+Inventory[[#This Row],[Safety_Stock]]-Inventory[[#This Row],[Current_Inventory]])</f>
        <v>1029</v>
      </c>
    </row>
    <row r="720" spans="1:19" x14ac:dyDescent="0.25">
      <c r="A720">
        <v>719</v>
      </c>
      <c r="B720" t="s">
        <v>741</v>
      </c>
      <c r="C720" s="4" t="s">
        <v>26</v>
      </c>
      <c r="D720" t="s">
        <v>18</v>
      </c>
      <c r="E720" s="4">
        <v>110</v>
      </c>
      <c r="F720" s="4">
        <v>5</v>
      </c>
      <c r="G720" s="4">
        <v>88</v>
      </c>
      <c r="H720" s="4">
        <v>109</v>
      </c>
      <c r="I720" s="4">
        <v>81</v>
      </c>
      <c r="J720" s="6">
        <v>768.29</v>
      </c>
      <c r="K720" s="4">
        <v>0.378</v>
      </c>
      <c r="L720" s="4" t="s">
        <v>27</v>
      </c>
      <c r="M720" s="4">
        <f>Inventory[[#This Row],[Daily_Demand]]*Inventory[[#This Row],[Lead_Time_Days]]</f>
        <v>550</v>
      </c>
      <c r="N720" s="4">
        <f>MAX(0, Inventory[[#This Row],[Demand_Duration_Lead_time]]+Inventory[[#This Row],[Safety_Stock]]-Inventory[[#This Row],[Current_Inventory]])</f>
        <v>571</v>
      </c>
      <c r="O7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20" s="8">
        <f>Inventory[[#This Row],[Current_Inventory]]*Inventory[[#This Row],[Unit_Cost]]</f>
        <v>67609.51999999999</v>
      </c>
      <c r="Q720" t="str">
        <f>IF(Inventory[[#This Row],[Stockout_Risk_Score]] &gt;= 0.8, "Critical",
   IF(Inventory[[#This Row],[Stockout_Risk_Score]] &gt;= 0.6, "High",
      IF(Inventory[[#This Row],[Stockout_Risk_Score]] &gt;= 0.3, "Medium", "Low")
   )
)</f>
        <v>Medium</v>
      </c>
      <c r="R720">
        <f>Inventory[[#This Row],[Lead_Time_Days]]*0.8</f>
        <v>4</v>
      </c>
      <c r="S720">
        <f>MAX(0,Inventory[[#This Row],[Daily_Demand]]*Inventory[[#This Row],[Adj_Lead_Time]]+Inventory[[#This Row],[Safety_Stock]]-Inventory[[#This Row],[Current_Inventory]])</f>
        <v>461</v>
      </c>
    </row>
    <row r="721" spans="1:19" x14ac:dyDescent="0.25">
      <c r="A721">
        <v>720</v>
      </c>
      <c r="B721" t="s">
        <v>742</v>
      </c>
      <c r="C721" s="4" t="s">
        <v>26</v>
      </c>
      <c r="D721" t="s">
        <v>18</v>
      </c>
      <c r="E721" s="4">
        <v>7</v>
      </c>
      <c r="F721" s="4">
        <v>11</v>
      </c>
      <c r="G721" s="4">
        <v>477</v>
      </c>
      <c r="H721" s="4">
        <v>253</v>
      </c>
      <c r="I721" s="4">
        <v>173</v>
      </c>
      <c r="J721" s="6">
        <v>680.06</v>
      </c>
      <c r="K721" s="4">
        <v>0.29399999999999998</v>
      </c>
      <c r="L721" s="4" t="s">
        <v>15</v>
      </c>
      <c r="M721" s="4">
        <f>Inventory[[#This Row],[Daily_Demand]]*Inventory[[#This Row],[Lead_Time_Days]]</f>
        <v>77</v>
      </c>
      <c r="N721" s="4">
        <f>MAX(0, Inventory[[#This Row],[Demand_Duration_Lead_time]]+Inventory[[#This Row],[Safety_Stock]]-Inventory[[#This Row],[Current_Inventory]])</f>
        <v>0</v>
      </c>
      <c r="O7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21" s="8">
        <f>Inventory[[#This Row],[Current_Inventory]]*Inventory[[#This Row],[Unit_Cost]]</f>
        <v>324388.62</v>
      </c>
      <c r="Q721" t="str">
        <f>IF(Inventory[[#This Row],[Stockout_Risk_Score]] &gt;= 0.8, "Critical",
   IF(Inventory[[#This Row],[Stockout_Risk_Score]] &gt;= 0.6, "High",
      IF(Inventory[[#This Row],[Stockout_Risk_Score]] &gt;= 0.3, "Medium", "Low")
   )
)</f>
        <v>Low</v>
      </c>
      <c r="R721">
        <f>Inventory[[#This Row],[Lead_Time_Days]]*0.8</f>
        <v>8.8000000000000007</v>
      </c>
      <c r="S721">
        <f>MAX(0,Inventory[[#This Row],[Daily_Demand]]*Inventory[[#This Row],[Adj_Lead_Time]]+Inventory[[#This Row],[Safety_Stock]]-Inventory[[#This Row],[Current_Inventory]])</f>
        <v>0</v>
      </c>
    </row>
    <row r="722" spans="1:19" x14ac:dyDescent="0.25">
      <c r="A722">
        <v>721</v>
      </c>
      <c r="B722" t="s">
        <v>743</v>
      </c>
      <c r="C722" s="4" t="s">
        <v>21</v>
      </c>
      <c r="D722" t="s">
        <v>18</v>
      </c>
      <c r="E722" s="4">
        <v>7</v>
      </c>
      <c r="F722" s="4">
        <v>9</v>
      </c>
      <c r="G722" s="4">
        <v>559</v>
      </c>
      <c r="H722" s="4">
        <v>67</v>
      </c>
      <c r="I722" s="4">
        <v>219</v>
      </c>
      <c r="J722" s="6">
        <v>949.51</v>
      </c>
      <c r="K722" s="4">
        <v>0.67700000000000005</v>
      </c>
      <c r="L722" s="4" t="s">
        <v>27</v>
      </c>
      <c r="M722" s="4">
        <f>Inventory[[#This Row],[Daily_Demand]]*Inventory[[#This Row],[Lead_Time_Days]]</f>
        <v>63</v>
      </c>
      <c r="N722" s="4">
        <f>MAX(0, Inventory[[#This Row],[Demand_Duration_Lead_time]]+Inventory[[#This Row],[Safety_Stock]]-Inventory[[#This Row],[Current_Inventory]])</f>
        <v>0</v>
      </c>
      <c r="O7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722" s="8">
        <f>Inventory[[#This Row],[Current_Inventory]]*Inventory[[#This Row],[Unit_Cost]]</f>
        <v>530776.09</v>
      </c>
      <c r="Q722" t="str">
        <f>IF(Inventory[[#This Row],[Stockout_Risk_Score]] &gt;= 0.8, "Critical",
   IF(Inventory[[#This Row],[Stockout_Risk_Score]] &gt;= 0.6, "High",
      IF(Inventory[[#This Row],[Stockout_Risk_Score]] &gt;= 0.3, "Medium", "Low")
   )
)</f>
        <v>High</v>
      </c>
      <c r="R722">
        <f>Inventory[[#This Row],[Lead_Time_Days]]*0.8</f>
        <v>7.2</v>
      </c>
      <c r="S722">
        <f>MAX(0,Inventory[[#This Row],[Daily_Demand]]*Inventory[[#This Row],[Adj_Lead_Time]]+Inventory[[#This Row],[Safety_Stock]]-Inventory[[#This Row],[Current_Inventory]])</f>
        <v>0</v>
      </c>
    </row>
    <row r="723" spans="1:19" x14ac:dyDescent="0.25">
      <c r="A723">
        <v>722</v>
      </c>
      <c r="B723" t="s">
        <v>744</v>
      </c>
      <c r="C723" s="4" t="s">
        <v>21</v>
      </c>
      <c r="D723" t="s">
        <v>18</v>
      </c>
      <c r="E723" s="4">
        <v>88</v>
      </c>
      <c r="F723" s="4">
        <v>8</v>
      </c>
      <c r="G723" s="4">
        <v>354</v>
      </c>
      <c r="H723" s="4">
        <v>28</v>
      </c>
      <c r="I723" s="4">
        <v>61</v>
      </c>
      <c r="J723" s="6">
        <v>1108.05</v>
      </c>
      <c r="K723" s="4">
        <v>0.70299999999999996</v>
      </c>
      <c r="L723" s="4" t="s">
        <v>27</v>
      </c>
      <c r="M723" s="4">
        <f>Inventory[[#This Row],[Daily_Demand]]*Inventory[[#This Row],[Lead_Time_Days]]</f>
        <v>704</v>
      </c>
      <c r="N723" s="4">
        <f>MAX(0, Inventory[[#This Row],[Demand_Duration_Lead_time]]+Inventory[[#This Row],[Safety_Stock]]-Inventory[[#This Row],[Current_Inventory]])</f>
        <v>378</v>
      </c>
      <c r="O7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23" s="8">
        <f>Inventory[[#This Row],[Current_Inventory]]*Inventory[[#This Row],[Unit_Cost]]</f>
        <v>392249.7</v>
      </c>
      <c r="Q723" t="str">
        <f>IF(Inventory[[#This Row],[Stockout_Risk_Score]] &gt;= 0.8, "Critical",
   IF(Inventory[[#This Row],[Stockout_Risk_Score]] &gt;= 0.6, "High",
      IF(Inventory[[#This Row],[Stockout_Risk_Score]] &gt;= 0.3, "Medium", "Low")
   )
)</f>
        <v>High</v>
      </c>
      <c r="R723">
        <f>Inventory[[#This Row],[Lead_Time_Days]]*0.8</f>
        <v>6.4</v>
      </c>
      <c r="S723">
        <f>MAX(0,Inventory[[#This Row],[Daily_Demand]]*Inventory[[#This Row],[Adj_Lead_Time]]+Inventory[[#This Row],[Safety_Stock]]-Inventory[[#This Row],[Current_Inventory]])</f>
        <v>237.20000000000005</v>
      </c>
    </row>
    <row r="724" spans="1:19" x14ac:dyDescent="0.25">
      <c r="A724">
        <v>723</v>
      </c>
      <c r="B724" t="s">
        <v>745</v>
      </c>
      <c r="C724" s="4" t="s">
        <v>26</v>
      </c>
      <c r="D724" t="s">
        <v>22</v>
      </c>
      <c r="E724" s="4">
        <v>160</v>
      </c>
      <c r="F724" s="4">
        <v>4</v>
      </c>
      <c r="G724" s="4">
        <v>545</v>
      </c>
      <c r="H724" s="4">
        <v>126</v>
      </c>
      <c r="I724" s="4">
        <v>217</v>
      </c>
      <c r="J724" s="6">
        <v>326.76</v>
      </c>
      <c r="K724" s="4">
        <v>0.78</v>
      </c>
      <c r="L724" s="4" t="s">
        <v>27</v>
      </c>
      <c r="M724" s="4">
        <f>Inventory[[#This Row],[Daily_Demand]]*Inventory[[#This Row],[Lead_Time_Days]]</f>
        <v>640</v>
      </c>
      <c r="N724" s="4">
        <f>MAX(0, Inventory[[#This Row],[Demand_Duration_Lead_time]]+Inventory[[#This Row],[Safety_Stock]]-Inventory[[#This Row],[Current_Inventory]])</f>
        <v>221</v>
      </c>
      <c r="O7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24" s="8">
        <f>Inventory[[#This Row],[Current_Inventory]]*Inventory[[#This Row],[Unit_Cost]]</f>
        <v>178084.19999999998</v>
      </c>
      <c r="Q724" t="str">
        <f>IF(Inventory[[#This Row],[Stockout_Risk_Score]] &gt;= 0.8, "Critical",
   IF(Inventory[[#This Row],[Stockout_Risk_Score]] &gt;= 0.6, "High",
      IF(Inventory[[#This Row],[Stockout_Risk_Score]] &gt;= 0.3, "Medium", "Low")
   )
)</f>
        <v>High</v>
      </c>
      <c r="R724">
        <f>Inventory[[#This Row],[Lead_Time_Days]]*0.8</f>
        <v>3.2</v>
      </c>
      <c r="S724">
        <f>MAX(0,Inventory[[#This Row],[Daily_Demand]]*Inventory[[#This Row],[Adj_Lead_Time]]+Inventory[[#This Row],[Safety_Stock]]-Inventory[[#This Row],[Current_Inventory]])</f>
        <v>93</v>
      </c>
    </row>
    <row r="725" spans="1:19" x14ac:dyDescent="0.25">
      <c r="A725">
        <v>724</v>
      </c>
      <c r="B725" t="s">
        <v>746</v>
      </c>
      <c r="C725" s="4" t="s">
        <v>13</v>
      </c>
      <c r="D725" t="s">
        <v>22</v>
      </c>
      <c r="E725" s="4">
        <v>155</v>
      </c>
      <c r="F725" s="4">
        <v>8</v>
      </c>
      <c r="G725" s="4">
        <v>577</v>
      </c>
      <c r="H725" s="4">
        <v>145</v>
      </c>
      <c r="I725" s="4">
        <v>392</v>
      </c>
      <c r="J725" s="6">
        <v>1430.14</v>
      </c>
      <c r="K725" s="4">
        <v>0.83099999999999996</v>
      </c>
      <c r="L725" s="4" t="s">
        <v>15</v>
      </c>
      <c r="M725" s="4">
        <f>Inventory[[#This Row],[Daily_Demand]]*Inventory[[#This Row],[Lead_Time_Days]]</f>
        <v>1240</v>
      </c>
      <c r="N725" s="4">
        <f>MAX(0, Inventory[[#This Row],[Demand_Duration_Lead_time]]+Inventory[[#This Row],[Safety_Stock]]-Inventory[[#This Row],[Current_Inventory]])</f>
        <v>808</v>
      </c>
      <c r="O7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25" s="8">
        <f>Inventory[[#This Row],[Current_Inventory]]*Inventory[[#This Row],[Unit_Cost]]</f>
        <v>825190.78</v>
      </c>
      <c r="Q725" t="str">
        <f>IF(Inventory[[#This Row],[Stockout_Risk_Score]] &gt;= 0.8, "Critical",
   IF(Inventory[[#This Row],[Stockout_Risk_Score]] &gt;= 0.6, "High",
      IF(Inventory[[#This Row],[Stockout_Risk_Score]] &gt;= 0.3, "Medium", "Low")
   )
)</f>
        <v>Critical</v>
      </c>
      <c r="R725">
        <f>Inventory[[#This Row],[Lead_Time_Days]]*0.8</f>
        <v>6.4</v>
      </c>
      <c r="S725">
        <f>MAX(0,Inventory[[#This Row],[Daily_Demand]]*Inventory[[#This Row],[Adj_Lead_Time]]+Inventory[[#This Row],[Safety_Stock]]-Inventory[[#This Row],[Current_Inventory]])</f>
        <v>560</v>
      </c>
    </row>
    <row r="726" spans="1:19" x14ac:dyDescent="0.25">
      <c r="A726">
        <v>725</v>
      </c>
      <c r="B726" t="s">
        <v>747</v>
      </c>
      <c r="C726" s="4" t="s">
        <v>41</v>
      </c>
      <c r="D726" t="s">
        <v>14</v>
      </c>
      <c r="E726" s="4">
        <v>180</v>
      </c>
      <c r="F726" s="4">
        <v>8</v>
      </c>
      <c r="G726" s="4">
        <v>35</v>
      </c>
      <c r="H726" s="4">
        <v>22</v>
      </c>
      <c r="I726" s="4">
        <v>127</v>
      </c>
      <c r="J726" s="6">
        <v>1771.75</v>
      </c>
      <c r="K726" s="4">
        <v>0.26800000000000002</v>
      </c>
      <c r="L726" s="4" t="s">
        <v>27</v>
      </c>
      <c r="M726" s="4">
        <f>Inventory[[#This Row],[Daily_Demand]]*Inventory[[#This Row],[Lead_Time_Days]]</f>
        <v>1440</v>
      </c>
      <c r="N726" s="4">
        <f>MAX(0, Inventory[[#This Row],[Demand_Duration_Lead_time]]+Inventory[[#This Row],[Safety_Stock]]-Inventory[[#This Row],[Current_Inventory]])</f>
        <v>1427</v>
      </c>
      <c r="O7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26" s="8">
        <f>Inventory[[#This Row],[Current_Inventory]]*Inventory[[#This Row],[Unit_Cost]]</f>
        <v>62011.25</v>
      </c>
      <c r="Q726" t="str">
        <f>IF(Inventory[[#This Row],[Stockout_Risk_Score]] &gt;= 0.8, "Critical",
   IF(Inventory[[#This Row],[Stockout_Risk_Score]] &gt;= 0.6, "High",
      IF(Inventory[[#This Row],[Stockout_Risk_Score]] &gt;= 0.3, "Medium", "Low")
   )
)</f>
        <v>Low</v>
      </c>
      <c r="R726">
        <f>Inventory[[#This Row],[Lead_Time_Days]]*0.8</f>
        <v>6.4</v>
      </c>
      <c r="S726">
        <f>MAX(0,Inventory[[#This Row],[Daily_Demand]]*Inventory[[#This Row],[Adj_Lead_Time]]+Inventory[[#This Row],[Safety_Stock]]-Inventory[[#This Row],[Current_Inventory]])</f>
        <v>1139</v>
      </c>
    </row>
    <row r="727" spans="1:19" x14ac:dyDescent="0.25">
      <c r="A727">
        <v>726</v>
      </c>
      <c r="B727" t="s">
        <v>748</v>
      </c>
      <c r="C727" s="4" t="s">
        <v>41</v>
      </c>
      <c r="D727" t="s">
        <v>14</v>
      </c>
      <c r="E727" s="4">
        <v>199</v>
      </c>
      <c r="F727" s="4">
        <v>11</v>
      </c>
      <c r="G727" s="4">
        <v>475</v>
      </c>
      <c r="H727" s="4">
        <v>110</v>
      </c>
      <c r="I727" s="4">
        <v>83</v>
      </c>
      <c r="J727" s="6">
        <v>592.07000000000005</v>
      </c>
      <c r="K727" s="4">
        <v>0.68700000000000006</v>
      </c>
      <c r="L727" s="4" t="s">
        <v>27</v>
      </c>
      <c r="M727" s="4">
        <f>Inventory[[#This Row],[Daily_Demand]]*Inventory[[#This Row],[Lead_Time_Days]]</f>
        <v>2189</v>
      </c>
      <c r="N727" s="4">
        <f>MAX(0, Inventory[[#This Row],[Demand_Duration_Lead_time]]+Inventory[[#This Row],[Safety_Stock]]-Inventory[[#This Row],[Current_Inventory]])</f>
        <v>1824</v>
      </c>
      <c r="O7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27" s="8">
        <f>Inventory[[#This Row],[Current_Inventory]]*Inventory[[#This Row],[Unit_Cost]]</f>
        <v>281233.25</v>
      </c>
      <c r="Q727" t="str">
        <f>IF(Inventory[[#This Row],[Stockout_Risk_Score]] &gt;= 0.8, "Critical",
   IF(Inventory[[#This Row],[Stockout_Risk_Score]] &gt;= 0.6, "High",
      IF(Inventory[[#This Row],[Stockout_Risk_Score]] &gt;= 0.3, "Medium", "Low")
   )
)</f>
        <v>High</v>
      </c>
      <c r="R727">
        <f>Inventory[[#This Row],[Lead_Time_Days]]*0.8</f>
        <v>8.8000000000000007</v>
      </c>
      <c r="S727">
        <f>MAX(0,Inventory[[#This Row],[Daily_Demand]]*Inventory[[#This Row],[Adj_Lead_Time]]+Inventory[[#This Row],[Safety_Stock]]-Inventory[[#This Row],[Current_Inventory]])</f>
        <v>1386.2</v>
      </c>
    </row>
    <row r="728" spans="1:19" x14ac:dyDescent="0.25">
      <c r="A728">
        <v>727</v>
      </c>
      <c r="B728" t="s">
        <v>749</v>
      </c>
      <c r="C728" s="4" t="s">
        <v>13</v>
      </c>
      <c r="D728" t="s">
        <v>14</v>
      </c>
      <c r="E728" s="4">
        <v>174</v>
      </c>
      <c r="F728" s="4">
        <v>4</v>
      </c>
      <c r="G728" s="4">
        <v>529</v>
      </c>
      <c r="H728" s="4">
        <v>164</v>
      </c>
      <c r="I728" s="4">
        <v>258</v>
      </c>
      <c r="J728" s="6">
        <v>401.76</v>
      </c>
      <c r="K728" s="4">
        <v>0.13500000000000001</v>
      </c>
      <c r="L728" s="4" t="s">
        <v>19</v>
      </c>
      <c r="M728" s="4">
        <f>Inventory[[#This Row],[Daily_Demand]]*Inventory[[#This Row],[Lead_Time_Days]]</f>
        <v>696</v>
      </c>
      <c r="N728" s="4">
        <f>MAX(0, Inventory[[#This Row],[Demand_Duration_Lead_time]]+Inventory[[#This Row],[Safety_Stock]]-Inventory[[#This Row],[Current_Inventory]])</f>
        <v>331</v>
      </c>
      <c r="O7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28" s="8">
        <f>Inventory[[#This Row],[Current_Inventory]]*Inventory[[#This Row],[Unit_Cost]]</f>
        <v>212531.04</v>
      </c>
      <c r="Q728" t="str">
        <f>IF(Inventory[[#This Row],[Stockout_Risk_Score]] &gt;= 0.8, "Critical",
   IF(Inventory[[#This Row],[Stockout_Risk_Score]] &gt;= 0.6, "High",
      IF(Inventory[[#This Row],[Stockout_Risk_Score]] &gt;= 0.3, "Medium", "Low")
   )
)</f>
        <v>Low</v>
      </c>
      <c r="R728">
        <f>Inventory[[#This Row],[Lead_Time_Days]]*0.8</f>
        <v>3.2</v>
      </c>
      <c r="S728">
        <f>MAX(0,Inventory[[#This Row],[Daily_Demand]]*Inventory[[#This Row],[Adj_Lead_Time]]+Inventory[[#This Row],[Safety_Stock]]-Inventory[[#This Row],[Current_Inventory]])</f>
        <v>191.80000000000007</v>
      </c>
    </row>
    <row r="729" spans="1:19" x14ac:dyDescent="0.25">
      <c r="A729">
        <v>728</v>
      </c>
      <c r="B729" t="s">
        <v>750</v>
      </c>
      <c r="C729" s="4" t="s">
        <v>26</v>
      </c>
      <c r="D729" t="s">
        <v>22</v>
      </c>
      <c r="E729" s="4">
        <v>111</v>
      </c>
      <c r="F729" s="4">
        <v>3</v>
      </c>
      <c r="G729" s="4">
        <v>228</v>
      </c>
      <c r="H729" s="4">
        <v>91</v>
      </c>
      <c r="I729" s="4">
        <v>375</v>
      </c>
      <c r="J729" s="6">
        <v>1532.99</v>
      </c>
      <c r="K729" s="4">
        <v>0.51100000000000001</v>
      </c>
      <c r="L729" s="4" t="s">
        <v>15</v>
      </c>
      <c r="M729" s="4">
        <f>Inventory[[#This Row],[Daily_Demand]]*Inventory[[#This Row],[Lead_Time_Days]]</f>
        <v>333</v>
      </c>
      <c r="N729" s="4">
        <f>MAX(0, Inventory[[#This Row],[Demand_Duration_Lead_time]]+Inventory[[#This Row],[Safety_Stock]]-Inventory[[#This Row],[Current_Inventory]])</f>
        <v>196</v>
      </c>
      <c r="O7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29" s="8">
        <f>Inventory[[#This Row],[Current_Inventory]]*Inventory[[#This Row],[Unit_Cost]]</f>
        <v>349521.72000000003</v>
      </c>
      <c r="Q729" t="str">
        <f>IF(Inventory[[#This Row],[Stockout_Risk_Score]] &gt;= 0.8, "Critical",
   IF(Inventory[[#This Row],[Stockout_Risk_Score]] &gt;= 0.6, "High",
      IF(Inventory[[#This Row],[Stockout_Risk_Score]] &gt;= 0.3, "Medium", "Low")
   )
)</f>
        <v>Medium</v>
      </c>
      <c r="R729">
        <f>Inventory[[#This Row],[Lead_Time_Days]]*0.8</f>
        <v>2.4000000000000004</v>
      </c>
      <c r="S729">
        <f>MAX(0,Inventory[[#This Row],[Daily_Demand]]*Inventory[[#This Row],[Adj_Lead_Time]]+Inventory[[#This Row],[Safety_Stock]]-Inventory[[#This Row],[Current_Inventory]])</f>
        <v>129.40000000000003</v>
      </c>
    </row>
    <row r="730" spans="1:19" x14ac:dyDescent="0.25">
      <c r="A730">
        <v>729</v>
      </c>
      <c r="B730" t="s">
        <v>751</v>
      </c>
      <c r="C730" s="4" t="s">
        <v>21</v>
      </c>
      <c r="D730" t="s">
        <v>18</v>
      </c>
      <c r="E730" s="4">
        <v>172</v>
      </c>
      <c r="F730" s="4">
        <v>10</v>
      </c>
      <c r="G730" s="4">
        <v>177</v>
      </c>
      <c r="H730" s="4">
        <v>97</v>
      </c>
      <c r="I730" s="4">
        <v>57</v>
      </c>
      <c r="J730" s="6">
        <v>407.91</v>
      </c>
      <c r="K730" s="4">
        <v>0.61299999999999999</v>
      </c>
      <c r="L730" s="4" t="s">
        <v>19</v>
      </c>
      <c r="M730" s="4">
        <f>Inventory[[#This Row],[Daily_Demand]]*Inventory[[#This Row],[Lead_Time_Days]]</f>
        <v>1720</v>
      </c>
      <c r="N730" s="4">
        <f>MAX(0, Inventory[[#This Row],[Demand_Duration_Lead_time]]+Inventory[[#This Row],[Safety_Stock]]-Inventory[[#This Row],[Current_Inventory]])</f>
        <v>1640</v>
      </c>
      <c r="O7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30" s="8">
        <f>Inventory[[#This Row],[Current_Inventory]]*Inventory[[#This Row],[Unit_Cost]]</f>
        <v>72200.070000000007</v>
      </c>
      <c r="Q730" t="str">
        <f>IF(Inventory[[#This Row],[Stockout_Risk_Score]] &gt;= 0.8, "Critical",
   IF(Inventory[[#This Row],[Stockout_Risk_Score]] &gt;= 0.6, "High",
      IF(Inventory[[#This Row],[Stockout_Risk_Score]] &gt;= 0.3, "Medium", "Low")
   )
)</f>
        <v>High</v>
      </c>
      <c r="R730">
        <f>Inventory[[#This Row],[Lead_Time_Days]]*0.8</f>
        <v>8</v>
      </c>
      <c r="S730">
        <f>MAX(0,Inventory[[#This Row],[Daily_Demand]]*Inventory[[#This Row],[Adj_Lead_Time]]+Inventory[[#This Row],[Safety_Stock]]-Inventory[[#This Row],[Current_Inventory]])</f>
        <v>1296</v>
      </c>
    </row>
    <row r="731" spans="1:19" x14ac:dyDescent="0.25">
      <c r="A731">
        <v>730</v>
      </c>
      <c r="B731" t="s">
        <v>752</v>
      </c>
      <c r="C731" s="4" t="s">
        <v>41</v>
      </c>
      <c r="D731" t="s">
        <v>14</v>
      </c>
      <c r="E731" s="4">
        <v>138</v>
      </c>
      <c r="F731" s="4">
        <v>2</v>
      </c>
      <c r="G731" s="4">
        <v>356</v>
      </c>
      <c r="H731" s="4">
        <v>114</v>
      </c>
      <c r="I731" s="4">
        <v>274</v>
      </c>
      <c r="J731" s="6">
        <v>130.44999999999999</v>
      </c>
      <c r="K731" s="4">
        <v>0.16200000000000001</v>
      </c>
      <c r="L731" s="4" t="s">
        <v>19</v>
      </c>
      <c r="M731" s="4">
        <f>Inventory[[#This Row],[Daily_Demand]]*Inventory[[#This Row],[Lead_Time_Days]]</f>
        <v>276</v>
      </c>
      <c r="N731" s="4">
        <f>MAX(0, Inventory[[#This Row],[Demand_Duration_Lead_time]]+Inventory[[#This Row],[Safety_Stock]]-Inventory[[#This Row],[Current_Inventory]])</f>
        <v>34</v>
      </c>
      <c r="O7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31" s="8">
        <f>Inventory[[#This Row],[Current_Inventory]]*Inventory[[#This Row],[Unit_Cost]]</f>
        <v>46440.2</v>
      </c>
      <c r="Q731" t="str">
        <f>IF(Inventory[[#This Row],[Stockout_Risk_Score]] &gt;= 0.8, "Critical",
   IF(Inventory[[#This Row],[Stockout_Risk_Score]] &gt;= 0.6, "High",
      IF(Inventory[[#This Row],[Stockout_Risk_Score]] &gt;= 0.3, "Medium", "Low")
   )
)</f>
        <v>Low</v>
      </c>
      <c r="R731">
        <f>Inventory[[#This Row],[Lead_Time_Days]]*0.8</f>
        <v>1.6</v>
      </c>
      <c r="S731">
        <f>MAX(0,Inventory[[#This Row],[Daily_Demand]]*Inventory[[#This Row],[Adj_Lead_Time]]+Inventory[[#This Row],[Safety_Stock]]-Inventory[[#This Row],[Current_Inventory]])</f>
        <v>0</v>
      </c>
    </row>
    <row r="732" spans="1:19" x14ac:dyDescent="0.25">
      <c r="A732">
        <v>731</v>
      </c>
      <c r="B732" t="s">
        <v>753</v>
      </c>
      <c r="C732" s="4" t="s">
        <v>17</v>
      </c>
      <c r="D732" t="s">
        <v>18</v>
      </c>
      <c r="E732" s="4">
        <v>24</v>
      </c>
      <c r="F732" s="4">
        <v>8</v>
      </c>
      <c r="G732" s="4">
        <v>758</v>
      </c>
      <c r="H732" s="4">
        <v>139</v>
      </c>
      <c r="I732" s="4">
        <v>276</v>
      </c>
      <c r="J732" s="6">
        <v>1257.52</v>
      </c>
      <c r="K732" s="4">
        <v>7.6999999999999999E-2</v>
      </c>
      <c r="L732" s="4" t="s">
        <v>27</v>
      </c>
      <c r="M732" s="4">
        <f>Inventory[[#This Row],[Daily_Demand]]*Inventory[[#This Row],[Lead_Time_Days]]</f>
        <v>192</v>
      </c>
      <c r="N732" s="4">
        <f>MAX(0, Inventory[[#This Row],[Demand_Duration_Lead_time]]+Inventory[[#This Row],[Safety_Stock]]-Inventory[[#This Row],[Current_Inventory]])</f>
        <v>0</v>
      </c>
      <c r="O7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732" s="8">
        <f>Inventory[[#This Row],[Current_Inventory]]*Inventory[[#This Row],[Unit_Cost]]</f>
        <v>953200.16</v>
      </c>
      <c r="Q732" t="str">
        <f>IF(Inventory[[#This Row],[Stockout_Risk_Score]] &gt;= 0.8, "Critical",
   IF(Inventory[[#This Row],[Stockout_Risk_Score]] &gt;= 0.6, "High",
      IF(Inventory[[#This Row],[Stockout_Risk_Score]] &gt;= 0.3, "Medium", "Low")
   )
)</f>
        <v>Low</v>
      </c>
      <c r="R732">
        <f>Inventory[[#This Row],[Lead_Time_Days]]*0.8</f>
        <v>6.4</v>
      </c>
      <c r="S732">
        <f>MAX(0,Inventory[[#This Row],[Daily_Demand]]*Inventory[[#This Row],[Adj_Lead_Time]]+Inventory[[#This Row],[Safety_Stock]]-Inventory[[#This Row],[Current_Inventory]])</f>
        <v>0</v>
      </c>
    </row>
    <row r="733" spans="1:19" x14ac:dyDescent="0.25">
      <c r="A733">
        <v>732</v>
      </c>
      <c r="B733" t="s">
        <v>754</v>
      </c>
      <c r="C733" s="4" t="s">
        <v>17</v>
      </c>
      <c r="D733" t="s">
        <v>14</v>
      </c>
      <c r="E733" s="4">
        <v>143</v>
      </c>
      <c r="F733" s="4">
        <v>5</v>
      </c>
      <c r="G733" s="4">
        <v>260</v>
      </c>
      <c r="H733" s="4">
        <v>281</v>
      </c>
      <c r="I733" s="4">
        <v>224</v>
      </c>
      <c r="J733" s="6">
        <v>517.52</v>
      </c>
      <c r="K733" s="4">
        <v>0.19500000000000001</v>
      </c>
      <c r="L733" s="4" t="s">
        <v>19</v>
      </c>
      <c r="M733" s="4">
        <f>Inventory[[#This Row],[Daily_Demand]]*Inventory[[#This Row],[Lead_Time_Days]]</f>
        <v>715</v>
      </c>
      <c r="N733" s="4">
        <f>MAX(0, Inventory[[#This Row],[Demand_Duration_Lead_time]]+Inventory[[#This Row],[Safety_Stock]]-Inventory[[#This Row],[Current_Inventory]])</f>
        <v>736</v>
      </c>
      <c r="O7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33" s="8">
        <f>Inventory[[#This Row],[Current_Inventory]]*Inventory[[#This Row],[Unit_Cost]]</f>
        <v>134555.19999999998</v>
      </c>
      <c r="Q733" t="str">
        <f>IF(Inventory[[#This Row],[Stockout_Risk_Score]] &gt;= 0.8, "Critical",
   IF(Inventory[[#This Row],[Stockout_Risk_Score]] &gt;= 0.6, "High",
      IF(Inventory[[#This Row],[Stockout_Risk_Score]] &gt;= 0.3, "Medium", "Low")
   )
)</f>
        <v>Low</v>
      </c>
      <c r="R733">
        <f>Inventory[[#This Row],[Lead_Time_Days]]*0.8</f>
        <v>4</v>
      </c>
      <c r="S733">
        <f>MAX(0,Inventory[[#This Row],[Daily_Demand]]*Inventory[[#This Row],[Adj_Lead_Time]]+Inventory[[#This Row],[Safety_Stock]]-Inventory[[#This Row],[Current_Inventory]])</f>
        <v>593</v>
      </c>
    </row>
    <row r="734" spans="1:19" x14ac:dyDescent="0.25">
      <c r="A734">
        <v>733</v>
      </c>
      <c r="B734" t="s">
        <v>755</v>
      </c>
      <c r="C734" s="4" t="s">
        <v>13</v>
      </c>
      <c r="D734" t="s">
        <v>14</v>
      </c>
      <c r="E734" s="4">
        <v>100</v>
      </c>
      <c r="F734" s="4">
        <v>3</v>
      </c>
      <c r="G734" s="4">
        <v>77</v>
      </c>
      <c r="H734" s="4">
        <v>23</v>
      </c>
      <c r="I734" s="4">
        <v>130</v>
      </c>
      <c r="J734" s="6">
        <v>385.03</v>
      </c>
      <c r="K734" s="4">
        <v>0.42099999999999999</v>
      </c>
      <c r="L734" s="4" t="s">
        <v>27</v>
      </c>
      <c r="M734" s="4">
        <f>Inventory[[#This Row],[Daily_Demand]]*Inventory[[#This Row],[Lead_Time_Days]]</f>
        <v>300</v>
      </c>
      <c r="N734" s="4">
        <f>MAX(0, Inventory[[#This Row],[Demand_Duration_Lead_time]]+Inventory[[#This Row],[Safety_Stock]]-Inventory[[#This Row],[Current_Inventory]])</f>
        <v>246</v>
      </c>
      <c r="O7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34" s="8">
        <f>Inventory[[#This Row],[Current_Inventory]]*Inventory[[#This Row],[Unit_Cost]]</f>
        <v>29647.309999999998</v>
      </c>
      <c r="Q734" t="str">
        <f>IF(Inventory[[#This Row],[Stockout_Risk_Score]] &gt;= 0.8, "Critical",
   IF(Inventory[[#This Row],[Stockout_Risk_Score]] &gt;= 0.6, "High",
      IF(Inventory[[#This Row],[Stockout_Risk_Score]] &gt;= 0.3, "Medium", "Low")
   )
)</f>
        <v>Medium</v>
      </c>
      <c r="R734">
        <f>Inventory[[#This Row],[Lead_Time_Days]]*0.8</f>
        <v>2.4000000000000004</v>
      </c>
      <c r="S734">
        <f>MAX(0,Inventory[[#This Row],[Daily_Demand]]*Inventory[[#This Row],[Adj_Lead_Time]]+Inventory[[#This Row],[Safety_Stock]]-Inventory[[#This Row],[Current_Inventory]])</f>
        <v>186</v>
      </c>
    </row>
    <row r="735" spans="1:19" x14ac:dyDescent="0.25">
      <c r="A735">
        <v>734</v>
      </c>
      <c r="B735" t="s">
        <v>756</v>
      </c>
      <c r="C735" s="4" t="s">
        <v>26</v>
      </c>
      <c r="D735" t="s">
        <v>14</v>
      </c>
      <c r="E735" s="4">
        <v>128</v>
      </c>
      <c r="F735" s="4">
        <v>3</v>
      </c>
      <c r="G735" s="4">
        <v>324</v>
      </c>
      <c r="H735" s="4">
        <v>137</v>
      </c>
      <c r="I735" s="4">
        <v>331</v>
      </c>
      <c r="J735" s="6">
        <v>1964.13</v>
      </c>
      <c r="K735" s="4">
        <v>0.88800000000000001</v>
      </c>
      <c r="L735" s="4" t="s">
        <v>19</v>
      </c>
      <c r="M735" s="4">
        <f>Inventory[[#This Row],[Daily_Demand]]*Inventory[[#This Row],[Lead_Time_Days]]</f>
        <v>384</v>
      </c>
      <c r="N735" s="4">
        <f>MAX(0, Inventory[[#This Row],[Demand_Duration_Lead_time]]+Inventory[[#This Row],[Safety_Stock]]-Inventory[[#This Row],[Current_Inventory]])</f>
        <v>197</v>
      </c>
      <c r="O7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35" s="8">
        <f>Inventory[[#This Row],[Current_Inventory]]*Inventory[[#This Row],[Unit_Cost]]</f>
        <v>636378.12</v>
      </c>
      <c r="Q735" t="str">
        <f>IF(Inventory[[#This Row],[Stockout_Risk_Score]] &gt;= 0.8, "Critical",
   IF(Inventory[[#This Row],[Stockout_Risk_Score]] &gt;= 0.6, "High",
      IF(Inventory[[#This Row],[Stockout_Risk_Score]] &gt;= 0.3, "Medium", "Low")
   )
)</f>
        <v>Critical</v>
      </c>
      <c r="R735">
        <f>Inventory[[#This Row],[Lead_Time_Days]]*0.8</f>
        <v>2.4000000000000004</v>
      </c>
      <c r="S735">
        <f>MAX(0,Inventory[[#This Row],[Daily_Demand]]*Inventory[[#This Row],[Adj_Lead_Time]]+Inventory[[#This Row],[Safety_Stock]]-Inventory[[#This Row],[Current_Inventory]])</f>
        <v>120.20000000000005</v>
      </c>
    </row>
    <row r="736" spans="1:19" x14ac:dyDescent="0.25">
      <c r="A736">
        <v>735</v>
      </c>
      <c r="B736" t="s">
        <v>757</v>
      </c>
      <c r="C736" s="4" t="s">
        <v>41</v>
      </c>
      <c r="D736" t="s">
        <v>14</v>
      </c>
      <c r="E736" s="4">
        <v>159</v>
      </c>
      <c r="F736" s="4">
        <v>9</v>
      </c>
      <c r="G736" s="4">
        <v>364</v>
      </c>
      <c r="H736" s="4">
        <v>69</v>
      </c>
      <c r="I736" s="4">
        <v>106</v>
      </c>
      <c r="J736" s="6">
        <v>619.14</v>
      </c>
      <c r="K736" s="4">
        <v>0.53200000000000003</v>
      </c>
      <c r="L736" s="4" t="s">
        <v>15</v>
      </c>
      <c r="M736" s="4">
        <f>Inventory[[#This Row],[Daily_Demand]]*Inventory[[#This Row],[Lead_Time_Days]]</f>
        <v>1431</v>
      </c>
      <c r="N736" s="4">
        <f>MAX(0, Inventory[[#This Row],[Demand_Duration_Lead_time]]+Inventory[[#This Row],[Safety_Stock]]-Inventory[[#This Row],[Current_Inventory]])</f>
        <v>1136</v>
      </c>
      <c r="O7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36" s="8">
        <f>Inventory[[#This Row],[Current_Inventory]]*Inventory[[#This Row],[Unit_Cost]]</f>
        <v>225366.96</v>
      </c>
      <c r="Q736" t="str">
        <f>IF(Inventory[[#This Row],[Stockout_Risk_Score]] &gt;= 0.8, "Critical",
   IF(Inventory[[#This Row],[Stockout_Risk_Score]] &gt;= 0.6, "High",
      IF(Inventory[[#This Row],[Stockout_Risk_Score]] &gt;= 0.3, "Medium", "Low")
   )
)</f>
        <v>Medium</v>
      </c>
      <c r="R736">
        <f>Inventory[[#This Row],[Lead_Time_Days]]*0.8</f>
        <v>7.2</v>
      </c>
      <c r="S736">
        <f>MAX(0,Inventory[[#This Row],[Daily_Demand]]*Inventory[[#This Row],[Adj_Lead_Time]]+Inventory[[#This Row],[Safety_Stock]]-Inventory[[#This Row],[Current_Inventory]])</f>
        <v>849.8</v>
      </c>
    </row>
    <row r="737" spans="1:19" x14ac:dyDescent="0.25">
      <c r="A737">
        <v>736</v>
      </c>
      <c r="B737" t="s">
        <v>758</v>
      </c>
      <c r="C737" s="4" t="s">
        <v>26</v>
      </c>
      <c r="D737" t="s">
        <v>14</v>
      </c>
      <c r="E737" s="4">
        <v>25</v>
      </c>
      <c r="F737" s="4">
        <v>8</v>
      </c>
      <c r="G737" s="4">
        <v>661</v>
      </c>
      <c r="H737" s="4">
        <v>236</v>
      </c>
      <c r="I737" s="4">
        <v>184</v>
      </c>
      <c r="J737" s="6">
        <v>1811.71</v>
      </c>
      <c r="K737" s="4">
        <v>0.748</v>
      </c>
      <c r="L737" s="4" t="s">
        <v>15</v>
      </c>
      <c r="M737" s="4">
        <f>Inventory[[#This Row],[Daily_Demand]]*Inventory[[#This Row],[Lead_Time_Days]]</f>
        <v>200</v>
      </c>
      <c r="N737" s="4">
        <f>MAX(0, Inventory[[#This Row],[Demand_Duration_Lead_time]]+Inventory[[#This Row],[Safety_Stock]]-Inventory[[#This Row],[Current_Inventory]])</f>
        <v>0</v>
      </c>
      <c r="O7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37" s="8">
        <f>Inventory[[#This Row],[Current_Inventory]]*Inventory[[#This Row],[Unit_Cost]]</f>
        <v>1197540.31</v>
      </c>
      <c r="Q737" t="str">
        <f>IF(Inventory[[#This Row],[Stockout_Risk_Score]] &gt;= 0.8, "Critical",
   IF(Inventory[[#This Row],[Stockout_Risk_Score]] &gt;= 0.6, "High",
      IF(Inventory[[#This Row],[Stockout_Risk_Score]] &gt;= 0.3, "Medium", "Low")
   )
)</f>
        <v>High</v>
      </c>
      <c r="R737">
        <f>Inventory[[#This Row],[Lead_Time_Days]]*0.8</f>
        <v>6.4</v>
      </c>
      <c r="S737">
        <f>MAX(0,Inventory[[#This Row],[Daily_Demand]]*Inventory[[#This Row],[Adj_Lead_Time]]+Inventory[[#This Row],[Safety_Stock]]-Inventory[[#This Row],[Current_Inventory]])</f>
        <v>0</v>
      </c>
    </row>
    <row r="738" spans="1:19" x14ac:dyDescent="0.25">
      <c r="A738">
        <v>737</v>
      </c>
      <c r="B738" t="s">
        <v>759</v>
      </c>
      <c r="C738" s="4" t="s">
        <v>41</v>
      </c>
      <c r="D738" t="s">
        <v>18</v>
      </c>
      <c r="E738" s="4">
        <v>118</v>
      </c>
      <c r="F738" s="4">
        <v>13</v>
      </c>
      <c r="G738" s="4">
        <v>748</v>
      </c>
      <c r="H738" s="4">
        <v>26</v>
      </c>
      <c r="I738" s="4">
        <v>287</v>
      </c>
      <c r="J738" s="6">
        <v>397.53</v>
      </c>
      <c r="K738" s="4">
        <v>0.17399999999999999</v>
      </c>
      <c r="L738" s="4" t="s">
        <v>19</v>
      </c>
      <c r="M738" s="4">
        <f>Inventory[[#This Row],[Daily_Demand]]*Inventory[[#This Row],[Lead_Time_Days]]</f>
        <v>1534</v>
      </c>
      <c r="N738" s="4">
        <f>MAX(0, Inventory[[#This Row],[Demand_Duration_Lead_time]]+Inventory[[#This Row],[Safety_Stock]]-Inventory[[#This Row],[Current_Inventory]])</f>
        <v>812</v>
      </c>
      <c r="O7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38" s="8">
        <f>Inventory[[#This Row],[Current_Inventory]]*Inventory[[#This Row],[Unit_Cost]]</f>
        <v>297352.44</v>
      </c>
      <c r="Q738" t="str">
        <f>IF(Inventory[[#This Row],[Stockout_Risk_Score]] &gt;= 0.8, "Critical",
   IF(Inventory[[#This Row],[Stockout_Risk_Score]] &gt;= 0.6, "High",
      IF(Inventory[[#This Row],[Stockout_Risk_Score]] &gt;= 0.3, "Medium", "Low")
   )
)</f>
        <v>Low</v>
      </c>
      <c r="R738">
        <f>Inventory[[#This Row],[Lead_Time_Days]]*0.8</f>
        <v>10.4</v>
      </c>
      <c r="S738">
        <f>MAX(0,Inventory[[#This Row],[Daily_Demand]]*Inventory[[#This Row],[Adj_Lead_Time]]+Inventory[[#This Row],[Safety_Stock]]-Inventory[[#This Row],[Current_Inventory]])</f>
        <v>505.20000000000005</v>
      </c>
    </row>
    <row r="739" spans="1:19" x14ac:dyDescent="0.25">
      <c r="A739">
        <v>738</v>
      </c>
      <c r="B739" t="s">
        <v>760</v>
      </c>
      <c r="C739" s="4" t="s">
        <v>13</v>
      </c>
      <c r="D739" t="s">
        <v>14</v>
      </c>
      <c r="E739" s="4">
        <v>17</v>
      </c>
      <c r="F739" s="4">
        <v>8</v>
      </c>
      <c r="G739" s="4">
        <v>33</v>
      </c>
      <c r="H739" s="4">
        <v>54</v>
      </c>
      <c r="I739" s="4">
        <v>266</v>
      </c>
      <c r="J739" s="6">
        <v>1647.01</v>
      </c>
      <c r="K739" s="4">
        <v>0.106</v>
      </c>
      <c r="L739" s="4" t="s">
        <v>27</v>
      </c>
      <c r="M739" s="4">
        <f>Inventory[[#This Row],[Daily_Demand]]*Inventory[[#This Row],[Lead_Time_Days]]</f>
        <v>136</v>
      </c>
      <c r="N739" s="4">
        <f>MAX(0, Inventory[[#This Row],[Demand_Duration_Lead_time]]+Inventory[[#This Row],[Safety_Stock]]-Inventory[[#This Row],[Current_Inventory]])</f>
        <v>157</v>
      </c>
      <c r="O7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39" s="8">
        <f>Inventory[[#This Row],[Current_Inventory]]*Inventory[[#This Row],[Unit_Cost]]</f>
        <v>54351.33</v>
      </c>
      <c r="Q739" t="str">
        <f>IF(Inventory[[#This Row],[Stockout_Risk_Score]] &gt;= 0.8, "Critical",
   IF(Inventory[[#This Row],[Stockout_Risk_Score]] &gt;= 0.6, "High",
      IF(Inventory[[#This Row],[Stockout_Risk_Score]] &gt;= 0.3, "Medium", "Low")
   )
)</f>
        <v>Low</v>
      </c>
      <c r="R739">
        <f>Inventory[[#This Row],[Lead_Time_Days]]*0.8</f>
        <v>6.4</v>
      </c>
      <c r="S739">
        <f>MAX(0,Inventory[[#This Row],[Daily_Demand]]*Inventory[[#This Row],[Adj_Lead_Time]]+Inventory[[#This Row],[Safety_Stock]]-Inventory[[#This Row],[Current_Inventory]])</f>
        <v>129.80000000000001</v>
      </c>
    </row>
    <row r="740" spans="1:19" x14ac:dyDescent="0.25">
      <c r="A740">
        <v>739</v>
      </c>
      <c r="B740" t="s">
        <v>761</v>
      </c>
      <c r="C740" s="4" t="s">
        <v>13</v>
      </c>
      <c r="D740" t="s">
        <v>18</v>
      </c>
      <c r="E740" s="4">
        <v>90</v>
      </c>
      <c r="F740" s="4">
        <v>6</v>
      </c>
      <c r="G740" s="4">
        <v>378</v>
      </c>
      <c r="H740" s="4">
        <v>47</v>
      </c>
      <c r="I740" s="4">
        <v>276</v>
      </c>
      <c r="J740" s="6">
        <v>1028.94</v>
      </c>
      <c r="K740" s="4">
        <v>0.24</v>
      </c>
      <c r="L740" s="4" t="s">
        <v>27</v>
      </c>
      <c r="M740" s="4">
        <f>Inventory[[#This Row],[Daily_Demand]]*Inventory[[#This Row],[Lead_Time_Days]]</f>
        <v>540</v>
      </c>
      <c r="N740" s="4">
        <f>MAX(0, Inventory[[#This Row],[Demand_Duration_Lead_time]]+Inventory[[#This Row],[Safety_Stock]]-Inventory[[#This Row],[Current_Inventory]])</f>
        <v>209</v>
      </c>
      <c r="O7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40" s="8">
        <f>Inventory[[#This Row],[Current_Inventory]]*Inventory[[#This Row],[Unit_Cost]]</f>
        <v>388939.32</v>
      </c>
      <c r="Q740" t="str">
        <f>IF(Inventory[[#This Row],[Stockout_Risk_Score]] &gt;= 0.8, "Critical",
   IF(Inventory[[#This Row],[Stockout_Risk_Score]] &gt;= 0.6, "High",
      IF(Inventory[[#This Row],[Stockout_Risk_Score]] &gt;= 0.3, "Medium", "Low")
   )
)</f>
        <v>Low</v>
      </c>
      <c r="R740">
        <f>Inventory[[#This Row],[Lead_Time_Days]]*0.8</f>
        <v>4.8000000000000007</v>
      </c>
      <c r="S740">
        <f>MAX(0,Inventory[[#This Row],[Daily_Demand]]*Inventory[[#This Row],[Adj_Lead_Time]]+Inventory[[#This Row],[Safety_Stock]]-Inventory[[#This Row],[Current_Inventory]])</f>
        <v>101.00000000000006</v>
      </c>
    </row>
    <row r="741" spans="1:19" x14ac:dyDescent="0.25">
      <c r="A741">
        <v>740</v>
      </c>
      <c r="B741" t="s">
        <v>762</v>
      </c>
      <c r="C741" s="4" t="s">
        <v>17</v>
      </c>
      <c r="D741" t="s">
        <v>22</v>
      </c>
      <c r="E741" s="4">
        <v>39</v>
      </c>
      <c r="F741" s="4">
        <v>11</v>
      </c>
      <c r="G741" s="4">
        <v>396</v>
      </c>
      <c r="H741" s="4">
        <v>133</v>
      </c>
      <c r="I741" s="4">
        <v>75</v>
      </c>
      <c r="J741" s="6">
        <v>203.26</v>
      </c>
      <c r="K741" s="4">
        <v>0.314</v>
      </c>
      <c r="L741" s="4" t="s">
        <v>27</v>
      </c>
      <c r="M741" s="4">
        <f>Inventory[[#This Row],[Daily_Demand]]*Inventory[[#This Row],[Lead_Time_Days]]</f>
        <v>429</v>
      </c>
      <c r="N741" s="4">
        <f>MAX(0, Inventory[[#This Row],[Demand_Duration_Lead_time]]+Inventory[[#This Row],[Safety_Stock]]-Inventory[[#This Row],[Current_Inventory]])</f>
        <v>166</v>
      </c>
      <c r="O7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41" s="8">
        <f>Inventory[[#This Row],[Current_Inventory]]*Inventory[[#This Row],[Unit_Cost]]</f>
        <v>80490.959999999992</v>
      </c>
      <c r="Q741" t="str">
        <f>IF(Inventory[[#This Row],[Stockout_Risk_Score]] &gt;= 0.8, "Critical",
   IF(Inventory[[#This Row],[Stockout_Risk_Score]] &gt;= 0.6, "High",
      IF(Inventory[[#This Row],[Stockout_Risk_Score]] &gt;= 0.3, "Medium", "Low")
   )
)</f>
        <v>Medium</v>
      </c>
      <c r="R741">
        <f>Inventory[[#This Row],[Lead_Time_Days]]*0.8</f>
        <v>8.8000000000000007</v>
      </c>
      <c r="S741">
        <f>MAX(0,Inventory[[#This Row],[Daily_Demand]]*Inventory[[#This Row],[Adj_Lead_Time]]+Inventory[[#This Row],[Safety_Stock]]-Inventory[[#This Row],[Current_Inventory]])</f>
        <v>80.200000000000045</v>
      </c>
    </row>
    <row r="742" spans="1:19" x14ac:dyDescent="0.25">
      <c r="A742">
        <v>741</v>
      </c>
      <c r="B742" t="s">
        <v>763</v>
      </c>
      <c r="C742" s="4" t="s">
        <v>26</v>
      </c>
      <c r="D742" t="s">
        <v>14</v>
      </c>
      <c r="E742" s="4">
        <v>51</v>
      </c>
      <c r="F742" s="4">
        <v>9</v>
      </c>
      <c r="G742" s="4">
        <v>262</v>
      </c>
      <c r="H742" s="4">
        <v>73</v>
      </c>
      <c r="I742" s="4">
        <v>236</v>
      </c>
      <c r="J742" s="6">
        <v>1480.53</v>
      </c>
      <c r="K742" s="4">
        <v>0.54800000000000004</v>
      </c>
      <c r="L742" s="4" t="s">
        <v>19</v>
      </c>
      <c r="M742" s="4">
        <f>Inventory[[#This Row],[Daily_Demand]]*Inventory[[#This Row],[Lead_Time_Days]]</f>
        <v>459</v>
      </c>
      <c r="N742" s="4">
        <f>MAX(0, Inventory[[#This Row],[Demand_Duration_Lead_time]]+Inventory[[#This Row],[Safety_Stock]]-Inventory[[#This Row],[Current_Inventory]])</f>
        <v>270</v>
      </c>
      <c r="O7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42" s="8">
        <f>Inventory[[#This Row],[Current_Inventory]]*Inventory[[#This Row],[Unit_Cost]]</f>
        <v>387898.86</v>
      </c>
      <c r="Q742" t="str">
        <f>IF(Inventory[[#This Row],[Stockout_Risk_Score]] &gt;= 0.8, "Critical",
   IF(Inventory[[#This Row],[Stockout_Risk_Score]] &gt;= 0.6, "High",
      IF(Inventory[[#This Row],[Stockout_Risk_Score]] &gt;= 0.3, "Medium", "Low")
   )
)</f>
        <v>Medium</v>
      </c>
      <c r="R742">
        <f>Inventory[[#This Row],[Lead_Time_Days]]*0.8</f>
        <v>7.2</v>
      </c>
      <c r="S742">
        <f>MAX(0,Inventory[[#This Row],[Daily_Demand]]*Inventory[[#This Row],[Adj_Lead_Time]]+Inventory[[#This Row],[Safety_Stock]]-Inventory[[#This Row],[Current_Inventory]])</f>
        <v>178.2</v>
      </c>
    </row>
    <row r="743" spans="1:19" x14ac:dyDescent="0.25">
      <c r="A743">
        <v>742</v>
      </c>
      <c r="B743" t="s">
        <v>764</v>
      </c>
      <c r="C743" s="4" t="s">
        <v>17</v>
      </c>
      <c r="D743" t="s">
        <v>18</v>
      </c>
      <c r="E743" s="4">
        <v>160</v>
      </c>
      <c r="F743" s="4">
        <v>3</v>
      </c>
      <c r="G743" s="4">
        <v>164</v>
      </c>
      <c r="H743" s="4">
        <v>262</v>
      </c>
      <c r="I743" s="4">
        <v>167</v>
      </c>
      <c r="J743" s="6">
        <v>1789.54</v>
      </c>
      <c r="K743" s="4">
        <v>0.88100000000000001</v>
      </c>
      <c r="L743" s="4" t="s">
        <v>27</v>
      </c>
      <c r="M743" s="4">
        <f>Inventory[[#This Row],[Daily_Demand]]*Inventory[[#This Row],[Lead_Time_Days]]</f>
        <v>480</v>
      </c>
      <c r="N743" s="4">
        <f>MAX(0, Inventory[[#This Row],[Demand_Duration_Lead_time]]+Inventory[[#This Row],[Safety_Stock]]-Inventory[[#This Row],[Current_Inventory]])</f>
        <v>578</v>
      </c>
      <c r="O7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43" s="8">
        <f>Inventory[[#This Row],[Current_Inventory]]*Inventory[[#This Row],[Unit_Cost]]</f>
        <v>293484.56</v>
      </c>
      <c r="Q743" t="str">
        <f>IF(Inventory[[#This Row],[Stockout_Risk_Score]] &gt;= 0.8, "Critical",
   IF(Inventory[[#This Row],[Stockout_Risk_Score]] &gt;= 0.6, "High",
      IF(Inventory[[#This Row],[Stockout_Risk_Score]] &gt;= 0.3, "Medium", "Low")
   )
)</f>
        <v>Critical</v>
      </c>
      <c r="R743">
        <f>Inventory[[#This Row],[Lead_Time_Days]]*0.8</f>
        <v>2.4000000000000004</v>
      </c>
      <c r="S743">
        <f>MAX(0,Inventory[[#This Row],[Daily_Demand]]*Inventory[[#This Row],[Adj_Lead_Time]]+Inventory[[#This Row],[Safety_Stock]]-Inventory[[#This Row],[Current_Inventory]])</f>
        <v>482</v>
      </c>
    </row>
    <row r="744" spans="1:19" x14ac:dyDescent="0.25">
      <c r="A744">
        <v>743</v>
      </c>
      <c r="B744" t="s">
        <v>765</v>
      </c>
      <c r="C744" s="4" t="s">
        <v>26</v>
      </c>
      <c r="D744" t="s">
        <v>22</v>
      </c>
      <c r="E744" s="4">
        <v>153</v>
      </c>
      <c r="F744" s="4">
        <v>3</v>
      </c>
      <c r="G744" s="4">
        <v>434</v>
      </c>
      <c r="H744" s="4">
        <v>271</v>
      </c>
      <c r="I744" s="4">
        <v>246</v>
      </c>
      <c r="J744" s="6">
        <v>367.88</v>
      </c>
      <c r="K744" s="4">
        <v>0.42599999999999999</v>
      </c>
      <c r="L744" s="4" t="s">
        <v>19</v>
      </c>
      <c r="M744" s="4">
        <f>Inventory[[#This Row],[Daily_Demand]]*Inventory[[#This Row],[Lead_Time_Days]]</f>
        <v>459</v>
      </c>
      <c r="N744" s="4">
        <f>MAX(0, Inventory[[#This Row],[Demand_Duration_Lead_time]]+Inventory[[#This Row],[Safety_Stock]]-Inventory[[#This Row],[Current_Inventory]])</f>
        <v>296</v>
      </c>
      <c r="O7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44" s="8">
        <f>Inventory[[#This Row],[Current_Inventory]]*Inventory[[#This Row],[Unit_Cost]]</f>
        <v>159659.91999999998</v>
      </c>
      <c r="Q744" t="str">
        <f>IF(Inventory[[#This Row],[Stockout_Risk_Score]] &gt;= 0.8, "Critical",
   IF(Inventory[[#This Row],[Stockout_Risk_Score]] &gt;= 0.6, "High",
      IF(Inventory[[#This Row],[Stockout_Risk_Score]] &gt;= 0.3, "Medium", "Low")
   )
)</f>
        <v>Medium</v>
      </c>
      <c r="R744">
        <f>Inventory[[#This Row],[Lead_Time_Days]]*0.8</f>
        <v>2.4000000000000004</v>
      </c>
      <c r="S744">
        <f>MAX(0,Inventory[[#This Row],[Daily_Demand]]*Inventory[[#This Row],[Adj_Lead_Time]]+Inventory[[#This Row],[Safety_Stock]]-Inventory[[#This Row],[Current_Inventory]])</f>
        <v>204.20000000000005</v>
      </c>
    </row>
    <row r="745" spans="1:19" x14ac:dyDescent="0.25">
      <c r="A745">
        <v>744</v>
      </c>
      <c r="B745" t="s">
        <v>766</v>
      </c>
      <c r="C745" s="4" t="s">
        <v>17</v>
      </c>
      <c r="D745" t="s">
        <v>22</v>
      </c>
      <c r="E745" s="4">
        <v>150</v>
      </c>
      <c r="F745" s="4">
        <v>6</v>
      </c>
      <c r="G745" s="4">
        <v>413</v>
      </c>
      <c r="H745" s="4">
        <v>121</v>
      </c>
      <c r="I745" s="4">
        <v>165</v>
      </c>
      <c r="J745" s="6">
        <v>1464.9</v>
      </c>
      <c r="K745" s="4">
        <v>0.51900000000000002</v>
      </c>
      <c r="L745" s="4" t="s">
        <v>15</v>
      </c>
      <c r="M745" s="4">
        <f>Inventory[[#This Row],[Daily_Demand]]*Inventory[[#This Row],[Lead_Time_Days]]</f>
        <v>900</v>
      </c>
      <c r="N745" s="4">
        <f>MAX(0, Inventory[[#This Row],[Demand_Duration_Lead_time]]+Inventory[[#This Row],[Safety_Stock]]-Inventory[[#This Row],[Current_Inventory]])</f>
        <v>608</v>
      </c>
      <c r="O7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45" s="8">
        <f>Inventory[[#This Row],[Current_Inventory]]*Inventory[[#This Row],[Unit_Cost]]</f>
        <v>605003.70000000007</v>
      </c>
      <c r="Q745" t="str">
        <f>IF(Inventory[[#This Row],[Stockout_Risk_Score]] &gt;= 0.8, "Critical",
   IF(Inventory[[#This Row],[Stockout_Risk_Score]] &gt;= 0.6, "High",
      IF(Inventory[[#This Row],[Stockout_Risk_Score]] &gt;= 0.3, "Medium", "Low")
   )
)</f>
        <v>Medium</v>
      </c>
      <c r="R745">
        <f>Inventory[[#This Row],[Lead_Time_Days]]*0.8</f>
        <v>4.8000000000000007</v>
      </c>
      <c r="S745">
        <f>MAX(0,Inventory[[#This Row],[Daily_Demand]]*Inventory[[#This Row],[Adj_Lead_Time]]+Inventory[[#This Row],[Safety_Stock]]-Inventory[[#This Row],[Current_Inventory]])</f>
        <v>428.00000000000011</v>
      </c>
    </row>
    <row r="746" spans="1:19" x14ac:dyDescent="0.25">
      <c r="A746">
        <v>745</v>
      </c>
      <c r="B746" t="s">
        <v>767</v>
      </c>
      <c r="C746" s="4" t="s">
        <v>21</v>
      </c>
      <c r="D746" t="s">
        <v>22</v>
      </c>
      <c r="E746" s="4">
        <v>163</v>
      </c>
      <c r="F746" s="4">
        <v>2</v>
      </c>
      <c r="G746" s="4">
        <v>634</v>
      </c>
      <c r="H746" s="4">
        <v>111</v>
      </c>
      <c r="I746" s="4">
        <v>352</v>
      </c>
      <c r="J746" s="6">
        <v>917.85</v>
      </c>
      <c r="K746" s="4">
        <v>5.0000000000000001E-3</v>
      </c>
      <c r="L746" s="4" t="s">
        <v>27</v>
      </c>
      <c r="M746" s="4">
        <f>Inventory[[#This Row],[Daily_Demand]]*Inventory[[#This Row],[Lead_Time_Days]]</f>
        <v>326</v>
      </c>
      <c r="N746" s="4">
        <f>MAX(0, Inventory[[#This Row],[Demand_Duration_Lead_time]]+Inventory[[#This Row],[Safety_Stock]]-Inventory[[#This Row],[Current_Inventory]])</f>
        <v>0</v>
      </c>
      <c r="O7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46" s="8">
        <f>Inventory[[#This Row],[Current_Inventory]]*Inventory[[#This Row],[Unit_Cost]]</f>
        <v>581916.9</v>
      </c>
      <c r="Q746" t="str">
        <f>IF(Inventory[[#This Row],[Stockout_Risk_Score]] &gt;= 0.8, "Critical",
   IF(Inventory[[#This Row],[Stockout_Risk_Score]] &gt;= 0.6, "High",
      IF(Inventory[[#This Row],[Stockout_Risk_Score]] &gt;= 0.3, "Medium", "Low")
   )
)</f>
        <v>Low</v>
      </c>
      <c r="R746">
        <f>Inventory[[#This Row],[Lead_Time_Days]]*0.8</f>
        <v>1.6</v>
      </c>
      <c r="S746">
        <f>MAX(0,Inventory[[#This Row],[Daily_Demand]]*Inventory[[#This Row],[Adj_Lead_Time]]+Inventory[[#This Row],[Safety_Stock]]-Inventory[[#This Row],[Current_Inventory]])</f>
        <v>0</v>
      </c>
    </row>
    <row r="747" spans="1:19" x14ac:dyDescent="0.25">
      <c r="A747">
        <v>746</v>
      </c>
      <c r="B747" t="s">
        <v>768</v>
      </c>
      <c r="C747" s="4" t="s">
        <v>21</v>
      </c>
      <c r="D747" t="s">
        <v>18</v>
      </c>
      <c r="E747" s="4">
        <v>192</v>
      </c>
      <c r="F747" s="4">
        <v>7</v>
      </c>
      <c r="G747" s="4">
        <v>748</v>
      </c>
      <c r="H747" s="4">
        <v>58</v>
      </c>
      <c r="I747" s="4">
        <v>151</v>
      </c>
      <c r="J747" s="6">
        <v>1520.05</v>
      </c>
      <c r="K747" s="4">
        <v>3.3000000000000002E-2</v>
      </c>
      <c r="L747" s="4" t="s">
        <v>19</v>
      </c>
      <c r="M747" s="4">
        <f>Inventory[[#This Row],[Daily_Demand]]*Inventory[[#This Row],[Lead_Time_Days]]</f>
        <v>1344</v>
      </c>
      <c r="N747" s="4">
        <f>MAX(0, Inventory[[#This Row],[Demand_Duration_Lead_time]]+Inventory[[#This Row],[Safety_Stock]]-Inventory[[#This Row],[Current_Inventory]])</f>
        <v>654</v>
      </c>
      <c r="O7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47" s="8">
        <f>Inventory[[#This Row],[Current_Inventory]]*Inventory[[#This Row],[Unit_Cost]]</f>
        <v>1136997.3999999999</v>
      </c>
      <c r="Q747" t="str">
        <f>IF(Inventory[[#This Row],[Stockout_Risk_Score]] &gt;= 0.8, "Critical",
   IF(Inventory[[#This Row],[Stockout_Risk_Score]] &gt;= 0.6, "High",
      IF(Inventory[[#This Row],[Stockout_Risk_Score]] &gt;= 0.3, "Medium", "Low")
   )
)</f>
        <v>Low</v>
      </c>
      <c r="R747">
        <f>Inventory[[#This Row],[Lead_Time_Days]]*0.8</f>
        <v>5.6000000000000005</v>
      </c>
      <c r="S747">
        <f>MAX(0,Inventory[[#This Row],[Daily_Demand]]*Inventory[[#This Row],[Adj_Lead_Time]]+Inventory[[#This Row],[Safety_Stock]]-Inventory[[#This Row],[Current_Inventory]])</f>
        <v>385.20000000000005</v>
      </c>
    </row>
    <row r="748" spans="1:19" x14ac:dyDescent="0.25">
      <c r="A748">
        <v>747</v>
      </c>
      <c r="B748" t="s">
        <v>769</v>
      </c>
      <c r="C748" s="4" t="s">
        <v>21</v>
      </c>
      <c r="D748" t="s">
        <v>14</v>
      </c>
      <c r="E748" s="4">
        <v>129</v>
      </c>
      <c r="F748" s="4">
        <v>5</v>
      </c>
      <c r="G748" s="4">
        <v>377</v>
      </c>
      <c r="H748" s="4">
        <v>286</v>
      </c>
      <c r="I748" s="4">
        <v>212</v>
      </c>
      <c r="J748" s="6">
        <v>1442.16</v>
      </c>
      <c r="K748" s="4">
        <v>8.4000000000000005E-2</v>
      </c>
      <c r="L748" s="4" t="s">
        <v>27</v>
      </c>
      <c r="M748" s="4">
        <f>Inventory[[#This Row],[Daily_Demand]]*Inventory[[#This Row],[Lead_Time_Days]]</f>
        <v>645</v>
      </c>
      <c r="N748" s="4">
        <f>MAX(0, Inventory[[#This Row],[Demand_Duration_Lead_time]]+Inventory[[#This Row],[Safety_Stock]]-Inventory[[#This Row],[Current_Inventory]])</f>
        <v>554</v>
      </c>
      <c r="O7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48" s="8">
        <f>Inventory[[#This Row],[Current_Inventory]]*Inventory[[#This Row],[Unit_Cost]]</f>
        <v>543694.32000000007</v>
      </c>
      <c r="Q748" t="str">
        <f>IF(Inventory[[#This Row],[Stockout_Risk_Score]] &gt;= 0.8, "Critical",
   IF(Inventory[[#This Row],[Stockout_Risk_Score]] &gt;= 0.6, "High",
      IF(Inventory[[#This Row],[Stockout_Risk_Score]] &gt;= 0.3, "Medium", "Low")
   )
)</f>
        <v>Low</v>
      </c>
      <c r="R748">
        <f>Inventory[[#This Row],[Lead_Time_Days]]*0.8</f>
        <v>4</v>
      </c>
      <c r="S748">
        <f>MAX(0,Inventory[[#This Row],[Daily_Demand]]*Inventory[[#This Row],[Adj_Lead_Time]]+Inventory[[#This Row],[Safety_Stock]]-Inventory[[#This Row],[Current_Inventory]])</f>
        <v>425</v>
      </c>
    </row>
    <row r="749" spans="1:19" x14ac:dyDescent="0.25">
      <c r="A749">
        <v>748</v>
      </c>
      <c r="B749" t="s">
        <v>770</v>
      </c>
      <c r="C749" s="4" t="s">
        <v>21</v>
      </c>
      <c r="D749" t="s">
        <v>14</v>
      </c>
      <c r="E749" s="4">
        <v>114</v>
      </c>
      <c r="F749" s="4">
        <v>7</v>
      </c>
      <c r="G749" s="4">
        <v>595</v>
      </c>
      <c r="H749" s="4">
        <v>236</v>
      </c>
      <c r="I749" s="4">
        <v>227</v>
      </c>
      <c r="J749" s="6">
        <v>101.87</v>
      </c>
      <c r="K749" s="4">
        <v>0.69899999999999995</v>
      </c>
      <c r="L749" s="4" t="s">
        <v>19</v>
      </c>
      <c r="M749" s="4">
        <f>Inventory[[#This Row],[Daily_Demand]]*Inventory[[#This Row],[Lead_Time_Days]]</f>
        <v>798</v>
      </c>
      <c r="N749" s="4">
        <f>MAX(0, Inventory[[#This Row],[Demand_Duration_Lead_time]]+Inventory[[#This Row],[Safety_Stock]]-Inventory[[#This Row],[Current_Inventory]])</f>
        <v>439</v>
      </c>
      <c r="O7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49" s="8">
        <f>Inventory[[#This Row],[Current_Inventory]]*Inventory[[#This Row],[Unit_Cost]]</f>
        <v>60612.65</v>
      </c>
      <c r="Q749" t="str">
        <f>IF(Inventory[[#This Row],[Stockout_Risk_Score]] &gt;= 0.8, "Critical",
   IF(Inventory[[#This Row],[Stockout_Risk_Score]] &gt;= 0.6, "High",
      IF(Inventory[[#This Row],[Stockout_Risk_Score]] &gt;= 0.3, "Medium", "Low")
   )
)</f>
        <v>High</v>
      </c>
      <c r="R749">
        <f>Inventory[[#This Row],[Lead_Time_Days]]*0.8</f>
        <v>5.6000000000000005</v>
      </c>
      <c r="S749">
        <f>MAX(0,Inventory[[#This Row],[Daily_Demand]]*Inventory[[#This Row],[Adj_Lead_Time]]+Inventory[[#This Row],[Safety_Stock]]-Inventory[[#This Row],[Current_Inventory]])</f>
        <v>279.40000000000009</v>
      </c>
    </row>
    <row r="750" spans="1:19" x14ac:dyDescent="0.25">
      <c r="A750">
        <v>749</v>
      </c>
      <c r="B750" t="s">
        <v>771</v>
      </c>
      <c r="C750" s="4" t="s">
        <v>41</v>
      </c>
      <c r="D750" t="s">
        <v>18</v>
      </c>
      <c r="E750" s="4">
        <v>41</v>
      </c>
      <c r="F750" s="4">
        <v>8</v>
      </c>
      <c r="G750" s="4">
        <v>177</v>
      </c>
      <c r="H750" s="4">
        <v>32</v>
      </c>
      <c r="I750" s="4">
        <v>329</v>
      </c>
      <c r="J750" s="6">
        <v>398.51</v>
      </c>
      <c r="K750" s="4">
        <v>0.48599999999999999</v>
      </c>
      <c r="L750" s="4" t="s">
        <v>27</v>
      </c>
      <c r="M750" s="4">
        <f>Inventory[[#This Row],[Daily_Demand]]*Inventory[[#This Row],[Lead_Time_Days]]</f>
        <v>328</v>
      </c>
      <c r="N750" s="4">
        <f>MAX(0, Inventory[[#This Row],[Demand_Duration_Lead_time]]+Inventory[[#This Row],[Safety_Stock]]-Inventory[[#This Row],[Current_Inventory]])</f>
        <v>183</v>
      </c>
      <c r="O7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50" s="8">
        <f>Inventory[[#This Row],[Current_Inventory]]*Inventory[[#This Row],[Unit_Cost]]</f>
        <v>70536.27</v>
      </c>
      <c r="Q750" t="str">
        <f>IF(Inventory[[#This Row],[Stockout_Risk_Score]] &gt;= 0.8, "Critical",
   IF(Inventory[[#This Row],[Stockout_Risk_Score]] &gt;= 0.6, "High",
      IF(Inventory[[#This Row],[Stockout_Risk_Score]] &gt;= 0.3, "Medium", "Low")
   )
)</f>
        <v>Medium</v>
      </c>
      <c r="R750">
        <f>Inventory[[#This Row],[Lead_Time_Days]]*0.8</f>
        <v>6.4</v>
      </c>
      <c r="S750">
        <f>MAX(0,Inventory[[#This Row],[Daily_Demand]]*Inventory[[#This Row],[Adj_Lead_Time]]+Inventory[[#This Row],[Safety_Stock]]-Inventory[[#This Row],[Current_Inventory]])</f>
        <v>117.40000000000003</v>
      </c>
    </row>
    <row r="751" spans="1:19" x14ac:dyDescent="0.25">
      <c r="A751">
        <v>750</v>
      </c>
      <c r="B751" t="s">
        <v>772</v>
      </c>
      <c r="C751" s="4" t="s">
        <v>21</v>
      </c>
      <c r="D751" t="s">
        <v>14</v>
      </c>
      <c r="E751" s="4">
        <v>25</v>
      </c>
      <c r="F751" s="4">
        <v>14</v>
      </c>
      <c r="G751" s="4">
        <v>693</v>
      </c>
      <c r="H751" s="4">
        <v>194</v>
      </c>
      <c r="I751" s="4">
        <v>335</v>
      </c>
      <c r="J751" s="6">
        <v>968.5</v>
      </c>
      <c r="K751" s="4">
        <v>0.193</v>
      </c>
      <c r="L751" s="4" t="s">
        <v>15</v>
      </c>
      <c r="M751" s="4">
        <f>Inventory[[#This Row],[Daily_Demand]]*Inventory[[#This Row],[Lead_Time_Days]]</f>
        <v>350</v>
      </c>
      <c r="N751" s="4">
        <f>MAX(0, Inventory[[#This Row],[Demand_Duration_Lead_time]]+Inventory[[#This Row],[Safety_Stock]]-Inventory[[#This Row],[Current_Inventory]])</f>
        <v>0</v>
      </c>
      <c r="O7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51" s="8">
        <f>Inventory[[#This Row],[Current_Inventory]]*Inventory[[#This Row],[Unit_Cost]]</f>
        <v>671170.5</v>
      </c>
      <c r="Q751" t="str">
        <f>IF(Inventory[[#This Row],[Stockout_Risk_Score]] &gt;= 0.8, "Critical",
   IF(Inventory[[#This Row],[Stockout_Risk_Score]] &gt;= 0.6, "High",
      IF(Inventory[[#This Row],[Stockout_Risk_Score]] &gt;= 0.3, "Medium", "Low")
   )
)</f>
        <v>Low</v>
      </c>
      <c r="R751">
        <f>Inventory[[#This Row],[Lead_Time_Days]]*0.8</f>
        <v>11.200000000000001</v>
      </c>
      <c r="S751">
        <f>MAX(0,Inventory[[#This Row],[Daily_Demand]]*Inventory[[#This Row],[Adj_Lead_Time]]+Inventory[[#This Row],[Safety_Stock]]-Inventory[[#This Row],[Current_Inventory]])</f>
        <v>0</v>
      </c>
    </row>
    <row r="752" spans="1:19" x14ac:dyDescent="0.25">
      <c r="A752">
        <v>751</v>
      </c>
      <c r="B752" t="s">
        <v>773</v>
      </c>
      <c r="C752" s="4" t="s">
        <v>13</v>
      </c>
      <c r="D752" t="s">
        <v>18</v>
      </c>
      <c r="E752" s="4">
        <v>18</v>
      </c>
      <c r="F752" s="4">
        <v>4</v>
      </c>
      <c r="G752" s="4">
        <v>37</v>
      </c>
      <c r="H752" s="4">
        <v>73</v>
      </c>
      <c r="I752" s="4">
        <v>261</v>
      </c>
      <c r="J752" s="6">
        <v>1870.51</v>
      </c>
      <c r="K752" s="4">
        <v>0.59299999999999997</v>
      </c>
      <c r="L752" s="4" t="s">
        <v>19</v>
      </c>
      <c r="M752" s="4">
        <f>Inventory[[#This Row],[Daily_Demand]]*Inventory[[#This Row],[Lead_Time_Days]]</f>
        <v>72</v>
      </c>
      <c r="N752" s="4">
        <f>MAX(0, Inventory[[#This Row],[Demand_Duration_Lead_time]]+Inventory[[#This Row],[Safety_Stock]]-Inventory[[#This Row],[Current_Inventory]])</f>
        <v>108</v>
      </c>
      <c r="O7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52" s="8">
        <f>Inventory[[#This Row],[Current_Inventory]]*Inventory[[#This Row],[Unit_Cost]]</f>
        <v>69208.87</v>
      </c>
      <c r="Q752" t="str">
        <f>IF(Inventory[[#This Row],[Stockout_Risk_Score]] &gt;= 0.8, "Critical",
   IF(Inventory[[#This Row],[Stockout_Risk_Score]] &gt;= 0.6, "High",
      IF(Inventory[[#This Row],[Stockout_Risk_Score]] &gt;= 0.3, "Medium", "Low")
   )
)</f>
        <v>Medium</v>
      </c>
      <c r="R752">
        <f>Inventory[[#This Row],[Lead_Time_Days]]*0.8</f>
        <v>3.2</v>
      </c>
      <c r="S752">
        <f>MAX(0,Inventory[[#This Row],[Daily_Demand]]*Inventory[[#This Row],[Adj_Lead_Time]]+Inventory[[#This Row],[Safety_Stock]]-Inventory[[#This Row],[Current_Inventory]])</f>
        <v>93.6</v>
      </c>
    </row>
    <row r="753" spans="1:19" x14ac:dyDescent="0.25">
      <c r="A753">
        <v>752</v>
      </c>
      <c r="B753" t="s">
        <v>774</v>
      </c>
      <c r="C753" s="4" t="s">
        <v>13</v>
      </c>
      <c r="D753" t="s">
        <v>14</v>
      </c>
      <c r="E753" s="4">
        <v>95</v>
      </c>
      <c r="F753" s="4">
        <v>12</v>
      </c>
      <c r="G753" s="4">
        <v>747</v>
      </c>
      <c r="H753" s="4">
        <v>166</v>
      </c>
      <c r="I753" s="4">
        <v>103</v>
      </c>
      <c r="J753" s="6">
        <v>717.04</v>
      </c>
      <c r="K753" s="4">
        <v>0.54500000000000004</v>
      </c>
      <c r="L753" s="4" t="s">
        <v>19</v>
      </c>
      <c r="M753" s="4">
        <f>Inventory[[#This Row],[Daily_Demand]]*Inventory[[#This Row],[Lead_Time_Days]]</f>
        <v>1140</v>
      </c>
      <c r="N753" s="4">
        <f>MAX(0, Inventory[[#This Row],[Demand_Duration_Lead_time]]+Inventory[[#This Row],[Safety_Stock]]-Inventory[[#This Row],[Current_Inventory]])</f>
        <v>559</v>
      </c>
      <c r="O7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53" s="8">
        <f>Inventory[[#This Row],[Current_Inventory]]*Inventory[[#This Row],[Unit_Cost]]</f>
        <v>535628.88</v>
      </c>
      <c r="Q753" t="str">
        <f>IF(Inventory[[#This Row],[Stockout_Risk_Score]] &gt;= 0.8, "Critical",
   IF(Inventory[[#This Row],[Stockout_Risk_Score]] &gt;= 0.6, "High",
      IF(Inventory[[#This Row],[Stockout_Risk_Score]] &gt;= 0.3, "Medium", "Low")
   )
)</f>
        <v>Medium</v>
      </c>
      <c r="R753">
        <f>Inventory[[#This Row],[Lead_Time_Days]]*0.8</f>
        <v>9.6000000000000014</v>
      </c>
      <c r="S753">
        <f>MAX(0,Inventory[[#This Row],[Daily_Demand]]*Inventory[[#This Row],[Adj_Lead_Time]]+Inventory[[#This Row],[Safety_Stock]]-Inventory[[#This Row],[Current_Inventory]])</f>
        <v>331</v>
      </c>
    </row>
    <row r="754" spans="1:19" x14ac:dyDescent="0.25">
      <c r="A754">
        <v>753</v>
      </c>
      <c r="B754" t="s">
        <v>775</v>
      </c>
      <c r="C754" s="4" t="s">
        <v>41</v>
      </c>
      <c r="D754" t="s">
        <v>22</v>
      </c>
      <c r="E754" s="4">
        <v>64</v>
      </c>
      <c r="F754" s="4">
        <v>14</v>
      </c>
      <c r="G754" s="4">
        <v>580</v>
      </c>
      <c r="H754" s="4">
        <v>292</v>
      </c>
      <c r="I754" s="4">
        <v>116</v>
      </c>
      <c r="J754" s="6">
        <v>1276.3</v>
      </c>
      <c r="K754" s="4">
        <v>8.8999999999999996E-2</v>
      </c>
      <c r="L754" s="4" t="s">
        <v>15</v>
      </c>
      <c r="M754" s="4">
        <f>Inventory[[#This Row],[Daily_Demand]]*Inventory[[#This Row],[Lead_Time_Days]]</f>
        <v>896</v>
      </c>
      <c r="N754" s="4">
        <f>MAX(0, Inventory[[#This Row],[Demand_Duration_Lead_time]]+Inventory[[#This Row],[Safety_Stock]]-Inventory[[#This Row],[Current_Inventory]])</f>
        <v>608</v>
      </c>
      <c r="O7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54" s="8">
        <f>Inventory[[#This Row],[Current_Inventory]]*Inventory[[#This Row],[Unit_Cost]]</f>
        <v>740254</v>
      </c>
      <c r="Q754" t="str">
        <f>IF(Inventory[[#This Row],[Stockout_Risk_Score]] &gt;= 0.8, "Critical",
   IF(Inventory[[#This Row],[Stockout_Risk_Score]] &gt;= 0.6, "High",
      IF(Inventory[[#This Row],[Stockout_Risk_Score]] &gt;= 0.3, "Medium", "Low")
   )
)</f>
        <v>Low</v>
      </c>
      <c r="R754">
        <f>Inventory[[#This Row],[Lead_Time_Days]]*0.8</f>
        <v>11.200000000000001</v>
      </c>
      <c r="S754">
        <f>MAX(0,Inventory[[#This Row],[Daily_Demand]]*Inventory[[#This Row],[Adj_Lead_Time]]+Inventory[[#This Row],[Safety_Stock]]-Inventory[[#This Row],[Current_Inventory]])</f>
        <v>428.80000000000007</v>
      </c>
    </row>
    <row r="755" spans="1:19" x14ac:dyDescent="0.25">
      <c r="A755">
        <v>754</v>
      </c>
      <c r="B755" t="s">
        <v>776</v>
      </c>
      <c r="C755" s="4" t="s">
        <v>21</v>
      </c>
      <c r="D755" t="s">
        <v>14</v>
      </c>
      <c r="E755" s="4">
        <v>128</v>
      </c>
      <c r="F755" s="4">
        <v>9</v>
      </c>
      <c r="G755" s="4">
        <v>587</v>
      </c>
      <c r="H755" s="4">
        <v>158</v>
      </c>
      <c r="I755" s="4">
        <v>81</v>
      </c>
      <c r="J755" s="6">
        <v>73.56</v>
      </c>
      <c r="K755" s="4">
        <v>0.64</v>
      </c>
      <c r="L755" s="4" t="s">
        <v>15</v>
      </c>
      <c r="M755" s="4">
        <f>Inventory[[#This Row],[Daily_Demand]]*Inventory[[#This Row],[Lead_Time_Days]]</f>
        <v>1152</v>
      </c>
      <c r="N755" s="4">
        <f>MAX(0, Inventory[[#This Row],[Demand_Duration_Lead_time]]+Inventory[[#This Row],[Safety_Stock]]-Inventory[[#This Row],[Current_Inventory]])</f>
        <v>723</v>
      </c>
      <c r="O7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55" s="8">
        <f>Inventory[[#This Row],[Current_Inventory]]*Inventory[[#This Row],[Unit_Cost]]</f>
        <v>43179.72</v>
      </c>
      <c r="Q755" t="str">
        <f>IF(Inventory[[#This Row],[Stockout_Risk_Score]] &gt;= 0.8, "Critical",
   IF(Inventory[[#This Row],[Stockout_Risk_Score]] &gt;= 0.6, "High",
      IF(Inventory[[#This Row],[Stockout_Risk_Score]] &gt;= 0.3, "Medium", "Low")
   )
)</f>
        <v>High</v>
      </c>
      <c r="R755">
        <f>Inventory[[#This Row],[Lead_Time_Days]]*0.8</f>
        <v>7.2</v>
      </c>
      <c r="S755">
        <f>MAX(0,Inventory[[#This Row],[Daily_Demand]]*Inventory[[#This Row],[Adj_Lead_Time]]+Inventory[[#This Row],[Safety_Stock]]-Inventory[[#This Row],[Current_Inventory]])</f>
        <v>492.59999999999991</v>
      </c>
    </row>
    <row r="756" spans="1:19" x14ac:dyDescent="0.25">
      <c r="A756">
        <v>755</v>
      </c>
      <c r="B756" t="s">
        <v>777</v>
      </c>
      <c r="C756" s="4" t="s">
        <v>21</v>
      </c>
      <c r="D756" t="s">
        <v>18</v>
      </c>
      <c r="E756" s="4">
        <v>27</v>
      </c>
      <c r="F756" s="4">
        <v>8</v>
      </c>
      <c r="G756" s="4">
        <v>366</v>
      </c>
      <c r="H756" s="4">
        <v>178</v>
      </c>
      <c r="I756" s="4">
        <v>300</v>
      </c>
      <c r="J756" s="6">
        <v>1436.7</v>
      </c>
      <c r="K756" s="4">
        <v>0.76700000000000002</v>
      </c>
      <c r="L756" s="4" t="s">
        <v>27</v>
      </c>
      <c r="M756" s="4">
        <f>Inventory[[#This Row],[Daily_Demand]]*Inventory[[#This Row],[Lead_Time_Days]]</f>
        <v>216</v>
      </c>
      <c r="N756" s="4">
        <f>MAX(0, Inventory[[#This Row],[Demand_Duration_Lead_time]]+Inventory[[#This Row],[Safety_Stock]]-Inventory[[#This Row],[Current_Inventory]])</f>
        <v>28</v>
      </c>
      <c r="O7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56" s="8">
        <f>Inventory[[#This Row],[Current_Inventory]]*Inventory[[#This Row],[Unit_Cost]]</f>
        <v>525832.20000000007</v>
      </c>
      <c r="Q756" t="str">
        <f>IF(Inventory[[#This Row],[Stockout_Risk_Score]] &gt;= 0.8, "Critical",
   IF(Inventory[[#This Row],[Stockout_Risk_Score]] &gt;= 0.6, "High",
      IF(Inventory[[#This Row],[Stockout_Risk_Score]] &gt;= 0.3, "Medium", "Low")
   )
)</f>
        <v>High</v>
      </c>
      <c r="R756">
        <f>Inventory[[#This Row],[Lead_Time_Days]]*0.8</f>
        <v>6.4</v>
      </c>
      <c r="S756">
        <f>MAX(0,Inventory[[#This Row],[Daily_Demand]]*Inventory[[#This Row],[Adj_Lead_Time]]+Inventory[[#This Row],[Safety_Stock]]-Inventory[[#This Row],[Current_Inventory]])</f>
        <v>0</v>
      </c>
    </row>
    <row r="757" spans="1:19" x14ac:dyDescent="0.25">
      <c r="A757">
        <v>756</v>
      </c>
      <c r="B757" t="s">
        <v>778</v>
      </c>
      <c r="C757" s="4" t="s">
        <v>21</v>
      </c>
      <c r="D757" t="s">
        <v>18</v>
      </c>
      <c r="E757" s="4">
        <v>115</v>
      </c>
      <c r="F757" s="4">
        <v>14</v>
      </c>
      <c r="G757" s="4">
        <v>77</v>
      </c>
      <c r="H757" s="4">
        <v>142</v>
      </c>
      <c r="I757" s="4">
        <v>57</v>
      </c>
      <c r="J757" s="6">
        <v>1225.98</v>
      </c>
      <c r="K757" s="4">
        <v>0.28699999999999998</v>
      </c>
      <c r="L757" s="4" t="s">
        <v>19</v>
      </c>
      <c r="M757" s="4">
        <f>Inventory[[#This Row],[Daily_Demand]]*Inventory[[#This Row],[Lead_Time_Days]]</f>
        <v>1610</v>
      </c>
      <c r="N757" s="4">
        <f>MAX(0, Inventory[[#This Row],[Demand_Duration_Lead_time]]+Inventory[[#This Row],[Safety_Stock]]-Inventory[[#This Row],[Current_Inventory]])</f>
        <v>1675</v>
      </c>
      <c r="O7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57" s="8">
        <f>Inventory[[#This Row],[Current_Inventory]]*Inventory[[#This Row],[Unit_Cost]]</f>
        <v>94400.46</v>
      </c>
      <c r="Q757" t="str">
        <f>IF(Inventory[[#This Row],[Stockout_Risk_Score]] &gt;= 0.8, "Critical",
   IF(Inventory[[#This Row],[Stockout_Risk_Score]] &gt;= 0.6, "High",
      IF(Inventory[[#This Row],[Stockout_Risk_Score]] &gt;= 0.3, "Medium", "Low")
   )
)</f>
        <v>Low</v>
      </c>
      <c r="R757">
        <f>Inventory[[#This Row],[Lead_Time_Days]]*0.8</f>
        <v>11.200000000000001</v>
      </c>
      <c r="S757">
        <f>MAX(0,Inventory[[#This Row],[Daily_Demand]]*Inventory[[#This Row],[Adj_Lead_Time]]+Inventory[[#This Row],[Safety_Stock]]-Inventory[[#This Row],[Current_Inventory]])</f>
        <v>1353.0000000000002</v>
      </c>
    </row>
    <row r="758" spans="1:19" x14ac:dyDescent="0.25">
      <c r="A758">
        <v>757</v>
      </c>
      <c r="B758" t="s">
        <v>779</v>
      </c>
      <c r="C758" s="4" t="s">
        <v>17</v>
      </c>
      <c r="D758" t="s">
        <v>22</v>
      </c>
      <c r="E758" s="4">
        <v>128</v>
      </c>
      <c r="F758" s="4">
        <v>2</v>
      </c>
      <c r="G758" s="4">
        <v>174</v>
      </c>
      <c r="H758" s="4">
        <v>141</v>
      </c>
      <c r="I758" s="4">
        <v>264</v>
      </c>
      <c r="J758" s="6">
        <v>1445.02</v>
      </c>
      <c r="K758" s="4">
        <v>0.68700000000000006</v>
      </c>
      <c r="L758" s="4" t="s">
        <v>19</v>
      </c>
      <c r="M758" s="4">
        <f>Inventory[[#This Row],[Daily_Demand]]*Inventory[[#This Row],[Lead_Time_Days]]</f>
        <v>256</v>
      </c>
      <c r="N758" s="4">
        <f>MAX(0, Inventory[[#This Row],[Demand_Duration_Lead_time]]+Inventory[[#This Row],[Safety_Stock]]-Inventory[[#This Row],[Current_Inventory]])</f>
        <v>223</v>
      </c>
      <c r="O7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58" s="8">
        <f>Inventory[[#This Row],[Current_Inventory]]*Inventory[[#This Row],[Unit_Cost]]</f>
        <v>251433.48</v>
      </c>
      <c r="Q758" t="str">
        <f>IF(Inventory[[#This Row],[Stockout_Risk_Score]] &gt;= 0.8, "Critical",
   IF(Inventory[[#This Row],[Stockout_Risk_Score]] &gt;= 0.6, "High",
      IF(Inventory[[#This Row],[Stockout_Risk_Score]] &gt;= 0.3, "Medium", "Low")
   )
)</f>
        <v>High</v>
      </c>
      <c r="R758">
        <f>Inventory[[#This Row],[Lead_Time_Days]]*0.8</f>
        <v>1.6</v>
      </c>
      <c r="S758">
        <f>MAX(0,Inventory[[#This Row],[Daily_Demand]]*Inventory[[#This Row],[Adj_Lead_Time]]+Inventory[[#This Row],[Safety_Stock]]-Inventory[[#This Row],[Current_Inventory]])</f>
        <v>171.8</v>
      </c>
    </row>
    <row r="759" spans="1:19" x14ac:dyDescent="0.25">
      <c r="A759">
        <v>758</v>
      </c>
      <c r="B759" t="s">
        <v>780</v>
      </c>
      <c r="C759" s="4" t="s">
        <v>26</v>
      </c>
      <c r="D759" t="s">
        <v>18</v>
      </c>
      <c r="E759" s="4">
        <v>161</v>
      </c>
      <c r="F759" s="4">
        <v>7</v>
      </c>
      <c r="G759" s="4">
        <v>586</v>
      </c>
      <c r="H759" s="4">
        <v>206</v>
      </c>
      <c r="I759" s="4">
        <v>95</v>
      </c>
      <c r="J759" s="6">
        <v>1814.09</v>
      </c>
      <c r="K759" s="4">
        <v>0.2</v>
      </c>
      <c r="L759" s="4" t="s">
        <v>27</v>
      </c>
      <c r="M759" s="4">
        <f>Inventory[[#This Row],[Daily_Demand]]*Inventory[[#This Row],[Lead_Time_Days]]</f>
        <v>1127</v>
      </c>
      <c r="N759" s="4">
        <f>MAX(0, Inventory[[#This Row],[Demand_Duration_Lead_time]]+Inventory[[#This Row],[Safety_Stock]]-Inventory[[#This Row],[Current_Inventory]])</f>
        <v>747</v>
      </c>
      <c r="O7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59" s="8">
        <f>Inventory[[#This Row],[Current_Inventory]]*Inventory[[#This Row],[Unit_Cost]]</f>
        <v>1063056.74</v>
      </c>
      <c r="Q759" t="str">
        <f>IF(Inventory[[#This Row],[Stockout_Risk_Score]] &gt;= 0.8, "Critical",
   IF(Inventory[[#This Row],[Stockout_Risk_Score]] &gt;= 0.6, "High",
      IF(Inventory[[#This Row],[Stockout_Risk_Score]] &gt;= 0.3, "Medium", "Low")
   )
)</f>
        <v>Low</v>
      </c>
      <c r="R759">
        <f>Inventory[[#This Row],[Lead_Time_Days]]*0.8</f>
        <v>5.6000000000000005</v>
      </c>
      <c r="S759">
        <f>MAX(0,Inventory[[#This Row],[Daily_Demand]]*Inventory[[#This Row],[Adj_Lead_Time]]+Inventory[[#This Row],[Safety_Stock]]-Inventory[[#This Row],[Current_Inventory]])</f>
        <v>521.60000000000014</v>
      </c>
    </row>
    <row r="760" spans="1:19" x14ac:dyDescent="0.25">
      <c r="A760">
        <v>759</v>
      </c>
      <c r="B760" t="s">
        <v>781</v>
      </c>
      <c r="C760" s="4" t="s">
        <v>17</v>
      </c>
      <c r="D760" t="s">
        <v>14</v>
      </c>
      <c r="E760" s="4">
        <v>179</v>
      </c>
      <c r="F760" s="4">
        <v>8</v>
      </c>
      <c r="G760" s="4">
        <v>506</v>
      </c>
      <c r="H760" s="4">
        <v>144</v>
      </c>
      <c r="I760" s="4">
        <v>129</v>
      </c>
      <c r="J760" s="6">
        <v>335.67</v>
      </c>
      <c r="K760" s="4">
        <v>0.75700000000000001</v>
      </c>
      <c r="L760" s="4" t="s">
        <v>27</v>
      </c>
      <c r="M760" s="4">
        <f>Inventory[[#This Row],[Daily_Demand]]*Inventory[[#This Row],[Lead_Time_Days]]</f>
        <v>1432</v>
      </c>
      <c r="N760" s="4">
        <f>MAX(0, Inventory[[#This Row],[Demand_Duration_Lead_time]]+Inventory[[#This Row],[Safety_Stock]]-Inventory[[#This Row],[Current_Inventory]])</f>
        <v>1070</v>
      </c>
      <c r="O7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60" s="8">
        <f>Inventory[[#This Row],[Current_Inventory]]*Inventory[[#This Row],[Unit_Cost]]</f>
        <v>169849.02000000002</v>
      </c>
      <c r="Q760" t="str">
        <f>IF(Inventory[[#This Row],[Stockout_Risk_Score]] &gt;= 0.8, "Critical",
   IF(Inventory[[#This Row],[Stockout_Risk_Score]] &gt;= 0.6, "High",
      IF(Inventory[[#This Row],[Stockout_Risk_Score]] &gt;= 0.3, "Medium", "Low")
   )
)</f>
        <v>High</v>
      </c>
      <c r="R760">
        <f>Inventory[[#This Row],[Lead_Time_Days]]*0.8</f>
        <v>6.4</v>
      </c>
      <c r="S760">
        <f>MAX(0,Inventory[[#This Row],[Daily_Demand]]*Inventory[[#This Row],[Adj_Lead_Time]]+Inventory[[#This Row],[Safety_Stock]]-Inventory[[#This Row],[Current_Inventory]])</f>
        <v>783.60000000000014</v>
      </c>
    </row>
    <row r="761" spans="1:19" x14ac:dyDescent="0.25">
      <c r="A761">
        <v>760</v>
      </c>
      <c r="B761" t="s">
        <v>782</v>
      </c>
      <c r="C761" s="4" t="s">
        <v>26</v>
      </c>
      <c r="D761" t="s">
        <v>14</v>
      </c>
      <c r="E761" s="4">
        <v>34</v>
      </c>
      <c r="F761" s="4">
        <v>12</v>
      </c>
      <c r="G761" s="4">
        <v>550</v>
      </c>
      <c r="H761" s="4">
        <v>44</v>
      </c>
      <c r="I761" s="4">
        <v>84</v>
      </c>
      <c r="J761" s="6">
        <v>560.1</v>
      </c>
      <c r="K761" s="4">
        <v>0.91200000000000003</v>
      </c>
      <c r="L761" s="4" t="s">
        <v>19</v>
      </c>
      <c r="M761" s="4">
        <f>Inventory[[#This Row],[Daily_Demand]]*Inventory[[#This Row],[Lead_Time_Days]]</f>
        <v>408</v>
      </c>
      <c r="N761" s="4">
        <f>MAX(0, Inventory[[#This Row],[Demand_Duration_Lead_time]]+Inventory[[#This Row],[Safety_Stock]]-Inventory[[#This Row],[Current_Inventory]])</f>
        <v>0</v>
      </c>
      <c r="O7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61" s="8">
        <f>Inventory[[#This Row],[Current_Inventory]]*Inventory[[#This Row],[Unit_Cost]]</f>
        <v>308055</v>
      </c>
      <c r="Q761" t="str">
        <f>IF(Inventory[[#This Row],[Stockout_Risk_Score]] &gt;= 0.8, "Critical",
   IF(Inventory[[#This Row],[Stockout_Risk_Score]] &gt;= 0.6, "High",
      IF(Inventory[[#This Row],[Stockout_Risk_Score]] &gt;= 0.3, "Medium", "Low")
   )
)</f>
        <v>Critical</v>
      </c>
      <c r="R761">
        <f>Inventory[[#This Row],[Lead_Time_Days]]*0.8</f>
        <v>9.6000000000000014</v>
      </c>
      <c r="S761">
        <f>MAX(0,Inventory[[#This Row],[Daily_Demand]]*Inventory[[#This Row],[Adj_Lead_Time]]+Inventory[[#This Row],[Safety_Stock]]-Inventory[[#This Row],[Current_Inventory]])</f>
        <v>0</v>
      </c>
    </row>
    <row r="762" spans="1:19" x14ac:dyDescent="0.25">
      <c r="A762">
        <v>761</v>
      </c>
      <c r="B762" t="s">
        <v>783</v>
      </c>
      <c r="C762" s="4" t="s">
        <v>21</v>
      </c>
      <c r="D762" t="s">
        <v>22</v>
      </c>
      <c r="E762" s="4">
        <v>119</v>
      </c>
      <c r="F762" s="4">
        <v>5</v>
      </c>
      <c r="G762" s="4">
        <v>506</v>
      </c>
      <c r="H762" s="4">
        <v>229</v>
      </c>
      <c r="I762" s="4">
        <v>238</v>
      </c>
      <c r="J762" s="6">
        <v>1991.77</v>
      </c>
      <c r="K762" s="4">
        <v>0.442</v>
      </c>
      <c r="L762" s="4" t="s">
        <v>15</v>
      </c>
      <c r="M762" s="4">
        <f>Inventory[[#This Row],[Daily_Demand]]*Inventory[[#This Row],[Lead_Time_Days]]</f>
        <v>595</v>
      </c>
      <c r="N762" s="4">
        <f>MAX(0, Inventory[[#This Row],[Demand_Duration_Lead_time]]+Inventory[[#This Row],[Safety_Stock]]-Inventory[[#This Row],[Current_Inventory]])</f>
        <v>318</v>
      </c>
      <c r="O7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62" s="8">
        <f>Inventory[[#This Row],[Current_Inventory]]*Inventory[[#This Row],[Unit_Cost]]</f>
        <v>1007835.62</v>
      </c>
      <c r="Q762" t="str">
        <f>IF(Inventory[[#This Row],[Stockout_Risk_Score]] &gt;= 0.8, "Critical",
   IF(Inventory[[#This Row],[Stockout_Risk_Score]] &gt;= 0.6, "High",
      IF(Inventory[[#This Row],[Stockout_Risk_Score]] &gt;= 0.3, "Medium", "Low")
   )
)</f>
        <v>Medium</v>
      </c>
      <c r="R762">
        <f>Inventory[[#This Row],[Lead_Time_Days]]*0.8</f>
        <v>4</v>
      </c>
      <c r="S762">
        <f>MAX(0,Inventory[[#This Row],[Daily_Demand]]*Inventory[[#This Row],[Adj_Lead_Time]]+Inventory[[#This Row],[Safety_Stock]]-Inventory[[#This Row],[Current_Inventory]])</f>
        <v>199</v>
      </c>
    </row>
    <row r="763" spans="1:19" x14ac:dyDescent="0.25">
      <c r="A763">
        <v>762</v>
      </c>
      <c r="B763" t="s">
        <v>784</v>
      </c>
      <c r="C763" s="4" t="s">
        <v>21</v>
      </c>
      <c r="D763" t="s">
        <v>18</v>
      </c>
      <c r="E763" s="4">
        <v>94</v>
      </c>
      <c r="F763" s="4">
        <v>3</v>
      </c>
      <c r="G763" s="4">
        <v>170</v>
      </c>
      <c r="H763" s="4">
        <v>194</v>
      </c>
      <c r="I763" s="4">
        <v>138</v>
      </c>
      <c r="J763" s="6">
        <v>354.75</v>
      </c>
      <c r="K763" s="4">
        <v>0.245</v>
      </c>
      <c r="L763" s="4" t="s">
        <v>27</v>
      </c>
      <c r="M763" s="4">
        <f>Inventory[[#This Row],[Daily_Demand]]*Inventory[[#This Row],[Lead_Time_Days]]</f>
        <v>282</v>
      </c>
      <c r="N763" s="4">
        <f>MAX(0, Inventory[[#This Row],[Demand_Duration_Lead_time]]+Inventory[[#This Row],[Safety_Stock]]-Inventory[[#This Row],[Current_Inventory]])</f>
        <v>306</v>
      </c>
      <c r="O7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63" s="8">
        <f>Inventory[[#This Row],[Current_Inventory]]*Inventory[[#This Row],[Unit_Cost]]</f>
        <v>60307.5</v>
      </c>
      <c r="Q763" t="str">
        <f>IF(Inventory[[#This Row],[Stockout_Risk_Score]] &gt;= 0.8, "Critical",
   IF(Inventory[[#This Row],[Stockout_Risk_Score]] &gt;= 0.6, "High",
      IF(Inventory[[#This Row],[Stockout_Risk_Score]] &gt;= 0.3, "Medium", "Low")
   )
)</f>
        <v>Low</v>
      </c>
      <c r="R763">
        <f>Inventory[[#This Row],[Lead_Time_Days]]*0.8</f>
        <v>2.4000000000000004</v>
      </c>
      <c r="S763">
        <f>MAX(0,Inventory[[#This Row],[Daily_Demand]]*Inventory[[#This Row],[Adj_Lead_Time]]+Inventory[[#This Row],[Safety_Stock]]-Inventory[[#This Row],[Current_Inventory]])</f>
        <v>249.60000000000002</v>
      </c>
    </row>
    <row r="764" spans="1:19" x14ac:dyDescent="0.25">
      <c r="A764">
        <v>763</v>
      </c>
      <c r="B764" t="s">
        <v>785</v>
      </c>
      <c r="C764" s="4" t="s">
        <v>17</v>
      </c>
      <c r="D764" t="s">
        <v>22</v>
      </c>
      <c r="E764" s="4">
        <v>42</v>
      </c>
      <c r="F764" s="4">
        <v>11</v>
      </c>
      <c r="G764" s="4">
        <v>378</v>
      </c>
      <c r="H764" s="4">
        <v>14</v>
      </c>
      <c r="I764" s="4">
        <v>384</v>
      </c>
      <c r="J764" s="6">
        <v>1455.22</v>
      </c>
      <c r="K764" s="4">
        <v>0.39900000000000002</v>
      </c>
      <c r="L764" s="4" t="s">
        <v>19</v>
      </c>
      <c r="M764" s="4">
        <f>Inventory[[#This Row],[Daily_Demand]]*Inventory[[#This Row],[Lead_Time_Days]]</f>
        <v>462</v>
      </c>
      <c r="N764" s="4">
        <f>MAX(0, Inventory[[#This Row],[Demand_Duration_Lead_time]]+Inventory[[#This Row],[Safety_Stock]]-Inventory[[#This Row],[Current_Inventory]])</f>
        <v>98</v>
      </c>
      <c r="O7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64" s="8">
        <f>Inventory[[#This Row],[Current_Inventory]]*Inventory[[#This Row],[Unit_Cost]]</f>
        <v>550073.16</v>
      </c>
      <c r="Q764" t="str">
        <f>IF(Inventory[[#This Row],[Stockout_Risk_Score]] &gt;= 0.8, "Critical",
   IF(Inventory[[#This Row],[Stockout_Risk_Score]] &gt;= 0.6, "High",
      IF(Inventory[[#This Row],[Stockout_Risk_Score]] &gt;= 0.3, "Medium", "Low")
   )
)</f>
        <v>Medium</v>
      </c>
      <c r="R764">
        <f>Inventory[[#This Row],[Lead_Time_Days]]*0.8</f>
        <v>8.8000000000000007</v>
      </c>
      <c r="S764">
        <f>MAX(0,Inventory[[#This Row],[Daily_Demand]]*Inventory[[#This Row],[Adj_Lead_Time]]+Inventory[[#This Row],[Safety_Stock]]-Inventory[[#This Row],[Current_Inventory]])</f>
        <v>5.6000000000000227</v>
      </c>
    </row>
    <row r="765" spans="1:19" x14ac:dyDescent="0.25">
      <c r="A765">
        <v>764</v>
      </c>
      <c r="B765" t="s">
        <v>786</v>
      </c>
      <c r="C765" s="4" t="s">
        <v>17</v>
      </c>
      <c r="D765" t="s">
        <v>14</v>
      </c>
      <c r="E765" s="4">
        <v>87</v>
      </c>
      <c r="F765" s="4">
        <v>10</v>
      </c>
      <c r="G765" s="4">
        <v>387</v>
      </c>
      <c r="H765" s="4">
        <v>80</v>
      </c>
      <c r="I765" s="4">
        <v>185</v>
      </c>
      <c r="J765" s="6">
        <v>1463.9</v>
      </c>
      <c r="K765" s="4">
        <v>0.25</v>
      </c>
      <c r="L765" s="4" t="s">
        <v>27</v>
      </c>
      <c r="M765" s="4">
        <f>Inventory[[#This Row],[Daily_Demand]]*Inventory[[#This Row],[Lead_Time_Days]]</f>
        <v>870</v>
      </c>
      <c r="N765" s="4">
        <f>MAX(0, Inventory[[#This Row],[Demand_Duration_Lead_time]]+Inventory[[#This Row],[Safety_Stock]]-Inventory[[#This Row],[Current_Inventory]])</f>
        <v>563</v>
      </c>
      <c r="O7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65" s="8">
        <f>Inventory[[#This Row],[Current_Inventory]]*Inventory[[#This Row],[Unit_Cost]]</f>
        <v>566529.30000000005</v>
      </c>
      <c r="Q765" t="str">
        <f>IF(Inventory[[#This Row],[Stockout_Risk_Score]] &gt;= 0.8, "Critical",
   IF(Inventory[[#This Row],[Stockout_Risk_Score]] &gt;= 0.6, "High",
      IF(Inventory[[#This Row],[Stockout_Risk_Score]] &gt;= 0.3, "Medium", "Low")
   )
)</f>
        <v>Low</v>
      </c>
      <c r="R765">
        <f>Inventory[[#This Row],[Lead_Time_Days]]*0.8</f>
        <v>8</v>
      </c>
      <c r="S765">
        <f>MAX(0,Inventory[[#This Row],[Daily_Demand]]*Inventory[[#This Row],[Adj_Lead_Time]]+Inventory[[#This Row],[Safety_Stock]]-Inventory[[#This Row],[Current_Inventory]])</f>
        <v>389</v>
      </c>
    </row>
    <row r="766" spans="1:19" x14ac:dyDescent="0.25">
      <c r="A766">
        <v>765</v>
      </c>
      <c r="B766" t="s">
        <v>787</v>
      </c>
      <c r="C766" s="4" t="s">
        <v>26</v>
      </c>
      <c r="D766" t="s">
        <v>22</v>
      </c>
      <c r="E766" s="4">
        <v>31</v>
      </c>
      <c r="F766" s="4">
        <v>8</v>
      </c>
      <c r="G766" s="4">
        <v>639</v>
      </c>
      <c r="H766" s="4">
        <v>250</v>
      </c>
      <c r="I766" s="4">
        <v>83</v>
      </c>
      <c r="J766" s="6">
        <v>1381.84</v>
      </c>
      <c r="K766" s="4">
        <v>1E-3</v>
      </c>
      <c r="L766" s="4" t="s">
        <v>15</v>
      </c>
      <c r="M766" s="4">
        <f>Inventory[[#This Row],[Daily_Demand]]*Inventory[[#This Row],[Lead_Time_Days]]</f>
        <v>248</v>
      </c>
      <c r="N766" s="4">
        <f>MAX(0, Inventory[[#This Row],[Demand_Duration_Lead_time]]+Inventory[[#This Row],[Safety_Stock]]-Inventory[[#This Row],[Current_Inventory]])</f>
        <v>0</v>
      </c>
      <c r="O7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66" s="8">
        <f>Inventory[[#This Row],[Current_Inventory]]*Inventory[[#This Row],[Unit_Cost]]</f>
        <v>882995.75999999989</v>
      </c>
      <c r="Q766" t="str">
        <f>IF(Inventory[[#This Row],[Stockout_Risk_Score]] &gt;= 0.8, "Critical",
   IF(Inventory[[#This Row],[Stockout_Risk_Score]] &gt;= 0.6, "High",
      IF(Inventory[[#This Row],[Stockout_Risk_Score]] &gt;= 0.3, "Medium", "Low")
   )
)</f>
        <v>Low</v>
      </c>
      <c r="R766">
        <f>Inventory[[#This Row],[Lead_Time_Days]]*0.8</f>
        <v>6.4</v>
      </c>
      <c r="S766">
        <f>MAX(0,Inventory[[#This Row],[Daily_Demand]]*Inventory[[#This Row],[Adj_Lead_Time]]+Inventory[[#This Row],[Safety_Stock]]-Inventory[[#This Row],[Current_Inventory]])</f>
        <v>0</v>
      </c>
    </row>
    <row r="767" spans="1:19" x14ac:dyDescent="0.25">
      <c r="A767">
        <v>766</v>
      </c>
      <c r="B767" t="s">
        <v>788</v>
      </c>
      <c r="C767" s="4" t="s">
        <v>13</v>
      </c>
      <c r="D767" t="s">
        <v>18</v>
      </c>
      <c r="E767" s="4">
        <v>108</v>
      </c>
      <c r="F767" s="4">
        <v>2</v>
      </c>
      <c r="G767" s="4">
        <v>66</v>
      </c>
      <c r="H767" s="4">
        <v>202</v>
      </c>
      <c r="I767" s="4">
        <v>330</v>
      </c>
      <c r="J767" s="6">
        <v>493.51</v>
      </c>
      <c r="K767" s="4">
        <v>0.65</v>
      </c>
      <c r="L767" s="4" t="s">
        <v>19</v>
      </c>
      <c r="M767" s="4">
        <f>Inventory[[#This Row],[Daily_Demand]]*Inventory[[#This Row],[Lead_Time_Days]]</f>
        <v>216</v>
      </c>
      <c r="N767" s="4">
        <f>MAX(0, Inventory[[#This Row],[Demand_Duration_Lead_time]]+Inventory[[#This Row],[Safety_Stock]]-Inventory[[#This Row],[Current_Inventory]])</f>
        <v>352</v>
      </c>
      <c r="O7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67" s="8">
        <f>Inventory[[#This Row],[Current_Inventory]]*Inventory[[#This Row],[Unit_Cost]]</f>
        <v>32571.66</v>
      </c>
      <c r="Q767" t="str">
        <f>IF(Inventory[[#This Row],[Stockout_Risk_Score]] &gt;= 0.8, "Critical",
   IF(Inventory[[#This Row],[Stockout_Risk_Score]] &gt;= 0.6, "High",
      IF(Inventory[[#This Row],[Stockout_Risk_Score]] &gt;= 0.3, "Medium", "Low")
   )
)</f>
        <v>High</v>
      </c>
      <c r="R767">
        <f>Inventory[[#This Row],[Lead_Time_Days]]*0.8</f>
        <v>1.6</v>
      </c>
      <c r="S767">
        <f>MAX(0,Inventory[[#This Row],[Daily_Demand]]*Inventory[[#This Row],[Adj_Lead_Time]]+Inventory[[#This Row],[Safety_Stock]]-Inventory[[#This Row],[Current_Inventory]])</f>
        <v>308.8</v>
      </c>
    </row>
    <row r="768" spans="1:19" x14ac:dyDescent="0.25">
      <c r="A768">
        <v>767</v>
      </c>
      <c r="B768" t="s">
        <v>789</v>
      </c>
      <c r="C768" s="4" t="s">
        <v>26</v>
      </c>
      <c r="D768" t="s">
        <v>22</v>
      </c>
      <c r="E768" s="4">
        <v>120</v>
      </c>
      <c r="F768" s="4">
        <v>9</v>
      </c>
      <c r="G768" s="4">
        <v>226</v>
      </c>
      <c r="H768" s="4">
        <v>177</v>
      </c>
      <c r="I768" s="4">
        <v>162</v>
      </c>
      <c r="J768" s="6">
        <v>469.51</v>
      </c>
      <c r="K768" s="4">
        <v>4.2999999999999997E-2</v>
      </c>
      <c r="L768" s="4" t="s">
        <v>19</v>
      </c>
      <c r="M768" s="4">
        <f>Inventory[[#This Row],[Daily_Demand]]*Inventory[[#This Row],[Lead_Time_Days]]</f>
        <v>1080</v>
      </c>
      <c r="N768" s="4">
        <f>MAX(0, Inventory[[#This Row],[Demand_Duration_Lead_time]]+Inventory[[#This Row],[Safety_Stock]]-Inventory[[#This Row],[Current_Inventory]])</f>
        <v>1031</v>
      </c>
      <c r="O7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68" s="8">
        <f>Inventory[[#This Row],[Current_Inventory]]*Inventory[[#This Row],[Unit_Cost]]</f>
        <v>106109.26</v>
      </c>
      <c r="Q768" t="str">
        <f>IF(Inventory[[#This Row],[Stockout_Risk_Score]] &gt;= 0.8, "Critical",
   IF(Inventory[[#This Row],[Stockout_Risk_Score]] &gt;= 0.6, "High",
      IF(Inventory[[#This Row],[Stockout_Risk_Score]] &gt;= 0.3, "Medium", "Low")
   )
)</f>
        <v>Low</v>
      </c>
      <c r="R768">
        <f>Inventory[[#This Row],[Lead_Time_Days]]*0.8</f>
        <v>7.2</v>
      </c>
      <c r="S768">
        <f>MAX(0,Inventory[[#This Row],[Daily_Demand]]*Inventory[[#This Row],[Adj_Lead_Time]]+Inventory[[#This Row],[Safety_Stock]]-Inventory[[#This Row],[Current_Inventory]])</f>
        <v>815</v>
      </c>
    </row>
    <row r="769" spans="1:19" x14ac:dyDescent="0.25">
      <c r="A769">
        <v>768</v>
      </c>
      <c r="B769" t="s">
        <v>790</v>
      </c>
      <c r="C769" s="4" t="s">
        <v>17</v>
      </c>
      <c r="D769" t="s">
        <v>18</v>
      </c>
      <c r="E769" s="4">
        <v>19</v>
      </c>
      <c r="F769" s="4">
        <v>4</v>
      </c>
      <c r="G769" s="4">
        <v>469</v>
      </c>
      <c r="H769" s="4">
        <v>245</v>
      </c>
      <c r="I769" s="4">
        <v>221</v>
      </c>
      <c r="J769" s="6">
        <v>1349.37</v>
      </c>
      <c r="K769" s="4">
        <v>0.21</v>
      </c>
      <c r="L769" s="4" t="s">
        <v>19</v>
      </c>
      <c r="M769" s="4">
        <f>Inventory[[#This Row],[Daily_Demand]]*Inventory[[#This Row],[Lead_Time_Days]]</f>
        <v>76</v>
      </c>
      <c r="N769" s="4">
        <f>MAX(0, Inventory[[#This Row],[Demand_Duration_Lead_time]]+Inventory[[#This Row],[Safety_Stock]]-Inventory[[#This Row],[Current_Inventory]])</f>
        <v>0</v>
      </c>
      <c r="O7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69" s="8">
        <f>Inventory[[#This Row],[Current_Inventory]]*Inventory[[#This Row],[Unit_Cost]]</f>
        <v>632854.52999999991</v>
      </c>
      <c r="Q769" t="str">
        <f>IF(Inventory[[#This Row],[Stockout_Risk_Score]] &gt;= 0.8, "Critical",
   IF(Inventory[[#This Row],[Stockout_Risk_Score]] &gt;= 0.6, "High",
      IF(Inventory[[#This Row],[Stockout_Risk_Score]] &gt;= 0.3, "Medium", "Low")
   )
)</f>
        <v>Low</v>
      </c>
      <c r="R769">
        <f>Inventory[[#This Row],[Lead_Time_Days]]*0.8</f>
        <v>3.2</v>
      </c>
      <c r="S769">
        <f>MAX(0,Inventory[[#This Row],[Daily_Demand]]*Inventory[[#This Row],[Adj_Lead_Time]]+Inventory[[#This Row],[Safety_Stock]]-Inventory[[#This Row],[Current_Inventory]])</f>
        <v>0</v>
      </c>
    </row>
    <row r="770" spans="1:19" x14ac:dyDescent="0.25">
      <c r="A770">
        <v>769</v>
      </c>
      <c r="B770" t="s">
        <v>791</v>
      </c>
      <c r="C770" s="4" t="s">
        <v>17</v>
      </c>
      <c r="D770" t="s">
        <v>18</v>
      </c>
      <c r="E770" s="4">
        <v>191</v>
      </c>
      <c r="F770" s="4">
        <v>5</v>
      </c>
      <c r="G770" s="4">
        <v>502</v>
      </c>
      <c r="H770" s="4">
        <v>257</v>
      </c>
      <c r="I770" s="4">
        <v>388</v>
      </c>
      <c r="J770" s="6">
        <v>413.19</v>
      </c>
      <c r="K770" s="4">
        <v>0.72199999999999998</v>
      </c>
      <c r="L770" s="4" t="s">
        <v>15</v>
      </c>
      <c r="M770" s="4">
        <f>Inventory[[#This Row],[Daily_Demand]]*Inventory[[#This Row],[Lead_Time_Days]]</f>
        <v>955</v>
      </c>
      <c r="N770" s="4">
        <f>MAX(0, Inventory[[#This Row],[Demand_Duration_Lead_time]]+Inventory[[#This Row],[Safety_Stock]]-Inventory[[#This Row],[Current_Inventory]])</f>
        <v>710</v>
      </c>
      <c r="O7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70" s="8">
        <f>Inventory[[#This Row],[Current_Inventory]]*Inventory[[#This Row],[Unit_Cost]]</f>
        <v>207421.38</v>
      </c>
      <c r="Q770" t="str">
        <f>IF(Inventory[[#This Row],[Stockout_Risk_Score]] &gt;= 0.8, "Critical",
   IF(Inventory[[#This Row],[Stockout_Risk_Score]] &gt;= 0.6, "High",
      IF(Inventory[[#This Row],[Stockout_Risk_Score]] &gt;= 0.3, "Medium", "Low")
   )
)</f>
        <v>High</v>
      </c>
      <c r="R770">
        <f>Inventory[[#This Row],[Lead_Time_Days]]*0.8</f>
        <v>4</v>
      </c>
      <c r="S770">
        <f>MAX(0,Inventory[[#This Row],[Daily_Demand]]*Inventory[[#This Row],[Adj_Lead_Time]]+Inventory[[#This Row],[Safety_Stock]]-Inventory[[#This Row],[Current_Inventory]])</f>
        <v>519</v>
      </c>
    </row>
    <row r="771" spans="1:19" x14ac:dyDescent="0.25">
      <c r="A771">
        <v>770</v>
      </c>
      <c r="B771" t="s">
        <v>792</v>
      </c>
      <c r="C771" s="4" t="s">
        <v>41</v>
      </c>
      <c r="D771" t="s">
        <v>14</v>
      </c>
      <c r="E771" s="4">
        <v>7</v>
      </c>
      <c r="F771" s="4">
        <v>13</v>
      </c>
      <c r="G771" s="4">
        <v>659</v>
      </c>
      <c r="H771" s="4">
        <v>174</v>
      </c>
      <c r="I771" s="4">
        <v>92</v>
      </c>
      <c r="J771" s="6">
        <v>1340.05</v>
      </c>
      <c r="K771" s="4">
        <v>0.66600000000000004</v>
      </c>
      <c r="L771" s="4" t="s">
        <v>27</v>
      </c>
      <c r="M771" s="4">
        <f>Inventory[[#This Row],[Daily_Demand]]*Inventory[[#This Row],[Lead_Time_Days]]</f>
        <v>91</v>
      </c>
      <c r="N771" s="4">
        <f>MAX(0, Inventory[[#This Row],[Demand_Duration_Lead_time]]+Inventory[[#This Row],[Safety_Stock]]-Inventory[[#This Row],[Current_Inventory]])</f>
        <v>0</v>
      </c>
      <c r="O7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771" s="8">
        <f>Inventory[[#This Row],[Current_Inventory]]*Inventory[[#This Row],[Unit_Cost]]</f>
        <v>883092.95</v>
      </c>
      <c r="Q771" t="str">
        <f>IF(Inventory[[#This Row],[Stockout_Risk_Score]] &gt;= 0.8, "Critical",
   IF(Inventory[[#This Row],[Stockout_Risk_Score]] &gt;= 0.6, "High",
      IF(Inventory[[#This Row],[Stockout_Risk_Score]] &gt;= 0.3, "Medium", "Low")
   )
)</f>
        <v>High</v>
      </c>
      <c r="R771">
        <f>Inventory[[#This Row],[Lead_Time_Days]]*0.8</f>
        <v>10.4</v>
      </c>
      <c r="S771">
        <f>MAX(0,Inventory[[#This Row],[Daily_Demand]]*Inventory[[#This Row],[Adj_Lead_Time]]+Inventory[[#This Row],[Safety_Stock]]-Inventory[[#This Row],[Current_Inventory]])</f>
        <v>0</v>
      </c>
    </row>
    <row r="772" spans="1:19" x14ac:dyDescent="0.25">
      <c r="A772">
        <v>771</v>
      </c>
      <c r="B772" t="s">
        <v>793</v>
      </c>
      <c r="C772" s="4" t="s">
        <v>17</v>
      </c>
      <c r="D772" t="s">
        <v>14</v>
      </c>
      <c r="E772" s="4">
        <v>14</v>
      </c>
      <c r="F772" s="4">
        <v>6</v>
      </c>
      <c r="G772" s="4">
        <v>716</v>
      </c>
      <c r="H772" s="4">
        <v>80</v>
      </c>
      <c r="I772" s="4">
        <v>62</v>
      </c>
      <c r="J772" s="6">
        <v>1010.43</v>
      </c>
      <c r="K772" s="4">
        <v>7.2999999999999995E-2</v>
      </c>
      <c r="L772" s="4" t="s">
        <v>15</v>
      </c>
      <c r="M772" s="4">
        <f>Inventory[[#This Row],[Daily_Demand]]*Inventory[[#This Row],[Lead_Time_Days]]</f>
        <v>84</v>
      </c>
      <c r="N772" s="4">
        <f>MAX(0, Inventory[[#This Row],[Demand_Duration_Lead_time]]+Inventory[[#This Row],[Safety_Stock]]-Inventory[[#This Row],[Current_Inventory]])</f>
        <v>0</v>
      </c>
      <c r="O7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772" s="8">
        <f>Inventory[[#This Row],[Current_Inventory]]*Inventory[[#This Row],[Unit_Cost]]</f>
        <v>723467.88</v>
      </c>
      <c r="Q772" t="str">
        <f>IF(Inventory[[#This Row],[Stockout_Risk_Score]] &gt;= 0.8, "Critical",
   IF(Inventory[[#This Row],[Stockout_Risk_Score]] &gt;= 0.6, "High",
      IF(Inventory[[#This Row],[Stockout_Risk_Score]] &gt;= 0.3, "Medium", "Low")
   )
)</f>
        <v>Low</v>
      </c>
      <c r="R772">
        <f>Inventory[[#This Row],[Lead_Time_Days]]*0.8</f>
        <v>4.8000000000000007</v>
      </c>
      <c r="S772">
        <f>MAX(0,Inventory[[#This Row],[Daily_Demand]]*Inventory[[#This Row],[Adj_Lead_Time]]+Inventory[[#This Row],[Safety_Stock]]-Inventory[[#This Row],[Current_Inventory]])</f>
        <v>0</v>
      </c>
    </row>
    <row r="773" spans="1:19" x14ac:dyDescent="0.25">
      <c r="A773">
        <v>772</v>
      </c>
      <c r="B773" t="s">
        <v>794</v>
      </c>
      <c r="C773" s="4" t="s">
        <v>41</v>
      </c>
      <c r="D773" t="s">
        <v>14</v>
      </c>
      <c r="E773" s="4">
        <v>124</v>
      </c>
      <c r="F773" s="4">
        <v>2</v>
      </c>
      <c r="G773" s="4">
        <v>589</v>
      </c>
      <c r="H773" s="4">
        <v>240</v>
      </c>
      <c r="I773" s="4">
        <v>223</v>
      </c>
      <c r="J773" s="6">
        <v>803.93</v>
      </c>
      <c r="K773" s="4">
        <v>0.66</v>
      </c>
      <c r="L773" s="4" t="s">
        <v>15</v>
      </c>
      <c r="M773" s="4">
        <f>Inventory[[#This Row],[Daily_Demand]]*Inventory[[#This Row],[Lead_Time_Days]]</f>
        <v>248</v>
      </c>
      <c r="N773" s="4">
        <f>MAX(0, Inventory[[#This Row],[Demand_Duration_Lead_time]]+Inventory[[#This Row],[Safety_Stock]]-Inventory[[#This Row],[Current_Inventory]])</f>
        <v>0</v>
      </c>
      <c r="O7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73" s="8">
        <f>Inventory[[#This Row],[Current_Inventory]]*Inventory[[#This Row],[Unit_Cost]]</f>
        <v>473514.76999999996</v>
      </c>
      <c r="Q773" t="str">
        <f>IF(Inventory[[#This Row],[Stockout_Risk_Score]] &gt;= 0.8, "Critical",
   IF(Inventory[[#This Row],[Stockout_Risk_Score]] &gt;= 0.6, "High",
      IF(Inventory[[#This Row],[Stockout_Risk_Score]] &gt;= 0.3, "Medium", "Low")
   )
)</f>
        <v>High</v>
      </c>
      <c r="R773">
        <f>Inventory[[#This Row],[Lead_Time_Days]]*0.8</f>
        <v>1.6</v>
      </c>
      <c r="S773">
        <f>MAX(0,Inventory[[#This Row],[Daily_Demand]]*Inventory[[#This Row],[Adj_Lead_Time]]+Inventory[[#This Row],[Safety_Stock]]-Inventory[[#This Row],[Current_Inventory]])</f>
        <v>0</v>
      </c>
    </row>
    <row r="774" spans="1:19" x14ac:dyDescent="0.25">
      <c r="A774">
        <v>773</v>
      </c>
      <c r="B774" t="s">
        <v>795</v>
      </c>
      <c r="C774" s="4" t="s">
        <v>13</v>
      </c>
      <c r="D774" t="s">
        <v>18</v>
      </c>
      <c r="E774" s="4">
        <v>149</v>
      </c>
      <c r="F774" s="4">
        <v>7</v>
      </c>
      <c r="G774" s="4">
        <v>162</v>
      </c>
      <c r="H774" s="4">
        <v>64</v>
      </c>
      <c r="I774" s="4">
        <v>174</v>
      </c>
      <c r="J774" s="6">
        <v>635.45000000000005</v>
      </c>
      <c r="K774" s="4">
        <v>0.93100000000000005</v>
      </c>
      <c r="L774" s="4" t="s">
        <v>15</v>
      </c>
      <c r="M774" s="4">
        <f>Inventory[[#This Row],[Daily_Demand]]*Inventory[[#This Row],[Lead_Time_Days]]</f>
        <v>1043</v>
      </c>
      <c r="N774" s="4">
        <f>MAX(0, Inventory[[#This Row],[Demand_Duration_Lead_time]]+Inventory[[#This Row],[Safety_Stock]]-Inventory[[#This Row],[Current_Inventory]])</f>
        <v>945</v>
      </c>
      <c r="O7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74" s="8">
        <f>Inventory[[#This Row],[Current_Inventory]]*Inventory[[#This Row],[Unit_Cost]]</f>
        <v>102942.90000000001</v>
      </c>
      <c r="Q774" t="str">
        <f>IF(Inventory[[#This Row],[Stockout_Risk_Score]] &gt;= 0.8, "Critical",
   IF(Inventory[[#This Row],[Stockout_Risk_Score]] &gt;= 0.6, "High",
      IF(Inventory[[#This Row],[Stockout_Risk_Score]] &gt;= 0.3, "Medium", "Low")
   )
)</f>
        <v>Critical</v>
      </c>
      <c r="R774">
        <f>Inventory[[#This Row],[Lead_Time_Days]]*0.8</f>
        <v>5.6000000000000005</v>
      </c>
      <c r="S774">
        <f>MAX(0,Inventory[[#This Row],[Daily_Demand]]*Inventory[[#This Row],[Adj_Lead_Time]]+Inventory[[#This Row],[Safety_Stock]]-Inventory[[#This Row],[Current_Inventory]])</f>
        <v>736.40000000000009</v>
      </c>
    </row>
    <row r="775" spans="1:19" x14ac:dyDescent="0.25">
      <c r="A775">
        <v>774</v>
      </c>
      <c r="B775" t="s">
        <v>796</v>
      </c>
      <c r="C775" s="4" t="s">
        <v>26</v>
      </c>
      <c r="D775" t="s">
        <v>22</v>
      </c>
      <c r="E775" s="4">
        <v>132</v>
      </c>
      <c r="F775" s="4">
        <v>11</v>
      </c>
      <c r="G775" s="4">
        <v>419</v>
      </c>
      <c r="H775" s="4">
        <v>191</v>
      </c>
      <c r="I775" s="4">
        <v>381</v>
      </c>
      <c r="J775" s="6">
        <v>1897.78</v>
      </c>
      <c r="K775" s="4">
        <v>7.4999999999999997E-2</v>
      </c>
      <c r="L775" s="4" t="s">
        <v>19</v>
      </c>
      <c r="M775" s="4">
        <f>Inventory[[#This Row],[Daily_Demand]]*Inventory[[#This Row],[Lead_Time_Days]]</f>
        <v>1452</v>
      </c>
      <c r="N775" s="4">
        <f>MAX(0, Inventory[[#This Row],[Demand_Duration_Lead_time]]+Inventory[[#This Row],[Safety_Stock]]-Inventory[[#This Row],[Current_Inventory]])</f>
        <v>1224</v>
      </c>
      <c r="O7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75" s="8">
        <f>Inventory[[#This Row],[Current_Inventory]]*Inventory[[#This Row],[Unit_Cost]]</f>
        <v>795169.82</v>
      </c>
      <c r="Q775" t="str">
        <f>IF(Inventory[[#This Row],[Stockout_Risk_Score]] &gt;= 0.8, "Critical",
   IF(Inventory[[#This Row],[Stockout_Risk_Score]] &gt;= 0.6, "High",
      IF(Inventory[[#This Row],[Stockout_Risk_Score]] &gt;= 0.3, "Medium", "Low")
   )
)</f>
        <v>Low</v>
      </c>
      <c r="R775">
        <f>Inventory[[#This Row],[Lead_Time_Days]]*0.8</f>
        <v>8.8000000000000007</v>
      </c>
      <c r="S775">
        <f>MAX(0,Inventory[[#This Row],[Daily_Demand]]*Inventory[[#This Row],[Adj_Lead_Time]]+Inventory[[#This Row],[Safety_Stock]]-Inventory[[#This Row],[Current_Inventory]])</f>
        <v>933.60000000000014</v>
      </c>
    </row>
    <row r="776" spans="1:19" x14ac:dyDescent="0.25">
      <c r="A776">
        <v>775</v>
      </c>
      <c r="B776" t="s">
        <v>797</v>
      </c>
      <c r="C776" s="4" t="s">
        <v>26</v>
      </c>
      <c r="D776" t="s">
        <v>18</v>
      </c>
      <c r="E776" s="4">
        <v>15</v>
      </c>
      <c r="F776" s="4">
        <v>7</v>
      </c>
      <c r="G776" s="4">
        <v>116</v>
      </c>
      <c r="H776" s="4">
        <v>31</v>
      </c>
      <c r="I776" s="4">
        <v>256</v>
      </c>
      <c r="J776" s="6">
        <v>1040.78</v>
      </c>
      <c r="K776" s="4">
        <v>0.41599999999999998</v>
      </c>
      <c r="L776" s="4" t="s">
        <v>15</v>
      </c>
      <c r="M776" s="4">
        <f>Inventory[[#This Row],[Daily_Demand]]*Inventory[[#This Row],[Lead_Time_Days]]</f>
        <v>105</v>
      </c>
      <c r="N776" s="4">
        <f>MAX(0, Inventory[[#This Row],[Demand_Duration_Lead_time]]+Inventory[[#This Row],[Safety_Stock]]-Inventory[[#This Row],[Current_Inventory]])</f>
        <v>20</v>
      </c>
      <c r="O7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76" s="8">
        <f>Inventory[[#This Row],[Current_Inventory]]*Inventory[[#This Row],[Unit_Cost]]</f>
        <v>120730.48</v>
      </c>
      <c r="Q776" t="str">
        <f>IF(Inventory[[#This Row],[Stockout_Risk_Score]] &gt;= 0.8, "Critical",
   IF(Inventory[[#This Row],[Stockout_Risk_Score]] &gt;= 0.6, "High",
      IF(Inventory[[#This Row],[Stockout_Risk_Score]] &gt;= 0.3, "Medium", "Low")
   )
)</f>
        <v>Medium</v>
      </c>
      <c r="R776">
        <f>Inventory[[#This Row],[Lead_Time_Days]]*0.8</f>
        <v>5.6000000000000005</v>
      </c>
      <c r="S776">
        <f>MAX(0,Inventory[[#This Row],[Daily_Demand]]*Inventory[[#This Row],[Adj_Lead_Time]]+Inventory[[#This Row],[Safety_Stock]]-Inventory[[#This Row],[Current_Inventory]])</f>
        <v>0</v>
      </c>
    </row>
    <row r="777" spans="1:19" x14ac:dyDescent="0.25">
      <c r="A777">
        <v>776</v>
      </c>
      <c r="B777" t="s">
        <v>798</v>
      </c>
      <c r="C777" s="4" t="s">
        <v>41</v>
      </c>
      <c r="D777" t="s">
        <v>14</v>
      </c>
      <c r="E777" s="4">
        <v>180</v>
      </c>
      <c r="F777" s="4">
        <v>3</v>
      </c>
      <c r="G777" s="4">
        <v>66</v>
      </c>
      <c r="H777" s="4">
        <v>292</v>
      </c>
      <c r="I777" s="4">
        <v>392</v>
      </c>
      <c r="J777" s="6">
        <v>1144.44</v>
      </c>
      <c r="K777" s="4">
        <v>0.72899999999999998</v>
      </c>
      <c r="L777" s="4" t="s">
        <v>19</v>
      </c>
      <c r="M777" s="4">
        <f>Inventory[[#This Row],[Daily_Demand]]*Inventory[[#This Row],[Lead_Time_Days]]</f>
        <v>540</v>
      </c>
      <c r="N777" s="4">
        <f>MAX(0, Inventory[[#This Row],[Demand_Duration_Lead_time]]+Inventory[[#This Row],[Safety_Stock]]-Inventory[[#This Row],[Current_Inventory]])</f>
        <v>766</v>
      </c>
      <c r="O7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77" s="8">
        <f>Inventory[[#This Row],[Current_Inventory]]*Inventory[[#This Row],[Unit_Cost]]</f>
        <v>75533.040000000008</v>
      </c>
      <c r="Q777" t="str">
        <f>IF(Inventory[[#This Row],[Stockout_Risk_Score]] &gt;= 0.8, "Critical",
   IF(Inventory[[#This Row],[Stockout_Risk_Score]] &gt;= 0.6, "High",
      IF(Inventory[[#This Row],[Stockout_Risk_Score]] &gt;= 0.3, "Medium", "Low")
   )
)</f>
        <v>High</v>
      </c>
      <c r="R777">
        <f>Inventory[[#This Row],[Lead_Time_Days]]*0.8</f>
        <v>2.4000000000000004</v>
      </c>
      <c r="S777">
        <f>MAX(0,Inventory[[#This Row],[Daily_Demand]]*Inventory[[#This Row],[Adj_Lead_Time]]+Inventory[[#This Row],[Safety_Stock]]-Inventory[[#This Row],[Current_Inventory]])</f>
        <v>658</v>
      </c>
    </row>
    <row r="778" spans="1:19" x14ac:dyDescent="0.25">
      <c r="A778">
        <v>777</v>
      </c>
      <c r="B778" t="s">
        <v>799</v>
      </c>
      <c r="C778" s="4" t="s">
        <v>26</v>
      </c>
      <c r="D778" t="s">
        <v>14</v>
      </c>
      <c r="E778" s="4">
        <v>137</v>
      </c>
      <c r="F778" s="4">
        <v>12</v>
      </c>
      <c r="G778" s="4">
        <v>210</v>
      </c>
      <c r="H778" s="4">
        <v>114</v>
      </c>
      <c r="I778" s="4">
        <v>153</v>
      </c>
      <c r="J778" s="6">
        <v>1901.05</v>
      </c>
      <c r="K778" s="4">
        <v>0.66800000000000004</v>
      </c>
      <c r="L778" s="4" t="s">
        <v>19</v>
      </c>
      <c r="M778" s="4">
        <f>Inventory[[#This Row],[Daily_Demand]]*Inventory[[#This Row],[Lead_Time_Days]]</f>
        <v>1644</v>
      </c>
      <c r="N778" s="4">
        <f>MAX(0, Inventory[[#This Row],[Demand_Duration_Lead_time]]+Inventory[[#This Row],[Safety_Stock]]-Inventory[[#This Row],[Current_Inventory]])</f>
        <v>1548</v>
      </c>
      <c r="O7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78" s="8">
        <f>Inventory[[#This Row],[Current_Inventory]]*Inventory[[#This Row],[Unit_Cost]]</f>
        <v>399220.5</v>
      </c>
      <c r="Q778" t="str">
        <f>IF(Inventory[[#This Row],[Stockout_Risk_Score]] &gt;= 0.8, "Critical",
   IF(Inventory[[#This Row],[Stockout_Risk_Score]] &gt;= 0.6, "High",
      IF(Inventory[[#This Row],[Stockout_Risk_Score]] &gt;= 0.3, "Medium", "Low")
   )
)</f>
        <v>High</v>
      </c>
      <c r="R778">
        <f>Inventory[[#This Row],[Lead_Time_Days]]*0.8</f>
        <v>9.6000000000000014</v>
      </c>
      <c r="S778">
        <f>MAX(0,Inventory[[#This Row],[Daily_Demand]]*Inventory[[#This Row],[Adj_Lead_Time]]+Inventory[[#This Row],[Safety_Stock]]-Inventory[[#This Row],[Current_Inventory]])</f>
        <v>1219.2000000000003</v>
      </c>
    </row>
    <row r="779" spans="1:19" x14ac:dyDescent="0.25">
      <c r="A779">
        <v>778</v>
      </c>
      <c r="B779" t="s">
        <v>800</v>
      </c>
      <c r="C779" s="4" t="s">
        <v>17</v>
      </c>
      <c r="D779" t="s">
        <v>22</v>
      </c>
      <c r="E779" s="4">
        <v>73</v>
      </c>
      <c r="F779" s="4">
        <v>11</v>
      </c>
      <c r="G779" s="4">
        <v>159</v>
      </c>
      <c r="H779" s="4">
        <v>184</v>
      </c>
      <c r="I779" s="4">
        <v>179</v>
      </c>
      <c r="J779" s="6">
        <v>1325.06</v>
      </c>
      <c r="K779" s="4">
        <v>0.22700000000000001</v>
      </c>
      <c r="L779" s="4" t="s">
        <v>27</v>
      </c>
      <c r="M779" s="4">
        <f>Inventory[[#This Row],[Daily_Demand]]*Inventory[[#This Row],[Lead_Time_Days]]</f>
        <v>803</v>
      </c>
      <c r="N779" s="4">
        <f>MAX(0, Inventory[[#This Row],[Demand_Duration_Lead_time]]+Inventory[[#This Row],[Safety_Stock]]-Inventory[[#This Row],[Current_Inventory]])</f>
        <v>828</v>
      </c>
      <c r="O7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79" s="8">
        <f>Inventory[[#This Row],[Current_Inventory]]*Inventory[[#This Row],[Unit_Cost]]</f>
        <v>210684.53999999998</v>
      </c>
      <c r="Q779" t="str">
        <f>IF(Inventory[[#This Row],[Stockout_Risk_Score]] &gt;= 0.8, "Critical",
   IF(Inventory[[#This Row],[Stockout_Risk_Score]] &gt;= 0.6, "High",
      IF(Inventory[[#This Row],[Stockout_Risk_Score]] &gt;= 0.3, "Medium", "Low")
   )
)</f>
        <v>Low</v>
      </c>
      <c r="R779">
        <f>Inventory[[#This Row],[Lead_Time_Days]]*0.8</f>
        <v>8.8000000000000007</v>
      </c>
      <c r="S779">
        <f>MAX(0,Inventory[[#This Row],[Daily_Demand]]*Inventory[[#This Row],[Adj_Lead_Time]]+Inventory[[#This Row],[Safety_Stock]]-Inventory[[#This Row],[Current_Inventory]])</f>
        <v>667.40000000000009</v>
      </c>
    </row>
    <row r="780" spans="1:19" x14ac:dyDescent="0.25">
      <c r="A780">
        <v>779</v>
      </c>
      <c r="B780" t="s">
        <v>801</v>
      </c>
      <c r="C780" s="4" t="s">
        <v>21</v>
      </c>
      <c r="D780" t="s">
        <v>14</v>
      </c>
      <c r="E780" s="4">
        <v>68</v>
      </c>
      <c r="F780" s="4">
        <v>7</v>
      </c>
      <c r="G780" s="4">
        <v>634</v>
      </c>
      <c r="H780" s="4">
        <v>48</v>
      </c>
      <c r="I780" s="4">
        <v>89</v>
      </c>
      <c r="J780" s="6">
        <v>1917.81</v>
      </c>
      <c r="K780" s="4">
        <v>0.16300000000000001</v>
      </c>
      <c r="L780" s="4" t="s">
        <v>27</v>
      </c>
      <c r="M780" s="4">
        <f>Inventory[[#This Row],[Daily_Demand]]*Inventory[[#This Row],[Lead_Time_Days]]</f>
        <v>476</v>
      </c>
      <c r="N780" s="4">
        <f>MAX(0, Inventory[[#This Row],[Demand_Duration_Lead_time]]+Inventory[[#This Row],[Safety_Stock]]-Inventory[[#This Row],[Current_Inventory]])</f>
        <v>0</v>
      </c>
      <c r="O7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80" s="8">
        <f>Inventory[[#This Row],[Current_Inventory]]*Inventory[[#This Row],[Unit_Cost]]</f>
        <v>1215891.54</v>
      </c>
      <c r="Q780" t="str">
        <f>IF(Inventory[[#This Row],[Stockout_Risk_Score]] &gt;= 0.8, "Critical",
   IF(Inventory[[#This Row],[Stockout_Risk_Score]] &gt;= 0.6, "High",
      IF(Inventory[[#This Row],[Stockout_Risk_Score]] &gt;= 0.3, "Medium", "Low")
   )
)</f>
        <v>Low</v>
      </c>
      <c r="R780">
        <f>Inventory[[#This Row],[Lead_Time_Days]]*0.8</f>
        <v>5.6000000000000005</v>
      </c>
      <c r="S780">
        <f>MAX(0,Inventory[[#This Row],[Daily_Demand]]*Inventory[[#This Row],[Adj_Lead_Time]]+Inventory[[#This Row],[Safety_Stock]]-Inventory[[#This Row],[Current_Inventory]])</f>
        <v>0</v>
      </c>
    </row>
    <row r="781" spans="1:19" x14ac:dyDescent="0.25">
      <c r="A781">
        <v>780</v>
      </c>
      <c r="B781" t="s">
        <v>802</v>
      </c>
      <c r="C781" s="4" t="s">
        <v>41</v>
      </c>
      <c r="D781" t="s">
        <v>14</v>
      </c>
      <c r="E781" s="4">
        <v>18</v>
      </c>
      <c r="F781" s="4">
        <v>9</v>
      </c>
      <c r="G781" s="4">
        <v>250</v>
      </c>
      <c r="H781" s="4">
        <v>69</v>
      </c>
      <c r="I781" s="4">
        <v>72</v>
      </c>
      <c r="J781" s="6">
        <v>257.42</v>
      </c>
      <c r="K781" s="4">
        <v>0.78400000000000003</v>
      </c>
      <c r="L781" s="4" t="s">
        <v>15</v>
      </c>
      <c r="M781" s="4">
        <f>Inventory[[#This Row],[Daily_Demand]]*Inventory[[#This Row],[Lead_Time_Days]]</f>
        <v>162</v>
      </c>
      <c r="N781" s="4">
        <f>MAX(0, Inventory[[#This Row],[Demand_Duration_Lead_time]]+Inventory[[#This Row],[Safety_Stock]]-Inventory[[#This Row],[Current_Inventory]])</f>
        <v>0</v>
      </c>
      <c r="O7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81" s="8">
        <f>Inventory[[#This Row],[Current_Inventory]]*Inventory[[#This Row],[Unit_Cost]]</f>
        <v>64355.000000000007</v>
      </c>
      <c r="Q781" t="str">
        <f>IF(Inventory[[#This Row],[Stockout_Risk_Score]] &gt;= 0.8, "Critical",
   IF(Inventory[[#This Row],[Stockout_Risk_Score]] &gt;= 0.6, "High",
      IF(Inventory[[#This Row],[Stockout_Risk_Score]] &gt;= 0.3, "Medium", "Low")
   )
)</f>
        <v>High</v>
      </c>
      <c r="R781">
        <f>Inventory[[#This Row],[Lead_Time_Days]]*0.8</f>
        <v>7.2</v>
      </c>
      <c r="S781">
        <f>MAX(0,Inventory[[#This Row],[Daily_Demand]]*Inventory[[#This Row],[Adj_Lead_Time]]+Inventory[[#This Row],[Safety_Stock]]-Inventory[[#This Row],[Current_Inventory]])</f>
        <v>0</v>
      </c>
    </row>
    <row r="782" spans="1:19" x14ac:dyDescent="0.25">
      <c r="A782">
        <v>781</v>
      </c>
      <c r="B782" t="s">
        <v>803</v>
      </c>
      <c r="C782" s="4" t="s">
        <v>26</v>
      </c>
      <c r="D782" t="s">
        <v>14</v>
      </c>
      <c r="E782" s="4">
        <v>54</v>
      </c>
      <c r="F782" s="4">
        <v>7</v>
      </c>
      <c r="G782" s="4">
        <v>359</v>
      </c>
      <c r="H782" s="4">
        <v>221</v>
      </c>
      <c r="I782" s="4">
        <v>301</v>
      </c>
      <c r="J782" s="6">
        <v>1700.95</v>
      </c>
      <c r="K782" s="4">
        <v>0.95599999999999996</v>
      </c>
      <c r="L782" s="4" t="s">
        <v>19</v>
      </c>
      <c r="M782" s="4">
        <f>Inventory[[#This Row],[Daily_Demand]]*Inventory[[#This Row],[Lead_Time_Days]]</f>
        <v>378</v>
      </c>
      <c r="N782" s="4">
        <f>MAX(0, Inventory[[#This Row],[Demand_Duration_Lead_time]]+Inventory[[#This Row],[Safety_Stock]]-Inventory[[#This Row],[Current_Inventory]])</f>
        <v>240</v>
      </c>
      <c r="O7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82" s="8">
        <f>Inventory[[#This Row],[Current_Inventory]]*Inventory[[#This Row],[Unit_Cost]]</f>
        <v>610641.05000000005</v>
      </c>
      <c r="Q782" t="str">
        <f>IF(Inventory[[#This Row],[Stockout_Risk_Score]] &gt;= 0.8, "Critical",
   IF(Inventory[[#This Row],[Stockout_Risk_Score]] &gt;= 0.6, "High",
      IF(Inventory[[#This Row],[Stockout_Risk_Score]] &gt;= 0.3, "Medium", "Low")
   )
)</f>
        <v>Critical</v>
      </c>
      <c r="R782">
        <f>Inventory[[#This Row],[Lead_Time_Days]]*0.8</f>
        <v>5.6000000000000005</v>
      </c>
      <c r="S782">
        <f>MAX(0,Inventory[[#This Row],[Daily_Demand]]*Inventory[[#This Row],[Adj_Lead_Time]]+Inventory[[#This Row],[Safety_Stock]]-Inventory[[#This Row],[Current_Inventory]])</f>
        <v>164.40000000000009</v>
      </c>
    </row>
    <row r="783" spans="1:19" x14ac:dyDescent="0.25">
      <c r="A783">
        <v>782</v>
      </c>
      <c r="B783" t="s">
        <v>804</v>
      </c>
      <c r="C783" s="4" t="s">
        <v>41</v>
      </c>
      <c r="D783" t="s">
        <v>22</v>
      </c>
      <c r="E783" s="4">
        <v>158</v>
      </c>
      <c r="F783" s="4">
        <v>5</v>
      </c>
      <c r="G783" s="4">
        <v>510</v>
      </c>
      <c r="H783" s="4">
        <v>164</v>
      </c>
      <c r="I783" s="4">
        <v>374</v>
      </c>
      <c r="J783" s="6">
        <v>704.06</v>
      </c>
      <c r="K783" s="4">
        <v>0.76800000000000002</v>
      </c>
      <c r="L783" s="4" t="s">
        <v>19</v>
      </c>
      <c r="M783" s="4">
        <f>Inventory[[#This Row],[Daily_Demand]]*Inventory[[#This Row],[Lead_Time_Days]]</f>
        <v>790</v>
      </c>
      <c r="N783" s="4">
        <f>MAX(0, Inventory[[#This Row],[Demand_Duration_Lead_time]]+Inventory[[#This Row],[Safety_Stock]]-Inventory[[#This Row],[Current_Inventory]])</f>
        <v>444</v>
      </c>
      <c r="O7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83" s="8">
        <f>Inventory[[#This Row],[Current_Inventory]]*Inventory[[#This Row],[Unit_Cost]]</f>
        <v>359070.6</v>
      </c>
      <c r="Q783" t="str">
        <f>IF(Inventory[[#This Row],[Stockout_Risk_Score]] &gt;= 0.8, "Critical",
   IF(Inventory[[#This Row],[Stockout_Risk_Score]] &gt;= 0.6, "High",
      IF(Inventory[[#This Row],[Stockout_Risk_Score]] &gt;= 0.3, "Medium", "Low")
   )
)</f>
        <v>High</v>
      </c>
      <c r="R783">
        <f>Inventory[[#This Row],[Lead_Time_Days]]*0.8</f>
        <v>4</v>
      </c>
      <c r="S783">
        <f>MAX(0,Inventory[[#This Row],[Daily_Demand]]*Inventory[[#This Row],[Adj_Lead_Time]]+Inventory[[#This Row],[Safety_Stock]]-Inventory[[#This Row],[Current_Inventory]])</f>
        <v>286</v>
      </c>
    </row>
    <row r="784" spans="1:19" x14ac:dyDescent="0.25">
      <c r="A784">
        <v>783</v>
      </c>
      <c r="B784" t="s">
        <v>805</v>
      </c>
      <c r="C784" s="4" t="s">
        <v>41</v>
      </c>
      <c r="D784" t="s">
        <v>18</v>
      </c>
      <c r="E784" s="4">
        <v>76</v>
      </c>
      <c r="F784" s="4">
        <v>5</v>
      </c>
      <c r="G784" s="4">
        <v>68</v>
      </c>
      <c r="H784" s="4">
        <v>182</v>
      </c>
      <c r="I784" s="4">
        <v>339</v>
      </c>
      <c r="J784" s="6">
        <v>1630.45</v>
      </c>
      <c r="K784" s="4">
        <v>0.96299999999999997</v>
      </c>
      <c r="L784" s="4" t="s">
        <v>27</v>
      </c>
      <c r="M784" s="4">
        <f>Inventory[[#This Row],[Daily_Demand]]*Inventory[[#This Row],[Lead_Time_Days]]</f>
        <v>380</v>
      </c>
      <c r="N784" s="4">
        <f>MAX(0, Inventory[[#This Row],[Demand_Duration_Lead_time]]+Inventory[[#This Row],[Safety_Stock]]-Inventory[[#This Row],[Current_Inventory]])</f>
        <v>494</v>
      </c>
      <c r="O7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84" s="8">
        <f>Inventory[[#This Row],[Current_Inventory]]*Inventory[[#This Row],[Unit_Cost]]</f>
        <v>110870.6</v>
      </c>
      <c r="Q784" t="str">
        <f>IF(Inventory[[#This Row],[Stockout_Risk_Score]] &gt;= 0.8, "Critical",
   IF(Inventory[[#This Row],[Stockout_Risk_Score]] &gt;= 0.6, "High",
      IF(Inventory[[#This Row],[Stockout_Risk_Score]] &gt;= 0.3, "Medium", "Low")
   )
)</f>
        <v>Critical</v>
      </c>
      <c r="R784">
        <f>Inventory[[#This Row],[Lead_Time_Days]]*0.8</f>
        <v>4</v>
      </c>
      <c r="S784">
        <f>MAX(0,Inventory[[#This Row],[Daily_Demand]]*Inventory[[#This Row],[Adj_Lead_Time]]+Inventory[[#This Row],[Safety_Stock]]-Inventory[[#This Row],[Current_Inventory]])</f>
        <v>418</v>
      </c>
    </row>
    <row r="785" spans="1:19" x14ac:dyDescent="0.25">
      <c r="A785">
        <v>784</v>
      </c>
      <c r="B785" t="s">
        <v>806</v>
      </c>
      <c r="C785" s="4" t="s">
        <v>21</v>
      </c>
      <c r="D785" t="s">
        <v>14</v>
      </c>
      <c r="E785" s="4">
        <v>73</v>
      </c>
      <c r="F785" s="4">
        <v>10</v>
      </c>
      <c r="G785" s="4">
        <v>643</v>
      </c>
      <c r="H785" s="4">
        <v>32</v>
      </c>
      <c r="I785" s="4">
        <v>251</v>
      </c>
      <c r="J785" s="6">
        <v>1718.49</v>
      </c>
      <c r="K785" s="4">
        <v>0.60499999999999998</v>
      </c>
      <c r="L785" s="4" t="s">
        <v>19</v>
      </c>
      <c r="M785" s="4">
        <f>Inventory[[#This Row],[Daily_Demand]]*Inventory[[#This Row],[Lead_Time_Days]]</f>
        <v>730</v>
      </c>
      <c r="N785" s="4">
        <f>MAX(0, Inventory[[#This Row],[Demand_Duration_Lead_time]]+Inventory[[#This Row],[Safety_Stock]]-Inventory[[#This Row],[Current_Inventory]])</f>
        <v>119</v>
      </c>
      <c r="O7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85" s="8">
        <f>Inventory[[#This Row],[Current_Inventory]]*Inventory[[#This Row],[Unit_Cost]]</f>
        <v>1104989.07</v>
      </c>
      <c r="Q785" t="str">
        <f>IF(Inventory[[#This Row],[Stockout_Risk_Score]] &gt;= 0.8, "Critical",
   IF(Inventory[[#This Row],[Stockout_Risk_Score]] &gt;= 0.6, "High",
      IF(Inventory[[#This Row],[Stockout_Risk_Score]] &gt;= 0.3, "Medium", "Low")
   )
)</f>
        <v>High</v>
      </c>
      <c r="R785">
        <f>Inventory[[#This Row],[Lead_Time_Days]]*0.8</f>
        <v>8</v>
      </c>
      <c r="S785">
        <f>MAX(0,Inventory[[#This Row],[Daily_Demand]]*Inventory[[#This Row],[Adj_Lead_Time]]+Inventory[[#This Row],[Safety_Stock]]-Inventory[[#This Row],[Current_Inventory]])</f>
        <v>0</v>
      </c>
    </row>
    <row r="786" spans="1:19" x14ac:dyDescent="0.25">
      <c r="A786">
        <v>785</v>
      </c>
      <c r="B786" t="s">
        <v>807</v>
      </c>
      <c r="C786" s="4" t="s">
        <v>17</v>
      </c>
      <c r="D786" t="s">
        <v>22</v>
      </c>
      <c r="E786" s="4">
        <v>139</v>
      </c>
      <c r="F786" s="4">
        <v>7</v>
      </c>
      <c r="G786" s="4">
        <v>472</v>
      </c>
      <c r="H786" s="4">
        <v>249</v>
      </c>
      <c r="I786" s="4">
        <v>204</v>
      </c>
      <c r="J786" s="6">
        <v>579.4</v>
      </c>
      <c r="K786" s="4">
        <v>0.92900000000000005</v>
      </c>
      <c r="L786" s="4" t="s">
        <v>15</v>
      </c>
      <c r="M786" s="4">
        <f>Inventory[[#This Row],[Daily_Demand]]*Inventory[[#This Row],[Lead_Time_Days]]</f>
        <v>973</v>
      </c>
      <c r="N786" s="4">
        <f>MAX(0, Inventory[[#This Row],[Demand_Duration_Lead_time]]+Inventory[[#This Row],[Safety_Stock]]-Inventory[[#This Row],[Current_Inventory]])</f>
        <v>750</v>
      </c>
      <c r="O7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86" s="8">
        <f>Inventory[[#This Row],[Current_Inventory]]*Inventory[[#This Row],[Unit_Cost]]</f>
        <v>273476.8</v>
      </c>
      <c r="Q786" t="str">
        <f>IF(Inventory[[#This Row],[Stockout_Risk_Score]] &gt;= 0.8, "Critical",
   IF(Inventory[[#This Row],[Stockout_Risk_Score]] &gt;= 0.6, "High",
      IF(Inventory[[#This Row],[Stockout_Risk_Score]] &gt;= 0.3, "Medium", "Low")
   )
)</f>
        <v>Critical</v>
      </c>
      <c r="R786">
        <f>Inventory[[#This Row],[Lead_Time_Days]]*0.8</f>
        <v>5.6000000000000005</v>
      </c>
      <c r="S786">
        <f>MAX(0,Inventory[[#This Row],[Daily_Demand]]*Inventory[[#This Row],[Adj_Lead_Time]]+Inventory[[#This Row],[Safety_Stock]]-Inventory[[#This Row],[Current_Inventory]])</f>
        <v>555.40000000000009</v>
      </c>
    </row>
    <row r="787" spans="1:19" x14ac:dyDescent="0.25">
      <c r="A787">
        <v>786</v>
      </c>
      <c r="B787" t="s">
        <v>808</v>
      </c>
      <c r="C787" s="4" t="s">
        <v>41</v>
      </c>
      <c r="D787" t="s">
        <v>14</v>
      </c>
      <c r="E787" s="4">
        <v>131</v>
      </c>
      <c r="F787" s="4">
        <v>9</v>
      </c>
      <c r="G787" s="4">
        <v>335</v>
      </c>
      <c r="H787" s="4">
        <v>218</v>
      </c>
      <c r="I787" s="4">
        <v>104</v>
      </c>
      <c r="J787" s="6">
        <v>847.22</v>
      </c>
      <c r="K787" s="4">
        <v>0.69</v>
      </c>
      <c r="L787" s="4" t="s">
        <v>19</v>
      </c>
      <c r="M787" s="4">
        <f>Inventory[[#This Row],[Daily_Demand]]*Inventory[[#This Row],[Lead_Time_Days]]</f>
        <v>1179</v>
      </c>
      <c r="N787" s="4">
        <f>MAX(0, Inventory[[#This Row],[Demand_Duration_Lead_time]]+Inventory[[#This Row],[Safety_Stock]]-Inventory[[#This Row],[Current_Inventory]])</f>
        <v>1062</v>
      </c>
      <c r="O7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87" s="8">
        <f>Inventory[[#This Row],[Current_Inventory]]*Inventory[[#This Row],[Unit_Cost]]</f>
        <v>283818.7</v>
      </c>
      <c r="Q787" t="str">
        <f>IF(Inventory[[#This Row],[Stockout_Risk_Score]] &gt;= 0.8, "Critical",
   IF(Inventory[[#This Row],[Stockout_Risk_Score]] &gt;= 0.6, "High",
      IF(Inventory[[#This Row],[Stockout_Risk_Score]] &gt;= 0.3, "Medium", "Low")
   )
)</f>
        <v>High</v>
      </c>
      <c r="R787">
        <f>Inventory[[#This Row],[Lead_Time_Days]]*0.8</f>
        <v>7.2</v>
      </c>
      <c r="S787">
        <f>MAX(0,Inventory[[#This Row],[Daily_Demand]]*Inventory[[#This Row],[Adj_Lead_Time]]+Inventory[[#This Row],[Safety_Stock]]-Inventory[[#This Row],[Current_Inventory]])</f>
        <v>826.2</v>
      </c>
    </row>
    <row r="788" spans="1:19" x14ac:dyDescent="0.25">
      <c r="A788">
        <v>787</v>
      </c>
      <c r="B788" t="s">
        <v>809</v>
      </c>
      <c r="C788" s="4" t="s">
        <v>26</v>
      </c>
      <c r="D788" t="s">
        <v>22</v>
      </c>
      <c r="E788" s="4">
        <v>20</v>
      </c>
      <c r="F788" s="4">
        <v>9</v>
      </c>
      <c r="G788" s="4">
        <v>341</v>
      </c>
      <c r="H788" s="4">
        <v>131</v>
      </c>
      <c r="I788" s="4">
        <v>155</v>
      </c>
      <c r="J788" s="6">
        <v>1465.73</v>
      </c>
      <c r="K788" s="4">
        <v>0.90900000000000003</v>
      </c>
      <c r="L788" s="4" t="s">
        <v>15</v>
      </c>
      <c r="M788" s="4">
        <f>Inventory[[#This Row],[Daily_Demand]]*Inventory[[#This Row],[Lead_Time_Days]]</f>
        <v>180</v>
      </c>
      <c r="N788" s="4">
        <f>MAX(0, Inventory[[#This Row],[Demand_Duration_Lead_time]]+Inventory[[#This Row],[Safety_Stock]]-Inventory[[#This Row],[Current_Inventory]])</f>
        <v>0</v>
      </c>
      <c r="O7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88" s="8">
        <f>Inventory[[#This Row],[Current_Inventory]]*Inventory[[#This Row],[Unit_Cost]]</f>
        <v>499813.93</v>
      </c>
      <c r="Q788" t="str">
        <f>IF(Inventory[[#This Row],[Stockout_Risk_Score]] &gt;= 0.8, "Critical",
   IF(Inventory[[#This Row],[Stockout_Risk_Score]] &gt;= 0.6, "High",
      IF(Inventory[[#This Row],[Stockout_Risk_Score]] &gt;= 0.3, "Medium", "Low")
   )
)</f>
        <v>Critical</v>
      </c>
      <c r="R788">
        <f>Inventory[[#This Row],[Lead_Time_Days]]*0.8</f>
        <v>7.2</v>
      </c>
      <c r="S788">
        <f>MAX(0,Inventory[[#This Row],[Daily_Demand]]*Inventory[[#This Row],[Adj_Lead_Time]]+Inventory[[#This Row],[Safety_Stock]]-Inventory[[#This Row],[Current_Inventory]])</f>
        <v>0</v>
      </c>
    </row>
    <row r="789" spans="1:19" x14ac:dyDescent="0.25">
      <c r="A789">
        <v>788</v>
      </c>
      <c r="B789" t="s">
        <v>810</v>
      </c>
      <c r="C789" s="4" t="s">
        <v>13</v>
      </c>
      <c r="D789" t="s">
        <v>14</v>
      </c>
      <c r="E789" s="4">
        <v>187</v>
      </c>
      <c r="F789" s="4">
        <v>8</v>
      </c>
      <c r="G789" s="4">
        <v>106</v>
      </c>
      <c r="H789" s="4">
        <v>262</v>
      </c>
      <c r="I789" s="4">
        <v>309</v>
      </c>
      <c r="J789" s="6">
        <v>243.16</v>
      </c>
      <c r="K789" s="4">
        <v>0.16200000000000001</v>
      </c>
      <c r="L789" s="4" t="s">
        <v>27</v>
      </c>
      <c r="M789" s="4">
        <f>Inventory[[#This Row],[Daily_Demand]]*Inventory[[#This Row],[Lead_Time_Days]]</f>
        <v>1496</v>
      </c>
      <c r="N789" s="4">
        <f>MAX(0, Inventory[[#This Row],[Demand_Duration_Lead_time]]+Inventory[[#This Row],[Safety_Stock]]-Inventory[[#This Row],[Current_Inventory]])</f>
        <v>1652</v>
      </c>
      <c r="O7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89" s="8">
        <f>Inventory[[#This Row],[Current_Inventory]]*Inventory[[#This Row],[Unit_Cost]]</f>
        <v>25774.959999999999</v>
      </c>
      <c r="Q789" t="str">
        <f>IF(Inventory[[#This Row],[Stockout_Risk_Score]] &gt;= 0.8, "Critical",
   IF(Inventory[[#This Row],[Stockout_Risk_Score]] &gt;= 0.6, "High",
      IF(Inventory[[#This Row],[Stockout_Risk_Score]] &gt;= 0.3, "Medium", "Low")
   )
)</f>
        <v>Low</v>
      </c>
      <c r="R789">
        <f>Inventory[[#This Row],[Lead_Time_Days]]*0.8</f>
        <v>6.4</v>
      </c>
      <c r="S789">
        <f>MAX(0,Inventory[[#This Row],[Daily_Demand]]*Inventory[[#This Row],[Adj_Lead_Time]]+Inventory[[#This Row],[Safety_Stock]]-Inventory[[#This Row],[Current_Inventory]])</f>
        <v>1352.8</v>
      </c>
    </row>
    <row r="790" spans="1:19" x14ac:dyDescent="0.25">
      <c r="A790">
        <v>789</v>
      </c>
      <c r="B790" t="s">
        <v>811</v>
      </c>
      <c r="C790" s="4" t="s">
        <v>41</v>
      </c>
      <c r="D790" t="s">
        <v>22</v>
      </c>
      <c r="E790" s="4">
        <v>82</v>
      </c>
      <c r="F790" s="4">
        <v>4</v>
      </c>
      <c r="G790" s="4">
        <v>493</v>
      </c>
      <c r="H790" s="4">
        <v>150</v>
      </c>
      <c r="I790" s="4">
        <v>249</v>
      </c>
      <c r="J790" s="6">
        <v>1523.29</v>
      </c>
      <c r="K790" s="4">
        <v>0.81599999999999995</v>
      </c>
      <c r="L790" s="4" t="s">
        <v>27</v>
      </c>
      <c r="M790" s="4">
        <f>Inventory[[#This Row],[Daily_Demand]]*Inventory[[#This Row],[Lead_Time_Days]]</f>
        <v>328</v>
      </c>
      <c r="N790" s="4">
        <f>MAX(0, Inventory[[#This Row],[Demand_Duration_Lead_time]]+Inventory[[#This Row],[Safety_Stock]]-Inventory[[#This Row],[Current_Inventory]])</f>
        <v>0</v>
      </c>
      <c r="O7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90" s="8">
        <f>Inventory[[#This Row],[Current_Inventory]]*Inventory[[#This Row],[Unit_Cost]]</f>
        <v>750981.97</v>
      </c>
      <c r="Q790" t="str">
        <f>IF(Inventory[[#This Row],[Stockout_Risk_Score]] &gt;= 0.8, "Critical",
   IF(Inventory[[#This Row],[Stockout_Risk_Score]] &gt;= 0.6, "High",
      IF(Inventory[[#This Row],[Stockout_Risk_Score]] &gt;= 0.3, "Medium", "Low")
   )
)</f>
        <v>Critical</v>
      </c>
      <c r="R790">
        <f>Inventory[[#This Row],[Lead_Time_Days]]*0.8</f>
        <v>3.2</v>
      </c>
      <c r="S790">
        <f>MAX(0,Inventory[[#This Row],[Daily_Demand]]*Inventory[[#This Row],[Adj_Lead_Time]]+Inventory[[#This Row],[Safety_Stock]]-Inventory[[#This Row],[Current_Inventory]])</f>
        <v>0</v>
      </c>
    </row>
    <row r="791" spans="1:19" x14ac:dyDescent="0.25">
      <c r="A791">
        <v>790</v>
      </c>
      <c r="B791" t="s">
        <v>812</v>
      </c>
      <c r="C791" s="4" t="s">
        <v>41</v>
      </c>
      <c r="D791" t="s">
        <v>14</v>
      </c>
      <c r="E791" s="4">
        <v>105</v>
      </c>
      <c r="F791" s="4">
        <v>11</v>
      </c>
      <c r="G791" s="4">
        <v>301</v>
      </c>
      <c r="H791" s="4">
        <v>162</v>
      </c>
      <c r="I791" s="4">
        <v>375</v>
      </c>
      <c r="J791" s="6">
        <v>265.42</v>
      </c>
      <c r="K791" s="4">
        <v>0.19700000000000001</v>
      </c>
      <c r="L791" s="4" t="s">
        <v>19</v>
      </c>
      <c r="M791" s="4">
        <f>Inventory[[#This Row],[Daily_Demand]]*Inventory[[#This Row],[Lead_Time_Days]]</f>
        <v>1155</v>
      </c>
      <c r="N791" s="4">
        <f>MAX(0, Inventory[[#This Row],[Demand_Duration_Lead_time]]+Inventory[[#This Row],[Safety_Stock]]-Inventory[[#This Row],[Current_Inventory]])</f>
        <v>1016</v>
      </c>
      <c r="O7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91" s="8">
        <f>Inventory[[#This Row],[Current_Inventory]]*Inventory[[#This Row],[Unit_Cost]]</f>
        <v>79891.42</v>
      </c>
      <c r="Q791" t="str">
        <f>IF(Inventory[[#This Row],[Stockout_Risk_Score]] &gt;= 0.8, "Critical",
   IF(Inventory[[#This Row],[Stockout_Risk_Score]] &gt;= 0.6, "High",
      IF(Inventory[[#This Row],[Stockout_Risk_Score]] &gt;= 0.3, "Medium", "Low")
   )
)</f>
        <v>Low</v>
      </c>
      <c r="R791">
        <f>Inventory[[#This Row],[Lead_Time_Days]]*0.8</f>
        <v>8.8000000000000007</v>
      </c>
      <c r="S791">
        <f>MAX(0,Inventory[[#This Row],[Daily_Demand]]*Inventory[[#This Row],[Adj_Lead_Time]]+Inventory[[#This Row],[Safety_Stock]]-Inventory[[#This Row],[Current_Inventory]])</f>
        <v>785</v>
      </c>
    </row>
    <row r="792" spans="1:19" x14ac:dyDescent="0.25">
      <c r="A792">
        <v>791</v>
      </c>
      <c r="B792" t="s">
        <v>813</v>
      </c>
      <c r="C792" s="4" t="s">
        <v>21</v>
      </c>
      <c r="D792" t="s">
        <v>18</v>
      </c>
      <c r="E792" s="4">
        <v>60</v>
      </c>
      <c r="F792" s="4">
        <v>2</v>
      </c>
      <c r="G792" s="4">
        <v>783</v>
      </c>
      <c r="H792" s="4">
        <v>223</v>
      </c>
      <c r="I792" s="4">
        <v>266</v>
      </c>
      <c r="J792" s="6">
        <v>1833.19</v>
      </c>
      <c r="K792" s="4">
        <v>2.7E-2</v>
      </c>
      <c r="L792" s="4" t="s">
        <v>19</v>
      </c>
      <c r="M792" s="4">
        <f>Inventory[[#This Row],[Daily_Demand]]*Inventory[[#This Row],[Lead_Time_Days]]</f>
        <v>120</v>
      </c>
      <c r="N792" s="4">
        <f>MAX(0, Inventory[[#This Row],[Demand_Duration_Lead_time]]+Inventory[[#This Row],[Safety_Stock]]-Inventory[[#This Row],[Current_Inventory]])</f>
        <v>0</v>
      </c>
      <c r="O7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792" s="8">
        <f>Inventory[[#This Row],[Current_Inventory]]*Inventory[[#This Row],[Unit_Cost]]</f>
        <v>1435387.77</v>
      </c>
      <c r="Q792" t="str">
        <f>IF(Inventory[[#This Row],[Stockout_Risk_Score]] &gt;= 0.8, "Critical",
   IF(Inventory[[#This Row],[Stockout_Risk_Score]] &gt;= 0.6, "High",
      IF(Inventory[[#This Row],[Stockout_Risk_Score]] &gt;= 0.3, "Medium", "Low")
   )
)</f>
        <v>Low</v>
      </c>
      <c r="R792">
        <f>Inventory[[#This Row],[Lead_Time_Days]]*0.8</f>
        <v>1.6</v>
      </c>
      <c r="S792">
        <f>MAX(0,Inventory[[#This Row],[Daily_Demand]]*Inventory[[#This Row],[Adj_Lead_Time]]+Inventory[[#This Row],[Safety_Stock]]-Inventory[[#This Row],[Current_Inventory]])</f>
        <v>0</v>
      </c>
    </row>
    <row r="793" spans="1:19" x14ac:dyDescent="0.25">
      <c r="A793">
        <v>792</v>
      </c>
      <c r="B793" t="s">
        <v>814</v>
      </c>
      <c r="C793" s="4" t="s">
        <v>17</v>
      </c>
      <c r="D793" t="s">
        <v>14</v>
      </c>
      <c r="E793" s="4">
        <v>109</v>
      </c>
      <c r="F793" s="4">
        <v>6</v>
      </c>
      <c r="G793" s="4">
        <v>93</v>
      </c>
      <c r="H793" s="4">
        <v>57</v>
      </c>
      <c r="I793" s="4">
        <v>96</v>
      </c>
      <c r="J793" s="6">
        <v>588.86</v>
      </c>
      <c r="K793" s="4">
        <v>0.51800000000000002</v>
      </c>
      <c r="L793" s="4" t="s">
        <v>27</v>
      </c>
      <c r="M793" s="4">
        <f>Inventory[[#This Row],[Daily_Demand]]*Inventory[[#This Row],[Lead_Time_Days]]</f>
        <v>654</v>
      </c>
      <c r="N793" s="4">
        <f>MAX(0, Inventory[[#This Row],[Demand_Duration_Lead_time]]+Inventory[[#This Row],[Safety_Stock]]-Inventory[[#This Row],[Current_Inventory]])</f>
        <v>618</v>
      </c>
      <c r="O7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93" s="8">
        <f>Inventory[[#This Row],[Current_Inventory]]*Inventory[[#This Row],[Unit_Cost]]</f>
        <v>54763.98</v>
      </c>
      <c r="Q793" t="str">
        <f>IF(Inventory[[#This Row],[Stockout_Risk_Score]] &gt;= 0.8, "Critical",
   IF(Inventory[[#This Row],[Stockout_Risk_Score]] &gt;= 0.6, "High",
      IF(Inventory[[#This Row],[Stockout_Risk_Score]] &gt;= 0.3, "Medium", "Low")
   )
)</f>
        <v>Medium</v>
      </c>
      <c r="R793">
        <f>Inventory[[#This Row],[Lead_Time_Days]]*0.8</f>
        <v>4.8000000000000007</v>
      </c>
      <c r="S793">
        <f>MAX(0,Inventory[[#This Row],[Daily_Demand]]*Inventory[[#This Row],[Adj_Lead_Time]]+Inventory[[#This Row],[Safety_Stock]]-Inventory[[#This Row],[Current_Inventory]])</f>
        <v>487.20000000000005</v>
      </c>
    </row>
    <row r="794" spans="1:19" x14ac:dyDescent="0.25">
      <c r="A794">
        <v>793</v>
      </c>
      <c r="B794" t="s">
        <v>815</v>
      </c>
      <c r="C794" s="4" t="s">
        <v>13</v>
      </c>
      <c r="D794" t="s">
        <v>22</v>
      </c>
      <c r="E794" s="4">
        <v>136</v>
      </c>
      <c r="F794" s="4">
        <v>14</v>
      </c>
      <c r="G794" s="4">
        <v>472</v>
      </c>
      <c r="H794" s="4">
        <v>26</v>
      </c>
      <c r="I794" s="4">
        <v>166</v>
      </c>
      <c r="J794" s="6">
        <v>1172.42</v>
      </c>
      <c r="K794" s="4">
        <v>0.318</v>
      </c>
      <c r="L794" s="4" t="s">
        <v>15</v>
      </c>
      <c r="M794" s="4">
        <f>Inventory[[#This Row],[Daily_Demand]]*Inventory[[#This Row],[Lead_Time_Days]]</f>
        <v>1904</v>
      </c>
      <c r="N794" s="4">
        <f>MAX(0, Inventory[[#This Row],[Demand_Duration_Lead_time]]+Inventory[[#This Row],[Safety_Stock]]-Inventory[[#This Row],[Current_Inventory]])</f>
        <v>1458</v>
      </c>
      <c r="O7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94" s="8">
        <f>Inventory[[#This Row],[Current_Inventory]]*Inventory[[#This Row],[Unit_Cost]]</f>
        <v>553382.24</v>
      </c>
      <c r="Q794" t="str">
        <f>IF(Inventory[[#This Row],[Stockout_Risk_Score]] &gt;= 0.8, "Critical",
   IF(Inventory[[#This Row],[Stockout_Risk_Score]] &gt;= 0.6, "High",
      IF(Inventory[[#This Row],[Stockout_Risk_Score]] &gt;= 0.3, "Medium", "Low")
   )
)</f>
        <v>Medium</v>
      </c>
      <c r="R794">
        <f>Inventory[[#This Row],[Lead_Time_Days]]*0.8</f>
        <v>11.200000000000001</v>
      </c>
      <c r="S794">
        <f>MAX(0,Inventory[[#This Row],[Daily_Demand]]*Inventory[[#This Row],[Adj_Lead_Time]]+Inventory[[#This Row],[Safety_Stock]]-Inventory[[#This Row],[Current_Inventory]])</f>
        <v>1077.2</v>
      </c>
    </row>
    <row r="795" spans="1:19" x14ac:dyDescent="0.25">
      <c r="A795">
        <v>794</v>
      </c>
      <c r="B795" t="s">
        <v>816</v>
      </c>
      <c r="C795" s="4" t="s">
        <v>26</v>
      </c>
      <c r="D795" t="s">
        <v>14</v>
      </c>
      <c r="E795" s="4">
        <v>52</v>
      </c>
      <c r="F795" s="4">
        <v>11</v>
      </c>
      <c r="G795" s="4">
        <v>66</v>
      </c>
      <c r="H795" s="4">
        <v>78</v>
      </c>
      <c r="I795" s="4">
        <v>261</v>
      </c>
      <c r="J795" s="6">
        <v>278.45</v>
      </c>
      <c r="K795" s="4">
        <v>4.3999999999999997E-2</v>
      </c>
      <c r="L795" s="4" t="s">
        <v>15</v>
      </c>
      <c r="M795" s="4">
        <f>Inventory[[#This Row],[Daily_Demand]]*Inventory[[#This Row],[Lead_Time_Days]]</f>
        <v>572</v>
      </c>
      <c r="N795" s="4">
        <f>MAX(0, Inventory[[#This Row],[Demand_Duration_Lead_time]]+Inventory[[#This Row],[Safety_Stock]]-Inventory[[#This Row],[Current_Inventory]])</f>
        <v>584</v>
      </c>
      <c r="O7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95" s="8">
        <f>Inventory[[#This Row],[Current_Inventory]]*Inventory[[#This Row],[Unit_Cost]]</f>
        <v>18377.7</v>
      </c>
      <c r="Q795" t="str">
        <f>IF(Inventory[[#This Row],[Stockout_Risk_Score]] &gt;= 0.8, "Critical",
   IF(Inventory[[#This Row],[Stockout_Risk_Score]] &gt;= 0.6, "High",
      IF(Inventory[[#This Row],[Stockout_Risk_Score]] &gt;= 0.3, "Medium", "Low")
   )
)</f>
        <v>Low</v>
      </c>
      <c r="R795">
        <f>Inventory[[#This Row],[Lead_Time_Days]]*0.8</f>
        <v>8.8000000000000007</v>
      </c>
      <c r="S795">
        <f>MAX(0,Inventory[[#This Row],[Daily_Demand]]*Inventory[[#This Row],[Adj_Lead_Time]]+Inventory[[#This Row],[Safety_Stock]]-Inventory[[#This Row],[Current_Inventory]])</f>
        <v>469.6</v>
      </c>
    </row>
    <row r="796" spans="1:19" x14ac:dyDescent="0.25">
      <c r="A796">
        <v>795</v>
      </c>
      <c r="B796" t="s">
        <v>817</v>
      </c>
      <c r="C796" s="4" t="s">
        <v>13</v>
      </c>
      <c r="D796" t="s">
        <v>18</v>
      </c>
      <c r="E796" s="4">
        <v>21</v>
      </c>
      <c r="F796" s="4">
        <v>11</v>
      </c>
      <c r="G796" s="4">
        <v>607</v>
      </c>
      <c r="H796" s="4">
        <v>94</v>
      </c>
      <c r="I796" s="4">
        <v>204</v>
      </c>
      <c r="J796" s="6">
        <v>575.51</v>
      </c>
      <c r="K796" s="4">
        <v>0.98</v>
      </c>
      <c r="L796" s="4" t="s">
        <v>15</v>
      </c>
      <c r="M796" s="4">
        <f>Inventory[[#This Row],[Daily_Demand]]*Inventory[[#This Row],[Lead_Time_Days]]</f>
        <v>231</v>
      </c>
      <c r="N796" s="4">
        <f>MAX(0, Inventory[[#This Row],[Demand_Duration_Lead_time]]+Inventory[[#This Row],[Safety_Stock]]-Inventory[[#This Row],[Current_Inventory]])</f>
        <v>0</v>
      </c>
      <c r="O7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96" s="8">
        <f>Inventory[[#This Row],[Current_Inventory]]*Inventory[[#This Row],[Unit_Cost]]</f>
        <v>349334.57</v>
      </c>
      <c r="Q796" t="str">
        <f>IF(Inventory[[#This Row],[Stockout_Risk_Score]] &gt;= 0.8, "Critical",
   IF(Inventory[[#This Row],[Stockout_Risk_Score]] &gt;= 0.6, "High",
      IF(Inventory[[#This Row],[Stockout_Risk_Score]] &gt;= 0.3, "Medium", "Low")
   )
)</f>
        <v>Critical</v>
      </c>
      <c r="R796">
        <f>Inventory[[#This Row],[Lead_Time_Days]]*0.8</f>
        <v>8.8000000000000007</v>
      </c>
      <c r="S796">
        <f>MAX(0,Inventory[[#This Row],[Daily_Demand]]*Inventory[[#This Row],[Adj_Lead_Time]]+Inventory[[#This Row],[Safety_Stock]]-Inventory[[#This Row],[Current_Inventory]])</f>
        <v>0</v>
      </c>
    </row>
    <row r="797" spans="1:19" x14ac:dyDescent="0.25">
      <c r="A797">
        <v>796</v>
      </c>
      <c r="B797" t="s">
        <v>818</v>
      </c>
      <c r="C797" s="4" t="s">
        <v>26</v>
      </c>
      <c r="D797" t="s">
        <v>14</v>
      </c>
      <c r="E797" s="4">
        <v>115</v>
      </c>
      <c r="F797" s="4">
        <v>3</v>
      </c>
      <c r="G797" s="4">
        <v>115</v>
      </c>
      <c r="H797" s="4">
        <v>291</v>
      </c>
      <c r="I797" s="4">
        <v>312</v>
      </c>
      <c r="J797" s="6">
        <v>837.71</v>
      </c>
      <c r="K797" s="4">
        <v>0.66600000000000004</v>
      </c>
      <c r="L797" s="4" t="s">
        <v>27</v>
      </c>
      <c r="M797" s="4">
        <f>Inventory[[#This Row],[Daily_Demand]]*Inventory[[#This Row],[Lead_Time_Days]]</f>
        <v>345</v>
      </c>
      <c r="N797" s="4">
        <f>MAX(0, Inventory[[#This Row],[Demand_Duration_Lead_time]]+Inventory[[#This Row],[Safety_Stock]]-Inventory[[#This Row],[Current_Inventory]])</f>
        <v>521</v>
      </c>
      <c r="O7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97" s="8">
        <f>Inventory[[#This Row],[Current_Inventory]]*Inventory[[#This Row],[Unit_Cost]]</f>
        <v>96336.650000000009</v>
      </c>
      <c r="Q797" t="str">
        <f>IF(Inventory[[#This Row],[Stockout_Risk_Score]] &gt;= 0.8, "Critical",
   IF(Inventory[[#This Row],[Stockout_Risk_Score]] &gt;= 0.6, "High",
      IF(Inventory[[#This Row],[Stockout_Risk_Score]] &gt;= 0.3, "Medium", "Low")
   )
)</f>
        <v>High</v>
      </c>
      <c r="R797">
        <f>Inventory[[#This Row],[Lead_Time_Days]]*0.8</f>
        <v>2.4000000000000004</v>
      </c>
      <c r="S797">
        <f>MAX(0,Inventory[[#This Row],[Daily_Demand]]*Inventory[[#This Row],[Adj_Lead_Time]]+Inventory[[#This Row],[Safety_Stock]]-Inventory[[#This Row],[Current_Inventory]])</f>
        <v>452</v>
      </c>
    </row>
    <row r="798" spans="1:19" x14ac:dyDescent="0.25">
      <c r="A798">
        <v>797</v>
      </c>
      <c r="B798" t="s">
        <v>819</v>
      </c>
      <c r="C798" s="4" t="s">
        <v>17</v>
      </c>
      <c r="D798" t="s">
        <v>22</v>
      </c>
      <c r="E798" s="4">
        <v>168</v>
      </c>
      <c r="F798" s="4">
        <v>13</v>
      </c>
      <c r="G798" s="4">
        <v>50</v>
      </c>
      <c r="H798" s="4">
        <v>217</v>
      </c>
      <c r="I798" s="4">
        <v>200</v>
      </c>
      <c r="J798" s="6">
        <v>999.75</v>
      </c>
      <c r="K798" s="4">
        <v>0.90200000000000002</v>
      </c>
      <c r="L798" s="4" t="s">
        <v>27</v>
      </c>
      <c r="M798" s="4">
        <f>Inventory[[#This Row],[Daily_Demand]]*Inventory[[#This Row],[Lead_Time_Days]]</f>
        <v>2184</v>
      </c>
      <c r="N798" s="4">
        <f>MAX(0, Inventory[[#This Row],[Demand_Duration_Lead_time]]+Inventory[[#This Row],[Safety_Stock]]-Inventory[[#This Row],[Current_Inventory]])</f>
        <v>2351</v>
      </c>
      <c r="O7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798" s="8">
        <f>Inventory[[#This Row],[Current_Inventory]]*Inventory[[#This Row],[Unit_Cost]]</f>
        <v>49987.5</v>
      </c>
      <c r="Q798" t="str">
        <f>IF(Inventory[[#This Row],[Stockout_Risk_Score]] &gt;= 0.8, "Critical",
   IF(Inventory[[#This Row],[Stockout_Risk_Score]] &gt;= 0.6, "High",
      IF(Inventory[[#This Row],[Stockout_Risk_Score]] &gt;= 0.3, "Medium", "Low")
   )
)</f>
        <v>Critical</v>
      </c>
      <c r="R798">
        <f>Inventory[[#This Row],[Lead_Time_Days]]*0.8</f>
        <v>10.4</v>
      </c>
      <c r="S798">
        <f>MAX(0,Inventory[[#This Row],[Daily_Demand]]*Inventory[[#This Row],[Adj_Lead_Time]]+Inventory[[#This Row],[Safety_Stock]]-Inventory[[#This Row],[Current_Inventory]])</f>
        <v>1914.2</v>
      </c>
    </row>
    <row r="799" spans="1:19" x14ac:dyDescent="0.25">
      <c r="A799">
        <v>798</v>
      </c>
      <c r="B799" t="s">
        <v>820</v>
      </c>
      <c r="C799" s="4" t="s">
        <v>26</v>
      </c>
      <c r="D799" t="s">
        <v>22</v>
      </c>
      <c r="E799" s="4">
        <v>74</v>
      </c>
      <c r="F799" s="4">
        <v>11</v>
      </c>
      <c r="G799" s="4">
        <v>553</v>
      </c>
      <c r="H799" s="4">
        <v>49</v>
      </c>
      <c r="I799" s="4">
        <v>261</v>
      </c>
      <c r="J799" s="6">
        <v>50.13</v>
      </c>
      <c r="K799" s="4">
        <v>0.999</v>
      </c>
      <c r="L799" s="4" t="s">
        <v>27</v>
      </c>
      <c r="M799" s="4">
        <f>Inventory[[#This Row],[Daily_Demand]]*Inventory[[#This Row],[Lead_Time_Days]]</f>
        <v>814</v>
      </c>
      <c r="N799" s="4">
        <f>MAX(0, Inventory[[#This Row],[Demand_Duration_Lead_time]]+Inventory[[#This Row],[Safety_Stock]]-Inventory[[#This Row],[Current_Inventory]])</f>
        <v>310</v>
      </c>
      <c r="O7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799" s="8">
        <f>Inventory[[#This Row],[Current_Inventory]]*Inventory[[#This Row],[Unit_Cost]]</f>
        <v>27721.890000000003</v>
      </c>
      <c r="Q799" t="str">
        <f>IF(Inventory[[#This Row],[Stockout_Risk_Score]] &gt;= 0.8, "Critical",
   IF(Inventory[[#This Row],[Stockout_Risk_Score]] &gt;= 0.6, "High",
      IF(Inventory[[#This Row],[Stockout_Risk_Score]] &gt;= 0.3, "Medium", "Low")
   )
)</f>
        <v>Critical</v>
      </c>
      <c r="R799">
        <f>Inventory[[#This Row],[Lead_Time_Days]]*0.8</f>
        <v>8.8000000000000007</v>
      </c>
      <c r="S799">
        <f>MAX(0,Inventory[[#This Row],[Daily_Demand]]*Inventory[[#This Row],[Adj_Lead_Time]]+Inventory[[#This Row],[Safety_Stock]]-Inventory[[#This Row],[Current_Inventory]])</f>
        <v>147.20000000000005</v>
      </c>
    </row>
    <row r="800" spans="1:19" x14ac:dyDescent="0.25">
      <c r="A800">
        <v>799</v>
      </c>
      <c r="B800" t="s">
        <v>821</v>
      </c>
      <c r="C800" s="4" t="s">
        <v>21</v>
      </c>
      <c r="D800" t="s">
        <v>18</v>
      </c>
      <c r="E800" s="4">
        <v>84</v>
      </c>
      <c r="F800" s="4">
        <v>14</v>
      </c>
      <c r="G800" s="4">
        <v>36</v>
      </c>
      <c r="H800" s="4">
        <v>105</v>
      </c>
      <c r="I800" s="4">
        <v>241</v>
      </c>
      <c r="J800" s="6">
        <v>1782.88</v>
      </c>
      <c r="K800" s="4">
        <v>0.39200000000000002</v>
      </c>
      <c r="L800" s="4" t="s">
        <v>19</v>
      </c>
      <c r="M800" s="4">
        <f>Inventory[[#This Row],[Daily_Demand]]*Inventory[[#This Row],[Lead_Time_Days]]</f>
        <v>1176</v>
      </c>
      <c r="N800" s="4">
        <f>MAX(0, Inventory[[#This Row],[Demand_Duration_Lead_time]]+Inventory[[#This Row],[Safety_Stock]]-Inventory[[#This Row],[Current_Inventory]])</f>
        <v>1245</v>
      </c>
      <c r="O8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00" s="8">
        <f>Inventory[[#This Row],[Current_Inventory]]*Inventory[[#This Row],[Unit_Cost]]</f>
        <v>64183.680000000008</v>
      </c>
      <c r="Q800" t="str">
        <f>IF(Inventory[[#This Row],[Stockout_Risk_Score]] &gt;= 0.8, "Critical",
   IF(Inventory[[#This Row],[Stockout_Risk_Score]] &gt;= 0.6, "High",
      IF(Inventory[[#This Row],[Stockout_Risk_Score]] &gt;= 0.3, "Medium", "Low")
   )
)</f>
        <v>Medium</v>
      </c>
      <c r="R800">
        <f>Inventory[[#This Row],[Lead_Time_Days]]*0.8</f>
        <v>11.200000000000001</v>
      </c>
      <c r="S800">
        <f>MAX(0,Inventory[[#This Row],[Daily_Demand]]*Inventory[[#This Row],[Adj_Lead_Time]]+Inventory[[#This Row],[Safety_Stock]]-Inventory[[#This Row],[Current_Inventory]])</f>
        <v>1009.8000000000002</v>
      </c>
    </row>
    <row r="801" spans="1:19" x14ac:dyDescent="0.25">
      <c r="A801">
        <v>800</v>
      </c>
      <c r="B801" t="s">
        <v>822</v>
      </c>
      <c r="C801" s="4" t="s">
        <v>21</v>
      </c>
      <c r="D801" t="s">
        <v>22</v>
      </c>
      <c r="E801" s="4">
        <v>97</v>
      </c>
      <c r="F801" s="4">
        <v>3</v>
      </c>
      <c r="G801" s="4">
        <v>231</v>
      </c>
      <c r="H801" s="4">
        <v>259</v>
      </c>
      <c r="I801" s="4">
        <v>292</v>
      </c>
      <c r="J801" s="6">
        <v>64.97</v>
      </c>
      <c r="K801" s="4">
        <v>0.255</v>
      </c>
      <c r="L801" s="4" t="s">
        <v>27</v>
      </c>
      <c r="M801" s="4">
        <f>Inventory[[#This Row],[Daily_Demand]]*Inventory[[#This Row],[Lead_Time_Days]]</f>
        <v>291</v>
      </c>
      <c r="N801" s="4">
        <f>MAX(0, Inventory[[#This Row],[Demand_Duration_Lead_time]]+Inventory[[#This Row],[Safety_Stock]]-Inventory[[#This Row],[Current_Inventory]])</f>
        <v>319</v>
      </c>
      <c r="O8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01" s="8">
        <f>Inventory[[#This Row],[Current_Inventory]]*Inventory[[#This Row],[Unit_Cost]]</f>
        <v>15008.07</v>
      </c>
      <c r="Q801" t="str">
        <f>IF(Inventory[[#This Row],[Stockout_Risk_Score]] &gt;= 0.8, "Critical",
   IF(Inventory[[#This Row],[Stockout_Risk_Score]] &gt;= 0.6, "High",
      IF(Inventory[[#This Row],[Stockout_Risk_Score]] &gt;= 0.3, "Medium", "Low")
   )
)</f>
        <v>Low</v>
      </c>
      <c r="R801">
        <f>Inventory[[#This Row],[Lead_Time_Days]]*0.8</f>
        <v>2.4000000000000004</v>
      </c>
      <c r="S801">
        <f>MAX(0,Inventory[[#This Row],[Daily_Demand]]*Inventory[[#This Row],[Adj_Lead_Time]]+Inventory[[#This Row],[Safety_Stock]]-Inventory[[#This Row],[Current_Inventory]])</f>
        <v>260.80000000000007</v>
      </c>
    </row>
    <row r="802" spans="1:19" x14ac:dyDescent="0.25">
      <c r="A802">
        <v>801</v>
      </c>
      <c r="B802" t="s">
        <v>823</v>
      </c>
      <c r="C802" s="4" t="s">
        <v>21</v>
      </c>
      <c r="D802" t="s">
        <v>14</v>
      </c>
      <c r="E802" s="4">
        <v>42</v>
      </c>
      <c r="F802" s="4">
        <v>8</v>
      </c>
      <c r="G802" s="4">
        <v>679</v>
      </c>
      <c r="H802" s="4">
        <v>145</v>
      </c>
      <c r="I802" s="4">
        <v>147</v>
      </c>
      <c r="J802" s="6">
        <v>1558.68</v>
      </c>
      <c r="K802" s="4">
        <v>0.184</v>
      </c>
      <c r="L802" s="4" t="s">
        <v>15</v>
      </c>
      <c r="M802" s="4">
        <f>Inventory[[#This Row],[Daily_Demand]]*Inventory[[#This Row],[Lead_Time_Days]]</f>
        <v>336</v>
      </c>
      <c r="N802" s="4">
        <f>MAX(0, Inventory[[#This Row],[Demand_Duration_Lead_time]]+Inventory[[#This Row],[Safety_Stock]]-Inventory[[#This Row],[Current_Inventory]])</f>
        <v>0</v>
      </c>
      <c r="O8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02" s="8">
        <f>Inventory[[#This Row],[Current_Inventory]]*Inventory[[#This Row],[Unit_Cost]]</f>
        <v>1058343.72</v>
      </c>
      <c r="Q802" t="str">
        <f>IF(Inventory[[#This Row],[Stockout_Risk_Score]] &gt;= 0.8, "Critical",
   IF(Inventory[[#This Row],[Stockout_Risk_Score]] &gt;= 0.6, "High",
      IF(Inventory[[#This Row],[Stockout_Risk_Score]] &gt;= 0.3, "Medium", "Low")
   )
)</f>
        <v>Low</v>
      </c>
      <c r="R802">
        <f>Inventory[[#This Row],[Lead_Time_Days]]*0.8</f>
        <v>6.4</v>
      </c>
      <c r="S802">
        <f>MAX(0,Inventory[[#This Row],[Daily_Demand]]*Inventory[[#This Row],[Adj_Lead_Time]]+Inventory[[#This Row],[Safety_Stock]]-Inventory[[#This Row],[Current_Inventory]])</f>
        <v>0</v>
      </c>
    </row>
    <row r="803" spans="1:19" x14ac:dyDescent="0.25">
      <c r="A803">
        <v>802</v>
      </c>
      <c r="B803" t="s">
        <v>824</v>
      </c>
      <c r="C803" s="4" t="s">
        <v>21</v>
      </c>
      <c r="D803" t="s">
        <v>14</v>
      </c>
      <c r="E803" s="4">
        <v>105</v>
      </c>
      <c r="F803" s="4">
        <v>12</v>
      </c>
      <c r="G803" s="4">
        <v>254</v>
      </c>
      <c r="H803" s="4">
        <v>82</v>
      </c>
      <c r="I803" s="4">
        <v>78</v>
      </c>
      <c r="J803" s="6">
        <v>967.63</v>
      </c>
      <c r="K803" s="4">
        <v>0.51500000000000001</v>
      </c>
      <c r="L803" s="4" t="s">
        <v>15</v>
      </c>
      <c r="M803" s="4">
        <f>Inventory[[#This Row],[Daily_Demand]]*Inventory[[#This Row],[Lead_Time_Days]]</f>
        <v>1260</v>
      </c>
      <c r="N803" s="4">
        <f>MAX(0, Inventory[[#This Row],[Demand_Duration_Lead_time]]+Inventory[[#This Row],[Safety_Stock]]-Inventory[[#This Row],[Current_Inventory]])</f>
        <v>1088</v>
      </c>
      <c r="O8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03" s="8">
        <f>Inventory[[#This Row],[Current_Inventory]]*Inventory[[#This Row],[Unit_Cost]]</f>
        <v>245778.02</v>
      </c>
      <c r="Q803" t="str">
        <f>IF(Inventory[[#This Row],[Stockout_Risk_Score]] &gt;= 0.8, "Critical",
   IF(Inventory[[#This Row],[Stockout_Risk_Score]] &gt;= 0.6, "High",
      IF(Inventory[[#This Row],[Stockout_Risk_Score]] &gt;= 0.3, "Medium", "Low")
   )
)</f>
        <v>Medium</v>
      </c>
      <c r="R803">
        <f>Inventory[[#This Row],[Lead_Time_Days]]*0.8</f>
        <v>9.6000000000000014</v>
      </c>
      <c r="S803">
        <f>MAX(0,Inventory[[#This Row],[Daily_Demand]]*Inventory[[#This Row],[Adj_Lead_Time]]+Inventory[[#This Row],[Safety_Stock]]-Inventory[[#This Row],[Current_Inventory]])</f>
        <v>836</v>
      </c>
    </row>
    <row r="804" spans="1:19" x14ac:dyDescent="0.25">
      <c r="A804">
        <v>803</v>
      </c>
      <c r="B804" t="s">
        <v>825</v>
      </c>
      <c r="C804" s="4" t="s">
        <v>13</v>
      </c>
      <c r="D804" t="s">
        <v>14</v>
      </c>
      <c r="E804" s="4">
        <v>66</v>
      </c>
      <c r="F804" s="4">
        <v>14</v>
      </c>
      <c r="G804" s="4">
        <v>411</v>
      </c>
      <c r="H804" s="4">
        <v>282</v>
      </c>
      <c r="I804" s="4">
        <v>238</v>
      </c>
      <c r="J804" s="6">
        <v>1071.57</v>
      </c>
      <c r="K804" s="4">
        <v>0.60599999999999998</v>
      </c>
      <c r="L804" s="4" t="s">
        <v>27</v>
      </c>
      <c r="M804" s="4">
        <f>Inventory[[#This Row],[Daily_Demand]]*Inventory[[#This Row],[Lead_Time_Days]]</f>
        <v>924</v>
      </c>
      <c r="N804" s="4">
        <f>MAX(0, Inventory[[#This Row],[Demand_Duration_Lead_time]]+Inventory[[#This Row],[Safety_Stock]]-Inventory[[#This Row],[Current_Inventory]])</f>
        <v>795</v>
      </c>
      <c r="O8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04" s="8">
        <f>Inventory[[#This Row],[Current_Inventory]]*Inventory[[#This Row],[Unit_Cost]]</f>
        <v>440415.26999999996</v>
      </c>
      <c r="Q804" t="str">
        <f>IF(Inventory[[#This Row],[Stockout_Risk_Score]] &gt;= 0.8, "Critical",
   IF(Inventory[[#This Row],[Stockout_Risk_Score]] &gt;= 0.6, "High",
      IF(Inventory[[#This Row],[Stockout_Risk_Score]] &gt;= 0.3, "Medium", "Low")
   )
)</f>
        <v>High</v>
      </c>
      <c r="R804">
        <f>Inventory[[#This Row],[Lead_Time_Days]]*0.8</f>
        <v>11.200000000000001</v>
      </c>
      <c r="S804">
        <f>MAX(0,Inventory[[#This Row],[Daily_Demand]]*Inventory[[#This Row],[Adj_Lead_Time]]+Inventory[[#This Row],[Safety_Stock]]-Inventory[[#This Row],[Current_Inventory]])</f>
        <v>610.20000000000005</v>
      </c>
    </row>
    <row r="805" spans="1:19" x14ac:dyDescent="0.25">
      <c r="A805">
        <v>804</v>
      </c>
      <c r="B805" t="s">
        <v>826</v>
      </c>
      <c r="C805" s="4" t="s">
        <v>17</v>
      </c>
      <c r="D805" t="s">
        <v>22</v>
      </c>
      <c r="E805" s="4">
        <v>125</v>
      </c>
      <c r="F805" s="4">
        <v>4</v>
      </c>
      <c r="G805" s="4">
        <v>373</v>
      </c>
      <c r="H805" s="4">
        <v>178</v>
      </c>
      <c r="I805" s="4">
        <v>221</v>
      </c>
      <c r="J805" s="6">
        <v>456.12</v>
      </c>
      <c r="K805" s="4">
        <v>0.47199999999999998</v>
      </c>
      <c r="L805" s="4" t="s">
        <v>27</v>
      </c>
      <c r="M805" s="4">
        <f>Inventory[[#This Row],[Daily_Demand]]*Inventory[[#This Row],[Lead_Time_Days]]</f>
        <v>500</v>
      </c>
      <c r="N805" s="4">
        <f>MAX(0, Inventory[[#This Row],[Demand_Duration_Lead_time]]+Inventory[[#This Row],[Safety_Stock]]-Inventory[[#This Row],[Current_Inventory]])</f>
        <v>305</v>
      </c>
      <c r="O8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05" s="8">
        <f>Inventory[[#This Row],[Current_Inventory]]*Inventory[[#This Row],[Unit_Cost]]</f>
        <v>170132.76</v>
      </c>
      <c r="Q805" t="str">
        <f>IF(Inventory[[#This Row],[Stockout_Risk_Score]] &gt;= 0.8, "Critical",
   IF(Inventory[[#This Row],[Stockout_Risk_Score]] &gt;= 0.6, "High",
      IF(Inventory[[#This Row],[Stockout_Risk_Score]] &gt;= 0.3, "Medium", "Low")
   )
)</f>
        <v>Medium</v>
      </c>
      <c r="R805">
        <f>Inventory[[#This Row],[Lead_Time_Days]]*0.8</f>
        <v>3.2</v>
      </c>
      <c r="S805">
        <f>MAX(0,Inventory[[#This Row],[Daily_Demand]]*Inventory[[#This Row],[Adj_Lead_Time]]+Inventory[[#This Row],[Safety_Stock]]-Inventory[[#This Row],[Current_Inventory]])</f>
        <v>205</v>
      </c>
    </row>
    <row r="806" spans="1:19" x14ac:dyDescent="0.25">
      <c r="A806">
        <v>805</v>
      </c>
      <c r="B806" t="s">
        <v>827</v>
      </c>
      <c r="C806" s="4" t="s">
        <v>26</v>
      </c>
      <c r="D806" t="s">
        <v>14</v>
      </c>
      <c r="E806" s="4">
        <v>52</v>
      </c>
      <c r="F806" s="4">
        <v>14</v>
      </c>
      <c r="G806" s="4">
        <v>324</v>
      </c>
      <c r="H806" s="4">
        <v>207</v>
      </c>
      <c r="I806" s="4">
        <v>246</v>
      </c>
      <c r="J806" s="6">
        <v>1234.3699999999999</v>
      </c>
      <c r="K806" s="4">
        <v>0.38700000000000001</v>
      </c>
      <c r="L806" s="4" t="s">
        <v>15</v>
      </c>
      <c r="M806" s="4">
        <f>Inventory[[#This Row],[Daily_Demand]]*Inventory[[#This Row],[Lead_Time_Days]]</f>
        <v>728</v>
      </c>
      <c r="N806" s="4">
        <f>MAX(0, Inventory[[#This Row],[Demand_Duration_Lead_time]]+Inventory[[#This Row],[Safety_Stock]]-Inventory[[#This Row],[Current_Inventory]])</f>
        <v>611</v>
      </c>
      <c r="O8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06" s="8">
        <f>Inventory[[#This Row],[Current_Inventory]]*Inventory[[#This Row],[Unit_Cost]]</f>
        <v>399935.87999999995</v>
      </c>
      <c r="Q806" t="str">
        <f>IF(Inventory[[#This Row],[Stockout_Risk_Score]] &gt;= 0.8, "Critical",
   IF(Inventory[[#This Row],[Stockout_Risk_Score]] &gt;= 0.6, "High",
      IF(Inventory[[#This Row],[Stockout_Risk_Score]] &gt;= 0.3, "Medium", "Low")
   )
)</f>
        <v>Medium</v>
      </c>
      <c r="R806">
        <f>Inventory[[#This Row],[Lead_Time_Days]]*0.8</f>
        <v>11.200000000000001</v>
      </c>
      <c r="S806">
        <f>MAX(0,Inventory[[#This Row],[Daily_Demand]]*Inventory[[#This Row],[Adj_Lead_Time]]+Inventory[[#This Row],[Safety_Stock]]-Inventory[[#This Row],[Current_Inventory]])</f>
        <v>465.40000000000009</v>
      </c>
    </row>
    <row r="807" spans="1:19" x14ac:dyDescent="0.25">
      <c r="A807">
        <v>806</v>
      </c>
      <c r="B807" t="s">
        <v>828</v>
      </c>
      <c r="C807" s="4" t="s">
        <v>26</v>
      </c>
      <c r="D807" t="s">
        <v>14</v>
      </c>
      <c r="E807" s="4">
        <v>14</v>
      </c>
      <c r="F807" s="4">
        <v>9</v>
      </c>
      <c r="G807" s="4">
        <v>618</v>
      </c>
      <c r="H807" s="4">
        <v>115</v>
      </c>
      <c r="I807" s="4">
        <v>204</v>
      </c>
      <c r="J807" s="6">
        <v>1097.5999999999999</v>
      </c>
      <c r="K807" s="4">
        <v>0.16800000000000001</v>
      </c>
      <c r="L807" s="4" t="s">
        <v>27</v>
      </c>
      <c r="M807" s="4">
        <f>Inventory[[#This Row],[Daily_Demand]]*Inventory[[#This Row],[Lead_Time_Days]]</f>
        <v>126</v>
      </c>
      <c r="N807" s="4">
        <f>MAX(0, Inventory[[#This Row],[Demand_Duration_Lead_time]]+Inventory[[#This Row],[Safety_Stock]]-Inventory[[#This Row],[Current_Inventory]])</f>
        <v>0</v>
      </c>
      <c r="O8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807" s="8">
        <f>Inventory[[#This Row],[Current_Inventory]]*Inventory[[#This Row],[Unit_Cost]]</f>
        <v>678316.79999999993</v>
      </c>
      <c r="Q807" t="str">
        <f>IF(Inventory[[#This Row],[Stockout_Risk_Score]] &gt;= 0.8, "Critical",
   IF(Inventory[[#This Row],[Stockout_Risk_Score]] &gt;= 0.6, "High",
      IF(Inventory[[#This Row],[Stockout_Risk_Score]] &gt;= 0.3, "Medium", "Low")
   )
)</f>
        <v>Low</v>
      </c>
      <c r="R807">
        <f>Inventory[[#This Row],[Lead_Time_Days]]*0.8</f>
        <v>7.2</v>
      </c>
      <c r="S807">
        <f>MAX(0,Inventory[[#This Row],[Daily_Demand]]*Inventory[[#This Row],[Adj_Lead_Time]]+Inventory[[#This Row],[Safety_Stock]]-Inventory[[#This Row],[Current_Inventory]])</f>
        <v>0</v>
      </c>
    </row>
    <row r="808" spans="1:19" x14ac:dyDescent="0.25">
      <c r="A808">
        <v>807</v>
      </c>
      <c r="B808" t="s">
        <v>829</v>
      </c>
      <c r="C808" s="4" t="s">
        <v>21</v>
      </c>
      <c r="D808" t="s">
        <v>14</v>
      </c>
      <c r="E808" s="4">
        <v>40</v>
      </c>
      <c r="F808" s="4">
        <v>10</v>
      </c>
      <c r="G808" s="4">
        <v>569</v>
      </c>
      <c r="H808" s="4">
        <v>110</v>
      </c>
      <c r="I808" s="4">
        <v>189</v>
      </c>
      <c r="J808" s="6">
        <v>370.26</v>
      </c>
      <c r="K808" s="4">
        <v>0.442</v>
      </c>
      <c r="L808" s="4" t="s">
        <v>19</v>
      </c>
      <c r="M808" s="4">
        <f>Inventory[[#This Row],[Daily_Demand]]*Inventory[[#This Row],[Lead_Time_Days]]</f>
        <v>400</v>
      </c>
      <c r="N808" s="4">
        <f>MAX(0, Inventory[[#This Row],[Demand_Duration_Lead_time]]+Inventory[[#This Row],[Safety_Stock]]-Inventory[[#This Row],[Current_Inventory]])</f>
        <v>0</v>
      </c>
      <c r="O8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08" s="8">
        <f>Inventory[[#This Row],[Current_Inventory]]*Inventory[[#This Row],[Unit_Cost]]</f>
        <v>210677.94</v>
      </c>
      <c r="Q808" t="str">
        <f>IF(Inventory[[#This Row],[Stockout_Risk_Score]] &gt;= 0.8, "Critical",
   IF(Inventory[[#This Row],[Stockout_Risk_Score]] &gt;= 0.6, "High",
      IF(Inventory[[#This Row],[Stockout_Risk_Score]] &gt;= 0.3, "Medium", "Low")
   )
)</f>
        <v>Medium</v>
      </c>
      <c r="R808">
        <f>Inventory[[#This Row],[Lead_Time_Days]]*0.8</f>
        <v>8</v>
      </c>
      <c r="S808">
        <f>MAX(0,Inventory[[#This Row],[Daily_Demand]]*Inventory[[#This Row],[Adj_Lead_Time]]+Inventory[[#This Row],[Safety_Stock]]-Inventory[[#This Row],[Current_Inventory]])</f>
        <v>0</v>
      </c>
    </row>
    <row r="809" spans="1:19" x14ac:dyDescent="0.25">
      <c r="A809">
        <v>808</v>
      </c>
      <c r="B809" t="s">
        <v>830</v>
      </c>
      <c r="C809" s="4" t="s">
        <v>21</v>
      </c>
      <c r="D809" t="s">
        <v>18</v>
      </c>
      <c r="E809" s="4">
        <v>161</v>
      </c>
      <c r="F809" s="4">
        <v>14</v>
      </c>
      <c r="G809" s="4">
        <v>584</v>
      </c>
      <c r="H809" s="4">
        <v>244</v>
      </c>
      <c r="I809" s="4">
        <v>342</v>
      </c>
      <c r="J809" s="6">
        <v>514.33000000000004</v>
      </c>
      <c r="K809" s="4">
        <v>8.5000000000000006E-2</v>
      </c>
      <c r="L809" s="4" t="s">
        <v>27</v>
      </c>
      <c r="M809" s="4">
        <f>Inventory[[#This Row],[Daily_Demand]]*Inventory[[#This Row],[Lead_Time_Days]]</f>
        <v>2254</v>
      </c>
      <c r="N809" s="4">
        <f>MAX(0, Inventory[[#This Row],[Demand_Duration_Lead_time]]+Inventory[[#This Row],[Safety_Stock]]-Inventory[[#This Row],[Current_Inventory]])</f>
        <v>1914</v>
      </c>
      <c r="O8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09" s="8">
        <f>Inventory[[#This Row],[Current_Inventory]]*Inventory[[#This Row],[Unit_Cost]]</f>
        <v>300368.72000000003</v>
      </c>
      <c r="Q809" t="str">
        <f>IF(Inventory[[#This Row],[Stockout_Risk_Score]] &gt;= 0.8, "Critical",
   IF(Inventory[[#This Row],[Stockout_Risk_Score]] &gt;= 0.6, "High",
      IF(Inventory[[#This Row],[Stockout_Risk_Score]] &gt;= 0.3, "Medium", "Low")
   )
)</f>
        <v>Low</v>
      </c>
      <c r="R809">
        <f>Inventory[[#This Row],[Lead_Time_Days]]*0.8</f>
        <v>11.200000000000001</v>
      </c>
      <c r="S809">
        <f>MAX(0,Inventory[[#This Row],[Daily_Demand]]*Inventory[[#This Row],[Adj_Lead_Time]]+Inventory[[#This Row],[Safety_Stock]]-Inventory[[#This Row],[Current_Inventory]])</f>
        <v>1463.2000000000003</v>
      </c>
    </row>
    <row r="810" spans="1:19" x14ac:dyDescent="0.25">
      <c r="A810">
        <v>809</v>
      </c>
      <c r="B810" t="s">
        <v>831</v>
      </c>
      <c r="C810" s="4" t="s">
        <v>41</v>
      </c>
      <c r="D810" t="s">
        <v>22</v>
      </c>
      <c r="E810" s="4">
        <v>8</v>
      </c>
      <c r="F810" s="4">
        <v>9</v>
      </c>
      <c r="G810" s="4">
        <v>559</v>
      </c>
      <c r="H810" s="4">
        <v>289</v>
      </c>
      <c r="I810" s="4">
        <v>339</v>
      </c>
      <c r="J810" s="6">
        <v>180.46</v>
      </c>
      <c r="K810" s="4">
        <v>0.86499999999999999</v>
      </c>
      <c r="L810" s="4" t="s">
        <v>15</v>
      </c>
      <c r="M810" s="4">
        <f>Inventory[[#This Row],[Daily_Demand]]*Inventory[[#This Row],[Lead_Time_Days]]</f>
        <v>72</v>
      </c>
      <c r="N810" s="4">
        <f>MAX(0, Inventory[[#This Row],[Demand_Duration_Lead_time]]+Inventory[[#This Row],[Safety_Stock]]-Inventory[[#This Row],[Current_Inventory]])</f>
        <v>0</v>
      </c>
      <c r="O8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10" s="8">
        <f>Inventory[[#This Row],[Current_Inventory]]*Inventory[[#This Row],[Unit_Cost]]</f>
        <v>100877.14</v>
      </c>
      <c r="Q810" t="str">
        <f>IF(Inventory[[#This Row],[Stockout_Risk_Score]] &gt;= 0.8, "Critical",
   IF(Inventory[[#This Row],[Stockout_Risk_Score]] &gt;= 0.6, "High",
      IF(Inventory[[#This Row],[Stockout_Risk_Score]] &gt;= 0.3, "Medium", "Low")
   )
)</f>
        <v>Critical</v>
      </c>
      <c r="R810">
        <f>Inventory[[#This Row],[Lead_Time_Days]]*0.8</f>
        <v>7.2</v>
      </c>
      <c r="S810">
        <f>MAX(0,Inventory[[#This Row],[Daily_Demand]]*Inventory[[#This Row],[Adj_Lead_Time]]+Inventory[[#This Row],[Safety_Stock]]-Inventory[[#This Row],[Current_Inventory]])</f>
        <v>0</v>
      </c>
    </row>
    <row r="811" spans="1:19" x14ac:dyDescent="0.25">
      <c r="A811">
        <v>810</v>
      </c>
      <c r="B811" t="s">
        <v>832</v>
      </c>
      <c r="C811" s="4" t="s">
        <v>17</v>
      </c>
      <c r="D811" t="s">
        <v>22</v>
      </c>
      <c r="E811" s="4">
        <v>48</v>
      </c>
      <c r="F811" s="4">
        <v>7</v>
      </c>
      <c r="G811" s="4">
        <v>608</v>
      </c>
      <c r="H811" s="4">
        <v>115</v>
      </c>
      <c r="I811" s="4">
        <v>305</v>
      </c>
      <c r="J811" s="6">
        <v>179.25</v>
      </c>
      <c r="K811" s="4">
        <v>4.7E-2</v>
      </c>
      <c r="L811" s="4" t="s">
        <v>15</v>
      </c>
      <c r="M811" s="4">
        <f>Inventory[[#This Row],[Daily_Demand]]*Inventory[[#This Row],[Lead_Time_Days]]</f>
        <v>336</v>
      </c>
      <c r="N811" s="4">
        <f>MAX(0, Inventory[[#This Row],[Demand_Duration_Lead_time]]+Inventory[[#This Row],[Safety_Stock]]-Inventory[[#This Row],[Current_Inventory]])</f>
        <v>0</v>
      </c>
      <c r="O8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11" s="8">
        <f>Inventory[[#This Row],[Current_Inventory]]*Inventory[[#This Row],[Unit_Cost]]</f>
        <v>108984</v>
      </c>
      <c r="Q811" t="str">
        <f>IF(Inventory[[#This Row],[Stockout_Risk_Score]] &gt;= 0.8, "Critical",
   IF(Inventory[[#This Row],[Stockout_Risk_Score]] &gt;= 0.6, "High",
      IF(Inventory[[#This Row],[Stockout_Risk_Score]] &gt;= 0.3, "Medium", "Low")
   )
)</f>
        <v>Low</v>
      </c>
      <c r="R811">
        <f>Inventory[[#This Row],[Lead_Time_Days]]*0.8</f>
        <v>5.6000000000000005</v>
      </c>
      <c r="S811">
        <f>MAX(0,Inventory[[#This Row],[Daily_Demand]]*Inventory[[#This Row],[Adj_Lead_Time]]+Inventory[[#This Row],[Safety_Stock]]-Inventory[[#This Row],[Current_Inventory]])</f>
        <v>0</v>
      </c>
    </row>
    <row r="812" spans="1:19" x14ac:dyDescent="0.25">
      <c r="A812">
        <v>811</v>
      </c>
      <c r="B812" t="s">
        <v>833</v>
      </c>
      <c r="C812" s="4" t="s">
        <v>13</v>
      </c>
      <c r="D812" t="s">
        <v>22</v>
      </c>
      <c r="E812" s="4">
        <v>60</v>
      </c>
      <c r="F812" s="4">
        <v>6</v>
      </c>
      <c r="G812" s="4">
        <v>528</v>
      </c>
      <c r="H812" s="4">
        <v>44</v>
      </c>
      <c r="I812" s="4">
        <v>213</v>
      </c>
      <c r="J812" s="6">
        <v>76.86</v>
      </c>
      <c r="K812" s="4">
        <v>0.38100000000000001</v>
      </c>
      <c r="L812" s="4" t="s">
        <v>27</v>
      </c>
      <c r="M812" s="4">
        <f>Inventory[[#This Row],[Daily_Demand]]*Inventory[[#This Row],[Lead_Time_Days]]</f>
        <v>360</v>
      </c>
      <c r="N812" s="4">
        <f>MAX(0, Inventory[[#This Row],[Demand_Duration_Lead_time]]+Inventory[[#This Row],[Safety_Stock]]-Inventory[[#This Row],[Current_Inventory]])</f>
        <v>0</v>
      </c>
      <c r="O8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12" s="8">
        <f>Inventory[[#This Row],[Current_Inventory]]*Inventory[[#This Row],[Unit_Cost]]</f>
        <v>40582.080000000002</v>
      </c>
      <c r="Q812" t="str">
        <f>IF(Inventory[[#This Row],[Stockout_Risk_Score]] &gt;= 0.8, "Critical",
   IF(Inventory[[#This Row],[Stockout_Risk_Score]] &gt;= 0.6, "High",
      IF(Inventory[[#This Row],[Stockout_Risk_Score]] &gt;= 0.3, "Medium", "Low")
   )
)</f>
        <v>Medium</v>
      </c>
      <c r="R812">
        <f>Inventory[[#This Row],[Lead_Time_Days]]*0.8</f>
        <v>4.8000000000000007</v>
      </c>
      <c r="S812">
        <f>MAX(0,Inventory[[#This Row],[Daily_Demand]]*Inventory[[#This Row],[Adj_Lead_Time]]+Inventory[[#This Row],[Safety_Stock]]-Inventory[[#This Row],[Current_Inventory]])</f>
        <v>0</v>
      </c>
    </row>
    <row r="813" spans="1:19" x14ac:dyDescent="0.25">
      <c r="A813">
        <v>812</v>
      </c>
      <c r="B813" t="s">
        <v>834</v>
      </c>
      <c r="C813" s="4" t="s">
        <v>26</v>
      </c>
      <c r="D813" t="s">
        <v>18</v>
      </c>
      <c r="E813" s="4">
        <v>46</v>
      </c>
      <c r="F813" s="4">
        <v>4</v>
      </c>
      <c r="G813" s="4">
        <v>731</v>
      </c>
      <c r="H813" s="4">
        <v>166</v>
      </c>
      <c r="I813" s="4">
        <v>183</v>
      </c>
      <c r="J813" s="6">
        <v>479.92</v>
      </c>
      <c r="K813" s="4">
        <v>0.1</v>
      </c>
      <c r="L813" s="4" t="s">
        <v>15</v>
      </c>
      <c r="M813" s="4">
        <f>Inventory[[#This Row],[Daily_Demand]]*Inventory[[#This Row],[Lead_Time_Days]]</f>
        <v>184</v>
      </c>
      <c r="N813" s="4">
        <f>MAX(0, Inventory[[#This Row],[Demand_Duration_Lead_time]]+Inventory[[#This Row],[Safety_Stock]]-Inventory[[#This Row],[Current_Inventory]])</f>
        <v>0</v>
      </c>
      <c r="O8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813" s="8">
        <f>Inventory[[#This Row],[Current_Inventory]]*Inventory[[#This Row],[Unit_Cost]]</f>
        <v>350821.52</v>
      </c>
      <c r="Q813" t="str">
        <f>IF(Inventory[[#This Row],[Stockout_Risk_Score]] &gt;= 0.8, "Critical",
   IF(Inventory[[#This Row],[Stockout_Risk_Score]] &gt;= 0.6, "High",
      IF(Inventory[[#This Row],[Stockout_Risk_Score]] &gt;= 0.3, "Medium", "Low")
   )
)</f>
        <v>Low</v>
      </c>
      <c r="R813">
        <f>Inventory[[#This Row],[Lead_Time_Days]]*0.8</f>
        <v>3.2</v>
      </c>
      <c r="S813">
        <f>MAX(0,Inventory[[#This Row],[Daily_Demand]]*Inventory[[#This Row],[Adj_Lead_Time]]+Inventory[[#This Row],[Safety_Stock]]-Inventory[[#This Row],[Current_Inventory]])</f>
        <v>0</v>
      </c>
    </row>
    <row r="814" spans="1:19" x14ac:dyDescent="0.25">
      <c r="A814">
        <v>813</v>
      </c>
      <c r="B814" t="s">
        <v>835</v>
      </c>
      <c r="C814" s="4" t="s">
        <v>41</v>
      </c>
      <c r="D814" t="s">
        <v>22</v>
      </c>
      <c r="E814" s="4">
        <v>118</v>
      </c>
      <c r="F814" s="4">
        <v>4</v>
      </c>
      <c r="G814" s="4">
        <v>414</v>
      </c>
      <c r="H814" s="4">
        <v>282</v>
      </c>
      <c r="I814" s="4">
        <v>378</v>
      </c>
      <c r="J814" s="6">
        <v>1375.34</v>
      </c>
      <c r="K814" s="4">
        <v>0.77500000000000002</v>
      </c>
      <c r="L814" s="4" t="s">
        <v>27</v>
      </c>
      <c r="M814" s="4">
        <f>Inventory[[#This Row],[Daily_Demand]]*Inventory[[#This Row],[Lead_Time_Days]]</f>
        <v>472</v>
      </c>
      <c r="N814" s="4">
        <f>MAX(0, Inventory[[#This Row],[Demand_Duration_Lead_time]]+Inventory[[#This Row],[Safety_Stock]]-Inventory[[#This Row],[Current_Inventory]])</f>
        <v>340</v>
      </c>
      <c r="O8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14" s="8">
        <f>Inventory[[#This Row],[Current_Inventory]]*Inventory[[#This Row],[Unit_Cost]]</f>
        <v>569390.76</v>
      </c>
      <c r="Q814" t="str">
        <f>IF(Inventory[[#This Row],[Stockout_Risk_Score]] &gt;= 0.8, "Critical",
   IF(Inventory[[#This Row],[Stockout_Risk_Score]] &gt;= 0.6, "High",
      IF(Inventory[[#This Row],[Stockout_Risk_Score]] &gt;= 0.3, "Medium", "Low")
   )
)</f>
        <v>High</v>
      </c>
      <c r="R814">
        <f>Inventory[[#This Row],[Lead_Time_Days]]*0.8</f>
        <v>3.2</v>
      </c>
      <c r="S814">
        <f>MAX(0,Inventory[[#This Row],[Daily_Demand]]*Inventory[[#This Row],[Adj_Lead_Time]]+Inventory[[#This Row],[Safety_Stock]]-Inventory[[#This Row],[Current_Inventory]])</f>
        <v>245.60000000000002</v>
      </c>
    </row>
    <row r="815" spans="1:19" x14ac:dyDescent="0.25">
      <c r="A815">
        <v>814</v>
      </c>
      <c r="B815" t="s">
        <v>836</v>
      </c>
      <c r="C815" s="4" t="s">
        <v>41</v>
      </c>
      <c r="D815" t="s">
        <v>18</v>
      </c>
      <c r="E815" s="4">
        <v>145</v>
      </c>
      <c r="F815" s="4">
        <v>8</v>
      </c>
      <c r="G815" s="4">
        <v>450</v>
      </c>
      <c r="H815" s="4">
        <v>249</v>
      </c>
      <c r="I815" s="4">
        <v>315</v>
      </c>
      <c r="J815" s="6">
        <v>666.62</v>
      </c>
      <c r="K815" s="4">
        <v>0.313</v>
      </c>
      <c r="L815" s="4" t="s">
        <v>15</v>
      </c>
      <c r="M815" s="4">
        <f>Inventory[[#This Row],[Daily_Demand]]*Inventory[[#This Row],[Lead_Time_Days]]</f>
        <v>1160</v>
      </c>
      <c r="N815" s="4">
        <f>MAX(0, Inventory[[#This Row],[Demand_Duration_Lead_time]]+Inventory[[#This Row],[Safety_Stock]]-Inventory[[#This Row],[Current_Inventory]])</f>
        <v>959</v>
      </c>
      <c r="O8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15" s="8">
        <f>Inventory[[#This Row],[Current_Inventory]]*Inventory[[#This Row],[Unit_Cost]]</f>
        <v>299979</v>
      </c>
      <c r="Q815" t="str">
        <f>IF(Inventory[[#This Row],[Stockout_Risk_Score]] &gt;= 0.8, "Critical",
   IF(Inventory[[#This Row],[Stockout_Risk_Score]] &gt;= 0.6, "High",
      IF(Inventory[[#This Row],[Stockout_Risk_Score]] &gt;= 0.3, "Medium", "Low")
   )
)</f>
        <v>Medium</v>
      </c>
      <c r="R815">
        <f>Inventory[[#This Row],[Lead_Time_Days]]*0.8</f>
        <v>6.4</v>
      </c>
      <c r="S815">
        <f>MAX(0,Inventory[[#This Row],[Daily_Demand]]*Inventory[[#This Row],[Adj_Lead_Time]]+Inventory[[#This Row],[Safety_Stock]]-Inventory[[#This Row],[Current_Inventory]])</f>
        <v>727</v>
      </c>
    </row>
    <row r="816" spans="1:19" x14ac:dyDescent="0.25">
      <c r="A816">
        <v>815</v>
      </c>
      <c r="B816" t="s">
        <v>837</v>
      </c>
      <c r="C816" s="4" t="s">
        <v>26</v>
      </c>
      <c r="D816" t="s">
        <v>18</v>
      </c>
      <c r="E816" s="4">
        <v>178</v>
      </c>
      <c r="F816" s="4">
        <v>14</v>
      </c>
      <c r="G816" s="4">
        <v>704</v>
      </c>
      <c r="H816" s="4">
        <v>216</v>
      </c>
      <c r="I816" s="4">
        <v>78</v>
      </c>
      <c r="J816" s="6">
        <v>718.33</v>
      </c>
      <c r="K816" s="4">
        <v>0.113</v>
      </c>
      <c r="L816" s="4" t="s">
        <v>15</v>
      </c>
      <c r="M816" s="4">
        <f>Inventory[[#This Row],[Daily_Demand]]*Inventory[[#This Row],[Lead_Time_Days]]</f>
        <v>2492</v>
      </c>
      <c r="N816" s="4">
        <f>MAX(0, Inventory[[#This Row],[Demand_Duration_Lead_time]]+Inventory[[#This Row],[Safety_Stock]]-Inventory[[#This Row],[Current_Inventory]])</f>
        <v>2004</v>
      </c>
      <c r="O8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16" s="8">
        <f>Inventory[[#This Row],[Current_Inventory]]*Inventory[[#This Row],[Unit_Cost]]</f>
        <v>505704.32</v>
      </c>
      <c r="Q816" t="str">
        <f>IF(Inventory[[#This Row],[Stockout_Risk_Score]] &gt;= 0.8, "Critical",
   IF(Inventory[[#This Row],[Stockout_Risk_Score]] &gt;= 0.6, "High",
      IF(Inventory[[#This Row],[Stockout_Risk_Score]] &gt;= 0.3, "Medium", "Low")
   )
)</f>
        <v>Low</v>
      </c>
      <c r="R816">
        <f>Inventory[[#This Row],[Lead_Time_Days]]*0.8</f>
        <v>11.200000000000001</v>
      </c>
      <c r="S816">
        <f>MAX(0,Inventory[[#This Row],[Daily_Demand]]*Inventory[[#This Row],[Adj_Lead_Time]]+Inventory[[#This Row],[Safety_Stock]]-Inventory[[#This Row],[Current_Inventory]])</f>
        <v>1505.6000000000004</v>
      </c>
    </row>
    <row r="817" spans="1:19" x14ac:dyDescent="0.25">
      <c r="A817">
        <v>816</v>
      </c>
      <c r="B817" t="s">
        <v>838</v>
      </c>
      <c r="C817" s="4" t="s">
        <v>13</v>
      </c>
      <c r="D817" t="s">
        <v>22</v>
      </c>
      <c r="E817" s="4">
        <v>165</v>
      </c>
      <c r="F817" s="4">
        <v>6</v>
      </c>
      <c r="G817" s="4">
        <v>581</v>
      </c>
      <c r="H817" s="4">
        <v>254</v>
      </c>
      <c r="I817" s="4">
        <v>188</v>
      </c>
      <c r="J817" s="6">
        <v>307.22000000000003</v>
      </c>
      <c r="K817" s="4">
        <v>0.53100000000000003</v>
      </c>
      <c r="L817" s="4" t="s">
        <v>15</v>
      </c>
      <c r="M817" s="4">
        <f>Inventory[[#This Row],[Daily_Demand]]*Inventory[[#This Row],[Lead_Time_Days]]</f>
        <v>990</v>
      </c>
      <c r="N817" s="4">
        <f>MAX(0, Inventory[[#This Row],[Demand_Duration_Lead_time]]+Inventory[[#This Row],[Safety_Stock]]-Inventory[[#This Row],[Current_Inventory]])</f>
        <v>663</v>
      </c>
      <c r="O8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17" s="8">
        <f>Inventory[[#This Row],[Current_Inventory]]*Inventory[[#This Row],[Unit_Cost]]</f>
        <v>178494.82</v>
      </c>
      <c r="Q817" t="str">
        <f>IF(Inventory[[#This Row],[Stockout_Risk_Score]] &gt;= 0.8, "Critical",
   IF(Inventory[[#This Row],[Stockout_Risk_Score]] &gt;= 0.6, "High",
      IF(Inventory[[#This Row],[Stockout_Risk_Score]] &gt;= 0.3, "Medium", "Low")
   )
)</f>
        <v>Medium</v>
      </c>
      <c r="R817">
        <f>Inventory[[#This Row],[Lead_Time_Days]]*0.8</f>
        <v>4.8000000000000007</v>
      </c>
      <c r="S817">
        <f>MAX(0,Inventory[[#This Row],[Daily_Demand]]*Inventory[[#This Row],[Adj_Lead_Time]]+Inventory[[#This Row],[Safety_Stock]]-Inventory[[#This Row],[Current_Inventory]])</f>
        <v>465</v>
      </c>
    </row>
    <row r="818" spans="1:19" x14ac:dyDescent="0.25">
      <c r="A818">
        <v>817</v>
      </c>
      <c r="B818" t="s">
        <v>839</v>
      </c>
      <c r="C818" s="4" t="s">
        <v>41</v>
      </c>
      <c r="D818" t="s">
        <v>14</v>
      </c>
      <c r="E818" s="4">
        <v>25</v>
      </c>
      <c r="F818" s="4">
        <v>13</v>
      </c>
      <c r="G818" s="4">
        <v>196</v>
      </c>
      <c r="H818" s="4">
        <v>102</v>
      </c>
      <c r="I818" s="4">
        <v>397</v>
      </c>
      <c r="J818" s="6">
        <v>1172.17</v>
      </c>
      <c r="K818" s="4">
        <v>0.91600000000000004</v>
      </c>
      <c r="L818" s="4" t="s">
        <v>27</v>
      </c>
      <c r="M818" s="4">
        <f>Inventory[[#This Row],[Daily_Demand]]*Inventory[[#This Row],[Lead_Time_Days]]</f>
        <v>325</v>
      </c>
      <c r="N818" s="4">
        <f>MAX(0, Inventory[[#This Row],[Demand_Duration_Lead_time]]+Inventory[[#This Row],[Safety_Stock]]-Inventory[[#This Row],[Current_Inventory]])</f>
        <v>231</v>
      </c>
      <c r="O8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18" s="8">
        <f>Inventory[[#This Row],[Current_Inventory]]*Inventory[[#This Row],[Unit_Cost]]</f>
        <v>229745.32</v>
      </c>
      <c r="Q818" t="str">
        <f>IF(Inventory[[#This Row],[Stockout_Risk_Score]] &gt;= 0.8, "Critical",
   IF(Inventory[[#This Row],[Stockout_Risk_Score]] &gt;= 0.6, "High",
      IF(Inventory[[#This Row],[Stockout_Risk_Score]] &gt;= 0.3, "Medium", "Low")
   )
)</f>
        <v>Critical</v>
      </c>
      <c r="R818">
        <f>Inventory[[#This Row],[Lead_Time_Days]]*0.8</f>
        <v>10.4</v>
      </c>
      <c r="S818">
        <f>MAX(0,Inventory[[#This Row],[Daily_Demand]]*Inventory[[#This Row],[Adj_Lead_Time]]+Inventory[[#This Row],[Safety_Stock]]-Inventory[[#This Row],[Current_Inventory]])</f>
        <v>166</v>
      </c>
    </row>
    <row r="819" spans="1:19" x14ac:dyDescent="0.25">
      <c r="A819">
        <v>818</v>
      </c>
      <c r="B819" t="s">
        <v>840</v>
      </c>
      <c r="C819" s="4" t="s">
        <v>41</v>
      </c>
      <c r="D819" t="s">
        <v>14</v>
      </c>
      <c r="E819" s="4">
        <v>83</v>
      </c>
      <c r="F819" s="4">
        <v>7</v>
      </c>
      <c r="G819" s="4">
        <v>425</v>
      </c>
      <c r="H819" s="4">
        <v>118</v>
      </c>
      <c r="I819" s="4">
        <v>361</v>
      </c>
      <c r="J819" s="6">
        <v>717.18</v>
      </c>
      <c r="K819" s="4">
        <v>0.90900000000000003</v>
      </c>
      <c r="L819" s="4" t="s">
        <v>27</v>
      </c>
      <c r="M819" s="4">
        <f>Inventory[[#This Row],[Daily_Demand]]*Inventory[[#This Row],[Lead_Time_Days]]</f>
        <v>581</v>
      </c>
      <c r="N819" s="4">
        <f>MAX(0, Inventory[[#This Row],[Demand_Duration_Lead_time]]+Inventory[[#This Row],[Safety_Stock]]-Inventory[[#This Row],[Current_Inventory]])</f>
        <v>274</v>
      </c>
      <c r="O8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19" s="8">
        <f>Inventory[[#This Row],[Current_Inventory]]*Inventory[[#This Row],[Unit_Cost]]</f>
        <v>304801.5</v>
      </c>
      <c r="Q819" t="str">
        <f>IF(Inventory[[#This Row],[Stockout_Risk_Score]] &gt;= 0.8, "Critical",
   IF(Inventory[[#This Row],[Stockout_Risk_Score]] &gt;= 0.6, "High",
      IF(Inventory[[#This Row],[Stockout_Risk_Score]] &gt;= 0.3, "Medium", "Low")
   )
)</f>
        <v>Critical</v>
      </c>
      <c r="R819">
        <f>Inventory[[#This Row],[Lead_Time_Days]]*0.8</f>
        <v>5.6000000000000005</v>
      </c>
      <c r="S819">
        <f>MAX(0,Inventory[[#This Row],[Daily_Demand]]*Inventory[[#This Row],[Adj_Lead_Time]]+Inventory[[#This Row],[Safety_Stock]]-Inventory[[#This Row],[Current_Inventory]])</f>
        <v>157.80000000000007</v>
      </c>
    </row>
    <row r="820" spans="1:19" x14ac:dyDescent="0.25">
      <c r="A820">
        <v>819</v>
      </c>
      <c r="B820" t="s">
        <v>841</v>
      </c>
      <c r="C820" s="4" t="s">
        <v>17</v>
      </c>
      <c r="D820" t="s">
        <v>22</v>
      </c>
      <c r="E820" s="4">
        <v>189</v>
      </c>
      <c r="F820" s="4">
        <v>7</v>
      </c>
      <c r="G820" s="4">
        <v>320</v>
      </c>
      <c r="H820" s="4">
        <v>123</v>
      </c>
      <c r="I820" s="4">
        <v>134</v>
      </c>
      <c r="J820" s="6">
        <v>1368.82</v>
      </c>
      <c r="K820" s="4">
        <v>0.25</v>
      </c>
      <c r="L820" s="4" t="s">
        <v>27</v>
      </c>
      <c r="M820" s="4">
        <f>Inventory[[#This Row],[Daily_Demand]]*Inventory[[#This Row],[Lead_Time_Days]]</f>
        <v>1323</v>
      </c>
      <c r="N820" s="4">
        <f>MAX(0, Inventory[[#This Row],[Demand_Duration_Lead_time]]+Inventory[[#This Row],[Safety_Stock]]-Inventory[[#This Row],[Current_Inventory]])</f>
        <v>1126</v>
      </c>
      <c r="O8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20" s="8">
        <f>Inventory[[#This Row],[Current_Inventory]]*Inventory[[#This Row],[Unit_Cost]]</f>
        <v>438022.39999999997</v>
      </c>
      <c r="Q820" t="str">
        <f>IF(Inventory[[#This Row],[Stockout_Risk_Score]] &gt;= 0.8, "Critical",
   IF(Inventory[[#This Row],[Stockout_Risk_Score]] &gt;= 0.6, "High",
      IF(Inventory[[#This Row],[Stockout_Risk_Score]] &gt;= 0.3, "Medium", "Low")
   )
)</f>
        <v>Low</v>
      </c>
      <c r="R820">
        <f>Inventory[[#This Row],[Lead_Time_Days]]*0.8</f>
        <v>5.6000000000000005</v>
      </c>
      <c r="S820">
        <f>MAX(0,Inventory[[#This Row],[Daily_Demand]]*Inventory[[#This Row],[Adj_Lead_Time]]+Inventory[[#This Row],[Safety_Stock]]-Inventory[[#This Row],[Current_Inventory]])</f>
        <v>861.40000000000009</v>
      </c>
    </row>
    <row r="821" spans="1:19" x14ac:dyDescent="0.25">
      <c r="A821">
        <v>820</v>
      </c>
      <c r="B821" t="s">
        <v>842</v>
      </c>
      <c r="C821" s="4" t="s">
        <v>13</v>
      </c>
      <c r="D821" t="s">
        <v>22</v>
      </c>
      <c r="E821" s="4">
        <v>73</v>
      </c>
      <c r="F821" s="4">
        <v>10</v>
      </c>
      <c r="G821" s="4">
        <v>464</v>
      </c>
      <c r="H821" s="4">
        <v>33</v>
      </c>
      <c r="I821" s="4">
        <v>298</v>
      </c>
      <c r="J821" s="6">
        <v>1495.85</v>
      </c>
      <c r="K821" s="4">
        <v>0.72</v>
      </c>
      <c r="L821" s="4" t="s">
        <v>19</v>
      </c>
      <c r="M821" s="4">
        <f>Inventory[[#This Row],[Daily_Demand]]*Inventory[[#This Row],[Lead_Time_Days]]</f>
        <v>730</v>
      </c>
      <c r="N821" s="4">
        <f>MAX(0, Inventory[[#This Row],[Demand_Duration_Lead_time]]+Inventory[[#This Row],[Safety_Stock]]-Inventory[[#This Row],[Current_Inventory]])</f>
        <v>299</v>
      </c>
      <c r="O8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21" s="8">
        <f>Inventory[[#This Row],[Current_Inventory]]*Inventory[[#This Row],[Unit_Cost]]</f>
        <v>694074.39999999991</v>
      </c>
      <c r="Q821" t="str">
        <f>IF(Inventory[[#This Row],[Stockout_Risk_Score]] &gt;= 0.8, "Critical",
   IF(Inventory[[#This Row],[Stockout_Risk_Score]] &gt;= 0.6, "High",
      IF(Inventory[[#This Row],[Stockout_Risk_Score]] &gt;= 0.3, "Medium", "Low")
   )
)</f>
        <v>High</v>
      </c>
      <c r="R821">
        <f>Inventory[[#This Row],[Lead_Time_Days]]*0.8</f>
        <v>8</v>
      </c>
      <c r="S821">
        <f>MAX(0,Inventory[[#This Row],[Daily_Demand]]*Inventory[[#This Row],[Adj_Lead_Time]]+Inventory[[#This Row],[Safety_Stock]]-Inventory[[#This Row],[Current_Inventory]])</f>
        <v>153</v>
      </c>
    </row>
    <row r="822" spans="1:19" x14ac:dyDescent="0.25">
      <c r="A822">
        <v>821</v>
      </c>
      <c r="B822" t="s">
        <v>843</v>
      </c>
      <c r="C822" s="4" t="s">
        <v>41</v>
      </c>
      <c r="D822" t="s">
        <v>18</v>
      </c>
      <c r="E822" s="4">
        <v>74</v>
      </c>
      <c r="F822" s="4">
        <v>2</v>
      </c>
      <c r="G822" s="4">
        <v>758</v>
      </c>
      <c r="H822" s="4">
        <v>261</v>
      </c>
      <c r="I822" s="4">
        <v>363</v>
      </c>
      <c r="J822" s="6">
        <v>1190.1500000000001</v>
      </c>
      <c r="K822" s="4">
        <v>0.03</v>
      </c>
      <c r="L822" s="4" t="s">
        <v>19</v>
      </c>
      <c r="M822" s="4">
        <f>Inventory[[#This Row],[Daily_Demand]]*Inventory[[#This Row],[Lead_Time_Days]]</f>
        <v>148</v>
      </c>
      <c r="N822" s="4">
        <f>MAX(0, Inventory[[#This Row],[Demand_Duration_Lead_time]]+Inventory[[#This Row],[Safety_Stock]]-Inventory[[#This Row],[Current_Inventory]])</f>
        <v>0</v>
      </c>
      <c r="O8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22" s="8">
        <f>Inventory[[#This Row],[Current_Inventory]]*Inventory[[#This Row],[Unit_Cost]]</f>
        <v>902133.70000000007</v>
      </c>
      <c r="Q822" t="str">
        <f>IF(Inventory[[#This Row],[Stockout_Risk_Score]] &gt;= 0.8, "Critical",
   IF(Inventory[[#This Row],[Stockout_Risk_Score]] &gt;= 0.6, "High",
      IF(Inventory[[#This Row],[Stockout_Risk_Score]] &gt;= 0.3, "Medium", "Low")
   )
)</f>
        <v>Low</v>
      </c>
      <c r="R822">
        <f>Inventory[[#This Row],[Lead_Time_Days]]*0.8</f>
        <v>1.6</v>
      </c>
      <c r="S822">
        <f>MAX(0,Inventory[[#This Row],[Daily_Demand]]*Inventory[[#This Row],[Adj_Lead_Time]]+Inventory[[#This Row],[Safety_Stock]]-Inventory[[#This Row],[Current_Inventory]])</f>
        <v>0</v>
      </c>
    </row>
    <row r="823" spans="1:19" x14ac:dyDescent="0.25">
      <c r="A823">
        <v>822</v>
      </c>
      <c r="B823" t="s">
        <v>844</v>
      </c>
      <c r="C823" s="4" t="s">
        <v>13</v>
      </c>
      <c r="D823" t="s">
        <v>22</v>
      </c>
      <c r="E823" s="4">
        <v>71</v>
      </c>
      <c r="F823" s="4">
        <v>9</v>
      </c>
      <c r="G823" s="4">
        <v>146</v>
      </c>
      <c r="H823" s="4">
        <v>276</v>
      </c>
      <c r="I823" s="4">
        <v>282</v>
      </c>
      <c r="J823" s="6">
        <v>588.34</v>
      </c>
      <c r="K823" s="4">
        <v>0.13200000000000001</v>
      </c>
      <c r="L823" s="4" t="s">
        <v>19</v>
      </c>
      <c r="M823" s="4">
        <f>Inventory[[#This Row],[Daily_Demand]]*Inventory[[#This Row],[Lead_Time_Days]]</f>
        <v>639</v>
      </c>
      <c r="N823" s="4">
        <f>MAX(0, Inventory[[#This Row],[Demand_Duration_Lead_time]]+Inventory[[#This Row],[Safety_Stock]]-Inventory[[#This Row],[Current_Inventory]])</f>
        <v>769</v>
      </c>
      <c r="O8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23" s="8">
        <f>Inventory[[#This Row],[Current_Inventory]]*Inventory[[#This Row],[Unit_Cost]]</f>
        <v>85897.64</v>
      </c>
      <c r="Q823" t="str">
        <f>IF(Inventory[[#This Row],[Stockout_Risk_Score]] &gt;= 0.8, "Critical",
   IF(Inventory[[#This Row],[Stockout_Risk_Score]] &gt;= 0.6, "High",
      IF(Inventory[[#This Row],[Stockout_Risk_Score]] &gt;= 0.3, "Medium", "Low")
   )
)</f>
        <v>Low</v>
      </c>
      <c r="R823">
        <f>Inventory[[#This Row],[Lead_Time_Days]]*0.8</f>
        <v>7.2</v>
      </c>
      <c r="S823">
        <f>MAX(0,Inventory[[#This Row],[Daily_Demand]]*Inventory[[#This Row],[Adj_Lead_Time]]+Inventory[[#This Row],[Safety_Stock]]-Inventory[[#This Row],[Current_Inventory]])</f>
        <v>641.20000000000005</v>
      </c>
    </row>
    <row r="824" spans="1:19" x14ac:dyDescent="0.25">
      <c r="A824">
        <v>823</v>
      </c>
      <c r="B824" t="s">
        <v>845</v>
      </c>
      <c r="C824" s="4" t="s">
        <v>26</v>
      </c>
      <c r="D824" t="s">
        <v>18</v>
      </c>
      <c r="E824" s="4">
        <v>52</v>
      </c>
      <c r="F824" s="4">
        <v>11</v>
      </c>
      <c r="G824" s="4">
        <v>368</v>
      </c>
      <c r="H824" s="4">
        <v>218</v>
      </c>
      <c r="I824" s="4">
        <v>357</v>
      </c>
      <c r="J824" s="6">
        <v>1041.79</v>
      </c>
      <c r="K824" s="4">
        <v>0.499</v>
      </c>
      <c r="L824" s="4" t="s">
        <v>15</v>
      </c>
      <c r="M824" s="4">
        <f>Inventory[[#This Row],[Daily_Demand]]*Inventory[[#This Row],[Lead_Time_Days]]</f>
        <v>572</v>
      </c>
      <c r="N824" s="4">
        <f>MAX(0, Inventory[[#This Row],[Demand_Duration_Lead_time]]+Inventory[[#This Row],[Safety_Stock]]-Inventory[[#This Row],[Current_Inventory]])</f>
        <v>422</v>
      </c>
      <c r="O8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24" s="8">
        <f>Inventory[[#This Row],[Current_Inventory]]*Inventory[[#This Row],[Unit_Cost]]</f>
        <v>383378.72</v>
      </c>
      <c r="Q824" t="str">
        <f>IF(Inventory[[#This Row],[Stockout_Risk_Score]] &gt;= 0.8, "Critical",
   IF(Inventory[[#This Row],[Stockout_Risk_Score]] &gt;= 0.6, "High",
      IF(Inventory[[#This Row],[Stockout_Risk_Score]] &gt;= 0.3, "Medium", "Low")
   )
)</f>
        <v>Medium</v>
      </c>
      <c r="R824">
        <f>Inventory[[#This Row],[Lead_Time_Days]]*0.8</f>
        <v>8.8000000000000007</v>
      </c>
      <c r="S824">
        <f>MAX(0,Inventory[[#This Row],[Daily_Demand]]*Inventory[[#This Row],[Adj_Lead_Time]]+Inventory[[#This Row],[Safety_Stock]]-Inventory[[#This Row],[Current_Inventory]])</f>
        <v>307.60000000000002</v>
      </c>
    </row>
    <row r="825" spans="1:19" x14ac:dyDescent="0.25">
      <c r="A825">
        <v>824</v>
      </c>
      <c r="B825" t="s">
        <v>846</v>
      </c>
      <c r="C825" s="4" t="s">
        <v>21</v>
      </c>
      <c r="D825" t="s">
        <v>22</v>
      </c>
      <c r="E825" s="4">
        <v>165</v>
      </c>
      <c r="F825" s="4">
        <v>14</v>
      </c>
      <c r="G825" s="4">
        <v>40</v>
      </c>
      <c r="H825" s="4">
        <v>64</v>
      </c>
      <c r="I825" s="4">
        <v>110</v>
      </c>
      <c r="J825" s="6">
        <v>541.27</v>
      </c>
      <c r="K825" s="4">
        <v>0.22900000000000001</v>
      </c>
      <c r="L825" s="4" t="s">
        <v>15</v>
      </c>
      <c r="M825" s="4">
        <f>Inventory[[#This Row],[Daily_Demand]]*Inventory[[#This Row],[Lead_Time_Days]]</f>
        <v>2310</v>
      </c>
      <c r="N825" s="4">
        <f>MAX(0, Inventory[[#This Row],[Demand_Duration_Lead_time]]+Inventory[[#This Row],[Safety_Stock]]-Inventory[[#This Row],[Current_Inventory]])</f>
        <v>2334</v>
      </c>
      <c r="O8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25" s="8">
        <f>Inventory[[#This Row],[Current_Inventory]]*Inventory[[#This Row],[Unit_Cost]]</f>
        <v>21650.799999999999</v>
      </c>
      <c r="Q825" t="str">
        <f>IF(Inventory[[#This Row],[Stockout_Risk_Score]] &gt;= 0.8, "Critical",
   IF(Inventory[[#This Row],[Stockout_Risk_Score]] &gt;= 0.6, "High",
      IF(Inventory[[#This Row],[Stockout_Risk_Score]] &gt;= 0.3, "Medium", "Low")
   )
)</f>
        <v>Low</v>
      </c>
      <c r="R825">
        <f>Inventory[[#This Row],[Lead_Time_Days]]*0.8</f>
        <v>11.200000000000001</v>
      </c>
      <c r="S825">
        <f>MAX(0,Inventory[[#This Row],[Daily_Demand]]*Inventory[[#This Row],[Adj_Lead_Time]]+Inventory[[#This Row],[Safety_Stock]]-Inventory[[#This Row],[Current_Inventory]])</f>
        <v>1872.0000000000002</v>
      </c>
    </row>
    <row r="826" spans="1:19" x14ac:dyDescent="0.25">
      <c r="A826">
        <v>825</v>
      </c>
      <c r="B826" t="s">
        <v>847</v>
      </c>
      <c r="C826" s="4" t="s">
        <v>41</v>
      </c>
      <c r="D826" t="s">
        <v>14</v>
      </c>
      <c r="E826" s="4">
        <v>40</v>
      </c>
      <c r="F826" s="4">
        <v>14</v>
      </c>
      <c r="G826" s="4">
        <v>730</v>
      </c>
      <c r="H826" s="4">
        <v>36</v>
      </c>
      <c r="I826" s="4">
        <v>322</v>
      </c>
      <c r="J826" s="6">
        <v>1810.68</v>
      </c>
      <c r="K826" s="4">
        <v>0.79800000000000004</v>
      </c>
      <c r="L826" s="4" t="s">
        <v>27</v>
      </c>
      <c r="M826" s="4">
        <f>Inventory[[#This Row],[Daily_Demand]]*Inventory[[#This Row],[Lead_Time_Days]]</f>
        <v>560</v>
      </c>
      <c r="N826" s="4">
        <f>MAX(0, Inventory[[#This Row],[Demand_Duration_Lead_time]]+Inventory[[#This Row],[Safety_Stock]]-Inventory[[#This Row],[Current_Inventory]])</f>
        <v>0</v>
      </c>
      <c r="O8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26" s="8">
        <f>Inventory[[#This Row],[Current_Inventory]]*Inventory[[#This Row],[Unit_Cost]]</f>
        <v>1321796.4000000001</v>
      </c>
      <c r="Q826" t="str">
        <f>IF(Inventory[[#This Row],[Stockout_Risk_Score]] &gt;= 0.8, "Critical",
   IF(Inventory[[#This Row],[Stockout_Risk_Score]] &gt;= 0.6, "High",
      IF(Inventory[[#This Row],[Stockout_Risk_Score]] &gt;= 0.3, "Medium", "Low")
   )
)</f>
        <v>High</v>
      </c>
      <c r="R826">
        <f>Inventory[[#This Row],[Lead_Time_Days]]*0.8</f>
        <v>11.200000000000001</v>
      </c>
      <c r="S826">
        <f>MAX(0,Inventory[[#This Row],[Daily_Demand]]*Inventory[[#This Row],[Adj_Lead_Time]]+Inventory[[#This Row],[Safety_Stock]]-Inventory[[#This Row],[Current_Inventory]])</f>
        <v>0</v>
      </c>
    </row>
    <row r="827" spans="1:19" x14ac:dyDescent="0.25">
      <c r="A827">
        <v>826</v>
      </c>
      <c r="B827" t="s">
        <v>848</v>
      </c>
      <c r="C827" s="4" t="s">
        <v>17</v>
      </c>
      <c r="D827" t="s">
        <v>14</v>
      </c>
      <c r="E827" s="4">
        <v>165</v>
      </c>
      <c r="F827" s="4">
        <v>6</v>
      </c>
      <c r="G827" s="4">
        <v>720</v>
      </c>
      <c r="H827" s="4">
        <v>11</v>
      </c>
      <c r="I827" s="4">
        <v>268</v>
      </c>
      <c r="J827" s="6">
        <v>1544.45</v>
      </c>
      <c r="K827" s="4">
        <v>0.93100000000000005</v>
      </c>
      <c r="L827" s="4" t="s">
        <v>15</v>
      </c>
      <c r="M827" s="4">
        <f>Inventory[[#This Row],[Daily_Demand]]*Inventory[[#This Row],[Lead_Time_Days]]</f>
        <v>990</v>
      </c>
      <c r="N827" s="4">
        <f>MAX(0, Inventory[[#This Row],[Demand_Duration_Lead_time]]+Inventory[[#This Row],[Safety_Stock]]-Inventory[[#This Row],[Current_Inventory]])</f>
        <v>281</v>
      </c>
      <c r="O8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27" s="8">
        <f>Inventory[[#This Row],[Current_Inventory]]*Inventory[[#This Row],[Unit_Cost]]</f>
        <v>1112004</v>
      </c>
      <c r="Q827" t="str">
        <f>IF(Inventory[[#This Row],[Stockout_Risk_Score]] &gt;= 0.8, "Critical",
   IF(Inventory[[#This Row],[Stockout_Risk_Score]] &gt;= 0.6, "High",
      IF(Inventory[[#This Row],[Stockout_Risk_Score]] &gt;= 0.3, "Medium", "Low")
   )
)</f>
        <v>Critical</v>
      </c>
      <c r="R827">
        <f>Inventory[[#This Row],[Lead_Time_Days]]*0.8</f>
        <v>4.8000000000000007</v>
      </c>
      <c r="S827">
        <f>MAX(0,Inventory[[#This Row],[Daily_Demand]]*Inventory[[#This Row],[Adj_Lead_Time]]+Inventory[[#This Row],[Safety_Stock]]-Inventory[[#This Row],[Current_Inventory]])</f>
        <v>83.000000000000114</v>
      </c>
    </row>
    <row r="828" spans="1:19" x14ac:dyDescent="0.25">
      <c r="A828">
        <v>827</v>
      </c>
      <c r="B828" t="s">
        <v>849</v>
      </c>
      <c r="C828" s="4" t="s">
        <v>26</v>
      </c>
      <c r="D828" t="s">
        <v>22</v>
      </c>
      <c r="E828" s="4">
        <v>163</v>
      </c>
      <c r="F828" s="4">
        <v>14</v>
      </c>
      <c r="G828" s="4">
        <v>439</v>
      </c>
      <c r="H828" s="4">
        <v>77</v>
      </c>
      <c r="I828" s="4">
        <v>335</v>
      </c>
      <c r="J828" s="6">
        <v>1011.36</v>
      </c>
      <c r="K828" s="4">
        <v>4.0000000000000001E-3</v>
      </c>
      <c r="L828" s="4" t="s">
        <v>19</v>
      </c>
      <c r="M828" s="4">
        <f>Inventory[[#This Row],[Daily_Demand]]*Inventory[[#This Row],[Lead_Time_Days]]</f>
        <v>2282</v>
      </c>
      <c r="N828" s="4">
        <f>MAX(0, Inventory[[#This Row],[Demand_Duration_Lead_time]]+Inventory[[#This Row],[Safety_Stock]]-Inventory[[#This Row],[Current_Inventory]])</f>
        <v>1920</v>
      </c>
      <c r="O8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28" s="8">
        <f>Inventory[[#This Row],[Current_Inventory]]*Inventory[[#This Row],[Unit_Cost]]</f>
        <v>443987.04</v>
      </c>
      <c r="Q828" t="str">
        <f>IF(Inventory[[#This Row],[Stockout_Risk_Score]] &gt;= 0.8, "Critical",
   IF(Inventory[[#This Row],[Stockout_Risk_Score]] &gt;= 0.6, "High",
      IF(Inventory[[#This Row],[Stockout_Risk_Score]] &gt;= 0.3, "Medium", "Low")
   )
)</f>
        <v>Low</v>
      </c>
      <c r="R828">
        <f>Inventory[[#This Row],[Lead_Time_Days]]*0.8</f>
        <v>11.200000000000001</v>
      </c>
      <c r="S828">
        <f>MAX(0,Inventory[[#This Row],[Daily_Demand]]*Inventory[[#This Row],[Adj_Lead_Time]]+Inventory[[#This Row],[Safety_Stock]]-Inventory[[#This Row],[Current_Inventory]])</f>
        <v>1463.6000000000001</v>
      </c>
    </row>
    <row r="829" spans="1:19" x14ac:dyDescent="0.25">
      <c r="A829">
        <v>828</v>
      </c>
      <c r="B829" t="s">
        <v>850</v>
      </c>
      <c r="C829" s="4" t="s">
        <v>13</v>
      </c>
      <c r="D829" t="s">
        <v>18</v>
      </c>
      <c r="E829" s="4">
        <v>153</v>
      </c>
      <c r="F829" s="4">
        <v>7</v>
      </c>
      <c r="G829" s="4">
        <v>171</v>
      </c>
      <c r="H829" s="4">
        <v>157</v>
      </c>
      <c r="I829" s="4">
        <v>298</v>
      </c>
      <c r="J829" s="6">
        <v>1932.64</v>
      </c>
      <c r="K829" s="4">
        <v>0.23300000000000001</v>
      </c>
      <c r="L829" s="4" t="s">
        <v>19</v>
      </c>
      <c r="M829" s="4">
        <f>Inventory[[#This Row],[Daily_Demand]]*Inventory[[#This Row],[Lead_Time_Days]]</f>
        <v>1071</v>
      </c>
      <c r="N829" s="4">
        <f>MAX(0, Inventory[[#This Row],[Demand_Duration_Lead_time]]+Inventory[[#This Row],[Safety_Stock]]-Inventory[[#This Row],[Current_Inventory]])</f>
        <v>1057</v>
      </c>
      <c r="O8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29" s="8">
        <f>Inventory[[#This Row],[Current_Inventory]]*Inventory[[#This Row],[Unit_Cost]]</f>
        <v>330481.44</v>
      </c>
      <c r="Q829" t="str">
        <f>IF(Inventory[[#This Row],[Stockout_Risk_Score]] &gt;= 0.8, "Critical",
   IF(Inventory[[#This Row],[Stockout_Risk_Score]] &gt;= 0.6, "High",
      IF(Inventory[[#This Row],[Stockout_Risk_Score]] &gt;= 0.3, "Medium", "Low")
   )
)</f>
        <v>Low</v>
      </c>
      <c r="R829">
        <f>Inventory[[#This Row],[Lead_Time_Days]]*0.8</f>
        <v>5.6000000000000005</v>
      </c>
      <c r="S829">
        <f>MAX(0,Inventory[[#This Row],[Daily_Demand]]*Inventory[[#This Row],[Adj_Lead_Time]]+Inventory[[#This Row],[Safety_Stock]]-Inventory[[#This Row],[Current_Inventory]])</f>
        <v>842.80000000000007</v>
      </c>
    </row>
    <row r="830" spans="1:19" x14ac:dyDescent="0.25">
      <c r="A830">
        <v>829</v>
      </c>
      <c r="B830" t="s">
        <v>851</v>
      </c>
      <c r="C830" s="4" t="s">
        <v>26</v>
      </c>
      <c r="D830" t="s">
        <v>14</v>
      </c>
      <c r="E830" s="4">
        <v>31</v>
      </c>
      <c r="F830" s="4">
        <v>7</v>
      </c>
      <c r="G830" s="4">
        <v>179</v>
      </c>
      <c r="H830" s="4">
        <v>139</v>
      </c>
      <c r="I830" s="4">
        <v>121</v>
      </c>
      <c r="J830" s="6">
        <v>1116.17</v>
      </c>
      <c r="K830" s="4">
        <v>0.44</v>
      </c>
      <c r="L830" s="4" t="s">
        <v>27</v>
      </c>
      <c r="M830" s="4">
        <f>Inventory[[#This Row],[Daily_Demand]]*Inventory[[#This Row],[Lead_Time_Days]]</f>
        <v>217</v>
      </c>
      <c r="N830" s="4">
        <f>MAX(0, Inventory[[#This Row],[Demand_Duration_Lead_time]]+Inventory[[#This Row],[Safety_Stock]]-Inventory[[#This Row],[Current_Inventory]])</f>
        <v>177</v>
      </c>
      <c r="O8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30" s="8">
        <f>Inventory[[#This Row],[Current_Inventory]]*Inventory[[#This Row],[Unit_Cost]]</f>
        <v>199794.43000000002</v>
      </c>
      <c r="Q830" t="str">
        <f>IF(Inventory[[#This Row],[Stockout_Risk_Score]] &gt;= 0.8, "Critical",
   IF(Inventory[[#This Row],[Stockout_Risk_Score]] &gt;= 0.6, "High",
      IF(Inventory[[#This Row],[Stockout_Risk_Score]] &gt;= 0.3, "Medium", "Low")
   )
)</f>
        <v>Medium</v>
      </c>
      <c r="R830">
        <f>Inventory[[#This Row],[Lead_Time_Days]]*0.8</f>
        <v>5.6000000000000005</v>
      </c>
      <c r="S830">
        <f>MAX(0,Inventory[[#This Row],[Daily_Demand]]*Inventory[[#This Row],[Adj_Lead_Time]]+Inventory[[#This Row],[Safety_Stock]]-Inventory[[#This Row],[Current_Inventory]])</f>
        <v>133.60000000000002</v>
      </c>
    </row>
    <row r="831" spans="1:19" x14ac:dyDescent="0.25">
      <c r="A831">
        <v>830</v>
      </c>
      <c r="B831" t="s">
        <v>852</v>
      </c>
      <c r="C831" s="4" t="s">
        <v>41</v>
      </c>
      <c r="D831" t="s">
        <v>18</v>
      </c>
      <c r="E831" s="4">
        <v>76</v>
      </c>
      <c r="F831" s="4">
        <v>2</v>
      </c>
      <c r="G831" s="4">
        <v>499</v>
      </c>
      <c r="H831" s="4">
        <v>92</v>
      </c>
      <c r="I831" s="4">
        <v>342</v>
      </c>
      <c r="J831" s="6">
        <v>690.64</v>
      </c>
      <c r="K831" s="4">
        <v>0.56299999999999994</v>
      </c>
      <c r="L831" s="4" t="s">
        <v>15</v>
      </c>
      <c r="M831" s="4">
        <f>Inventory[[#This Row],[Daily_Demand]]*Inventory[[#This Row],[Lead_Time_Days]]</f>
        <v>152</v>
      </c>
      <c r="N831" s="4">
        <f>MAX(0, Inventory[[#This Row],[Demand_Duration_Lead_time]]+Inventory[[#This Row],[Safety_Stock]]-Inventory[[#This Row],[Current_Inventory]])</f>
        <v>0</v>
      </c>
      <c r="O8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831" s="8">
        <f>Inventory[[#This Row],[Current_Inventory]]*Inventory[[#This Row],[Unit_Cost]]</f>
        <v>344629.36</v>
      </c>
      <c r="Q831" t="str">
        <f>IF(Inventory[[#This Row],[Stockout_Risk_Score]] &gt;= 0.8, "Critical",
   IF(Inventory[[#This Row],[Stockout_Risk_Score]] &gt;= 0.6, "High",
      IF(Inventory[[#This Row],[Stockout_Risk_Score]] &gt;= 0.3, "Medium", "Low")
   )
)</f>
        <v>Medium</v>
      </c>
      <c r="R831">
        <f>Inventory[[#This Row],[Lead_Time_Days]]*0.8</f>
        <v>1.6</v>
      </c>
      <c r="S831">
        <f>MAX(0,Inventory[[#This Row],[Daily_Demand]]*Inventory[[#This Row],[Adj_Lead_Time]]+Inventory[[#This Row],[Safety_Stock]]-Inventory[[#This Row],[Current_Inventory]])</f>
        <v>0</v>
      </c>
    </row>
    <row r="832" spans="1:19" x14ac:dyDescent="0.25">
      <c r="A832">
        <v>831</v>
      </c>
      <c r="B832" t="s">
        <v>853</v>
      </c>
      <c r="C832" s="4" t="s">
        <v>13</v>
      </c>
      <c r="D832" t="s">
        <v>22</v>
      </c>
      <c r="E832" s="4">
        <v>105</v>
      </c>
      <c r="F832" s="4">
        <v>4</v>
      </c>
      <c r="G832" s="4">
        <v>462</v>
      </c>
      <c r="H832" s="4">
        <v>51</v>
      </c>
      <c r="I832" s="4">
        <v>247</v>
      </c>
      <c r="J832" s="6">
        <v>236.16</v>
      </c>
      <c r="K832" s="4">
        <v>0.91600000000000004</v>
      </c>
      <c r="L832" s="4" t="s">
        <v>15</v>
      </c>
      <c r="M832" s="4">
        <f>Inventory[[#This Row],[Daily_Demand]]*Inventory[[#This Row],[Lead_Time_Days]]</f>
        <v>420</v>
      </c>
      <c r="N832" s="4">
        <f>MAX(0, Inventory[[#This Row],[Demand_Duration_Lead_time]]+Inventory[[#This Row],[Safety_Stock]]-Inventory[[#This Row],[Current_Inventory]])</f>
        <v>9</v>
      </c>
      <c r="O8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32" s="8">
        <f>Inventory[[#This Row],[Current_Inventory]]*Inventory[[#This Row],[Unit_Cost]]</f>
        <v>109105.92</v>
      </c>
      <c r="Q832" t="str">
        <f>IF(Inventory[[#This Row],[Stockout_Risk_Score]] &gt;= 0.8, "Critical",
   IF(Inventory[[#This Row],[Stockout_Risk_Score]] &gt;= 0.6, "High",
      IF(Inventory[[#This Row],[Stockout_Risk_Score]] &gt;= 0.3, "Medium", "Low")
   )
)</f>
        <v>Critical</v>
      </c>
      <c r="R832">
        <f>Inventory[[#This Row],[Lead_Time_Days]]*0.8</f>
        <v>3.2</v>
      </c>
      <c r="S832">
        <f>MAX(0,Inventory[[#This Row],[Daily_Demand]]*Inventory[[#This Row],[Adj_Lead_Time]]+Inventory[[#This Row],[Safety_Stock]]-Inventory[[#This Row],[Current_Inventory]])</f>
        <v>0</v>
      </c>
    </row>
    <row r="833" spans="1:19" x14ac:dyDescent="0.25">
      <c r="A833">
        <v>832</v>
      </c>
      <c r="B833" t="s">
        <v>854</v>
      </c>
      <c r="C833" s="4" t="s">
        <v>21</v>
      </c>
      <c r="D833" t="s">
        <v>22</v>
      </c>
      <c r="E833" s="4">
        <v>194</v>
      </c>
      <c r="F833" s="4">
        <v>13</v>
      </c>
      <c r="G833" s="4">
        <v>115</v>
      </c>
      <c r="H833" s="4">
        <v>165</v>
      </c>
      <c r="I833" s="4">
        <v>129</v>
      </c>
      <c r="J833" s="6">
        <v>1110.3</v>
      </c>
      <c r="K833" s="4">
        <v>0.89200000000000002</v>
      </c>
      <c r="L833" s="4" t="s">
        <v>19</v>
      </c>
      <c r="M833" s="4">
        <f>Inventory[[#This Row],[Daily_Demand]]*Inventory[[#This Row],[Lead_Time_Days]]</f>
        <v>2522</v>
      </c>
      <c r="N833" s="4">
        <f>MAX(0, Inventory[[#This Row],[Demand_Duration_Lead_time]]+Inventory[[#This Row],[Safety_Stock]]-Inventory[[#This Row],[Current_Inventory]])</f>
        <v>2572</v>
      </c>
      <c r="O8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33" s="8">
        <f>Inventory[[#This Row],[Current_Inventory]]*Inventory[[#This Row],[Unit_Cost]]</f>
        <v>127684.5</v>
      </c>
      <c r="Q833" t="str">
        <f>IF(Inventory[[#This Row],[Stockout_Risk_Score]] &gt;= 0.8, "Critical",
   IF(Inventory[[#This Row],[Stockout_Risk_Score]] &gt;= 0.6, "High",
      IF(Inventory[[#This Row],[Stockout_Risk_Score]] &gt;= 0.3, "Medium", "Low")
   )
)</f>
        <v>Critical</v>
      </c>
      <c r="R833">
        <f>Inventory[[#This Row],[Lead_Time_Days]]*0.8</f>
        <v>10.4</v>
      </c>
      <c r="S833">
        <f>MAX(0,Inventory[[#This Row],[Daily_Demand]]*Inventory[[#This Row],[Adj_Lead_Time]]+Inventory[[#This Row],[Safety_Stock]]-Inventory[[#This Row],[Current_Inventory]])</f>
        <v>2067.6000000000004</v>
      </c>
    </row>
    <row r="834" spans="1:19" x14ac:dyDescent="0.25">
      <c r="A834">
        <v>833</v>
      </c>
      <c r="B834" t="s">
        <v>855</v>
      </c>
      <c r="C834" s="4" t="s">
        <v>26</v>
      </c>
      <c r="D834" t="s">
        <v>14</v>
      </c>
      <c r="E834" s="4">
        <v>100</v>
      </c>
      <c r="F834" s="4">
        <v>7</v>
      </c>
      <c r="G834" s="4">
        <v>371</v>
      </c>
      <c r="H834" s="4">
        <v>166</v>
      </c>
      <c r="I834" s="4">
        <v>186</v>
      </c>
      <c r="J834" s="6">
        <v>1727.81</v>
      </c>
      <c r="K834" s="4">
        <v>0.63700000000000001</v>
      </c>
      <c r="L834" s="4" t="s">
        <v>27</v>
      </c>
      <c r="M834" s="4">
        <f>Inventory[[#This Row],[Daily_Demand]]*Inventory[[#This Row],[Lead_Time_Days]]</f>
        <v>700</v>
      </c>
      <c r="N834" s="4">
        <f>MAX(0, Inventory[[#This Row],[Demand_Duration_Lead_time]]+Inventory[[#This Row],[Safety_Stock]]-Inventory[[#This Row],[Current_Inventory]])</f>
        <v>495</v>
      </c>
      <c r="O8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34" s="8">
        <f>Inventory[[#This Row],[Current_Inventory]]*Inventory[[#This Row],[Unit_Cost]]</f>
        <v>641017.51</v>
      </c>
      <c r="Q834" t="str">
        <f>IF(Inventory[[#This Row],[Stockout_Risk_Score]] &gt;= 0.8, "Critical",
   IF(Inventory[[#This Row],[Stockout_Risk_Score]] &gt;= 0.6, "High",
      IF(Inventory[[#This Row],[Stockout_Risk_Score]] &gt;= 0.3, "Medium", "Low")
   )
)</f>
        <v>High</v>
      </c>
      <c r="R834">
        <f>Inventory[[#This Row],[Lead_Time_Days]]*0.8</f>
        <v>5.6000000000000005</v>
      </c>
      <c r="S834">
        <f>MAX(0,Inventory[[#This Row],[Daily_Demand]]*Inventory[[#This Row],[Adj_Lead_Time]]+Inventory[[#This Row],[Safety_Stock]]-Inventory[[#This Row],[Current_Inventory]])</f>
        <v>355</v>
      </c>
    </row>
    <row r="835" spans="1:19" x14ac:dyDescent="0.25">
      <c r="A835">
        <v>834</v>
      </c>
      <c r="B835" t="s">
        <v>856</v>
      </c>
      <c r="C835" s="4" t="s">
        <v>41</v>
      </c>
      <c r="D835" t="s">
        <v>22</v>
      </c>
      <c r="E835" s="4">
        <v>132</v>
      </c>
      <c r="F835" s="4">
        <v>12</v>
      </c>
      <c r="G835" s="4">
        <v>94</v>
      </c>
      <c r="H835" s="4">
        <v>116</v>
      </c>
      <c r="I835" s="4">
        <v>262</v>
      </c>
      <c r="J835" s="6">
        <v>1740.1</v>
      </c>
      <c r="K835" s="4">
        <v>0.25700000000000001</v>
      </c>
      <c r="L835" s="4" t="s">
        <v>19</v>
      </c>
      <c r="M835" s="4">
        <f>Inventory[[#This Row],[Daily_Demand]]*Inventory[[#This Row],[Lead_Time_Days]]</f>
        <v>1584</v>
      </c>
      <c r="N835" s="4">
        <f>MAX(0, Inventory[[#This Row],[Demand_Duration_Lead_time]]+Inventory[[#This Row],[Safety_Stock]]-Inventory[[#This Row],[Current_Inventory]])</f>
        <v>1606</v>
      </c>
      <c r="O8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35" s="8">
        <f>Inventory[[#This Row],[Current_Inventory]]*Inventory[[#This Row],[Unit_Cost]]</f>
        <v>163569.4</v>
      </c>
      <c r="Q835" t="str">
        <f>IF(Inventory[[#This Row],[Stockout_Risk_Score]] &gt;= 0.8, "Critical",
   IF(Inventory[[#This Row],[Stockout_Risk_Score]] &gt;= 0.6, "High",
      IF(Inventory[[#This Row],[Stockout_Risk_Score]] &gt;= 0.3, "Medium", "Low")
   )
)</f>
        <v>Low</v>
      </c>
      <c r="R835">
        <f>Inventory[[#This Row],[Lead_Time_Days]]*0.8</f>
        <v>9.6000000000000014</v>
      </c>
      <c r="S835">
        <f>MAX(0,Inventory[[#This Row],[Daily_Demand]]*Inventory[[#This Row],[Adj_Lead_Time]]+Inventory[[#This Row],[Safety_Stock]]-Inventory[[#This Row],[Current_Inventory]])</f>
        <v>1289.2000000000003</v>
      </c>
    </row>
    <row r="836" spans="1:19" x14ac:dyDescent="0.25">
      <c r="A836">
        <v>835</v>
      </c>
      <c r="B836" t="s">
        <v>857</v>
      </c>
      <c r="C836" s="4" t="s">
        <v>17</v>
      </c>
      <c r="D836" t="s">
        <v>14</v>
      </c>
      <c r="E836" s="4">
        <v>30</v>
      </c>
      <c r="F836" s="4">
        <v>12</v>
      </c>
      <c r="G836" s="4">
        <v>613</v>
      </c>
      <c r="H836" s="4">
        <v>293</v>
      </c>
      <c r="I836" s="4">
        <v>376</v>
      </c>
      <c r="J836" s="6">
        <v>1228.9100000000001</v>
      </c>
      <c r="K836" s="4">
        <v>0.78300000000000003</v>
      </c>
      <c r="L836" s="4" t="s">
        <v>15</v>
      </c>
      <c r="M836" s="4">
        <f>Inventory[[#This Row],[Daily_Demand]]*Inventory[[#This Row],[Lead_Time_Days]]</f>
        <v>360</v>
      </c>
      <c r="N836" s="4">
        <f>MAX(0, Inventory[[#This Row],[Demand_Duration_Lead_time]]+Inventory[[#This Row],[Safety_Stock]]-Inventory[[#This Row],[Current_Inventory]])</f>
        <v>40</v>
      </c>
      <c r="O8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36" s="8">
        <f>Inventory[[#This Row],[Current_Inventory]]*Inventory[[#This Row],[Unit_Cost]]</f>
        <v>753321.83000000007</v>
      </c>
      <c r="Q836" t="str">
        <f>IF(Inventory[[#This Row],[Stockout_Risk_Score]] &gt;= 0.8, "Critical",
   IF(Inventory[[#This Row],[Stockout_Risk_Score]] &gt;= 0.6, "High",
      IF(Inventory[[#This Row],[Stockout_Risk_Score]] &gt;= 0.3, "Medium", "Low")
   )
)</f>
        <v>High</v>
      </c>
      <c r="R836">
        <f>Inventory[[#This Row],[Lead_Time_Days]]*0.8</f>
        <v>9.6000000000000014</v>
      </c>
      <c r="S836">
        <f>MAX(0,Inventory[[#This Row],[Daily_Demand]]*Inventory[[#This Row],[Adj_Lead_Time]]+Inventory[[#This Row],[Safety_Stock]]-Inventory[[#This Row],[Current_Inventory]])</f>
        <v>0</v>
      </c>
    </row>
    <row r="837" spans="1:19" x14ac:dyDescent="0.25">
      <c r="A837">
        <v>836</v>
      </c>
      <c r="B837" t="s">
        <v>858</v>
      </c>
      <c r="C837" s="4" t="s">
        <v>13</v>
      </c>
      <c r="D837" t="s">
        <v>18</v>
      </c>
      <c r="E837" s="4">
        <v>70</v>
      </c>
      <c r="F837" s="4">
        <v>10</v>
      </c>
      <c r="G837" s="4">
        <v>659</v>
      </c>
      <c r="H837" s="4">
        <v>197</v>
      </c>
      <c r="I837" s="4">
        <v>156</v>
      </c>
      <c r="J837" s="6">
        <v>817.2</v>
      </c>
      <c r="K837" s="4">
        <v>0.20300000000000001</v>
      </c>
      <c r="L837" s="4" t="s">
        <v>19</v>
      </c>
      <c r="M837" s="4">
        <f>Inventory[[#This Row],[Daily_Demand]]*Inventory[[#This Row],[Lead_Time_Days]]</f>
        <v>700</v>
      </c>
      <c r="N837" s="4">
        <f>MAX(0, Inventory[[#This Row],[Demand_Duration_Lead_time]]+Inventory[[#This Row],[Safety_Stock]]-Inventory[[#This Row],[Current_Inventory]])</f>
        <v>238</v>
      </c>
      <c r="O8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37" s="8">
        <f>Inventory[[#This Row],[Current_Inventory]]*Inventory[[#This Row],[Unit_Cost]]</f>
        <v>538534.80000000005</v>
      </c>
      <c r="Q837" t="str">
        <f>IF(Inventory[[#This Row],[Stockout_Risk_Score]] &gt;= 0.8, "Critical",
   IF(Inventory[[#This Row],[Stockout_Risk_Score]] &gt;= 0.6, "High",
      IF(Inventory[[#This Row],[Stockout_Risk_Score]] &gt;= 0.3, "Medium", "Low")
   )
)</f>
        <v>Low</v>
      </c>
      <c r="R837">
        <f>Inventory[[#This Row],[Lead_Time_Days]]*0.8</f>
        <v>8</v>
      </c>
      <c r="S837">
        <f>MAX(0,Inventory[[#This Row],[Daily_Demand]]*Inventory[[#This Row],[Adj_Lead_Time]]+Inventory[[#This Row],[Safety_Stock]]-Inventory[[#This Row],[Current_Inventory]])</f>
        <v>98</v>
      </c>
    </row>
    <row r="838" spans="1:19" x14ac:dyDescent="0.25">
      <c r="A838">
        <v>837</v>
      </c>
      <c r="B838" t="s">
        <v>859</v>
      </c>
      <c r="C838" s="4" t="s">
        <v>26</v>
      </c>
      <c r="D838" t="s">
        <v>14</v>
      </c>
      <c r="E838" s="4">
        <v>144</v>
      </c>
      <c r="F838" s="4">
        <v>7</v>
      </c>
      <c r="G838" s="4">
        <v>378</v>
      </c>
      <c r="H838" s="4">
        <v>114</v>
      </c>
      <c r="I838" s="4">
        <v>256</v>
      </c>
      <c r="J838" s="6">
        <v>1318.08</v>
      </c>
      <c r="K838" s="4">
        <v>0.96499999999999997</v>
      </c>
      <c r="L838" s="4" t="s">
        <v>19</v>
      </c>
      <c r="M838" s="4">
        <f>Inventory[[#This Row],[Daily_Demand]]*Inventory[[#This Row],[Lead_Time_Days]]</f>
        <v>1008</v>
      </c>
      <c r="N838" s="4">
        <f>MAX(0, Inventory[[#This Row],[Demand_Duration_Lead_time]]+Inventory[[#This Row],[Safety_Stock]]-Inventory[[#This Row],[Current_Inventory]])</f>
        <v>744</v>
      </c>
      <c r="O8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38" s="8">
        <f>Inventory[[#This Row],[Current_Inventory]]*Inventory[[#This Row],[Unit_Cost]]</f>
        <v>498234.24</v>
      </c>
      <c r="Q838" t="str">
        <f>IF(Inventory[[#This Row],[Stockout_Risk_Score]] &gt;= 0.8, "Critical",
   IF(Inventory[[#This Row],[Stockout_Risk_Score]] &gt;= 0.6, "High",
      IF(Inventory[[#This Row],[Stockout_Risk_Score]] &gt;= 0.3, "Medium", "Low")
   )
)</f>
        <v>Critical</v>
      </c>
      <c r="R838">
        <f>Inventory[[#This Row],[Lead_Time_Days]]*0.8</f>
        <v>5.6000000000000005</v>
      </c>
      <c r="S838">
        <f>MAX(0,Inventory[[#This Row],[Daily_Demand]]*Inventory[[#This Row],[Adj_Lead_Time]]+Inventory[[#This Row],[Safety_Stock]]-Inventory[[#This Row],[Current_Inventory]])</f>
        <v>542.40000000000009</v>
      </c>
    </row>
    <row r="839" spans="1:19" x14ac:dyDescent="0.25">
      <c r="A839">
        <v>838</v>
      </c>
      <c r="B839" t="s">
        <v>860</v>
      </c>
      <c r="C839" s="4" t="s">
        <v>26</v>
      </c>
      <c r="D839" t="s">
        <v>14</v>
      </c>
      <c r="E839" s="4">
        <v>26</v>
      </c>
      <c r="F839" s="4">
        <v>13</v>
      </c>
      <c r="G839" s="4">
        <v>152</v>
      </c>
      <c r="H839" s="4">
        <v>121</v>
      </c>
      <c r="I839" s="4">
        <v>201</v>
      </c>
      <c r="J839" s="6">
        <v>1536.17</v>
      </c>
      <c r="K839" s="4">
        <v>6.0000000000000001E-3</v>
      </c>
      <c r="L839" s="4" t="s">
        <v>15</v>
      </c>
      <c r="M839" s="4">
        <f>Inventory[[#This Row],[Daily_Demand]]*Inventory[[#This Row],[Lead_Time_Days]]</f>
        <v>338</v>
      </c>
      <c r="N839" s="4">
        <f>MAX(0, Inventory[[#This Row],[Demand_Duration_Lead_time]]+Inventory[[#This Row],[Safety_Stock]]-Inventory[[#This Row],[Current_Inventory]])</f>
        <v>307</v>
      </c>
      <c r="O8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39" s="8">
        <f>Inventory[[#This Row],[Current_Inventory]]*Inventory[[#This Row],[Unit_Cost]]</f>
        <v>233497.84000000003</v>
      </c>
      <c r="Q839" t="str">
        <f>IF(Inventory[[#This Row],[Stockout_Risk_Score]] &gt;= 0.8, "Critical",
   IF(Inventory[[#This Row],[Stockout_Risk_Score]] &gt;= 0.6, "High",
      IF(Inventory[[#This Row],[Stockout_Risk_Score]] &gt;= 0.3, "Medium", "Low")
   )
)</f>
        <v>Low</v>
      </c>
      <c r="R839">
        <f>Inventory[[#This Row],[Lead_Time_Days]]*0.8</f>
        <v>10.4</v>
      </c>
      <c r="S839">
        <f>MAX(0,Inventory[[#This Row],[Daily_Demand]]*Inventory[[#This Row],[Adj_Lead_Time]]+Inventory[[#This Row],[Safety_Stock]]-Inventory[[#This Row],[Current_Inventory]])</f>
        <v>239.40000000000003</v>
      </c>
    </row>
    <row r="840" spans="1:19" x14ac:dyDescent="0.25">
      <c r="A840">
        <v>839</v>
      </c>
      <c r="B840" t="s">
        <v>861</v>
      </c>
      <c r="C840" s="4" t="s">
        <v>21</v>
      </c>
      <c r="D840" t="s">
        <v>18</v>
      </c>
      <c r="E840" s="4">
        <v>21</v>
      </c>
      <c r="F840" s="4">
        <v>14</v>
      </c>
      <c r="G840" s="4">
        <v>419</v>
      </c>
      <c r="H840" s="4">
        <v>142</v>
      </c>
      <c r="I840" s="4">
        <v>182</v>
      </c>
      <c r="J840" s="6">
        <v>852.67</v>
      </c>
      <c r="K840" s="4">
        <v>0.56999999999999995</v>
      </c>
      <c r="L840" s="4" t="s">
        <v>15</v>
      </c>
      <c r="M840" s="4">
        <f>Inventory[[#This Row],[Daily_Demand]]*Inventory[[#This Row],[Lead_Time_Days]]</f>
        <v>294</v>
      </c>
      <c r="N840" s="4">
        <f>MAX(0, Inventory[[#This Row],[Demand_Duration_Lead_time]]+Inventory[[#This Row],[Safety_Stock]]-Inventory[[#This Row],[Current_Inventory]])</f>
        <v>17</v>
      </c>
      <c r="O8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40" s="8">
        <f>Inventory[[#This Row],[Current_Inventory]]*Inventory[[#This Row],[Unit_Cost]]</f>
        <v>357268.73</v>
      </c>
      <c r="Q840" t="str">
        <f>IF(Inventory[[#This Row],[Stockout_Risk_Score]] &gt;= 0.8, "Critical",
   IF(Inventory[[#This Row],[Stockout_Risk_Score]] &gt;= 0.6, "High",
      IF(Inventory[[#This Row],[Stockout_Risk_Score]] &gt;= 0.3, "Medium", "Low")
   )
)</f>
        <v>Medium</v>
      </c>
      <c r="R840">
        <f>Inventory[[#This Row],[Lead_Time_Days]]*0.8</f>
        <v>11.200000000000001</v>
      </c>
      <c r="S840">
        <f>MAX(0,Inventory[[#This Row],[Daily_Demand]]*Inventory[[#This Row],[Adj_Lead_Time]]+Inventory[[#This Row],[Safety_Stock]]-Inventory[[#This Row],[Current_Inventory]])</f>
        <v>0</v>
      </c>
    </row>
    <row r="841" spans="1:19" x14ac:dyDescent="0.25">
      <c r="A841">
        <v>840</v>
      </c>
      <c r="B841" t="s">
        <v>862</v>
      </c>
      <c r="C841" s="4" t="s">
        <v>21</v>
      </c>
      <c r="D841" t="s">
        <v>14</v>
      </c>
      <c r="E841" s="4">
        <v>11</v>
      </c>
      <c r="F841" s="4">
        <v>7</v>
      </c>
      <c r="G841" s="4">
        <v>158</v>
      </c>
      <c r="H841" s="4">
        <v>280</v>
      </c>
      <c r="I841" s="4">
        <v>215</v>
      </c>
      <c r="J841" s="6">
        <v>978.7</v>
      </c>
      <c r="K841" s="4">
        <v>8.7999999999999995E-2</v>
      </c>
      <c r="L841" s="4" t="s">
        <v>15</v>
      </c>
      <c r="M841" s="4">
        <f>Inventory[[#This Row],[Daily_Demand]]*Inventory[[#This Row],[Lead_Time_Days]]</f>
        <v>77</v>
      </c>
      <c r="N841" s="4">
        <f>MAX(0, Inventory[[#This Row],[Demand_Duration_Lead_time]]+Inventory[[#This Row],[Safety_Stock]]-Inventory[[#This Row],[Current_Inventory]])</f>
        <v>199</v>
      </c>
      <c r="O8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41" s="8">
        <f>Inventory[[#This Row],[Current_Inventory]]*Inventory[[#This Row],[Unit_Cost]]</f>
        <v>154634.6</v>
      </c>
      <c r="Q841" t="str">
        <f>IF(Inventory[[#This Row],[Stockout_Risk_Score]] &gt;= 0.8, "Critical",
   IF(Inventory[[#This Row],[Stockout_Risk_Score]] &gt;= 0.6, "High",
      IF(Inventory[[#This Row],[Stockout_Risk_Score]] &gt;= 0.3, "Medium", "Low")
   )
)</f>
        <v>Low</v>
      </c>
      <c r="R841">
        <f>Inventory[[#This Row],[Lead_Time_Days]]*0.8</f>
        <v>5.6000000000000005</v>
      </c>
      <c r="S841">
        <f>MAX(0,Inventory[[#This Row],[Daily_Demand]]*Inventory[[#This Row],[Adj_Lead_Time]]+Inventory[[#This Row],[Safety_Stock]]-Inventory[[#This Row],[Current_Inventory]])</f>
        <v>183.60000000000002</v>
      </c>
    </row>
    <row r="842" spans="1:19" x14ac:dyDescent="0.25">
      <c r="A842">
        <v>841</v>
      </c>
      <c r="B842" t="s">
        <v>863</v>
      </c>
      <c r="C842" s="4" t="s">
        <v>17</v>
      </c>
      <c r="D842" t="s">
        <v>14</v>
      </c>
      <c r="E842" s="4">
        <v>111</v>
      </c>
      <c r="F842" s="4">
        <v>2</v>
      </c>
      <c r="G842" s="4">
        <v>265</v>
      </c>
      <c r="H842" s="4">
        <v>119</v>
      </c>
      <c r="I842" s="4">
        <v>229</v>
      </c>
      <c r="J842" s="6">
        <v>1377.2</v>
      </c>
      <c r="K842" s="4">
        <v>0.40799999999999997</v>
      </c>
      <c r="L842" s="4" t="s">
        <v>19</v>
      </c>
      <c r="M842" s="4">
        <f>Inventory[[#This Row],[Daily_Demand]]*Inventory[[#This Row],[Lead_Time_Days]]</f>
        <v>222</v>
      </c>
      <c r="N842" s="4">
        <f>MAX(0, Inventory[[#This Row],[Demand_Duration_Lead_time]]+Inventory[[#This Row],[Safety_Stock]]-Inventory[[#This Row],[Current_Inventory]])</f>
        <v>76</v>
      </c>
      <c r="O8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42" s="8">
        <f>Inventory[[#This Row],[Current_Inventory]]*Inventory[[#This Row],[Unit_Cost]]</f>
        <v>364958</v>
      </c>
      <c r="Q842" t="str">
        <f>IF(Inventory[[#This Row],[Stockout_Risk_Score]] &gt;= 0.8, "Critical",
   IF(Inventory[[#This Row],[Stockout_Risk_Score]] &gt;= 0.6, "High",
      IF(Inventory[[#This Row],[Stockout_Risk_Score]] &gt;= 0.3, "Medium", "Low")
   )
)</f>
        <v>Medium</v>
      </c>
      <c r="R842">
        <f>Inventory[[#This Row],[Lead_Time_Days]]*0.8</f>
        <v>1.6</v>
      </c>
      <c r="S842">
        <f>MAX(0,Inventory[[#This Row],[Daily_Demand]]*Inventory[[#This Row],[Adj_Lead_Time]]+Inventory[[#This Row],[Safety_Stock]]-Inventory[[#This Row],[Current_Inventory]])</f>
        <v>31.600000000000023</v>
      </c>
    </row>
    <row r="843" spans="1:19" x14ac:dyDescent="0.25">
      <c r="A843">
        <v>842</v>
      </c>
      <c r="B843" t="s">
        <v>864</v>
      </c>
      <c r="C843" s="4" t="s">
        <v>17</v>
      </c>
      <c r="D843" t="s">
        <v>22</v>
      </c>
      <c r="E843" s="4">
        <v>72</v>
      </c>
      <c r="F843" s="4">
        <v>10</v>
      </c>
      <c r="G843" s="4">
        <v>310</v>
      </c>
      <c r="H843" s="4">
        <v>82</v>
      </c>
      <c r="I843" s="4">
        <v>170</v>
      </c>
      <c r="J843" s="6">
        <v>1759.47</v>
      </c>
      <c r="K843" s="4">
        <v>0.63500000000000001</v>
      </c>
      <c r="L843" s="4" t="s">
        <v>19</v>
      </c>
      <c r="M843" s="4">
        <f>Inventory[[#This Row],[Daily_Demand]]*Inventory[[#This Row],[Lead_Time_Days]]</f>
        <v>720</v>
      </c>
      <c r="N843" s="4">
        <f>MAX(0, Inventory[[#This Row],[Demand_Duration_Lead_time]]+Inventory[[#This Row],[Safety_Stock]]-Inventory[[#This Row],[Current_Inventory]])</f>
        <v>492</v>
      </c>
      <c r="O8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43" s="8">
        <f>Inventory[[#This Row],[Current_Inventory]]*Inventory[[#This Row],[Unit_Cost]]</f>
        <v>545435.69999999995</v>
      </c>
      <c r="Q843" t="str">
        <f>IF(Inventory[[#This Row],[Stockout_Risk_Score]] &gt;= 0.8, "Critical",
   IF(Inventory[[#This Row],[Stockout_Risk_Score]] &gt;= 0.6, "High",
      IF(Inventory[[#This Row],[Stockout_Risk_Score]] &gt;= 0.3, "Medium", "Low")
   )
)</f>
        <v>High</v>
      </c>
      <c r="R843">
        <f>Inventory[[#This Row],[Lead_Time_Days]]*0.8</f>
        <v>8</v>
      </c>
      <c r="S843">
        <f>MAX(0,Inventory[[#This Row],[Daily_Demand]]*Inventory[[#This Row],[Adj_Lead_Time]]+Inventory[[#This Row],[Safety_Stock]]-Inventory[[#This Row],[Current_Inventory]])</f>
        <v>348</v>
      </c>
    </row>
    <row r="844" spans="1:19" x14ac:dyDescent="0.25">
      <c r="A844">
        <v>843</v>
      </c>
      <c r="B844" t="s">
        <v>865</v>
      </c>
      <c r="C844" s="4" t="s">
        <v>41</v>
      </c>
      <c r="D844" t="s">
        <v>18</v>
      </c>
      <c r="E844" s="4">
        <v>132</v>
      </c>
      <c r="F844" s="4">
        <v>5</v>
      </c>
      <c r="G844" s="4">
        <v>131</v>
      </c>
      <c r="H844" s="4">
        <v>152</v>
      </c>
      <c r="I844" s="4">
        <v>223</v>
      </c>
      <c r="J844" s="6">
        <v>1592.47</v>
      </c>
      <c r="K844" s="4">
        <v>0.69</v>
      </c>
      <c r="L844" s="4" t="s">
        <v>19</v>
      </c>
      <c r="M844" s="4">
        <f>Inventory[[#This Row],[Daily_Demand]]*Inventory[[#This Row],[Lead_Time_Days]]</f>
        <v>660</v>
      </c>
      <c r="N844" s="4">
        <f>MAX(0, Inventory[[#This Row],[Demand_Duration_Lead_time]]+Inventory[[#This Row],[Safety_Stock]]-Inventory[[#This Row],[Current_Inventory]])</f>
        <v>681</v>
      </c>
      <c r="O8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44" s="8">
        <f>Inventory[[#This Row],[Current_Inventory]]*Inventory[[#This Row],[Unit_Cost]]</f>
        <v>208613.57</v>
      </c>
      <c r="Q844" t="str">
        <f>IF(Inventory[[#This Row],[Stockout_Risk_Score]] &gt;= 0.8, "Critical",
   IF(Inventory[[#This Row],[Stockout_Risk_Score]] &gt;= 0.6, "High",
      IF(Inventory[[#This Row],[Stockout_Risk_Score]] &gt;= 0.3, "Medium", "Low")
   )
)</f>
        <v>High</v>
      </c>
      <c r="R844">
        <f>Inventory[[#This Row],[Lead_Time_Days]]*0.8</f>
        <v>4</v>
      </c>
      <c r="S844">
        <f>MAX(0,Inventory[[#This Row],[Daily_Demand]]*Inventory[[#This Row],[Adj_Lead_Time]]+Inventory[[#This Row],[Safety_Stock]]-Inventory[[#This Row],[Current_Inventory]])</f>
        <v>549</v>
      </c>
    </row>
    <row r="845" spans="1:19" x14ac:dyDescent="0.25">
      <c r="A845">
        <v>844</v>
      </c>
      <c r="B845" t="s">
        <v>866</v>
      </c>
      <c r="C845" s="4" t="s">
        <v>41</v>
      </c>
      <c r="D845" t="s">
        <v>14</v>
      </c>
      <c r="E845" s="4">
        <v>41</v>
      </c>
      <c r="F845" s="4">
        <v>3</v>
      </c>
      <c r="G845" s="4">
        <v>734</v>
      </c>
      <c r="H845" s="4">
        <v>269</v>
      </c>
      <c r="I845" s="4">
        <v>380</v>
      </c>
      <c r="J845" s="6">
        <v>93.66</v>
      </c>
      <c r="K845" s="4">
        <v>0.78600000000000003</v>
      </c>
      <c r="L845" s="4" t="s">
        <v>27</v>
      </c>
      <c r="M845" s="4">
        <f>Inventory[[#This Row],[Daily_Demand]]*Inventory[[#This Row],[Lead_Time_Days]]</f>
        <v>123</v>
      </c>
      <c r="N845" s="4">
        <f>MAX(0, Inventory[[#This Row],[Demand_Duration_Lead_time]]+Inventory[[#This Row],[Safety_Stock]]-Inventory[[#This Row],[Current_Inventory]])</f>
        <v>0</v>
      </c>
      <c r="O8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45" s="8">
        <f>Inventory[[#This Row],[Current_Inventory]]*Inventory[[#This Row],[Unit_Cost]]</f>
        <v>68746.44</v>
      </c>
      <c r="Q845" t="str">
        <f>IF(Inventory[[#This Row],[Stockout_Risk_Score]] &gt;= 0.8, "Critical",
   IF(Inventory[[#This Row],[Stockout_Risk_Score]] &gt;= 0.6, "High",
      IF(Inventory[[#This Row],[Stockout_Risk_Score]] &gt;= 0.3, "Medium", "Low")
   )
)</f>
        <v>High</v>
      </c>
      <c r="R845">
        <f>Inventory[[#This Row],[Lead_Time_Days]]*0.8</f>
        <v>2.4000000000000004</v>
      </c>
      <c r="S845">
        <f>MAX(0,Inventory[[#This Row],[Daily_Demand]]*Inventory[[#This Row],[Adj_Lead_Time]]+Inventory[[#This Row],[Safety_Stock]]-Inventory[[#This Row],[Current_Inventory]])</f>
        <v>0</v>
      </c>
    </row>
    <row r="846" spans="1:19" x14ac:dyDescent="0.25">
      <c r="A846">
        <v>845</v>
      </c>
      <c r="B846" t="s">
        <v>867</v>
      </c>
      <c r="C846" s="4" t="s">
        <v>17</v>
      </c>
      <c r="D846" t="s">
        <v>18</v>
      </c>
      <c r="E846" s="4">
        <v>42</v>
      </c>
      <c r="F846" s="4">
        <v>2</v>
      </c>
      <c r="G846" s="4">
        <v>189</v>
      </c>
      <c r="H846" s="4">
        <v>254</v>
      </c>
      <c r="I846" s="4">
        <v>117</v>
      </c>
      <c r="J846" s="6">
        <v>292.52999999999997</v>
      </c>
      <c r="K846" s="4">
        <v>0.59299999999999997</v>
      </c>
      <c r="L846" s="4" t="s">
        <v>27</v>
      </c>
      <c r="M846" s="4">
        <f>Inventory[[#This Row],[Daily_Demand]]*Inventory[[#This Row],[Lead_Time_Days]]</f>
        <v>84</v>
      </c>
      <c r="N846" s="4">
        <f>MAX(0, Inventory[[#This Row],[Demand_Duration_Lead_time]]+Inventory[[#This Row],[Safety_Stock]]-Inventory[[#This Row],[Current_Inventory]])</f>
        <v>149</v>
      </c>
      <c r="O8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46" s="8">
        <f>Inventory[[#This Row],[Current_Inventory]]*Inventory[[#This Row],[Unit_Cost]]</f>
        <v>55288.17</v>
      </c>
      <c r="Q846" t="str">
        <f>IF(Inventory[[#This Row],[Stockout_Risk_Score]] &gt;= 0.8, "Critical",
   IF(Inventory[[#This Row],[Stockout_Risk_Score]] &gt;= 0.6, "High",
      IF(Inventory[[#This Row],[Stockout_Risk_Score]] &gt;= 0.3, "Medium", "Low")
   )
)</f>
        <v>Medium</v>
      </c>
      <c r="R846">
        <f>Inventory[[#This Row],[Lead_Time_Days]]*0.8</f>
        <v>1.6</v>
      </c>
      <c r="S846">
        <f>MAX(0,Inventory[[#This Row],[Daily_Demand]]*Inventory[[#This Row],[Adj_Lead_Time]]+Inventory[[#This Row],[Safety_Stock]]-Inventory[[#This Row],[Current_Inventory]])</f>
        <v>132.19999999999999</v>
      </c>
    </row>
    <row r="847" spans="1:19" x14ac:dyDescent="0.25">
      <c r="A847">
        <v>846</v>
      </c>
      <c r="B847" t="s">
        <v>868</v>
      </c>
      <c r="C847" s="4" t="s">
        <v>17</v>
      </c>
      <c r="D847" t="s">
        <v>18</v>
      </c>
      <c r="E847" s="4">
        <v>100</v>
      </c>
      <c r="F847" s="4">
        <v>4</v>
      </c>
      <c r="G847" s="4">
        <v>618</v>
      </c>
      <c r="H847" s="4">
        <v>164</v>
      </c>
      <c r="I847" s="4">
        <v>236</v>
      </c>
      <c r="J847" s="6">
        <v>1712.92</v>
      </c>
      <c r="K847" s="4">
        <v>0.251</v>
      </c>
      <c r="L847" s="4" t="s">
        <v>15</v>
      </c>
      <c r="M847" s="4">
        <f>Inventory[[#This Row],[Daily_Demand]]*Inventory[[#This Row],[Lead_Time_Days]]</f>
        <v>400</v>
      </c>
      <c r="N847" s="4">
        <f>MAX(0, Inventory[[#This Row],[Demand_Duration_Lead_time]]+Inventory[[#This Row],[Safety_Stock]]-Inventory[[#This Row],[Current_Inventory]])</f>
        <v>0</v>
      </c>
      <c r="O8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47" s="8">
        <f>Inventory[[#This Row],[Current_Inventory]]*Inventory[[#This Row],[Unit_Cost]]</f>
        <v>1058584.56</v>
      </c>
      <c r="Q847" t="str">
        <f>IF(Inventory[[#This Row],[Stockout_Risk_Score]] &gt;= 0.8, "Critical",
   IF(Inventory[[#This Row],[Stockout_Risk_Score]] &gt;= 0.6, "High",
      IF(Inventory[[#This Row],[Stockout_Risk_Score]] &gt;= 0.3, "Medium", "Low")
   )
)</f>
        <v>Low</v>
      </c>
      <c r="R847">
        <f>Inventory[[#This Row],[Lead_Time_Days]]*0.8</f>
        <v>3.2</v>
      </c>
      <c r="S847">
        <f>MAX(0,Inventory[[#This Row],[Daily_Demand]]*Inventory[[#This Row],[Adj_Lead_Time]]+Inventory[[#This Row],[Safety_Stock]]-Inventory[[#This Row],[Current_Inventory]])</f>
        <v>0</v>
      </c>
    </row>
    <row r="848" spans="1:19" x14ac:dyDescent="0.25">
      <c r="A848">
        <v>847</v>
      </c>
      <c r="B848" t="s">
        <v>869</v>
      </c>
      <c r="C848" s="4" t="s">
        <v>13</v>
      </c>
      <c r="D848" t="s">
        <v>14</v>
      </c>
      <c r="E848" s="4">
        <v>143</v>
      </c>
      <c r="F848" s="4">
        <v>4</v>
      </c>
      <c r="G848" s="4">
        <v>650</v>
      </c>
      <c r="H848" s="4">
        <v>158</v>
      </c>
      <c r="I848" s="4">
        <v>187</v>
      </c>
      <c r="J848" s="6">
        <v>1675.95</v>
      </c>
      <c r="K848" s="4">
        <v>0.88900000000000001</v>
      </c>
      <c r="L848" s="4" t="s">
        <v>27</v>
      </c>
      <c r="M848" s="4">
        <f>Inventory[[#This Row],[Daily_Demand]]*Inventory[[#This Row],[Lead_Time_Days]]</f>
        <v>572</v>
      </c>
      <c r="N848" s="4">
        <f>MAX(0, Inventory[[#This Row],[Demand_Duration_Lead_time]]+Inventory[[#This Row],[Safety_Stock]]-Inventory[[#This Row],[Current_Inventory]])</f>
        <v>80</v>
      </c>
      <c r="O8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48" s="8">
        <f>Inventory[[#This Row],[Current_Inventory]]*Inventory[[#This Row],[Unit_Cost]]</f>
        <v>1089367.5</v>
      </c>
      <c r="Q848" t="str">
        <f>IF(Inventory[[#This Row],[Stockout_Risk_Score]] &gt;= 0.8, "Critical",
   IF(Inventory[[#This Row],[Stockout_Risk_Score]] &gt;= 0.6, "High",
      IF(Inventory[[#This Row],[Stockout_Risk_Score]] &gt;= 0.3, "Medium", "Low")
   )
)</f>
        <v>Critical</v>
      </c>
      <c r="R848">
        <f>Inventory[[#This Row],[Lead_Time_Days]]*0.8</f>
        <v>3.2</v>
      </c>
      <c r="S848">
        <f>MAX(0,Inventory[[#This Row],[Daily_Demand]]*Inventory[[#This Row],[Adj_Lead_Time]]+Inventory[[#This Row],[Safety_Stock]]-Inventory[[#This Row],[Current_Inventory]])</f>
        <v>0</v>
      </c>
    </row>
    <row r="849" spans="1:19" x14ac:dyDescent="0.25">
      <c r="A849">
        <v>848</v>
      </c>
      <c r="B849" t="s">
        <v>870</v>
      </c>
      <c r="C849" s="4" t="s">
        <v>21</v>
      </c>
      <c r="D849" t="s">
        <v>22</v>
      </c>
      <c r="E849" s="4">
        <v>5</v>
      </c>
      <c r="F849" s="4">
        <v>6</v>
      </c>
      <c r="G849" s="4">
        <v>629</v>
      </c>
      <c r="H849" s="4">
        <v>69</v>
      </c>
      <c r="I849" s="4">
        <v>357</v>
      </c>
      <c r="J849" s="6">
        <v>808.17</v>
      </c>
      <c r="K849" s="4">
        <v>0.81100000000000005</v>
      </c>
      <c r="L849" s="4" t="s">
        <v>15</v>
      </c>
      <c r="M849" s="4">
        <f>Inventory[[#This Row],[Daily_Demand]]*Inventory[[#This Row],[Lead_Time_Days]]</f>
        <v>30</v>
      </c>
      <c r="N849" s="4">
        <f>MAX(0, Inventory[[#This Row],[Demand_Duration_Lead_time]]+Inventory[[#This Row],[Safety_Stock]]-Inventory[[#This Row],[Current_Inventory]])</f>
        <v>0</v>
      </c>
      <c r="O8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849" s="8">
        <f>Inventory[[#This Row],[Current_Inventory]]*Inventory[[#This Row],[Unit_Cost]]</f>
        <v>508338.93</v>
      </c>
      <c r="Q849" t="str">
        <f>IF(Inventory[[#This Row],[Stockout_Risk_Score]] &gt;= 0.8, "Critical",
   IF(Inventory[[#This Row],[Stockout_Risk_Score]] &gt;= 0.6, "High",
      IF(Inventory[[#This Row],[Stockout_Risk_Score]] &gt;= 0.3, "Medium", "Low")
   )
)</f>
        <v>Critical</v>
      </c>
      <c r="R849">
        <f>Inventory[[#This Row],[Lead_Time_Days]]*0.8</f>
        <v>4.8000000000000007</v>
      </c>
      <c r="S849">
        <f>MAX(0,Inventory[[#This Row],[Daily_Demand]]*Inventory[[#This Row],[Adj_Lead_Time]]+Inventory[[#This Row],[Safety_Stock]]-Inventory[[#This Row],[Current_Inventory]])</f>
        <v>0</v>
      </c>
    </row>
    <row r="850" spans="1:19" x14ac:dyDescent="0.25">
      <c r="A850">
        <v>849</v>
      </c>
      <c r="B850" t="s">
        <v>871</v>
      </c>
      <c r="C850" s="4" t="s">
        <v>41</v>
      </c>
      <c r="D850" t="s">
        <v>18</v>
      </c>
      <c r="E850" s="4">
        <v>157</v>
      </c>
      <c r="F850" s="4">
        <v>2</v>
      </c>
      <c r="G850" s="4">
        <v>259</v>
      </c>
      <c r="H850" s="4">
        <v>95</v>
      </c>
      <c r="I850" s="4">
        <v>379</v>
      </c>
      <c r="J850" s="6">
        <v>1189.3399999999999</v>
      </c>
      <c r="K850" s="4">
        <v>0.16</v>
      </c>
      <c r="L850" s="4" t="s">
        <v>19</v>
      </c>
      <c r="M850" s="4">
        <f>Inventory[[#This Row],[Daily_Demand]]*Inventory[[#This Row],[Lead_Time_Days]]</f>
        <v>314</v>
      </c>
      <c r="N850" s="4">
        <f>MAX(0, Inventory[[#This Row],[Demand_Duration_Lead_time]]+Inventory[[#This Row],[Safety_Stock]]-Inventory[[#This Row],[Current_Inventory]])</f>
        <v>150</v>
      </c>
      <c r="O8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50" s="8">
        <f>Inventory[[#This Row],[Current_Inventory]]*Inventory[[#This Row],[Unit_Cost]]</f>
        <v>308039.06</v>
      </c>
      <c r="Q850" t="str">
        <f>IF(Inventory[[#This Row],[Stockout_Risk_Score]] &gt;= 0.8, "Critical",
   IF(Inventory[[#This Row],[Stockout_Risk_Score]] &gt;= 0.6, "High",
      IF(Inventory[[#This Row],[Stockout_Risk_Score]] &gt;= 0.3, "Medium", "Low")
   )
)</f>
        <v>Low</v>
      </c>
      <c r="R850">
        <f>Inventory[[#This Row],[Lead_Time_Days]]*0.8</f>
        <v>1.6</v>
      </c>
      <c r="S850">
        <f>MAX(0,Inventory[[#This Row],[Daily_Demand]]*Inventory[[#This Row],[Adj_Lead_Time]]+Inventory[[#This Row],[Safety_Stock]]-Inventory[[#This Row],[Current_Inventory]])</f>
        <v>87.200000000000045</v>
      </c>
    </row>
    <row r="851" spans="1:19" x14ac:dyDescent="0.25">
      <c r="A851">
        <v>850</v>
      </c>
      <c r="B851" t="s">
        <v>872</v>
      </c>
      <c r="C851" s="4" t="s">
        <v>21</v>
      </c>
      <c r="D851" t="s">
        <v>14</v>
      </c>
      <c r="E851" s="4">
        <v>46</v>
      </c>
      <c r="F851" s="4">
        <v>8</v>
      </c>
      <c r="G851" s="4">
        <v>356</v>
      </c>
      <c r="H851" s="4">
        <v>201</v>
      </c>
      <c r="I851" s="4">
        <v>287</v>
      </c>
      <c r="J851" s="6">
        <v>1816.4</v>
      </c>
      <c r="K851" s="4">
        <v>0.82699999999999996</v>
      </c>
      <c r="L851" s="4" t="s">
        <v>15</v>
      </c>
      <c r="M851" s="4">
        <f>Inventory[[#This Row],[Daily_Demand]]*Inventory[[#This Row],[Lead_Time_Days]]</f>
        <v>368</v>
      </c>
      <c r="N851" s="4">
        <f>MAX(0, Inventory[[#This Row],[Demand_Duration_Lead_time]]+Inventory[[#This Row],[Safety_Stock]]-Inventory[[#This Row],[Current_Inventory]])</f>
        <v>213</v>
      </c>
      <c r="O8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51" s="8">
        <f>Inventory[[#This Row],[Current_Inventory]]*Inventory[[#This Row],[Unit_Cost]]</f>
        <v>646638.4</v>
      </c>
      <c r="Q851" t="str">
        <f>IF(Inventory[[#This Row],[Stockout_Risk_Score]] &gt;= 0.8, "Critical",
   IF(Inventory[[#This Row],[Stockout_Risk_Score]] &gt;= 0.6, "High",
      IF(Inventory[[#This Row],[Stockout_Risk_Score]] &gt;= 0.3, "Medium", "Low")
   )
)</f>
        <v>Critical</v>
      </c>
      <c r="R851">
        <f>Inventory[[#This Row],[Lead_Time_Days]]*0.8</f>
        <v>6.4</v>
      </c>
      <c r="S851">
        <f>MAX(0,Inventory[[#This Row],[Daily_Demand]]*Inventory[[#This Row],[Adj_Lead_Time]]+Inventory[[#This Row],[Safety_Stock]]-Inventory[[#This Row],[Current_Inventory]])</f>
        <v>139.40000000000003</v>
      </c>
    </row>
    <row r="852" spans="1:19" x14ac:dyDescent="0.25">
      <c r="A852">
        <v>851</v>
      </c>
      <c r="B852" t="s">
        <v>873</v>
      </c>
      <c r="C852" s="4" t="s">
        <v>21</v>
      </c>
      <c r="D852" t="s">
        <v>18</v>
      </c>
      <c r="E852" s="4">
        <v>184</v>
      </c>
      <c r="F852" s="4">
        <v>14</v>
      </c>
      <c r="G852" s="4">
        <v>157</v>
      </c>
      <c r="H852" s="4">
        <v>191</v>
      </c>
      <c r="I852" s="4">
        <v>67</v>
      </c>
      <c r="J852" s="6">
        <v>1827.54</v>
      </c>
      <c r="K852" s="4">
        <v>0.97299999999999998</v>
      </c>
      <c r="L852" s="4" t="s">
        <v>19</v>
      </c>
      <c r="M852" s="4">
        <f>Inventory[[#This Row],[Daily_Demand]]*Inventory[[#This Row],[Lead_Time_Days]]</f>
        <v>2576</v>
      </c>
      <c r="N852" s="4">
        <f>MAX(0, Inventory[[#This Row],[Demand_Duration_Lead_time]]+Inventory[[#This Row],[Safety_Stock]]-Inventory[[#This Row],[Current_Inventory]])</f>
        <v>2610</v>
      </c>
      <c r="O8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52" s="8">
        <f>Inventory[[#This Row],[Current_Inventory]]*Inventory[[#This Row],[Unit_Cost]]</f>
        <v>286923.77999999997</v>
      </c>
      <c r="Q852" t="str">
        <f>IF(Inventory[[#This Row],[Stockout_Risk_Score]] &gt;= 0.8, "Critical",
   IF(Inventory[[#This Row],[Stockout_Risk_Score]] &gt;= 0.6, "High",
      IF(Inventory[[#This Row],[Stockout_Risk_Score]] &gt;= 0.3, "Medium", "Low")
   )
)</f>
        <v>Critical</v>
      </c>
      <c r="R852">
        <f>Inventory[[#This Row],[Lead_Time_Days]]*0.8</f>
        <v>11.200000000000001</v>
      </c>
      <c r="S852">
        <f>MAX(0,Inventory[[#This Row],[Daily_Demand]]*Inventory[[#This Row],[Adj_Lead_Time]]+Inventory[[#This Row],[Safety_Stock]]-Inventory[[#This Row],[Current_Inventory]])</f>
        <v>2094.8000000000002</v>
      </c>
    </row>
    <row r="853" spans="1:19" x14ac:dyDescent="0.25">
      <c r="A853">
        <v>852</v>
      </c>
      <c r="B853" t="s">
        <v>874</v>
      </c>
      <c r="C853" s="4" t="s">
        <v>17</v>
      </c>
      <c r="D853" t="s">
        <v>22</v>
      </c>
      <c r="E853" s="4">
        <v>156</v>
      </c>
      <c r="F853" s="4">
        <v>2</v>
      </c>
      <c r="G853" s="4">
        <v>613</v>
      </c>
      <c r="H853" s="4">
        <v>296</v>
      </c>
      <c r="I853" s="4">
        <v>125</v>
      </c>
      <c r="J853" s="6">
        <v>1577.03</v>
      </c>
      <c r="K853" s="4">
        <v>0.63700000000000001</v>
      </c>
      <c r="L853" s="4" t="s">
        <v>15</v>
      </c>
      <c r="M853" s="4">
        <f>Inventory[[#This Row],[Daily_Demand]]*Inventory[[#This Row],[Lead_Time_Days]]</f>
        <v>312</v>
      </c>
      <c r="N853" s="4">
        <f>MAX(0, Inventory[[#This Row],[Demand_Duration_Lead_time]]+Inventory[[#This Row],[Safety_Stock]]-Inventory[[#This Row],[Current_Inventory]])</f>
        <v>0</v>
      </c>
      <c r="O8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53" s="8">
        <f>Inventory[[#This Row],[Current_Inventory]]*Inventory[[#This Row],[Unit_Cost]]</f>
        <v>966719.39</v>
      </c>
      <c r="Q853" t="str">
        <f>IF(Inventory[[#This Row],[Stockout_Risk_Score]] &gt;= 0.8, "Critical",
   IF(Inventory[[#This Row],[Stockout_Risk_Score]] &gt;= 0.6, "High",
      IF(Inventory[[#This Row],[Stockout_Risk_Score]] &gt;= 0.3, "Medium", "Low")
   )
)</f>
        <v>High</v>
      </c>
      <c r="R853">
        <f>Inventory[[#This Row],[Lead_Time_Days]]*0.8</f>
        <v>1.6</v>
      </c>
      <c r="S853">
        <f>MAX(0,Inventory[[#This Row],[Daily_Demand]]*Inventory[[#This Row],[Adj_Lead_Time]]+Inventory[[#This Row],[Safety_Stock]]-Inventory[[#This Row],[Current_Inventory]])</f>
        <v>0</v>
      </c>
    </row>
    <row r="854" spans="1:19" x14ac:dyDescent="0.25">
      <c r="A854">
        <v>853</v>
      </c>
      <c r="B854" t="s">
        <v>875</v>
      </c>
      <c r="C854" s="4" t="s">
        <v>13</v>
      </c>
      <c r="D854" t="s">
        <v>22</v>
      </c>
      <c r="E854" s="4">
        <v>185</v>
      </c>
      <c r="F854" s="4">
        <v>5</v>
      </c>
      <c r="G854" s="4">
        <v>255</v>
      </c>
      <c r="H854" s="4">
        <v>282</v>
      </c>
      <c r="I854" s="4">
        <v>200</v>
      </c>
      <c r="J854" s="6">
        <v>458.7</v>
      </c>
      <c r="K854" s="4">
        <v>0.28199999999999997</v>
      </c>
      <c r="L854" s="4" t="s">
        <v>27</v>
      </c>
      <c r="M854" s="4">
        <f>Inventory[[#This Row],[Daily_Demand]]*Inventory[[#This Row],[Lead_Time_Days]]</f>
        <v>925</v>
      </c>
      <c r="N854" s="4">
        <f>MAX(0, Inventory[[#This Row],[Demand_Duration_Lead_time]]+Inventory[[#This Row],[Safety_Stock]]-Inventory[[#This Row],[Current_Inventory]])</f>
        <v>952</v>
      </c>
      <c r="O8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54" s="8">
        <f>Inventory[[#This Row],[Current_Inventory]]*Inventory[[#This Row],[Unit_Cost]]</f>
        <v>116968.5</v>
      </c>
      <c r="Q854" t="str">
        <f>IF(Inventory[[#This Row],[Stockout_Risk_Score]] &gt;= 0.8, "Critical",
   IF(Inventory[[#This Row],[Stockout_Risk_Score]] &gt;= 0.6, "High",
      IF(Inventory[[#This Row],[Stockout_Risk_Score]] &gt;= 0.3, "Medium", "Low")
   )
)</f>
        <v>Low</v>
      </c>
      <c r="R854">
        <f>Inventory[[#This Row],[Lead_Time_Days]]*0.8</f>
        <v>4</v>
      </c>
      <c r="S854">
        <f>MAX(0,Inventory[[#This Row],[Daily_Demand]]*Inventory[[#This Row],[Adj_Lead_Time]]+Inventory[[#This Row],[Safety_Stock]]-Inventory[[#This Row],[Current_Inventory]])</f>
        <v>767</v>
      </c>
    </row>
    <row r="855" spans="1:19" x14ac:dyDescent="0.25">
      <c r="A855">
        <v>854</v>
      </c>
      <c r="B855" t="s">
        <v>876</v>
      </c>
      <c r="C855" s="4" t="s">
        <v>26</v>
      </c>
      <c r="D855" t="s">
        <v>22</v>
      </c>
      <c r="E855" s="4">
        <v>188</v>
      </c>
      <c r="F855" s="4">
        <v>7</v>
      </c>
      <c r="G855" s="4">
        <v>667</v>
      </c>
      <c r="H855" s="4">
        <v>264</v>
      </c>
      <c r="I855" s="4">
        <v>157</v>
      </c>
      <c r="J855" s="6">
        <v>1474.05</v>
      </c>
      <c r="K855" s="4">
        <v>0.60699999999999998</v>
      </c>
      <c r="L855" s="4" t="s">
        <v>19</v>
      </c>
      <c r="M855" s="4">
        <f>Inventory[[#This Row],[Daily_Demand]]*Inventory[[#This Row],[Lead_Time_Days]]</f>
        <v>1316</v>
      </c>
      <c r="N855" s="4">
        <f>MAX(0, Inventory[[#This Row],[Demand_Duration_Lead_time]]+Inventory[[#This Row],[Safety_Stock]]-Inventory[[#This Row],[Current_Inventory]])</f>
        <v>913</v>
      </c>
      <c r="O8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55" s="8">
        <f>Inventory[[#This Row],[Current_Inventory]]*Inventory[[#This Row],[Unit_Cost]]</f>
        <v>983191.35</v>
      </c>
      <c r="Q855" t="str">
        <f>IF(Inventory[[#This Row],[Stockout_Risk_Score]] &gt;= 0.8, "Critical",
   IF(Inventory[[#This Row],[Stockout_Risk_Score]] &gt;= 0.6, "High",
      IF(Inventory[[#This Row],[Stockout_Risk_Score]] &gt;= 0.3, "Medium", "Low")
   )
)</f>
        <v>High</v>
      </c>
      <c r="R855">
        <f>Inventory[[#This Row],[Lead_Time_Days]]*0.8</f>
        <v>5.6000000000000005</v>
      </c>
      <c r="S855">
        <f>MAX(0,Inventory[[#This Row],[Daily_Demand]]*Inventory[[#This Row],[Adj_Lead_Time]]+Inventory[[#This Row],[Safety_Stock]]-Inventory[[#This Row],[Current_Inventory]])</f>
        <v>649.80000000000018</v>
      </c>
    </row>
    <row r="856" spans="1:19" x14ac:dyDescent="0.25">
      <c r="A856">
        <v>855</v>
      </c>
      <c r="B856" t="s">
        <v>877</v>
      </c>
      <c r="C856" s="4" t="s">
        <v>13</v>
      </c>
      <c r="D856" t="s">
        <v>14</v>
      </c>
      <c r="E856" s="4">
        <v>67</v>
      </c>
      <c r="F856" s="4">
        <v>2</v>
      </c>
      <c r="G856" s="4">
        <v>22</v>
      </c>
      <c r="H856" s="4">
        <v>16</v>
      </c>
      <c r="I856" s="4">
        <v>202</v>
      </c>
      <c r="J856" s="6">
        <v>247.14</v>
      </c>
      <c r="K856" s="4">
        <v>0.34300000000000003</v>
      </c>
      <c r="L856" s="4" t="s">
        <v>19</v>
      </c>
      <c r="M856" s="4">
        <f>Inventory[[#This Row],[Daily_Demand]]*Inventory[[#This Row],[Lead_Time_Days]]</f>
        <v>134</v>
      </c>
      <c r="N856" s="4">
        <f>MAX(0, Inventory[[#This Row],[Demand_Duration_Lead_time]]+Inventory[[#This Row],[Safety_Stock]]-Inventory[[#This Row],[Current_Inventory]])</f>
        <v>128</v>
      </c>
      <c r="O8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56" s="8">
        <f>Inventory[[#This Row],[Current_Inventory]]*Inventory[[#This Row],[Unit_Cost]]</f>
        <v>5437.08</v>
      </c>
      <c r="Q856" t="str">
        <f>IF(Inventory[[#This Row],[Stockout_Risk_Score]] &gt;= 0.8, "Critical",
   IF(Inventory[[#This Row],[Stockout_Risk_Score]] &gt;= 0.6, "High",
      IF(Inventory[[#This Row],[Stockout_Risk_Score]] &gt;= 0.3, "Medium", "Low")
   )
)</f>
        <v>Medium</v>
      </c>
      <c r="R856">
        <f>Inventory[[#This Row],[Lead_Time_Days]]*0.8</f>
        <v>1.6</v>
      </c>
      <c r="S856">
        <f>MAX(0,Inventory[[#This Row],[Daily_Demand]]*Inventory[[#This Row],[Adj_Lead_Time]]+Inventory[[#This Row],[Safety_Stock]]-Inventory[[#This Row],[Current_Inventory]])</f>
        <v>101.2</v>
      </c>
    </row>
    <row r="857" spans="1:19" x14ac:dyDescent="0.25">
      <c r="A857">
        <v>856</v>
      </c>
      <c r="B857" t="s">
        <v>878</v>
      </c>
      <c r="C857" s="4" t="s">
        <v>13</v>
      </c>
      <c r="D857" t="s">
        <v>14</v>
      </c>
      <c r="E857" s="4">
        <v>85</v>
      </c>
      <c r="F857" s="4">
        <v>8</v>
      </c>
      <c r="G857" s="4">
        <v>590</v>
      </c>
      <c r="H857" s="4">
        <v>135</v>
      </c>
      <c r="I857" s="4">
        <v>365</v>
      </c>
      <c r="J857" s="6">
        <v>1793.18</v>
      </c>
      <c r="K857" s="4">
        <v>0.67600000000000005</v>
      </c>
      <c r="L857" s="4" t="s">
        <v>19</v>
      </c>
      <c r="M857" s="4">
        <f>Inventory[[#This Row],[Daily_Demand]]*Inventory[[#This Row],[Lead_Time_Days]]</f>
        <v>680</v>
      </c>
      <c r="N857" s="4">
        <f>MAX(0, Inventory[[#This Row],[Demand_Duration_Lead_time]]+Inventory[[#This Row],[Safety_Stock]]-Inventory[[#This Row],[Current_Inventory]])</f>
        <v>225</v>
      </c>
      <c r="O8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57" s="8">
        <f>Inventory[[#This Row],[Current_Inventory]]*Inventory[[#This Row],[Unit_Cost]]</f>
        <v>1057976.2</v>
      </c>
      <c r="Q857" t="str">
        <f>IF(Inventory[[#This Row],[Stockout_Risk_Score]] &gt;= 0.8, "Critical",
   IF(Inventory[[#This Row],[Stockout_Risk_Score]] &gt;= 0.6, "High",
      IF(Inventory[[#This Row],[Stockout_Risk_Score]] &gt;= 0.3, "Medium", "Low")
   )
)</f>
        <v>High</v>
      </c>
      <c r="R857">
        <f>Inventory[[#This Row],[Lead_Time_Days]]*0.8</f>
        <v>6.4</v>
      </c>
      <c r="S857">
        <f>MAX(0,Inventory[[#This Row],[Daily_Demand]]*Inventory[[#This Row],[Adj_Lead_Time]]+Inventory[[#This Row],[Safety_Stock]]-Inventory[[#This Row],[Current_Inventory]])</f>
        <v>89</v>
      </c>
    </row>
    <row r="858" spans="1:19" x14ac:dyDescent="0.25">
      <c r="A858">
        <v>857</v>
      </c>
      <c r="B858" t="s">
        <v>879</v>
      </c>
      <c r="C858" s="4" t="s">
        <v>21</v>
      </c>
      <c r="D858" t="s">
        <v>22</v>
      </c>
      <c r="E858" s="4">
        <v>12</v>
      </c>
      <c r="F858" s="4">
        <v>11</v>
      </c>
      <c r="G858" s="4">
        <v>135</v>
      </c>
      <c r="H858" s="4">
        <v>92</v>
      </c>
      <c r="I858" s="4">
        <v>86</v>
      </c>
      <c r="J858" s="6">
        <v>340.84</v>
      </c>
      <c r="K858" s="4">
        <v>0.54500000000000004</v>
      </c>
      <c r="L858" s="4" t="s">
        <v>27</v>
      </c>
      <c r="M858" s="4">
        <f>Inventory[[#This Row],[Daily_Demand]]*Inventory[[#This Row],[Lead_Time_Days]]</f>
        <v>132</v>
      </c>
      <c r="N858" s="4">
        <f>MAX(0, Inventory[[#This Row],[Demand_Duration_Lead_time]]+Inventory[[#This Row],[Safety_Stock]]-Inventory[[#This Row],[Current_Inventory]])</f>
        <v>89</v>
      </c>
      <c r="O8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58" s="8">
        <f>Inventory[[#This Row],[Current_Inventory]]*Inventory[[#This Row],[Unit_Cost]]</f>
        <v>46013.399999999994</v>
      </c>
      <c r="Q858" t="str">
        <f>IF(Inventory[[#This Row],[Stockout_Risk_Score]] &gt;= 0.8, "Critical",
   IF(Inventory[[#This Row],[Stockout_Risk_Score]] &gt;= 0.6, "High",
      IF(Inventory[[#This Row],[Stockout_Risk_Score]] &gt;= 0.3, "Medium", "Low")
   )
)</f>
        <v>Medium</v>
      </c>
      <c r="R858">
        <f>Inventory[[#This Row],[Lead_Time_Days]]*0.8</f>
        <v>8.8000000000000007</v>
      </c>
      <c r="S858">
        <f>MAX(0,Inventory[[#This Row],[Daily_Demand]]*Inventory[[#This Row],[Adj_Lead_Time]]+Inventory[[#This Row],[Safety_Stock]]-Inventory[[#This Row],[Current_Inventory]])</f>
        <v>62.600000000000023</v>
      </c>
    </row>
    <row r="859" spans="1:19" x14ac:dyDescent="0.25">
      <c r="A859">
        <v>858</v>
      </c>
      <c r="B859" t="s">
        <v>880</v>
      </c>
      <c r="C859" s="4" t="s">
        <v>13</v>
      </c>
      <c r="D859" t="s">
        <v>14</v>
      </c>
      <c r="E859" s="4">
        <v>191</v>
      </c>
      <c r="F859" s="4">
        <v>8</v>
      </c>
      <c r="G859" s="4">
        <v>491</v>
      </c>
      <c r="H859" s="4">
        <v>37</v>
      </c>
      <c r="I859" s="4">
        <v>382</v>
      </c>
      <c r="J859" s="6">
        <v>1341.58</v>
      </c>
      <c r="K859" s="4">
        <v>0.92900000000000005</v>
      </c>
      <c r="L859" s="4" t="s">
        <v>27</v>
      </c>
      <c r="M859" s="4">
        <f>Inventory[[#This Row],[Daily_Demand]]*Inventory[[#This Row],[Lead_Time_Days]]</f>
        <v>1528</v>
      </c>
      <c r="N859" s="4">
        <f>MAX(0, Inventory[[#This Row],[Demand_Duration_Lead_time]]+Inventory[[#This Row],[Safety_Stock]]-Inventory[[#This Row],[Current_Inventory]])</f>
        <v>1074</v>
      </c>
      <c r="O8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59" s="8">
        <f>Inventory[[#This Row],[Current_Inventory]]*Inventory[[#This Row],[Unit_Cost]]</f>
        <v>658715.77999999991</v>
      </c>
      <c r="Q859" t="str">
        <f>IF(Inventory[[#This Row],[Stockout_Risk_Score]] &gt;= 0.8, "Critical",
   IF(Inventory[[#This Row],[Stockout_Risk_Score]] &gt;= 0.6, "High",
      IF(Inventory[[#This Row],[Stockout_Risk_Score]] &gt;= 0.3, "Medium", "Low")
   )
)</f>
        <v>Critical</v>
      </c>
      <c r="R859">
        <f>Inventory[[#This Row],[Lead_Time_Days]]*0.8</f>
        <v>6.4</v>
      </c>
      <c r="S859">
        <f>MAX(0,Inventory[[#This Row],[Daily_Demand]]*Inventory[[#This Row],[Adj_Lead_Time]]+Inventory[[#This Row],[Safety_Stock]]-Inventory[[#This Row],[Current_Inventory]])</f>
        <v>768.40000000000009</v>
      </c>
    </row>
    <row r="860" spans="1:19" x14ac:dyDescent="0.25">
      <c r="A860">
        <v>859</v>
      </c>
      <c r="B860" t="s">
        <v>881</v>
      </c>
      <c r="C860" s="4" t="s">
        <v>41</v>
      </c>
      <c r="D860" t="s">
        <v>22</v>
      </c>
      <c r="E860" s="4">
        <v>177</v>
      </c>
      <c r="F860" s="4">
        <v>4</v>
      </c>
      <c r="G860" s="4">
        <v>150</v>
      </c>
      <c r="H860" s="4">
        <v>275</v>
      </c>
      <c r="I860" s="4">
        <v>195</v>
      </c>
      <c r="J860" s="6">
        <v>1239.97</v>
      </c>
      <c r="K860" s="4">
        <v>0.61799999999999999</v>
      </c>
      <c r="L860" s="4" t="s">
        <v>27</v>
      </c>
      <c r="M860" s="4">
        <f>Inventory[[#This Row],[Daily_Demand]]*Inventory[[#This Row],[Lead_Time_Days]]</f>
        <v>708</v>
      </c>
      <c r="N860" s="4">
        <f>MAX(0, Inventory[[#This Row],[Demand_Duration_Lead_time]]+Inventory[[#This Row],[Safety_Stock]]-Inventory[[#This Row],[Current_Inventory]])</f>
        <v>833</v>
      </c>
      <c r="O8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60" s="8">
        <f>Inventory[[#This Row],[Current_Inventory]]*Inventory[[#This Row],[Unit_Cost]]</f>
        <v>185995.5</v>
      </c>
      <c r="Q860" t="str">
        <f>IF(Inventory[[#This Row],[Stockout_Risk_Score]] &gt;= 0.8, "Critical",
   IF(Inventory[[#This Row],[Stockout_Risk_Score]] &gt;= 0.6, "High",
      IF(Inventory[[#This Row],[Stockout_Risk_Score]] &gt;= 0.3, "Medium", "Low")
   )
)</f>
        <v>High</v>
      </c>
      <c r="R860">
        <f>Inventory[[#This Row],[Lead_Time_Days]]*0.8</f>
        <v>3.2</v>
      </c>
      <c r="S860">
        <f>MAX(0,Inventory[[#This Row],[Daily_Demand]]*Inventory[[#This Row],[Adj_Lead_Time]]+Inventory[[#This Row],[Safety_Stock]]-Inventory[[#This Row],[Current_Inventory]])</f>
        <v>691.4</v>
      </c>
    </row>
    <row r="861" spans="1:19" x14ac:dyDescent="0.25">
      <c r="A861">
        <v>860</v>
      </c>
      <c r="B861" t="s">
        <v>882</v>
      </c>
      <c r="C861" s="4" t="s">
        <v>21</v>
      </c>
      <c r="D861" t="s">
        <v>14</v>
      </c>
      <c r="E861" s="4">
        <v>31</v>
      </c>
      <c r="F861" s="4">
        <v>5</v>
      </c>
      <c r="G861" s="4">
        <v>502</v>
      </c>
      <c r="H861" s="4">
        <v>292</v>
      </c>
      <c r="I861" s="4">
        <v>175</v>
      </c>
      <c r="J861" s="6">
        <v>1564.95</v>
      </c>
      <c r="K861" s="4">
        <v>0.214</v>
      </c>
      <c r="L861" s="4" t="s">
        <v>19</v>
      </c>
      <c r="M861" s="4">
        <f>Inventory[[#This Row],[Daily_Demand]]*Inventory[[#This Row],[Lead_Time_Days]]</f>
        <v>155</v>
      </c>
      <c r="N861" s="4">
        <f>MAX(0, Inventory[[#This Row],[Demand_Duration_Lead_time]]+Inventory[[#This Row],[Safety_Stock]]-Inventory[[#This Row],[Current_Inventory]])</f>
        <v>0</v>
      </c>
      <c r="O8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61" s="8">
        <f>Inventory[[#This Row],[Current_Inventory]]*Inventory[[#This Row],[Unit_Cost]]</f>
        <v>785604.9</v>
      </c>
      <c r="Q861" t="str">
        <f>IF(Inventory[[#This Row],[Stockout_Risk_Score]] &gt;= 0.8, "Critical",
   IF(Inventory[[#This Row],[Stockout_Risk_Score]] &gt;= 0.6, "High",
      IF(Inventory[[#This Row],[Stockout_Risk_Score]] &gt;= 0.3, "Medium", "Low")
   )
)</f>
        <v>Low</v>
      </c>
      <c r="R861">
        <f>Inventory[[#This Row],[Lead_Time_Days]]*0.8</f>
        <v>4</v>
      </c>
      <c r="S861">
        <f>MAX(0,Inventory[[#This Row],[Daily_Demand]]*Inventory[[#This Row],[Adj_Lead_Time]]+Inventory[[#This Row],[Safety_Stock]]-Inventory[[#This Row],[Current_Inventory]])</f>
        <v>0</v>
      </c>
    </row>
    <row r="862" spans="1:19" x14ac:dyDescent="0.25">
      <c r="A862">
        <v>861</v>
      </c>
      <c r="B862" t="s">
        <v>883</v>
      </c>
      <c r="C862" s="4" t="s">
        <v>41</v>
      </c>
      <c r="D862" t="s">
        <v>22</v>
      </c>
      <c r="E862" s="4">
        <v>56</v>
      </c>
      <c r="F862" s="4">
        <v>7</v>
      </c>
      <c r="G862" s="4">
        <v>420</v>
      </c>
      <c r="H862" s="4">
        <v>260</v>
      </c>
      <c r="I862" s="4">
        <v>334</v>
      </c>
      <c r="J862" s="6">
        <v>1125.58</v>
      </c>
      <c r="K862" s="4">
        <v>0.72499999999999998</v>
      </c>
      <c r="L862" s="4" t="s">
        <v>15</v>
      </c>
      <c r="M862" s="4">
        <f>Inventory[[#This Row],[Daily_Demand]]*Inventory[[#This Row],[Lead_Time_Days]]</f>
        <v>392</v>
      </c>
      <c r="N862" s="4">
        <f>MAX(0, Inventory[[#This Row],[Demand_Duration_Lead_time]]+Inventory[[#This Row],[Safety_Stock]]-Inventory[[#This Row],[Current_Inventory]])</f>
        <v>232</v>
      </c>
      <c r="O8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62" s="8">
        <f>Inventory[[#This Row],[Current_Inventory]]*Inventory[[#This Row],[Unit_Cost]]</f>
        <v>472743.6</v>
      </c>
      <c r="Q862" t="str">
        <f>IF(Inventory[[#This Row],[Stockout_Risk_Score]] &gt;= 0.8, "Critical",
   IF(Inventory[[#This Row],[Stockout_Risk_Score]] &gt;= 0.6, "High",
      IF(Inventory[[#This Row],[Stockout_Risk_Score]] &gt;= 0.3, "Medium", "Low")
   )
)</f>
        <v>High</v>
      </c>
      <c r="R862">
        <f>Inventory[[#This Row],[Lead_Time_Days]]*0.8</f>
        <v>5.6000000000000005</v>
      </c>
      <c r="S862">
        <f>MAX(0,Inventory[[#This Row],[Daily_Demand]]*Inventory[[#This Row],[Adj_Lead_Time]]+Inventory[[#This Row],[Safety_Stock]]-Inventory[[#This Row],[Current_Inventory]])</f>
        <v>153.60000000000002</v>
      </c>
    </row>
    <row r="863" spans="1:19" x14ac:dyDescent="0.25">
      <c r="A863">
        <v>862</v>
      </c>
      <c r="B863" t="s">
        <v>884</v>
      </c>
      <c r="C863" s="4" t="s">
        <v>26</v>
      </c>
      <c r="D863" t="s">
        <v>18</v>
      </c>
      <c r="E863" s="4">
        <v>150</v>
      </c>
      <c r="F863" s="4">
        <v>12</v>
      </c>
      <c r="G863" s="4">
        <v>220</v>
      </c>
      <c r="H863" s="4">
        <v>197</v>
      </c>
      <c r="I863" s="4">
        <v>157</v>
      </c>
      <c r="J863" s="6">
        <v>166.15</v>
      </c>
      <c r="K863" s="4">
        <v>0.30099999999999999</v>
      </c>
      <c r="L863" s="4" t="s">
        <v>15</v>
      </c>
      <c r="M863" s="4">
        <f>Inventory[[#This Row],[Daily_Demand]]*Inventory[[#This Row],[Lead_Time_Days]]</f>
        <v>1800</v>
      </c>
      <c r="N863" s="4">
        <f>MAX(0, Inventory[[#This Row],[Demand_Duration_Lead_time]]+Inventory[[#This Row],[Safety_Stock]]-Inventory[[#This Row],[Current_Inventory]])</f>
        <v>1777</v>
      </c>
      <c r="O8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63" s="8">
        <f>Inventory[[#This Row],[Current_Inventory]]*Inventory[[#This Row],[Unit_Cost]]</f>
        <v>36553</v>
      </c>
      <c r="Q863" t="str">
        <f>IF(Inventory[[#This Row],[Stockout_Risk_Score]] &gt;= 0.8, "Critical",
   IF(Inventory[[#This Row],[Stockout_Risk_Score]] &gt;= 0.6, "High",
      IF(Inventory[[#This Row],[Stockout_Risk_Score]] &gt;= 0.3, "Medium", "Low")
   )
)</f>
        <v>Medium</v>
      </c>
      <c r="R863">
        <f>Inventory[[#This Row],[Lead_Time_Days]]*0.8</f>
        <v>9.6000000000000014</v>
      </c>
      <c r="S863">
        <f>MAX(0,Inventory[[#This Row],[Daily_Demand]]*Inventory[[#This Row],[Adj_Lead_Time]]+Inventory[[#This Row],[Safety_Stock]]-Inventory[[#This Row],[Current_Inventory]])</f>
        <v>1417.0000000000002</v>
      </c>
    </row>
    <row r="864" spans="1:19" x14ac:dyDescent="0.25">
      <c r="A864">
        <v>863</v>
      </c>
      <c r="B864" t="s">
        <v>885</v>
      </c>
      <c r="C864" s="4" t="s">
        <v>21</v>
      </c>
      <c r="D864" t="s">
        <v>22</v>
      </c>
      <c r="E864" s="4">
        <v>95</v>
      </c>
      <c r="F864" s="4">
        <v>8</v>
      </c>
      <c r="G864" s="4">
        <v>311</v>
      </c>
      <c r="H864" s="4">
        <v>78</v>
      </c>
      <c r="I864" s="4">
        <v>335</v>
      </c>
      <c r="J864" s="6">
        <v>1426.4</v>
      </c>
      <c r="K864" s="4">
        <v>0.27200000000000002</v>
      </c>
      <c r="L864" s="4" t="s">
        <v>27</v>
      </c>
      <c r="M864" s="4">
        <f>Inventory[[#This Row],[Daily_Demand]]*Inventory[[#This Row],[Lead_Time_Days]]</f>
        <v>760</v>
      </c>
      <c r="N864" s="4">
        <f>MAX(0, Inventory[[#This Row],[Demand_Duration_Lead_time]]+Inventory[[#This Row],[Safety_Stock]]-Inventory[[#This Row],[Current_Inventory]])</f>
        <v>527</v>
      </c>
      <c r="O8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64" s="8">
        <f>Inventory[[#This Row],[Current_Inventory]]*Inventory[[#This Row],[Unit_Cost]]</f>
        <v>443610.4</v>
      </c>
      <c r="Q864" t="str">
        <f>IF(Inventory[[#This Row],[Stockout_Risk_Score]] &gt;= 0.8, "Critical",
   IF(Inventory[[#This Row],[Stockout_Risk_Score]] &gt;= 0.6, "High",
      IF(Inventory[[#This Row],[Stockout_Risk_Score]] &gt;= 0.3, "Medium", "Low")
   )
)</f>
        <v>Low</v>
      </c>
      <c r="R864">
        <f>Inventory[[#This Row],[Lead_Time_Days]]*0.8</f>
        <v>6.4</v>
      </c>
      <c r="S864">
        <f>MAX(0,Inventory[[#This Row],[Daily_Demand]]*Inventory[[#This Row],[Adj_Lead_Time]]+Inventory[[#This Row],[Safety_Stock]]-Inventory[[#This Row],[Current_Inventory]])</f>
        <v>375</v>
      </c>
    </row>
    <row r="865" spans="1:19" x14ac:dyDescent="0.25">
      <c r="A865">
        <v>864</v>
      </c>
      <c r="B865" t="s">
        <v>886</v>
      </c>
      <c r="C865" s="4" t="s">
        <v>26</v>
      </c>
      <c r="D865" t="s">
        <v>22</v>
      </c>
      <c r="E865" s="4">
        <v>90</v>
      </c>
      <c r="F865" s="4">
        <v>14</v>
      </c>
      <c r="G865" s="4">
        <v>361</v>
      </c>
      <c r="H865" s="4">
        <v>108</v>
      </c>
      <c r="I865" s="4">
        <v>289</v>
      </c>
      <c r="J865" s="6">
        <v>797.15</v>
      </c>
      <c r="K865" s="4">
        <v>0.39200000000000002</v>
      </c>
      <c r="L865" s="4" t="s">
        <v>15</v>
      </c>
      <c r="M865" s="4">
        <f>Inventory[[#This Row],[Daily_Demand]]*Inventory[[#This Row],[Lead_Time_Days]]</f>
        <v>1260</v>
      </c>
      <c r="N865" s="4">
        <f>MAX(0, Inventory[[#This Row],[Demand_Duration_Lead_time]]+Inventory[[#This Row],[Safety_Stock]]-Inventory[[#This Row],[Current_Inventory]])</f>
        <v>1007</v>
      </c>
      <c r="O8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65" s="8">
        <f>Inventory[[#This Row],[Current_Inventory]]*Inventory[[#This Row],[Unit_Cost]]</f>
        <v>287771.14999999997</v>
      </c>
      <c r="Q865" t="str">
        <f>IF(Inventory[[#This Row],[Stockout_Risk_Score]] &gt;= 0.8, "Critical",
   IF(Inventory[[#This Row],[Stockout_Risk_Score]] &gt;= 0.6, "High",
      IF(Inventory[[#This Row],[Stockout_Risk_Score]] &gt;= 0.3, "Medium", "Low")
   )
)</f>
        <v>Medium</v>
      </c>
      <c r="R865">
        <f>Inventory[[#This Row],[Lead_Time_Days]]*0.8</f>
        <v>11.200000000000001</v>
      </c>
      <c r="S865">
        <f>MAX(0,Inventory[[#This Row],[Daily_Demand]]*Inventory[[#This Row],[Adj_Lead_Time]]+Inventory[[#This Row],[Safety_Stock]]-Inventory[[#This Row],[Current_Inventory]])</f>
        <v>755</v>
      </c>
    </row>
    <row r="866" spans="1:19" x14ac:dyDescent="0.25">
      <c r="A866">
        <v>865</v>
      </c>
      <c r="B866" t="s">
        <v>887</v>
      </c>
      <c r="C866" s="4" t="s">
        <v>21</v>
      </c>
      <c r="D866" t="s">
        <v>14</v>
      </c>
      <c r="E866" s="4">
        <v>20</v>
      </c>
      <c r="F866" s="4">
        <v>5</v>
      </c>
      <c r="G866" s="4">
        <v>629</v>
      </c>
      <c r="H866" s="4">
        <v>202</v>
      </c>
      <c r="I866" s="4">
        <v>151</v>
      </c>
      <c r="J866" s="6">
        <v>674.56</v>
      </c>
      <c r="K866" s="4">
        <v>1.2E-2</v>
      </c>
      <c r="L866" s="4" t="s">
        <v>19</v>
      </c>
      <c r="M866" s="4">
        <f>Inventory[[#This Row],[Daily_Demand]]*Inventory[[#This Row],[Lead_Time_Days]]</f>
        <v>100</v>
      </c>
      <c r="N866" s="4">
        <f>MAX(0, Inventory[[#This Row],[Demand_Duration_Lead_time]]+Inventory[[#This Row],[Safety_Stock]]-Inventory[[#This Row],[Current_Inventory]])</f>
        <v>0</v>
      </c>
      <c r="O8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866" s="8">
        <f>Inventory[[#This Row],[Current_Inventory]]*Inventory[[#This Row],[Unit_Cost]]</f>
        <v>424298.23999999999</v>
      </c>
      <c r="Q866" t="str">
        <f>IF(Inventory[[#This Row],[Stockout_Risk_Score]] &gt;= 0.8, "Critical",
   IF(Inventory[[#This Row],[Stockout_Risk_Score]] &gt;= 0.6, "High",
      IF(Inventory[[#This Row],[Stockout_Risk_Score]] &gt;= 0.3, "Medium", "Low")
   )
)</f>
        <v>Low</v>
      </c>
      <c r="R866">
        <f>Inventory[[#This Row],[Lead_Time_Days]]*0.8</f>
        <v>4</v>
      </c>
      <c r="S866">
        <f>MAX(0,Inventory[[#This Row],[Daily_Demand]]*Inventory[[#This Row],[Adj_Lead_Time]]+Inventory[[#This Row],[Safety_Stock]]-Inventory[[#This Row],[Current_Inventory]])</f>
        <v>0</v>
      </c>
    </row>
    <row r="867" spans="1:19" x14ac:dyDescent="0.25">
      <c r="A867">
        <v>866</v>
      </c>
      <c r="B867" t="s">
        <v>888</v>
      </c>
      <c r="C867" s="4" t="s">
        <v>17</v>
      </c>
      <c r="D867" t="s">
        <v>14</v>
      </c>
      <c r="E867" s="4">
        <v>70</v>
      </c>
      <c r="F867" s="4">
        <v>11</v>
      </c>
      <c r="G867" s="4">
        <v>235</v>
      </c>
      <c r="H867" s="4">
        <v>236</v>
      </c>
      <c r="I867" s="4">
        <v>269</v>
      </c>
      <c r="J867" s="6">
        <v>1983.76</v>
      </c>
      <c r="K867" s="4">
        <v>0.96899999999999997</v>
      </c>
      <c r="L867" s="4" t="s">
        <v>19</v>
      </c>
      <c r="M867" s="4">
        <f>Inventory[[#This Row],[Daily_Demand]]*Inventory[[#This Row],[Lead_Time_Days]]</f>
        <v>770</v>
      </c>
      <c r="N867" s="4">
        <f>MAX(0, Inventory[[#This Row],[Demand_Duration_Lead_time]]+Inventory[[#This Row],[Safety_Stock]]-Inventory[[#This Row],[Current_Inventory]])</f>
        <v>771</v>
      </c>
      <c r="O8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67" s="8">
        <f>Inventory[[#This Row],[Current_Inventory]]*Inventory[[#This Row],[Unit_Cost]]</f>
        <v>466183.6</v>
      </c>
      <c r="Q867" t="str">
        <f>IF(Inventory[[#This Row],[Stockout_Risk_Score]] &gt;= 0.8, "Critical",
   IF(Inventory[[#This Row],[Stockout_Risk_Score]] &gt;= 0.6, "High",
      IF(Inventory[[#This Row],[Stockout_Risk_Score]] &gt;= 0.3, "Medium", "Low")
   )
)</f>
        <v>Critical</v>
      </c>
      <c r="R867">
        <f>Inventory[[#This Row],[Lead_Time_Days]]*0.8</f>
        <v>8.8000000000000007</v>
      </c>
      <c r="S867">
        <f>MAX(0,Inventory[[#This Row],[Daily_Demand]]*Inventory[[#This Row],[Adj_Lead_Time]]+Inventory[[#This Row],[Safety_Stock]]-Inventory[[#This Row],[Current_Inventory]])</f>
        <v>617</v>
      </c>
    </row>
    <row r="868" spans="1:19" x14ac:dyDescent="0.25">
      <c r="A868">
        <v>867</v>
      </c>
      <c r="B868" t="s">
        <v>889</v>
      </c>
      <c r="C868" s="4" t="s">
        <v>13</v>
      </c>
      <c r="D868" t="s">
        <v>14</v>
      </c>
      <c r="E868" s="4">
        <v>9</v>
      </c>
      <c r="F868" s="4">
        <v>12</v>
      </c>
      <c r="G868" s="4">
        <v>655</v>
      </c>
      <c r="H868" s="4">
        <v>191</v>
      </c>
      <c r="I868" s="4">
        <v>56</v>
      </c>
      <c r="J868" s="6">
        <v>1201.28</v>
      </c>
      <c r="K868" s="4">
        <v>0.53200000000000003</v>
      </c>
      <c r="L868" s="4" t="s">
        <v>27</v>
      </c>
      <c r="M868" s="4">
        <f>Inventory[[#This Row],[Daily_Demand]]*Inventory[[#This Row],[Lead_Time_Days]]</f>
        <v>108</v>
      </c>
      <c r="N868" s="4">
        <f>MAX(0, Inventory[[#This Row],[Demand_Duration_Lead_time]]+Inventory[[#This Row],[Safety_Stock]]-Inventory[[#This Row],[Current_Inventory]])</f>
        <v>0</v>
      </c>
      <c r="O8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868" s="8">
        <f>Inventory[[#This Row],[Current_Inventory]]*Inventory[[#This Row],[Unit_Cost]]</f>
        <v>786838.4</v>
      </c>
      <c r="Q868" t="str">
        <f>IF(Inventory[[#This Row],[Stockout_Risk_Score]] &gt;= 0.8, "Critical",
   IF(Inventory[[#This Row],[Stockout_Risk_Score]] &gt;= 0.6, "High",
      IF(Inventory[[#This Row],[Stockout_Risk_Score]] &gt;= 0.3, "Medium", "Low")
   )
)</f>
        <v>Medium</v>
      </c>
      <c r="R868">
        <f>Inventory[[#This Row],[Lead_Time_Days]]*0.8</f>
        <v>9.6000000000000014</v>
      </c>
      <c r="S868">
        <f>MAX(0,Inventory[[#This Row],[Daily_Demand]]*Inventory[[#This Row],[Adj_Lead_Time]]+Inventory[[#This Row],[Safety_Stock]]-Inventory[[#This Row],[Current_Inventory]])</f>
        <v>0</v>
      </c>
    </row>
    <row r="869" spans="1:19" x14ac:dyDescent="0.25">
      <c r="A869">
        <v>868</v>
      </c>
      <c r="B869" t="s">
        <v>890</v>
      </c>
      <c r="C869" s="4" t="s">
        <v>17</v>
      </c>
      <c r="D869" t="s">
        <v>14</v>
      </c>
      <c r="E869" s="4">
        <v>86</v>
      </c>
      <c r="F869" s="4">
        <v>10</v>
      </c>
      <c r="G869" s="4">
        <v>604</v>
      </c>
      <c r="H869" s="4">
        <v>102</v>
      </c>
      <c r="I869" s="4">
        <v>265</v>
      </c>
      <c r="J869" s="6">
        <v>1435.9</v>
      </c>
      <c r="K869" s="4">
        <v>0.77300000000000002</v>
      </c>
      <c r="L869" s="4" t="s">
        <v>27</v>
      </c>
      <c r="M869" s="4">
        <f>Inventory[[#This Row],[Daily_Demand]]*Inventory[[#This Row],[Lead_Time_Days]]</f>
        <v>860</v>
      </c>
      <c r="N869" s="4">
        <f>MAX(0, Inventory[[#This Row],[Demand_Duration_Lead_time]]+Inventory[[#This Row],[Safety_Stock]]-Inventory[[#This Row],[Current_Inventory]])</f>
        <v>358</v>
      </c>
      <c r="O8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69" s="8">
        <f>Inventory[[#This Row],[Current_Inventory]]*Inventory[[#This Row],[Unit_Cost]]</f>
        <v>867283.60000000009</v>
      </c>
      <c r="Q869" t="str">
        <f>IF(Inventory[[#This Row],[Stockout_Risk_Score]] &gt;= 0.8, "Critical",
   IF(Inventory[[#This Row],[Stockout_Risk_Score]] &gt;= 0.6, "High",
      IF(Inventory[[#This Row],[Stockout_Risk_Score]] &gt;= 0.3, "Medium", "Low")
   )
)</f>
        <v>High</v>
      </c>
      <c r="R869">
        <f>Inventory[[#This Row],[Lead_Time_Days]]*0.8</f>
        <v>8</v>
      </c>
      <c r="S869">
        <f>MAX(0,Inventory[[#This Row],[Daily_Demand]]*Inventory[[#This Row],[Adj_Lead_Time]]+Inventory[[#This Row],[Safety_Stock]]-Inventory[[#This Row],[Current_Inventory]])</f>
        <v>186</v>
      </c>
    </row>
    <row r="870" spans="1:19" x14ac:dyDescent="0.25">
      <c r="A870">
        <v>869</v>
      </c>
      <c r="B870" t="s">
        <v>891</v>
      </c>
      <c r="C870" s="4" t="s">
        <v>26</v>
      </c>
      <c r="D870" t="s">
        <v>14</v>
      </c>
      <c r="E870" s="4">
        <v>135</v>
      </c>
      <c r="F870" s="4">
        <v>10</v>
      </c>
      <c r="G870" s="4">
        <v>385</v>
      </c>
      <c r="H870" s="4">
        <v>152</v>
      </c>
      <c r="I870" s="4">
        <v>218</v>
      </c>
      <c r="J870" s="6">
        <v>1076.3399999999999</v>
      </c>
      <c r="K870" s="4">
        <v>0.25800000000000001</v>
      </c>
      <c r="L870" s="4" t="s">
        <v>15</v>
      </c>
      <c r="M870" s="4">
        <f>Inventory[[#This Row],[Daily_Demand]]*Inventory[[#This Row],[Lead_Time_Days]]</f>
        <v>1350</v>
      </c>
      <c r="N870" s="4">
        <f>MAX(0, Inventory[[#This Row],[Demand_Duration_Lead_time]]+Inventory[[#This Row],[Safety_Stock]]-Inventory[[#This Row],[Current_Inventory]])</f>
        <v>1117</v>
      </c>
      <c r="O8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70" s="8">
        <f>Inventory[[#This Row],[Current_Inventory]]*Inventory[[#This Row],[Unit_Cost]]</f>
        <v>414390.89999999997</v>
      </c>
      <c r="Q870" t="str">
        <f>IF(Inventory[[#This Row],[Stockout_Risk_Score]] &gt;= 0.8, "Critical",
   IF(Inventory[[#This Row],[Stockout_Risk_Score]] &gt;= 0.6, "High",
      IF(Inventory[[#This Row],[Stockout_Risk_Score]] &gt;= 0.3, "Medium", "Low")
   )
)</f>
        <v>Low</v>
      </c>
      <c r="R870">
        <f>Inventory[[#This Row],[Lead_Time_Days]]*0.8</f>
        <v>8</v>
      </c>
      <c r="S870">
        <f>MAX(0,Inventory[[#This Row],[Daily_Demand]]*Inventory[[#This Row],[Adj_Lead_Time]]+Inventory[[#This Row],[Safety_Stock]]-Inventory[[#This Row],[Current_Inventory]])</f>
        <v>847</v>
      </c>
    </row>
    <row r="871" spans="1:19" x14ac:dyDescent="0.25">
      <c r="A871">
        <v>870</v>
      </c>
      <c r="B871" t="s">
        <v>892</v>
      </c>
      <c r="C871" s="4" t="s">
        <v>13</v>
      </c>
      <c r="D871" t="s">
        <v>14</v>
      </c>
      <c r="E871" s="4">
        <v>122</v>
      </c>
      <c r="F871" s="4">
        <v>10</v>
      </c>
      <c r="G871" s="4">
        <v>661</v>
      </c>
      <c r="H871" s="4">
        <v>212</v>
      </c>
      <c r="I871" s="4">
        <v>123</v>
      </c>
      <c r="J871" s="6">
        <v>1551.45</v>
      </c>
      <c r="K871" s="4">
        <v>0.747</v>
      </c>
      <c r="L871" s="4" t="s">
        <v>15</v>
      </c>
      <c r="M871" s="4">
        <f>Inventory[[#This Row],[Daily_Demand]]*Inventory[[#This Row],[Lead_Time_Days]]</f>
        <v>1220</v>
      </c>
      <c r="N871" s="4">
        <f>MAX(0, Inventory[[#This Row],[Demand_Duration_Lead_time]]+Inventory[[#This Row],[Safety_Stock]]-Inventory[[#This Row],[Current_Inventory]])</f>
        <v>771</v>
      </c>
      <c r="O8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71" s="8">
        <f>Inventory[[#This Row],[Current_Inventory]]*Inventory[[#This Row],[Unit_Cost]]</f>
        <v>1025508.4500000001</v>
      </c>
      <c r="Q871" t="str">
        <f>IF(Inventory[[#This Row],[Stockout_Risk_Score]] &gt;= 0.8, "Critical",
   IF(Inventory[[#This Row],[Stockout_Risk_Score]] &gt;= 0.6, "High",
      IF(Inventory[[#This Row],[Stockout_Risk_Score]] &gt;= 0.3, "Medium", "Low")
   )
)</f>
        <v>High</v>
      </c>
      <c r="R871">
        <f>Inventory[[#This Row],[Lead_Time_Days]]*0.8</f>
        <v>8</v>
      </c>
      <c r="S871">
        <f>MAX(0,Inventory[[#This Row],[Daily_Demand]]*Inventory[[#This Row],[Adj_Lead_Time]]+Inventory[[#This Row],[Safety_Stock]]-Inventory[[#This Row],[Current_Inventory]])</f>
        <v>527</v>
      </c>
    </row>
    <row r="872" spans="1:19" x14ac:dyDescent="0.25">
      <c r="A872">
        <v>871</v>
      </c>
      <c r="B872" t="s">
        <v>893</v>
      </c>
      <c r="C872" s="4" t="s">
        <v>21</v>
      </c>
      <c r="D872" t="s">
        <v>18</v>
      </c>
      <c r="E872" s="4">
        <v>85</v>
      </c>
      <c r="F872" s="4">
        <v>13</v>
      </c>
      <c r="G872" s="4">
        <v>488</v>
      </c>
      <c r="H872" s="4">
        <v>141</v>
      </c>
      <c r="I872" s="4">
        <v>342</v>
      </c>
      <c r="J872" s="6">
        <v>1516.54</v>
      </c>
      <c r="K872" s="4">
        <v>0.56699999999999995</v>
      </c>
      <c r="L872" s="4" t="s">
        <v>15</v>
      </c>
      <c r="M872" s="4">
        <f>Inventory[[#This Row],[Daily_Demand]]*Inventory[[#This Row],[Lead_Time_Days]]</f>
        <v>1105</v>
      </c>
      <c r="N872" s="4">
        <f>MAX(0, Inventory[[#This Row],[Demand_Duration_Lead_time]]+Inventory[[#This Row],[Safety_Stock]]-Inventory[[#This Row],[Current_Inventory]])</f>
        <v>758</v>
      </c>
      <c r="O8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72" s="8">
        <f>Inventory[[#This Row],[Current_Inventory]]*Inventory[[#This Row],[Unit_Cost]]</f>
        <v>740071.52</v>
      </c>
      <c r="Q872" t="str">
        <f>IF(Inventory[[#This Row],[Stockout_Risk_Score]] &gt;= 0.8, "Critical",
   IF(Inventory[[#This Row],[Stockout_Risk_Score]] &gt;= 0.6, "High",
      IF(Inventory[[#This Row],[Stockout_Risk_Score]] &gt;= 0.3, "Medium", "Low")
   )
)</f>
        <v>Medium</v>
      </c>
      <c r="R872">
        <f>Inventory[[#This Row],[Lead_Time_Days]]*0.8</f>
        <v>10.4</v>
      </c>
      <c r="S872">
        <f>MAX(0,Inventory[[#This Row],[Daily_Demand]]*Inventory[[#This Row],[Adj_Lead_Time]]+Inventory[[#This Row],[Safety_Stock]]-Inventory[[#This Row],[Current_Inventory]])</f>
        <v>537</v>
      </c>
    </row>
    <row r="873" spans="1:19" x14ac:dyDescent="0.25">
      <c r="A873">
        <v>872</v>
      </c>
      <c r="B873" t="s">
        <v>894</v>
      </c>
      <c r="C873" s="4" t="s">
        <v>13</v>
      </c>
      <c r="D873" t="s">
        <v>22</v>
      </c>
      <c r="E873" s="4">
        <v>74</v>
      </c>
      <c r="F873" s="4">
        <v>11</v>
      </c>
      <c r="G873" s="4">
        <v>437</v>
      </c>
      <c r="H873" s="4">
        <v>276</v>
      </c>
      <c r="I873" s="4">
        <v>76</v>
      </c>
      <c r="J873" s="6">
        <v>1331.43</v>
      </c>
      <c r="K873" s="4">
        <v>0.42399999999999999</v>
      </c>
      <c r="L873" s="4" t="s">
        <v>27</v>
      </c>
      <c r="M873" s="4">
        <f>Inventory[[#This Row],[Daily_Demand]]*Inventory[[#This Row],[Lead_Time_Days]]</f>
        <v>814</v>
      </c>
      <c r="N873" s="4">
        <f>MAX(0, Inventory[[#This Row],[Demand_Duration_Lead_time]]+Inventory[[#This Row],[Safety_Stock]]-Inventory[[#This Row],[Current_Inventory]])</f>
        <v>653</v>
      </c>
      <c r="O8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73" s="8">
        <f>Inventory[[#This Row],[Current_Inventory]]*Inventory[[#This Row],[Unit_Cost]]</f>
        <v>581834.91</v>
      </c>
      <c r="Q873" t="str">
        <f>IF(Inventory[[#This Row],[Stockout_Risk_Score]] &gt;= 0.8, "Critical",
   IF(Inventory[[#This Row],[Stockout_Risk_Score]] &gt;= 0.6, "High",
      IF(Inventory[[#This Row],[Stockout_Risk_Score]] &gt;= 0.3, "Medium", "Low")
   )
)</f>
        <v>Medium</v>
      </c>
      <c r="R873">
        <f>Inventory[[#This Row],[Lead_Time_Days]]*0.8</f>
        <v>8.8000000000000007</v>
      </c>
      <c r="S873">
        <f>MAX(0,Inventory[[#This Row],[Daily_Demand]]*Inventory[[#This Row],[Adj_Lead_Time]]+Inventory[[#This Row],[Safety_Stock]]-Inventory[[#This Row],[Current_Inventory]])</f>
        <v>490.20000000000005</v>
      </c>
    </row>
    <row r="874" spans="1:19" x14ac:dyDescent="0.25">
      <c r="A874">
        <v>873</v>
      </c>
      <c r="B874" t="s">
        <v>895</v>
      </c>
      <c r="C874" s="4" t="s">
        <v>41</v>
      </c>
      <c r="D874" t="s">
        <v>22</v>
      </c>
      <c r="E874" s="4">
        <v>119</v>
      </c>
      <c r="F874" s="4">
        <v>7</v>
      </c>
      <c r="G874" s="4">
        <v>46</v>
      </c>
      <c r="H874" s="4">
        <v>143</v>
      </c>
      <c r="I874" s="4">
        <v>326</v>
      </c>
      <c r="J874" s="6">
        <v>1995.6</v>
      </c>
      <c r="K874" s="4">
        <v>0.97099999999999997</v>
      </c>
      <c r="L874" s="4" t="s">
        <v>27</v>
      </c>
      <c r="M874" s="4">
        <f>Inventory[[#This Row],[Daily_Demand]]*Inventory[[#This Row],[Lead_Time_Days]]</f>
        <v>833</v>
      </c>
      <c r="N874" s="4">
        <f>MAX(0, Inventory[[#This Row],[Demand_Duration_Lead_time]]+Inventory[[#This Row],[Safety_Stock]]-Inventory[[#This Row],[Current_Inventory]])</f>
        <v>930</v>
      </c>
      <c r="O8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74" s="8">
        <f>Inventory[[#This Row],[Current_Inventory]]*Inventory[[#This Row],[Unit_Cost]]</f>
        <v>91797.599999999991</v>
      </c>
      <c r="Q874" t="str">
        <f>IF(Inventory[[#This Row],[Stockout_Risk_Score]] &gt;= 0.8, "Critical",
   IF(Inventory[[#This Row],[Stockout_Risk_Score]] &gt;= 0.6, "High",
      IF(Inventory[[#This Row],[Stockout_Risk_Score]] &gt;= 0.3, "Medium", "Low")
   )
)</f>
        <v>Critical</v>
      </c>
      <c r="R874">
        <f>Inventory[[#This Row],[Lead_Time_Days]]*0.8</f>
        <v>5.6000000000000005</v>
      </c>
      <c r="S874">
        <f>MAX(0,Inventory[[#This Row],[Daily_Demand]]*Inventory[[#This Row],[Adj_Lead_Time]]+Inventory[[#This Row],[Safety_Stock]]-Inventory[[#This Row],[Current_Inventory]])</f>
        <v>763.40000000000009</v>
      </c>
    </row>
    <row r="875" spans="1:19" x14ac:dyDescent="0.25">
      <c r="A875">
        <v>874</v>
      </c>
      <c r="B875" t="s">
        <v>896</v>
      </c>
      <c r="C875" s="4" t="s">
        <v>13</v>
      </c>
      <c r="D875" t="s">
        <v>22</v>
      </c>
      <c r="E875" s="4">
        <v>11</v>
      </c>
      <c r="F875" s="4">
        <v>3</v>
      </c>
      <c r="G875" s="4">
        <v>696</v>
      </c>
      <c r="H875" s="4">
        <v>188</v>
      </c>
      <c r="I875" s="4">
        <v>92</v>
      </c>
      <c r="J875" s="6">
        <v>946.6</v>
      </c>
      <c r="K875" s="4">
        <v>0.49399999999999999</v>
      </c>
      <c r="L875" s="4" t="s">
        <v>27</v>
      </c>
      <c r="M875" s="4">
        <f>Inventory[[#This Row],[Daily_Demand]]*Inventory[[#This Row],[Lead_Time_Days]]</f>
        <v>33</v>
      </c>
      <c r="N875" s="4">
        <f>MAX(0, Inventory[[#This Row],[Demand_Duration_Lead_time]]+Inventory[[#This Row],[Safety_Stock]]-Inventory[[#This Row],[Current_Inventory]])</f>
        <v>0</v>
      </c>
      <c r="O8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875" s="8">
        <f>Inventory[[#This Row],[Current_Inventory]]*Inventory[[#This Row],[Unit_Cost]]</f>
        <v>658833.6</v>
      </c>
      <c r="Q875" t="str">
        <f>IF(Inventory[[#This Row],[Stockout_Risk_Score]] &gt;= 0.8, "Critical",
   IF(Inventory[[#This Row],[Stockout_Risk_Score]] &gt;= 0.6, "High",
      IF(Inventory[[#This Row],[Stockout_Risk_Score]] &gt;= 0.3, "Medium", "Low")
   )
)</f>
        <v>Medium</v>
      </c>
      <c r="R875">
        <f>Inventory[[#This Row],[Lead_Time_Days]]*0.8</f>
        <v>2.4000000000000004</v>
      </c>
      <c r="S875">
        <f>MAX(0,Inventory[[#This Row],[Daily_Demand]]*Inventory[[#This Row],[Adj_Lead_Time]]+Inventory[[#This Row],[Safety_Stock]]-Inventory[[#This Row],[Current_Inventory]])</f>
        <v>0</v>
      </c>
    </row>
    <row r="876" spans="1:19" x14ac:dyDescent="0.25">
      <c r="A876">
        <v>875</v>
      </c>
      <c r="B876" t="s">
        <v>897</v>
      </c>
      <c r="C876" s="4" t="s">
        <v>41</v>
      </c>
      <c r="D876" t="s">
        <v>18</v>
      </c>
      <c r="E876" s="4">
        <v>54</v>
      </c>
      <c r="F876" s="4">
        <v>3</v>
      </c>
      <c r="G876" s="4">
        <v>474</v>
      </c>
      <c r="H876" s="4">
        <v>195</v>
      </c>
      <c r="I876" s="4">
        <v>356</v>
      </c>
      <c r="J876" s="6">
        <v>1427.08</v>
      </c>
      <c r="K876" s="4">
        <v>0.65700000000000003</v>
      </c>
      <c r="L876" s="4" t="s">
        <v>19</v>
      </c>
      <c r="M876" s="4">
        <f>Inventory[[#This Row],[Daily_Demand]]*Inventory[[#This Row],[Lead_Time_Days]]</f>
        <v>162</v>
      </c>
      <c r="N876" s="4">
        <f>MAX(0, Inventory[[#This Row],[Demand_Duration_Lead_time]]+Inventory[[#This Row],[Safety_Stock]]-Inventory[[#This Row],[Current_Inventory]])</f>
        <v>0</v>
      </c>
      <c r="O8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76" s="8">
        <f>Inventory[[#This Row],[Current_Inventory]]*Inventory[[#This Row],[Unit_Cost]]</f>
        <v>676435.91999999993</v>
      </c>
      <c r="Q876" t="str">
        <f>IF(Inventory[[#This Row],[Stockout_Risk_Score]] &gt;= 0.8, "Critical",
   IF(Inventory[[#This Row],[Stockout_Risk_Score]] &gt;= 0.6, "High",
      IF(Inventory[[#This Row],[Stockout_Risk_Score]] &gt;= 0.3, "Medium", "Low")
   )
)</f>
        <v>High</v>
      </c>
      <c r="R876">
        <f>Inventory[[#This Row],[Lead_Time_Days]]*0.8</f>
        <v>2.4000000000000004</v>
      </c>
      <c r="S876">
        <f>MAX(0,Inventory[[#This Row],[Daily_Demand]]*Inventory[[#This Row],[Adj_Lead_Time]]+Inventory[[#This Row],[Safety_Stock]]-Inventory[[#This Row],[Current_Inventory]])</f>
        <v>0</v>
      </c>
    </row>
    <row r="877" spans="1:19" x14ac:dyDescent="0.25">
      <c r="A877">
        <v>876</v>
      </c>
      <c r="B877" t="s">
        <v>898</v>
      </c>
      <c r="C877" s="4" t="s">
        <v>13</v>
      </c>
      <c r="D877" t="s">
        <v>22</v>
      </c>
      <c r="E877" s="4">
        <v>146</v>
      </c>
      <c r="F877" s="4">
        <v>12</v>
      </c>
      <c r="G877" s="4">
        <v>599</v>
      </c>
      <c r="H877" s="4">
        <v>27</v>
      </c>
      <c r="I877" s="4">
        <v>142</v>
      </c>
      <c r="J877" s="6">
        <v>1605.67</v>
      </c>
      <c r="K877" s="4">
        <v>1.4999999999999999E-2</v>
      </c>
      <c r="L877" s="4" t="s">
        <v>15</v>
      </c>
      <c r="M877" s="4">
        <f>Inventory[[#This Row],[Daily_Demand]]*Inventory[[#This Row],[Lead_Time_Days]]</f>
        <v>1752</v>
      </c>
      <c r="N877" s="4">
        <f>MAX(0, Inventory[[#This Row],[Demand_Duration_Lead_time]]+Inventory[[#This Row],[Safety_Stock]]-Inventory[[#This Row],[Current_Inventory]])</f>
        <v>1180</v>
      </c>
      <c r="O8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77" s="8">
        <f>Inventory[[#This Row],[Current_Inventory]]*Inventory[[#This Row],[Unit_Cost]]</f>
        <v>961796.33000000007</v>
      </c>
      <c r="Q877" t="str">
        <f>IF(Inventory[[#This Row],[Stockout_Risk_Score]] &gt;= 0.8, "Critical",
   IF(Inventory[[#This Row],[Stockout_Risk_Score]] &gt;= 0.6, "High",
      IF(Inventory[[#This Row],[Stockout_Risk_Score]] &gt;= 0.3, "Medium", "Low")
   )
)</f>
        <v>Low</v>
      </c>
      <c r="R877">
        <f>Inventory[[#This Row],[Lead_Time_Days]]*0.8</f>
        <v>9.6000000000000014</v>
      </c>
      <c r="S877">
        <f>MAX(0,Inventory[[#This Row],[Daily_Demand]]*Inventory[[#This Row],[Adj_Lead_Time]]+Inventory[[#This Row],[Safety_Stock]]-Inventory[[#This Row],[Current_Inventory]])</f>
        <v>829.60000000000014</v>
      </c>
    </row>
    <row r="878" spans="1:19" x14ac:dyDescent="0.25">
      <c r="A878">
        <v>877</v>
      </c>
      <c r="B878" t="s">
        <v>899</v>
      </c>
      <c r="C878" s="4" t="s">
        <v>41</v>
      </c>
      <c r="D878" t="s">
        <v>18</v>
      </c>
      <c r="E878" s="4">
        <v>170</v>
      </c>
      <c r="F878" s="4">
        <v>5</v>
      </c>
      <c r="G878" s="4">
        <v>33</v>
      </c>
      <c r="H878" s="4">
        <v>106</v>
      </c>
      <c r="I878" s="4">
        <v>120</v>
      </c>
      <c r="J878" s="6">
        <v>783.27</v>
      </c>
      <c r="K878" s="4">
        <v>0.30099999999999999</v>
      </c>
      <c r="L878" s="4" t="s">
        <v>27</v>
      </c>
      <c r="M878" s="4">
        <f>Inventory[[#This Row],[Daily_Demand]]*Inventory[[#This Row],[Lead_Time_Days]]</f>
        <v>850</v>
      </c>
      <c r="N878" s="4">
        <f>MAX(0, Inventory[[#This Row],[Demand_Duration_Lead_time]]+Inventory[[#This Row],[Safety_Stock]]-Inventory[[#This Row],[Current_Inventory]])</f>
        <v>923</v>
      </c>
      <c r="O8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78" s="8">
        <f>Inventory[[#This Row],[Current_Inventory]]*Inventory[[#This Row],[Unit_Cost]]</f>
        <v>25847.91</v>
      </c>
      <c r="Q878" t="str">
        <f>IF(Inventory[[#This Row],[Stockout_Risk_Score]] &gt;= 0.8, "Critical",
   IF(Inventory[[#This Row],[Stockout_Risk_Score]] &gt;= 0.6, "High",
      IF(Inventory[[#This Row],[Stockout_Risk_Score]] &gt;= 0.3, "Medium", "Low")
   )
)</f>
        <v>Medium</v>
      </c>
      <c r="R878">
        <f>Inventory[[#This Row],[Lead_Time_Days]]*0.8</f>
        <v>4</v>
      </c>
      <c r="S878">
        <f>MAX(0,Inventory[[#This Row],[Daily_Demand]]*Inventory[[#This Row],[Adj_Lead_Time]]+Inventory[[#This Row],[Safety_Stock]]-Inventory[[#This Row],[Current_Inventory]])</f>
        <v>753</v>
      </c>
    </row>
    <row r="879" spans="1:19" x14ac:dyDescent="0.25">
      <c r="A879">
        <v>878</v>
      </c>
      <c r="B879" t="s">
        <v>900</v>
      </c>
      <c r="C879" s="4" t="s">
        <v>26</v>
      </c>
      <c r="D879" t="s">
        <v>18</v>
      </c>
      <c r="E879" s="4">
        <v>115</v>
      </c>
      <c r="F879" s="4">
        <v>10</v>
      </c>
      <c r="G879" s="4">
        <v>117</v>
      </c>
      <c r="H879" s="4">
        <v>43</v>
      </c>
      <c r="I879" s="4">
        <v>318</v>
      </c>
      <c r="J879" s="6">
        <v>941.49</v>
      </c>
      <c r="K879" s="4">
        <v>0.88900000000000001</v>
      </c>
      <c r="L879" s="4" t="s">
        <v>27</v>
      </c>
      <c r="M879" s="4">
        <f>Inventory[[#This Row],[Daily_Demand]]*Inventory[[#This Row],[Lead_Time_Days]]</f>
        <v>1150</v>
      </c>
      <c r="N879" s="4">
        <f>MAX(0, Inventory[[#This Row],[Demand_Duration_Lead_time]]+Inventory[[#This Row],[Safety_Stock]]-Inventory[[#This Row],[Current_Inventory]])</f>
        <v>1076</v>
      </c>
      <c r="O8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79" s="8">
        <f>Inventory[[#This Row],[Current_Inventory]]*Inventory[[#This Row],[Unit_Cost]]</f>
        <v>110154.33</v>
      </c>
      <c r="Q879" t="str">
        <f>IF(Inventory[[#This Row],[Stockout_Risk_Score]] &gt;= 0.8, "Critical",
   IF(Inventory[[#This Row],[Stockout_Risk_Score]] &gt;= 0.6, "High",
      IF(Inventory[[#This Row],[Stockout_Risk_Score]] &gt;= 0.3, "Medium", "Low")
   )
)</f>
        <v>Critical</v>
      </c>
      <c r="R879">
        <f>Inventory[[#This Row],[Lead_Time_Days]]*0.8</f>
        <v>8</v>
      </c>
      <c r="S879">
        <f>MAX(0,Inventory[[#This Row],[Daily_Demand]]*Inventory[[#This Row],[Adj_Lead_Time]]+Inventory[[#This Row],[Safety_Stock]]-Inventory[[#This Row],[Current_Inventory]])</f>
        <v>846</v>
      </c>
    </row>
    <row r="880" spans="1:19" x14ac:dyDescent="0.25">
      <c r="A880">
        <v>879</v>
      </c>
      <c r="B880" t="s">
        <v>901</v>
      </c>
      <c r="C880" s="4" t="s">
        <v>17</v>
      </c>
      <c r="D880" t="s">
        <v>18</v>
      </c>
      <c r="E880" s="4">
        <v>51</v>
      </c>
      <c r="F880" s="4">
        <v>4</v>
      </c>
      <c r="G880" s="4">
        <v>298</v>
      </c>
      <c r="H880" s="4">
        <v>196</v>
      </c>
      <c r="I880" s="4">
        <v>158</v>
      </c>
      <c r="J880" s="6">
        <v>1939.88</v>
      </c>
      <c r="K880" s="4">
        <v>0.75900000000000001</v>
      </c>
      <c r="L880" s="4" t="s">
        <v>27</v>
      </c>
      <c r="M880" s="4">
        <f>Inventory[[#This Row],[Daily_Demand]]*Inventory[[#This Row],[Lead_Time_Days]]</f>
        <v>204</v>
      </c>
      <c r="N880" s="4">
        <f>MAX(0, Inventory[[#This Row],[Demand_Duration_Lead_time]]+Inventory[[#This Row],[Safety_Stock]]-Inventory[[#This Row],[Current_Inventory]])</f>
        <v>102</v>
      </c>
      <c r="O8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80" s="8">
        <f>Inventory[[#This Row],[Current_Inventory]]*Inventory[[#This Row],[Unit_Cost]]</f>
        <v>578084.24</v>
      </c>
      <c r="Q880" t="str">
        <f>IF(Inventory[[#This Row],[Stockout_Risk_Score]] &gt;= 0.8, "Critical",
   IF(Inventory[[#This Row],[Stockout_Risk_Score]] &gt;= 0.6, "High",
      IF(Inventory[[#This Row],[Stockout_Risk_Score]] &gt;= 0.3, "Medium", "Low")
   )
)</f>
        <v>High</v>
      </c>
      <c r="R880">
        <f>Inventory[[#This Row],[Lead_Time_Days]]*0.8</f>
        <v>3.2</v>
      </c>
      <c r="S880">
        <f>MAX(0,Inventory[[#This Row],[Daily_Demand]]*Inventory[[#This Row],[Adj_Lead_Time]]+Inventory[[#This Row],[Safety_Stock]]-Inventory[[#This Row],[Current_Inventory]])</f>
        <v>61.200000000000045</v>
      </c>
    </row>
    <row r="881" spans="1:19" x14ac:dyDescent="0.25">
      <c r="A881">
        <v>880</v>
      </c>
      <c r="B881" t="s">
        <v>902</v>
      </c>
      <c r="C881" s="4" t="s">
        <v>21</v>
      </c>
      <c r="D881" t="s">
        <v>22</v>
      </c>
      <c r="E881" s="4">
        <v>116</v>
      </c>
      <c r="F881" s="4">
        <v>7</v>
      </c>
      <c r="G881" s="4">
        <v>509</v>
      </c>
      <c r="H881" s="4">
        <v>120</v>
      </c>
      <c r="I881" s="4">
        <v>230</v>
      </c>
      <c r="J881" s="6">
        <v>112.97</v>
      </c>
      <c r="K881" s="4">
        <v>0.53700000000000003</v>
      </c>
      <c r="L881" s="4" t="s">
        <v>15</v>
      </c>
      <c r="M881" s="4">
        <f>Inventory[[#This Row],[Daily_Demand]]*Inventory[[#This Row],[Lead_Time_Days]]</f>
        <v>812</v>
      </c>
      <c r="N881" s="4">
        <f>MAX(0, Inventory[[#This Row],[Demand_Duration_Lead_time]]+Inventory[[#This Row],[Safety_Stock]]-Inventory[[#This Row],[Current_Inventory]])</f>
        <v>423</v>
      </c>
      <c r="O8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81" s="8">
        <f>Inventory[[#This Row],[Current_Inventory]]*Inventory[[#This Row],[Unit_Cost]]</f>
        <v>57501.729999999996</v>
      </c>
      <c r="Q881" t="str">
        <f>IF(Inventory[[#This Row],[Stockout_Risk_Score]] &gt;= 0.8, "Critical",
   IF(Inventory[[#This Row],[Stockout_Risk_Score]] &gt;= 0.6, "High",
      IF(Inventory[[#This Row],[Stockout_Risk_Score]] &gt;= 0.3, "Medium", "Low")
   )
)</f>
        <v>Medium</v>
      </c>
      <c r="R881">
        <f>Inventory[[#This Row],[Lead_Time_Days]]*0.8</f>
        <v>5.6000000000000005</v>
      </c>
      <c r="S881">
        <f>MAX(0,Inventory[[#This Row],[Daily_Demand]]*Inventory[[#This Row],[Adj_Lead_Time]]+Inventory[[#This Row],[Safety_Stock]]-Inventory[[#This Row],[Current_Inventory]])</f>
        <v>260.60000000000002</v>
      </c>
    </row>
    <row r="882" spans="1:19" x14ac:dyDescent="0.25">
      <c r="A882">
        <v>881</v>
      </c>
      <c r="B882" t="s">
        <v>903</v>
      </c>
      <c r="C882" s="4" t="s">
        <v>13</v>
      </c>
      <c r="D882" t="s">
        <v>18</v>
      </c>
      <c r="E882" s="4">
        <v>165</v>
      </c>
      <c r="F882" s="4">
        <v>3</v>
      </c>
      <c r="G882" s="4">
        <v>778</v>
      </c>
      <c r="H882" s="4">
        <v>256</v>
      </c>
      <c r="I882" s="4">
        <v>264</v>
      </c>
      <c r="J882" s="6">
        <v>703.83</v>
      </c>
      <c r="K882" s="4">
        <v>0.9</v>
      </c>
      <c r="L882" s="4" t="s">
        <v>15</v>
      </c>
      <c r="M882" s="4">
        <f>Inventory[[#This Row],[Daily_Demand]]*Inventory[[#This Row],[Lead_Time_Days]]</f>
        <v>495</v>
      </c>
      <c r="N882" s="4">
        <f>MAX(0, Inventory[[#This Row],[Demand_Duration_Lead_time]]+Inventory[[#This Row],[Safety_Stock]]-Inventory[[#This Row],[Current_Inventory]])</f>
        <v>0</v>
      </c>
      <c r="O8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82" s="8">
        <f>Inventory[[#This Row],[Current_Inventory]]*Inventory[[#This Row],[Unit_Cost]]</f>
        <v>547579.74</v>
      </c>
      <c r="Q882" t="str">
        <f>IF(Inventory[[#This Row],[Stockout_Risk_Score]] &gt;= 0.8, "Critical",
   IF(Inventory[[#This Row],[Stockout_Risk_Score]] &gt;= 0.6, "High",
      IF(Inventory[[#This Row],[Stockout_Risk_Score]] &gt;= 0.3, "Medium", "Low")
   )
)</f>
        <v>Critical</v>
      </c>
      <c r="R882">
        <f>Inventory[[#This Row],[Lead_Time_Days]]*0.8</f>
        <v>2.4000000000000004</v>
      </c>
      <c r="S882">
        <f>MAX(0,Inventory[[#This Row],[Daily_Demand]]*Inventory[[#This Row],[Adj_Lead_Time]]+Inventory[[#This Row],[Safety_Stock]]-Inventory[[#This Row],[Current_Inventory]])</f>
        <v>0</v>
      </c>
    </row>
    <row r="883" spans="1:19" x14ac:dyDescent="0.25">
      <c r="A883">
        <v>882</v>
      </c>
      <c r="B883" t="s">
        <v>904</v>
      </c>
      <c r="C883" s="4" t="s">
        <v>17</v>
      </c>
      <c r="D883" t="s">
        <v>22</v>
      </c>
      <c r="E883" s="4">
        <v>47</v>
      </c>
      <c r="F883" s="4">
        <v>2</v>
      </c>
      <c r="G883" s="4">
        <v>643</v>
      </c>
      <c r="H883" s="4">
        <v>80</v>
      </c>
      <c r="I883" s="4">
        <v>163</v>
      </c>
      <c r="J883" s="6">
        <v>998.12</v>
      </c>
      <c r="K883" s="4">
        <v>0.48599999999999999</v>
      </c>
      <c r="L883" s="4" t="s">
        <v>19</v>
      </c>
      <c r="M883" s="4">
        <f>Inventory[[#This Row],[Daily_Demand]]*Inventory[[#This Row],[Lead_Time_Days]]</f>
        <v>94</v>
      </c>
      <c r="N883" s="4">
        <f>MAX(0, Inventory[[#This Row],[Demand_Duration_Lead_time]]+Inventory[[#This Row],[Safety_Stock]]-Inventory[[#This Row],[Current_Inventory]])</f>
        <v>0</v>
      </c>
      <c r="O8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883" s="8">
        <f>Inventory[[#This Row],[Current_Inventory]]*Inventory[[#This Row],[Unit_Cost]]</f>
        <v>641791.16</v>
      </c>
      <c r="Q883" t="str">
        <f>IF(Inventory[[#This Row],[Stockout_Risk_Score]] &gt;= 0.8, "Critical",
   IF(Inventory[[#This Row],[Stockout_Risk_Score]] &gt;= 0.6, "High",
      IF(Inventory[[#This Row],[Stockout_Risk_Score]] &gt;= 0.3, "Medium", "Low")
   )
)</f>
        <v>Medium</v>
      </c>
      <c r="R883">
        <f>Inventory[[#This Row],[Lead_Time_Days]]*0.8</f>
        <v>1.6</v>
      </c>
      <c r="S883">
        <f>MAX(0,Inventory[[#This Row],[Daily_Demand]]*Inventory[[#This Row],[Adj_Lead_Time]]+Inventory[[#This Row],[Safety_Stock]]-Inventory[[#This Row],[Current_Inventory]])</f>
        <v>0</v>
      </c>
    </row>
    <row r="884" spans="1:19" x14ac:dyDescent="0.25">
      <c r="A884">
        <v>883</v>
      </c>
      <c r="B884" t="s">
        <v>905</v>
      </c>
      <c r="C884" s="4" t="s">
        <v>21</v>
      </c>
      <c r="D884" t="s">
        <v>22</v>
      </c>
      <c r="E884" s="4">
        <v>95</v>
      </c>
      <c r="F884" s="4">
        <v>13</v>
      </c>
      <c r="G884" s="4">
        <v>226</v>
      </c>
      <c r="H884" s="4">
        <v>221</v>
      </c>
      <c r="I884" s="4">
        <v>234</v>
      </c>
      <c r="J884" s="6">
        <v>52.86</v>
      </c>
      <c r="K884" s="4">
        <v>0.56699999999999995</v>
      </c>
      <c r="L884" s="4" t="s">
        <v>19</v>
      </c>
      <c r="M884" s="4">
        <f>Inventory[[#This Row],[Daily_Demand]]*Inventory[[#This Row],[Lead_Time_Days]]</f>
        <v>1235</v>
      </c>
      <c r="N884" s="4">
        <f>MAX(0, Inventory[[#This Row],[Demand_Duration_Lead_time]]+Inventory[[#This Row],[Safety_Stock]]-Inventory[[#This Row],[Current_Inventory]])</f>
        <v>1230</v>
      </c>
      <c r="O8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84" s="8">
        <f>Inventory[[#This Row],[Current_Inventory]]*Inventory[[#This Row],[Unit_Cost]]</f>
        <v>11946.36</v>
      </c>
      <c r="Q884" t="str">
        <f>IF(Inventory[[#This Row],[Stockout_Risk_Score]] &gt;= 0.8, "Critical",
   IF(Inventory[[#This Row],[Stockout_Risk_Score]] &gt;= 0.6, "High",
      IF(Inventory[[#This Row],[Stockout_Risk_Score]] &gt;= 0.3, "Medium", "Low")
   )
)</f>
        <v>Medium</v>
      </c>
      <c r="R884">
        <f>Inventory[[#This Row],[Lead_Time_Days]]*0.8</f>
        <v>10.4</v>
      </c>
      <c r="S884">
        <f>MAX(0,Inventory[[#This Row],[Daily_Demand]]*Inventory[[#This Row],[Adj_Lead_Time]]+Inventory[[#This Row],[Safety_Stock]]-Inventory[[#This Row],[Current_Inventory]])</f>
        <v>983</v>
      </c>
    </row>
    <row r="885" spans="1:19" x14ac:dyDescent="0.25">
      <c r="A885">
        <v>884</v>
      </c>
      <c r="B885" t="s">
        <v>906</v>
      </c>
      <c r="C885" s="4" t="s">
        <v>21</v>
      </c>
      <c r="D885" t="s">
        <v>14</v>
      </c>
      <c r="E885" s="4">
        <v>33</v>
      </c>
      <c r="F885" s="4">
        <v>6</v>
      </c>
      <c r="G885" s="4">
        <v>252</v>
      </c>
      <c r="H885" s="4">
        <v>117</v>
      </c>
      <c r="I885" s="4">
        <v>174</v>
      </c>
      <c r="J885" s="6">
        <v>1803.3</v>
      </c>
      <c r="K885" s="4">
        <v>0.38200000000000001</v>
      </c>
      <c r="L885" s="4" t="s">
        <v>19</v>
      </c>
      <c r="M885" s="4">
        <f>Inventory[[#This Row],[Daily_Demand]]*Inventory[[#This Row],[Lead_Time_Days]]</f>
        <v>198</v>
      </c>
      <c r="N885" s="4">
        <f>MAX(0, Inventory[[#This Row],[Demand_Duration_Lead_time]]+Inventory[[#This Row],[Safety_Stock]]-Inventory[[#This Row],[Current_Inventory]])</f>
        <v>63</v>
      </c>
      <c r="O8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85" s="8">
        <f>Inventory[[#This Row],[Current_Inventory]]*Inventory[[#This Row],[Unit_Cost]]</f>
        <v>454431.6</v>
      </c>
      <c r="Q885" t="str">
        <f>IF(Inventory[[#This Row],[Stockout_Risk_Score]] &gt;= 0.8, "Critical",
   IF(Inventory[[#This Row],[Stockout_Risk_Score]] &gt;= 0.6, "High",
      IF(Inventory[[#This Row],[Stockout_Risk_Score]] &gt;= 0.3, "Medium", "Low")
   )
)</f>
        <v>Medium</v>
      </c>
      <c r="R885">
        <f>Inventory[[#This Row],[Lead_Time_Days]]*0.8</f>
        <v>4.8000000000000007</v>
      </c>
      <c r="S885">
        <f>MAX(0,Inventory[[#This Row],[Daily_Demand]]*Inventory[[#This Row],[Adj_Lead_Time]]+Inventory[[#This Row],[Safety_Stock]]-Inventory[[#This Row],[Current_Inventory]])</f>
        <v>23.400000000000034</v>
      </c>
    </row>
    <row r="886" spans="1:19" x14ac:dyDescent="0.25">
      <c r="A886">
        <v>885</v>
      </c>
      <c r="B886" t="s">
        <v>907</v>
      </c>
      <c r="C886" s="4" t="s">
        <v>41</v>
      </c>
      <c r="D886" t="s">
        <v>14</v>
      </c>
      <c r="E886" s="4">
        <v>132</v>
      </c>
      <c r="F886" s="4">
        <v>9</v>
      </c>
      <c r="G886" s="4">
        <v>592</v>
      </c>
      <c r="H886" s="4">
        <v>186</v>
      </c>
      <c r="I886" s="4">
        <v>154</v>
      </c>
      <c r="J886" s="6">
        <v>608.17999999999995</v>
      </c>
      <c r="K886" s="4">
        <v>0.62</v>
      </c>
      <c r="L886" s="4" t="s">
        <v>19</v>
      </c>
      <c r="M886" s="4">
        <f>Inventory[[#This Row],[Daily_Demand]]*Inventory[[#This Row],[Lead_Time_Days]]</f>
        <v>1188</v>
      </c>
      <c r="N886" s="4">
        <f>MAX(0, Inventory[[#This Row],[Demand_Duration_Lead_time]]+Inventory[[#This Row],[Safety_Stock]]-Inventory[[#This Row],[Current_Inventory]])</f>
        <v>782</v>
      </c>
      <c r="O8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86" s="8">
        <f>Inventory[[#This Row],[Current_Inventory]]*Inventory[[#This Row],[Unit_Cost]]</f>
        <v>360042.56</v>
      </c>
      <c r="Q886" t="str">
        <f>IF(Inventory[[#This Row],[Stockout_Risk_Score]] &gt;= 0.8, "Critical",
   IF(Inventory[[#This Row],[Stockout_Risk_Score]] &gt;= 0.6, "High",
      IF(Inventory[[#This Row],[Stockout_Risk_Score]] &gt;= 0.3, "Medium", "Low")
   )
)</f>
        <v>High</v>
      </c>
      <c r="R886">
        <f>Inventory[[#This Row],[Lead_Time_Days]]*0.8</f>
        <v>7.2</v>
      </c>
      <c r="S886">
        <f>MAX(0,Inventory[[#This Row],[Daily_Demand]]*Inventory[[#This Row],[Adj_Lead_Time]]+Inventory[[#This Row],[Safety_Stock]]-Inventory[[#This Row],[Current_Inventory]])</f>
        <v>544.40000000000009</v>
      </c>
    </row>
    <row r="887" spans="1:19" x14ac:dyDescent="0.25">
      <c r="A887">
        <v>886</v>
      </c>
      <c r="B887" t="s">
        <v>908</v>
      </c>
      <c r="C887" s="4" t="s">
        <v>26</v>
      </c>
      <c r="D887" t="s">
        <v>18</v>
      </c>
      <c r="E887" s="4">
        <v>189</v>
      </c>
      <c r="F887" s="4">
        <v>11</v>
      </c>
      <c r="G887" s="4">
        <v>616</v>
      </c>
      <c r="H887" s="4">
        <v>237</v>
      </c>
      <c r="I887" s="4">
        <v>286</v>
      </c>
      <c r="J887" s="6">
        <v>552.52</v>
      </c>
      <c r="K887" s="4">
        <v>0.31900000000000001</v>
      </c>
      <c r="L887" s="4" t="s">
        <v>27</v>
      </c>
      <c r="M887" s="4">
        <f>Inventory[[#This Row],[Daily_Demand]]*Inventory[[#This Row],[Lead_Time_Days]]</f>
        <v>2079</v>
      </c>
      <c r="N887" s="4">
        <f>MAX(0, Inventory[[#This Row],[Demand_Duration_Lead_time]]+Inventory[[#This Row],[Safety_Stock]]-Inventory[[#This Row],[Current_Inventory]])</f>
        <v>1700</v>
      </c>
      <c r="O8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87" s="8">
        <f>Inventory[[#This Row],[Current_Inventory]]*Inventory[[#This Row],[Unit_Cost]]</f>
        <v>340352.32</v>
      </c>
      <c r="Q887" t="str">
        <f>IF(Inventory[[#This Row],[Stockout_Risk_Score]] &gt;= 0.8, "Critical",
   IF(Inventory[[#This Row],[Stockout_Risk_Score]] &gt;= 0.6, "High",
      IF(Inventory[[#This Row],[Stockout_Risk_Score]] &gt;= 0.3, "Medium", "Low")
   )
)</f>
        <v>Medium</v>
      </c>
      <c r="R887">
        <f>Inventory[[#This Row],[Lead_Time_Days]]*0.8</f>
        <v>8.8000000000000007</v>
      </c>
      <c r="S887">
        <f>MAX(0,Inventory[[#This Row],[Daily_Demand]]*Inventory[[#This Row],[Adj_Lead_Time]]+Inventory[[#This Row],[Safety_Stock]]-Inventory[[#This Row],[Current_Inventory]])</f>
        <v>1284.2</v>
      </c>
    </row>
    <row r="888" spans="1:19" x14ac:dyDescent="0.25">
      <c r="A888">
        <v>887</v>
      </c>
      <c r="B888" t="s">
        <v>909</v>
      </c>
      <c r="C888" s="4" t="s">
        <v>26</v>
      </c>
      <c r="D888" t="s">
        <v>18</v>
      </c>
      <c r="E888" s="4">
        <v>137</v>
      </c>
      <c r="F888" s="4">
        <v>11</v>
      </c>
      <c r="G888" s="4">
        <v>714</v>
      </c>
      <c r="H888" s="4">
        <v>28</v>
      </c>
      <c r="I888" s="4">
        <v>190</v>
      </c>
      <c r="J888" s="6">
        <v>1649.64</v>
      </c>
      <c r="K888" s="4">
        <v>0.38500000000000001</v>
      </c>
      <c r="L888" s="4" t="s">
        <v>19</v>
      </c>
      <c r="M888" s="4">
        <f>Inventory[[#This Row],[Daily_Demand]]*Inventory[[#This Row],[Lead_Time_Days]]</f>
        <v>1507</v>
      </c>
      <c r="N888" s="4">
        <f>MAX(0, Inventory[[#This Row],[Demand_Duration_Lead_time]]+Inventory[[#This Row],[Safety_Stock]]-Inventory[[#This Row],[Current_Inventory]])</f>
        <v>821</v>
      </c>
      <c r="O8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88" s="8">
        <f>Inventory[[#This Row],[Current_Inventory]]*Inventory[[#This Row],[Unit_Cost]]</f>
        <v>1177842.96</v>
      </c>
      <c r="Q888" t="str">
        <f>IF(Inventory[[#This Row],[Stockout_Risk_Score]] &gt;= 0.8, "Critical",
   IF(Inventory[[#This Row],[Stockout_Risk_Score]] &gt;= 0.6, "High",
      IF(Inventory[[#This Row],[Stockout_Risk_Score]] &gt;= 0.3, "Medium", "Low")
   )
)</f>
        <v>Medium</v>
      </c>
      <c r="R888">
        <f>Inventory[[#This Row],[Lead_Time_Days]]*0.8</f>
        <v>8.8000000000000007</v>
      </c>
      <c r="S888">
        <f>MAX(0,Inventory[[#This Row],[Daily_Demand]]*Inventory[[#This Row],[Adj_Lead_Time]]+Inventory[[#This Row],[Safety_Stock]]-Inventory[[#This Row],[Current_Inventory]])</f>
        <v>519.60000000000014</v>
      </c>
    </row>
    <row r="889" spans="1:19" x14ac:dyDescent="0.25">
      <c r="A889">
        <v>888</v>
      </c>
      <c r="B889" t="s">
        <v>910</v>
      </c>
      <c r="C889" s="4" t="s">
        <v>17</v>
      </c>
      <c r="D889" t="s">
        <v>22</v>
      </c>
      <c r="E889" s="4">
        <v>100</v>
      </c>
      <c r="F889" s="4">
        <v>3</v>
      </c>
      <c r="G889" s="4">
        <v>258</v>
      </c>
      <c r="H889" s="4">
        <v>257</v>
      </c>
      <c r="I889" s="4">
        <v>342</v>
      </c>
      <c r="J889" s="6">
        <v>592.07000000000005</v>
      </c>
      <c r="K889" s="4">
        <v>0.96599999999999997</v>
      </c>
      <c r="L889" s="4" t="s">
        <v>27</v>
      </c>
      <c r="M889" s="4">
        <f>Inventory[[#This Row],[Daily_Demand]]*Inventory[[#This Row],[Lead_Time_Days]]</f>
        <v>300</v>
      </c>
      <c r="N889" s="4">
        <f>MAX(0, Inventory[[#This Row],[Demand_Duration_Lead_time]]+Inventory[[#This Row],[Safety_Stock]]-Inventory[[#This Row],[Current_Inventory]])</f>
        <v>299</v>
      </c>
      <c r="O8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89" s="8">
        <f>Inventory[[#This Row],[Current_Inventory]]*Inventory[[#This Row],[Unit_Cost]]</f>
        <v>152754.06000000003</v>
      </c>
      <c r="Q889" t="str">
        <f>IF(Inventory[[#This Row],[Stockout_Risk_Score]] &gt;= 0.8, "Critical",
   IF(Inventory[[#This Row],[Stockout_Risk_Score]] &gt;= 0.6, "High",
      IF(Inventory[[#This Row],[Stockout_Risk_Score]] &gt;= 0.3, "Medium", "Low")
   )
)</f>
        <v>Critical</v>
      </c>
      <c r="R889">
        <f>Inventory[[#This Row],[Lead_Time_Days]]*0.8</f>
        <v>2.4000000000000004</v>
      </c>
      <c r="S889">
        <f>MAX(0,Inventory[[#This Row],[Daily_Demand]]*Inventory[[#This Row],[Adj_Lead_Time]]+Inventory[[#This Row],[Safety_Stock]]-Inventory[[#This Row],[Current_Inventory]])</f>
        <v>239</v>
      </c>
    </row>
    <row r="890" spans="1:19" x14ac:dyDescent="0.25">
      <c r="A890">
        <v>889</v>
      </c>
      <c r="B890" t="s">
        <v>911</v>
      </c>
      <c r="C890" s="4" t="s">
        <v>26</v>
      </c>
      <c r="D890" t="s">
        <v>18</v>
      </c>
      <c r="E890" s="4">
        <v>192</v>
      </c>
      <c r="F890" s="4">
        <v>11</v>
      </c>
      <c r="G890" s="4">
        <v>269</v>
      </c>
      <c r="H890" s="4">
        <v>218</v>
      </c>
      <c r="I890" s="4">
        <v>207</v>
      </c>
      <c r="J890" s="6">
        <v>1332.36</v>
      </c>
      <c r="K890" s="4">
        <v>0.111</v>
      </c>
      <c r="L890" s="4" t="s">
        <v>27</v>
      </c>
      <c r="M890" s="4">
        <f>Inventory[[#This Row],[Daily_Demand]]*Inventory[[#This Row],[Lead_Time_Days]]</f>
        <v>2112</v>
      </c>
      <c r="N890" s="4">
        <f>MAX(0, Inventory[[#This Row],[Demand_Duration_Lead_time]]+Inventory[[#This Row],[Safety_Stock]]-Inventory[[#This Row],[Current_Inventory]])</f>
        <v>2061</v>
      </c>
      <c r="O8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90" s="8">
        <f>Inventory[[#This Row],[Current_Inventory]]*Inventory[[#This Row],[Unit_Cost]]</f>
        <v>358404.83999999997</v>
      </c>
      <c r="Q890" t="str">
        <f>IF(Inventory[[#This Row],[Stockout_Risk_Score]] &gt;= 0.8, "Critical",
   IF(Inventory[[#This Row],[Stockout_Risk_Score]] &gt;= 0.6, "High",
      IF(Inventory[[#This Row],[Stockout_Risk_Score]] &gt;= 0.3, "Medium", "Low")
   )
)</f>
        <v>Low</v>
      </c>
      <c r="R890">
        <f>Inventory[[#This Row],[Lead_Time_Days]]*0.8</f>
        <v>8.8000000000000007</v>
      </c>
      <c r="S890">
        <f>MAX(0,Inventory[[#This Row],[Daily_Demand]]*Inventory[[#This Row],[Adj_Lead_Time]]+Inventory[[#This Row],[Safety_Stock]]-Inventory[[#This Row],[Current_Inventory]])</f>
        <v>1638.6000000000001</v>
      </c>
    </row>
    <row r="891" spans="1:19" x14ac:dyDescent="0.25">
      <c r="A891">
        <v>890</v>
      </c>
      <c r="B891" t="s">
        <v>912</v>
      </c>
      <c r="C891" s="4" t="s">
        <v>13</v>
      </c>
      <c r="D891" t="s">
        <v>18</v>
      </c>
      <c r="E891" s="4">
        <v>121</v>
      </c>
      <c r="F891" s="4">
        <v>10</v>
      </c>
      <c r="G891" s="4">
        <v>602</v>
      </c>
      <c r="H891" s="4">
        <v>225</v>
      </c>
      <c r="I891" s="4">
        <v>323</v>
      </c>
      <c r="J891" s="6">
        <v>1651.93</v>
      </c>
      <c r="K891" s="4">
        <v>0.105</v>
      </c>
      <c r="L891" s="4" t="s">
        <v>15</v>
      </c>
      <c r="M891" s="4">
        <f>Inventory[[#This Row],[Daily_Demand]]*Inventory[[#This Row],[Lead_Time_Days]]</f>
        <v>1210</v>
      </c>
      <c r="N891" s="4">
        <f>MAX(0, Inventory[[#This Row],[Demand_Duration_Lead_time]]+Inventory[[#This Row],[Safety_Stock]]-Inventory[[#This Row],[Current_Inventory]])</f>
        <v>833</v>
      </c>
      <c r="O8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91" s="8">
        <f>Inventory[[#This Row],[Current_Inventory]]*Inventory[[#This Row],[Unit_Cost]]</f>
        <v>994461.86</v>
      </c>
      <c r="Q891" t="str">
        <f>IF(Inventory[[#This Row],[Stockout_Risk_Score]] &gt;= 0.8, "Critical",
   IF(Inventory[[#This Row],[Stockout_Risk_Score]] &gt;= 0.6, "High",
      IF(Inventory[[#This Row],[Stockout_Risk_Score]] &gt;= 0.3, "Medium", "Low")
   )
)</f>
        <v>Low</v>
      </c>
      <c r="R891">
        <f>Inventory[[#This Row],[Lead_Time_Days]]*0.8</f>
        <v>8</v>
      </c>
      <c r="S891">
        <f>MAX(0,Inventory[[#This Row],[Daily_Demand]]*Inventory[[#This Row],[Adj_Lead_Time]]+Inventory[[#This Row],[Safety_Stock]]-Inventory[[#This Row],[Current_Inventory]])</f>
        <v>591</v>
      </c>
    </row>
    <row r="892" spans="1:19" x14ac:dyDescent="0.25">
      <c r="A892">
        <v>891</v>
      </c>
      <c r="B892" t="s">
        <v>913</v>
      </c>
      <c r="C892" s="4" t="s">
        <v>26</v>
      </c>
      <c r="D892" t="s">
        <v>22</v>
      </c>
      <c r="E892" s="4">
        <v>74</v>
      </c>
      <c r="F892" s="4">
        <v>13</v>
      </c>
      <c r="G892" s="4">
        <v>759</v>
      </c>
      <c r="H892" s="4">
        <v>210</v>
      </c>
      <c r="I892" s="4">
        <v>390</v>
      </c>
      <c r="J892" s="6">
        <v>1595.33</v>
      </c>
      <c r="K892" s="4">
        <v>4.2999999999999997E-2</v>
      </c>
      <c r="L892" s="4" t="s">
        <v>27</v>
      </c>
      <c r="M892" s="4">
        <f>Inventory[[#This Row],[Daily_Demand]]*Inventory[[#This Row],[Lead_Time_Days]]</f>
        <v>962</v>
      </c>
      <c r="N892" s="4">
        <f>MAX(0, Inventory[[#This Row],[Demand_Duration_Lead_time]]+Inventory[[#This Row],[Safety_Stock]]-Inventory[[#This Row],[Current_Inventory]])</f>
        <v>413</v>
      </c>
      <c r="O8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92" s="8">
        <f>Inventory[[#This Row],[Current_Inventory]]*Inventory[[#This Row],[Unit_Cost]]</f>
        <v>1210855.47</v>
      </c>
      <c r="Q892" t="str">
        <f>IF(Inventory[[#This Row],[Stockout_Risk_Score]] &gt;= 0.8, "Critical",
   IF(Inventory[[#This Row],[Stockout_Risk_Score]] &gt;= 0.6, "High",
      IF(Inventory[[#This Row],[Stockout_Risk_Score]] &gt;= 0.3, "Medium", "Low")
   )
)</f>
        <v>Low</v>
      </c>
      <c r="R892">
        <f>Inventory[[#This Row],[Lead_Time_Days]]*0.8</f>
        <v>10.4</v>
      </c>
      <c r="S892">
        <f>MAX(0,Inventory[[#This Row],[Daily_Demand]]*Inventory[[#This Row],[Adj_Lead_Time]]+Inventory[[#This Row],[Safety_Stock]]-Inventory[[#This Row],[Current_Inventory]])</f>
        <v>220.60000000000002</v>
      </c>
    </row>
    <row r="893" spans="1:19" x14ac:dyDescent="0.25">
      <c r="A893">
        <v>892</v>
      </c>
      <c r="B893" t="s">
        <v>914</v>
      </c>
      <c r="C893" s="4" t="s">
        <v>17</v>
      </c>
      <c r="D893" t="s">
        <v>18</v>
      </c>
      <c r="E893" s="4">
        <v>134</v>
      </c>
      <c r="F893" s="4">
        <v>9</v>
      </c>
      <c r="G893" s="4">
        <v>616</v>
      </c>
      <c r="H893" s="4">
        <v>266</v>
      </c>
      <c r="I893" s="4">
        <v>166</v>
      </c>
      <c r="J893" s="6">
        <v>1574.8</v>
      </c>
      <c r="K893" s="4">
        <v>0.32</v>
      </c>
      <c r="L893" s="4" t="s">
        <v>15</v>
      </c>
      <c r="M893" s="4">
        <f>Inventory[[#This Row],[Daily_Demand]]*Inventory[[#This Row],[Lead_Time_Days]]</f>
        <v>1206</v>
      </c>
      <c r="N893" s="4">
        <f>MAX(0, Inventory[[#This Row],[Demand_Duration_Lead_time]]+Inventory[[#This Row],[Safety_Stock]]-Inventory[[#This Row],[Current_Inventory]])</f>
        <v>856</v>
      </c>
      <c r="O8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93" s="8">
        <f>Inventory[[#This Row],[Current_Inventory]]*Inventory[[#This Row],[Unit_Cost]]</f>
        <v>970076.79999999993</v>
      </c>
      <c r="Q893" t="str">
        <f>IF(Inventory[[#This Row],[Stockout_Risk_Score]] &gt;= 0.8, "Critical",
   IF(Inventory[[#This Row],[Stockout_Risk_Score]] &gt;= 0.6, "High",
      IF(Inventory[[#This Row],[Stockout_Risk_Score]] &gt;= 0.3, "Medium", "Low")
   )
)</f>
        <v>Medium</v>
      </c>
      <c r="R893">
        <f>Inventory[[#This Row],[Lead_Time_Days]]*0.8</f>
        <v>7.2</v>
      </c>
      <c r="S893">
        <f>MAX(0,Inventory[[#This Row],[Daily_Demand]]*Inventory[[#This Row],[Adj_Lead_Time]]+Inventory[[#This Row],[Safety_Stock]]-Inventory[[#This Row],[Current_Inventory]])</f>
        <v>614.80000000000018</v>
      </c>
    </row>
    <row r="894" spans="1:19" x14ac:dyDescent="0.25">
      <c r="A894">
        <v>893</v>
      </c>
      <c r="B894" t="s">
        <v>915</v>
      </c>
      <c r="C894" s="4" t="s">
        <v>26</v>
      </c>
      <c r="D894" t="s">
        <v>18</v>
      </c>
      <c r="E894" s="4">
        <v>74</v>
      </c>
      <c r="F894" s="4">
        <v>4</v>
      </c>
      <c r="G894" s="4">
        <v>325</v>
      </c>
      <c r="H894" s="4">
        <v>115</v>
      </c>
      <c r="I894" s="4">
        <v>111</v>
      </c>
      <c r="J894" s="6">
        <v>222.84</v>
      </c>
      <c r="K894" s="4">
        <v>0.39800000000000002</v>
      </c>
      <c r="L894" s="4" t="s">
        <v>19</v>
      </c>
      <c r="M894" s="4">
        <f>Inventory[[#This Row],[Daily_Demand]]*Inventory[[#This Row],[Lead_Time_Days]]</f>
        <v>296</v>
      </c>
      <c r="N894" s="4">
        <f>MAX(0, Inventory[[#This Row],[Demand_Duration_Lead_time]]+Inventory[[#This Row],[Safety_Stock]]-Inventory[[#This Row],[Current_Inventory]])</f>
        <v>86</v>
      </c>
      <c r="O8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94" s="8">
        <f>Inventory[[#This Row],[Current_Inventory]]*Inventory[[#This Row],[Unit_Cost]]</f>
        <v>72423</v>
      </c>
      <c r="Q894" t="str">
        <f>IF(Inventory[[#This Row],[Stockout_Risk_Score]] &gt;= 0.8, "Critical",
   IF(Inventory[[#This Row],[Stockout_Risk_Score]] &gt;= 0.6, "High",
      IF(Inventory[[#This Row],[Stockout_Risk_Score]] &gt;= 0.3, "Medium", "Low")
   )
)</f>
        <v>Medium</v>
      </c>
      <c r="R894">
        <f>Inventory[[#This Row],[Lead_Time_Days]]*0.8</f>
        <v>3.2</v>
      </c>
      <c r="S894">
        <f>MAX(0,Inventory[[#This Row],[Daily_Demand]]*Inventory[[#This Row],[Adj_Lead_Time]]+Inventory[[#This Row],[Safety_Stock]]-Inventory[[#This Row],[Current_Inventory]])</f>
        <v>26.800000000000011</v>
      </c>
    </row>
    <row r="895" spans="1:19" x14ac:dyDescent="0.25">
      <c r="A895">
        <v>894</v>
      </c>
      <c r="B895" t="s">
        <v>916</v>
      </c>
      <c r="C895" s="4" t="s">
        <v>13</v>
      </c>
      <c r="D895" t="s">
        <v>22</v>
      </c>
      <c r="E895" s="4">
        <v>114</v>
      </c>
      <c r="F895" s="4">
        <v>2</v>
      </c>
      <c r="G895" s="4">
        <v>482</v>
      </c>
      <c r="H895" s="4">
        <v>280</v>
      </c>
      <c r="I895" s="4">
        <v>73</v>
      </c>
      <c r="J895" s="6">
        <v>205.7</v>
      </c>
      <c r="K895" s="4">
        <v>9.5000000000000001E-2</v>
      </c>
      <c r="L895" s="4" t="s">
        <v>19</v>
      </c>
      <c r="M895" s="4">
        <f>Inventory[[#This Row],[Daily_Demand]]*Inventory[[#This Row],[Lead_Time_Days]]</f>
        <v>228</v>
      </c>
      <c r="N895" s="4">
        <f>MAX(0, Inventory[[#This Row],[Demand_Duration_Lead_time]]+Inventory[[#This Row],[Safety_Stock]]-Inventory[[#This Row],[Current_Inventory]])</f>
        <v>26</v>
      </c>
      <c r="O8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95" s="8">
        <f>Inventory[[#This Row],[Current_Inventory]]*Inventory[[#This Row],[Unit_Cost]]</f>
        <v>99147.4</v>
      </c>
      <c r="Q895" t="str">
        <f>IF(Inventory[[#This Row],[Stockout_Risk_Score]] &gt;= 0.8, "Critical",
   IF(Inventory[[#This Row],[Stockout_Risk_Score]] &gt;= 0.6, "High",
      IF(Inventory[[#This Row],[Stockout_Risk_Score]] &gt;= 0.3, "Medium", "Low")
   )
)</f>
        <v>Low</v>
      </c>
      <c r="R895">
        <f>Inventory[[#This Row],[Lead_Time_Days]]*0.8</f>
        <v>1.6</v>
      </c>
      <c r="S895">
        <f>MAX(0,Inventory[[#This Row],[Daily_Demand]]*Inventory[[#This Row],[Adj_Lead_Time]]+Inventory[[#This Row],[Safety_Stock]]-Inventory[[#This Row],[Current_Inventory]])</f>
        <v>0</v>
      </c>
    </row>
    <row r="896" spans="1:19" x14ac:dyDescent="0.25">
      <c r="A896">
        <v>895</v>
      </c>
      <c r="B896" t="s">
        <v>917</v>
      </c>
      <c r="C896" s="4" t="s">
        <v>41</v>
      </c>
      <c r="D896" t="s">
        <v>22</v>
      </c>
      <c r="E896" s="4">
        <v>175</v>
      </c>
      <c r="F896" s="4">
        <v>5</v>
      </c>
      <c r="G896" s="4">
        <v>255</v>
      </c>
      <c r="H896" s="4">
        <v>280</v>
      </c>
      <c r="I896" s="4">
        <v>109</v>
      </c>
      <c r="J896" s="6">
        <v>648.20000000000005</v>
      </c>
      <c r="K896" s="4">
        <v>0.54900000000000004</v>
      </c>
      <c r="L896" s="4" t="s">
        <v>15</v>
      </c>
      <c r="M896" s="4">
        <f>Inventory[[#This Row],[Daily_Demand]]*Inventory[[#This Row],[Lead_Time_Days]]</f>
        <v>875</v>
      </c>
      <c r="N896" s="4">
        <f>MAX(0, Inventory[[#This Row],[Demand_Duration_Lead_time]]+Inventory[[#This Row],[Safety_Stock]]-Inventory[[#This Row],[Current_Inventory]])</f>
        <v>900</v>
      </c>
      <c r="O8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96" s="8">
        <f>Inventory[[#This Row],[Current_Inventory]]*Inventory[[#This Row],[Unit_Cost]]</f>
        <v>165291</v>
      </c>
      <c r="Q896" t="str">
        <f>IF(Inventory[[#This Row],[Stockout_Risk_Score]] &gt;= 0.8, "Critical",
   IF(Inventory[[#This Row],[Stockout_Risk_Score]] &gt;= 0.6, "High",
      IF(Inventory[[#This Row],[Stockout_Risk_Score]] &gt;= 0.3, "Medium", "Low")
   )
)</f>
        <v>Medium</v>
      </c>
      <c r="R896">
        <f>Inventory[[#This Row],[Lead_Time_Days]]*0.8</f>
        <v>4</v>
      </c>
      <c r="S896">
        <f>MAX(0,Inventory[[#This Row],[Daily_Demand]]*Inventory[[#This Row],[Adj_Lead_Time]]+Inventory[[#This Row],[Safety_Stock]]-Inventory[[#This Row],[Current_Inventory]])</f>
        <v>725</v>
      </c>
    </row>
    <row r="897" spans="1:19" x14ac:dyDescent="0.25">
      <c r="A897">
        <v>896</v>
      </c>
      <c r="B897" t="s">
        <v>918</v>
      </c>
      <c r="C897" s="4" t="s">
        <v>17</v>
      </c>
      <c r="D897" t="s">
        <v>14</v>
      </c>
      <c r="E897" s="4">
        <v>136</v>
      </c>
      <c r="F897" s="4">
        <v>9</v>
      </c>
      <c r="G897" s="4">
        <v>310</v>
      </c>
      <c r="H897" s="4">
        <v>130</v>
      </c>
      <c r="I897" s="4">
        <v>365</v>
      </c>
      <c r="J897" s="6">
        <v>120.1</v>
      </c>
      <c r="K897" s="4">
        <v>0.58299999999999996</v>
      </c>
      <c r="L897" s="4" t="s">
        <v>15</v>
      </c>
      <c r="M897" s="4">
        <f>Inventory[[#This Row],[Daily_Demand]]*Inventory[[#This Row],[Lead_Time_Days]]</f>
        <v>1224</v>
      </c>
      <c r="N897" s="4">
        <f>MAX(0, Inventory[[#This Row],[Demand_Duration_Lead_time]]+Inventory[[#This Row],[Safety_Stock]]-Inventory[[#This Row],[Current_Inventory]])</f>
        <v>1044</v>
      </c>
      <c r="O8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97" s="8">
        <f>Inventory[[#This Row],[Current_Inventory]]*Inventory[[#This Row],[Unit_Cost]]</f>
        <v>37231</v>
      </c>
      <c r="Q897" t="str">
        <f>IF(Inventory[[#This Row],[Stockout_Risk_Score]] &gt;= 0.8, "Critical",
   IF(Inventory[[#This Row],[Stockout_Risk_Score]] &gt;= 0.6, "High",
      IF(Inventory[[#This Row],[Stockout_Risk_Score]] &gt;= 0.3, "Medium", "Low")
   )
)</f>
        <v>Medium</v>
      </c>
      <c r="R897">
        <f>Inventory[[#This Row],[Lead_Time_Days]]*0.8</f>
        <v>7.2</v>
      </c>
      <c r="S897">
        <f>MAX(0,Inventory[[#This Row],[Daily_Demand]]*Inventory[[#This Row],[Adj_Lead_Time]]+Inventory[[#This Row],[Safety_Stock]]-Inventory[[#This Row],[Current_Inventory]])</f>
        <v>799.2</v>
      </c>
    </row>
    <row r="898" spans="1:19" x14ac:dyDescent="0.25">
      <c r="A898">
        <v>897</v>
      </c>
      <c r="B898" t="s">
        <v>919</v>
      </c>
      <c r="C898" s="4" t="s">
        <v>41</v>
      </c>
      <c r="D898" t="s">
        <v>22</v>
      </c>
      <c r="E898" s="4">
        <v>60</v>
      </c>
      <c r="F898" s="4">
        <v>4</v>
      </c>
      <c r="G898" s="4">
        <v>58</v>
      </c>
      <c r="H898" s="4">
        <v>254</v>
      </c>
      <c r="I898" s="4">
        <v>314</v>
      </c>
      <c r="J898" s="6">
        <v>1025.8399999999999</v>
      </c>
      <c r="K898" s="4">
        <v>0.751</v>
      </c>
      <c r="L898" s="4" t="s">
        <v>19</v>
      </c>
      <c r="M898" s="4">
        <f>Inventory[[#This Row],[Daily_Demand]]*Inventory[[#This Row],[Lead_Time_Days]]</f>
        <v>240</v>
      </c>
      <c r="N898" s="4">
        <f>MAX(0, Inventory[[#This Row],[Demand_Duration_Lead_time]]+Inventory[[#This Row],[Safety_Stock]]-Inventory[[#This Row],[Current_Inventory]])</f>
        <v>436</v>
      </c>
      <c r="O8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898" s="8">
        <f>Inventory[[#This Row],[Current_Inventory]]*Inventory[[#This Row],[Unit_Cost]]</f>
        <v>59498.719999999994</v>
      </c>
      <c r="Q898" t="str">
        <f>IF(Inventory[[#This Row],[Stockout_Risk_Score]] &gt;= 0.8, "Critical",
   IF(Inventory[[#This Row],[Stockout_Risk_Score]] &gt;= 0.6, "High",
      IF(Inventory[[#This Row],[Stockout_Risk_Score]] &gt;= 0.3, "Medium", "Low")
   )
)</f>
        <v>High</v>
      </c>
      <c r="R898">
        <f>Inventory[[#This Row],[Lead_Time_Days]]*0.8</f>
        <v>3.2</v>
      </c>
      <c r="S898">
        <f>MAX(0,Inventory[[#This Row],[Daily_Demand]]*Inventory[[#This Row],[Adj_Lead_Time]]+Inventory[[#This Row],[Safety_Stock]]-Inventory[[#This Row],[Current_Inventory]])</f>
        <v>388</v>
      </c>
    </row>
    <row r="899" spans="1:19" x14ac:dyDescent="0.25">
      <c r="A899">
        <v>898</v>
      </c>
      <c r="B899" t="s">
        <v>920</v>
      </c>
      <c r="C899" s="4" t="s">
        <v>41</v>
      </c>
      <c r="D899" t="s">
        <v>14</v>
      </c>
      <c r="E899" s="4">
        <v>191</v>
      </c>
      <c r="F899" s="4">
        <v>11</v>
      </c>
      <c r="G899" s="4">
        <v>737</v>
      </c>
      <c r="H899" s="4">
        <v>75</v>
      </c>
      <c r="I899" s="4">
        <v>229</v>
      </c>
      <c r="J899" s="6">
        <v>819.83</v>
      </c>
      <c r="K899" s="4">
        <v>0.97599999999999998</v>
      </c>
      <c r="L899" s="4" t="s">
        <v>27</v>
      </c>
      <c r="M899" s="4">
        <f>Inventory[[#This Row],[Daily_Demand]]*Inventory[[#This Row],[Lead_Time_Days]]</f>
        <v>2101</v>
      </c>
      <c r="N899" s="4">
        <f>MAX(0, Inventory[[#This Row],[Demand_Duration_Lead_time]]+Inventory[[#This Row],[Safety_Stock]]-Inventory[[#This Row],[Current_Inventory]])</f>
        <v>1439</v>
      </c>
      <c r="O8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899" s="8">
        <f>Inventory[[#This Row],[Current_Inventory]]*Inventory[[#This Row],[Unit_Cost]]</f>
        <v>604214.71000000008</v>
      </c>
      <c r="Q899" t="str">
        <f>IF(Inventory[[#This Row],[Stockout_Risk_Score]] &gt;= 0.8, "Critical",
   IF(Inventory[[#This Row],[Stockout_Risk_Score]] &gt;= 0.6, "High",
      IF(Inventory[[#This Row],[Stockout_Risk_Score]] &gt;= 0.3, "Medium", "Low")
   )
)</f>
        <v>Critical</v>
      </c>
      <c r="R899">
        <f>Inventory[[#This Row],[Lead_Time_Days]]*0.8</f>
        <v>8.8000000000000007</v>
      </c>
      <c r="S899">
        <f>MAX(0,Inventory[[#This Row],[Daily_Demand]]*Inventory[[#This Row],[Adj_Lead_Time]]+Inventory[[#This Row],[Safety_Stock]]-Inventory[[#This Row],[Current_Inventory]])</f>
        <v>1018.8000000000002</v>
      </c>
    </row>
    <row r="900" spans="1:19" x14ac:dyDescent="0.25">
      <c r="A900">
        <v>899</v>
      </c>
      <c r="B900" t="s">
        <v>921</v>
      </c>
      <c r="C900" s="4" t="s">
        <v>41</v>
      </c>
      <c r="D900" t="s">
        <v>18</v>
      </c>
      <c r="E900" s="4">
        <v>93</v>
      </c>
      <c r="F900" s="4">
        <v>13</v>
      </c>
      <c r="G900" s="4">
        <v>202</v>
      </c>
      <c r="H900" s="4">
        <v>237</v>
      </c>
      <c r="I900" s="4">
        <v>281</v>
      </c>
      <c r="J900" s="6">
        <v>1136.2</v>
      </c>
      <c r="K900" s="4">
        <v>0.61899999999999999</v>
      </c>
      <c r="L900" s="4" t="s">
        <v>27</v>
      </c>
      <c r="M900" s="4">
        <f>Inventory[[#This Row],[Daily_Demand]]*Inventory[[#This Row],[Lead_Time_Days]]</f>
        <v>1209</v>
      </c>
      <c r="N900" s="4">
        <f>MAX(0, Inventory[[#This Row],[Demand_Duration_Lead_time]]+Inventory[[#This Row],[Safety_Stock]]-Inventory[[#This Row],[Current_Inventory]])</f>
        <v>1244</v>
      </c>
      <c r="O9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00" s="8">
        <f>Inventory[[#This Row],[Current_Inventory]]*Inventory[[#This Row],[Unit_Cost]]</f>
        <v>229512.40000000002</v>
      </c>
      <c r="Q900" t="str">
        <f>IF(Inventory[[#This Row],[Stockout_Risk_Score]] &gt;= 0.8, "Critical",
   IF(Inventory[[#This Row],[Stockout_Risk_Score]] &gt;= 0.6, "High",
      IF(Inventory[[#This Row],[Stockout_Risk_Score]] &gt;= 0.3, "Medium", "Low")
   )
)</f>
        <v>High</v>
      </c>
      <c r="R900">
        <f>Inventory[[#This Row],[Lead_Time_Days]]*0.8</f>
        <v>10.4</v>
      </c>
      <c r="S900">
        <f>MAX(0,Inventory[[#This Row],[Daily_Demand]]*Inventory[[#This Row],[Adj_Lead_Time]]+Inventory[[#This Row],[Safety_Stock]]-Inventory[[#This Row],[Current_Inventory]])</f>
        <v>1002.2</v>
      </c>
    </row>
    <row r="901" spans="1:19" x14ac:dyDescent="0.25">
      <c r="A901">
        <v>900</v>
      </c>
      <c r="B901" t="s">
        <v>922</v>
      </c>
      <c r="C901" s="4" t="s">
        <v>21</v>
      </c>
      <c r="D901" t="s">
        <v>22</v>
      </c>
      <c r="E901" s="4">
        <v>141</v>
      </c>
      <c r="F901" s="4">
        <v>3</v>
      </c>
      <c r="G901" s="4">
        <v>718</v>
      </c>
      <c r="H901" s="4">
        <v>146</v>
      </c>
      <c r="I901" s="4">
        <v>192</v>
      </c>
      <c r="J901" s="6">
        <v>632.64</v>
      </c>
      <c r="K901" s="4">
        <v>0.112</v>
      </c>
      <c r="L901" s="4" t="s">
        <v>15</v>
      </c>
      <c r="M901" s="4">
        <f>Inventory[[#This Row],[Daily_Demand]]*Inventory[[#This Row],[Lead_Time_Days]]</f>
        <v>423</v>
      </c>
      <c r="N901" s="4">
        <f>MAX(0, Inventory[[#This Row],[Demand_Duration_Lead_time]]+Inventory[[#This Row],[Safety_Stock]]-Inventory[[#This Row],[Current_Inventory]])</f>
        <v>0</v>
      </c>
      <c r="O9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01" s="8">
        <f>Inventory[[#This Row],[Current_Inventory]]*Inventory[[#This Row],[Unit_Cost]]</f>
        <v>454235.52</v>
      </c>
      <c r="Q901" t="str">
        <f>IF(Inventory[[#This Row],[Stockout_Risk_Score]] &gt;= 0.8, "Critical",
   IF(Inventory[[#This Row],[Stockout_Risk_Score]] &gt;= 0.6, "High",
      IF(Inventory[[#This Row],[Stockout_Risk_Score]] &gt;= 0.3, "Medium", "Low")
   )
)</f>
        <v>Low</v>
      </c>
      <c r="R901">
        <f>Inventory[[#This Row],[Lead_Time_Days]]*0.8</f>
        <v>2.4000000000000004</v>
      </c>
      <c r="S901">
        <f>MAX(0,Inventory[[#This Row],[Daily_Demand]]*Inventory[[#This Row],[Adj_Lead_Time]]+Inventory[[#This Row],[Safety_Stock]]-Inventory[[#This Row],[Current_Inventory]])</f>
        <v>0</v>
      </c>
    </row>
    <row r="902" spans="1:19" x14ac:dyDescent="0.25">
      <c r="A902">
        <v>901</v>
      </c>
      <c r="B902" t="s">
        <v>923</v>
      </c>
      <c r="C902" s="4" t="s">
        <v>21</v>
      </c>
      <c r="D902" t="s">
        <v>22</v>
      </c>
      <c r="E902" s="4">
        <v>135</v>
      </c>
      <c r="F902" s="4">
        <v>8</v>
      </c>
      <c r="G902" s="4">
        <v>664</v>
      </c>
      <c r="H902" s="4">
        <v>203</v>
      </c>
      <c r="I902" s="4">
        <v>382</v>
      </c>
      <c r="J902" s="6">
        <v>997.22</v>
      </c>
      <c r="K902" s="4">
        <v>8.8999999999999996E-2</v>
      </c>
      <c r="L902" s="4" t="s">
        <v>27</v>
      </c>
      <c r="M902" s="4">
        <f>Inventory[[#This Row],[Daily_Demand]]*Inventory[[#This Row],[Lead_Time_Days]]</f>
        <v>1080</v>
      </c>
      <c r="N902" s="4">
        <f>MAX(0, Inventory[[#This Row],[Demand_Duration_Lead_time]]+Inventory[[#This Row],[Safety_Stock]]-Inventory[[#This Row],[Current_Inventory]])</f>
        <v>619</v>
      </c>
      <c r="O9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02" s="8">
        <f>Inventory[[#This Row],[Current_Inventory]]*Inventory[[#This Row],[Unit_Cost]]</f>
        <v>662154.08000000007</v>
      </c>
      <c r="Q902" t="str">
        <f>IF(Inventory[[#This Row],[Stockout_Risk_Score]] &gt;= 0.8, "Critical",
   IF(Inventory[[#This Row],[Stockout_Risk_Score]] &gt;= 0.6, "High",
      IF(Inventory[[#This Row],[Stockout_Risk_Score]] &gt;= 0.3, "Medium", "Low")
   )
)</f>
        <v>Low</v>
      </c>
      <c r="R902">
        <f>Inventory[[#This Row],[Lead_Time_Days]]*0.8</f>
        <v>6.4</v>
      </c>
      <c r="S902">
        <f>MAX(0,Inventory[[#This Row],[Daily_Demand]]*Inventory[[#This Row],[Adj_Lead_Time]]+Inventory[[#This Row],[Safety_Stock]]-Inventory[[#This Row],[Current_Inventory]])</f>
        <v>403</v>
      </c>
    </row>
    <row r="903" spans="1:19" x14ac:dyDescent="0.25">
      <c r="A903">
        <v>902</v>
      </c>
      <c r="B903" t="s">
        <v>924</v>
      </c>
      <c r="C903" s="4" t="s">
        <v>41</v>
      </c>
      <c r="D903" t="s">
        <v>22</v>
      </c>
      <c r="E903" s="4">
        <v>180</v>
      </c>
      <c r="F903" s="4">
        <v>5</v>
      </c>
      <c r="G903" s="4">
        <v>49</v>
      </c>
      <c r="H903" s="4">
        <v>203</v>
      </c>
      <c r="I903" s="4">
        <v>294</v>
      </c>
      <c r="J903" s="6">
        <v>702.75</v>
      </c>
      <c r="K903" s="4">
        <v>0.77800000000000002</v>
      </c>
      <c r="L903" s="4" t="s">
        <v>27</v>
      </c>
      <c r="M903" s="4">
        <f>Inventory[[#This Row],[Daily_Demand]]*Inventory[[#This Row],[Lead_Time_Days]]</f>
        <v>900</v>
      </c>
      <c r="N903" s="4">
        <f>MAX(0, Inventory[[#This Row],[Demand_Duration_Lead_time]]+Inventory[[#This Row],[Safety_Stock]]-Inventory[[#This Row],[Current_Inventory]])</f>
        <v>1054</v>
      </c>
      <c r="O9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03" s="8">
        <f>Inventory[[#This Row],[Current_Inventory]]*Inventory[[#This Row],[Unit_Cost]]</f>
        <v>34434.75</v>
      </c>
      <c r="Q903" t="str">
        <f>IF(Inventory[[#This Row],[Stockout_Risk_Score]] &gt;= 0.8, "Critical",
   IF(Inventory[[#This Row],[Stockout_Risk_Score]] &gt;= 0.6, "High",
      IF(Inventory[[#This Row],[Stockout_Risk_Score]] &gt;= 0.3, "Medium", "Low")
   )
)</f>
        <v>High</v>
      </c>
      <c r="R903">
        <f>Inventory[[#This Row],[Lead_Time_Days]]*0.8</f>
        <v>4</v>
      </c>
      <c r="S903">
        <f>MAX(0,Inventory[[#This Row],[Daily_Demand]]*Inventory[[#This Row],[Adj_Lead_Time]]+Inventory[[#This Row],[Safety_Stock]]-Inventory[[#This Row],[Current_Inventory]])</f>
        <v>874</v>
      </c>
    </row>
    <row r="904" spans="1:19" x14ac:dyDescent="0.25">
      <c r="A904">
        <v>903</v>
      </c>
      <c r="B904" t="s">
        <v>925</v>
      </c>
      <c r="C904" s="4" t="s">
        <v>17</v>
      </c>
      <c r="D904" t="s">
        <v>18</v>
      </c>
      <c r="E904" s="4">
        <v>175</v>
      </c>
      <c r="F904" s="4">
        <v>7</v>
      </c>
      <c r="G904" s="4">
        <v>407</v>
      </c>
      <c r="H904" s="4">
        <v>155</v>
      </c>
      <c r="I904" s="4">
        <v>130</v>
      </c>
      <c r="J904" s="6">
        <v>430.66</v>
      </c>
      <c r="K904" s="4">
        <v>0.65</v>
      </c>
      <c r="L904" s="4" t="s">
        <v>19</v>
      </c>
      <c r="M904" s="4">
        <f>Inventory[[#This Row],[Daily_Demand]]*Inventory[[#This Row],[Lead_Time_Days]]</f>
        <v>1225</v>
      </c>
      <c r="N904" s="4">
        <f>MAX(0, Inventory[[#This Row],[Demand_Duration_Lead_time]]+Inventory[[#This Row],[Safety_Stock]]-Inventory[[#This Row],[Current_Inventory]])</f>
        <v>973</v>
      </c>
      <c r="O9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04" s="8">
        <f>Inventory[[#This Row],[Current_Inventory]]*Inventory[[#This Row],[Unit_Cost]]</f>
        <v>175278.62000000002</v>
      </c>
      <c r="Q904" t="str">
        <f>IF(Inventory[[#This Row],[Stockout_Risk_Score]] &gt;= 0.8, "Critical",
   IF(Inventory[[#This Row],[Stockout_Risk_Score]] &gt;= 0.6, "High",
      IF(Inventory[[#This Row],[Stockout_Risk_Score]] &gt;= 0.3, "Medium", "Low")
   )
)</f>
        <v>High</v>
      </c>
      <c r="R904">
        <f>Inventory[[#This Row],[Lead_Time_Days]]*0.8</f>
        <v>5.6000000000000005</v>
      </c>
      <c r="S904">
        <f>MAX(0,Inventory[[#This Row],[Daily_Demand]]*Inventory[[#This Row],[Adj_Lead_Time]]+Inventory[[#This Row],[Safety_Stock]]-Inventory[[#This Row],[Current_Inventory]])</f>
        <v>728</v>
      </c>
    </row>
    <row r="905" spans="1:19" x14ac:dyDescent="0.25">
      <c r="A905">
        <v>904</v>
      </c>
      <c r="B905" t="s">
        <v>926</v>
      </c>
      <c r="C905" s="4" t="s">
        <v>13</v>
      </c>
      <c r="D905" t="s">
        <v>14</v>
      </c>
      <c r="E905" s="4">
        <v>104</v>
      </c>
      <c r="F905" s="4">
        <v>6</v>
      </c>
      <c r="G905" s="4">
        <v>786</v>
      </c>
      <c r="H905" s="4">
        <v>154</v>
      </c>
      <c r="I905" s="4">
        <v>175</v>
      </c>
      <c r="J905" s="6">
        <v>1316.27</v>
      </c>
      <c r="K905" s="4">
        <v>0.16200000000000001</v>
      </c>
      <c r="L905" s="4" t="s">
        <v>15</v>
      </c>
      <c r="M905" s="4">
        <f>Inventory[[#This Row],[Daily_Demand]]*Inventory[[#This Row],[Lead_Time_Days]]</f>
        <v>624</v>
      </c>
      <c r="N905" s="4">
        <f>MAX(0, Inventory[[#This Row],[Demand_Duration_Lead_time]]+Inventory[[#This Row],[Safety_Stock]]-Inventory[[#This Row],[Current_Inventory]])</f>
        <v>0</v>
      </c>
      <c r="O9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05" s="8">
        <f>Inventory[[#This Row],[Current_Inventory]]*Inventory[[#This Row],[Unit_Cost]]</f>
        <v>1034588.22</v>
      </c>
      <c r="Q905" t="str">
        <f>IF(Inventory[[#This Row],[Stockout_Risk_Score]] &gt;= 0.8, "Critical",
   IF(Inventory[[#This Row],[Stockout_Risk_Score]] &gt;= 0.6, "High",
      IF(Inventory[[#This Row],[Stockout_Risk_Score]] &gt;= 0.3, "Medium", "Low")
   )
)</f>
        <v>Low</v>
      </c>
      <c r="R905">
        <f>Inventory[[#This Row],[Lead_Time_Days]]*0.8</f>
        <v>4.8000000000000007</v>
      </c>
      <c r="S905">
        <f>MAX(0,Inventory[[#This Row],[Daily_Demand]]*Inventory[[#This Row],[Adj_Lead_Time]]+Inventory[[#This Row],[Safety_Stock]]-Inventory[[#This Row],[Current_Inventory]])</f>
        <v>0</v>
      </c>
    </row>
    <row r="906" spans="1:19" x14ac:dyDescent="0.25">
      <c r="A906">
        <v>905</v>
      </c>
      <c r="B906" t="s">
        <v>927</v>
      </c>
      <c r="C906" s="4" t="s">
        <v>13</v>
      </c>
      <c r="D906" t="s">
        <v>18</v>
      </c>
      <c r="E906" s="4">
        <v>133</v>
      </c>
      <c r="F906" s="4">
        <v>3</v>
      </c>
      <c r="G906" s="4">
        <v>162</v>
      </c>
      <c r="H906" s="4">
        <v>81</v>
      </c>
      <c r="I906" s="4">
        <v>186</v>
      </c>
      <c r="J906" s="6">
        <v>1363.2</v>
      </c>
      <c r="K906" s="4">
        <v>0.253</v>
      </c>
      <c r="L906" s="4" t="s">
        <v>19</v>
      </c>
      <c r="M906" s="4">
        <f>Inventory[[#This Row],[Daily_Demand]]*Inventory[[#This Row],[Lead_Time_Days]]</f>
        <v>399</v>
      </c>
      <c r="N906" s="4">
        <f>MAX(0, Inventory[[#This Row],[Demand_Duration_Lead_time]]+Inventory[[#This Row],[Safety_Stock]]-Inventory[[#This Row],[Current_Inventory]])</f>
        <v>318</v>
      </c>
      <c r="O9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06" s="8">
        <f>Inventory[[#This Row],[Current_Inventory]]*Inventory[[#This Row],[Unit_Cost]]</f>
        <v>220838.39999999999</v>
      </c>
      <c r="Q906" t="str">
        <f>IF(Inventory[[#This Row],[Stockout_Risk_Score]] &gt;= 0.8, "Critical",
   IF(Inventory[[#This Row],[Stockout_Risk_Score]] &gt;= 0.6, "High",
      IF(Inventory[[#This Row],[Stockout_Risk_Score]] &gt;= 0.3, "Medium", "Low")
   )
)</f>
        <v>Low</v>
      </c>
      <c r="R906">
        <f>Inventory[[#This Row],[Lead_Time_Days]]*0.8</f>
        <v>2.4000000000000004</v>
      </c>
      <c r="S906">
        <f>MAX(0,Inventory[[#This Row],[Daily_Demand]]*Inventory[[#This Row],[Adj_Lead_Time]]+Inventory[[#This Row],[Safety_Stock]]-Inventory[[#This Row],[Current_Inventory]])</f>
        <v>238.20000000000005</v>
      </c>
    </row>
    <row r="907" spans="1:19" x14ac:dyDescent="0.25">
      <c r="A907">
        <v>906</v>
      </c>
      <c r="B907" t="s">
        <v>928</v>
      </c>
      <c r="C907" s="4" t="s">
        <v>26</v>
      </c>
      <c r="D907" t="s">
        <v>18</v>
      </c>
      <c r="E907" s="4">
        <v>61</v>
      </c>
      <c r="F907" s="4">
        <v>11</v>
      </c>
      <c r="G907" s="4">
        <v>634</v>
      </c>
      <c r="H907" s="4">
        <v>201</v>
      </c>
      <c r="I907" s="4">
        <v>105</v>
      </c>
      <c r="J907" s="6">
        <v>1667</v>
      </c>
      <c r="K907" s="4">
        <v>0.75</v>
      </c>
      <c r="L907" s="4" t="s">
        <v>27</v>
      </c>
      <c r="M907" s="4">
        <f>Inventory[[#This Row],[Daily_Demand]]*Inventory[[#This Row],[Lead_Time_Days]]</f>
        <v>671</v>
      </c>
      <c r="N907" s="4">
        <f>MAX(0, Inventory[[#This Row],[Demand_Duration_Lead_time]]+Inventory[[#This Row],[Safety_Stock]]-Inventory[[#This Row],[Current_Inventory]])</f>
        <v>238</v>
      </c>
      <c r="O9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07" s="8">
        <f>Inventory[[#This Row],[Current_Inventory]]*Inventory[[#This Row],[Unit_Cost]]</f>
        <v>1056878</v>
      </c>
      <c r="Q907" t="str">
        <f>IF(Inventory[[#This Row],[Stockout_Risk_Score]] &gt;= 0.8, "Critical",
   IF(Inventory[[#This Row],[Stockout_Risk_Score]] &gt;= 0.6, "High",
      IF(Inventory[[#This Row],[Stockout_Risk_Score]] &gt;= 0.3, "Medium", "Low")
   )
)</f>
        <v>High</v>
      </c>
      <c r="R907">
        <f>Inventory[[#This Row],[Lead_Time_Days]]*0.8</f>
        <v>8.8000000000000007</v>
      </c>
      <c r="S907">
        <f>MAX(0,Inventory[[#This Row],[Daily_Demand]]*Inventory[[#This Row],[Adj_Lead_Time]]+Inventory[[#This Row],[Safety_Stock]]-Inventory[[#This Row],[Current_Inventory]])</f>
        <v>103.80000000000007</v>
      </c>
    </row>
    <row r="908" spans="1:19" x14ac:dyDescent="0.25">
      <c r="A908">
        <v>907</v>
      </c>
      <c r="B908" t="s">
        <v>929</v>
      </c>
      <c r="C908" s="4" t="s">
        <v>17</v>
      </c>
      <c r="D908" t="s">
        <v>22</v>
      </c>
      <c r="E908" s="4">
        <v>185</v>
      </c>
      <c r="F908" s="4">
        <v>3</v>
      </c>
      <c r="G908" s="4">
        <v>438</v>
      </c>
      <c r="H908" s="4">
        <v>53</v>
      </c>
      <c r="I908" s="4">
        <v>262</v>
      </c>
      <c r="J908" s="6">
        <v>1755.77</v>
      </c>
      <c r="K908" s="4">
        <v>0.56599999999999995</v>
      </c>
      <c r="L908" s="4" t="s">
        <v>27</v>
      </c>
      <c r="M908" s="4">
        <f>Inventory[[#This Row],[Daily_Demand]]*Inventory[[#This Row],[Lead_Time_Days]]</f>
        <v>555</v>
      </c>
      <c r="N908" s="4">
        <f>MAX(0, Inventory[[#This Row],[Demand_Duration_Lead_time]]+Inventory[[#This Row],[Safety_Stock]]-Inventory[[#This Row],[Current_Inventory]])</f>
        <v>170</v>
      </c>
      <c r="O9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08" s="8">
        <f>Inventory[[#This Row],[Current_Inventory]]*Inventory[[#This Row],[Unit_Cost]]</f>
        <v>769027.26</v>
      </c>
      <c r="Q908" t="str">
        <f>IF(Inventory[[#This Row],[Stockout_Risk_Score]] &gt;= 0.8, "Critical",
   IF(Inventory[[#This Row],[Stockout_Risk_Score]] &gt;= 0.6, "High",
      IF(Inventory[[#This Row],[Stockout_Risk_Score]] &gt;= 0.3, "Medium", "Low")
   )
)</f>
        <v>Medium</v>
      </c>
      <c r="R908">
        <f>Inventory[[#This Row],[Lead_Time_Days]]*0.8</f>
        <v>2.4000000000000004</v>
      </c>
      <c r="S908">
        <f>MAX(0,Inventory[[#This Row],[Daily_Demand]]*Inventory[[#This Row],[Adj_Lead_Time]]+Inventory[[#This Row],[Safety_Stock]]-Inventory[[#This Row],[Current_Inventory]])</f>
        <v>59.000000000000057</v>
      </c>
    </row>
    <row r="909" spans="1:19" x14ac:dyDescent="0.25">
      <c r="A909">
        <v>908</v>
      </c>
      <c r="B909" t="s">
        <v>930</v>
      </c>
      <c r="C909" s="4" t="s">
        <v>21</v>
      </c>
      <c r="D909" t="s">
        <v>14</v>
      </c>
      <c r="E909" s="4">
        <v>148</v>
      </c>
      <c r="F909" s="4">
        <v>10</v>
      </c>
      <c r="G909" s="4">
        <v>93</v>
      </c>
      <c r="H909" s="4">
        <v>166</v>
      </c>
      <c r="I909" s="4">
        <v>143</v>
      </c>
      <c r="J909" s="6">
        <v>1423.7</v>
      </c>
      <c r="K909" s="4">
        <v>0.58499999999999996</v>
      </c>
      <c r="L909" s="4" t="s">
        <v>19</v>
      </c>
      <c r="M909" s="4">
        <f>Inventory[[#This Row],[Daily_Demand]]*Inventory[[#This Row],[Lead_Time_Days]]</f>
        <v>1480</v>
      </c>
      <c r="N909" s="4">
        <f>MAX(0, Inventory[[#This Row],[Demand_Duration_Lead_time]]+Inventory[[#This Row],[Safety_Stock]]-Inventory[[#This Row],[Current_Inventory]])</f>
        <v>1553</v>
      </c>
      <c r="O9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09" s="8">
        <f>Inventory[[#This Row],[Current_Inventory]]*Inventory[[#This Row],[Unit_Cost]]</f>
        <v>132404.1</v>
      </c>
      <c r="Q909" t="str">
        <f>IF(Inventory[[#This Row],[Stockout_Risk_Score]] &gt;= 0.8, "Critical",
   IF(Inventory[[#This Row],[Stockout_Risk_Score]] &gt;= 0.6, "High",
      IF(Inventory[[#This Row],[Stockout_Risk_Score]] &gt;= 0.3, "Medium", "Low")
   )
)</f>
        <v>Medium</v>
      </c>
      <c r="R909">
        <f>Inventory[[#This Row],[Lead_Time_Days]]*0.8</f>
        <v>8</v>
      </c>
      <c r="S909">
        <f>MAX(0,Inventory[[#This Row],[Daily_Demand]]*Inventory[[#This Row],[Adj_Lead_Time]]+Inventory[[#This Row],[Safety_Stock]]-Inventory[[#This Row],[Current_Inventory]])</f>
        <v>1257</v>
      </c>
    </row>
    <row r="910" spans="1:19" x14ac:dyDescent="0.25">
      <c r="A910">
        <v>909</v>
      </c>
      <c r="B910" t="s">
        <v>931</v>
      </c>
      <c r="C910" s="4" t="s">
        <v>41</v>
      </c>
      <c r="D910" t="s">
        <v>18</v>
      </c>
      <c r="E910" s="4">
        <v>55</v>
      </c>
      <c r="F910" s="4">
        <v>12</v>
      </c>
      <c r="G910" s="4">
        <v>74</v>
      </c>
      <c r="H910" s="4">
        <v>25</v>
      </c>
      <c r="I910" s="4">
        <v>341</v>
      </c>
      <c r="J910" s="6">
        <v>1390.62</v>
      </c>
      <c r="K910" s="4">
        <v>0.21</v>
      </c>
      <c r="L910" s="4" t="s">
        <v>27</v>
      </c>
      <c r="M910" s="4">
        <f>Inventory[[#This Row],[Daily_Demand]]*Inventory[[#This Row],[Lead_Time_Days]]</f>
        <v>660</v>
      </c>
      <c r="N910" s="4">
        <f>MAX(0, Inventory[[#This Row],[Demand_Duration_Lead_time]]+Inventory[[#This Row],[Safety_Stock]]-Inventory[[#This Row],[Current_Inventory]])</f>
        <v>611</v>
      </c>
      <c r="O9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10" s="8">
        <f>Inventory[[#This Row],[Current_Inventory]]*Inventory[[#This Row],[Unit_Cost]]</f>
        <v>102905.87999999999</v>
      </c>
      <c r="Q910" t="str">
        <f>IF(Inventory[[#This Row],[Stockout_Risk_Score]] &gt;= 0.8, "Critical",
   IF(Inventory[[#This Row],[Stockout_Risk_Score]] &gt;= 0.6, "High",
      IF(Inventory[[#This Row],[Stockout_Risk_Score]] &gt;= 0.3, "Medium", "Low")
   )
)</f>
        <v>Low</v>
      </c>
      <c r="R910">
        <f>Inventory[[#This Row],[Lead_Time_Days]]*0.8</f>
        <v>9.6000000000000014</v>
      </c>
      <c r="S910">
        <f>MAX(0,Inventory[[#This Row],[Daily_Demand]]*Inventory[[#This Row],[Adj_Lead_Time]]+Inventory[[#This Row],[Safety_Stock]]-Inventory[[#This Row],[Current_Inventory]])</f>
        <v>479.00000000000011</v>
      </c>
    </row>
    <row r="911" spans="1:19" x14ac:dyDescent="0.25">
      <c r="A911">
        <v>910</v>
      </c>
      <c r="B911" t="s">
        <v>932</v>
      </c>
      <c r="C911" s="4" t="s">
        <v>26</v>
      </c>
      <c r="D911" t="s">
        <v>22</v>
      </c>
      <c r="E911" s="4">
        <v>116</v>
      </c>
      <c r="F911" s="4">
        <v>11</v>
      </c>
      <c r="G911" s="4">
        <v>767</v>
      </c>
      <c r="H911" s="4">
        <v>87</v>
      </c>
      <c r="I911" s="4">
        <v>177</v>
      </c>
      <c r="J911" s="6">
        <v>160.52000000000001</v>
      </c>
      <c r="K911" s="4">
        <v>0.629</v>
      </c>
      <c r="L911" s="4" t="s">
        <v>27</v>
      </c>
      <c r="M911" s="4">
        <f>Inventory[[#This Row],[Daily_Demand]]*Inventory[[#This Row],[Lead_Time_Days]]</f>
        <v>1276</v>
      </c>
      <c r="N911" s="4">
        <f>MAX(0, Inventory[[#This Row],[Demand_Duration_Lead_time]]+Inventory[[#This Row],[Safety_Stock]]-Inventory[[#This Row],[Current_Inventory]])</f>
        <v>596</v>
      </c>
      <c r="O9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11" s="8">
        <f>Inventory[[#This Row],[Current_Inventory]]*Inventory[[#This Row],[Unit_Cost]]</f>
        <v>123118.84000000001</v>
      </c>
      <c r="Q911" t="str">
        <f>IF(Inventory[[#This Row],[Stockout_Risk_Score]] &gt;= 0.8, "Critical",
   IF(Inventory[[#This Row],[Stockout_Risk_Score]] &gt;= 0.6, "High",
      IF(Inventory[[#This Row],[Stockout_Risk_Score]] &gt;= 0.3, "Medium", "Low")
   )
)</f>
        <v>High</v>
      </c>
      <c r="R911">
        <f>Inventory[[#This Row],[Lead_Time_Days]]*0.8</f>
        <v>8.8000000000000007</v>
      </c>
      <c r="S911">
        <f>MAX(0,Inventory[[#This Row],[Daily_Demand]]*Inventory[[#This Row],[Adj_Lead_Time]]+Inventory[[#This Row],[Safety_Stock]]-Inventory[[#This Row],[Current_Inventory]])</f>
        <v>340.80000000000018</v>
      </c>
    </row>
    <row r="912" spans="1:19" x14ac:dyDescent="0.25">
      <c r="A912">
        <v>911</v>
      </c>
      <c r="B912" t="s">
        <v>933</v>
      </c>
      <c r="C912" s="4" t="s">
        <v>13</v>
      </c>
      <c r="D912" t="s">
        <v>18</v>
      </c>
      <c r="E912" s="4">
        <v>108</v>
      </c>
      <c r="F912" s="4">
        <v>3</v>
      </c>
      <c r="G912" s="4">
        <v>591</v>
      </c>
      <c r="H912" s="4">
        <v>61</v>
      </c>
      <c r="I912" s="4">
        <v>266</v>
      </c>
      <c r="J912" s="6">
        <v>264.07</v>
      </c>
      <c r="K912" s="4">
        <v>0.77100000000000002</v>
      </c>
      <c r="L912" s="4" t="s">
        <v>19</v>
      </c>
      <c r="M912" s="4">
        <f>Inventory[[#This Row],[Daily_Demand]]*Inventory[[#This Row],[Lead_Time_Days]]</f>
        <v>324</v>
      </c>
      <c r="N912" s="4">
        <f>MAX(0, Inventory[[#This Row],[Demand_Duration_Lead_time]]+Inventory[[#This Row],[Safety_Stock]]-Inventory[[#This Row],[Current_Inventory]])</f>
        <v>0</v>
      </c>
      <c r="O9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12" s="8">
        <f>Inventory[[#This Row],[Current_Inventory]]*Inventory[[#This Row],[Unit_Cost]]</f>
        <v>156065.37</v>
      </c>
      <c r="Q912" t="str">
        <f>IF(Inventory[[#This Row],[Stockout_Risk_Score]] &gt;= 0.8, "Critical",
   IF(Inventory[[#This Row],[Stockout_Risk_Score]] &gt;= 0.6, "High",
      IF(Inventory[[#This Row],[Stockout_Risk_Score]] &gt;= 0.3, "Medium", "Low")
   )
)</f>
        <v>High</v>
      </c>
      <c r="R912">
        <f>Inventory[[#This Row],[Lead_Time_Days]]*0.8</f>
        <v>2.4000000000000004</v>
      </c>
      <c r="S912">
        <f>MAX(0,Inventory[[#This Row],[Daily_Demand]]*Inventory[[#This Row],[Adj_Lead_Time]]+Inventory[[#This Row],[Safety_Stock]]-Inventory[[#This Row],[Current_Inventory]])</f>
        <v>0</v>
      </c>
    </row>
    <row r="913" spans="1:19" x14ac:dyDescent="0.25">
      <c r="A913">
        <v>912</v>
      </c>
      <c r="B913" t="s">
        <v>934</v>
      </c>
      <c r="C913" s="4" t="s">
        <v>21</v>
      </c>
      <c r="D913" t="s">
        <v>18</v>
      </c>
      <c r="E913" s="4">
        <v>131</v>
      </c>
      <c r="F913" s="4">
        <v>9</v>
      </c>
      <c r="G913" s="4">
        <v>43</v>
      </c>
      <c r="H913" s="4">
        <v>11</v>
      </c>
      <c r="I913" s="4">
        <v>248</v>
      </c>
      <c r="J913" s="6">
        <v>1634.5</v>
      </c>
      <c r="K913" s="4">
        <v>0.88500000000000001</v>
      </c>
      <c r="L913" s="4" t="s">
        <v>27</v>
      </c>
      <c r="M913" s="4">
        <f>Inventory[[#This Row],[Daily_Demand]]*Inventory[[#This Row],[Lead_Time_Days]]</f>
        <v>1179</v>
      </c>
      <c r="N913" s="4">
        <f>MAX(0, Inventory[[#This Row],[Demand_Duration_Lead_time]]+Inventory[[#This Row],[Safety_Stock]]-Inventory[[#This Row],[Current_Inventory]])</f>
        <v>1147</v>
      </c>
      <c r="O9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13" s="8">
        <f>Inventory[[#This Row],[Current_Inventory]]*Inventory[[#This Row],[Unit_Cost]]</f>
        <v>70283.5</v>
      </c>
      <c r="Q913" t="str">
        <f>IF(Inventory[[#This Row],[Stockout_Risk_Score]] &gt;= 0.8, "Critical",
   IF(Inventory[[#This Row],[Stockout_Risk_Score]] &gt;= 0.6, "High",
      IF(Inventory[[#This Row],[Stockout_Risk_Score]] &gt;= 0.3, "Medium", "Low")
   )
)</f>
        <v>Critical</v>
      </c>
      <c r="R913">
        <f>Inventory[[#This Row],[Lead_Time_Days]]*0.8</f>
        <v>7.2</v>
      </c>
      <c r="S913">
        <f>MAX(0,Inventory[[#This Row],[Daily_Demand]]*Inventory[[#This Row],[Adj_Lead_Time]]+Inventory[[#This Row],[Safety_Stock]]-Inventory[[#This Row],[Current_Inventory]])</f>
        <v>911.2</v>
      </c>
    </row>
    <row r="914" spans="1:19" x14ac:dyDescent="0.25">
      <c r="A914">
        <v>913</v>
      </c>
      <c r="B914" t="s">
        <v>935</v>
      </c>
      <c r="C914" s="4" t="s">
        <v>21</v>
      </c>
      <c r="D914" t="s">
        <v>22</v>
      </c>
      <c r="E914" s="4">
        <v>59</v>
      </c>
      <c r="F914" s="4">
        <v>9</v>
      </c>
      <c r="G914" s="4">
        <v>41</v>
      </c>
      <c r="H914" s="4">
        <v>241</v>
      </c>
      <c r="I914" s="4">
        <v>69</v>
      </c>
      <c r="J914" s="6">
        <v>504.25</v>
      </c>
      <c r="K914" s="4">
        <v>0.73699999999999999</v>
      </c>
      <c r="L914" s="4" t="s">
        <v>19</v>
      </c>
      <c r="M914" s="4">
        <f>Inventory[[#This Row],[Daily_Demand]]*Inventory[[#This Row],[Lead_Time_Days]]</f>
        <v>531</v>
      </c>
      <c r="N914" s="4">
        <f>MAX(0, Inventory[[#This Row],[Demand_Duration_Lead_time]]+Inventory[[#This Row],[Safety_Stock]]-Inventory[[#This Row],[Current_Inventory]])</f>
        <v>731</v>
      </c>
      <c r="O9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14" s="8">
        <f>Inventory[[#This Row],[Current_Inventory]]*Inventory[[#This Row],[Unit_Cost]]</f>
        <v>20674.25</v>
      </c>
      <c r="Q914" t="str">
        <f>IF(Inventory[[#This Row],[Stockout_Risk_Score]] &gt;= 0.8, "Critical",
   IF(Inventory[[#This Row],[Stockout_Risk_Score]] &gt;= 0.6, "High",
      IF(Inventory[[#This Row],[Stockout_Risk_Score]] &gt;= 0.3, "Medium", "Low")
   )
)</f>
        <v>High</v>
      </c>
      <c r="R914">
        <f>Inventory[[#This Row],[Lead_Time_Days]]*0.8</f>
        <v>7.2</v>
      </c>
      <c r="S914">
        <f>MAX(0,Inventory[[#This Row],[Daily_Demand]]*Inventory[[#This Row],[Adj_Lead_Time]]+Inventory[[#This Row],[Safety_Stock]]-Inventory[[#This Row],[Current_Inventory]])</f>
        <v>624.79999999999995</v>
      </c>
    </row>
    <row r="915" spans="1:19" x14ac:dyDescent="0.25">
      <c r="A915">
        <v>914</v>
      </c>
      <c r="B915" t="s">
        <v>936</v>
      </c>
      <c r="C915" s="4" t="s">
        <v>41</v>
      </c>
      <c r="D915" t="s">
        <v>22</v>
      </c>
      <c r="E915" s="4">
        <v>5</v>
      </c>
      <c r="F915" s="4">
        <v>2</v>
      </c>
      <c r="G915" s="4">
        <v>447</v>
      </c>
      <c r="H915" s="4">
        <v>70</v>
      </c>
      <c r="I915" s="4">
        <v>104</v>
      </c>
      <c r="J915" s="6">
        <v>743.35</v>
      </c>
      <c r="K915" s="4">
        <v>0.57599999999999996</v>
      </c>
      <c r="L915" s="4" t="s">
        <v>15</v>
      </c>
      <c r="M915" s="4">
        <f>Inventory[[#This Row],[Daily_Demand]]*Inventory[[#This Row],[Lead_Time_Days]]</f>
        <v>10</v>
      </c>
      <c r="N915" s="4">
        <f>MAX(0, Inventory[[#This Row],[Demand_Duration_Lead_time]]+Inventory[[#This Row],[Safety_Stock]]-Inventory[[#This Row],[Current_Inventory]])</f>
        <v>0</v>
      </c>
      <c r="O9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915" s="8">
        <f>Inventory[[#This Row],[Current_Inventory]]*Inventory[[#This Row],[Unit_Cost]]</f>
        <v>332277.45</v>
      </c>
      <c r="Q915" t="str">
        <f>IF(Inventory[[#This Row],[Stockout_Risk_Score]] &gt;= 0.8, "Critical",
   IF(Inventory[[#This Row],[Stockout_Risk_Score]] &gt;= 0.6, "High",
      IF(Inventory[[#This Row],[Stockout_Risk_Score]] &gt;= 0.3, "Medium", "Low")
   )
)</f>
        <v>Medium</v>
      </c>
      <c r="R915">
        <f>Inventory[[#This Row],[Lead_Time_Days]]*0.8</f>
        <v>1.6</v>
      </c>
      <c r="S915">
        <f>MAX(0,Inventory[[#This Row],[Daily_Demand]]*Inventory[[#This Row],[Adj_Lead_Time]]+Inventory[[#This Row],[Safety_Stock]]-Inventory[[#This Row],[Current_Inventory]])</f>
        <v>0</v>
      </c>
    </row>
    <row r="916" spans="1:19" x14ac:dyDescent="0.25">
      <c r="A916">
        <v>915</v>
      </c>
      <c r="B916" t="s">
        <v>937</v>
      </c>
      <c r="C916" s="4" t="s">
        <v>13</v>
      </c>
      <c r="D916" t="s">
        <v>14</v>
      </c>
      <c r="E916" s="4">
        <v>94</v>
      </c>
      <c r="F916" s="4">
        <v>2</v>
      </c>
      <c r="G916" s="4">
        <v>51</v>
      </c>
      <c r="H916" s="4">
        <v>141</v>
      </c>
      <c r="I916" s="4">
        <v>295</v>
      </c>
      <c r="J916" s="6">
        <v>333.33</v>
      </c>
      <c r="K916" s="4">
        <v>0.67300000000000004</v>
      </c>
      <c r="L916" s="4" t="s">
        <v>27</v>
      </c>
      <c r="M916" s="4">
        <f>Inventory[[#This Row],[Daily_Demand]]*Inventory[[#This Row],[Lead_Time_Days]]</f>
        <v>188</v>
      </c>
      <c r="N916" s="4">
        <f>MAX(0, Inventory[[#This Row],[Demand_Duration_Lead_time]]+Inventory[[#This Row],[Safety_Stock]]-Inventory[[#This Row],[Current_Inventory]])</f>
        <v>278</v>
      </c>
      <c r="O9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16" s="8">
        <f>Inventory[[#This Row],[Current_Inventory]]*Inventory[[#This Row],[Unit_Cost]]</f>
        <v>16999.829999999998</v>
      </c>
      <c r="Q916" t="str">
        <f>IF(Inventory[[#This Row],[Stockout_Risk_Score]] &gt;= 0.8, "Critical",
   IF(Inventory[[#This Row],[Stockout_Risk_Score]] &gt;= 0.6, "High",
      IF(Inventory[[#This Row],[Stockout_Risk_Score]] &gt;= 0.3, "Medium", "Low")
   )
)</f>
        <v>High</v>
      </c>
      <c r="R916">
        <f>Inventory[[#This Row],[Lead_Time_Days]]*0.8</f>
        <v>1.6</v>
      </c>
      <c r="S916">
        <f>MAX(0,Inventory[[#This Row],[Daily_Demand]]*Inventory[[#This Row],[Adj_Lead_Time]]+Inventory[[#This Row],[Safety_Stock]]-Inventory[[#This Row],[Current_Inventory]])</f>
        <v>240.39999999999998</v>
      </c>
    </row>
    <row r="917" spans="1:19" x14ac:dyDescent="0.25">
      <c r="A917">
        <v>916</v>
      </c>
      <c r="B917" t="s">
        <v>938</v>
      </c>
      <c r="C917" s="4" t="s">
        <v>17</v>
      </c>
      <c r="D917" t="s">
        <v>18</v>
      </c>
      <c r="E917" s="4">
        <v>160</v>
      </c>
      <c r="F917" s="4">
        <v>14</v>
      </c>
      <c r="G917" s="4">
        <v>358</v>
      </c>
      <c r="H917" s="4">
        <v>61</v>
      </c>
      <c r="I917" s="4">
        <v>300</v>
      </c>
      <c r="J917" s="6">
        <v>430.55</v>
      </c>
      <c r="K917" s="4">
        <v>0.48499999999999999</v>
      </c>
      <c r="L917" s="4" t="s">
        <v>27</v>
      </c>
      <c r="M917" s="4">
        <f>Inventory[[#This Row],[Daily_Demand]]*Inventory[[#This Row],[Lead_Time_Days]]</f>
        <v>2240</v>
      </c>
      <c r="N917" s="4">
        <f>MAX(0, Inventory[[#This Row],[Demand_Duration_Lead_time]]+Inventory[[#This Row],[Safety_Stock]]-Inventory[[#This Row],[Current_Inventory]])</f>
        <v>1943</v>
      </c>
      <c r="O9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17" s="8">
        <f>Inventory[[#This Row],[Current_Inventory]]*Inventory[[#This Row],[Unit_Cost]]</f>
        <v>154136.9</v>
      </c>
      <c r="Q917" t="str">
        <f>IF(Inventory[[#This Row],[Stockout_Risk_Score]] &gt;= 0.8, "Critical",
   IF(Inventory[[#This Row],[Stockout_Risk_Score]] &gt;= 0.6, "High",
      IF(Inventory[[#This Row],[Stockout_Risk_Score]] &gt;= 0.3, "Medium", "Low")
   )
)</f>
        <v>Medium</v>
      </c>
      <c r="R917">
        <f>Inventory[[#This Row],[Lead_Time_Days]]*0.8</f>
        <v>11.200000000000001</v>
      </c>
      <c r="S917">
        <f>MAX(0,Inventory[[#This Row],[Daily_Demand]]*Inventory[[#This Row],[Adj_Lead_Time]]+Inventory[[#This Row],[Safety_Stock]]-Inventory[[#This Row],[Current_Inventory]])</f>
        <v>1495.0000000000002</v>
      </c>
    </row>
    <row r="918" spans="1:19" x14ac:dyDescent="0.25">
      <c r="A918">
        <v>917</v>
      </c>
      <c r="B918" t="s">
        <v>939</v>
      </c>
      <c r="C918" s="4" t="s">
        <v>21</v>
      </c>
      <c r="D918" t="s">
        <v>22</v>
      </c>
      <c r="E918" s="4">
        <v>57</v>
      </c>
      <c r="F918" s="4">
        <v>5</v>
      </c>
      <c r="G918" s="4">
        <v>534</v>
      </c>
      <c r="H918" s="4">
        <v>189</v>
      </c>
      <c r="I918" s="4">
        <v>109</v>
      </c>
      <c r="J918" s="6">
        <v>1562.06</v>
      </c>
      <c r="K918" s="4">
        <v>0.22700000000000001</v>
      </c>
      <c r="L918" s="4" t="s">
        <v>19</v>
      </c>
      <c r="M918" s="4">
        <f>Inventory[[#This Row],[Daily_Demand]]*Inventory[[#This Row],[Lead_Time_Days]]</f>
        <v>285</v>
      </c>
      <c r="N918" s="4">
        <f>MAX(0, Inventory[[#This Row],[Demand_Duration_Lead_time]]+Inventory[[#This Row],[Safety_Stock]]-Inventory[[#This Row],[Current_Inventory]])</f>
        <v>0</v>
      </c>
      <c r="O9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18" s="8">
        <f>Inventory[[#This Row],[Current_Inventory]]*Inventory[[#This Row],[Unit_Cost]]</f>
        <v>834140.03999999992</v>
      </c>
      <c r="Q918" t="str">
        <f>IF(Inventory[[#This Row],[Stockout_Risk_Score]] &gt;= 0.8, "Critical",
   IF(Inventory[[#This Row],[Stockout_Risk_Score]] &gt;= 0.6, "High",
      IF(Inventory[[#This Row],[Stockout_Risk_Score]] &gt;= 0.3, "Medium", "Low")
   )
)</f>
        <v>Low</v>
      </c>
      <c r="R918">
        <f>Inventory[[#This Row],[Lead_Time_Days]]*0.8</f>
        <v>4</v>
      </c>
      <c r="S918">
        <f>MAX(0,Inventory[[#This Row],[Daily_Demand]]*Inventory[[#This Row],[Adj_Lead_Time]]+Inventory[[#This Row],[Safety_Stock]]-Inventory[[#This Row],[Current_Inventory]])</f>
        <v>0</v>
      </c>
    </row>
    <row r="919" spans="1:19" x14ac:dyDescent="0.25">
      <c r="A919">
        <v>918</v>
      </c>
      <c r="B919" t="s">
        <v>940</v>
      </c>
      <c r="C919" s="4" t="s">
        <v>41</v>
      </c>
      <c r="D919" t="s">
        <v>22</v>
      </c>
      <c r="E919" s="4">
        <v>190</v>
      </c>
      <c r="F919" s="4">
        <v>3</v>
      </c>
      <c r="G919" s="4">
        <v>531</v>
      </c>
      <c r="H919" s="4">
        <v>40</v>
      </c>
      <c r="I919" s="4">
        <v>212</v>
      </c>
      <c r="J919" s="6">
        <v>560.63</v>
      </c>
      <c r="K919" s="4">
        <v>0.88200000000000001</v>
      </c>
      <c r="L919" s="4" t="s">
        <v>15</v>
      </c>
      <c r="M919" s="4">
        <f>Inventory[[#This Row],[Daily_Demand]]*Inventory[[#This Row],[Lead_Time_Days]]</f>
        <v>570</v>
      </c>
      <c r="N919" s="4">
        <f>MAX(0, Inventory[[#This Row],[Demand_Duration_Lead_time]]+Inventory[[#This Row],[Safety_Stock]]-Inventory[[#This Row],[Current_Inventory]])</f>
        <v>79</v>
      </c>
      <c r="O9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19" s="8">
        <f>Inventory[[#This Row],[Current_Inventory]]*Inventory[[#This Row],[Unit_Cost]]</f>
        <v>297694.52999999997</v>
      </c>
      <c r="Q919" t="str">
        <f>IF(Inventory[[#This Row],[Stockout_Risk_Score]] &gt;= 0.8, "Critical",
   IF(Inventory[[#This Row],[Stockout_Risk_Score]] &gt;= 0.6, "High",
      IF(Inventory[[#This Row],[Stockout_Risk_Score]] &gt;= 0.3, "Medium", "Low")
   )
)</f>
        <v>Critical</v>
      </c>
      <c r="R919">
        <f>Inventory[[#This Row],[Lead_Time_Days]]*0.8</f>
        <v>2.4000000000000004</v>
      </c>
      <c r="S919">
        <f>MAX(0,Inventory[[#This Row],[Daily_Demand]]*Inventory[[#This Row],[Adj_Lead_Time]]+Inventory[[#This Row],[Safety_Stock]]-Inventory[[#This Row],[Current_Inventory]])</f>
        <v>0</v>
      </c>
    </row>
    <row r="920" spans="1:19" x14ac:dyDescent="0.25">
      <c r="A920">
        <v>919</v>
      </c>
      <c r="B920" t="s">
        <v>941</v>
      </c>
      <c r="C920" s="4" t="s">
        <v>17</v>
      </c>
      <c r="D920" t="s">
        <v>14</v>
      </c>
      <c r="E920" s="4">
        <v>77</v>
      </c>
      <c r="F920" s="4">
        <v>13</v>
      </c>
      <c r="G920" s="4">
        <v>89</v>
      </c>
      <c r="H920" s="4">
        <v>164</v>
      </c>
      <c r="I920" s="4">
        <v>251</v>
      </c>
      <c r="J920" s="6">
        <v>925.62</v>
      </c>
      <c r="K920" s="4">
        <v>0.53300000000000003</v>
      </c>
      <c r="L920" s="4" t="s">
        <v>27</v>
      </c>
      <c r="M920" s="4">
        <f>Inventory[[#This Row],[Daily_Demand]]*Inventory[[#This Row],[Lead_Time_Days]]</f>
        <v>1001</v>
      </c>
      <c r="N920" s="4">
        <f>MAX(0, Inventory[[#This Row],[Demand_Duration_Lead_time]]+Inventory[[#This Row],[Safety_Stock]]-Inventory[[#This Row],[Current_Inventory]])</f>
        <v>1076</v>
      </c>
      <c r="O9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20" s="8">
        <f>Inventory[[#This Row],[Current_Inventory]]*Inventory[[#This Row],[Unit_Cost]]</f>
        <v>82380.180000000008</v>
      </c>
      <c r="Q920" t="str">
        <f>IF(Inventory[[#This Row],[Stockout_Risk_Score]] &gt;= 0.8, "Critical",
   IF(Inventory[[#This Row],[Stockout_Risk_Score]] &gt;= 0.6, "High",
      IF(Inventory[[#This Row],[Stockout_Risk_Score]] &gt;= 0.3, "Medium", "Low")
   )
)</f>
        <v>Medium</v>
      </c>
      <c r="R920">
        <f>Inventory[[#This Row],[Lead_Time_Days]]*0.8</f>
        <v>10.4</v>
      </c>
      <c r="S920">
        <f>MAX(0,Inventory[[#This Row],[Daily_Demand]]*Inventory[[#This Row],[Adj_Lead_Time]]+Inventory[[#This Row],[Safety_Stock]]-Inventory[[#This Row],[Current_Inventory]])</f>
        <v>875.80000000000007</v>
      </c>
    </row>
    <row r="921" spans="1:19" x14ac:dyDescent="0.25">
      <c r="A921">
        <v>920</v>
      </c>
      <c r="B921" t="s">
        <v>942</v>
      </c>
      <c r="C921" s="4" t="s">
        <v>13</v>
      </c>
      <c r="D921" t="s">
        <v>14</v>
      </c>
      <c r="E921" s="4">
        <v>192</v>
      </c>
      <c r="F921" s="4">
        <v>2</v>
      </c>
      <c r="G921" s="4">
        <v>691</v>
      </c>
      <c r="H921" s="4">
        <v>130</v>
      </c>
      <c r="I921" s="4">
        <v>276</v>
      </c>
      <c r="J921" s="6">
        <v>345.76</v>
      </c>
      <c r="K921" s="4">
        <v>0.59399999999999997</v>
      </c>
      <c r="L921" s="4" t="s">
        <v>27</v>
      </c>
      <c r="M921" s="4">
        <f>Inventory[[#This Row],[Daily_Demand]]*Inventory[[#This Row],[Lead_Time_Days]]</f>
        <v>384</v>
      </c>
      <c r="N921" s="4">
        <f>MAX(0, Inventory[[#This Row],[Demand_Duration_Lead_time]]+Inventory[[#This Row],[Safety_Stock]]-Inventory[[#This Row],[Current_Inventory]])</f>
        <v>0</v>
      </c>
      <c r="O9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21" s="8">
        <f>Inventory[[#This Row],[Current_Inventory]]*Inventory[[#This Row],[Unit_Cost]]</f>
        <v>238920.16</v>
      </c>
      <c r="Q921" t="str">
        <f>IF(Inventory[[#This Row],[Stockout_Risk_Score]] &gt;= 0.8, "Critical",
   IF(Inventory[[#This Row],[Stockout_Risk_Score]] &gt;= 0.6, "High",
      IF(Inventory[[#This Row],[Stockout_Risk_Score]] &gt;= 0.3, "Medium", "Low")
   )
)</f>
        <v>Medium</v>
      </c>
      <c r="R921">
        <f>Inventory[[#This Row],[Lead_Time_Days]]*0.8</f>
        <v>1.6</v>
      </c>
      <c r="S921">
        <f>MAX(0,Inventory[[#This Row],[Daily_Demand]]*Inventory[[#This Row],[Adj_Lead_Time]]+Inventory[[#This Row],[Safety_Stock]]-Inventory[[#This Row],[Current_Inventory]])</f>
        <v>0</v>
      </c>
    </row>
    <row r="922" spans="1:19" x14ac:dyDescent="0.25">
      <c r="A922">
        <v>921</v>
      </c>
      <c r="B922" t="s">
        <v>943</v>
      </c>
      <c r="C922" s="4" t="s">
        <v>21</v>
      </c>
      <c r="D922" t="s">
        <v>22</v>
      </c>
      <c r="E922" s="4">
        <v>191</v>
      </c>
      <c r="F922" s="4">
        <v>10</v>
      </c>
      <c r="G922" s="4">
        <v>107</v>
      </c>
      <c r="H922" s="4">
        <v>60</v>
      </c>
      <c r="I922" s="4">
        <v>178</v>
      </c>
      <c r="J922" s="6">
        <v>1371.96</v>
      </c>
      <c r="K922" s="4">
        <v>0.99</v>
      </c>
      <c r="L922" s="4" t="s">
        <v>15</v>
      </c>
      <c r="M922" s="4">
        <f>Inventory[[#This Row],[Daily_Demand]]*Inventory[[#This Row],[Lead_Time_Days]]</f>
        <v>1910</v>
      </c>
      <c r="N922" s="4">
        <f>MAX(0, Inventory[[#This Row],[Demand_Duration_Lead_time]]+Inventory[[#This Row],[Safety_Stock]]-Inventory[[#This Row],[Current_Inventory]])</f>
        <v>1863</v>
      </c>
      <c r="O9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22" s="8">
        <f>Inventory[[#This Row],[Current_Inventory]]*Inventory[[#This Row],[Unit_Cost]]</f>
        <v>146799.72</v>
      </c>
      <c r="Q922" t="str">
        <f>IF(Inventory[[#This Row],[Stockout_Risk_Score]] &gt;= 0.8, "Critical",
   IF(Inventory[[#This Row],[Stockout_Risk_Score]] &gt;= 0.6, "High",
      IF(Inventory[[#This Row],[Stockout_Risk_Score]] &gt;= 0.3, "Medium", "Low")
   )
)</f>
        <v>Critical</v>
      </c>
      <c r="R922">
        <f>Inventory[[#This Row],[Lead_Time_Days]]*0.8</f>
        <v>8</v>
      </c>
      <c r="S922">
        <f>MAX(0,Inventory[[#This Row],[Daily_Demand]]*Inventory[[#This Row],[Adj_Lead_Time]]+Inventory[[#This Row],[Safety_Stock]]-Inventory[[#This Row],[Current_Inventory]])</f>
        <v>1481</v>
      </c>
    </row>
    <row r="923" spans="1:19" x14ac:dyDescent="0.25">
      <c r="A923">
        <v>922</v>
      </c>
      <c r="B923" t="s">
        <v>944</v>
      </c>
      <c r="C923" s="4" t="s">
        <v>17</v>
      </c>
      <c r="D923" t="s">
        <v>14</v>
      </c>
      <c r="E923" s="4">
        <v>112</v>
      </c>
      <c r="F923" s="4">
        <v>14</v>
      </c>
      <c r="G923" s="4">
        <v>590</v>
      </c>
      <c r="H923" s="4">
        <v>104</v>
      </c>
      <c r="I923" s="4">
        <v>94</v>
      </c>
      <c r="J923" s="6">
        <v>1470.13</v>
      </c>
      <c r="K923" s="4">
        <v>0.98499999999999999</v>
      </c>
      <c r="L923" s="4" t="s">
        <v>27</v>
      </c>
      <c r="M923" s="4">
        <f>Inventory[[#This Row],[Daily_Demand]]*Inventory[[#This Row],[Lead_Time_Days]]</f>
        <v>1568</v>
      </c>
      <c r="N923" s="4">
        <f>MAX(0, Inventory[[#This Row],[Demand_Duration_Lead_time]]+Inventory[[#This Row],[Safety_Stock]]-Inventory[[#This Row],[Current_Inventory]])</f>
        <v>1082</v>
      </c>
      <c r="O9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23" s="8">
        <f>Inventory[[#This Row],[Current_Inventory]]*Inventory[[#This Row],[Unit_Cost]]</f>
        <v>867376.70000000007</v>
      </c>
      <c r="Q923" t="str">
        <f>IF(Inventory[[#This Row],[Stockout_Risk_Score]] &gt;= 0.8, "Critical",
   IF(Inventory[[#This Row],[Stockout_Risk_Score]] &gt;= 0.6, "High",
      IF(Inventory[[#This Row],[Stockout_Risk_Score]] &gt;= 0.3, "Medium", "Low")
   )
)</f>
        <v>Critical</v>
      </c>
      <c r="R923">
        <f>Inventory[[#This Row],[Lead_Time_Days]]*0.8</f>
        <v>11.200000000000001</v>
      </c>
      <c r="S923">
        <f>MAX(0,Inventory[[#This Row],[Daily_Demand]]*Inventory[[#This Row],[Adj_Lead_Time]]+Inventory[[#This Row],[Safety_Stock]]-Inventory[[#This Row],[Current_Inventory]])</f>
        <v>768.40000000000009</v>
      </c>
    </row>
    <row r="924" spans="1:19" x14ac:dyDescent="0.25">
      <c r="A924">
        <v>923</v>
      </c>
      <c r="B924" t="s">
        <v>945</v>
      </c>
      <c r="C924" s="4" t="s">
        <v>17</v>
      </c>
      <c r="D924" t="s">
        <v>22</v>
      </c>
      <c r="E924" s="4">
        <v>154</v>
      </c>
      <c r="F924" s="4">
        <v>4</v>
      </c>
      <c r="G924" s="4">
        <v>783</v>
      </c>
      <c r="H924" s="4">
        <v>185</v>
      </c>
      <c r="I924" s="4">
        <v>246</v>
      </c>
      <c r="J924" s="6">
        <v>755.3</v>
      </c>
      <c r="K924" s="4">
        <v>0.58599999999999997</v>
      </c>
      <c r="L924" s="4" t="s">
        <v>19</v>
      </c>
      <c r="M924" s="4">
        <f>Inventory[[#This Row],[Daily_Demand]]*Inventory[[#This Row],[Lead_Time_Days]]</f>
        <v>616</v>
      </c>
      <c r="N924" s="4">
        <f>MAX(0, Inventory[[#This Row],[Demand_Duration_Lead_time]]+Inventory[[#This Row],[Safety_Stock]]-Inventory[[#This Row],[Current_Inventory]])</f>
        <v>18</v>
      </c>
      <c r="O9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24" s="8">
        <f>Inventory[[#This Row],[Current_Inventory]]*Inventory[[#This Row],[Unit_Cost]]</f>
        <v>591399.89999999991</v>
      </c>
      <c r="Q924" t="str">
        <f>IF(Inventory[[#This Row],[Stockout_Risk_Score]] &gt;= 0.8, "Critical",
   IF(Inventory[[#This Row],[Stockout_Risk_Score]] &gt;= 0.6, "High",
      IF(Inventory[[#This Row],[Stockout_Risk_Score]] &gt;= 0.3, "Medium", "Low")
   )
)</f>
        <v>Medium</v>
      </c>
      <c r="R924">
        <f>Inventory[[#This Row],[Lead_Time_Days]]*0.8</f>
        <v>3.2</v>
      </c>
      <c r="S924">
        <f>MAX(0,Inventory[[#This Row],[Daily_Demand]]*Inventory[[#This Row],[Adj_Lead_Time]]+Inventory[[#This Row],[Safety_Stock]]-Inventory[[#This Row],[Current_Inventory]])</f>
        <v>0</v>
      </c>
    </row>
    <row r="925" spans="1:19" x14ac:dyDescent="0.25">
      <c r="A925">
        <v>924</v>
      </c>
      <c r="B925" t="s">
        <v>946</v>
      </c>
      <c r="C925" s="4" t="s">
        <v>17</v>
      </c>
      <c r="D925" t="s">
        <v>18</v>
      </c>
      <c r="E925" s="4">
        <v>12</v>
      </c>
      <c r="F925" s="4">
        <v>2</v>
      </c>
      <c r="G925" s="4">
        <v>238</v>
      </c>
      <c r="H925" s="4">
        <v>20</v>
      </c>
      <c r="I925" s="4">
        <v>215</v>
      </c>
      <c r="J925" s="6">
        <v>1580.26</v>
      </c>
      <c r="K925" s="4">
        <v>3.4000000000000002E-2</v>
      </c>
      <c r="L925" s="4" t="s">
        <v>15</v>
      </c>
      <c r="M925" s="4">
        <f>Inventory[[#This Row],[Daily_Demand]]*Inventory[[#This Row],[Lead_Time_Days]]</f>
        <v>24</v>
      </c>
      <c r="N925" s="4">
        <f>MAX(0, Inventory[[#This Row],[Demand_Duration_Lead_time]]+Inventory[[#This Row],[Safety_Stock]]-Inventory[[#This Row],[Current_Inventory]])</f>
        <v>0</v>
      </c>
      <c r="O9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925" s="8">
        <f>Inventory[[#This Row],[Current_Inventory]]*Inventory[[#This Row],[Unit_Cost]]</f>
        <v>376101.88</v>
      </c>
      <c r="Q925" t="str">
        <f>IF(Inventory[[#This Row],[Stockout_Risk_Score]] &gt;= 0.8, "Critical",
   IF(Inventory[[#This Row],[Stockout_Risk_Score]] &gt;= 0.6, "High",
      IF(Inventory[[#This Row],[Stockout_Risk_Score]] &gt;= 0.3, "Medium", "Low")
   )
)</f>
        <v>Low</v>
      </c>
      <c r="R925">
        <f>Inventory[[#This Row],[Lead_Time_Days]]*0.8</f>
        <v>1.6</v>
      </c>
      <c r="S925">
        <f>MAX(0,Inventory[[#This Row],[Daily_Demand]]*Inventory[[#This Row],[Adj_Lead_Time]]+Inventory[[#This Row],[Safety_Stock]]-Inventory[[#This Row],[Current_Inventory]])</f>
        <v>0</v>
      </c>
    </row>
    <row r="926" spans="1:19" x14ac:dyDescent="0.25">
      <c r="A926">
        <v>925</v>
      </c>
      <c r="B926" t="s">
        <v>947</v>
      </c>
      <c r="C926" s="4" t="s">
        <v>21</v>
      </c>
      <c r="D926" t="s">
        <v>14</v>
      </c>
      <c r="E926" s="4">
        <v>181</v>
      </c>
      <c r="F926" s="4">
        <v>3</v>
      </c>
      <c r="G926" s="4">
        <v>732</v>
      </c>
      <c r="H926" s="4">
        <v>21</v>
      </c>
      <c r="I926" s="4">
        <v>296</v>
      </c>
      <c r="J926" s="6">
        <v>517.82000000000005</v>
      </c>
      <c r="K926" s="4">
        <v>0.39600000000000002</v>
      </c>
      <c r="L926" s="4" t="s">
        <v>15</v>
      </c>
      <c r="M926" s="4">
        <f>Inventory[[#This Row],[Daily_Demand]]*Inventory[[#This Row],[Lead_Time_Days]]</f>
        <v>543</v>
      </c>
      <c r="N926" s="4">
        <f>MAX(0, Inventory[[#This Row],[Demand_Duration_Lead_time]]+Inventory[[#This Row],[Safety_Stock]]-Inventory[[#This Row],[Current_Inventory]])</f>
        <v>0</v>
      </c>
      <c r="O9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26" s="8">
        <f>Inventory[[#This Row],[Current_Inventory]]*Inventory[[#This Row],[Unit_Cost]]</f>
        <v>379044.24000000005</v>
      </c>
      <c r="Q926" t="str">
        <f>IF(Inventory[[#This Row],[Stockout_Risk_Score]] &gt;= 0.8, "Critical",
   IF(Inventory[[#This Row],[Stockout_Risk_Score]] &gt;= 0.6, "High",
      IF(Inventory[[#This Row],[Stockout_Risk_Score]] &gt;= 0.3, "Medium", "Low")
   )
)</f>
        <v>Medium</v>
      </c>
      <c r="R926">
        <f>Inventory[[#This Row],[Lead_Time_Days]]*0.8</f>
        <v>2.4000000000000004</v>
      </c>
      <c r="S926">
        <f>MAX(0,Inventory[[#This Row],[Daily_Demand]]*Inventory[[#This Row],[Adj_Lead_Time]]+Inventory[[#This Row],[Safety_Stock]]-Inventory[[#This Row],[Current_Inventory]])</f>
        <v>0</v>
      </c>
    </row>
    <row r="927" spans="1:19" x14ac:dyDescent="0.25">
      <c r="A927">
        <v>926</v>
      </c>
      <c r="B927" t="s">
        <v>948</v>
      </c>
      <c r="C927" s="4" t="s">
        <v>21</v>
      </c>
      <c r="D927" t="s">
        <v>18</v>
      </c>
      <c r="E927" s="4">
        <v>46</v>
      </c>
      <c r="F927" s="4">
        <v>9</v>
      </c>
      <c r="G927" s="4">
        <v>608</v>
      </c>
      <c r="H927" s="4">
        <v>54</v>
      </c>
      <c r="I927" s="4">
        <v>275</v>
      </c>
      <c r="J927" s="6">
        <v>1399.21</v>
      </c>
      <c r="K927" s="4">
        <v>0.93700000000000006</v>
      </c>
      <c r="L927" s="4" t="s">
        <v>27</v>
      </c>
      <c r="M927" s="4">
        <f>Inventory[[#This Row],[Daily_Demand]]*Inventory[[#This Row],[Lead_Time_Days]]</f>
        <v>414</v>
      </c>
      <c r="N927" s="4">
        <f>MAX(0, Inventory[[#This Row],[Demand_Duration_Lead_time]]+Inventory[[#This Row],[Safety_Stock]]-Inventory[[#This Row],[Current_Inventory]])</f>
        <v>0</v>
      </c>
      <c r="O9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27" s="8">
        <f>Inventory[[#This Row],[Current_Inventory]]*Inventory[[#This Row],[Unit_Cost]]</f>
        <v>850719.68</v>
      </c>
      <c r="Q927" t="str">
        <f>IF(Inventory[[#This Row],[Stockout_Risk_Score]] &gt;= 0.8, "Critical",
   IF(Inventory[[#This Row],[Stockout_Risk_Score]] &gt;= 0.6, "High",
      IF(Inventory[[#This Row],[Stockout_Risk_Score]] &gt;= 0.3, "Medium", "Low")
   )
)</f>
        <v>Critical</v>
      </c>
      <c r="R927">
        <f>Inventory[[#This Row],[Lead_Time_Days]]*0.8</f>
        <v>7.2</v>
      </c>
      <c r="S927">
        <f>MAX(0,Inventory[[#This Row],[Daily_Demand]]*Inventory[[#This Row],[Adj_Lead_Time]]+Inventory[[#This Row],[Safety_Stock]]-Inventory[[#This Row],[Current_Inventory]])</f>
        <v>0</v>
      </c>
    </row>
    <row r="928" spans="1:19" x14ac:dyDescent="0.25">
      <c r="A928">
        <v>927</v>
      </c>
      <c r="B928" t="s">
        <v>949</v>
      </c>
      <c r="C928" s="4" t="s">
        <v>26</v>
      </c>
      <c r="D928" t="s">
        <v>18</v>
      </c>
      <c r="E928" s="4">
        <v>159</v>
      </c>
      <c r="F928" s="4">
        <v>6</v>
      </c>
      <c r="G928" s="4">
        <v>786</v>
      </c>
      <c r="H928" s="4">
        <v>299</v>
      </c>
      <c r="I928" s="4">
        <v>329</v>
      </c>
      <c r="J928" s="6">
        <v>1473.43</v>
      </c>
      <c r="K928" s="4">
        <v>0.28799999999999998</v>
      </c>
      <c r="L928" s="4" t="s">
        <v>15</v>
      </c>
      <c r="M928" s="4">
        <f>Inventory[[#This Row],[Daily_Demand]]*Inventory[[#This Row],[Lead_Time_Days]]</f>
        <v>954</v>
      </c>
      <c r="N928" s="4">
        <f>MAX(0, Inventory[[#This Row],[Demand_Duration_Lead_time]]+Inventory[[#This Row],[Safety_Stock]]-Inventory[[#This Row],[Current_Inventory]])</f>
        <v>467</v>
      </c>
      <c r="O9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28" s="8">
        <f>Inventory[[#This Row],[Current_Inventory]]*Inventory[[#This Row],[Unit_Cost]]</f>
        <v>1158115.98</v>
      </c>
      <c r="Q928" t="str">
        <f>IF(Inventory[[#This Row],[Stockout_Risk_Score]] &gt;= 0.8, "Critical",
   IF(Inventory[[#This Row],[Stockout_Risk_Score]] &gt;= 0.6, "High",
      IF(Inventory[[#This Row],[Stockout_Risk_Score]] &gt;= 0.3, "Medium", "Low")
   )
)</f>
        <v>Low</v>
      </c>
      <c r="R928">
        <f>Inventory[[#This Row],[Lead_Time_Days]]*0.8</f>
        <v>4.8000000000000007</v>
      </c>
      <c r="S928">
        <f>MAX(0,Inventory[[#This Row],[Daily_Demand]]*Inventory[[#This Row],[Adj_Lead_Time]]+Inventory[[#This Row],[Safety_Stock]]-Inventory[[#This Row],[Current_Inventory]])</f>
        <v>276.20000000000027</v>
      </c>
    </row>
    <row r="929" spans="1:19" x14ac:dyDescent="0.25">
      <c r="A929">
        <v>928</v>
      </c>
      <c r="B929" t="s">
        <v>950</v>
      </c>
      <c r="C929" s="4" t="s">
        <v>13</v>
      </c>
      <c r="D929" t="s">
        <v>18</v>
      </c>
      <c r="E929" s="4">
        <v>171</v>
      </c>
      <c r="F929" s="4">
        <v>12</v>
      </c>
      <c r="G929" s="4">
        <v>778</v>
      </c>
      <c r="H929" s="4">
        <v>214</v>
      </c>
      <c r="I929" s="4">
        <v>309</v>
      </c>
      <c r="J929" s="6">
        <v>1938.88</v>
      </c>
      <c r="K929" s="4">
        <v>0.999</v>
      </c>
      <c r="L929" s="4" t="s">
        <v>15</v>
      </c>
      <c r="M929" s="4">
        <f>Inventory[[#This Row],[Daily_Demand]]*Inventory[[#This Row],[Lead_Time_Days]]</f>
        <v>2052</v>
      </c>
      <c r="N929" s="4">
        <f>MAX(0, Inventory[[#This Row],[Demand_Duration_Lead_time]]+Inventory[[#This Row],[Safety_Stock]]-Inventory[[#This Row],[Current_Inventory]])</f>
        <v>1488</v>
      </c>
      <c r="O9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29" s="8">
        <f>Inventory[[#This Row],[Current_Inventory]]*Inventory[[#This Row],[Unit_Cost]]</f>
        <v>1508448.6400000001</v>
      </c>
      <c r="Q929" t="str">
        <f>IF(Inventory[[#This Row],[Stockout_Risk_Score]] &gt;= 0.8, "Critical",
   IF(Inventory[[#This Row],[Stockout_Risk_Score]] &gt;= 0.6, "High",
      IF(Inventory[[#This Row],[Stockout_Risk_Score]] &gt;= 0.3, "Medium", "Low")
   )
)</f>
        <v>Critical</v>
      </c>
      <c r="R929">
        <f>Inventory[[#This Row],[Lead_Time_Days]]*0.8</f>
        <v>9.6000000000000014</v>
      </c>
      <c r="S929">
        <f>MAX(0,Inventory[[#This Row],[Daily_Demand]]*Inventory[[#This Row],[Adj_Lead_Time]]+Inventory[[#This Row],[Safety_Stock]]-Inventory[[#This Row],[Current_Inventory]])</f>
        <v>1077.6000000000001</v>
      </c>
    </row>
    <row r="930" spans="1:19" x14ac:dyDescent="0.25">
      <c r="A930">
        <v>929</v>
      </c>
      <c r="B930" t="s">
        <v>951</v>
      </c>
      <c r="C930" s="4" t="s">
        <v>41</v>
      </c>
      <c r="D930" t="s">
        <v>22</v>
      </c>
      <c r="E930" s="4">
        <v>29</v>
      </c>
      <c r="F930" s="4">
        <v>8</v>
      </c>
      <c r="G930" s="4">
        <v>289</v>
      </c>
      <c r="H930" s="4">
        <v>228</v>
      </c>
      <c r="I930" s="4">
        <v>396</v>
      </c>
      <c r="J930" s="6">
        <v>503.03</v>
      </c>
      <c r="K930" s="4">
        <v>8.4000000000000005E-2</v>
      </c>
      <c r="L930" s="4" t="s">
        <v>15</v>
      </c>
      <c r="M930" s="4">
        <f>Inventory[[#This Row],[Daily_Demand]]*Inventory[[#This Row],[Lead_Time_Days]]</f>
        <v>232</v>
      </c>
      <c r="N930" s="4">
        <f>MAX(0, Inventory[[#This Row],[Demand_Duration_Lead_time]]+Inventory[[#This Row],[Safety_Stock]]-Inventory[[#This Row],[Current_Inventory]])</f>
        <v>171</v>
      </c>
      <c r="O9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30" s="8">
        <f>Inventory[[#This Row],[Current_Inventory]]*Inventory[[#This Row],[Unit_Cost]]</f>
        <v>145375.66999999998</v>
      </c>
      <c r="Q930" t="str">
        <f>IF(Inventory[[#This Row],[Stockout_Risk_Score]] &gt;= 0.8, "Critical",
   IF(Inventory[[#This Row],[Stockout_Risk_Score]] &gt;= 0.6, "High",
      IF(Inventory[[#This Row],[Stockout_Risk_Score]] &gt;= 0.3, "Medium", "Low")
   )
)</f>
        <v>Low</v>
      </c>
      <c r="R930">
        <f>Inventory[[#This Row],[Lead_Time_Days]]*0.8</f>
        <v>6.4</v>
      </c>
      <c r="S930">
        <f>MAX(0,Inventory[[#This Row],[Daily_Demand]]*Inventory[[#This Row],[Adj_Lead_Time]]+Inventory[[#This Row],[Safety_Stock]]-Inventory[[#This Row],[Current_Inventory]])</f>
        <v>124.60000000000002</v>
      </c>
    </row>
    <row r="931" spans="1:19" x14ac:dyDescent="0.25">
      <c r="A931">
        <v>930</v>
      </c>
      <c r="B931" t="s">
        <v>952</v>
      </c>
      <c r="C931" s="4" t="s">
        <v>17</v>
      </c>
      <c r="D931" t="s">
        <v>18</v>
      </c>
      <c r="E931" s="4">
        <v>42</v>
      </c>
      <c r="F931" s="4">
        <v>7</v>
      </c>
      <c r="G931" s="4">
        <v>670</v>
      </c>
      <c r="H931" s="4">
        <v>265</v>
      </c>
      <c r="I931" s="4">
        <v>246</v>
      </c>
      <c r="J931" s="6">
        <v>232.74</v>
      </c>
      <c r="K931" s="4">
        <v>0.56799999999999995</v>
      </c>
      <c r="L931" s="4" t="s">
        <v>27</v>
      </c>
      <c r="M931" s="4">
        <f>Inventory[[#This Row],[Daily_Demand]]*Inventory[[#This Row],[Lead_Time_Days]]</f>
        <v>294</v>
      </c>
      <c r="N931" s="4">
        <f>MAX(0, Inventory[[#This Row],[Demand_Duration_Lead_time]]+Inventory[[#This Row],[Safety_Stock]]-Inventory[[#This Row],[Current_Inventory]])</f>
        <v>0</v>
      </c>
      <c r="O9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31" s="8">
        <f>Inventory[[#This Row],[Current_Inventory]]*Inventory[[#This Row],[Unit_Cost]]</f>
        <v>155935.80000000002</v>
      </c>
      <c r="Q931" t="str">
        <f>IF(Inventory[[#This Row],[Stockout_Risk_Score]] &gt;= 0.8, "Critical",
   IF(Inventory[[#This Row],[Stockout_Risk_Score]] &gt;= 0.6, "High",
      IF(Inventory[[#This Row],[Stockout_Risk_Score]] &gt;= 0.3, "Medium", "Low")
   )
)</f>
        <v>Medium</v>
      </c>
      <c r="R931">
        <f>Inventory[[#This Row],[Lead_Time_Days]]*0.8</f>
        <v>5.6000000000000005</v>
      </c>
      <c r="S931">
        <f>MAX(0,Inventory[[#This Row],[Daily_Demand]]*Inventory[[#This Row],[Adj_Lead_Time]]+Inventory[[#This Row],[Safety_Stock]]-Inventory[[#This Row],[Current_Inventory]])</f>
        <v>0</v>
      </c>
    </row>
    <row r="932" spans="1:19" x14ac:dyDescent="0.25">
      <c r="A932">
        <v>931</v>
      </c>
      <c r="B932" t="s">
        <v>953</v>
      </c>
      <c r="C932" s="4" t="s">
        <v>26</v>
      </c>
      <c r="D932" t="s">
        <v>18</v>
      </c>
      <c r="E932" s="4">
        <v>89</v>
      </c>
      <c r="F932" s="4">
        <v>14</v>
      </c>
      <c r="G932" s="4">
        <v>97</v>
      </c>
      <c r="H932" s="4">
        <v>257</v>
      </c>
      <c r="I932" s="4">
        <v>156</v>
      </c>
      <c r="J932" s="6">
        <v>562.91999999999996</v>
      </c>
      <c r="K932" s="4">
        <v>0.51500000000000001</v>
      </c>
      <c r="L932" s="4" t="s">
        <v>15</v>
      </c>
      <c r="M932" s="4">
        <f>Inventory[[#This Row],[Daily_Demand]]*Inventory[[#This Row],[Lead_Time_Days]]</f>
        <v>1246</v>
      </c>
      <c r="N932" s="4">
        <f>MAX(0, Inventory[[#This Row],[Demand_Duration_Lead_time]]+Inventory[[#This Row],[Safety_Stock]]-Inventory[[#This Row],[Current_Inventory]])</f>
        <v>1406</v>
      </c>
      <c r="O9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32" s="8">
        <f>Inventory[[#This Row],[Current_Inventory]]*Inventory[[#This Row],[Unit_Cost]]</f>
        <v>54603.24</v>
      </c>
      <c r="Q932" t="str">
        <f>IF(Inventory[[#This Row],[Stockout_Risk_Score]] &gt;= 0.8, "Critical",
   IF(Inventory[[#This Row],[Stockout_Risk_Score]] &gt;= 0.6, "High",
      IF(Inventory[[#This Row],[Stockout_Risk_Score]] &gt;= 0.3, "Medium", "Low")
   )
)</f>
        <v>Medium</v>
      </c>
      <c r="R932">
        <f>Inventory[[#This Row],[Lead_Time_Days]]*0.8</f>
        <v>11.200000000000001</v>
      </c>
      <c r="S932">
        <f>MAX(0,Inventory[[#This Row],[Daily_Demand]]*Inventory[[#This Row],[Adj_Lead_Time]]+Inventory[[#This Row],[Safety_Stock]]-Inventory[[#This Row],[Current_Inventory]])</f>
        <v>1156.8000000000002</v>
      </c>
    </row>
    <row r="933" spans="1:19" x14ac:dyDescent="0.25">
      <c r="A933">
        <v>932</v>
      </c>
      <c r="B933" t="s">
        <v>954</v>
      </c>
      <c r="C933" s="4" t="s">
        <v>41</v>
      </c>
      <c r="D933" t="s">
        <v>18</v>
      </c>
      <c r="E933" s="4">
        <v>156</v>
      </c>
      <c r="F933" s="4">
        <v>2</v>
      </c>
      <c r="G933" s="4">
        <v>611</v>
      </c>
      <c r="H933" s="4">
        <v>30</v>
      </c>
      <c r="I933" s="4">
        <v>318</v>
      </c>
      <c r="J933" s="6">
        <v>289.58</v>
      </c>
      <c r="K933" s="4">
        <v>0.255</v>
      </c>
      <c r="L933" s="4" t="s">
        <v>27</v>
      </c>
      <c r="M933" s="4">
        <f>Inventory[[#This Row],[Daily_Demand]]*Inventory[[#This Row],[Lead_Time_Days]]</f>
        <v>312</v>
      </c>
      <c r="N933" s="4">
        <f>MAX(0, Inventory[[#This Row],[Demand_Duration_Lead_time]]+Inventory[[#This Row],[Safety_Stock]]-Inventory[[#This Row],[Current_Inventory]])</f>
        <v>0</v>
      </c>
      <c r="O9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33" s="8">
        <f>Inventory[[#This Row],[Current_Inventory]]*Inventory[[#This Row],[Unit_Cost]]</f>
        <v>176933.38</v>
      </c>
      <c r="Q933" t="str">
        <f>IF(Inventory[[#This Row],[Stockout_Risk_Score]] &gt;= 0.8, "Critical",
   IF(Inventory[[#This Row],[Stockout_Risk_Score]] &gt;= 0.6, "High",
      IF(Inventory[[#This Row],[Stockout_Risk_Score]] &gt;= 0.3, "Medium", "Low")
   )
)</f>
        <v>Low</v>
      </c>
      <c r="R933">
        <f>Inventory[[#This Row],[Lead_Time_Days]]*0.8</f>
        <v>1.6</v>
      </c>
      <c r="S933">
        <f>MAX(0,Inventory[[#This Row],[Daily_Demand]]*Inventory[[#This Row],[Adj_Lead_Time]]+Inventory[[#This Row],[Safety_Stock]]-Inventory[[#This Row],[Current_Inventory]])</f>
        <v>0</v>
      </c>
    </row>
    <row r="934" spans="1:19" x14ac:dyDescent="0.25">
      <c r="A934">
        <v>933</v>
      </c>
      <c r="B934" t="s">
        <v>955</v>
      </c>
      <c r="C934" s="4" t="s">
        <v>26</v>
      </c>
      <c r="D934" t="s">
        <v>22</v>
      </c>
      <c r="E934" s="4">
        <v>28</v>
      </c>
      <c r="F934" s="4">
        <v>7</v>
      </c>
      <c r="G934" s="4">
        <v>29</v>
      </c>
      <c r="H934" s="4">
        <v>50</v>
      </c>
      <c r="I934" s="4">
        <v>281</v>
      </c>
      <c r="J934" s="6">
        <v>380.9</v>
      </c>
      <c r="K934" s="4">
        <v>0.94899999999999995</v>
      </c>
      <c r="L934" s="4" t="s">
        <v>15</v>
      </c>
      <c r="M934" s="4">
        <f>Inventory[[#This Row],[Daily_Demand]]*Inventory[[#This Row],[Lead_Time_Days]]</f>
        <v>196</v>
      </c>
      <c r="N934" s="4">
        <f>MAX(0, Inventory[[#This Row],[Demand_Duration_Lead_time]]+Inventory[[#This Row],[Safety_Stock]]-Inventory[[#This Row],[Current_Inventory]])</f>
        <v>217</v>
      </c>
      <c r="O9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34" s="8">
        <f>Inventory[[#This Row],[Current_Inventory]]*Inventory[[#This Row],[Unit_Cost]]</f>
        <v>11046.099999999999</v>
      </c>
      <c r="Q934" t="str">
        <f>IF(Inventory[[#This Row],[Stockout_Risk_Score]] &gt;= 0.8, "Critical",
   IF(Inventory[[#This Row],[Stockout_Risk_Score]] &gt;= 0.6, "High",
      IF(Inventory[[#This Row],[Stockout_Risk_Score]] &gt;= 0.3, "Medium", "Low")
   )
)</f>
        <v>Critical</v>
      </c>
      <c r="R934">
        <f>Inventory[[#This Row],[Lead_Time_Days]]*0.8</f>
        <v>5.6000000000000005</v>
      </c>
      <c r="S934">
        <f>MAX(0,Inventory[[#This Row],[Daily_Demand]]*Inventory[[#This Row],[Adj_Lead_Time]]+Inventory[[#This Row],[Safety_Stock]]-Inventory[[#This Row],[Current_Inventory]])</f>
        <v>177.8</v>
      </c>
    </row>
    <row r="935" spans="1:19" x14ac:dyDescent="0.25">
      <c r="A935">
        <v>934</v>
      </c>
      <c r="B935" t="s">
        <v>956</v>
      </c>
      <c r="C935" s="4" t="s">
        <v>21</v>
      </c>
      <c r="D935" t="s">
        <v>18</v>
      </c>
      <c r="E935" s="4">
        <v>64</v>
      </c>
      <c r="F935" s="4">
        <v>12</v>
      </c>
      <c r="G935" s="4">
        <v>487</v>
      </c>
      <c r="H935" s="4">
        <v>287</v>
      </c>
      <c r="I935" s="4">
        <v>150</v>
      </c>
      <c r="J935" s="6">
        <v>701.52</v>
      </c>
      <c r="K935" s="4">
        <v>0.61899999999999999</v>
      </c>
      <c r="L935" s="4" t="s">
        <v>19</v>
      </c>
      <c r="M935" s="4">
        <f>Inventory[[#This Row],[Daily_Demand]]*Inventory[[#This Row],[Lead_Time_Days]]</f>
        <v>768</v>
      </c>
      <c r="N935" s="4">
        <f>MAX(0, Inventory[[#This Row],[Demand_Duration_Lead_time]]+Inventory[[#This Row],[Safety_Stock]]-Inventory[[#This Row],[Current_Inventory]])</f>
        <v>568</v>
      </c>
      <c r="O9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35" s="8">
        <f>Inventory[[#This Row],[Current_Inventory]]*Inventory[[#This Row],[Unit_Cost]]</f>
        <v>341640.24</v>
      </c>
      <c r="Q935" t="str">
        <f>IF(Inventory[[#This Row],[Stockout_Risk_Score]] &gt;= 0.8, "Critical",
   IF(Inventory[[#This Row],[Stockout_Risk_Score]] &gt;= 0.6, "High",
      IF(Inventory[[#This Row],[Stockout_Risk_Score]] &gt;= 0.3, "Medium", "Low")
   )
)</f>
        <v>High</v>
      </c>
      <c r="R935">
        <f>Inventory[[#This Row],[Lead_Time_Days]]*0.8</f>
        <v>9.6000000000000014</v>
      </c>
      <c r="S935">
        <f>MAX(0,Inventory[[#This Row],[Daily_Demand]]*Inventory[[#This Row],[Adj_Lead_Time]]+Inventory[[#This Row],[Safety_Stock]]-Inventory[[#This Row],[Current_Inventory]])</f>
        <v>414.40000000000009</v>
      </c>
    </row>
    <row r="936" spans="1:19" x14ac:dyDescent="0.25">
      <c r="A936">
        <v>935</v>
      </c>
      <c r="B936" t="s">
        <v>957</v>
      </c>
      <c r="C936" s="4" t="s">
        <v>17</v>
      </c>
      <c r="D936" t="s">
        <v>18</v>
      </c>
      <c r="E936" s="4">
        <v>182</v>
      </c>
      <c r="F936" s="4">
        <v>8</v>
      </c>
      <c r="G936" s="4">
        <v>355</v>
      </c>
      <c r="H936" s="4">
        <v>286</v>
      </c>
      <c r="I936" s="4">
        <v>209</v>
      </c>
      <c r="J936" s="6">
        <v>857.28</v>
      </c>
      <c r="K936" s="4">
        <v>0.23</v>
      </c>
      <c r="L936" s="4" t="s">
        <v>15</v>
      </c>
      <c r="M936" s="4">
        <f>Inventory[[#This Row],[Daily_Demand]]*Inventory[[#This Row],[Lead_Time_Days]]</f>
        <v>1456</v>
      </c>
      <c r="N936" s="4">
        <f>MAX(0, Inventory[[#This Row],[Demand_Duration_Lead_time]]+Inventory[[#This Row],[Safety_Stock]]-Inventory[[#This Row],[Current_Inventory]])</f>
        <v>1387</v>
      </c>
      <c r="O9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36" s="8">
        <f>Inventory[[#This Row],[Current_Inventory]]*Inventory[[#This Row],[Unit_Cost]]</f>
        <v>304334.39999999997</v>
      </c>
      <c r="Q936" t="str">
        <f>IF(Inventory[[#This Row],[Stockout_Risk_Score]] &gt;= 0.8, "Critical",
   IF(Inventory[[#This Row],[Stockout_Risk_Score]] &gt;= 0.6, "High",
      IF(Inventory[[#This Row],[Stockout_Risk_Score]] &gt;= 0.3, "Medium", "Low")
   )
)</f>
        <v>Low</v>
      </c>
      <c r="R936">
        <f>Inventory[[#This Row],[Lead_Time_Days]]*0.8</f>
        <v>6.4</v>
      </c>
      <c r="S936">
        <f>MAX(0,Inventory[[#This Row],[Daily_Demand]]*Inventory[[#This Row],[Adj_Lead_Time]]+Inventory[[#This Row],[Safety_Stock]]-Inventory[[#This Row],[Current_Inventory]])</f>
        <v>1095.8</v>
      </c>
    </row>
    <row r="937" spans="1:19" x14ac:dyDescent="0.25">
      <c r="A937">
        <v>936</v>
      </c>
      <c r="B937" t="s">
        <v>958</v>
      </c>
      <c r="C937" s="4" t="s">
        <v>41</v>
      </c>
      <c r="D937" t="s">
        <v>14</v>
      </c>
      <c r="E937" s="4">
        <v>115</v>
      </c>
      <c r="F937" s="4">
        <v>5</v>
      </c>
      <c r="G937" s="4">
        <v>655</v>
      </c>
      <c r="H937" s="4">
        <v>204</v>
      </c>
      <c r="I937" s="4">
        <v>144</v>
      </c>
      <c r="J937" s="6">
        <v>1812.26</v>
      </c>
      <c r="K937" s="4">
        <v>0.38400000000000001</v>
      </c>
      <c r="L937" s="4" t="s">
        <v>15</v>
      </c>
      <c r="M937" s="4">
        <f>Inventory[[#This Row],[Daily_Demand]]*Inventory[[#This Row],[Lead_Time_Days]]</f>
        <v>575</v>
      </c>
      <c r="N937" s="4">
        <f>MAX(0, Inventory[[#This Row],[Demand_Duration_Lead_time]]+Inventory[[#This Row],[Safety_Stock]]-Inventory[[#This Row],[Current_Inventory]])</f>
        <v>124</v>
      </c>
      <c r="O9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37" s="8">
        <f>Inventory[[#This Row],[Current_Inventory]]*Inventory[[#This Row],[Unit_Cost]]</f>
        <v>1187030.3</v>
      </c>
      <c r="Q937" t="str">
        <f>IF(Inventory[[#This Row],[Stockout_Risk_Score]] &gt;= 0.8, "Critical",
   IF(Inventory[[#This Row],[Stockout_Risk_Score]] &gt;= 0.6, "High",
      IF(Inventory[[#This Row],[Stockout_Risk_Score]] &gt;= 0.3, "Medium", "Low")
   )
)</f>
        <v>Medium</v>
      </c>
      <c r="R937">
        <f>Inventory[[#This Row],[Lead_Time_Days]]*0.8</f>
        <v>4</v>
      </c>
      <c r="S937">
        <f>MAX(0,Inventory[[#This Row],[Daily_Demand]]*Inventory[[#This Row],[Adj_Lead_Time]]+Inventory[[#This Row],[Safety_Stock]]-Inventory[[#This Row],[Current_Inventory]])</f>
        <v>9</v>
      </c>
    </row>
    <row r="938" spans="1:19" x14ac:dyDescent="0.25">
      <c r="A938">
        <v>937</v>
      </c>
      <c r="B938" t="s">
        <v>959</v>
      </c>
      <c r="C938" s="4" t="s">
        <v>41</v>
      </c>
      <c r="D938" t="s">
        <v>22</v>
      </c>
      <c r="E938" s="4">
        <v>70</v>
      </c>
      <c r="F938" s="4">
        <v>9</v>
      </c>
      <c r="G938" s="4">
        <v>205</v>
      </c>
      <c r="H938" s="4">
        <v>80</v>
      </c>
      <c r="I938" s="4">
        <v>256</v>
      </c>
      <c r="J938" s="6">
        <v>431.45</v>
      </c>
      <c r="K938" s="4">
        <v>0.72099999999999997</v>
      </c>
      <c r="L938" s="4" t="s">
        <v>15</v>
      </c>
      <c r="M938" s="4">
        <f>Inventory[[#This Row],[Daily_Demand]]*Inventory[[#This Row],[Lead_Time_Days]]</f>
        <v>630</v>
      </c>
      <c r="N938" s="4">
        <f>MAX(0, Inventory[[#This Row],[Demand_Duration_Lead_time]]+Inventory[[#This Row],[Safety_Stock]]-Inventory[[#This Row],[Current_Inventory]])</f>
        <v>505</v>
      </c>
      <c r="O9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38" s="8">
        <f>Inventory[[#This Row],[Current_Inventory]]*Inventory[[#This Row],[Unit_Cost]]</f>
        <v>88447.25</v>
      </c>
      <c r="Q938" t="str">
        <f>IF(Inventory[[#This Row],[Stockout_Risk_Score]] &gt;= 0.8, "Critical",
   IF(Inventory[[#This Row],[Stockout_Risk_Score]] &gt;= 0.6, "High",
      IF(Inventory[[#This Row],[Stockout_Risk_Score]] &gt;= 0.3, "Medium", "Low")
   )
)</f>
        <v>High</v>
      </c>
      <c r="R938">
        <f>Inventory[[#This Row],[Lead_Time_Days]]*0.8</f>
        <v>7.2</v>
      </c>
      <c r="S938">
        <f>MAX(0,Inventory[[#This Row],[Daily_Demand]]*Inventory[[#This Row],[Adj_Lead_Time]]+Inventory[[#This Row],[Safety_Stock]]-Inventory[[#This Row],[Current_Inventory]])</f>
        <v>379</v>
      </c>
    </row>
    <row r="939" spans="1:19" x14ac:dyDescent="0.25">
      <c r="A939">
        <v>938</v>
      </c>
      <c r="B939" t="s">
        <v>960</v>
      </c>
      <c r="C939" s="4" t="s">
        <v>41</v>
      </c>
      <c r="D939" t="s">
        <v>18</v>
      </c>
      <c r="E939" s="4">
        <v>146</v>
      </c>
      <c r="F939" s="4">
        <v>9</v>
      </c>
      <c r="G939" s="4">
        <v>565</v>
      </c>
      <c r="H939" s="4">
        <v>279</v>
      </c>
      <c r="I939" s="4">
        <v>362</v>
      </c>
      <c r="J939" s="6">
        <v>1944.93</v>
      </c>
      <c r="K939" s="4">
        <v>0.29799999999999999</v>
      </c>
      <c r="L939" s="4" t="s">
        <v>19</v>
      </c>
      <c r="M939" s="4">
        <f>Inventory[[#This Row],[Daily_Demand]]*Inventory[[#This Row],[Lead_Time_Days]]</f>
        <v>1314</v>
      </c>
      <c r="N939" s="4">
        <f>MAX(0, Inventory[[#This Row],[Demand_Duration_Lead_time]]+Inventory[[#This Row],[Safety_Stock]]-Inventory[[#This Row],[Current_Inventory]])</f>
        <v>1028</v>
      </c>
      <c r="O9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39" s="8">
        <f>Inventory[[#This Row],[Current_Inventory]]*Inventory[[#This Row],[Unit_Cost]]</f>
        <v>1098885.45</v>
      </c>
      <c r="Q939" t="str">
        <f>IF(Inventory[[#This Row],[Stockout_Risk_Score]] &gt;= 0.8, "Critical",
   IF(Inventory[[#This Row],[Stockout_Risk_Score]] &gt;= 0.6, "High",
      IF(Inventory[[#This Row],[Stockout_Risk_Score]] &gt;= 0.3, "Medium", "Low")
   )
)</f>
        <v>Low</v>
      </c>
      <c r="R939">
        <f>Inventory[[#This Row],[Lead_Time_Days]]*0.8</f>
        <v>7.2</v>
      </c>
      <c r="S939">
        <f>MAX(0,Inventory[[#This Row],[Daily_Demand]]*Inventory[[#This Row],[Adj_Lead_Time]]+Inventory[[#This Row],[Safety_Stock]]-Inventory[[#This Row],[Current_Inventory]])</f>
        <v>765.2</v>
      </c>
    </row>
    <row r="940" spans="1:19" x14ac:dyDescent="0.25">
      <c r="A940">
        <v>939</v>
      </c>
      <c r="B940" t="s">
        <v>961</v>
      </c>
      <c r="C940" s="4" t="s">
        <v>41</v>
      </c>
      <c r="D940" t="s">
        <v>14</v>
      </c>
      <c r="E940" s="4">
        <v>57</v>
      </c>
      <c r="F940" s="4">
        <v>8</v>
      </c>
      <c r="G940" s="4">
        <v>140</v>
      </c>
      <c r="H940" s="4">
        <v>82</v>
      </c>
      <c r="I940" s="4">
        <v>284</v>
      </c>
      <c r="J940" s="6">
        <v>1629.8</v>
      </c>
      <c r="K940" s="4">
        <v>0.88</v>
      </c>
      <c r="L940" s="4" t="s">
        <v>15</v>
      </c>
      <c r="M940" s="4">
        <f>Inventory[[#This Row],[Daily_Demand]]*Inventory[[#This Row],[Lead_Time_Days]]</f>
        <v>456</v>
      </c>
      <c r="N940" s="4">
        <f>MAX(0, Inventory[[#This Row],[Demand_Duration_Lead_time]]+Inventory[[#This Row],[Safety_Stock]]-Inventory[[#This Row],[Current_Inventory]])</f>
        <v>398</v>
      </c>
      <c r="O9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40" s="8">
        <f>Inventory[[#This Row],[Current_Inventory]]*Inventory[[#This Row],[Unit_Cost]]</f>
        <v>228172</v>
      </c>
      <c r="Q940" t="str">
        <f>IF(Inventory[[#This Row],[Stockout_Risk_Score]] &gt;= 0.8, "Critical",
   IF(Inventory[[#This Row],[Stockout_Risk_Score]] &gt;= 0.6, "High",
      IF(Inventory[[#This Row],[Stockout_Risk_Score]] &gt;= 0.3, "Medium", "Low")
   )
)</f>
        <v>Critical</v>
      </c>
      <c r="R940">
        <f>Inventory[[#This Row],[Lead_Time_Days]]*0.8</f>
        <v>6.4</v>
      </c>
      <c r="S940">
        <f>MAX(0,Inventory[[#This Row],[Daily_Demand]]*Inventory[[#This Row],[Adj_Lead_Time]]+Inventory[[#This Row],[Safety_Stock]]-Inventory[[#This Row],[Current_Inventory]])</f>
        <v>306.8</v>
      </c>
    </row>
    <row r="941" spans="1:19" x14ac:dyDescent="0.25">
      <c r="A941">
        <v>940</v>
      </c>
      <c r="B941" t="s">
        <v>962</v>
      </c>
      <c r="C941" s="4" t="s">
        <v>41</v>
      </c>
      <c r="D941" t="s">
        <v>22</v>
      </c>
      <c r="E941" s="4">
        <v>164</v>
      </c>
      <c r="F941" s="4">
        <v>12</v>
      </c>
      <c r="G941" s="4">
        <v>611</v>
      </c>
      <c r="H941" s="4">
        <v>208</v>
      </c>
      <c r="I941" s="4">
        <v>376</v>
      </c>
      <c r="J941" s="6">
        <v>1768.87</v>
      </c>
      <c r="K941" s="4">
        <v>0.16600000000000001</v>
      </c>
      <c r="L941" s="4" t="s">
        <v>19</v>
      </c>
      <c r="M941" s="4">
        <f>Inventory[[#This Row],[Daily_Demand]]*Inventory[[#This Row],[Lead_Time_Days]]</f>
        <v>1968</v>
      </c>
      <c r="N941" s="4">
        <f>MAX(0, Inventory[[#This Row],[Demand_Duration_Lead_time]]+Inventory[[#This Row],[Safety_Stock]]-Inventory[[#This Row],[Current_Inventory]])</f>
        <v>1565</v>
      </c>
      <c r="O9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41" s="8">
        <f>Inventory[[#This Row],[Current_Inventory]]*Inventory[[#This Row],[Unit_Cost]]</f>
        <v>1080779.5699999998</v>
      </c>
      <c r="Q941" t="str">
        <f>IF(Inventory[[#This Row],[Stockout_Risk_Score]] &gt;= 0.8, "Critical",
   IF(Inventory[[#This Row],[Stockout_Risk_Score]] &gt;= 0.6, "High",
      IF(Inventory[[#This Row],[Stockout_Risk_Score]] &gt;= 0.3, "Medium", "Low")
   )
)</f>
        <v>Low</v>
      </c>
      <c r="R941">
        <f>Inventory[[#This Row],[Lead_Time_Days]]*0.8</f>
        <v>9.6000000000000014</v>
      </c>
      <c r="S941">
        <f>MAX(0,Inventory[[#This Row],[Daily_Demand]]*Inventory[[#This Row],[Adj_Lead_Time]]+Inventory[[#This Row],[Safety_Stock]]-Inventory[[#This Row],[Current_Inventory]])</f>
        <v>1171.4000000000003</v>
      </c>
    </row>
    <row r="942" spans="1:19" x14ac:dyDescent="0.25">
      <c r="A942">
        <v>941</v>
      </c>
      <c r="B942" t="s">
        <v>963</v>
      </c>
      <c r="C942" s="4" t="s">
        <v>26</v>
      </c>
      <c r="D942" t="s">
        <v>22</v>
      </c>
      <c r="E942" s="4">
        <v>110</v>
      </c>
      <c r="F942" s="4">
        <v>3</v>
      </c>
      <c r="G942" s="4">
        <v>737</v>
      </c>
      <c r="H942" s="4">
        <v>85</v>
      </c>
      <c r="I942" s="4">
        <v>203</v>
      </c>
      <c r="J942" s="6">
        <v>1862.42</v>
      </c>
      <c r="K942" s="4">
        <v>0.26500000000000001</v>
      </c>
      <c r="L942" s="4" t="s">
        <v>19</v>
      </c>
      <c r="M942" s="4">
        <f>Inventory[[#This Row],[Daily_Demand]]*Inventory[[#This Row],[Lead_Time_Days]]</f>
        <v>330</v>
      </c>
      <c r="N942" s="4">
        <f>MAX(0, Inventory[[#This Row],[Demand_Duration_Lead_time]]+Inventory[[#This Row],[Safety_Stock]]-Inventory[[#This Row],[Current_Inventory]])</f>
        <v>0</v>
      </c>
      <c r="O9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42" s="8">
        <f>Inventory[[#This Row],[Current_Inventory]]*Inventory[[#This Row],[Unit_Cost]]</f>
        <v>1372603.54</v>
      </c>
      <c r="Q942" t="str">
        <f>IF(Inventory[[#This Row],[Stockout_Risk_Score]] &gt;= 0.8, "Critical",
   IF(Inventory[[#This Row],[Stockout_Risk_Score]] &gt;= 0.6, "High",
      IF(Inventory[[#This Row],[Stockout_Risk_Score]] &gt;= 0.3, "Medium", "Low")
   )
)</f>
        <v>Low</v>
      </c>
      <c r="R942">
        <f>Inventory[[#This Row],[Lead_Time_Days]]*0.8</f>
        <v>2.4000000000000004</v>
      </c>
      <c r="S942">
        <f>MAX(0,Inventory[[#This Row],[Daily_Demand]]*Inventory[[#This Row],[Adj_Lead_Time]]+Inventory[[#This Row],[Safety_Stock]]-Inventory[[#This Row],[Current_Inventory]])</f>
        <v>0</v>
      </c>
    </row>
    <row r="943" spans="1:19" x14ac:dyDescent="0.25">
      <c r="A943">
        <v>942</v>
      </c>
      <c r="B943" t="s">
        <v>964</v>
      </c>
      <c r="C943" s="4" t="s">
        <v>17</v>
      </c>
      <c r="D943" t="s">
        <v>22</v>
      </c>
      <c r="E943" s="4">
        <v>100</v>
      </c>
      <c r="F943" s="4">
        <v>7</v>
      </c>
      <c r="G943" s="4">
        <v>584</v>
      </c>
      <c r="H943" s="4">
        <v>284</v>
      </c>
      <c r="I943" s="4">
        <v>149</v>
      </c>
      <c r="J943" s="6">
        <v>1518.82</v>
      </c>
      <c r="K943" s="4">
        <v>0.14499999999999999</v>
      </c>
      <c r="L943" s="4" t="s">
        <v>19</v>
      </c>
      <c r="M943" s="4">
        <f>Inventory[[#This Row],[Daily_Demand]]*Inventory[[#This Row],[Lead_Time_Days]]</f>
        <v>700</v>
      </c>
      <c r="N943" s="4">
        <f>MAX(0, Inventory[[#This Row],[Demand_Duration_Lead_time]]+Inventory[[#This Row],[Safety_Stock]]-Inventory[[#This Row],[Current_Inventory]])</f>
        <v>400</v>
      </c>
      <c r="O9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43" s="8">
        <f>Inventory[[#This Row],[Current_Inventory]]*Inventory[[#This Row],[Unit_Cost]]</f>
        <v>886990.88</v>
      </c>
      <c r="Q943" t="str">
        <f>IF(Inventory[[#This Row],[Stockout_Risk_Score]] &gt;= 0.8, "Critical",
   IF(Inventory[[#This Row],[Stockout_Risk_Score]] &gt;= 0.6, "High",
      IF(Inventory[[#This Row],[Stockout_Risk_Score]] &gt;= 0.3, "Medium", "Low")
   )
)</f>
        <v>Low</v>
      </c>
      <c r="R943">
        <f>Inventory[[#This Row],[Lead_Time_Days]]*0.8</f>
        <v>5.6000000000000005</v>
      </c>
      <c r="S943">
        <f>MAX(0,Inventory[[#This Row],[Daily_Demand]]*Inventory[[#This Row],[Adj_Lead_Time]]+Inventory[[#This Row],[Safety_Stock]]-Inventory[[#This Row],[Current_Inventory]])</f>
        <v>260</v>
      </c>
    </row>
    <row r="944" spans="1:19" x14ac:dyDescent="0.25">
      <c r="A944">
        <v>943</v>
      </c>
      <c r="B944" t="s">
        <v>965</v>
      </c>
      <c r="C944" s="4" t="s">
        <v>21</v>
      </c>
      <c r="D944" t="s">
        <v>22</v>
      </c>
      <c r="E944" s="4">
        <v>180</v>
      </c>
      <c r="F944" s="4">
        <v>7</v>
      </c>
      <c r="G944" s="4">
        <v>687</v>
      </c>
      <c r="H944" s="4">
        <v>292</v>
      </c>
      <c r="I944" s="4">
        <v>287</v>
      </c>
      <c r="J944" s="6">
        <v>1588.12</v>
      </c>
      <c r="K944" s="4">
        <v>0.104</v>
      </c>
      <c r="L944" s="4" t="s">
        <v>27</v>
      </c>
      <c r="M944" s="4">
        <f>Inventory[[#This Row],[Daily_Demand]]*Inventory[[#This Row],[Lead_Time_Days]]</f>
        <v>1260</v>
      </c>
      <c r="N944" s="4">
        <f>MAX(0, Inventory[[#This Row],[Demand_Duration_Lead_time]]+Inventory[[#This Row],[Safety_Stock]]-Inventory[[#This Row],[Current_Inventory]])</f>
        <v>865</v>
      </c>
      <c r="O9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44" s="8">
        <f>Inventory[[#This Row],[Current_Inventory]]*Inventory[[#This Row],[Unit_Cost]]</f>
        <v>1091038.44</v>
      </c>
      <c r="Q944" t="str">
        <f>IF(Inventory[[#This Row],[Stockout_Risk_Score]] &gt;= 0.8, "Critical",
   IF(Inventory[[#This Row],[Stockout_Risk_Score]] &gt;= 0.6, "High",
      IF(Inventory[[#This Row],[Stockout_Risk_Score]] &gt;= 0.3, "Medium", "Low")
   )
)</f>
        <v>Low</v>
      </c>
      <c r="R944">
        <f>Inventory[[#This Row],[Lead_Time_Days]]*0.8</f>
        <v>5.6000000000000005</v>
      </c>
      <c r="S944">
        <f>MAX(0,Inventory[[#This Row],[Daily_Demand]]*Inventory[[#This Row],[Adj_Lead_Time]]+Inventory[[#This Row],[Safety_Stock]]-Inventory[[#This Row],[Current_Inventory]])</f>
        <v>613</v>
      </c>
    </row>
    <row r="945" spans="1:19" x14ac:dyDescent="0.25">
      <c r="A945">
        <v>944</v>
      </c>
      <c r="B945" t="s">
        <v>966</v>
      </c>
      <c r="C945" s="4" t="s">
        <v>21</v>
      </c>
      <c r="D945" t="s">
        <v>22</v>
      </c>
      <c r="E945" s="4">
        <v>43</v>
      </c>
      <c r="F945" s="4">
        <v>13</v>
      </c>
      <c r="G945" s="4">
        <v>293</v>
      </c>
      <c r="H945" s="4">
        <v>155</v>
      </c>
      <c r="I945" s="4">
        <v>156</v>
      </c>
      <c r="J945" s="6">
        <v>903.75</v>
      </c>
      <c r="K945" s="4">
        <v>0.3</v>
      </c>
      <c r="L945" s="4" t="s">
        <v>27</v>
      </c>
      <c r="M945" s="4">
        <f>Inventory[[#This Row],[Daily_Demand]]*Inventory[[#This Row],[Lead_Time_Days]]</f>
        <v>559</v>
      </c>
      <c r="N945" s="4">
        <f>MAX(0, Inventory[[#This Row],[Demand_Duration_Lead_time]]+Inventory[[#This Row],[Safety_Stock]]-Inventory[[#This Row],[Current_Inventory]])</f>
        <v>421</v>
      </c>
      <c r="O9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45" s="8">
        <f>Inventory[[#This Row],[Current_Inventory]]*Inventory[[#This Row],[Unit_Cost]]</f>
        <v>264798.75</v>
      </c>
      <c r="Q945" t="str">
        <f>IF(Inventory[[#This Row],[Stockout_Risk_Score]] &gt;= 0.8, "Critical",
   IF(Inventory[[#This Row],[Stockout_Risk_Score]] &gt;= 0.6, "High",
      IF(Inventory[[#This Row],[Stockout_Risk_Score]] &gt;= 0.3, "Medium", "Low")
   )
)</f>
        <v>Medium</v>
      </c>
      <c r="R945">
        <f>Inventory[[#This Row],[Lead_Time_Days]]*0.8</f>
        <v>10.4</v>
      </c>
      <c r="S945">
        <f>MAX(0,Inventory[[#This Row],[Daily_Demand]]*Inventory[[#This Row],[Adj_Lead_Time]]+Inventory[[#This Row],[Safety_Stock]]-Inventory[[#This Row],[Current_Inventory]])</f>
        <v>309.20000000000005</v>
      </c>
    </row>
    <row r="946" spans="1:19" x14ac:dyDescent="0.25">
      <c r="A946">
        <v>945</v>
      </c>
      <c r="B946" t="s">
        <v>967</v>
      </c>
      <c r="C946" s="4" t="s">
        <v>21</v>
      </c>
      <c r="D946" t="s">
        <v>22</v>
      </c>
      <c r="E946" s="4">
        <v>172</v>
      </c>
      <c r="F946" s="4">
        <v>13</v>
      </c>
      <c r="G946" s="4">
        <v>429</v>
      </c>
      <c r="H946" s="4">
        <v>22</v>
      </c>
      <c r="I946" s="4">
        <v>395</v>
      </c>
      <c r="J946" s="6">
        <v>1045.3800000000001</v>
      </c>
      <c r="K946" s="4">
        <v>0.999</v>
      </c>
      <c r="L946" s="4" t="s">
        <v>19</v>
      </c>
      <c r="M946" s="4">
        <f>Inventory[[#This Row],[Daily_Demand]]*Inventory[[#This Row],[Lead_Time_Days]]</f>
        <v>2236</v>
      </c>
      <c r="N946" s="4">
        <f>MAX(0, Inventory[[#This Row],[Demand_Duration_Lead_time]]+Inventory[[#This Row],[Safety_Stock]]-Inventory[[#This Row],[Current_Inventory]])</f>
        <v>1829</v>
      </c>
      <c r="O9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46" s="8">
        <f>Inventory[[#This Row],[Current_Inventory]]*Inventory[[#This Row],[Unit_Cost]]</f>
        <v>448468.02</v>
      </c>
      <c r="Q946" t="str">
        <f>IF(Inventory[[#This Row],[Stockout_Risk_Score]] &gt;= 0.8, "Critical",
   IF(Inventory[[#This Row],[Stockout_Risk_Score]] &gt;= 0.6, "High",
      IF(Inventory[[#This Row],[Stockout_Risk_Score]] &gt;= 0.3, "Medium", "Low")
   )
)</f>
        <v>Critical</v>
      </c>
      <c r="R946">
        <f>Inventory[[#This Row],[Lead_Time_Days]]*0.8</f>
        <v>10.4</v>
      </c>
      <c r="S946">
        <f>MAX(0,Inventory[[#This Row],[Daily_Demand]]*Inventory[[#This Row],[Adj_Lead_Time]]+Inventory[[#This Row],[Safety_Stock]]-Inventory[[#This Row],[Current_Inventory]])</f>
        <v>1381.8</v>
      </c>
    </row>
    <row r="947" spans="1:19" x14ac:dyDescent="0.25">
      <c r="A947">
        <v>946</v>
      </c>
      <c r="B947" t="s">
        <v>968</v>
      </c>
      <c r="C947" s="4" t="s">
        <v>21</v>
      </c>
      <c r="D947" t="s">
        <v>18</v>
      </c>
      <c r="E947" s="4">
        <v>46</v>
      </c>
      <c r="F947" s="4">
        <v>8</v>
      </c>
      <c r="G947" s="4">
        <v>377</v>
      </c>
      <c r="H947" s="4">
        <v>138</v>
      </c>
      <c r="I947" s="4">
        <v>179</v>
      </c>
      <c r="J947" s="6">
        <v>1868.35</v>
      </c>
      <c r="K947" s="4">
        <v>9.4E-2</v>
      </c>
      <c r="L947" s="4" t="s">
        <v>27</v>
      </c>
      <c r="M947" s="4">
        <f>Inventory[[#This Row],[Daily_Demand]]*Inventory[[#This Row],[Lead_Time_Days]]</f>
        <v>368</v>
      </c>
      <c r="N947" s="4">
        <f>MAX(0, Inventory[[#This Row],[Demand_Duration_Lead_time]]+Inventory[[#This Row],[Safety_Stock]]-Inventory[[#This Row],[Current_Inventory]])</f>
        <v>129</v>
      </c>
      <c r="O9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47" s="8">
        <f>Inventory[[#This Row],[Current_Inventory]]*Inventory[[#This Row],[Unit_Cost]]</f>
        <v>704367.95</v>
      </c>
      <c r="Q947" t="str">
        <f>IF(Inventory[[#This Row],[Stockout_Risk_Score]] &gt;= 0.8, "Critical",
   IF(Inventory[[#This Row],[Stockout_Risk_Score]] &gt;= 0.6, "High",
      IF(Inventory[[#This Row],[Stockout_Risk_Score]] &gt;= 0.3, "Medium", "Low")
   )
)</f>
        <v>Low</v>
      </c>
      <c r="R947">
        <f>Inventory[[#This Row],[Lead_Time_Days]]*0.8</f>
        <v>6.4</v>
      </c>
      <c r="S947">
        <f>MAX(0,Inventory[[#This Row],[Daily_Demand]]*Inventory[[#This Row],[Adj_Lead_Time]]+Inventory[[#This Row],[Safety_Stock]]-Inventory[[#This Row],[Current_Inventory]])</f>
        <v>55.400000000000034</v>
      </c>
    </row>
    <row r="948" spans="1:19" x14ac:dyDescent="0.25">
      <c r="A948">
        <v>947</v>
      </c>
      <c r="B948" t="s">
        <v>969</v>
      </c>
      <c r="C948" s="4" t="s">
        <v>26</v>
      </c>
      <c r="D948" t="s">
        <v>18</v>
      </c>
      <c r="E948" s="4">
        <v>115</v>
      </c>
      <c r="F948" s="4">
        <v>7</v>
      </c>
      <c r="G948" s="4">
        <v>666</v>
      </c>
      <c r="H948" s="4">
        <v>239</v>
      </c>
      <c r="I948" s="4">
        <v>348</v>
      </c>
      <c r="J948" s="6">
        <v>787.6</v>
      </c>
      <c r="K948" s="4">
        <v>0.21299999999999999</v>
      </c>
      <c r="L948" s="4" t="s">
        <v>19</v>
      </c>
      <c r="M948" s="4">
        <f>Inventory[[#This Row],[Daily_Demand]]*Inventory[[#This Row],[Lead_Time_Days]]</f>
        <v>805</v>
      </c>
      <c r="N948" s="4">
        <f>MAX(0, Inventory[[#This Row],[Demand_Duration_Lead_time]]+Inventory[[#This Row],[Safety_Stock]]-Inventory[[#This Row],[Current_Inventory]])</f>
        <v>378</v>
      </c>
      <c r="O9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48" s="8">
        <f>Inventory[[#This Row],[Current_Inventory]]*Inventory[[#This Row],[Unit_Cost]]</f>
        <v>524541.6</v>
      </c>
      <c r="Q948" t="str">
        <f>IF(Inventory[[#This Row],[Stockout_Risk_Score]] &gt;= 0.8, "Critical",
   IF(Inventory[[#This Row],[Stockout_Risk_Score]] &gt;= 0.6, "High",
      IF(Inventory[[#This Row],[Stockout_Risk_Score]] &gt;= 0.3, "Medium", "Low")
   )
)</f>
        <v>Low</v>
      </c>
      <c r="R948">
        <f>Inventory[[#This Row],[Lead_Time_Days]]*0.8</f>
        <v>5.6000000000000005</v>
      </c>
      <c r="S948">
        <f>MAX(0,Inventory[[#This Row],[Daily_Demand]]*Inventory[[#This Row],[Adj_Lead_Time]]+Inventory[[#This Row],[Safety_Stock]]-Inventory[[#This Row],[Current_Inventory]])</f>
        <v>217.00000000000011</v>
      </c>
    </row>
    <row r="949" spans="1:19" x14ac:dyDescent="0.25">
      <c r="A949">
        <v>948</v>
      </c>
      <c r="B949" t="s">
        <v>970</v>
      </c>
      <c r="C949" s="4" t="s">
        <v>13</v>
      </c>
      <c r="D949" t="s">
        <v>18</v>
      </c>
      <c r="E949" s="4">
        <v>108</v>
      </c>
      <c r="F949" s="4">
        <v>3</v>
      </c>
      <c r="G949" s="4">
        <v>117</v>
      </c>
      <c r="H949" s="4">
        <v>94</v>
      </c>
      <c r="I949" s="4">
        <v>92</v>
      </c>
      <c r="J949" s="6">
        <v>131.80000000000001</v>
      </c>
      <c r="K949" s="4">
        <v>0.27200000000000002</v>
      </c>
      <c r="L949" s="4" t="s">
        <v>27</v>
      </c>
      <c r="M949" s="4">
        <f>Inventory[[#This Row],[Daily_Demand]]*Inventory[[#This Row],[Lead_Time_Days]]</f>
        <v>324</v>
      </c>
      <c r="N949" s="4">
        <f>MAX(0, Inventory[[#This Row],[Demand_Duration_Lead_time]]+Inventory[[#This Row],[Safety_Stock]]-Inventory[[#This Row],[Current_Inventory]])</f>
        <v>301</v>
      </c>
      <c r="O9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49" s="8">
        <f>Inventory[[#This Row],[Current_Inventory]]*Inventory[[#This Row],[Unit_Cost]]</f>
        <v>15420.600000000002</v>
      </c>
      <c r="Q949" t="str">
        <f>IF(Inventory[[#This Row],[Stockout_Risk_Score]] &gt;= 0.8, "Critical",
   IF(Inventory[[#This Row],[Stockout_Risk_Score]] &gt;= 0.6, "High",
      IF(Inventory[[#This Row],[Stockout_Risk_Score]] &gt;= 0.3, "Medium", "Low")
   )
)</f>
        <v>Low</v>
      </c>
      <c r="R949">
        <f>Inventory[[#This Row],[Lead_Time_Days]]*0.8</f>
        <v>2.4000000000000004</v>
      </c>
      <c r="S949">
        <f>MAX(0,Inventory[[#This Row],[Daily_Demand]]*Inventory[[#This Row],[Adj_Lead_Time]]+Inventory[[#This Row],[Safety_Stock]]-Inventory[[#This Row],[Current_Inventory]])</f>
        <v>236.20000000000005</v>
      </c>
    </row>
    <row r="950" spans="1:19" x14ac:dyDescent="0.25">
      <c r="A950">
        <v>949</v>
      </c>
      <c r="B950" t="s">
        <v>971</v>
      </c>
      <c r="C950" s="4" t="s">
        <v>17</v>
      </c>
      <c r="D950" t="s">
        <v>18</v>
      </c>
      <c r="E950" s="4">
        <v>81</v>
      </c>
      <c r="F950" s="4">
        <v>9</v>
      </c>
      <c r="G950" s="4">
        <v>260</v>
      </c>
      <c r="H950" s="4">
        <v>171</v>
      </c>
      <c r="I950" s="4">
        <v>112</v>
      </c>
      <c r="J950" s="6">
        <v>1537.37</v>
      </c>
      <c r="K950" s="4">
        <v>0.61899999999999999</v>
      </c>
      <c r="L950" s="4" t="s">
        <v>27</v>
      </c>
      <c r="M950" s="4">
        <f>Inventory[[#This Row],[Daily_Demand]]*Inventory[[#This Row],[Lead_Time_Days]]</f>
        <v>729</v>
      </c>
      <c r="N950" s="4">
        <f>MAX(0, Inventory[[#This Row],[Demand_Duration_Lead_time]]+Inventory[[#This Row],[Safety_Stock]]-Inventory[[#This Row],[Current_Inventory]])</f>
        <v>640</v>
      </c>
      <c r="O9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50" s="8">
        <f>Inventory[[#This Row],[Current_Inventory]]*Inventory[[#This Row],[Unit_Cost]]</f>
        <v>399716.19999999995</v>
      </c>
      <c r="Q950" t="str">
        <f>IF(Inventory[[#This Row],[Stockout_Risk_Score]] &gt;= 0.8, "Critical",
   IF(Inventory[[#This Row],[Stockout_Risk_Score]] &gt;= 0.6, "High",
      IF(Inventory[[#This Row],[Stockout_Risk_Score]] &gt;= 0.3, "Medium", "Low")
   )
)</f>
        <v>High</v>
      </c>
      <c r="R950">
        <f>Inventory[[#This Row],[Lead_Time_Days]]*0.8</f>
        <v>7.2</v>
      </c>
      <c r="S950">
        <f>MAX(0,Inventory[[#This Row],[Daily_Demand]]*Inventory[[#This Row],[Adj_Lead_Time]]+Inventory[[#This Row],[Safety_Stock]]-Inventory[[#This Row],[Current_Inventory]])</f>
        <v>494.20000000000005</v>
      </c>
    </row>
    <row r="951" spans="1:19" x14ac:dyDescent="0.25">
      <c r="A951">
        <v>950</v>
      </c>
      <c r="B951" t="s">
        <v>972</v>
      </c>
      <c r="C951" s="4" t="s">
        <v>41</v>
      </c>
      <c r="D951" t="s">
        <v>14</v>
      </c>
      <c r="E951" s="4">
        <v>12</v>
      </c>
      <c r="F951" s="4">
        <v>5</v>
      </c>
      <c r="G951" s="4">
        <v>576</v>
      </c>
      <c r="H951" s="4">
        <v>60</v>
      </c>
      <c r="I951" s="4">
        <v>122</v>
      </c>
      <c r="J951" s="6">
        <v>1167.6600000000001</v>
      </c>
      <c r="K951" s="4">
        <v>0.745</v>
      </c>
      <c r="L951" s="4" t="s">
        <v>15</v>
      </c>
      <c r="M951" s="4">
        <f>Inventory[[#This Row],[Daily_Demand]]*Inventory[[#This Row],[Lead_Time_Days]]</f>
        <v>60</v>
      </c>
      <c r="N951" s="4">
        <f>MAX(0, Inventory[[#This Row],[Demand_Duration_Lead_time]]+Inventory[[#This Row],[Safety_Stock]]-Inventory[[#This Row],[Current_Inventory]])</f>
        <v>0</v>
      </c>
      <c r="O9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951" s="8">
        <f>Inventory[[#This Row],[Current_Inventory]]*Inventory[[#This Row],[Unit_Cost]]</f>
        <v>672572.16</v>
      </c>
      <c r="Q951" t="str">
        <f>IF(Inventory[[#This Row],[Stockout_Risk_Score]] &gt;= 0.8, "Critical",
   IF(Inventory[[#This Row],[Stockout_Risk_Score]] &gt;= 0.6, "High",
      IF(Inventory[[#This Row],[Stockout_Risk_Score]] &gt;= 0.3, "Medium", "Low")
   )
)</f>
        <v>High</v>
      </c>
      <c r="R951">
        <f>Inventory[[#This Row],[Lead_Time_Days]]*0.8</f>
        <v>4</v>
      </c>
      <c r="S951">
        <f>MAX(0,Inventory[[#This Row],[Daily_Demand]]*Inventory[[#This Row],[Adj_Lead_Time]]+Inventory[[#This Row],[Safety_Stock]]-Inventory[[#This Row],[Current_Inventory]])</f>
        <v>0</v>
      </c>
    </row>
    <row r="952" spans="1:19" x14ac:dyDescent="0.25">
      <c r="A952">
        <v>951</v>
      </c>
      <c r="B952" t="s">
        <v>973</v>
      </c>
      <c r="C952" s="4" t="s">
        <v>13</v>
      </c>
      <c r="D952" t="s">
        <v>18</v>
      </c>
      <c r="E952" s="4">
        <v>30</v>
      </c>
      <c r="F952" s="4">
        <v>10</v>
      </c>
      <c r="G952" s="4">
        <v>730</v>
      </c>
      <c r="H952" s="4">
        <v>224</v>
      </c>
      <c r="I952" s="4">
        <v>235</v>
      </c>
      <c r="J952" s="6">
        <v>1639.01</v>
      </c>
      <c r="K952" s="4">
        <v>0.752</v>
      </c>
      <c r="L952" s="4" t="s">
        <v>27</v>
      </c>
      <c r="M952" s="4">
        <f>Inventory[[#This Row],[Daily_Demand]]*Inventory[[#This Row],[Lead_Time_Days]]</f>
        <v>300</v>
      </c>
      <c r="N952" s="4">
        <f>MAX(0, Inventory[[#This Row],[Demand_Duration_Lead_time]]+Inventory[[#This Row],[Safety_Stock]]-Inventory[[#This Row],[Current_Inventory]])</f>
        <v>0</v>
      </c>
      <c r="O9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52" s="8">
        <f>Inventory[[#This Row],[Current_Inventory]]*Inventory[[#This Row],[Unit_Cost]]</f>
        <v>1196477.3</v>
      </c>
      <c r="Q952" t="str">
        <f>IF(Inventory[[#This Row],[Stockout_Risk_Score]] &gt;= 0.8, "Critical",
   IF(Inventory[[#This Row],[Stockout_Risk_Score]] &gt;= 0.6, "High",
      IF(Inventory[[#This Row],[Stockout_Risk_Score]] &gt;= 0.3, "Medium", "Low")
   )
)</f>
        <v>High</v>
      </c>
      <c r="R952">
        <f>Inventory[[#This Row],[Lead_Time_Days]]*0.8</f>
        <v>8</v>
      </c>
      <c r="S952">
        <f>MAX(0,Inventory[[#This Row],[Daily_Demand]]*Inventory[[#This Row],[Adj_Lead_Time]]+Inventory[[#This Row],[Safety_Stock]]-Inventory[[#This Row],[Current_Inventory]])</f>
        <v>0</v>
      </c>
    </row>
    <row r="953" spans="1:19" x14ac:dyDescent="0.25">
      <c r="A953">
        <v>952</v>
      </c>
      <c r="B953" t="s">
        <v>974</v>
      </c>
      <c r="C953" s="4" t="s">
        <v>21</v>
      </c>
      <c r="D953" t="s">
        <v>22</v>
      </c>
      <c r="E953" s="4">
        <v>144</v>
      </c>
      <c r="F953" s="4">
        <v>9</v>
      </c>
      <c r="G953" s="4">
        <v>133</v>
      </c>
      <c r="H953" s="4">
        <v>10</v>
      </c>
      <c r="I953" s="4">
        <v>166</v>
      </c>
      <c r="J953" s="6">
        <v>197.32</v>
      </c>
      <c r="K953" s="4">
        <v>8.9999999999999993E-3</v>
      </c>
      <c r="L953" s="4" t="s">
        <v>27</v>
      </c>
      <c r="M953" s="4">
        <f>Inventory[[#This Row],[Daily_Demand]]*Inventory[[#This Row],[Lead_Time_Days]]</f>
        <v>1296</v>
      </c>
      <c r="N953" s="4">
        <f>MAX(0, Inventory[[#This Row],[Demand_Duration_Lead_time]]+Inventory[[#This Row],[Safety_Stock]]-Inventory[[#This Row],[Current_Inventory]])</f>
        <v>1173</v>
      </c>
      <c r="O9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53" s="8">
        <f>Inventory[[#This Row],[Current_Inventory]]*Inventory[[#This Row],[Unit_Cost]]</f>
        <v>26243.559999999998</v>
      </c>
      <c r="Q953" t="str">
        <f>IF(Inventory[[#This Row],[Stockout_Risk_Score]] &gt;= 0.8, "Critical",
   IF(Inventory[[#This Row],[Stockout_Risk_Score]] &gt;= 0.6, "High",
      IF(Inventory[[#This Row],[Stockout_Risk_Score]] &gt;= 0.3, "Medium", "Low")
   )
)</f>
        <v>Low</v>
      </c>
      <c r="R953">
        <f>Inventory[[#This Row],[Lead_Time_Days]]*0.8</f>
        <v>7.2</v>
      </c>
      <c r="S953">
        <f>MAX(0,Inventory[[#This Row],[Daily_Demand]]*Inventory[[#This Row],[Adj_Lead_Time]]+Inventory[[#This Row],[Safety_Stock]]-Inventory[[#This Row],[Current_Inventory]])</f>
        <v>913.8</v>
      </c>
    </row>
    <row r="954" spans="1:19" x14ac:dyDescent="0.25">
      <c r="A954">
        <v>953</v>
      </c>
      <c r="B954" t="s">
        <v>975</v>
      </c>
      <c r="C954" s="4" t="s">
        <v>13</v>
      </c>
      <c r="D954" t="s">
        <v>18</v>
      </c>
      <c r="E954" s="4">
        <v>47</v>
      </c>
      <c r="F954" s="4">
        <v>4</v>
      </c>
      <c r="G954" s="4">
        <v>506</v>
      </c>
      <c r="H954" s="4">
        <v>132</v>
      </c>
      <c r="I954" s="4">
        <v>353</v>
      </c>
      <c r="J954" s="6">
        <v>1261.4000000000001</v>
      </c>
      <c r="K954" s="4">
        <v>0.65200000000000002</v>
      </c>
      <c r="L954" s="4" t="s">
        <v>15</v>
      </c>
      <c r="M954" s="4">
        <f>Inventory[[#This Row],[Daily_Demand]]*Inventory[[#This Row],[Lead_Time_Days]]</f>
        <v>188</v>
      </c>
      <c r="N954" s="4">
        <f>MAX(0, Inventory[[#This Row],[Demand_Duration_Lead_time]]+Inventory[[#This Row],[Safety_Stock]]-Inventory[[#This Row],[Current_Inventory]])</f>
        <v>0</v>
      </c>
      <c r="O9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54" s="8">
        <f>Inventory[[#This Row],[Current_Inventory]]*Inventory[[#This Row],[Unit_Cost]]</f>
        <v>638268.4</v>
      </c>
      <c r="Q954" t="str">
        <f>IF(Inventory[[#This Row],[Stockout_Risk_Score]] &gt;= 0.8, "Critical",
   IF(Inventory[[#This Row],[Stockout_Risk_Score]] &gt;= 0.6, "High",
      IF(Inventory[[#This Row],[Stockout_Risk_Score]] &gt;= 0.3, "Medium", "Low")
   )
)</f>
        <v>High</v>
      </c>
      <c r="R954">
        <f>Inventory[[#This Row],[Lead_Time_Days]]*0.8</f>
        <v>3.2</v>
      </c>
      <c r="S954">
        <f>MAX(0,Inventory[[#This Row],[Daily_Demand]]*Inventory[[#This Row],[Adj_Lead_Time]]+Inventory[[#This Row],[Safety_Stock]]-Inventory[[#This Row],[Current_Inventory]])</f>
        <v>0</v>
      </c>
    </row>
    <row r="955" spans="1:19" x14ac:dyDescent="0.25">
      <c r="A955">
        <v>954</v>
      </c>
      <c r="B955" t="s">
        <v>976</v>
      </c>
      <c r="C955" s="4" t="s">
        <v>17</v>
      </c>
      <c r="D955" t="s">
        <v>18</v>
      </c>
      <c r="E955" s="4">
        <v>183</v>
      </c>
      <c r="F955" s="4">
        <v>4</v>
      </c>
      <c r="G955" s="4">
        <v>260</v>
      </c>
      <c r="H955" s="4">
        <v>297</v>
      </c>
      <c r="I955" s="4">
        <v>54</v>
      </c>
      <c r="J955" s="6">
        <v>533.03</v>
      </c>
      <c r="K955" s="4">
        <v>0.63100000000000001</v>
      </c>
      <c r="L955" s="4" t="s">
        <v>19</v>
      </c>
      <c r="M955" s="4">
        <f>Inventory[[#This Row],[Daily_Demand]]*Inventory[[#This Row],[Lead_Time_Days]]</f>
        <v>732</v>
      </c>
      <c r="N955" s="4">
        <f>MAX(0, Inventory[[#This Row],[Demand_Duration_Lead_time]]+Inventory[[#This Row],[Safety_Stock]]-Inventory[[#This Row],[Current_Inventory]])</f>
        <v>769</v>
      </c>
      <c r="O9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55" s="8">
        <f>Inventory[[#This Row],[Current_Inventory]]*Inventory[[#This Row],[Unit_Cost]]</f>
        <v>138587.79999999999</v>
      </c>
      <c r="Q955" t="str">
        <f>IF(Inventory[[#This Row],[Stockout_Risk_Score]] &gt;= 0.8, "Critical",
   IF(Inventory[[#This Row],[Stockout_Risk_Score]] &gt;= 0.6, "High",
      IF(Inventory[[#This Row],[Stockout_Risk_Score]] &gt;= 0.3, "Medium", "Low")
   )
)</f>
        <v>High</v>
      </c>
      <c r="R955">
        <f>Inventory[[#This Row],[Lead_Time_Days]]*0.8</f>
        <v>3.2</v>
      </c>
      <c r="S955">
        <f>MAX(0,Inventory[[#This Row],[Daily_Demand]]*Inventory[[#This Row],[Adj_Lead_Time]]+Inventory[[#This Row],[Safety_Stock]]-Inventory[[#This Row],[Current_Inventory]])</f>
        <v>622.6</v>
      </c>
    </row>
    <row r="956" spans="1:19" x14ac:dyDescent="0.25">
      <c r="A956">
        <v>955</v>
      </c>
      <c r="B956" t="s">
        <v>977</v>
      </c>
      <c r="C956" s="4" t="s">
        <v>41</v>
      </c>
      <c r="D956" t="s">
        <v>22</v>
      </c>
      <c r="E956" s="4">
        <v>114</v>
      </c>
      <c r="F956" s="4">
        <v>9</v>
      </c>
      <c r="G956" s="4">
        <v>175</v>
      </c>
      <c r="H956" s="4">
        <v>209</v>
      </c>
      <c r="I956" s="4">
        <v>125</v>
      </c>
      <c r="J956" s="6">
        <v>1811.37</v>
      </c>
      <c r="K956" s="4">
        <v>0.51800000000000002</v>
      </c>
      <c r="L956" s="4" t="s">
        <v>15</v>
      </c>
      <c r="M956" s="4">
        <f>Inventory[[#This Row],[Daily_Demand]]*Inventory[[#This Row],[Lead_Time_Days]]</f>
        <v>1026</v>
      </c>
      <c r="N956" s="4">
        <f>MAX(0, Inventory[[#This Row],[Demand_Duration_Lead_time]]+Inventory[[#This Row],[Safety_Stock]]-Inventory[[#This Row],[Current_Inventory]])</f>
        <v>1060</v>
      </c>
      <c r="O9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56" s="8">
        <f>Inventory[[#This Row],[Current_Inventory]]*Inventory[[#This Row],[Unit_Cost]]</f>
        <v>316989.75</v>
      </c>
      <c r="Q956" t="str">
        <f>IF(Inventory[[#This Row],[Stockout_Risk_Score]] &gt;= 0.8, "Critical",
   IF(Inventory[[#This Row],[Stockout_Risk_Score]] &gt;= 0.6, "High",
      IF(Inventory[[#This Row],[Stockout_Risk_Score]] &gt;= 0.3, "Medium", "Low")
   )
)</f>
        <v>Medium</v>
      </c>
      <c r="R956">
        <f>Inventory[[#This Row],[Lead_Time_Days]]*0.8</f>
        <v>7.2</v>
      </c>
      <c r="S956">
        <f>MAX(0,Inventory[[#This Row],[Daily_Demand]]*Inventory[[#This Row],[Adj_Lead_Time]]+Inventory[[#This Row],[Safety_Stock]]-Inventory[[#This Row],[Current_Inventory]])</f>
        <v>854.80000000000018</v>
      </c>
    </row>
    <row r="957" spans="1:19" x14ac:dyDescent="0.25">
      <c r="A957">
        <v>956</v>
      </c>
      <c r="B957" t="s">
        <v>978</v>
      </c>
      <c r="C957" s="4" t="s">
        <v>41</v>
      </c>
      <c r="D957" t="s">
        <v>18</v>
      </c>
      <c r="E957" s="4">
        <v>104</v>
      </c>
      <c r="F957" s="4">
        <v>3</v>
      </c>
      <c r="G957" s="4">
        <v>371</v>
      </c>
      <c r="H957" s="4">
        <v>192</v>
      </c>
      <c r="I957" s="4">
        <v>340</v>
      </c>
      <c r="J957" s="6">
        <v>264.32</v>
      </c>
      <c r="K957" s="4">
        <v>0.379</v>
      </c>
      <c r="L957" s="4" t="s">
        <v>27</v>
      </c>
      <c r="M957" s="4">
        <f>Inventory[[#This Row],[Daily_Demand]]*Inventory[[#This Row],[Lead_Time_Days]]</f>
        <v>312</v>
      </c>
      <c r="N957" s="4">
        <f>MAX(0, Inventory[[#This Row],[Demand_Duration_Lead_time]]+Inventory[[#This Row],[Safety_Stock]]-Inventory[[#This Row],[Current_Inventory]])</f>
        <v>133</v>
      </c>
      <c r="O9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57" s="8">
        <f>Inventory[[#This Row],[Current_Inventory]]*Inventory[[#This Row],[Unit_Cost]]</f>
        <v>98062.720000000001</v>
      </c>
      <c r="Q957" t="str">
        <f>IF(Inventory[[#This Row],[Stockout_Risk_Score]] &gt;= 0.8, "Critical",
   IF(Inventory[[#This Row],[Stockout_Risk_Score]] &gt;= 0.6, "High",
      IF(Inventory[[#This Row],[Stockout_Risk_Score]] &gt;= 0.3, "Medium", "Low")
   )
)</f>
        <v>Medium</v>
      </c>
      <c r="R957">
        <f>Inventory[[#This Row],[Lead_Time_Days]]*0.8</f>
        <v>2.4000000000000004</v>
      </c>
      <c r="S957">
        <f>MAX(0,Inventory[[#This Row],[Daily_Demand]]*Inventory[[#This Row],[Adj_Lead_Time]]+Inventory[[#This Row],[Safety_Stock]]-Inventory[[#This Row],[Current_Inventory]])</f>
        <v>70.600000000000023</v>
      </c>
    </row>
    <row r="958" spans="1:19" x14ac:dyDescent="0.25">
      <c r="A958">
        <v>957</v>
      </c>
      <c r="B958" t="s">
        <v>979</v>
      </c>
      <c r="C958" s="4" t="s">
        <v>17</v>
      </c>
      <c r="D958" t="s">
        <v>18</v>
      </c>
      <c r="E958" s="4">
        <v>67</v>
      </c>
      <c r="F958" s="4">
        <v>10</v>
      </c>
      <c r="G958" s="4">
        <v>63</v>
      </c>
      <c r="H958" s="4">
        <v>225</v>
      </c>
      <c r="I958" s="4">
        <v>398</v>
      </c>
      <c r="J958" s="6">
        <v>1693.99</v>
      </c>
      <c r="K958" s="4">
        <v>0.79700000000000004</v>
      </c>
      <c r="L958" s="4" t="s">
        <v>27</v>
      </c>
      <c r="M958" s="4">
        <f>Inventory[[#This Row],[Daily_Demand]]*Inventory[[#This Row],[Lead_Time_Days]]</f>
        <v>670</v>
      </c>
      <c r="N958" s="4">
        <f>MAX(0, Inventory[[#This Row],[Demand_Duration_Lead_time]]+Inventory[[#This Row],[Safety_Stock]]-Inventory[[#This Row],[Current_Inventory]])</f>
        <v>832</v>
      </c>
      <c r="O9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58" s="8">
        <f>Inventory[[#This Row],[Current_Inventory]]*Inventory[[#This Row],[Unit_Cost]]</f>
        <v>106721.37</v>
      </c>
      <c r="Q958" t="str">
        <f>IF(Inventory[[#This Row],[Stockout_Risk_Score]] &gt;= 0.8, "Critical",
   IF(Inventory[[#This Row],[Stockout_Risk_Score]] &gt;= 0.6, "High",
      IF(Inventory[[#This Row],[Stockout_Risk_Score]] &gt;= 0.3, "Medium", "Low")
   )
)</f>
        <v>High</v>
      </c>
      <c r="R958">
        <f>Inventory[[#This Row],[Lead_Time_Days]]*0.8</f>
        <v>8</v>
      </c>
      <c r="S958">
        <f>MAX(0,Inventory[[#This Row],[Daily_Demand]]*Inventory[[#This Row],[Adj_Lead_Time]]+Inventory[[#This Row],[Safety_Stock]]-Inventory[[#This Row],[Current_Inventory]])</f>
        <v>698</v>
      </c>
    </row>
    <row r="959" spans="1:19" x14ac:dyDescent="0.25">
      <c r="A959">
        <v>958</v>
      </c>
      <c r="B959" t="s">
        <v>980</v>
      </c>
      <c r="C959" s="4" t="s">
        <v>17</v>
      </c>
      <c r="D959" t="s">
        <v>18</v>
      </c>
      <c r="E959" s="4">
        <v>53</v>
      </c>
      <c r="F959" s="4">
        <v>5</v>
      </c>
      <c r="G959" s="4">
        <v>611</v>
      </c>
      <c r="H959" s="4">
        <v>249</v>
      </c>
      <c r="I959" s="4">
        <v>132</v>
      </c>
      <c r="J959" s="6">
        <v>222.68</v>
      </c>
      <c r="K959" s="4">
        <v>0.34399999999999997</v>
      </c>
      <c r="L959" s="4" t="s">
        <v>19</v>
      </c>
      <c r="M959" s="4">
        <f>Inventory[[#This Row],[Daily_Demand]]*Inventory[[#This Row],[Lead_Time_Days]]</f>
        <v>265</v>
      </c>
      <c r="N959" s="4">
        <f>MAX(0, Inventory[[#This Row],[Demand_Duration_Lead_time]]+Inventory[[#This Row],[Safety_Stock]]-Inventory[[#This Row],[Current_Inventory]])</f>
        <v>0</v>
      </c>
      <c r="O9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59" s="8">
        <f>Inventory[[#This Row],[Current_Inventory]]*Inventory[[#This Row],[Unit_Cost]]</f>
        <v>136057.48000000001</v>
      </c>
      <c r="Q959" t="str">
        <f>IF(Inventory[[#This Row],[Stockout_Risk_Score]] &gt;= 0.8, "Critical",
   IF(Inventory[[#This Row],[Stockout_Risk_Score]] &gt;= 0.6, "High",
      IF(Inventory[[#This Row],[Stockout_Risk_Score]] &gt;= 0.3, "Medium", "Low")
   )
)</f>
        <v>Medium</v>
      </c>
      <c r="R959">
        <f>Inventory[[#This Row],[Lead_Time_Days]]*0.8</f>
        <v>4</v>
      </c>
      <c r="S959">
        <f>MAX(0,Inventory[[#This Row],[Daily_Demand]]*Inventory[[#This Row],[Adj_Lead_Time]]+Inventory[[#This Row],[Safety_Stock]]-Inventory[[#This Row],[Current_Inventory]])</f>
        <v>0</v>
      </c>
    </row>
    <row r="960" spans="1:19" x14ac:dyDescent="0.25">
      <c r="A960">
        <v>959</v>
      </c>
      <c r="B960" t="s">
        <v>981</v>
      </c>
      <c r="C960" s="4" t="s">
        <v>21</v>
      </c>
      <c r="D960" t="s">
        <v>14</v>
      </c>
      <c r="E960" s="4">
        <v>119</v>
      </c>
      <c r="F960" s="4">
        <v>7</v>
      </c>
      <c r="G960" s="4">
        <v>331</v>
      </c>
      <c r="H960" s="4">
        <v>77</v>
      </c>
      <c r="I960" s="4">
        <v>109</v>
      </c>
      <c r="J960" s="6">
        <v>98.94</v>
      </c>
      <c r="K960" s="4">
        <v>0.23</v>
      </c>
      <c r="L960" s="4" t="s">
        <v>27</v>
      </c>
      <c r="M960" s="4">
        <f>Inventory[[#This Row],[Daily_Demand]]*Inventory[[#This Row],[Lead_Time_Days]]</f>
        <v>833</v>
      </c>
      <c r="N960" s="4">
        <f>MAX(0, Inventory[[#This Row],[Demand_Duration_Lead_time]]+Inventory[[#This Row],[Safety_Stock]]-Inventory[[#This Row],[Current_Inventory]])</f>
        <v>579</v>
      </c>
      <c r="O9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60" s="8">
        <f>Inventory[[#This Row],[Current_Inventory]]*Inventory[[#This Row],[Unit_Cost]]</f>
        <v>32749.14</v>
      </c>
      <c r="Q960" t="str">
        <f>IF(Inventory[[#This Row],[Stockout_Risk_Score]] &gt;= 0.8, "Critical",
   IF(Inventory[[#This Row],[Stockout_Risk_Score]] &gt;= 0.6, "High",
      IF(Inventory[[#This Row],[Stockout_Risk_Score]] &gt;= 0.3, "Medium", "Low")
   )
)</f>
        <v>Low</v>
      </c>
      <c r="R960">
        <f>Inventory[[#This Row],[Lead_Time_Days]]*0.8</f>
        <v>5.6000000000000005</v>
      </c>
      <c r="S960">
        <f>MAX(0,Inventory[[#This Row],[Daily_Demand]]*Inventory[[#This Row],[Adj_Lead_Time]]+Inventory[[#This Row],[Safety_Stock]]-Inventory[[#This Row],[Current_Inventory]])</f>
        <v>412.40000000000009</v>
      </c>
    </row>
    <row r="961" spans="1:19" x14ac:dyDescent="0.25">
      <c r="A961">
        <v>960</v>
      </c>
      <c r="B961" t="s">
        <v>982</v>
      </c>
      <c r="C961" s="4" t="s">
        <v>41</v>
      </c>
      <c r="D961" t="s">
        <v>18</v>
      </c>
      <c r="E961" s="4">
        <v>159</v>
      </c>
      <c r="F961" s="4">
        <v>4</v>
      </c>
      <c r="G961" s="4">
        <v>157</v>
      </c>
      <c r="H961" s="4">
        <v>91</v>
      </c>
      <c r="I961" s="4">
        <v>156</v>
      </c>
      <c r="J961" s="6">
        <v>508.37</v>
      </c>
      <c r="K961" s="4">
        <v>0.31</v>
      </c>
      <c r="L961" s="4" t="s">
        <v>15</v>
      </c>
      <c r="M961" s="4">
        <f>Inventory[[#This Row],[Daily_Demand]]*Inventory[[#This Row],[Lead_Time_Days]]</f>
        <v>636</v>
      </c>
      <c r="N961" s="4">
        <f>MAX(0, Inventory[[#This Row],[Demand_Duration_Lead_time]]+Inventory[[#This Row],[Safety_Stock]]-Inventory[[#This Row],[Current_Inventory]])</f>
        <v>570</v>
      </c>
      <c r="O9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61" s="8">
        <f>Inventory[[#This Row],[Current_Inventory]]*Inventory[[#This Row],[Unit_Cost]]</f>
        <v>79814.09</v>
      </c>
      <c r="Q961" t="str">
        <f>IF(Inventory[[#This Row],[Stockout_Risk_Score]] &gt;= 0.8, "Critical",
   IF(Inventory[[#This Row],[Stockout_Risk_Score]] &gt;= 0.6, "High",
      IF(Inventory[[#This Row],[Stockout_Risk_Score]] &gt;= 0.3, "Medium", "Low")
   )
)</f>
        <v>Medium</v>
      </c>
      <c r="R961">
        <f>Inventory[[#This Row],[Lead_Time_Days]]*0.8</f>
        <v>3.2</v>
      </c>
      <c r="S961">
        <f>MAX(0,Inventory[[#This Row],[Daily_Demand]]*Inventory[[#This Row],[Adj_Lead_Time]]+Inventory[[#This Row],[Safety_Stock]]-Inventory[[#This Row],[Current_Inventory]])</f>
        <v>442.79999999999995</v>
      </c>
    </row>
    <row r="962" spans="1:19" x14ac:dyDescent="0.25">
      <c r="A962">
        <v>961</v>
      </c>
      <c r="B962" t="s">
        <v>983</v>
      </c>
      <c r="C962" s="4" t="s">
        <v>13</v>
      </c>
      <c r="D962" t="s">
        <v>22</v>
      </c>
      <c r="E962" s="4">
        <v>141</v>
      </c>
      <c r="F962" s="4">
        <v>4</v>
      </c>
      <c r="G962" s="4">
        <v>682</v>
      </c>
      <c r="H962" s="4">
        <v>151</v>
      </c>
      <c r="I962" s="4">
        <v>166</v>
      </c>
      <c r="J962" s="6">
        <v>699.44</v>
      </c>
      <c r="K962" s="4">
        <v>0.44</v>
      </c>
      <c r="L962" s="4" t="s">
        <v>19</v>
      </c>
      <c r="M962" s="4">
        <f>Inventory[[#This Row],[Daily_Demand]]*Inventory[[#This Row],[Lead_Time_Days]]</f>
        <v>564</v>
      </c>
      <c r="N962" s="4">
        <f>MAX(0, Inventory[[#This Row],[Demand_Duration_Lead_time]]+Inventory[[#This Row],[Safety_Stock]]-Inventory[[#This Row],[Current_Inventory]])</f>
        <v>33</v>
      </c>
      <c r="O9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62" s="8">
        <f>Inventory[[#This Row],[Current_Inventory]]*Inventory[[#This Row],[Unit_Cost]]</f>
        <v>477018.08</v>
      </c>
      <c r="Q962" t="str">
        <f>IF(Inventory[[#This Row],[Stockout_Risk_Score]] &gt;= 0.8, "Critical",
   IF(Inventory[[#This Row],[Stockout_Risk_Score]] &gt;= 0.6, "High",
      IF(Inventory[[#This Row],[Stockout_Risk_Score]] &gt;= 0.3, "Medium", "Low")
   )
)</f>
        <v>Medium</v>
      </c>
      <c r="R962">
        <f>Inventory[[#This Row],[Lead_Time_Days]]*0.8</f>
        <v>3.2</v>
      </c>
      <c r="S962">
        <f>MAX(0,Inventory[[#This Row],[Daily_Demand]]*Inventory[[#This Row],[Adj_Lead_Time]]+Inventory[[#This Row],[Safety_Stock]]-Inventory[[#This Row],[Current_Inventory]])</f>
        <v>0</v>
      </c>
    </row>
    <row r="963" spans="1:19" x14ac:dyDescent="0.25">
      <c r="A963">
        <v>962</v>
      </c>
      <c r="B963" t="s">
        <v>984</v>
      </c>
      <c r="C963" s="4" t="s">
        <v>26</v>
      </c>
      <c r="D963" t="s">
        <v>22</v>
      </c>
      <c r="E963" s="4">
        <v>171</v>
      </c>
      <c r="F963" s="4">
        <v>4</v>
      </c>
      <c r="G963" s="4">
        <v>455</v>
      </c>
      <c r="H963" s="4">
        <v>50</v>
      </c>
      <c r="I963" s="4">
        <v>356</v>
      </c>
      <c r="J963" s="6">
        <v>1271.73</v>
      </c>
      <c r="K963" s="4">
        <v>0.214</v>
      </c>
      <c r="L963" s="4" t="s">
        <v>15</v>
      </c>
      <c r="M963" s="4">
        <f>Inventory[[#This Row],[Daily_Demand]]*Inventory[[#This Row],[Lead_Time_Days]]</f>
        <v>684</v>
      </c>
      <c r="N963" s="4">
        <f>MAX(0, Inventory[[#This Row],[Demand_Duration_Lead_time]]+Inventory[[#This Row],[Safety_Stock]]-Inventory[[#This Row],[Current_Inventory]])</f>
        <v>279</v>
      </c>
      <c r="O9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63" s="8">
        <f>Inventory[[#This Row],[Current_Inventory]]*Inventory[[#This Row],[Unit_Cost]]</f>
        <v>578637.15</v>
      </c>
      <c r="Q963" t="str">
        <f>IF(Inventory[[#This Row],[Stockout_Risk_Score]] &gt;= 0.8, "Critical",
   IF(Inventory[[#This Row],[Stockout_Risk_Score]] &gt;= 0.6, "High",
      IF(Inventory[[#This Row],[Stockout_Risk_Score]] &gt;= 0.3, "Medium", "Low")
   )
)</f>
        <v>Low</v>
      </c>
      <c r="R963">
        <f>Inventory[[#This Row],[Lead_Time_Days]]*0.8</f>
        <v>3.2</v>
      </c>
      <c r="S963">
        <f>MAX(0,Inventory[[#This Row],[Daily_Demand]]*Inventory[[#This Row],[Adj_Lead_Time]]+Inventory[[#This Row],[Safety_Stock]]-Inventory[[#This Row],[Current_Inventory]])</f>
        <v>142.20000000000005</v>
      </c>
    </row>
    <row r="964" spans="1:19" x14ac:dyDescent="0.25">
      <c r="A964">
        <v>963</v>
      </c>
      <c r="B964" t="s">
        <v>985</v>
      </c>
      <c r="C964" s="4" t="s">
        <v>26</v>
      </c>
      <c r="D964" t="s">
        <v>18</v>
      </c>
      <c r="E964" s="4">
        <v>69</v>
      </c>
      <c r="F964" s="4">
        <v>12</v>
      </c>
      <c r="G964" s="4">
        <v>773</v>
      </c>
      <c r="H964" s="4">
        <v>248</v>
      </c>
      <c r="I964" s="4">
        <v>396</v>
      </c>
      <c r="J964" s="6">
        <v>306.86</v>
      </c>
      <c r="K964" s="4">
        <v>0.60799999999999998</v>
      </c>
      <c r="L964" s="4" t="s">
        <v>27</v>
      </c>
      <c r="M964" s="4">
        <f>Inventory[[#This Row],[Daily_Demand]]*Inventory[[#This Row],[Lead_Time_Days]]</f>
        <v>828</v>
      </c>
      <c r="N964" s="4">
        <f>MAX(0, Inventory[[#This Row],[Demand_Duration_Lead_time]]+Inventory[[#This Row],[Safety_Stock]]-Inventory[[#This Row],[Current_Inventory]])</f>
        <v>303</v>
      </c>
      <c r="O9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64" s="8">
        <f>Inventory[[#This Row],[Current_Inventory]]*Inventory[[#This Row],[Unit_Cost]]</f>
        <v>237202.78</v>
      </c>
      <c r="Q964" t="str">
        <f>IF(Inventory[[#This Row],[Stockout_Risk_Score]] &gt;= 0.8, "Critical",
   IF(Inventory[[#This Row],[Stockout_Risk_Score]] &gt;= 0.6, "High",
      IF(Inventory[[#This Row],[Stockout_Risk_Score]] &gt;= 0.3, "Medium", "Low")
   )
)</f>
        <v>High</v>
      </c>
      <c r="R964">
        <f>Inventory[[#This Row],[Lead_Time_Days]]*0.8</f>
        <v>9.6000000000000014</v>
      </c>
      <c r="S964">
        <f>MAX(0,Inventory[[#This Row],[Daily_Demand]]*Inventory[[#This Row],[Adj_Lead_Time]]+Inventory[[#This Row],[Safety_Stock]]-Inventory[[#This Row],[Current_Inventory]])</f>
        <v>137.40000000000009</v>
      </c>
    </row>
    <row r="965" spans="1:19" x14ac:dyDescent="0.25">
      <c r="A965">
        <v>964</v>
      </c>
      <c r="B965" t="s">
        <v>986</v>
      </c>
      <c r="C965" s="4" t="s">
        <v>17</v>
      </c>
      <c r="D965" t="s">
        <v>18</v>
      </c>
      <c r="E965" s="4">
        <v>75</v>
      </c>
      <c r="F965" s="4">
        <v>14</v>
      </c>
      <c r="G965" s="4">
        <v>162</v>
      </c>
      <c r="H965" s="4">
        <v>12</v>
      </c>
      <c r="I965" s="4">
        <v>131</v>
      </c>
      <c r="J965" s="6">
        <v>902.79</v>
      </c>
      <c r="K965" s="4">
        <v>0.88400000000000001</v>
      </c>
      <c r="L965" s="4" t="s">
        <v>19</v>
      </c>
      <c r="M965" s="4">
        <f>Inventory[[#This Row],[Daily_Demand]]*Inventory[[#This Row],[Lead_Time_Days]]</f>
        <v>1050</v>
      </c>
      <c r="N965" s="4">
        <f>MAX(0, Inventory[[#This Row],[Demand_Duration_Lead_time]]+Inventory[[#This Row],[Safety_Stock]]-Inventory[[#This Row],[Current_Inventory]])</f>
        <v>900</v>
      </c>
      <c r="O9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65" s="8">
        <f>Inventory[[#This Row],[Current_Inventory]]*Inventory[[#This Row],[Unit_Cost]]</f>
        <v>146251.97999999998</v>
      </c>
      <c r="Q965" t="str">
        <f>IF(Inventory[[#This Row],[Stockout_Risk_Score]] &gt;= 0.8, "Critical",
   IF(Inventory[[#This Row],[Stockout_Risk_Score]] &gt;= 0.6, "High",
      IF(Inventory[[#This Row],[Stockout_Risk_Score]] &gt;= 0.3, "Medium", "Low")
   )
)</f>
        <v>Critical</v>
      </c>
      <c r="R965">
        <f>Inventory[[#This Row],[Lead_Time_Days]]*0.8</f>
        <v>11.200000000000001</v>
      </c>
      <c r="S965">
        <f>MAX(0,Inventory[[#This Row],[Daily_Demand]]*Inventory[[#This Row],[Adj_Lead_Time]]+Inventory[[#This Row],[Safety_Stock]]-Inventory[[#This Row],[Current_Inventory]])</f>
        <v>690.00000000000011</v>
      </c>
    </row>
    <row r="966" spans="1:19" x14ac:dyDescent="0.25">
      <c r="A966">
        <v>965</v>
      </c>
      <c r="B966" t="s">
        <v>987</v>
      </c>
      <c r="C966" s="4" t="s">
        <v>21</v>
      </c>
      <c r="D966" t="s">
        <v>18</v>
      </c>
      <c r="E966" s="4">
        <v>11</v>
      </c>
      <c r="F966" s="4">
        <v>11</v>
      </c>
      <c r="G966" s="4">
        <v>318</v>
      </c>
      <c r="H966" s="4">
        <v>103</v>
      </c>
      <c r="I966" s="4">
        <v>364</v>
      </c>
      <c r="J966" s="6">
        <v>448.31</v>
      </c>
      <c r="K966" s="4">
        <v>0.59499999999999997</v>
      </c>
      <c r="L966" s="4" t="s">
        <v>27</v>
      </c>
      <c r="M966" s="4">
        <f>Inventory[[#This Row],[Daily_Demand]]*Inventory[[#This Row],[Lead_Time_Days]]</f>
        <v>121</v>
      </c>
      <c r="N966" s="4">
        <f>MAX(0, Inventory[[#This Row],[Demand_Duration_Lead_time]]+Inventory[[#This Row],[Safety_Stock]]-Inventory[[#This Row],[Current_Inventory]])</f>
        <v>0</v>
      </c>
      <c r="O9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66" s="8">
        <f>Inventory[[#This Row],[Current_Inventory]]*Inventory[[#This Row],[Unit_Cost]]</f>
        <v>142562.57999999999</v>
      </c>
      <c r="Q966" t="str">
        <f>IF(Inventory[[#This Row],[Stockout_Risk_Score]] &gt;= 0.8, "Critical",
   IF(Inventory[[#This Row],[Stockout_Risk_Score]] &gt;= 0.6, "High",
      IF(Inventory[[#This Row],[Stockout_Risk_Score]] &gt;= 0.3, "Medium", "Low")
   )
)</f>
        <v>Medium</v>
      </c>
      <c r="R966">
        <f>Inventory[[#This Row],[Lead_Time_Days]]*0.8</f>
        <v>8.8000000000000007</v>
      </c>
      <c r="S966">
        <f>MAX(0,Inventory[[#This Row],[Daily_Demand]]*Inventory[[#This Row],[Adj_Lead_Time]]+Inventory[[#This Row],[Safety_Stock]]-Inventory[[#This Row],[Current_Inventory]])</f>
        <v>0</v>
      </c>
    </row>
    <row r="967" spans="1:19" x14ac:dyDescent="0.25">
      <c r="A967">
        <v>966</v>
      </c>
      <c r="B967" t="s">
        <v>988</v>
      </c>
      <c r="C967" s="4" t="s">
        <v>26</v>
      </c>
      <c r="D967" t="s">
        <v>22</v>
      </c>
      <c r="E967" s="4">
        <v>84</v>
      </c>
      <c r="F967" s="4">
        <v>13</v>
      </c>
      <c r="G967" s="4">
        <v>581</v>
      </c>
      <c r="H967" s="4">
        <v>68</v>
      </c>
      <c r="I967" s="4">
        <v>369</v>
      </c>
      <c r="J967" s="6">
        <v>1717.84</v>
      </c>
      <c r="K967" s="4">
        <v>0.44700000000000001</v>
      </c>
      <c r="L967" s="4" t="s">
        <v>27</v>
      </c>
      <c r="M967" s="4">
        <f>Inventory[[#This Row],[Daily_Demand]]*Inventory[[#This Row],[Lead_Time_Days]]</f>
        <v>1092</v>
      </c>
      <c r="N967" s="4">
        <f>MAX(0, Inventory[[#This Row],[Demand_Duration_Lead_time]]+Inventory[[#This Row],[Safety_Stock]]-Inventory[[#This Row],[Current_Inventory]])</f>
        <v>579</v>
      </c>
      <c r="O9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67" s="8">
        <f>Inventory[[#This Row],[Current_Inventory]]*Inventory[[#This Row],[Unit_Cost]]</f>
        <v>998065.03999999992</v>
      </c>
      <c r="Q967" t="str">
        <f>IF(Inventory[[#This Row],[Stockout_Risk_Score]] &gt;= 0.8, "Critical",
   IF(Inventory[[#This Row],[Stockout_Risk_Score]] &gt;= 0.6, "High",
      IF(Inventory[[#This Row],[Stockout_Risk_Score]] &gt;= 0.3, "Medium", "Low")
   )
)</f>
        <v>Medium</v>
      </c>
      <c r="R967">
        <f>Inventory[[#This Row],[Lead_Time_Days]]*0.8</f>
        <v>10.4</v>
      </c>
      <c r="S967">
        <f>MAX(0,Inventory[[#This Row],[Daily_Demand]]*Inventory[[#This Row],[Adj_Lead_Time]]+Inventory[[#This Row],[Safety_Stock]]-Inventory[[#This Row],[Current_Inventory]])</f>
        <v>360.6</v>
      </c>
    </row>
    <row r="968" spans="1:19" x14ac:dyDescent="0.25">
      <c r="A968">
        <v>967</v>
      </c>
      <c r="B968" t="s">
        <v>989</v>
      </c>
      <c r="C968" s="4" t="s">
        <v>41</v>
      </c>
      <c r="D968" t="s">
        <v>22</v>
      </c>
      <c r="E968" s="4">
        <v>71</v>
      </c>
      <c r="F968" s="4">
        <v>13</v>
      </c>
      <c r="G968" s="4">
        <v>281</v>
      </c>
      <c r="H968" s="4">
        <v>237</v>
      </c>
      <c r="I968" s="4">
        <v>190</v>
      </c>
      <c r="J968" s="6">
        <v>137.68</v>
      </c>
      <c r="K968" s="4">
        <v>0.79700000000000004</v>
      </c>
      <c r="L968" s="4" t="s">
        <v>15</v>
      </c>
      <c r="M968" s="4">
        <f>Inventory[[#This Row],[Daily_Demand]]*Inventory[[#This Row],[Lead_Time_Days]]</f>
        <v>923</v>
      </c>
      <c r="N968" s="4">
        <f>MAX(0, Inventory[[#This Row],[Demand_Duration_Lead_time]]+Inventory[[#This Row],[Safety_Stock]]-Inventory[[#This Row],[Current_Inventory]])</f>
        <v>879</v>
      </c>
      <c r="O9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68" s="8">
        <f>Inventory[[#This Row],[Current_Inventory]]*Inventory[[#This Row],[Unit_Cost]]</f>
        <v>38688.080000000002</v>
      </c>
      <c r="Q968" t="str">
        <f>IF(Inventory[[#This Row],[Stockout_Risk_Score]] &gt;= 0.8, "Critical",
   IF(Inventory[[#This Row],[Stockout_Risk_Score]] &gt;= 0.6, "High",
      IF(Inventory[[#This Row],[Stockout_Risk_Score]] &gt;= 0.3, "Medium", "Low")
   )
)</f>
        <v>High</v>
      </c>
      <c r="R968">
        <f>Inventory[[#This Row],[Lead_Time_Days]]*0.8</f>
        <v>10.4</v>
      </c>
      <c r="S968">
        <f>MAX(0,Inventory[[#This Row],[Daily_Demand]]*Inventory[[#This Row],[Adj_Lead_Time]]+Inventory[[#This Row],[Safety_Stock]]-Inventory[[#This Row],[Current_Inventory]])</f>
        <v>694.4</v>
      </c>
    </row>
    <row r="969" spans="1:19" x14ac:dyDescent="0.25">
      <c r="A969">
        <v>968</v>
      </c>
      <c r="B969" t="s">
        <v>990</v>
      </c>
      <c r="C969" s="4" t="s">
        <v>17</v>
      </c>
      <c r="D969" t="s">
        <v>14</v>
      </c>
      <c r="E969" s="4">
        <v>142</v>
      </c>
      <c r="F969" s="4">
        <v>3</v>
      </c>
      <c r="G969" s="4">
        <v>531</v>
      </c>
      <c r="H969" s="4">
        <v>27</v>
      </c>
      <c r="I969" s="4">
        <v>271</v>
      </c>
      <c r="J969" s="6">
        <v>744.08</v>
      </c>
      <c r="K969" s="4">
        <v>0.748</v>
      </c>
      <c r="L969" s="4" t="s">
        <v>27</v>
      </c>
      <c r="M969" s="4">
        <f>Inventory[[#This Row],[Daily_Demand]]*Inventory[[#This Row],[Lead_Time_Days]]</f>
        <v>426</v>
      </c>
      <c r="N969" s="4">
        <f>MAX(0, Inventory[[#This Row],[Demand_Duration_Lead_time]]+Inventory[[#This Row],[Safety_Stock]]-Inventory[[#This Row],[Current_Inventory]])</f>
        <v>0</v>
      </c>
      <c r="O9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69" s="8">
        <f>Inventory[[#This Row],[Current_Inventory]]*Inventory[[#This Row],[Unit_Cost]]</f>
        <v>395106.48000000004</v>
      </c>
      <c r="Q969" t="str">
        <f>IF(Inventory[[#This Row],[Stockout_Risk_Score]] &gt;= 0.8, "Critical",
   IF(Inventory[[#This Row],[Stockout_Risk_Score]] &gt;= 0.6, "High",
      IF(Inventory[[#This Row],[Stockout_Risk_Score]] &gt;= 0.3, "Medium", "Low")
   )
)</f>
        <v>High</v>
      </c>
      <c r="R969">
        <f>Inventory[[#This Row],[Lead_Time_Days]]*0.8</f>
        <v>2.4000000000000004</v>
      </c>
      <c r="S969">
        <f>MAX(0,Inventory[[#This Row],[Daily_Demand]]*Inventory[[#This Row],[Adj_Lead_Time]]+Inventory[[#This Row],[Safety_Stock]]-Inventory[[#This Row],[Current_Inventory]])</f>
        <v>0</v>
      </c>
    </row>
    <row r="970" spans="1:19" x14ac:dyDescent="0.25">
      <c r="A970">
        <v>969</v>
      </c>
      <c r="B970" t="s">
        <v>991</v>
      </c>
      <c r="C970" s="4" t="s">
        <v>13</v>
      </c>
      <c r="D970" t="s">
        <v>14</v>
      </c>
      <c r="E970" s="4">
        <v>185</v>
      </c>
      <c r="F970" s="4">
        <v>9</v>
      </c>
      <c r="G970" s="4">
        <v>692</v>
      </c>
      <c r="H970" s="4">
        <v>248</v>
      </c>
      <c r="I970" s="4">
        <v>119</v>
      </c>
      <c r="J970" s="6">
        <v>1281.18</v>
      </c>
      <c r="K970" s="4">
        <v>0.36699999999999999</v>
      </c>
      <c r="L970" s="4" t="s">
        <v>15</v>
      </c>
      <c r="M970" s="4">
        <f>Inventory[[#This Row],[Daily_Demand]]*Inventory[[#This Row],[Lead_Time_Days]]</f>
        <v>1665</v>
      </c>
      <c r="N970" s="4">
        <f>MAX(0, Inventory[[#This Row],[Demand_Duration_Lead_time]]+Inventory[[#This Row],[Safety_Stock]]-Inventory[[#This Row],[Current_Inventory]])</f>
        <v>1221</v>
      </c>
      <c r="O9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70" s="8">
        <f>Inventory[[#This Row],[Current_Inventory]]*Inventory[[#This Row],[Unit_Cost]]</f>
        <v>886576.56</v>
      </c>
      <c r="Q970" t="str">
        <f>IF(Inventory[[#This Row],[Stockout_Risk_Score]] &gt;= 0.8, "Critical",
   IF(Inventory[[#This Row],[Stockout_Risk_Score]] &gt;= 0.6, "High",
      IF(Inventory[[#This Row],[Stockout_Risk_Score]] &gt;= 0.3, "Medium", "Low")
   )
)</f>
        <v>Medium</v>
      </c>
      <c r="R970">
        <f>Inventory[[#This Row],[Lead_Time_Days]]*0.8</f>
        <v>7.2</v>
      </c>
      <c r="S970">
        <f>MAX(0,Inventory[[#This Row],[Daily_Demand]]*Inventory[[#This Row],[Adj_Lead_Time]]+Inventory[[#This Row],[Safety_Stock]]-Inventory[[#This Row],[Current_Inventory]])</f>
        <v>888</v>
      </c>
    </row>
    <row r="971" spans="1:19" x14ac:dyDescent="0.25">
      <c r="A971">
        <v>970</v>
      </c>
      <c r="B971" t="s">
        <v>992</v>
      </c>
      <c r="C971" s="4" t="s">
        <v>17</v>
      </c>
      <c r="D971" t="s">
        <v>14</v>
      </c>
      <c r="E971" s="4">
        <v>105</v>
      </c>
      <c r="F971" s="4">
        <v>10</v>
      </c>
      <c r="G971" s="4">
        <v>81</v>
      </c>
      <c r="H971" s="4">
        <v>83</v>
      </c>
      <c r="I971" s="4">
        <v>61</v>
      </c>
      <c r="J971" s="6">
        <v>1830.52</v>
      </c>
      <c r="K971" s="4">
        <v>0.60399999999999998</v>
      </c>
      <c r="L971" s="4" t="s">
        <v>27</v>
      </c>
      <c r="M971" s="4">
        <f>Inventory[[#This Row],[Daily_Demand]]*Inventory[[#This Row],[Lead_Time_Days]]</f>
        <v>1050</v>
      </c>
      <c r="N971" s="4">
        <f>MAX(0, Inventory[[#This Row],[Demand_Duration_Lead_time]]+Inventory[[#This Row],[Safety_Stock]]-Inventory[[#This Row],[Current_Inventory]])</f>
        <v>1052</v>
      </c>
      <c r="O9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71" s="8">
        <f>Inventory[[#This Row],[Current_Inventory]]*Inventory[[#This Row],[Unit_Cost]]</f>
        <v>148272.12</v>
      </c>
      <c r="Q971" t="str">
        <f>IF(Inventory[[#This Row],[Stockout_Risk_Score]] &gt;= 0.8, "Critical",
   IF(Inventory[[#This Row],[Stockout_Risk_Score]] &gt;= 0.6, "High",
      IF(Inventory[[#This Row],[Stockout_Risk_Score]] &gt;= 0.3, "Medium", "Low")
   )
)</f>
        <v>High</v>
      </c>
      <c r="R971">
        <f>Inventory[[#This Row],[Lead_Time_Days]]*0.8</f>
        <v>8</v>
      </c>
      <c r="S971">
        <f>MAX(0,Inventory[[#This Row],[Daily_Demand]]*Inventory[[#This Row],[Adj_Lead_Time]]+Inventory[[#This Row],[Safety_Stock]]-Inventory[[#This Row],[Current_Inventory]])</f>
        <v>842</v>
      </c>
    </row>
    <row r="972" spans="1:19" x14ac:dyDescent="0.25">
      <c r="A972">
        <v>971</v>
      </c>
      <c r="B972" t="s">
        <v>993</v>
      </c>
      <c r="C972" s="4" t="s">
        <v>13</v>
      </c>
      <c r="D972" t="s">
        <v>22</v>
      </c>
      <c r="E972" s="4">
        <v>99</v>
      </c>
      <c r="F972" s="4">
        <v>9</v>
      </c>
      <c r="G972" s="4">
        <v>586</v>
      </c>
      <c r="H972" s="4">
        <v>178</v>
      </c>
      <c r="I972" s="4">
        <v>346</v>
      </c>
      <c r="J972" s="6">
        <v>1742.59</v>
      </c>
      <c r="K972" s="4">
        <v>0.73</v>
      </c>
      <c r="L972" s="4" t="s">
        <v>15</v>
      </c>
      <c r="M972" s="4">
        <f>Inventory[[#This Row],[Daily_Demand]]*Inventory[[#This Row],[Lead_Time_Days]]</f>
        <v>891</v>
      </c>
      <c r="N972" s="4">
        <f>MAX(0, Inventory[[#This Row],[Demand_Duration_Lead_time]]+Inventory[[#This Row],[Safety_Stock]]-Inventory[[#This Row],[Current_Inventory]])</f>
        <v>483</v>
      </c>
      <c r="O9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72" s="8">
        <f>Inventory[[#This Row],[Current_Inventory]]*Inventory[[#This Row],[Unit_Cost]]</f>
        <v>1021157.74</v>
      </c>
      <c r="Q972" t="str">
        <f>IF(Inventory[[#This Row],[Stockout_Risk_Score]] &gt;= 0.8, "Critical",
   IF(Inventory[[#This Row],[Stockout_Risk_Score]] &gt;= 0.6, "High",
      IF(Inventory[[#This Row],[Stockout_Risk_Score]] &gt;= 0.3, "Medium", "Low")
   )
)</f>
        <v>High</v>
      </c>
      <c r="R972">
        <f>Inventory[[#This Row],[Lead_Time_Days]]*0.8</f>
        <v>7.2</v>
      </c>
      <c r="S972">
        <f>MAX(0,Inventory[[#This Row],[Daily_Demand]]*Inventory[[#This Row],[Adj_Lead_Time]]+Inventory[[#This Row],[Safety_Stock]]-Inventory[[#This Row],[Current_Inventory]])</f>
        <v>304.80000000000007</v>
      </c>
    </row>
    <row r="973" spans="1:19" x14ac:dyDescent="0.25">
      <c r="A973">
        <v>972</v>
      </c>
      <c r="B973" t="s">
        <v>994</v>
      </c>
      <c r="C973" s="4" t="s">
        <v>17</v>
      </c>
      <c r="D973" t="s">
        <v>14</v>
      </c>
      <c r="E973" s="4">
        <v>91</v>
      </c>
      <c r="F973" s="4">
        <v>11</v>
      </c>
      <c r="G973" s="4">
        <v>442</v>
      </c>
      <c r="H973" s="4">
        <v>273</v>
      </c>
      <c r="I973" s="4">
        <v>154</v>
      </c>
      <c r="J973" s="6">
        <v>1795.62</v>
      </c>
      <c r="K973" s="4">
        <v>0.245</v>
      </c>
      <c r="L973" s="4" t="s">
        <v>15</v>
      </c>
      <c r="M973" s="4">
        <f>Inventory[[#This Row],[Daily_Demand]]*Inventory[[#This Row],[Lead_Time_Days]]</f>
        <v>1001</v>
      </c>
      <c r="N973" s="4">
        <f>MAX(0, Inventory[[#This Row],[Demand_Duration_Lead_time]]+Inventory[[#This Row],[Safety_Stock]]-Inventory[[#This Row],[Current_Inventory]])</f>
        <v>832</v>
      </c>
      <c r="O9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73" s="8">
        <f>Inventory[[#This Row],[Current_Inventory]]*Inventory[[#This Row],[Unit_Cost]]</f>
        <v>793664.03999999992</v>
      </c>
      <c r="Q973" t="str">
        <f>IF(Inventory[[#This Row],[Stockout_Risk_Score]] &gt;= 0.8, "Critical",
   IF(Inventory[[#This Row],[Stockout_Risk_Score]] &gt;= 0.6, "High",
      IF(Inventory[[#This Row],[Stockout_Risk_Score]] &gt;= 0.3, "Medium", "Low")
   )
)</f>
        <v>Low</v>
      </c>
      <c r="R973">
        <f>Inventory[[#This Row],[Lead_Time_Days]]*0.8</f>
        <v>8.8000000000000007</v>
      </c>
      <c r="S973">
        <f>MAX(0,Inventory[[#This Row],[Daily_Demand]]*Inventory[[#This Row],[Adj_Lead_Time]]+Inventory[[#This Row],[Safety_Stock]]-Inventory[[#This Row],[Current_Inventory]])</f>
        <v>631.80000000000018</v>
      </c>
    </row>
    <row r="974" spans="1:19" x14ac:dyDescent="0.25">
      <c r="A974">
        <v>973</v>
      </c>
      <c r="B974" t="s">
        <v>995</v>
      </c>
      <c r="C974" s="4" t="s">
        <v>17</v>
      </c>
      <c r="D974" t="s">
        <v>18</v>
      </c>
      <c r="E974" s="4">
        <v>189</v>
      </c>
      <c r="F974" s="4">
        <v>4</v>
      </c>
      <c r="G974" s="4">
        <v>415</v>
      </c>
      <c r="H974" s="4">
        <v>169</v>
      </c>
      <c r="I974" s="4">
        <v>256</v>
      </c>
      <c r="J974" s="6">
        <v>172.56</v>
      </c>
      <c r="K974" s="4">
        <v>0.36599999999999999</v>
      </c>
      <c r="L974" s="4" t="s">
        <v>19</v>
      </c>
      <c r="M974" s="4">
        <f>Inventory[[#This Row],[Daily_Demand]]*Inventory[[#This Row],[Lead_Time_Days]]</f>
        <v>756</v>
      </c>
      <c r="N974" s="4">
        <f>MAX(0, Inventory[[#This Row],[Demand_Duration_Lead_time]]+Inventory[[#This Row],[Safety_Stock]]-Inventory[[#This Row],[Current_Inventory]])</f>
        <v>510</v>
      </c>
      <c r="O9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74" s="8">
        <f>Inventory[[#This Row],[Current_Inventory]]*Inventory[[#This Row],[Unit_Cost]]</f>
        <v>71612.399999999994</v>
      </c>
      <c r="Q974" t="str">
        <f>IF(Inventory[[#This Row],[Stockout_Risk_Score]] &gt;= 0.8, "Critical",
   IF(Inventory[[#This Row],[Stockout_Risk_Score]] &gt;= 0.6, "High",
      IF(Inventory[[#This Row],[Stockout_Risk_Score]] &gt;= 0.3, "Medium", "Low")
   )
)</f>
        <v>Medium</v>
      </c>
      <c r="R974">
        <f>Inventory[[#This Row],[Lead_Time_Days]]*0.8</f>
        <v>3.2</v>
      </c>
      <c r="S974">
        <f>MAX(0,Inventory[[#This Row],[Daily_Demand]]*Inventory[[#This Row],[Adj_Lead_Time]]+Inventory[[#This Row],[Safety_Stock]]-Inventory[[#This Row],[Current_Inventory]])</f>
        <v>358.80000000000007</v>
      </c>
    </row>
    <row r="975" spans="1:19" x14ac:dyDescent="0.25">
      <c r="A975">
        <v>974</v>
      </c>
      <c r="B975" t="s">
        <v>996</v>
      </c>
      <c r="C975" s="4" t="s">
        <v>17</v>
      </c>
      <c r="D975" t="s">
        <v>18</v>
      </c>
      <c r="E975" s="4">
        <v>95</v>
      </c>
      <c r="F975" s="4">
        <v>8</v>
      </c>
      <c r="G975" s="4">
        <v>50</v>
      </c>
      <c r="H975" s="4">
        <v>178</v>
      </c>
      <c r="I975" s="4">
        <v>114</v>
      </c>
      <c r="J975" s="6">
        <v>1689.8</v>
      </c>
      <c r="K975" s="4">
        <v>0.106</v>
      </c>
      <c r="L975" s="4" t="s">
        <v>19</v>
      </c>
      <c r="M975" s="4">
        <f>Inventory[[#This Row],[Daily_Demand]]*Inventory[[#This Row],[Lead_Time_Days]]</f>
        <v>760</v>
      </c>
      <c r="N975" s="4">
        <f>MAX(0, Inventory[[#This Row],[Demand_Duration_Lead_time]]+Inventory[[#This Row],[Safety_Stock]]-Inventory[[#This Row],[Current_Inventory]])</f>
        <v>888</v>
      </c>
      <c r="O9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75" s="8">
        <f>Inventory[[#This Row],[Current_Inventory]]*Inventory[[#This Row],[Unit_Cost]]</f>
        <v>84490</v>
      </c>
      <c r="Q975" t="str">
        <f>IF(Inventory[[#This Row],[Stockout_Risk_Score]] &gt;= 0.8, "Critical",
   IF(Inventory[[#This Row],[Stockout_Risk_Score]] &gt;= 0.6, "High",
      IF(Inventory[[#This Row],[Stockout_Risk_Score]] &gt;= 0.3, "Medium", "Low")
   )
)</f>
        <v>Low</v>
      </c>
      <c r="R975">
        <f>Inventory[[#This Row],[Lead_Time_Days]]*0.8</f>
        <v>6.4</v>
      </c>
      <c r="S975">
        <f>MAX(0,Inventory[[#This Row],[Daily_Demand]]*Inventory[[#This Row],[Adj_Lead_Time]]+Inventory[[#This Row],[Safety_Stock]]-Inventory[[#This Row],[Current_Inventory]])</f>
        <v>736</v>
      </c>
    </row>
    <row r="976" spans="1:19" x14ac:dyDescent="0.25">
      <c r="A976">
        <v>975</v>
      </c>
      <c r="B976" t="s">
        <v>997</v>
      </c>
      <c r="C976" s="4" t="s">
        <v>13</v>
      </c>
      <c r="D976" t="s">
        <v>22</v>
      </c>
      <c r="E976" s="4">
        <v>107</v>
      </c>
      <c r="F976" s="4">
        <v>12</v>
      </c>
      <c r="G976" s="4">
        <v>349</v>
      </c>
      <c r="H976" s="4">
        <v>215</v>
      </c>
      <c r="I976" s="4">
        <v>112</v>
      </c>
      <c r="J976" s="6">
        <v>1570.83</v>
      </c>
      <c r="K976" s="4">
        <v>0.98799999999999999</v>
      </c>
      <c r="L976" s="4" t="s">
        <v>27</v>
      </c>
      <c r="M976" s="4">
        <f>Inventory[[#This Row],[Daily_Demand]]*Inventory[[#This Row],[Lead_Time_Days]]</f>
        <v>1284</v>
      </c>
      <c r="N976" s="4">
        <f>MAX(0, Inventory[[#This Row],[Demand_Duration_Lead_time]]+Inventory[[#This Row],[Safety_Stock]]-Inventory[[#This Row],[Current_Inventory]])</f>
        <v>1150</v>
      </c>
      <c r="O9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76" s="8">
        <f>Inventory[[#This Row],[Current_Inventory]]*Inventory[[#This Row],[Unit_Cost]]</f>
        <v>548219.66999999993</v>
      </c>
      <c r="Q976" t="str">
        <f>IF(Inventory[[#This Row],[Stockout_Risk_Score]] &gt;= 0.8, "Critical",
   IF(Inventory[[#This Row],[Stockout_Risk_Score]] &gt;= 0.6, "High",
      IF(Inventory[[#This Row],[Stockout_Risk_Score]] &gt;= 0.3, "Medium", "Low")
   )
)</f>
        <v>Critical</v>
      </c>
      <c r="R976">
        <f>Inventory[[#This Row],[Lead_Time_Days]]*0.8</f>
        <v>9.6000000000000014</v>
      </c>
      <c r="S976">
        <f>MAX(0,Inventory[[#This Row],[Daily_Demand]]*Inventory[[#This Row],[Adj_Lead_Time]]+Inventory[[#This Row],[Safety_Stock]]-Inventory[[#This Row],[Current_Inventory]])</f>
        <v>893.2</v>
      </c>
    </row>
    <row r="977" spans="1:19" x14ac:dyDescent="0.25">
      <c r="A977">
        <v>976</v>
      </c>
      <c r="B977" t="s">
        <v>998</v>
      </c>
      <c r="C977" s="4" t="s">
        <v>13</v>
      </c>
      <c r="D977" t="s">
        <v>14</v>
      </c>
      <c r="E977" s="4">
        <v>130</v>
      </c>
      <c r="F977" s="4">
        <v>11</v>
      </c>
      <c r="G977" s="4">
        <v>188</v>
      </c>
      <c r="H977" s="4">
        <v>18</v>
      </c>
      <c r="I977" s="4">
        <v>227</v>
      </c>
      <c r="J977" s="6">
        <v>1809.74</v>
      </c>
      <c r="K977" s="4">
        <v>8.5999999999999993E-2</v>
      </c>
      <c r="L977" s="4" t="s">
        <v>27</v>
      </c>
      <c r="M977" s="4">
        <f>Inventory[[#This Row],[Daily_Demand]]*Inventory[[#This Row],[Lead_Time_Days]]</f>
        <v>1430</v>
      </c>
      <c r="N977" s="4">
        <f>MAX(0, Inventory[[#This Row],[Demand_Duration_Lead_time]]+Inventory[[#This Row],[Safety_Stock]]-Inventory[[#This Row],[Current_Inventory]])</f>
        <v>1260</v>
      </c>
      <c r="O9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77" s="8">
        <f>Inventory[[#This Row],[Current_Inventory]]*Inventory[[#This Row],[Unit_Cost]]</f>
        <v>340231.12</v>
      </c>
      <c r="Q977" t="str">
        <f>IF(Inventory[[#This Row],[Stockout_Risk_Score]] &gt;= 0.8, "Critical",
   IF(Inventory[[#This Row],[Stockout_Risk_Score]] &gt;= 0.6, "High",
      IF(Inventory[[#This Row],[Stockout_Risk_Score]] &gt;= 0.3, "Medium", "Low")
   )
)</f>
        <v>Low</v>
      </c>
      <c r="R977">
        <f>Inventory[[#This Row],[Lead_Time_Days]]*0.8</f>
        <v>8.8000000000000007</v>
      </c>
      <c r="S977">
        <f>MAX(0,Inventory[[#This Row],[Daily_Demand]]*Inventory[[#This Row],[Adj_Lead_Time]]+Inventory[[#This Row],[Safety_Stock]]-Inventory[[#This Row],[Current_Inventory]])</f>
        <v>974</v>
      </c>
    </row>
    <row r="978" spans="1:19" x14ac:dyDescent="0.25">
      <c r="A978">
        <v>977</v>
      </c>
      <c r="B978" t="s">
        <v>999</v>
      </c>
      <c r="C978" s="4" t="s">
        <v>17</v>
      </c>
      <c r="D978" t="s">
        <v>18</v>
      </c>
      <c r="E978" s="4">
        <v>159</v>
      </c>
      <c r="F978" s="4">
        <v>3</v>
      </c>
      <c r="G978" s="4">
        <v>285</v>
      </c>
      <c r="H978" s="4">
        <v>124</v>
      </c>
      <c r="I978" s="4">
        <v>57</v>
      </c>
      <c r="J978" s="6">
        <v>657.57</v>
      </c>
      <c r="K978" s="4">
        <v>0.16900000000000001</v>
      </c>
      <c r="L978" s="4" t="s">
        <v>19</v>
      </c>
      <c r="M978" s="4">
        <f>Inventory[[#This Row],[Daily_Demand]]*Inventory[[#This Row],[Lead_Time_Days]]</f>
        <v>477</v>
      </c>
      <c r="N978" s="4">
        <f>MAX(0, Inventory[[#This Row],[Demand_Duration_Lead_time]]+Inventory[[#This Row],[Safety_Stock]]-Inventory[[#This Row],[Current_Inventory]])</f>
        <v>316</v>
      </c>
      <c r="O9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78" s="8">
        <f>Inventory[[#This Row],[Current_Inventory]]*Inventory[[#This Row],[Unit_Cost]]</f>
        <v>187407.45</v>
      </c>
      <c r="Q978" t="str">
        <f>IF(Inventory[[#This Row],[Stockout_Risk_Score]] &gt;= 0.8, "Critical",
   IF(Inventory[[#This Row],[Stockout_Risk_Score]] &gt;= 0.6, "High",
      IF(Inventory[[#This Row],[Stockout_Risk_Score]] &gt;= 0.3, "Medium", "Low")
   )
)</f>
        <v>Low</v>
      </c>
      <c r="R978">
        <f>Inventory[[#This Row],[Lead_Time_Days]]*0.8</f>
        <v>2.4000000000000004</v>
      </c>
      <c r="S978">
        <f>MAX(0,Inventory[[#This Row],[Daily_Demand]]*Inventory[[#This Row],[Adj_Lead_Time]]+Inventory[[#This Row],[Safety_Stock]]-Inventory[[#This Row],[Current_Inventory]])</f>
        <v>220.60000000000008</v>
      </c>
    </row>
    <row r="979" spans="1:19" x14ac:dyDescent="0.25">
      <c r="A979">
        <v>978</v>
      </c>
      <c r="B979" t="s">
        <v>1000</v>
      </c>
      <c r="C979" s="4" t="s">
        <v>26</v>
      </c>
      <c r="D979" t="s">
        <v>22</v>
      </c>
      <c r="E979" s="4">
        <v>186</v>
      </c>
      <c r="F979" s="4">
        <v>5</v>
      </c>
      <c r="G979" s="4">
        <v>327</v>
      </c>
      <c r="H979" s="4">
        <v>161</v>
      </c>
      <c r="I979" s="4">
        <v>208</v>
      </c>
      <c r="J979" s="6">
        <v>1827.94</v>
      </c>
      <c r="K979" s="4">
        <v>0.48</v>
      </c>
      <c r="L979" s="4" t="s">
        <v>15</v>
      </c>
      <c r="M979" s="4">
        <f>Inventory[[#This Row],[Daily_Demand]]*Inventory[[#This Row],[Lead_Time_Days]]</f>
        <v>930</v>
      </c>
      <c r="N979" s="4">
        <f>MAX(0, Inventory[[#This Row],[Demand_Duration_Lead_time]]+Inventory[[#This Row],[Safety_Stock]]-Inventory[[#This Row],[Current_Inventory]])</f>
        <v>764</v>
      </c>
      <c r="O9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79" s="8">
        <f>Inventory[[#This Row],[Current_Inventory]]*Inventory[[#This Row],[Unit_Cost]]</f>
        <v>597736.38</v>
      </c>
      <c r="Q979" t="str">
        <f>IF(Inventory[[#This Row],[Stockout_Risk_Score]] &gt;= 0.8, "Critical",
   IF(Inventory[[#This Row],[Stockout_Risk_Score]] &gt;= 0.6, "High",
      IF(Inventory[[#This Row],[Stockout_Risk_Score]] &gt;= 0.3, "Medium", "Low")
   )
)</f>
        <v>Medium</v>
      </c>
      <c r="R979">
        <f>Inventory[[#This Row],[Lead_Time_Days]]*0.8</f>
        <v>4</v>
      </c>
      <c r="S979">
        <f>MAX(0,Inventory[[#This Row],[Daily_Demand]]*Inventory[[#This Row],[Adj_Lead_Time]]+Inventory[[#This Row],[Safety_Stock]]-Inventory[[#This Row],[Current_Inventory]])</f>
        <v>578</v>
      </c>
    </row>
    <row r="980" spans="1:19" x14ac:dyDescent="0.25">
      <c r="A980">
        <v>979</v>
      </c>
      <c r="B980" t="s">
        <v>1001</v>
      </c>
      <c r="C980" s="4" t="s">
        <v>21</v>
      </c>
      <c r="D980" t="s">
        <v>14</v>
      </c>
      <c r="E980" s="4">
        <v>117</v>
      </c>
      <c r="F980" s="4">
        <v>13</v>
      </c>
      <c r="G980" s="4">
        <v>478</v>
      </c>
      <c r="H980" s="4">
        <v>96</v>
      </c>
      <c r="I980" s="4">
        <v>60</v>
      </c>
      <c r="J980" s="6">
        <v>835.15</v>
      </c>
      <c r="K980" s="4">
        <v>0.86499999999999999</v>
      </c>
      <c r="L980" s="4" t="s">
        <v>15</v>
      </c>
      <c r="M980" s="4">
        <f>Inventory[[#This Row],[Daily_Demand]]*Inventory[[#This Row],[Lead_Time_Days]]</f>
        <v>1521</v>
      </c>
      <c r="N980" s="4">
        <f>MAX(0, Inventory[[#This Row],[Demand_Duration_Lead_time]]+Inventory[[#This Row],[Safety_Stock]]-Inventory[[#This Row],[Current_Inventory]])</f>
        <v>1139</v>
      </c>
      <c r="O9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80" s="8">
        <f>Inventory[[#This Row],[Current_Inventory]]*Inventory[[#This Row],[Unit_Cost]]</f>
        <v>399201.7</v>
      </c>
      <c r="Q980" t="str">
        <f>IF(Inventory[[#This Row],[Stockout_Risk_Score]] &gt;= 0.8, "Critical",
   IF(Inventory[[#This Row],[Stockout_Risk_Score]] &gt;= 0.6, "High",
      IF(Inventory[[#This Row],[Stockout_Risk_Score]] &gt;= 0.3, "Medium", "Low")
   )
)</f>
        <v>Critical</v>
      </c>
      <c r="R980">
        <f>Inventory[[#This Row],[Lead_Time_Days]]*0.8</f>
        <v>10.4</v>
      </c>
      <c r="S980">
        <f>MAX(0,Inventory[[#This Row],[Daily_Demand]]*Inventory[[#This Row],[Adj_Lead_Time]]+Inventory[[#This Row],[Safety_Stock]]-Inventory[[#This Row],[Current_Inventory]])</f>
        <v>834.8</v>
      </c>
    </row>
    <row r="981" spans="1:19" x14ac:dyDescent="0.25">
      <c r="A981">
        <v>980</v>
      </c>
      <c r="B981" t="s">
        <v>1002</v>
      </c>
      <c r="C981" s="4" t="s">
        <v>21</v>
      </c>
      <c r="D981" t="s">
        <v>18</v>
      </c>
      <c r="E981" s="4">
        <v>8</v>
      </c>
      <c r="F981" s="4">
        <v>14</v>
      </c>
      <c r="G981" s="4">
        <v>204</v>
      </c>
      <c r="H981" s="4">
        <v>104</v>
      </c>
      <c r="I981" s="4">
        <v>322</v>
      </c>
      <c r="J981" s="6">
        <v>1286.49</v>
      </c>
      <c r="K981" s="4">
        <v>0.35599999999999998</v>
      </c>
      <c r="L981" s="4" t="s">
        <v>19</v>
      </c>
      <c r="M981" s="4">
        <f>Inventory[[#This Row],[Daily_Demand]]*Inventory[[#This Row],[Lead_Time_Days]]</f>
        <v>112</v>
      </c>
      <c r="N981" s="4">
        <f>MAX(0, Inventory[[#This Row],[Demand_Duration_Lead_time]]+Inventory[[#This Row],[Safety_Stock]]-Inventory[[#This Row],[Current_Inventory]])</f>
        <v>12</v>
      </c>
      <c r="O9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81" s="8">
        <f>Inventory[[#This Row],[Current_Inventory]]*Inventory[[#This Row],[Unit_Cost]]</f>
        <v>262443.96000000002</v>
      </c>
      <c r="Q981" t="str">
        <f>IF(Inventory[[#This Row],[Stockout_Risk_Score]] &gt;= 0.8, "Critical",
   IF(Inventory[[#This Row],[Stockout_Risk_Score]] &gt;= 0.6, "High",
      IF(Inventory[[#This Row],[Stockout_Risk_Score]] &gt;= 0.3, "Medium", "Low")
   )
)</f>
        <v>Medium</v>
      </c>
      <c r="R981">
        <f>Inventory[[#This Row],[Lead_Time_Days]]*0.8</f>
        <v>11.200000000000001</v>
      </c>
      <c r="S981">
        <f>MAX(0,Inventory[[#This Row],[Daily_Demand]]*Inventory[[#This Row],[Adj_Lead_Time]]+Inventory[[#This Row],[Safety_Stock]]-Inventory[[#This Row],[Current_Inventory]])</f>
        <v>0</v>
      </c>
    </row>
    <row r="982" spans="1:19" x14ac:dyDescent="0.25">
      <c r="A982">
        <v>981</v>
      </c>
      <c r="B982" t="s">
        <v>1003</v>
      </c>
      <c r="C982" s="4" t="s">
        <v>21</v>
      </c>
      <c r="D982" t="s">
        <v>14</v>
      </c>
      <c r="E982" s="4">
        <v>92</v>
      </c>
      <c r="F982" s="4">
        <v>14</v>
      </c>
      <c r="G982" s="4">
        <v>353</v>
      </c>
      <c r="H982" s="4">
        <v>240</v>
      </c>
      <c r="I982" s="4">
        <v>144</v>
      </c>
      <c r="J982" s="6">
        <v>877.15</v>
      </c>
      <c r="K982" s="4">
        <v>0.76900000000000002</v>
      </c>
      <c r="L982" s="4" t="s">
        <v>19</v>
      </c>
      <c r="M982" s="4">
        <f>Inventory[[#This Row],[Daily_Demand]]*Inventory[[#This Row],[Lead_Time_Days]]</f>
        <v>1288</v>
      </c>
      <c r="N982" s="4">
        <f>MAX(0, Inventory[[#This Row],[Demand_Duration_Lead_time]]+Inventory[[#This Row],[Safety_Stock]]-Inventory[[#This Row],[Current_Inventory]])</f>
        <v>1175</v>
      </c>
      <c r="O9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82" s="8">
        <f>Inventory[[#This Row],[Current_Inventory]]*Inventory[[#This Row],[Unit_Cost]]</f>
        <v>309633.95</v>
      </c>
      <c r="Q982" t="str">
        <f>IF(Inventory[[#This Row],[Stockout_Risk_Score]] &gt;= 0.8, "Critical",
   IF(Inventory[[#This Row],[Stockout_Risk_Score]] &gt;= 0.6, "High",
      IF(Inventory[[#This Row],[Stockout_Risk_Score]] &gt;= 0.3, "Medium", "Low")
   )
)</f>
        <v>High</v>
      </c>
      <c r="R982">
        <f>Inventory[[#This Row],[Lead_Time_Days]]*0.8</f>
        <v>11.200000000000001</v>
      </c>
      <c r="S982">
        <f>MAX(0,Inventory[[#This Row],[Daily_Demand]]*Inventory[[#This Row],[Adj_Lead_Time]]+Inventory[[#This Row],[Safety_Stock]]-Inventory[[#This Row],[Current_Inventory]])</f>
        <v>917.40000000000009</v>
      </c>
    </row>
    <row r="983" spans="1:19" x14ac:dyDescent="0.25">
      <c r="A983">
        <v>982</v>
      </c>
      <c r="B983" t="s">
        <v>1004</v>
      </c>
      <c r="C983" s="4" t="s">
        <v>13</v>
      </c>
      <c r="D983" t="s">
        <v>22</v>
      </c>
      <c r="E983" s="4">
        <v>155</v>
      </c>
      <c r="F983" s="4">
        <v>7</v>
      </c>
      <c r="G983" s="4">
        <v>534</v>
      </c>
      <c r="H983" s="4">
        <v>195</v>
      </c>
      <c r="I983" s="4">
        <v>204</v>
      </c>
      <c r="J983" s="6">
        <v>883.91</v>
      </c>
      <c r="K983" s="4">
        <v>0.67600000000000005</v>
      </c>
      <c r="L983" s="4" t="s">
        <v>27</v>
      </c>
      <c r="M983" s="4">
        <f>Inventory[[#This Row],[Daily_Demand]]*Inventory[[#This Row],[Lead_Time_Days]]</f>
        <v>1085</v>
      </c>
      <c r="N983" s="4">
        <f>MAX(0, Inventory[[#This Row],[Demand_Duration_Lead_time]]+Inventory[[#This Row],[Safety_Stock]]-Inventory[[#This Row],[Current_Inventory]])</f>
        <v>746</v>
      </c>
      <c r="O9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83" s="8">
        <f>Inventory[[#This Row],[Current_Inventory]]*Inventory[[#This Row],[Unit_Cost]]</f>
        <v>472007.94</v>
      </c>
      <c r="Q983" t="str">
        <f>IF(Inventory[[#This Row],[Stockout_Risk_Score]] &gt;= 0.8, "Critical",
   IF(Inventory[[#This Row],[Stockout_Risk_Score]] &gt;= 0.6, "High",
      IF(Inventory[[#This Row],[Stockout_Risk_Score]] &gt;= 0.3, "Medium", "Low")
   )
)</f>
        <v>High</v>
      </c>
      <c r="R983">
        <f>Inventory[[#This Row],[Lead_Time_Days]]*0.8</f>
        <v>5.6000000000000005</v>
      </c>
      <c r="S983">
        <f>MAX(0,Inventory[[#This Row],[Daily_Demand]]*Inventory[[#This Row],[Adj_Lead_Time]]+Inventory[[#This Row],[Safety_Stock]]-Inventory[[#This Row],[Current_Inventory]])</f>
        <v>529</v>
      </c>
    </row>
    <row r="984" spans="1:19" x14ac:dyDescent="0.25">
      <c r="A984">
        <v>983</v>
      </c>
      <c r="B984" t="s">
        <v>1005</v>
      </c>
      <c r="C984" s="4" t="s">
        <v>13</v>
      </c>
      <c r="D984" t="s">
        <v>14</v>
      </c>
      <c r="E984" s="4">
        <v>180</v>
      </c>
      <c r="F984" s="4">
        <v>12</v>
      </c>
      <c r="G984" s="4">
        <v>460</v>
      </c>
      <c r="H984" s="4">
        <v>123</v>
      </c>
      <c r="I984" s="4">
        <v>255</v>
      </c>
      <c r="J984" s="6">
        <v>1115.94</v>
      </c>
      <c r="K984" s="4">
        <v>0.63900000000000001</v>
      </c>
      <c r="L984" s="4" t="s">
        <v>15</v>
      </c>
      <c r="M984" s="4">
        <f>Inventory[[#This Row],[Daily_Demand]]*Inventory[[#This Row],[Lead_Time_Days]]</f>
        <v>2160</v>
      </c>
      <c r="N984" s="4">
        <f>MAX(0, Inventory[[#This Row],[Demand_Duration_Lead_time]]+Inventory[[#This Row],[Safety_Stock]]-Inventory[[#This Row],[Current_Inventory]])</f>
        <v>1823</v>
      </c>
      <c r="O9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84" s="8">
        <f>Inventory[[#This Row],[Current_Inventory]]*Inventory[[#This Row],[Unit_Cost]]</f>
        <v>513332.4</v>
      </c>
      <c r="Q984" t="str">
        <f>IF(Inventory[[#This Row],[Stockout_Risk_Score]] &gt;= 0.8, "Critical",
   IF(Inventory[[#This Row],[Stockout_Risk_Score]] &gt;= 0.6, "High",
      IF(Inventory[[#This Row],[Stockout_Risk_Score]] &gt;= 0.3, "Medium", "Low")
   )
)</f>
        <v>High</v>
      </c>
      <c r="R984">
        <f>Inventory[[#This Row],[Lead_Time_Days]]*0.8</f>
        <v>9.6000000000000014</v>
      </c>
      <c r="S984">
        <f>MAX(0,Inventory[[#This Row],[Daily_Demand]]*Inventory[[#This Row],[Adj_Lead_Time]]+Inventory[[#This Row],[Safety_Stock]]-Inventory[[#This Row],[Current_Inventory]])</f>
        <v>1391.0000000000002</v>
      </c>
    </row>
    <row r="985" spans="1:19" x14ac:dyDescent="0.25">
      <c r="A985">
        <v>984</v>
      </c>
      <c r="B985" t="s">
        <v>1006</v>
      </c>
      <c r="C985" s="4" t="s">
        <v>26</v>
      </c>
      <c r="D985" t="s">
        <v>22</v>
      </c>
      <c r="E985" s="4">
        <v>174</v>
      </c>
      <c r="F985" s="4">
        <v>6</v>
      </c>
      <c r="G985" s="4">
        <v>692</v>
      </c>
      <c r="H985" s="4">
        <v>283</v>
      </c>
      <c r="I985" s="4">
        <v>164</v>
      </c>
      <c r="J985" s="6">
        <v>744.06</v>
      </c>
      <c r="K985" s="4">
        <v>0.84499999999999997</v>
      </c>
      <c r="L985" s="4" t="s">
        <v>19</v>
      </c>
      <c r="M985" s="4">
        <f>Inventory[[#This Row],[Daily_Demand]]*Inventory[[#This Row],[Lead_Time_Days]]</f>
        <v>1044</v>
      </c>
      <c r="N985" s="4">
        <f>MAX(0, Inventory[[#This Row],[Demand_Duration_Lead_time]]+Inventory[[#This Row],[Safety_Stock]]-Inventory[[#This Row],[Current_Inventory]])</f>
        <v>635</v>
      </c>
      <c r="O9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85" s="8">
        <f>Inventory[[#This Row],[Current_Inventory]]*Inventory[[#This Row],[Unit_Cost]]</f>
        <v>514889.51999999996</v>
      </c>
      <c r="Q985" t="str">
        <f>IF(Inventory[[#This Row],[Stockout_Risk_Score]] &gt;= 0.8, "Critical",
   IF(Inventory[[#This Row],[Stockout_Risk_Score]] &gt;= 0.6, "High",
      IF(Inventory[[#This Row],[Stockout_Risk_Score]] &gt;= 0.3, "Medium", "Low")
   )
)</f>
        <v>Critical</v>
      </c>
      <c r="R985">
        <f>Inventory[[#This Row],[Lead_Time_Days]]*0.8</f>
        <v>4.8000000000000007</v>
      </c>
      <c r="S985">
        <f>MAX(0,Inventory[[#This Row],[Daily_Demand]]*Inventory[[#This Row],[Adj_Lead_Time]]+Inventory[[#This Row],[Safety_Stock]]-Inventory[[#This Row],[Current_Inventory]])</f>
        <v>426.20000000000027</v>
      </c>
    </row>
    <row r="986" spans="1:19" x14ac:dyDescent="0.25">
      <c r="A986">
        <v>985</v>
      </c>
      <c r="B986" t="s">
        <v>1007</v>
      </c>
      <c r="C986" s="4" t="s">
        <v>21</v>
      </c>
      <c r="D986" t="s">
        <v>14</v>
      </c>
      <c r="E986" s="4">
        <v>7</v>
      </c>
      <c r="F986" s="4">
        <v>14</v>
      </c>
      <c r="G986" s="4">
        <v>410</v>
      </c>
      <c r="H986" s="4">
        <v>38</v>
      </c>
      <c r="I986" s="4">
        <v>136</v>
      </c>
      <c r="J986" s="6">
        <v>1595.84</v>
      </c>
      <c r="K986" s="4">
        <v>1.4E-2</v>
      </c>
      <c r="L986" s="4" t="s">
        <v>15</v>
      </c>
      <c r="M986" s="4">
        <f>Inventory[[#This Row],[Daily_Demand]]*Inventory[[#This Row],[Lead_Time_Days]]</f>
        <v>98</v>
      </c>
      <c r="N986" s="4">
        <f>MAX(0, Inventory[[#This Row],[Demand_Duration_Lead_time]]+Inventory[[#This Row],[Safety_Stock]]-Inventory[[#This Row],[Current_Inventory]])</f>
        <v>0</v>
      </c>
      <c r="O9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986" s="8">
        <f>Inventory[[#This Row],[Current_Inventory]]*Inventory[[#This Row],[Unit_Cost]]</f>
        <v>654294.4</v>
      </c>
      <c r="Q986" t="str">
        <f>IF(Inventory[[#This Row],[Stockout_Risk_Score]] &gt;= 0.8, "Critical",
   IF(Inventory[[#This Row],[Stockout_Risk_Score]] &gt;= 0.6, "High",
      IF(Inventory[[#This Row],[Stockout_Risk_Score]] &gt;= 0.3, "Medium", "Low")
   )
)</f>
        <v>Low</v>
      </c>
      <c r="R986">
        <f>Inventory[[#This Row],[Lead_Time_Days]]*0.8</f>
        <v>11.200000000000001</v>
      </c>
      <c r="S986">
        <f>MAX(0,Inventory[[#This Row],[Daily_Demand]]*Inventory[[#This Row],[Adj_Lead_Time]]+Inventory[[#This Row],[Safety_Stock]]-Inventory[[#This Row],[Current_Inventory]])</f>
        <v>0</v>
      </c>
    </row>
    <row r="987" spans="1:19" x14ac:dyDescent="0.25">
      <c r="A987">
        <v>986</v>
      </c>
      <c r="B987" t="s">
        <v>1008</v>
      </c>
      <c r="C987" s="4" t="s">
        <v>21</v>
      </c>
      <c r="D987" t="s">
        <v>18</v>
      </c>
      <c r="E987" s="4">
        <v>95</v>
      </c>
      <c r="F987" s="4">
        <v>10</v>
      </c>
      <c r="G987" s="4">
        <v>791</v>
      </c>
      <c r="H987" s="4">
        <v>212</v>
      </c>
      <c r="I987" s="4">
        <v>361</v>
      </c>
      <c r="J987" s="6">
        <v>1285.5999999999999</v>
      </c>
      <c r="K987" s="4">
        <v>0.92900000000000005</v>
      </c>
      <c r="L987" s="4" t="s">
        <v>15</v>
      </c>
      <c r="M987" s="4">
        <f>Inventory[[#This Row],[Daily_Demand]]*Inventory[[#This Row],[Lead_Time_Days]]</f>
        <v>950</v>
      </c>
      <c r="N987" s="4">
        <f>MAX(0, Inventory[[#This Row],[Demand_Duration_Lead_time]]+Inventory[[#This Row],[Safety_Stock]]-Inventory[[#This Row],[Current_Inventory]])</f>
        <v>371</v>
      </c>
      <c r="O9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87" s="8">
        <f>Inventory[[#This Row],[Current_Inventory]]*Inventory[[#This Row],[Unit_Cost]]</f>
        <v>1016909.6</v>
      </c>
      <c r="Q987" t="str">
        <f>IF(Inventory[[#This Row],[Stockout_Risk_Score]] &gt;= 0.8, "Critical",
   IF(Inventory[[#This Row],[Stockout_Risk_Score]] &gt;= 0.6, "High",
      IF(Inventory[[#This Row],[Stockout_Risk_Score]] &gt;= 0.3, "Medium", "Low")
   )
)</f>
        <v>Critical</v>
      </c>
      <c r="R987">
        <f>Inventory[[#This Row],[Lead_Time_Days]]*0.8</f>
        <v>8</v>
      </c>
      <c r="S987">
        <f>MAX(0,Inventory[[#This Row],[Daily_Demand]]*Inventory[[#This Row],[Adj_Lead_Time]]+Inventory[[#This Row],[Safety_Stock]]-Inventory[[#This Row],[Current_Inventory]])</f>
        <v>181</v>
      </c>
    </row>
    <row r="988" spans="1:19" x14ac:dyDescent="0.25">
      <c r="A988">
        <v>987</v>
      </c>
      <c r="B988" t="s">
        <v>1009</v>
      </c>
      <c r="C988" s="4" t="s">
        <v>17</v>
      </c>
      <c r="D988" t="s">
        <v>22</v>
      </c>
      <c r="E988" s="4">
        <v>7</v>
      </c>
      <c r="F988" s="4">
        <v>11</v>
      </c>
      <c r="G988" s="4">
        <v>579</v>
      </c>
      <c r="H988" s="4">
        <v>11</v>
      </c>
      <c r="I988" s="4">
        <v>246</v>
      </c>
      <c r="J988" s="6">
        <v>1395.02</v>
      </c>
      <c r="K988" s="4">
        <v>0.82899999999999996</v>
      </c>
      <c r="L988" s="4" t="s">
        <v>19</v>
      </c>
      <c r="M988" s="4">
        <f>Inventory[[#This Row],[Daily_Demand]]*Inventory[[#This Row],[Lead_Time_Days]]</f>
        <v>77</v>
      </c>
      <c r="N988" s="4">
        <f>MAX(0, Inventory[[#This Row],[Demand_Duration_Lead_time]]+Inventory[[#This Row],[Safety_Stock]]-Inventory[[#This Row],[Current_Inventory]])</f>
        <v>0</v>
      </c>
      <c r="O9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988" s="8">
        <f>Inventory[[#This Row],[Current_Inventory]]*Inventory[[#This Row],[Unit_Cost]]</f>
        <v>807716.58</v>
      </c>
      <c r="Q988" t="str">
        <f>IF(Inventory[[#This Row],[Stockout_Risk_Score]] &gt;= 0.8, "Critical",
   IF(Inventory[[#This Row],[Stockout_Risk_Score]] &gt;= 0.6, "High",
      IF(Inventory[[#This Row],[Stockout_Risk_Score]] &gt;= 0.3, "Medium", "Low")
   )
)</f>
        <v>Critical</v>
      </c>
      <c r="R988">
        <f>Inventory[[#This Row],[Lead_Time_Days]]*0.8</f>
        <v>8.8000000000000007</v>
      </c>
      <c r="S988">
        <f>MAX(0,Inventory[[#This Row],[Daily_Demand]]*Inventory[[#This Row],[Adj_Lead_Time]]+Inventory[[#This Row],[Safety_Stock]]-Inventory[[#This Row],[Current_Inventory]])</f>
        <v>0</v>
      </c>
    </row>
    <row r="989" spans="1:19" x14ac:dyDescent="0.25">
      <c r="A989">
        <v>988</v>
      </c>
      <c r="B989" t="s">
        <v>1010</v>
      </c>
      <c r="C989" s="4" t="s">
        <v>13</v>
      </c>
      <c r="D989" t="s">
        <v>22</v>
      </c>
      <c r="E989" s="4">
        <v>160</v>
      </c>
      <c r="F989" s="4">
        <v>5</v>
      </c>
      <c r="G989" s="4">
        <v>273</v>
      </c>
      <c r="H989" s="4">
        <v>87</v>
      </c>
      <c r="I989" s="4">
        <v>399</v>
      </c>
      <c r="J989" s="6">
        <v>500.52</v>
      </c>
      <c r="K989" s="4">
        <v>0.93799999999999994</v>
      </c>
      <c r="L989" s="4" t="s">
        <v>15</v>
      </c>
      <c r="M989" s="4">
        <f>Inventory[[#This Row],[Daily_Demand]]*Inventory[[#This Row],[Lead_Time_Days]]</f>
        <v>800</v>
      </c>
      <c r="N989" s="4">
        <f>MAX(0, Inventory[[#This Row],[Demand_Duration_Lead_time]]+Inventory[[#This Row],[Safety_Stock]]-Inventory[[#This Row],[Current_Inventory]])</f>
        <v>614</v>
      </c>
      <c r="O9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89" s="8">
        <f>Inventory[[#This Row],[Current_Inventory]]*Inventory[[#This Row],[Unit_Cost]]</f>
        <v>136641.96</v>
      </c>
      <c r="Q989" t="str">
        <f>IF(Inventory[[#This Row],[Stockout_Risk_Score]] &gt;= 0.8, "Critical",
   IF(Inventory[[#This Row],[Stockout_Risk_Score]] &gt;= 0.6, "High",
      IF(Inventory[[#This Row],[Stockout_Risk_Score]] &gt;= 0.3, "Medium", "Low")
   )
)</f>
        <v>Critical</v>
      </c>
      <c r="R989">
        <f>Inventory[[#This Row],[Lead_Time_Days]]*0.8</f>
        <v>4</v>
      </c>
      <c r="S989">
        <f>MAX(0,Inventory[[#This Row],[Daily_Demand]]*Inventory[[#This Row],[Adj_Lead_Time]]+Inventory[[#This Row],[Safety_Stock]]-Inventory[[#This Row],[Current_Inventory]])</f>
        <v>454</v>
      </c>
    </row>
    <row r="990" spans="1:19" x14ac:dyDescent="0.25">
      <c r="A990">
        <v>989</v>
      </c>
      <c r="B990" t="s">
        <v>1011</v>
      </c>
      <c r="C990" s="4" t="s">
        <v>21</v>
      </c>
      <c r="D990" t="s">
        <v>22</v>
      </c>
      <c r="E990" s="4">
        <v>195</v>
      </c>
      <c r="F990" s="4">
        <v>6</v>
      </c>
      <c r="G990" s="4">
        <v>605</v>
      </c>
      <c r="H990" s="4">
        <v>240</v>
      </c>
      <c r="I990" s="4">
        <v>147</v>
      </c>
      <c r="J990" s="6">
        <v>1940.67</v>
      </c>
      <c r="K990" s="4">
        <v>0.79400000000000004</v>
      </c>
      <c r="L990" s="4" t="s">
        <v>27</v>
      </c>
      <c r="M990" s="4">
        <f>Inventory[[#This Row],[Daily_Demand]]*Inventory[[#This Row],[Lead_Time_Days]]</f>
        <v>1170</v>
      </c>
      <c r="N990" s="4">
        <f>MAX(0, Inventory[[#This Row],[Demand_Duration_Lead_time]]+Inventory[[#This Row],[Safety_Stock]]-Inventory[[#This Row],[Current_Inventory]])</f>
        <v>805</v>
      </c>
      <c r="O9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90" s="8">
        <f>Inventory[[#This Row],[Current_Inventory]]*Inventory[[#This Row],[Unit_Cost]]</f>
        <v>1174105.3500000001</v>
      </c>
      <c r="Q990" t="str">
        <f>IF(Inventory[[#This Row],[Stockout_Risk_Score]] &gt;= 0.8, "Critical",
   IF(Inventory[[#This Row],[Stockout_Risk_Score]] &gt;= 0.6, "High",
      IF(Inventory[[#This Row],[Stockout_Risk_Score]] &gt;= 0.3, "Medium", "Low")
   )
)</f>
        <v>High</v>
      </c>
      <c r="R990">
        <f>Inventory[[#This Row],[Lead_Time_Days]]*0.8</f>
        <v>4.8000000000000007</v>
      </c>
      <c r="S990">
        <f>MAX(0,Inventory[[#This Row],[Daily_Demand]]*Inventory[[#This Row],[Adj_Lead_Time]]+Inventory[[#This Row],[Safety_Stock]]-Inventory[[#This Row],[Current_Inventory]])</f>
        <v>571</v>
      </c>
    </row>
    <row r="991" spans="1:19" x14ac:dyDescent="0.25">
      <c r="A991">
        <v>990</v>
      </c>
      <c r="B991" t="s">
        <v>1012</v>
      </c>
      <c r="C991" s="4" t="s">
        <v>26</v>
      </c>
      <c r="D991" t="s">
        <v>14</v>
      </c>
      <c r="E991" s="4">
        <v>85</v>
      </c>
      <c r="F991" s="4">
        <v>5</v>
      </c>
      <c r="G991" s="4">
        <v>354</v>
      </c>
      <c r="H991" s="4">
        <v>107</v>
      </c>
      <c r="I991" s="4">
        <v>68</v>
      </c>
      <c r="J991" s="6">
        <v>1337.34</v>
      </c>
      <c r="K991" s="4">
        <v>0.879</v>
      </c>
      <c r="L991" s="4" t="s">
        <v>19</v>
      </c>
      <c r="M991" s="4">
        <f>Inventory[[#This Row],[Daily_Demand]]*Inventory[[#This Row],[Lead_Time_Days]]</f>
        <v>425</v>
      </c>
      <c r="N991" s="4">
        <f>MAX(0, Inventory[[#This Row],[Demand_Duration_Lead_time]]+Inventory[[#This Row],[Safety_Stock]]-Inventory[[#This Row],[Current_Inventory]])</f>
        <v>178</v>
      </c>
      <c r="O9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91" s="8">
        <f>Inventory[[#This Row],[Current_Inventory]]*Inventory[[#This Row],[Unit_Cost]]</f>
        <v>473418.36</v>
      </c>
      <c r="Q991" t="str">
        <f>IF(Inventory[[#This Row],[Stockout_Risk_Score]] &gt;= 0.8, "Critical",
   IF(Inventory[[#This Row],[Stockout_Risk_Score]] &gt;= 0.6, "High",
      IF(Inventory[[#This Row],[Stockout_Risk_Score]] &gt;= 0.3, "Medium", "Low")
   )
)</f>
        <v>Critical</v>
      </c>
      <c r="R991">
        <f>Inventory[[#This Row],[Lead_Time_Days]]*0.8</f>
        <v>4</v>
      </c>
      <c r="S991">
        <f>MAX(0,Inventory[[#This Row],[Daily_Demand]]*Inventory[[#This Row],[Adj_Lead_Time]]+Inventory[[#This Row],[Safety_Stock]]-Inventory[[#This Row],[Current_Inventory]])</f>
        <v>93</v>
      </c>
    </row>
    <row r="992" spans="1:19" x14ac:dyDescent="0.25">
      <c r="A992">
        <v>991</v>
      </c>
      <c r="B992" t="s">
        <v>1013</v>
      </c>
      <c r="C992" s="4" t="s">
        <v>26</v>
      </c>
      <c r="D992" t="s">
        <v>14</v>
      </c>
      <c r="E992" s="4">
        <v>163</v>
      </c>
      <c r="F992" s="4">
        <v>14</v>
      </c>
      <c r="G992" s="4">
        <v>419</v>
      </c>
      <c r="H992" s="4">
        <v>126</v>
      </c>
      <c r="I992" s="4">
        <v>362</v>
      </c>
      <c r="J992" s="6">
        <v>434.53</v>
      </c>
      <c r="K992" s="4">
        <v>0.20300000000000001</v>
      </c>
      <c r="L992" s="4" t="s">
        <v>15</v>
      </c>
      <c r="M992" s="4">
        <f>Inventory[[#This Row],[Daily_Demand]]*Inventory[[#This Row],[Lead_Time_Days]]</f>
        <v>2282</v>
      </c>
      <c r="N992" s="4">
        <f>MAX(0, Inventory[[#This Row],[Demand_Duration_Lead_time]]+Inventory[[#This Row],[Safety_Stock]]-Inventory[[#This Row],[Current_Inventory]])</f>
        <v>1989</v>
      </c>
      <c r="O9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92" s="8">
        <f>Inventory[[#This Row],[Current_Inventory]]*Inventory[[#This Row],[Unit_Cost]]</f>
        <v>182068.06999999998</v>
      </c>
      <c r="Q992" t="str">
        <f>IF(Inventory[[#This Row],[Stockout_Risk_Score]] &gt;= 0.8, "Critical",
   IF(Inventory[[#This Row],[Stockout_Risk_Score]] &gt;= 0.6, "High",
      IF(Inventory[[#This Row],[Stockout_Risk_Score]] &gt;= 0.3, "Medium", "Low")
   )
)</f>
        <v>Low</v>
      </c>
      <c r="R992">
        <f>Inventory[[#This Row],[Lead_Time_Days]]*0.8</f>
        <v>11.200000000000001</v>
      </c>
      <c r="S992">
        <f>MAX(0,Inventory[[#This Row],[Daily_Demand]]*Inventory[[#This Row],[Adj_Lead_Time]]+Inventory[[#This Row],[Safety_Stock]]-Inventory[[#This Row],[Current_Inventory]])</f>
        <v>1532.6000000000001</v>
      </c>
    </row>
    <row r="993" spans="1:19" x14ac:dyDescent="0.25">
      <c r="A993">
        <v>992</v>
      </c>
      <c r="B993" t="s">
        <v>1014</v>
      </c>
      <c r="C993" s="4" t="s">
        <v>21</v>
      </c>
      <c r="D993" t="s">
        <v>18</v>
      </c>
      <c r="E993" s="4">
        <v>142</v>
      </c>
      <c r="F993" s="4">
        <v>9</v>
      </c>
      <c r="G993" s="4">
        <v>185</v>
      </c>
      <c r="H993" s="4">
        <v>119</v>
      </c>
      <c r="I993" s="4">
        <v>65</v>
      </c>
      <c r="J993" s="6">
        <v>1513.46</v>
      </c>
      <c r="K993" s="4">
        <v>0.31900000000000001</v>
      </c>
      <c r="L993" s="4" t="s">
        <v>19</v>
      </c>
      <c r="M993" s="4">
        <f>Inventory[[#This Row],[Daily_Demand]]*Inventory[[#This Row],[Lead_Time_Days]]</f>
        <v>1278</v>
      </c>
      <c r="N993" s="4">
        <f>MAX(0, Inventory[[#This Row],[Demand_Duration_Lead_time]]+Inventory[[#This Row],[Safety_Stock]]-Inventory[[#This Row],[Current_Inventory]])</f>
        <v>1212</v>
      </c>
      <c r="O9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93" s="8">
        <f>Inventory[[#This Row],[Current_Inventory]]*Inventory[[#This Row],[Unit_Cost]]</f>
        <v>279990.10000000003</v>
      </c>
      <c r="Q993" t="str">
        <f>IF(Inventory[[#This Row],[Stockout_Risk_Score]] &gt;= 0.8, "Critical",
   IF(Inventory[[#This Row],[Stockout_Risk_Score]] &gt;= 0.6, "High",
      IF(Inventory[[#This Row],[Stockout_Risk_Score]] &gt;= 0.3, "Medium", "Low")
   )
)</f>
        <v>Medium</v>
      </c>
      <c r="R993">
        <f>Inventory[[#This Row],[Lead_Time_Days]]*0.8</f>
        <v>7.2</v>
      </c>
      <c r="S993">
        <f>MAX(0,Inventory[[#This Row],[Daily_Demand]]*Inventory[[#This Row],[Adj_Lead_Time]]+Inventory[[#This Row],[Safety_Stock]]-Inventory[[#This Row],[Current_Inventory]])</f>
        <v>956.40000000000009</v>
      </c>
    </row>
    <row r="994" spans="1:19" x14ac:dyDescent="0.25">
      <c r="A994">
        <v>993</v>
      </c>
      <c r="B994" t="s">
        <v>1015</v>
      </c>
      <c r="C994" s="4" t="s">
        <v>13</v>
      </c>
      <c r="D994" t="s">
        <v>22</v>
      </c>
      <c r="E994" s="4">
        <v>181</v>
      </c>
      <c r="F994" s="4">
        <v>14</v>
      </c>
      <c r="G994" s="4">
        <v>279</v>
      </c>
      <c r="H994" s="4">
        <v>176</v>
      </c>
      <c r="I994" s="4">
        <v>94</v>
      </c>
      <c r="J994" s="6">
        <v>388.74</v>
      </c>
      <c r="K994" s="4">
        <v>0.315</v>
      </c>
      <c r="L994" s="4" t="s">
        <v>19</v>
      </c>
      <c r="M994" s="4">
        <f>Inventory[[#This Row],[Daily_Demand]]*Inventory[[#This Row],[Lead_Time_Days]]</f>
        <v>2534</v>
      </c>
      <c r="N994" s="4">
        <f>MAX(0, Inventory[[#This Row],[Demand_Duration_Lead_time]]+Inventory[[#This Row],[Safety_Stock]]-Inventory[[#This Row],[Current_Inventory]])</f>
        <v>2431</v>
      </c>
      <c r="O9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94" s="8">
        <f>Inventory[[#This Row],[Current_Inventory]]*Inventory[[#This Row],[Unit_Cost]]</f>
        <v>108458.46</v>
      </c>
      <c r="Q994" t="str">
        <f>IF(Inventory[[#This Row],[Stockout_Risk_Score]] &gt;= 0.8, "Critical",
   IF(Inventory[[#This Row],[Stockout_Risk_Score]] &gt;= 0.6, "High",
      IF(Inventory[[#This Row],[Stockout_Risk_Score]] &gt;= 0.3, "Medium", "Low")
   )
)</f>
        <v>Medium</v>
      </c>
      <c r="R994">
        <f>Inventory[[#This Row],[Lead_Time_Days]]*0.8</f>
        <v>11.200000000000001</v>
      </c>
      <c r="S994">
        <f>MAX(0,Inventory[[#This Row],[Daily_Demand]]*Inventory[[#This Row],[Adj_Lead_Time]]+Inventory[[#This Row],[Safety_Stock]]-Inventory[[#This Row],[Current_Inventory]])</f>
        <v>1924.2000000000003</v>
      </c>
    </row>
    <row r="995" spans="1:19" x14ac:dyDescent="0.25">
      <c r="A995">
        <v>994</v>
      </c>
      <c r="B995" t="s">
        <v>1016</v>
      </c>
      <c r="C995" s="4" t="s">
        <v>26</v>
      </c>
      <c r="D995" t="s">
        <v>22</v>
      </c>
      <c r="E995" s="4">
        <v>98</v>
      </c>
      <c r="F995" s="4">
        <v>9</v>
      </c>
      <c r="G995" s="4">
        <v>23</v>
      </c>
      <c r="H995" s="4">
        <v>96</v>
      </c>
      <c r="I995" s="4">
        <v>204</v>
      </c>
      <c r="J995" s="6">
        <v>173.6</v>
      </c>
      <c r="K995" s="4">
        <v>0.109</v>
      </c>
      <c r="L995" s="4" t="s">
        <v>15</v>
      </c>
      <c r="M995" s="4">
        <f>Inventory[[#This Row],[Daily_Demand]]*Inventory[[#This Row],[Lead_Time_Days]]</f>
        <v>882</v>
      </c>
      <c r="N995" s="4">
        <f>MAX(0, Inventory[[#This Row],[Demand_Duration_Lead_time]]+Inventory[[#This Row],[Safety_Stock]]-Inventory[[#This Row],[Current_Inventory]])</f>
        <v>955</v>
      </c>
      <c r="O9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95" s="8">
        <f>Inventory[[#This Row],[Current_Inventory]]*Inventory[[#This Row],[Unit_Cost]]</f>
        <v>3992.7999999999997</v>
      </c>
      <c r="Q995" t="str">
        <f>IF(Inventory[[#This Row],[Stockout_Risk_Score]] &gt;= 0.8, "Critical",
   IF(Inventory[[#This Row],[Stockout_Risk_Score]] &gt;= 0.6, "High",
      IF(Inventory[[#This Row],[Stockout_Risk_Score]] &gt;= 0.3, "Medium", "Low")
   )
)</f>
        <v>Low</v>
      </c>
      <c r="R995">
        <f>Inventory[[#This Row],[Lead_Time_Days]]*0.8</f>
        <v>7.2</v>
      </c>
      <c r="S995">
        <f>MAX(0,Inventory[[#This Row],[Daily_Demand]]*Inventory[[#This Row],[Adj_Lead_Time]]+Inventory[[#This Row],[Safety_Stock]]-Inventory[[#This Row],[Current_Inventory]])</f>
        <v>778.6</v>
      </c>
    </row>
    <row r="996" spans="1:19" x14ac:dyDescent="0.25">
      <c r="A996">
        <v>995</v>
      </c>
      <c r="B996" t="s">
        <v>1017</v>
      </c>
      <c r="C996" s="4" t="s">
        <v>17</v>
      </c>
      <c r="D996" t="s">
        <v>14</v>
      </c>
      <c r="E996" s="4">
        <v>130</v>
      </c>
      <c r="F996" s="4">
        <v>4</v>
      </c>
      <c r="G996" s="4">
        <v>138</v>
      </c>
      <c r="H996" s="4">
        <v>31</v>
      </c>
      <c r="I996" s="4">
        <v>280</v>
      </c>
      <c r="J996" s="6">
        <v>1078.73</v>
      </c>
      <c r="K996" s="4">
        <v>0.73</v>
      </c>
      <c r="L996" s="4" t="s">
        <v>27</v>
      </c>
      <c r="M996" s="4">
        <f>Inventory[[#This Row],[Daily_Demand]]*Inventory[[#This Row],[Lead_Time_Days]]</f>
        <v>520</v>
      </c>
      <c r="N996" s="4">
        <f>MAX(0, Inventory[[#This Row],[Demand_Duration_Lead_time]]+Inventory[[#This Row],[Safety_Stock]]-Inventory[[#This Row],[Current_Inventory]])</f>
        <v>413</v>
      </c>
      <c r="O9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996" s="8">
        <f>Inventory[[#This Row],[Current_Inventory]]*Inventory[[#This Row],[Unit_Cost]]</f>
        <v>148864.74</v>
      </c>
      <c r="Q996" t="str">
        <f>IF(Inventory[[#This Row],[Stockout_Risk_Score]] &gt;= 0.8, "Critical",
   IF(Inventory[[#This Row],[Stockout_Risk_Score]] &gt;= 0.6, "High",
      IF(Inventory[[#This Row],[Stockout_Risk_Score]] &gt;= 0.3, "Medium", "Low")
   )
)</f>
        <v>High</v>
      </c>
      <c r="R996">
        <f>Inventory[[#This Row],[Lead_Time_Days]]*0.8</f>
        <v>3.2</v>
      </c>
      <c r="S996">
        <f>MAX(0,Inventory[[#This Row],[Daily_Demand]]*Inventory[[#This Row],[Adj_Lead_Time]]+Inventory[[#This Row],[Safety_Stock]]-Inventory[[#This Row],[Current_Inventory]])</f>
        <v>309</v>
      </c>
    </row>
    <row r="997" spans="1:19" x14ac:dyDescent="0.25">
      <c r="A997">
        <v>996</v>
      </c>
      <c r="B997" t="s">
        <v>1018</v>
      </c>
      <c r="C997" s="4" t="s">
        <v>26</v>
      </c>
      <c r="D997" t="s">
        <v>14</v>
      </c>
      <c r="E997" s="4">
        <v>117</v>
      </c>
      <c r="F997" s="4">
        <v>2</v>
      </c>
      <c r="G997" s="4">
        <v>489</v>
      </c>
      <c r="H997" s="4">
        <v>219</v>
      </c>
      <c r="I997" s="4">
        <v>206</v>
      </c>
      <c r="J997" s="6">
        <v>1129.3699999999999</v>
      </c>
      <c r="K997" s="4">
        <v>0.13600000000000001</v>
      </c>
      <c r="L997" s="4" t="s">
        <v>19</v>
      </c>
      <c r="M997" s="4">
        <f>Inventory[[#This Row],[Daily_Demand]]*Inventory[[#This Row],[Lead_Time_Days]]</f>
        <v>234</v>
      </c>
      <c r="N997" s="4">
        <f>MAX(0, Inventory[[#This Row],[Demand_Duration_Lead_time]]+Inventory[[#This Row],[Safety_Stock]]-Inventory[[#This Row],[Current_Inventory]])</f>
        <v>0</v>
      </c>
      <c r="O9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97" s="8">
        <f>Inventory[[#This Row],[Current_Inventory]]*Inventory[[#This Row],[Unit_Cost]]</f>
        <v>552261.92999999993</v>
      </c>
      <c r="Q997" t="str">
        <f>IF(Inventory[[#This Row],[Stockout_Risk_Score]] &gt;= 0.8, "Critical",
   IF(Inventory[[#This Row],[Stockout_Risk_Score]] &gt;= 0.6, "High",
      IF(Inventory[[#This Row],[Stockout_Risk_Score]] &gt;= 0.3, "Medium", "Low")
   )
)</f>
        <v>Low</v>
      </c>
      <c r="R997">
        <f>Inventory[[#This Row],[Lead_Time_Days]]*0.8</f>
        <v>1.6</v>
      </c>
      <c r="S997">
        <f>MAX(0,Inventory[[#This Row],[Daily_Demand]]*Inventory[[#This Row],[Adj_Lead_Time]]+Inventory[[#This Row],[Safety_Stock]]-Inventory[[#This Row],[Current_Inventory]])</f>
        <v>0</v>
      </c>
    </row>
    <row r="998" spans="1:19" x14ac:dyDescent="0.25">
      <c r="A998">
        <v>997</v>
      </c>
      <c r="B998" t="s">
        <v>1019</v>
      </c>
      <c r="C998" s="4" t="s">
        <v>41</v>
      </c>
      <c r="D998" t="s">
        <v>18</v>
      </c>
      <c r="E998" s="4">
        <v>153</v>
      </c>
      <c r="F998" s="4">
        <v>7</v>
      </c>
      <c r="G998" s="4">
        <v>489</v>
      </c>
      <c r="H998" s="4">
        <v>281</v>
      </c>
      <c r="I998" s="4">
        <v>162</v>
      </c>
      <c r="J998" s="6">
        <v>418.48</v>
      </c>
      <c r="K998" s="4">
        <v>5.2999999999999999E-2</v>
      </c>
      <c r="L998" s="4" t="s">
        <v>15</v>
      </c>
      <c r="M998" s="4">
        <f>Inventory[[#This Row],[Daily_Demand]]*Inventory[[#This Row],[Lead_Time_Days]]</f>
        <v>1071</v>
      </c>
      <c r="N998" s="4">
        <f>MAX(0, Inventory[[#This Row],[Demand_Duration_Lead_time]]+Inventory[[#This Row],[Safety_Stock]]-Inventory[[#This Row],[Current_Inventory]])</f>
        <v>863</v>
      </c>
      <c r="O9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98" s="8">
        <f>Inventory[[#This Row],[Current_Inventory]]*Inventory[[#This Row],[Unit_Cost]]</f>
        <v>204636.72</v>
      </c>
      <c r="Q998" t="str">
        <f>IF(Inventory[[#This Row],[Stockout_Risk_Score]] &gt;= 0.8, "Critical",
   IF(Inventory[[#This Row],[Stockout_Risk_Score]] &gt;= 0.6, "High",
      IF(Inventory[[#This Row],[Stockout_Risk_Score]] &gt;= 0.3, "Medium", "Low")
   )
)</f>
        <v>Low</v>
      </c>
      <c r="R998">
        <f>Inventory[[#This Row],[Lead_Time_Days]]*0.8</f>
        <v>5.6000000000000005</v>
      </c>
      <c r="S998">
        <f>MAX(0,Inventory[[#This Row],[Daily_Demand]]*Inventory[[#This Row],[Adj_Lead_Time]]+Inventory[[#This Row],[Safety_Stock]]-Inventory[[#This Row],[Current_Inventory]])</f>
        <v>648.80000000000018</v>
      </c>
    </row>
    <row r="999" spans="1:19" x14ac:dyDescent="0.25">
      <c r="A999">
        <v>998</v>
      </c>
      <c r="B999" t="s">
        <v>1020</v>
      </c>
      <c r="C999" s="4" t="s">
        <v>41</v>
      </c>
      <c r="D999" t="s">
        <v>18</v>
      </c>
      <c r="E999" s="4">
        <v>104</v>
      </c>
      <c r="F999" s="4">
        <v>3</v>
      </c>
      <c r="G999" s="4">
        <v>512</v>
      </c>
      <c r="H999" s="4">
        <v>287</v>
      </c>
      <c r="I999" s="4">
        <v>93</v>
      </c>
      <c r="J999" s="6">
        <v>729.34</v>
      </c>
      <c r="K999" s="4">
        <v>0.77500000000000002</v>
      </c>
      <c r="L999" s="4" t="s">
        <v>19</v>
      </c>
      <c r="M999" s="4">
        <f>Inventory[[#This Row],[Daily_Demand]]*Inventory[[#This Row],[Lead_Time_Days]]</f>
        <v>312</v>
      </c>
      <c r="N999" s="4">
        <f>MAX(0, Inventory[[#This Row],[Demand_Duration_Lead_time]]+Inventory[[#This Row],[Safety_Stock]]-Inventory[[#This Row],[Current_Inventory]])</f>
        <v>87</v>
      </c>
      <c r="O9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999" s="8">
        <f>Inventory[[#This Row],[Current_Inventory]]*Inventory[[#This Row],[Unit_Cost]]</f>
        <v>373422.08000000002</v>
      </c>
      <c r="Q999" t="str">
        <f>IF(Inventory[[#This Row],[Stockout_Risk_Score]] &gt;= 0.8, "Critical",
   IF(Inventory[[#This Row],[Stockout_Risk_Score]] &gt;= 0.6, "High",
      IF(Inventory[[#This Row],[Stockout_Risk_Score]] &gt;= 0.3, "Medium", "Low")
   )
)</f>
        <v>High</v>
      </c>
      <c r="R999">
        <f>Inventory[[#This Row],[Lead_Time_Days]]*0.8</f>
        <v>2.4000000000000004</v>
      </c>
      <c r="S999">
        <f>MAX(0,Inventory[[#This Row],[Daily_Demand]]*Inventory[[#This Row],[Adj_Lead_Time]]+Inventory[[#This Row],[Safety_Stock]]-Inventory[[#This Row],[Current_Inventory]])</f>
        <v>24.600000000000023</v>
      </c>
    </row>
    <row r="1000" spans="1:19" x14ac:dyDescent="0.25">
      <c r="A1000">
        <v>999</v>
      </c>
      <c r="B1000" t="s">
        <v>1021</v>
      </c>
      <c r="C1000" s="4" t="s">
        <v>13</v>
      </c>
      <c r="D1000" t="s">
        <v>14</v>
      </c>
      <c r="E1000" s="4">
        <v>57</v>
      </c>
      <c r="F1000" s="4">
        <v>3</v>
      </c>
      <c r="G1000" s="4">
        <v>757</v>
      </c>
      <c r="H1000" s="4">
        <v>148</v>
      </c>
      <c r="I1000" s="4">
        <v>159</v>
      </c>
      <c r="J1000" s="6">
        <v>1894.25</v>
      </c>
      <c r="K1000" s="4">
        <v>0.90500000000000003</v>
      </c>
      <c r="L1000" s="4" t="s">
        <v>19</v>
      </c>
      <c r="M1000" s="4">
        <f>Inventory[[#This Row],[Daily_Demand]]*Inventory[[#This Row],[Lead_Time_Days]]</f>
        <v>171</v>
      </c>
      <c r="N1000" s="4">
        <f>MAX(0, Inventory[[#This Row],[Demand_Duration_Lead_time]]+Inventory[[#This Row],[Safety_Stock]]-Inventory[[#This Row],[Current_Inventory]])</f>
        <v>0</v>
      </c>
      <c r="O10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000" s="8">
        <f>Inventory[[#This Row],[Current_Inventory]]*Inventory[[#This Row],[Unit_Cost]]</f>
        <v>1433947.25</v>
      </c>
      <c r="Q1000" t="str">
        <f>IF(Inventory[[#This Row],[Stockout_Risk_Score]] &gt;= 0.8, "Critical",
   IF(Inventory[[#This Row],[Stockout_Risk_Score]] &gt;= 0.6, "High",
      IF(Inventory[[#This Row],[Stockout_Risk_Score]] &gt;= 0.3, "Medium", "Low")
   )
)</f>
        <v>Critical</v>
      </c>
      <c r="R1000">
        <f>Inventory[[#This Row],[Lead_Time_Days]]*0.8</f>
        <v>2.4000000000000004</v>
      </c>
      <c r="S1000">
        <f>MAX(0,Inventory[[#This Row],[Daily_Demand]]*Inventory[[#This Row],[Adj_Lead_Time]]+Inventory[[#This Row],[Safety_Stock]]-Inventory[[#This Row],[Current_Inventory]])</f>
        <v>0</v>
      </c>
    </row>
    <row r="1001" spans="1:19" x14ac:dyDescent="0.25">
      <c r="A1001">
        <v>1000</v>
      </c>
      <c r="B1001" t="s">
        <v>1022</v>
      </c>
      <c r="C1001" s="4" t="s">
        <v>21</v>
      </c>
      <c r="D1001" t="s">
        <v>22</v>
      </c>
      <c r="E1001" s="4">
        <v>91</v>
      </c>
      <c r="F1001" s="4">
        <v>4</v>
      </c>
      <c r="G1001" s="4">
        <v>519</v>
      </c>
      <c r="H1001" s="4">
        <v>241</v>
      </c>
      <c r="I1001" s="4">
        <v>160</v>
      </c>
      <c r="J1001" s="6">
        <v>605.76</v>
      </c>
      <c r="K1001" s="4">
        <v>0.76400000000000001</v>
      </c>
      <c r="L1001" s="4" t="s">
        <v>15</v>
      </c>
      <c r="M1001" s="4">
        <f>Inventory[[#This Row],[Daily_Demand]]*Inventory[[#This Row],[Lead_Time_Days]]</f>
        <v>364</v>
      </c>
      <c r="N1001" s="4">
        <f>MAX(0, Inventory[[#This Row],[Demand_Duration_Lead_time]]+Inventory[[#This Row],[Safety_Stock]]-Inventory[[#This Row],[Current_Inventory]])</f>
        <v>86</v>
      </c>
      <c r="O10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01" s="8">
        <f>Inventory[[#This Row],[Current_Inventory]]*Inventory[[#This Row],[Unit_Cost]]</f>
        <v>314389.44</v>
      </c>
      <c r="Q1001" t="str">
        <f>IF(Inventory[[#This Row],[Stockout_Risk_Score]] &gt;= 0.8, "Critical",
   IF(Inventory[[#This Row],[Stockout_Risk_Score]] &gt;= 0.6, "High",
      IF(Inventory[[#This Row],[Stockout_Risk_Score]] &gt;= 0.3, "Medium", "Low")
   )
)</f>
        <v>High</v>
      </c>
      <c r="R1001">
        <f>Inventory[[#This Row],[Lead_Time_Days]]*0.8</f>
        <v>3.2</v>
      </c>
      <c r="S1001">
        <f>MAX(0,Inventory[[#This Row],[Daily_Demand]]*Inventory[[#This Row],[Adj_Lead_Time]]+Inventory[[#This Row],[Safety_Stock]]-Inventory[[#This Row],[Current_Inventory]])</f>
        <v>13.200000000000045</v>
      </c>
    </row>
    <row r="1002" spans="1:19" x14ac:dyDescent="0.25">
      <c r="A1002">
        <v>1001</v>
      </c>
      <c r="B1002" t="s">
        <v>1023</v>
      </c>
      <c r="C1002" s="4" t="s">
        <v>13</v>
      </c>
      <c r="D1002" t="s">
        <v>18</v>
      </c>
      <c r="E1002" s="4">
        <v>93</v>
      </c>
      <c r="F1002" s="4">
        <v>9</v>
      </c>
      <c r="G1002" s="4">
        <v>89</v>
      </c>
      <c r="H1002" s="4">
        <v>242</v>
      </c>
      <c r="I1002" s="4">
        <v>272</v>
      </c>
      <c r="J1002" s="6">
        <v>353.36</v>
      </c>
      <c r="K1002" s="4">
        <v>0.82499999999999996</v>
      </c>
      <c r="L1002" s="4" t="s">
        <v>27</v>
      </c>
      <c r="M1002" s="4">
        <f>Inventory[[#This Row],[Daily_Demand]]*Inventory[[#This Row],[Lead_Time_Days]]</f>
        <v>837</v>
      </c>
      <c r="N1002" s="4">
        <f>MAX(0, Inventory[[#This Row],[Demand_Duration_Lead_time]]+Inventory[[#This Row],[Safety_Stock]]-Inventory[[#This Row],[Current_Inventory]])</f>
        <v>990</v>
      </c>
      <c r="O10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02" s="8">
        <f>Inventory[[#This Row],[Current_Inventory]]*Inventory[[#This Row],[Unit_Cost]]</f>
        <v>31449.040000000001</v>
      </c>
      <c r="Q1002" t="str">
        <f>IF(Inventory[[#This Row],[Stockout_Risk_Score]] &gt;= 0.8, "Critical",
   IF(Inventory[[#This Row],[Stockout_Risk_Score]] &gt;= 0.6, "High",
      IF(Inventory[[#This Row],[Stockout_Risk_Score]] &gt;= 0.3, "Medium", "Low")
   )
)</f>
        <v>Critical</v>
      </c>
      <c r="R1002">
        <f>Inventory[[#This Row],[Lead_Time_Days]]*0.8</f>
        <v>7.2</v>
      </c>
      <c r="S1002">
        <f>MAX(0,Inventory[[#This Row],[Daily_Demand]]*Inventory[[#This Row],[Adj_Lead_Time]]+Inventory[[#This Row],[Safety_Stock]]-Inventory[[#This Row],[Current_Inventory]])</f>
        <v>822.6</v>
      </c>
    </row>
    <row r="1003" spans="1:19" x14ac:dyDescent="0.25">
      <c r="A1003">
        <v>1002</v>
      </c>
      <c r="B1003" t="s">
        <v>1024</v>
      </c>
      <c r="C1003" s="4" t="s">
        <v>13</v>
      </c>
      <c r="D1003" t="s">
        <v>14</v>
      </c>
      <c r="E1003" s="4">
        <v>58</v>
      </c>
      <c r="F1003" s="4">
        <v>4</v>
      </c>
      <c r="G1003" s="4">
        <v>713</v>
      </c>
      <c r="H1003" s="4">
        <v>89</v>
      </c>
      <c r="I1003" s="4">
        <v>314</v>
      </c>
      <c r="J1003" s="6">
        <v>1985.5</v>
      </c>
      <c r="K1003" s="4">
        <v>0.59599999999999997</v>
      </c>
      <c r="L1003" s="4" t="s">
        <v>15</v>
      </c>
      <c r="M1003" s="4">
        <f>Inventory[[#This Row],[Daily_Demand]]*Inventory[[#This Row],[Lead_Time_Days]]</f>
        <v>232</v>
      </c>
      <c r="N1003" s="4">
        <f>MAX(0, Inventory[[#This Row],[Demand_Duration_Lead_time]]+Inventory[[#This Row],[Safety_Stock]]-Inventory[[#This Row],[Current_Inventory]])</f>
        <v>0</v>
      </c>
      <c r="O10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003" s="8">
        <f>Inventory[[#This Row],[Current_Inventory]]*Inventory[[#This Row],[Unit_Cost]]</f>
        <v>1415661.5</v>
      </c>
      <c r="Q1003" t="str">
        <f>IF(Inventory[[#This Row],[Stockout_Risk_Score]] &gt;= 0.8, "Critical",
   IF(Inventory[[#This Row],[Stockout_Risk_Score]] &gt;= 0.6, "High",
      IF(Inventory[[#This Row],[Stockout_Risk_Score]] &gt;= 0.3, "Medium", "Low")
   )
)</f>
        <v>Medium</v>
      </c>
      <c r="R1003">
        <f>Inventory[[#This Row],[Lead_Time_Days]]*0.8</f>
        <v>3.2</v>
      </c>
      <c r="S1003">
        <f>MAX(0,Inventory[[#This Row],[Daily_Demand]]*Inventory[[#This Row],[Adj_Lead_Time]]+Inventory[[#This Row],[Safety_Stock]]-Inventory[[#This Row],[Current_Inventory]])</f>
        <v>0</v>
      </c>
    </row>
    <row r="1004" spans="1:19" x14ac:dyDescent="0.25">
      <c r="A1004">
        <v>1003</v>
      </c>
      <c r="B1004" t="s">
        <v>1025</v>
      </c>
      <c r="C1004" s="4" t="s">
        <v>13</v>
      </c>
      <c r="D1004" t="s">
        <v>14</v>
      </c>
      <c r="E1004" s="4">
        <v>189</v>
      </c>
      <c r="F1004" s="4">
        <v>8</v>
      </c>
      <c r="G1004" s="4">
        <v>795</v>
      </c>
      <c r="H1004" s="4">
        <v>64</v>
      </c>
      <c r="I1004" s="4">
        <v>320</v>
      </c>
      <c r="J1004" s="6">
        <v>639.5</v>
      </c>
      <c r="K1004" s="4">
        <v>0.88800000000000001</v>
      </c>
      <c r="L1004" s="4" t="s">
        <v>19</v>
      </c>
      <c r="M1004" s="4">
        <f>Inventory[[#This Row],[Daily_Demand]]*Inventory[[#This Row],[Lead_Time_Days]]</f>
        <v>1512</v>
      </c>
      <c r="N1004" s="4">
        <f>MAX(0, Inventory[[#This Row],[Demand_Duration_Lead_time]]+Inventory[[#This Row],[Safety_Stock]]-Inventory[[#This Row],[Current_Inventory]])</f>
        <v>781</v>
      </c>
      <c r="O10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04" s="8">
        <f>Inventory[[#This Row],[Current_Inventory]]*Inventory[[#This Row],[Unit_Cost]]</f>
        <v>508402.5</v>
      </c>
      <c r="Q1004" t="str">
        <f>IF(Inventory[[#This Row],[Stockout_Risk_Score]] &gt;= 0.8, "Critical",
   IF(Inventory[[#This Row],[Stockout_Risk_Score]] &gt;= 0.6, "High",
      IF(Inventory[[#This Row],[Stockout_Risk_Score]] &gt;= 0.3, "Medium", "Low")
   )
)</f>
        <v>Critical</v>
      </c>
      <c r="R1004">
        <f>Inventory[[#This Row],[Lead_Time_Days]]*0.8</f>
        <v>6.4</v>
      </c>
      <c r="S1004">
        <f>MAX(0,Inventory[[#This Row],[Daily_Demand]]*Inventory[[#This Row],[Adj_Lead_Time]]+Inventory[[#This Row],[Safety_Stock]]-Inventory[[#This Row],[Current_Inventory]])</f>
        <v>478.60000000000014</v>
      </c>
    </row>
    <row r="1005" spans="1:19" x14ac:dyDescent="0.25">
      <c r="A1005">
        <v>1004</v>
      </c>
      <c r="B1005" t="s">
        <v>1026</v>
      </c>
      <c r="C1005" s="4" t="s">
        <v>13</v>
      </c>
      <c r="D1005" t="s">
        <v>22</v>
      </c>
      <c r="E1005" s="4">
        <v>24</v>
      </c>
      <c r="F1005" s="4">
        <v>11</v>
      </c>
      <c r="G1005" s="4">
        <v>389</v>
      </c>
      <c r="H1005" s="4">
        <v>43</v>
      </c>
      <c r="I1005" s="4">
        <v>261</v>
      </c>
      <c r="J1005" s="6">
        <v>1376.49</v>
      </c>
      <c r="K1005" s="4">
        <v>0.497</v>
      </c>
      <c r="L1005" s="4" t="s">
        <v>27</v>
      </c>
      <c r="M1005" s="4">
        <f>Inventory[[#This Row],[Daily_Demand]]*Inventory[[#This Row],[Lead_Time_Days]]</f>
        <v>264</v>
      </c>
      <c r="N1005" s="4">
        <f>MAX(0, Inventory[[#This Row],[Demand_Duration_Lead_time]]+Inventory[[#This Row],[Safety_Stock]]-Inventory[[#This Row],[Current_Inventory]])</f>
        <v>0</v>
      </c>
      <c r="O10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05" s="8">
        <f>Inventory[[#This Row],[Current_Inventory]]*Inventory[[#This Row],[Unit_Cost]]</f>
        <v>535454.61</v>
      </c>
      <c r="Q1005" t="str">
        <f>IF(Inventory[[#This Row],[Stockout_Risk_Score]] &gt;= 0.8, "Critical",
   IF(Inventory[[#This Row],[Stockout_Risk_Score]] &gt;= 0.6, "High",
      IF(Inventory[[#This Row],[Stockout_Risk_Score]] &gt;= 0.3, "Medium", "Low")
   )
)</f>
        <v>Medium</v>
      </c>
      <c r="R1005">
        <f>Inventory[[#This Row],[Lead_Time_Days]]*0.8</f>
        <v>8.8000000000000007</v>
      </c>
      <c r="S1005">
        <f>MAX(0,Inventory[[#This Row],[Daily_Demand]]*Inventory[[#This Row],[Adj_Lead_Time]]+Inventory[[#This Row],[Safety_Stock]]-Inventory[[#This Row],[Current_Inventory]])</f>
        <v>0</v>
      </c>
    </row>
    <row r="1006" spans="1:19" x14ac:dyDescent="0.25">
      <c r="A1006">
        <v>1005</v>
      </c>
      <c r="B1006" t="s">
        <v>1027</v>
      </c>
      <c r="C1006" s="4" t="s">
        <v>17</v>
      </c>
      <c r="D1006" t="s">
        <v>14</v>
      </c>
      <c r="E1006" s="4">
        <v>117</v>
      </c>
      <c r="F1006" s="4">
        <v>11</v>
      </c>
      <c r="G1006" s="4">
        <v>200</v>
      </c>
      <c r="H1006" s="4">
        <v>261</v>
      </c>
      <c r="I1006" s="4">
        <v>363</v>
      </c>
      <c r="J1006" s="6">
        <v>501.54</v>
      </c>
      <c r="K1006" s="4">
        <v>0.98799999999999999</v>
      </c>
      <c r="L1006" s="4" t="s">
        <v>27</v>
      </c>
      <c r="M1006" s="4">
        <f>Inventory[[#This Row],[Daily_Demand]]*Inventory[[#This Row],[Lead_Time_Days]]</f>
        <v>1287</v>
      </c>
      <c r="N1006" s="4">
        <f>MAX(0, Inventory[[#This Row],[Demand_Duration_Lead_time]]+Inventory[[#This Row],[Safety_Stock]]-Inventory[[#This Row],[Current_Inventory]])</f>
        <v>1348</v>
      </c>
      <c r="O10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06" s="8">
        <f>Inventory[[#This Row],[Current_Inventory]]*Inventory[[#This Row],[Unit_Cost]]</f>
        <v>100308</v>
      </c>
      <c r="Q1006" t="str">
        <f>IF(Inventory[[#This Row],[Stockout_Risk_Score]] &gt;= 0.8, "Critical",
   IF(Inventory[[#This Row],[Stockout_Risk_Score]] &gt;= 0.6, "High",
      IF(Inventory[[#This Row],[Stockout_Risk_Score]] &gt;= 0.3, "Medium", "Low")
   )
)</f>
        <v>Critical</v>
      </c>
      <c r="R1006">
        <f>Inventory[[#This Row],[Lead_Time_Days]]*0.8</f>
        <v>8.8000000000000007</v>
      </c>
      <c r="S1006">
        <f>MAX(0,Inventory[[#This Row],[Daily_Demand]]*Inventory[[#This Row],[Adj_Lead_Time]]+Inventory[[#This Row],[Safety_Stock]]-Inventory[[#This Row],[Current_Inventory]])</f>
        <v>1090.6000000000001</v>
      </c>
    </row>
    <row r="1007" spans="1:19" x14ac:dyDescent="0.25">
      <c r="A1007">
        <v>1006</v>
      </c>
      <c r="B1007" t="s">
        <v>1028</v>
      </c>
      <c r="C1007" s="4" t="s">
        <v>17</v>
      </c>
      <c r="D1007" t="s">
        <v>14</v>
      </c>
      <c r="E1007" s="4">
        <v>53</v>
      </c>
      <c r="F1007" s="4">
        <v>10</v>
      </c>
      <c r="G1007" s="4">
        <v>24</v>
      </c>
      <c r="H1007" s="4">
        <v>134</v>
      </c>
      <c r="I1007" s="4">
        <v>307</v>
      </c>
      <c r="J1007" s="6">
        <v>1122.74</v>
      </c>
      <c r="K1007" s="4">
        <v>0.10299999999999999</v>
      </c>
      <c r="L1007" s="4" t="s">
        <v>27</v>
      </c>
      <c r="M1007" s="4">
        <f>Inventory[[#This Row],[Daily_Demand]]*Inventory[[#This Row],[Lead_Time_Days]]</f>
        <v>530</v>
      </c>
      <c r="N1007" s="4">
        <f>MAX(0, Inventory[[#This Row],[Demand_Duration_Lead_time]]+Inventory[[#This Row],[Safety_Stock]]-Inventory[[#This Row],[Current_Inventory]])</f>
        <v>640</v>
      </c>
      <c r="O10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07" s="8">
        <f>Inventory[[#This Row],[Current_Inventory]]*Inventory[[#This Row],[Unit_Cost]]</f>
        <v>26945.760000000002</v>
      </c>
      <c r="Q1007" t="str">
        <f>IF(Inventory[[#This Row],[Stockout_Risk_Score]] &gt;= 0.8, "Critical",
   IF(Inventory[[#This Row],[Stockout_Risk_Score]] &gt;= 0.6, "High",
      IF(Inventory[[#This Row],[Stockout_Risk_Score]] &gt;= 0.3, "Medium", "Low")
   )
)</f>
        <v>Low</v>
      </c>
      <c r="R1007">
        <f>Inventory[[#This Row],[Lead_Time_Days]]*0.8</f>
        <v>8</v>
      </c>
      <c r="S1007">
        <f>MAX(0,Inventory[[#This Row],[Daily_Demand]]*Inventory[[#This Row],[Adj_Lead_Time]]+Inventory[[#This Row],[Safety_Stock]]-Inventory[[#This Row],[Current_Inventory]])</f>
        <v>534</v>
      </c>
    </row>
    <row r="1008" spans="1:19" x14ac:dyDescent="0.25">
      <c r="A1008">
        <v>1007</v>
      </c>
      <c r="B1008" t="s">
        <v>1029</v>
      </c>
      <c r="C1008" s="4" t="s">
        <v>26</v>
      </c>
      <c r="D1008" t="s">
        <v>18</v>
      </c>
      <c r="E1008" s="4">
        <v>139</v>
      </c>
      <c r="F1008" s="4">
        <v>14</v>
      </c>
      <c r="G1008" s="4">
        <v>216</v>
      </c>
      <c r="H1008" s="4">
        <v>20</v>
      </c>
      <c r="I1008" s="4">
        <v>296</v>
      </c>
      <c r="J1008" s="6">
        <v>803.25</v>
      </c>
      <c r="K1008" s="4">
        <v>0.80900000000000005</v>
      </c>
      <c r="L1008" s="4" t="s">
        <v>27</v>
      </c>
      <c r="M1008" s="4">
        <f>Inventory[[#This Row],[Daily_Demand]]*Inventory[[#This Row],[Lead_Time_Days]]</f>
        <v>1946</v>
      </c>
      <c r="N1008" s="4">
        <f>MAX(0, Inventory[[#This Row],[Demand_Duration_Lead_time]]+Inventory[[#This Row],[Safety_Stock]]-Inventory[[#This Row],[Current_Inventory]])</f>
        <v>1750</v>
      </c>
      <c r="O10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08" s="8">
        <f>Inventory[[#This Row],[Current_Inventory]]*Inventory[[#This Row],[Unit_Cost]]</f>
        <v>173502</v>
      </c>
      <c r="Q1008" t="str">
        <f>IF(Inventory[[#This Row],[Stockout_Risk_Score]] &gt;= 0.8, "Critical",
   IF(Inventory[[#This Row],[Stockout_Risk_Score]] &gt;= 0.6, "High",
      IF(Inventory[[#This Row],[Stockout_Risk_Score]] &gt;= 0.3, "Medium", "Low")
   )
)</f>
        <v>Critical</v>
      </c>
      <c r="R1008">
        <f>Inventory[[#This Row],[Lead_Time_Days]]*0.8</f>
        <v>11.200000000000001</v>
      </c>
      <c r="S1008">
        <f>MAX(0,Inventory[[#This Row],[Daily_Demand]]*Inventory[[#This Row],[Adj_Lead_Time]]+Inventory[[#This Row],[Safety_Stock]]-Inventory[[#This Row],[Current_Inventory]])</f>
        <v>1360.8000000000002</v>
      </c>
    </row>
    <row r="1009" spans="1:19" x14ac:dyDescent="0.25">
      <c r="A1009">
        <v>1008</v>
      </c>
      <c r="B1009" t="s">
        <v>1030</v>
      </c>
      <c r="C1009" s="4" t="s">
        <v>41</v>
      </c>
      <c r="D1009" t="s">
        <v>14</v>
      </c>
      <c r="E1009" s="4">
        <v>33</v>
      </c>
      <c r="F1009" s="4">
        <v>9</v>
      </c>
      <c r="G1009" s="4">
        <v>66</v>
      </c>
      <c r="H1009" s="4">
        <v>131</v>
      </c>
      <c r="I1009" s="4">
        <v>104</v>
      </c>
      <c r="J1009" s="6">
        <v>1925.08</v>
      </c>
      <c r="K1009" s="4">
        <v>0.64100000000000001</v>
      </c>
      <c r="L1009" s="4" t="s">
        <v>19</v>
      </c>
      <c r="M1009" s="4">
        <f>Inventory[[#This Row],[Daily_Demand]]*Inventory[[#This Row],[Lead_Time_Days]]</f>
        <v>297</v>
      </c>
      <c r="N1009" s="4">
        <f>MAX(0, Inventory[[#This Row],[Demand_Duration_Lead_time]]+Inventory[[#This Row],[Safety_Stock]]-Inventory[[#This Row],[Current_Inventory]])</f>
        <v>362</v>
      </c>
      <c r="O10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09" s="8">
        <f>Inventory[[#This Row],[Current_Inventory]]*Inventory[[#This Row],[Unit_Cost]]</f>
        <v>127055.28</v>
      </c>
      <c r="Q1009" t="str">
        <f>IF(Inventory[[#This Row],[Stockout_Risk_Score]] &gt;= 0.8, "Critical",
   IF(Inventory[[#This Row],[Stockout_Risk_Score]] &gt;= 0.6, "High",
      IF(Inventory[[#This Row],[Stockout_Risk_Score]] &gt;= 0.3, "Medium", "Low")
   )
)</f>
        <v>High</v>
      </c>
      <c r="R1009">
        <f>Inventory[[#This Row],[Lead_Time_Days]]*0.8</f>
        <v>7.2</v>
      </c>
      <c r="S1009">
        <f>MAX(0,Inventory[[#This Row],[Daily_Demand]]*Inventory[[#This Row],[Adj_Lead_Time]]+Inventory[[#This Row],[Safety_Stock]]-Inventory[[#This Row],[Current_Inventory]])</f>
        <v>302.60000000000002</v>
      </c>
    </row>
    <row r="1010" spans="1:19" x14ac:dyDescent="0.25">
      <c r="A1010">
        <v>1009</v>
      </c>
      <c r="B1010" t="s">
        <v>1031</v>
      </c>
      <c r="C1010" s="4" t="s">
        <v>13</v>
      </c>
      <c r="D1010" t="s">
        <v>14</v>
      </c>
      <c r="E1010" s="4">
        <v>52</v>
      </c>
      <c r="F1010" s="4">
        <v>2</v>
      </c>
      <c r="G1010" s="4">
        <v>571</v>
      </c>
      <c r="H1010" s="4">
        <v>44</v>
      </c>
      <c r="I1010" s="4">
        <v>358</v>
      </c>
      <c r="J1010" s="6">
        <v>893.97</v>
      </c>
      <c r="K1010" s="4">
        <v>0.58099999999999996</v>
      </c>
      <c r="L1010" s="4" t="s">
        <v>15</v>
      </c>
      <c r="M1010" s="4">
        <f>Inventory[[#This Row],[Daily_Demand]]*Inventory[[#This Row],[Lead_Time_Days]]</f>
        <v>104</v>
      </c>
      <c r="N1010" s="4">
        <f>MAX(0, Inventory[[#This Row],[Demand_Duration_Lead_time]]+Inventory[[#This Row],[Safety_Stock]]-Inventory[[#This Row],[Current_Inventory]])</f>
        <v>0</v>
      </c>
      <c r="O10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010" s="8">
        <f>Inventory[[#This Row],[Current_Inventory]]*Inventory[[#This Row],[Unit_Cost]]</f>
        <v>510456.87</v>
      </c>
      <c r="Q1010" t="str">
        <f>IF(Inventory[[#This Row],[Stockout_Risk_Score]] &gt;= 0.8, "Critical",
   IF(Inventory[[#This Row],[Stockout_Risk_Score]] &gt;= 0.6, "High",
      IF(Inventory[[#This Row],[Stockout_Risk_Score]] &gt;= 0.3, "Medium", "Low")
   )
)</f>
        <v>Medium</v>
      </c>
      <c r="R1010">
        <f>Inventory[[#This Row],[Lead_Time_Days]]*0.8</f>
        <v>1.6</v>
      </c>
      <c r="S1010">
        <f>MAX(0,Inventory[[#This Row],[Daily_Demand]]*Inventory[[#This Row],[Adj_Lead_Time]]+Inventory[[#This Row],[Safety_Stock]]-Inventory[[#This Row],[Current_Inventory]])</f>
        <v>0</v>
      </c>
    </row>
    <row r="1011" spans="1:19" x14ac:dyDescent="0.25">
      <c r="A1011">
        <v>1010</v>
      </c>
      <c r="B1011" t="s">
        <v>1032</v>
      </c>
      <c r="C1011" s="4" t="s">
        <v>26</v>
      </c>
      <c r="D1011" t="s">
        <v>18</v>
      </c>
      <c r="E1011" s="4">
        <v>17</v>
      </c>
      <c r="F1011" s="4">
        <v>8</v>
      </c>
      <c r="G1011" s="4">
        <v>653</v>
      </c>
      <c r="H1011" s="4">
        <v>78</v>
      </c>
      <c r="I1011" s="4">
        <v>399</v>
      </c>
      <c r="J1011" s="6">
        <v>1189.1400000000001</v>
      </c>
      <c r="K1011" s="4">
        <v>0.72599999999999998</v>
      </c>
      <c r="L1011" s="4" t="s">
        <v>15</v>
      </c>
      <c r="M1011" s="4">
        <f>Inventory[[#This Row],[Daily_Demand]]*Inventory[[#This Row],[Lead_Time_Days]]</f>
        <v>136</v>
      </c>
      <c r="N1011" s="4">
        <f>MAX(0, Inventory[[#This Row],[Demand_Duration_Lead_time]]+Inventory[[#This Row],[Safety_Stock]]-Inventory[[#This Row],[Current_Inventory]])</f>
        <v>0</v>
      </c>
      <c r="O10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011" s="8">
        <f>Inventory[[#This Row],[Current_Inventory]]*Inventory[[#This Row],[Unit_Cost]]</f>
        <v>776508.42</v>
      </c>
      <c r="Q1011" t="str">
        <f>IF(Inventory[[#This Row],[Stockout_Risk_Score]] &gt;= 0.8, "Critical",
   IF(Inventory[[#This Row],[Stockout_Risk_Score]] &gt;= 0.6, "High",
      IF(Inventory[[#This Row],[Stockout_Risk_Score]] &gt;= 0.3, "Medium", "Low")
   )
)</f>
        <v>High</v>
      </c>
      <c r="R1011">
        <f>Inventory[[#This Row],[Lead_Time_Days]]*0.8</f>
        <v>6.4</v>
      </c>
      <c r="S1011">
        <f>MAX(0,Inventory[[#This Row],[Daily_Demand]]*Inventory[[#This Row],[Adj_Lead_Time]]+Inventory[[#This Row],[Safety_Stock]]-Inventory[[#This Row],[Current_Inventory]])</f>
        <v>0</v>
      </c>
    </row>
    <row r="1012" spans="1:19" x14ac:dyDescent="0.25">
      <c r="A1012">
        <v>1011</v>
      </c>
      <c r="B1012" t="s">
        <v>1033</v>
      </c>
      <c r="C1012" s="4" t="s">
        <v>41</v>
      </c>
      <c r="D1012" t="s">
        <v>22</v>
      </c>
      <c r="E1012" s="4">
        <v>7</v>
      </c>
      <c r="F1012" s="4">
        <v>8</v>
      </c>
      <c r="G1012" s="4">
        <v>666</v>
      </c>
      <c r="H1012" s="4">
        <v>148</v>
      </c>
      <c r="I1012" s="4">
        <v>121</v>
      </c>
      <c r="J1012" s="6">
        <v>1892.29</v>
      </c>
      <c r="K1012" s="4">
        <v>0.84</v>
      </c>
      <c r="L1012" s="4" t="s">
        <v>27</v>
      </c>
      <c r="M1012" s="4">
        <f>Inventory[[#This Row],[Daily_Demand]]*Inventory[[#This Row],[Lead_Time_Days]]</f>
        <v>56</v>
      </c>
      <c r="N1012" s="4">
        <f>MAX(0, Inventory[[#This Row],[Demand_Duration_Lead_time]]+Inventory[[#This Row],[Safety_Stock]]-Inventory[[#This Row],[Current_Inventory]])</f>
        <v>0</v>
      </c>
      <c r="O10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012" s="8">
        <f>Inventory[[#This Row],[Current_Inventory]]*Inventory[[#This Row],[Unit_Cost]]</f>
        <v>1260265.1399999999</v>
      </c>
      <c r="Q1012" t="str">
        <f>IF(Inventory[[#This Row],[Stockout_Risk_Score]] &gt;= 0.8, "Critical",
   IF(Inventory[[#This Row],[Stockout_Risk_Score]] &gt;= 0.6, "High",
      IF(Inventory[[#This Row],[Stockout_Risk_Score]] &gt;= 0.3, "Medium", "Low")
   )
)</f>
        <v>Critical</v>
      </c>
      <c r="R1012">
        <f>Inventory[[#This Row],[Lead_Time_Days]]*0.8</f>
        <v>6.4</v>
      </c>
      <c r="S1012">
        <f>MAX(0,Inventory[[#This Row],[Daily_Demand]]*Inventory[[#This Row],[Adj_Lead_Time]]+Inventory[[#This Row],[Safety_Stock]]-Inventory[[#This Row],[Current_Inventory]])</f>
        <v>0</v>
      </c>
    </row>
    <row r="1013" spans="1:19" x14ac:dyDescent="0.25">
      <c r="A1013">
        <v>1012</v>
      </c>
      <c r="B1013" t="s">
        <v>1034</v>
      </c>
      <c r="C1013" s="4" t="s">
        <v>21</v>
      </c>
      <c r="D1013" t="s">
        <v>22</v>
      </c>
      <c r="E1013" s="4">
        <v>6</v>
      </c>
      <c r="F1013" s="4">
        <v>9</v>
      </c>
      <c r="G1013" s="4">
        <v>159</v>
      </c>
      <c r="H1013" s="4">
        <v>21</v>
      </c>
      <c r="I1013" s="4">
        <v>345</v>
      </c>
      <c r="J1013" s="6">
        <v>1979.01</v>
      </c>
      <c r="K1013" s="4">
        <v>0.86299999999999999</v>
      </c>
      <c r="L1013" s="4" t="s">
        <v>27</v>
      </c>
      <c r="M1013" s="4">
        <f>Inventory[[#This Row],[Daily_Demand]]*Inventory[[#This Row],[Lead_Time_Days]]</f>
        <v>54</v>
      </c>
      <c r="N1013" s="4">
        <f>MAX(0, Inventory[[#This Row],[Demand_Duration_Lead_time]]+Inventory[[#This Row],[Safety_Stock]]-Inventory[[#This Row],[Current_Inventory]])</f>
        <v>0</v>
      </c>
      <c r="O10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13" s="8">
        <f>Inventory[[#This Row],[Current_Inventory]]*Inventory[[#This Row],[Unit_Cost]]</f>
        <v>314662.59000000003</v>
      </c>
      <c r="Q1013" t="str">
        <f>IF(Inventory[[#This Row],[Stockout_Risk_Score]] &gt;= 0.8, "Critical",
   IF(Inventory[[#This Row],[Stockout_Risk_Score]] &gt;= 0.6, "High",
      IF(Inventory[[#This Row],[Stockout_Risk_Score]] &gt;= 0.3, "Medium", "Low")
   )
)</f>
        <v>Critical</v>
      </c>
      <c r="R1013">
        <f>Inventory[[#This Row],[Lead_Time_Days]]*0.8</f>
        <v>7.2</v>
      </c>
      <c r="S1013">
        <f>MAX(0,Inventory[[#This Row],[Daily_Demand]]*Inventory[[#This Row],[Adj_Lead_Time]]+Inventory[[#This Row],[Safety_Stock]]-Inventory[[#This Row],[Current_Inventory]])</f>
        <v>0</v>
      </c>
    </row>
    <row r="1014" spans="1:19" x14ac:dyDescent="0.25">
      <c r="A1014">
        <v>1013</v>
      </c>
      <c r="B1014" t="s">
        <v>1035</v>
      </c>
      <c r="C1014" s="4" t="s">
        <v>17</v>
      </c>
      <c r="D1014" t="s">
        <v>18</v>
      </c>
      <c r="E1014" s="4">
        <v>20</v>
      </c>
      <c r="F1014" s="4">
        <v>11</v>
      </c>
      <c r="G1014" s="4">
        <v>684</v>
      </c>
      <c r="H1014" s="4">
        <v>134</v>
      </c>
      <c r="I1014" s="4">
        <v>262</v>
      </c>
      <c r="J1014" s="6">
        <v>248.23</v>
      </c>
      <c r="K1014" s="4">
        <v>0.17499999999999999</v>
      </c>
      <c r="L1014" s="4" t="s">
        <v>15</v>
      </c>
      <c r="M1014" s="4">
        <f>Inventory[[#This Row],[Daily_Demand]]*Inventory[[#This Row],[Lead_Time_Days]]</f>
        <v>220</v>
      </c>
      <c r="N1014" s="4">
        <f>MAX(0, Inventory[[#This Row],[Demand_Duration_Lead_time]]+Inventory[[#This Row],[Safety_Stock]]-Inventory[[#This Row],[Current_Inventory]])</f>
        <v>0</v>
      </c>
      <c r="O10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14" s="8">
        <f>Inventory[[#This Row],[Current_Inventory]]*Inventory[[#This Row],[Unit_Cost]]</f>
        <v>169789.32</v>
      </c>
      <c r="Q1014" t="str">
        <f>IF(Inventory[[#This Row],[Stockout_Risk_Score]] &gt;= 0.8, "Critical",
   IF(Inventory[[#This Row],[Stockout_Risk_Score]] &gt;= 0.6, "High",
      IF(Inventory[[#This Row],[Stockout_Risk_Score]] &gt;= 0.3, "Medium", "Low")
   )
)</f>
        <v>Low</v>
      </c>
      <c r="R1014">
        <f>Inventory[[#This Row],[Lead_Time_Days]]*0.8</f>
        <v>8.8000000000000007</v>
      </c>
      <c r="S1014">
        <f>MAX(0,Inventory[[#This Row],[Daily_Demand]]*Inventory[[#This Row],[Adj_Lead_Time]]+Inventory[[#This Row],[Safety_Stock]]-Inventory[[#This Row],[Current_Inventory]])</f>
        <v>0</v>
      </c>
    </row>
    <row r="1015" spans="1:19" x14ac:dyDescent="0.25">
      <c r="A1015">
        <v>1014</v>
      </c>
      <c r="B1015" t="s">
        <v>1036</v>
      </c>
      <c r="C1015" s="4" t="s">
        <v>41</v>
      </c>
      <c r="D1015" t="s">
        <v>18</v>
      </c>
      <c r="E1015" s="4">
        <v>98</v>
      </c>
      <c r="F1015" s="4">
        <v>6</v>
      </c>
      <c r="G1015" s="4">
        <v>559</v>
      </c>
      <c r="H1015" s="4">
        <v>156</v>
      </c>
      <c r="I1015" s="4">
        <v>344</v>
      </c>
      <c r="J1015" s="6">
        <v>1676.93</v>
      </c>
      <c r="K1015" s="4">
        <v>0.19700000000000001</v>
      </c>
      <c r="L1015" s="4" t="s">
        <v>27</v>
      </c>
      <c r="M1015" s="4">
        <f>Inventory[[#This Row],[Daily_Demand]]*Inventory[[#This Row],[Lead_Time_Days]]</f>
        <v>588</v>
      </c>
      <c r="N1015" s="4">
        <f>MAX(0, Inventory[[#This Row],[Demand_Duration_Lead_time]]+Inventory[[#This Row],[Safety_Stock]]-Inventory[[#This Row],[Current_Inventory]])</f>
        <v>185</v>
      </c>
      <c r="O10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15" s="8">
        <f>Inventory[[#This Row],[Current_Inventory]]*Inventory[[#This Row],[Unit_Cost]]</f>
        <v>937403.87</v>
      </c>
      <c r="Q1015" t="str">
        <f>IF(Inventory[[#This Row],[Stockout_Risk_Score]] &gt;= 0.8, "Critical",
   IF(Inventory[[#This Row],[Stockout_Risk_Score]] &gt;= 0.6, "High",
      IF(Inventory[[#This Row],[Stockout_Risk_Score]] &gt;= 0.3, "Medium", "Low")
   )
)</f>
        <v>Low</v>
      </c>
      <c r="R1015">
        <f>Inventory[[#This Row],[Lead_Time_Days]]*0.8</f>
        <v>4.8000000000000007</v>
      </c>
      <c r="S1015">
        <f>MAX(0,Inventory[[#This Row],[Daily_Demand]]*Inventory[[#This Row],[Adj_Lead_Time]]+Inventory[[#This Row],[Safety_Stock]]-Inventory[[#This Row],[Current_Inventory]])</f>
        <v>67.400000000000091</v>
      </c>
    </row>
    <row r="1016" spans="1:19" x14ac:dyDescent="0.25">
      <c r="A1016">
        <v>1015</v>
      </c>
      <c r="B1016" t="s">
        <v>1037</v>
      </c>
      <c r="C1016" s="4" t="s">
        <v>21</v>
      </c>
      <c r="D1016" t="s">
        <v>22</v>
      </c>
      <c r="E1016" s="4">
        <v>106</v>
      </c>
      <c r="F1016" s="4">
        <v>11</v>
      </c>
      <c r="G1016" s="4">
        <v>446</v>
      </c>
      <c r="H1016" s="4">
        <v>86</v>
      </c>
      <c r="I1016" s="4">
        <v>220</v>
      </c>
      <c r="J1016" s="6">
        <v>795.13</v>
      </c>
      <c r="K1016" s="4">
        <v>1.6E-2</v>
      </c>
      <c r="L1016" s="4" t="s">
        <v>15</v>
      </c>
      <c r="M1016" s="4">
        <f>Inventory[[#This Row],[Daily_Demand]]*Inventory[[#This Row],[Lead_Time_Days]]</f>
        <v>1166</v>
      </c>
      <c r="N1016" s="4">
        <f>MAX(0, Inventory[[#This Row],[Demand_Duration_Lead_time]]+Inventory[[#This Row],[Safety_Stock]]-Inventory[[#This Row],[Current_Inventory]])</f>
        <v>806</v>
      </c>
      <c r="O10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16" s="8">
        <f>Inventory[[#This Row],[Current_Inventory]]*Inventory[[#This Row],[Unit_Cost]]</f>
        <v>354627.98</v>
      </c>
      <c r="Q1016" t="str">
        <f>IF(Inventory[[#This Row],[Stockout_Risk_Score]] &gt;= 0.8, "Critical",
   IF(Inventory[[#This Row],[Stockout_Risk_Score]] &gt;= 0.6, "High",
      IF(Inventory[[#This Row],[Stockout_Risk_Score]] &gt;= 0.3, "Medium", "Low")
   )
)</f>
        <v>Low</v>
      </c>
      <c r="R1016">
        <f>Inventory[[#This Row],[Lead_Time_Days]]*0.8</f>
        <v>8.8000000000000007</v>
      </c>
      <c r="S1016">
        <f>MAX(0,Inventory[[#This Row],[Daily_Demand]]*Inventory[[#This Row],[Adj_Lead_Time]]+Inventory[[#This Row],[Safety_Stock]]-Inventory[[#This Row],[Current_Inventory]])</f>
        <v>572.80000000000007</v>
      </c>
    </row>
    <row r="1017" spans="1:19" x14ac:dyDescent="0.25">
      <c r="A1017">
        <v>1016</v>
      </c>
      <c r="B1017" t="s">
        <v>1038</v>
      </c>
      <c r="C1017" s="4" t="s">
        <v>41</v>
      </c>
      <c r="D1017" t="s">
        <v>22</v>
      </c>
      <c r="E1017" s="4">
        <v>138</v>
      </c>
      <c r="F1017" s="4">
        <v>10</v>
      </c>
      <c r="G1017" s="4">
        <v>608</v>
      </c>
      <c r="H1017" s="4">
        <v>77</v>
      </c>
      <c r="I1017" s="4">
        <v>295</v>
      </c>
      <c r="J1017" s="6">
        <v>1209.92</v>
      </c>
      <c r="K1017" s="4">
        <v>0.13200000000000001</v>
      </c>
      <c r="L1017" s="4" t="s">
        <v>15</v>
      </c>
      <c r="M1017" s="4">
        <f>Inventory[[#This Row],[Daily_Demand]]*Inventory[[#This Row],[Lead_Time_Days]]</f>
        <v>1380</v>
      </c>
      <c r="N1017" s="4">
        <f>MAX(0, Inventory[[#This Row],[Demand_Duration_Lead_time]]+Inventory[[#This Row],[Safety_Stock]]-Inventory[[#This Row],[Current_Inventory]])</f>
        <v>849</v>
      </c>
      <c r="O10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17" s="8">
        <f>Inventory[[#This Row],[Current_Inventory]]*Inventory[[#This Row],[Unit_Cost]]</f>
        <v>735631.3600000001</v>
      </c>
      <c r="Q1017" t="str">
        <f>IF(Inventory[[#This Row],[Stockout_Risk_Score]] &gt;= 0.8, "Critical",
   IF(Inventory[[#This Row],[Stockout_Risk_Score]] &gt;= 0.6, "High",
      IF(Inventory[[#This Row],[Stockout_Risk_Score]] &gt;= 0.3, "Medium", "Low")
   )
)</f>
        <v>Low</v>
      </c>
      <c r="R1017">
        <f>Inventory[[#This Row],[Lead_Time_Days]]*0.8</f>
        <v>8</v>
      </c>
      <c r="S1017">
        <f>MAX(0,Inventory[[#This Row],[Daily_Demand]]*Inventory[[#This Row],[Adj_Lead_Time]]+Inventory[[#This Row],[Safety_Stock]]-Inventory[[#This Row],[Current_Inventory]])</f>
        <v>573</v>
      </c>
    </row>
    <row r="1018" spans="1:19" x14ac:dyDescent="0.25">
      <c r="A1018">
        <v>1017</v>
      </c>
      <c r="B1018" t="s">
        <v>1039</v>
      </c>
      <c r="C1018" s="4" t="s">
        <v>17</v>
      </c>
      <c r="D1018" t="s">
        <v>22</v>
      </c>
      <c r="E1018" s="4">
        <v>49</v>
      </c>
      <c r="F1018" s="4">
        <v>10</v>
      </c>
      <c r="G1018" s="4">
        <v>706</v>
      </c>
      <c r="H1018" s="4">
        <v>215</v>
      </c>
      <c r="I1018" s="4">
        <v>190</v>
      </c>
      <c r="J1018" s="6">
        <v>781.34</v>
      </c>
      <c r="K1018" s="4">
        <v>0.26400000000000001</v>
      </c>
      <c r="L1018" s="4" t="s">
        <v>27</v>
      </c>
      <c r="M1018" s="4">
        <f>Inventory[[#This Row],[Daily_Demand]]*Inventory[[#This Row],[Lead_Time_Days]]</f>
        <v>490</v>
      </c>
      <c r="N1018" s="4">
        <f>MAX(0, Inventory[[#This Row],[Demand_Duration_Lead_time]]+Inventory[[#This Row],[Safety_Stock]]-Inventory[[#This Row],[Current_Inventory]])</f>
        <v>0</v>
      </c>
      <c r="O10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18" s="8">
        <f>Inventory[[#This Row],[Current_Inventory]]*Inventory[[#This Row],[Unit_Cost]]</f>
        <v>551626.04</v>
      </c>
      <c r="Q1018" t="str">
        <f>IF(Inventory[[#This Row],[Stockout_Risk_Score]] &gt;= 0.8, "Critical",
   IF(Inventory[[#This Row],[Stockout_Risk_Score]] &gt;= 0.6, "High",
      IF(Inventory[[#This Row],[Stockout_Risk_Score]] &gt;= 0.3, "Medium", "Low")
   )
)</f>
        <v>Low</v>
      </c>
      <c r="R1018">
        <f>Inventory[[#This Row],[Lead_Time_Days]]*0.8</f>
        <v>8</v>
      </c>
      <c r="S1018">
        <f>MAX(0,Inventory[[#This Row],[Daily_Demand]]*Inventory[[#This Row],[Adj_Lead_Time]]+Inventory[[#This Row],[Safety_Stock]]-Inventory[[#This Row],[Current_Inventory]])</f>
        <v>0</v>
      </c>
    </row>
    <row r="1019" spans="1:19" x14ac:dyDescent="0.25">
      <c r="A1019">
        <v>1018</v>
      </c>
      <c r="B1019" t="s">
        <v>1040</v>
      </c>
      <c r="C1019" s="4" t="s">
        <v>17</v>
      </c>
      <c r="D1019" t="s">
        <v>22</v>
      </c>
      <c r="E1019" s="4">
        <v>75</v>
      </c>
      <c r="F1019" s="4">
        <v>9</v>
      </c>
      <c r="G1019" s="4">
        <v>580</v>
      </c>
      <c r="H1019" s="4">
        <v>245</v>
      </c>
      <c r="I1019" s="4">
        <v>153</v>
      </c>
      <c r="J1019" s="6">
        <v>832.18</v>
      </c>
      <c r="K1019" s="4">
        <v>0.72099999999999997</v>
      </c>
      <c r="L1019" s="4" t="s">
        <v>15</v>
      </c>
      <c r="M1019" s="4">
        <f>Inventory[[#This Row],[Daily_Demand]]*Inventory[[#This Row],[Lead_Time_Days]]</f>
        <v>675</v>
      </c>
      <c r="N1019" s="4">
        <f>MAX(0, Inventory[[#This Row],[Demand_Duration_Lead_time]]+Inventory[[#This Row],[Safety_Stock]]-Inventory[[#This Row],[Current_Inventory]])</f>
        <v>340</v>
      </c>
      <c r="O10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19" s="8">
        <f>Inventory[[#This Row],[Current_Inventory]]*Inventory[[#This Row],[Unit_Cost]]</f>
        <v>482664.39999999997</v>
      </c>
      <c r="Q1019" t="str">
        <f>IF(Inventory[[#This Row],[Stockout_Risk_Score]] &gt;= 0.8, "Critical",
   IF(Inventory[[#This Row],[Stockout_Risk_Score]] &gt;= 0.6, "High",
      IF(Inventory[[#This Row],[Stockout_Risk_Score]] &gt;= 0.3, "Medium", "Low")
   )
)</f>
        <v>High</v>
      </c>
      <c r="R1019">
        <f>Inventory[[#This Row],[Lead_Time_Days]]*0.8</f>
        <v>7.2</v>
      </c>
      <c r="S1019">
        <f>MAX(0,Inventory[[#This Row],[Daily_Demand]]*Inventory[[#This Row],[Adj_Lead_Time]]+Inventory[[#This Row],[Safety_Stock]]-Inventory[[#This Row],[Current_Inventory]])</f>
        <v>205</v>
      </c>
    </row>
    <row r="1020" spans="1:19" x14ac:dyDescent="0.25">
      <c r="A1020">
        <v>1019</v>
      </c>
      <c r="B1020" t="s">
        <v>1041</v>
      </c>
      <c r="C1020" s="4" t="s">
        <v>26</v>
      </c>
      <c r="D1020" t="s">
        <v>22</v>
      </c>
      <c r="E1020" s="4">
        <v>137</v>
      </c>
      <c r="F1020" s="4">
        <v>7</v>
      </c>
      <c r="G1020" s="4">
        <v>329</v>
      </c>
      <c r="H1020" s="4">
        <v>68</v>
      </c>
      <c r="I1020" s="4">
        <v>154</v>
      </c>
      <c r="J1020" s="6">
        <v>359.77</v>
      </c>
      <c r="K1020" s="4">
        <v>0.47599999999999998</v>
      </c>
      <c r="L1020" s="4" t="s">
        <v>15</v>
      </c>
      <c r="M1020" s="4">
        <f>Inventory[[#This Row],[Daily_Demand]]*Inventory[[#This Row],[Lead_Time_Days]]</f>
        <v>959</v>
      </c>
      <c r="N1020" s="4">
        <f>MAX(0, Inventory[[#This Row],[Demand_Duration_Lead_time]]+Inventory[[#This Row],[Safety_Stock]]-Inventory[[#This Row],[Current_Inventory]])</f>
        <v>698</v>
      </c>
      <c r="O10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20" s="8">
        <f>Inventory[[#This Row],[Current_Inventory]]*Inventory[[#This Row],[Unit_Cost]]</f>
        <v>118364.32999999999</v>
      </c>
      <c r="Q1020" t="str">
        <f>IF(Inventory[[#This Row],[Stockout_Risk_Score]] &gt;= 0.8, "Critical",
   IF(Inventory[[#This Row],[Stockout_Risk_Score]] &gt;= 0.6, "High",
      IF(Inventory[[#This Row],[Stockout_Risk_Score]] &gt;= 0.3, "Medium", "Low")
   )
)</f>
        <v>Medium</v>
      </c>
      <c r="R1020">
        <f>Inventory[[#This Row],[Lead_Time_Days]]*0.8</f>
        <v>5.6000000000000005</v>
      </c>
      <c r="S1020">
        <f>MAX(0,Inventory[[#This Row],[Daily_Demand]]*Inventory[[#This Row],[Adj_Lead_Time]]+Inventory[[#This Row],[Safety_Stock]]-Inventory[[#This Row],[Current_Inventory]])</f>
        <v>506.20000000000005</v>
      </c>
    </row>
    <row r="1021" spans="1:19" x14ac:dyDescent="0.25">
      <c r="A1021">
        <v>1020</v>
      </c>
      <c r="B1021" t="s">
        <v>1042</v>
      </c>
      <c r="C1021" s="4" t="s">
        <v>13</v>
      </c>
      <c r="D1021" t="s">
        <v>18</v>
      </c>
      <c r="E1021" s="4">
        <v>60</v>
      </c>
      <c r="F1021" s="4">
        <v>7</v>
      </c>
      <c r="G1021" s="4">
        <v>293</v>
      </c>
      <c r="H1021" s="4">
        <v>267</v>
      </c>
      <c r="I1021" s="4">
        <v>289</v>
      </c>
      <c r="J1021" s="6">
        <v>1166.8900000000001</v>
      </c>
      <c r="K1021" s="4">
        <v>0.75800000000000001</v>
      </c>
      <c r="L1021" s="4" t="s">
        <v>15</v>
      </c>
      <c r="M1021" s="4">
        <f>Inventory[[#This Row],[Daily_Demand]]*Inventory[[#This Row],[Lead_Time_Days]]</f>
        <v>420</v>
      </c>
      <c r="N1021" s="4">
        <f>MAX(0, Inventory[[#This Row],[Demand_Duration_Lead_time]]+Inventory[[#This Row],[Safety_Stock]]-Inventory[[#This Row],[Current_Inventory]])</f>
        <v>394</v>
      </c>
      <c r="O10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21" s="8">
        <f>Inventory[[#This Row],[Current_Inventory]]*Inventory[[#This Row],[Unit_Cost]]</f>
        <v>341898.77</v>
      </c>
      <c r="Q1021" t="str">
        <f>IF(Inventory[[#This Row],[Stockout_Risk_Score]] &gt;= 0.8, "Critical",
   IF(Inventory[[#This Row],[Stockout_Risk_Score]] &gt;= 0.6, "High",
      IF(Inventory[[#This Row],[Stockout_Risk_Score]] &gt;= 0.3, "Medium", "Low")
   )
)</f>
        <v>High</v>
      </c>
      <c r="R1021">
        <f>Inventory[[#This Row],[Lead_Time_Days]]*0.8</f>
        <v>5.6000000000000005</v>
      </c>
      <c r="S1021">
        <f>MAX(0,Inventory[[#This Row],[Daily_Demand]]*Inventory[[#This Row],[Adj_Lead_Time]]+Inventory[[#This Row],[Safety_Stock]]-Inventory[[#This Row],[Current_Inventory]])</f>
        <v>310</v>
      </c>
    </row>
    <row r="1022" spans="1:19" x14ac:dyDescent="0.25">
      <c r="A1022">
        <v>1021</v>
      </c>
      <c r="B1022" t="s">
        <v>1043</v>
      </c>
      <c r="C1022" s="4" t="s">
        <v>41</v>
      </c>
      <c r="D1022" t="s">
        <v>14</v>
      </c>
      <c r="E1022" s="4">
        <v>131</v>
      </c>
      <c r="F1022" s="4">
        <v>2</v>
      </c>
      <c r="G1022" s="4">
        <v>558</v>
      </c>
      <c r="H1022" s="4">
        <v>263</v>
      </c>
      <c r="I1022" s="4">
        <v>360</v>
      </c>
      <c r="J1022" s="6">
        <v>1116.0999999999999</v>
      </c>
      <c r="K1022" s="4">
        <v>0.48699999999999999</v>
      </c>
      <c r="L1022" s="4" t="s">
        <v>27</v>
      </c>
      <c r="M1022" s="4">
        <f>Inventory[[#This Row],[Daily_Demand]]*Inventory[[#This Row],[Lead_Time_Days]]</f>
        <v>262</v>
      </c>
      <c r="N1022" s="4">
        <f>MAX(0, Inventory[[#This Row],[Demand_Duration_Lead_time]]+Inventory[[#This Row],[Safety_Stock]]-Inventory[[#This Row],[Current_Inventory]])</f>
        <v>0</v>
      </c>
      <c r="O10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22" s="8">
        <f>Inventory[[#This Row],[Current_Inventory]]*Inventory[[#This Row],[Unit_Cost]]</f>
        <v>622783.79999999993</v>
      </c>
      <c r="Q1022" t="str">
        <f>IF(Inventory[[#This Row],[Stockout_Risk_Score]] &gt;= 0.8, "Critical",
   IF(Inventory[[#This Row],[Stockout_Risk_Score]] &gt;= 0.6, "High",
      IF(Inventory[[#This Row],[Stockout_Risk_Score]] &gt;= 0.3, "Medium", "Low")
   )
)</f>
        <v>Medium</v>
      </c>
      <c r="R1022">
        <f>Inventory[[#This Row],[Lead_Time_Days]]*0.8</f>
        <v>1.6</v>
      </c>
      <c r="S1022">
        <f>MAX(0,Inventory[[#This Row],[Daily_Demand]]*Inventory[[#This Row],[Adj_Lead_Time]]+Inventory[[#This Row],[Safety_Stock]]-Inventory[[#This Row],[Current_Inventory]])</f>
        <v>0</v>
      </c>
    </row>
    <row r="1023" spans="1:19" x14ac:dyDescent="0.25">
      <c r="A1023">
        <v>1022</v>
      </c>
      <c r="B1023" t="s">
        <v>1044</v>
      </c>
      <c r="C1023" s="4" t="s">
        <v>41</v>
      </c>
      <c r="D1023" t="s">
        <v>22</v>
      </c>
      <c r="E1023" s="4">
        <v>36</v>
      </c>
      <c r="F1023" s="4">
        <v>14</v>
      </c>
      <c r="G1023" s="4">
        <v>409</v>
      </c>
      <c r="H1023" s="4">
        <v>252</v>
      </c>
      <c r="I1023" s="4">
        <v>370</v>
      </c>
      <c r="J1023" s="6">
        <v>419.24</v>
      </c>
      <c r="K1023" s="4">
        <v>0.55600000000000005</v>
      </c>
      <c r="L1023" s="4" t="s">
        <v>19</v>
      </c>
      <c r="M1023" s="4">
        <f>Inventory[[#This Row],[Daily_Demand]]*Inventory[[#This Row],[Lead_Time_Days]]</f>
        <v>504</v>
      </c>
      <c r="N1023" s="4">
        <f>MAX(0, Inventory[[#This Row],[Demand_Duration_Lead_time]]+Inventory[[#This Row],[Safety_Stock]]-Inventory[[#This Row],[Current_Inventory]])</f>
        <v>347</v>
      </c>
      <c r="O10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23" s="8">
        <f>Inventory[[#This Row],[Current_Inventory]]*Inventory[[#This Row],[Unit_Cost]]</f>
        <v>171469.16</v>
      </c>
      <c r="Q1023" t="str">
        <f>IF(Inventory[[#This Row],[Stockout_Risk_Score]] &gt;= 0.8, "Critical",
   IF(Inventory[[#This Row],[Stockout_Risk_Score]] &gt;= 0.6, "High",
      IF(Inventory[[#This Row],[Stockout_Risk_Score]] &gt;= 0.3, "Medium", "Low")
   )
)</f>
        <v>Medium</v>
      </c>
      <c r="R1023">
        <f>Inventory[[#This Row],[Lead_Time_Days]]*0.8</f>
        <v>11.200000000000001</v>
      </c>
      <c r="S1023">
        <f>MAX(0,Inventory[[#This Row],[Daily_Demand]]*Inventory[[#This Row],[Adj_Lead_Time]]+Inventory[[#This Row],[Safety_Stock]]-Inventory[[#This Row],[Current_Inventory]])</f>
        <v>246.20000000000005</v>
      </c>
    </row>
    <row r="1024" spans="1:19" x14ac:dyDescent="0.25">
      <c r="A1024">
        <v>1023</v>
      </c>
      <c r="B1024" t="s">
        <v>1045</v>
      </c>
      <c r="C1024" s="4" t="s">
        <v>21</v>
      </c>
      <c r="D1024" t="s">
        <v>22</v>
      </c>
      <c r="E1024" s="4">
        <v>53</v>
      </c>
      <c r="F1024" s="4">
        <v>7</v>
      </c>
      <c r="G1024" s="4">
        <v>478</v>
      </c>
      <c r="H1024" s="4">
        <v>286</v>
      </c>
      <c r="I1024" s="4">
        <v>329</v>
      </c>
      <c r="J1024" s="6">
        <v>1106.3699999999999</v>
      </c>
      <c r="K1024" s="4">
        <v>0.111</v>
      </c>
      <c r="L1024" s="4" t="s">
        <v>19</v>
      </c>
      <c r="M1024" s="4">
        <f>Inventory[[#This Row],[Daily_Demand]]*Inventory[[#This Row],[Lead_Time_Days]]</f>
        <v>371</v>
      </c>
      <c r="N1024" s="4">
        <f>MAX(0, Inventory[[#This Row],[Demand_Duration_Lead_time]]+Inventory[[#This Row],[Safety_Stock]]-Inventory[[#This Row],[Current_Inventory]])</f>
        <v>179</v>
      </c>
      <c r="O10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24" s="8">
        <f>Inventory[[#This Row],[Current_Inventory]]*Inventory[[#This Row],[Unit_Cost]]</f>
        <v>528844.86</v>
      </c>
      <c r="Q1024" t="str">
        <f>IF(Inventory[[#This Row],[Stockout_Risk_Score]] &gt;= 0.8, "Critical",
   IF(Inventory[[#This Row],[Stockout_Risk_Score]] &gt;= 0.6, "High",
      IF(Inventory[[#This Row],[Stockout_Risk_Score]] &gt;= 0.3, "Medium", "Low")
   )
)</f>
        <v>Low</v>
      </c>
      <c r="R1024">
        <f>Inventory[[#This Row],[Lead_Time_Days]]*0.8</f>
        <v>5.6000000000000005</v>
      </c>
      <c r="S1024">
        <f>MAX(0,Inventory[[#This Row],[Daily_Demand]]*Inventory[[#This Row],[Adj_Lead_Time]]+Inventory[[#This Row],[Safety_Stock]]-Inventory[[#This Row],[Current_Inventory]])</f>
        <v>104.79999999999995</v>
      </c>
    </row>
    <row r="1025" spans="1:19" x14ac:dyDescent="0.25">
      <c r="A1025">
        <v>1024</v>
      </c>
      <c r="B1025" t="s">
        <v>1046</v>
      </c>
      <c r="C1025" s="4" t="s">
        <v>17</v>
      </c>
      <c r="D1025" t="s">
        <v>14</v>
      </c>
      <c r="E1025" s="4">
        <v>17</v>
      </c>
      <c r="F1025" s="4">
        <v>5</v>
      </c>
      <c r="G1025" s="4">
        <v>752</v>
      </c>
      <c r="H1025" s="4">
        <v>229</v>
      </c>
      <c r="I1025" s="4">
        <v>71</v>
      </c>
      <c r="J1025" s="6">
        <v>1947.55</v>
      </c>
      <c r="K1025" s="4">
        <v>0.77700000000000002</v>
      </c>
      <c r="L1025" s="4" t="s">
        <v>19</v>
      </c>
      <c r="M1025" s="4">
        <f>Inventory[[#This Row],[Daily_Demand]]*Inventory[[#This Row],[Lead_Time_Days]]</f>
        <v>85</v>
      </c>
      <c r="N1025" s="4">
        <f>MAX(0, Inventory[[#This Row],[Demand_Duration_Lead_time]]+Inventory[[#This Row],[Safety_Stock]]-Inventory[[#This Row],[Current_Inventory]])</f>
        <v>0</v>
      </c>
      <c r="O10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025" s="8">
        <f>Inventory[[#This Row],[Current_Inventory]]*Inventory[[#This Row],[Unit_Cost]]</f>
        <v>1464557.5999999999</v>
      </c>
      <c r="Q1025" t="str">
        <f>IF(Inventory[[#This Row],[Stockout_Risk_Score]] &gt;= 0.8, "Critical",
   IF(Inventory[[#This Row],[Stockout_Risk_Score]] &gt;= 0.6, "High",
      IF(Inventory[[#This Row],[Stockout_Risk_Score]] &gt;= 0.3, "Medium", "Low")
   )
)</f>
        <v>High</v>
      </c>
      <c r="R1025">
        <f>Inventory[[#This Row],[Lead_Time_Days]]*0.8</f>
        <v>4</v>
      </c>
      <c r="S1025">
        <f>MAX(0,Inventory[[#This Row],[Daily_Demand]]*Inventory[[#This Row],[Adj_Lead_Time]]+Inventory[[#This Row],[Safety_Stock]]-Inventory[[#This Row],[Current_Inventory]])</f>
        <v>0</v>
      </c>
    </row>
    <row r="1026" spans="1:19" x14ac:dyDescent="0.25">
      <c r="A1026">
        <v>1025</v>
      </c>
      <c r="B1026" t="s">
        <v>1047</v>
      </c>
      <c r="C1026" s="4" t="s">
        <v>41</v>
      </c>
      <c r="D1026" t="s">
        <v>14</v>
      </c>
      <c r="E1026" s="4">
        <v>162</v>
      </c>
      <c r="F1026" s="4">
        <v>5</v>
      </c>
      <c r="G1026" s="4">
        <v>653</v>
      </c>
      <c r="H1026" s="4">
        <v>234</v>
      </c>
      <c r="I1026" s="4">
        <v>127</v>
      </c>
      <c r="J1026" s="6">
        <v>1443.1</v>
      </c>
      <c r="K1026" s="4">
        <v>0.75800000000000001</v>
      </c>
      <c r="L1026" s="4" t="s">
        <v>19</v>
      </c>
      <c r="M1026" s="4">
        <f>Inventory[[#This Row],[Daily_Demand]]*Inventory[[#This Row],[Lead_Time_Days]]</f>
        <v>810</v>
      </c>
      <c r="N1026" s="4">
        <f>MAX(0, Inventory[[#This Row],[Demand_Duration_Lead_time]]+Inventory[[#This Row],[Safety_Stock]]-Inventory[[#This Row],[Current_Inventory]])</f>
        <v>391</v>
      </c>
      <c r="O10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26" s="8">
        <f>Inventory[[#This Row],[Current_Inventory]]*Inventory[[#This Row],[Unit_Cost]]</f>
        <v>942344.29999999993</v>
      </c>
      <c r="Q1026" t="str">
        <f>IF(Inventory[[#This Row],[Stockout_Risk_Score]] &gt;= 0.8, "Critical",
   IF(Inventory[[#This Row],[Stockout_Risk_Score]] &gt;= 0.6, "High",
      IF(Inventory[[#This Row],[Stockout_Risk_Score]] &gt;= 0.3, "Medium", "Low")
   )
)</f>
        <v>High</v>
      </c>
      <c r="R1026">
        <f>Inventory[[#This Row],[Lead_Time_Days]]*0.8</f>
        <v>4</v>
      </c>
      <c r="S1026">
        <f>MAX(0,Inventory[[#This Row],[Daily_Demand]]*Inventory[[#This Row],[Adj_Lead_Time]]+Inventory[[#This Row],[Safety_Stock]]-Inventory[[#This Row],[Current_Inventory]])</f>
        <v>229</v>
      </c>
    </row>
    <row r="1027" spans="1:19" x14ac:dyDescent="0.25">
      <c r="A1027">
        <v>1026</v>
      </c>
      <c r="B1027" t="s">
        <v>1048</v>
      </c>
      <c r="C1027" s="4" t="s">
        <v>17</v>
      </c>
      <c r="D1027" t="s">
        <v>14</v>
      </c>
      <c r="E1027" s="4">
        <v>29</v>
      </c>
      <c r="F1027" s="4">
        <v>3</v>
      </c>
      <c r="G1027" s="4">
        <v>380</v>
      </c>
      <c r="H1027" s="4">
        <v>110</v>
      </c>
      <c r="I1027" s="4">
        <v>350</v>
      </c>
      <c r="J1027" s="6">
        <v>987.92</v>
      </c>
      <c r="K1027" s="4">
        <v>0.308</v>
      </c>
      <c r="L1027" s="4" t="s">
        <v>19</v>
      </c>
      <c r="M1027" s="4">
        <f>Inventory[[#This Row],[Daily_Demand]]*Inventory[[#This Row],[Lead_Time_Days]]</f>
        <v>87</v>
      </c>
      <c r="N1027" s="4">
        <f>MAX(0, Inventory[[#This Row],[Demand_Duration_Lead_time]]+Inventory[[#This Row],[Safety_Stock]]-Inventory[[#This Row],[Current_Inventory]])</f>
        <v>0</v>
      </c>
      <c r="O10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27" s="8">
        <f>Inventory[[#This Row],[Current_Inventory]]*Inventory[[#This Row],[Unit_Cost]]</f>
        <v>375409.6</v>
      </c>
      <c r="Q1027" t="str">
        <f>IF(Inventory[[#This Row],[Stockout_Risk_Score]] &gt;= 0.8, "Critical",
   IF(Inventory[[#This Row],[Stockout_Risk_Score]] &gt;= 0.6, "High",
      IF(Inventory[[#This Row],[Stockout_Risk_Score]] &gt;= 0.3, "Medium", "Low")
   )
)</f>
        <v>Medium</v>
      </c>
      <c r="R1027">
        <f>Inventory[[#This Row],[Lead_Time_Days]]*0.8</f>
        <v>2.4000000000000004</v>
      </c>
      <c r="S1027">
        <f>MAX(0,Inventory[[#This Row],[Daily_Demand]]*Inventory[[#This Row],[Adj_Lead_Time]]+Inventory[[#This Row],[Safety_Stock]]-Inventory[[#This Row],[Current_Inventory]])</f>
        <v>0</v>
      </c>
    </row>
    <row r="1028" spans="1:19" x14ac:dyDescent="0.25">
      <c r="A1028">
        <v>1027</v>
      </c>
      <c r="B1028" t="s">
        <v>1049</v>
      </c>
      <c r="C1028" s="4" t="s">
        <v>41</v>
      </c>
      <c r="D1028" t="s">
        <v>14</v>
      </c>
      <c r="E1028" s="4">
        <v>64</v>
      </c>
      <c r="F1028" s="4">
        <v>14</v>
      </c>
      <c r="G1028" s="4">
        <v>88</v>
      </c>
      <c r="H1028" s="4">
        <v>131</v>
      </c>
      <c r="I1028" s="4">
        <v>244</v>
      </c>
      <c r="J1028" s="6">
        <v>1836.36</v>
      </c>
      <c r="K1028" s="4">
        <v>0.32900000000000001</v>
      </c>
      <c r="L1028" s="4" t="s">
        <v>27</v>
      </c>
      <c r="M1028" s="4">
        <f>Inventory[[#This Row],[Daily_Demand]]*Inventory[[#This Row],[Lead_Time_Days]]</f>
        <v>896</v>
      </c>
      <c r="N1028" s="4">
        <f>MAX(0, Inventory[[#This Row],[Demand_Duration_Lead_time]]+Inventory[[#This Row],[Safety_Stock]]-Inventory[[#This Row],[Current_Inventory]])</f>
        <v>939</v>
      </c>
      <c r="O10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28" s="8">
        <f>Inventory[[#This Row],[Current_Inventory]]*Inventory[[#This Row],[Unit_Cost]]</f>
        <v>161599.67999999999</v>
      </c>
      <c r="Q1028" t="str">
        <f>IF(Inventory[[#This Row],[Stockout_Risk_Score]] &gt;= 0.8, "Critical",
   IF(Inventory[[#This Row],[Stockout_Risk_Score]] &gt;= 0.6, "High",
      IF(Inventory[[#This Row],[Stockout_Risk_Score]] &gt;= 0.3, "Medium", "Low")
   )
)</f>
        <v>Medium</v>
      </c>
      <c r="R1028">
        <f>Inventory[[#This Row],[Lead_Time_Days]]*0.8</f>
        <v>11.200000000000001</v>
      </c>
      <c r="S1028">
        <f>MAX(0,Inventory[[#This Row],[Daily_Demand]]*Inventory[[#This Row],[Adj_Lead_Time]]+Inventory[[#This Row],[Safety_Stock]]-Inventory[[#This Row],[Current_Inventory]])</f>
        <v>759.80000000000007</v>
      </c>
    </row>
    <row r="1029" spans="1:19" x14ac:dyDescent="0.25">
      <c r="A1029">
        <v>1028</v>
      </c>
      <c r="B1029" t="s">
        <v>1050</v>
      </c>
      <c r="C1029" s="4" t="s">
        <v>26</v>
      </c>
      <c r="D1029" t="s">
        <v>14</v>
      </c>
      <c r="E1029" s="4">
        <v>63</v>
      </c>
      <c r="F1029" s="4">
        <v>12</v>
      </c>
      <c r="G1029" s="4">
        <v>602</v>
      </c>
      <c r="H1029" s="4">
        <v>227</v>
      </c>
      <c r="I1029" s="4">
        <v>369</v>
      </c>
      <c r="J1029" s="6">
        <v>1171.8599999999999</v>
      </c>
      <c r="K1029" s="4">
        <v>0.22</v>
      </c>
      <c r="L1029" s="4" t="s">
        <v>27</v>
      </c>
      <c r="M1029" s="4">
        <f>Inventory[[#This Row],[Daily_Demand]]*Inventory[[#This Row],[Lead_Time_Days]]</f>
        <v>756</v>
      </c>
      <c r="N1029" s="4">
        <f>MAX(0, Inventory[[#This Row],[Demand_Duration_Lead_time]]+Inventory[[#This Row],[Safety_Stock]]-Inventory[[#This Row],[Current_Inventory]])</f>
        <v>381</v>
      </c>
      <c r="O10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29" s="8">
        <f>Inventory[[#This Row],[Current_Inventory]]*Inventory[[#This Row],[Unit_Cost]]</f>
        <v>705459.72</v>
      </c>
      <c r="Q1029" t="str">
        <f>IF(Inventory[[#This Row],[Stockout_Risk_Score]] &gt;= 0.8, "Critical",
   IF(Inventory[[#This Row],[Stockout_Risk_Score]] &gt;= 0.6, "High",
      IF(Inventory[[#This Row],[Stockout_Risk_Score]] &gt;= 0.3, "Medium", "Low")
   )
)</f>
        <v>Low</v>
      </c>
      <c r="R1029">
        <f>Inventory[[#This Row],[Lead_Time_Days]]*0.8</f>
        <v>9.6000000000000014</v>
      </c>
      <c r="S1029">
        <f>MAX(0,Inventory[[#This Row],[Daily_Demand]]*Inventory[[#This Row],[Adj_Lead_Time]]+Inventory[[#This Row],[Safety_Stock]]-Inventory[[#This Row],[Current_Inventory]])</f>
        <v>229.80000000000007</v>
      </c>
    </row>
    <row r="1030" spans="1:19" x14ac:dyDescent="0.25">
      <c r="A1030">
        <v>1029</v>
      </c>
      <c r="B1030" t="s">
        <v>1051</v>
      </c>
      <c r="C1030" s="4" t="s">
        <v>13</v>
      </c>
      <c r="D1030" t="s">
        <v>14</v>
      </c>
      <c r="E1030" s="4">
        <v>160</v>
      </c>
      <c r="F1030" s="4">
        <v>5</v>
      </c>
      <c r="G1030" s="4">
        <v>681</v>
      </c>
      <c r="H1030" s="4">
        <v>84</v>
      </c>
      <c r="I1030" s="4">
        <v>70</v>
      </c>
      <c r="J1030" s="6">
        <v>313.33999999999997</v>
      </c>
      <c r="K1030" s="4">
        <v>0.81399999999999995</v>
      </c>
      <c r="L1030" s="4" t="s">
        <v>19</v>
      </c>
      <c r="M1030" s="4">
        <f>Inventory[[#This Row],[Daily_Demand]]*Inventory[[#This Row],[Lead_Time_Days]]</f>
        <v>800</v>
      </c>
      <c r="N1030" s="4">
        <f>MAX(0, Inventory[[#This Row],[Demand_Duration_Lead_time]]+Inventory[[#This Row],[Safety_Stock]]-Inventory[[#This Row],[Current_Inventory]])</f>
        <v>203</v>
      </c>
      <c r="O10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30" s="8">
        <f>Inventory[[#This Row],[Current_Inventory]]*Inventory[[#This Row],[Unit_Cost]]</f>
        <v>213384.53999999998</v>
      </c>
      <c r="Q1030" t="str">
        <f>IF(Inventory[[#This Row],[Stockout_Risk_Score]] &gt;= 0.8, "Critical",
   IF(Inventory[[#This Row],[Stockout_Risk_Score]] &gt;= 0.6, "High",
      IF(Inventory[[#This Row],[Stockout_Risk_Score]] &gt;= 0.3, "Medium", "Low")
   )
)</f>
        <v>Critical</v>
      </c>
      <c r="R1030">
        <f>Inventory[[#This Row],[Lead_Time_Days]]*0.8</f>
        <v>4</v>
      </c>
      <c r="S1030">
        <f>MAX(0,Inventory[[#This Row],[Daily_Demand]]*Inventory[[#This Row],[Adj_Lead_Time]]+Inventory[[#This Row],[Safety_Stock]]-Inventory[[#This Row],[Current_Inventory]])</f>
        <v>43</v>
      </c>
    </row>
    <row r="1031" spans="1:19" x14ac:dyDescent="0.25">
      <c r="A1031">
        <v>1030</v>
      </c>
      <c r="B1031" t="s">
        <v>1052</v>
      </c>
      <c r="C1031" s="4" t="s">
        <v>41</v>
      </c>
      <c r="D1031" t="s">
        <v>18</v>
      </c>
      <c r="E1031" s="4">
        <v>62</v>
      </c>
      <c r="F1031" s="4">
        <v>6</v>
      </c>
      <c r="G1031" s="4">
        <v>718</v>
      </c>
      <c r="H1031" s="4">
        <v>246</v>
      </c>
      <c r="I1031" s="4">
        <v>209</v>
      </c>
      <c r="J1031" s="6">
        <v>1117.6400000000001</v>
      </c>
      <c r="K1031" s="4">
        <v>0.747</v>
      </c>
      <c r="L1031" s="4" t="s">
        <v>19</v>
      </c>
      <c r="M1031" s="4">
        <f>Inventory[[#This Row],[Daily_Demand]]*Inventory[[#This Row],[Lead_Time_Days]]</f>
        <v>372</v>
      </c>
      <c r="N1031" s="4">
        <f>MAX(0, Inventory[[#This Row],[Demand_Duration_Lead_time]]+Inventory[[#This Row],[Safety_Stock]]-Inventory[[#This Row],[Current_Inventory]])</f>
        <v>0</v>
      </c>
      <c r="O10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31" s="8">
        <f>Inventory[[#This Row],[Current_Inventory]]*Inventory[[#This Row],[Unit_Cost]]</f>
        <v>802465.52</v>
      </c>
      <c r="Q1031" t="str">
        <f>IF(Inventory[[#This Row],[Stockout_Risk_Score]] &gt;= 0.8, "Critical",
   IF(Inventory[[#This Row],[Stockout_Risk_Score]] &gt;= 0.6, "High",
      IF(Inventory[[#This Row],[Stockout_Risk_Score]] &gt;= 0.3, "Medium", "Low")
   )
)</f>
        <v>High</v>
      </c>
      <c r="R1031">
        <f>Inventory[[#This Row],[Lead_Time_Days]]*0.8</f>
        <v>4.8000000000000007</v>
      </c>
      <c r="S1031">
        <f>MAX(0,Inventory[[#This Row],[Daily_Demand]]*Inventory[[#This Row],[Adj_Lead_Time]]+Inventory[[#This Row],[Safety_Stock]]-Inventory[[#This Row],[Current_Inventory]])</f>
        <v>0</v>
      </c>
    </row>
    <row r="1032" spans="1:19" x14ac:dyDescent="0.25">
      <c r="A1032">
        <v>1031</v>
      </c>
      <c r="B1032" t="s">
        <v>1053</v>
      </c>
      <c r="C1032" s="4" t="s">
        <v>17</v>
      </c>
      <c r="D1032" t="s">
        <v>14</v>
      </c>
      <c r="E1032" s="4">
        <v>24</v>
      </c>
      <c r="F1032" s="4">
        <v>14</v>
      </c>
      <c r="G1032" s="4">
        <v>450</v>
      </c>
      <c r="H1032" s="4">
        <v>249</v>
      </c>
      <c r="I1032" s="4">
        <v>281</v>
      </c>
      <c r="J1032" s="6">
        <v>402.9</v>
      </c>
      <c r="K1032" s="4">
        <v>0.60899999999999999</v>
      </c>
      <c r="L1032" s="4" t="s">
        <v>15</v>
      </c>
      <c r="M1032" s="4">
        <f>Inventory[[#This Row],[Daily_Demand]]*Inventory[[#This Row],[Lead_Time_Days]]</f>
        <v>336</v>
      </c>
      <c r="N1032" s="4">
        <f>MAX(0, Inventory[[#This Row],[Demand_Duration_Lead_time]]+Inventory[[#This Row],[Safety_Stock]]-Inventory[[#This Row],[Current_Inventory]])</f>
        <v>135</v>
      </c>
      <c r="O10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32" s="8">
        <f>Inventory[[#This Row],[Current_Inventory]]*Inventory[[#This Row],[Unit_Cost]]</f>
        <v>181305</v>
      </c>
      <c r="Q1032" t="str">
        <f>IF(Inventory[[#This Row],[Stockout_Risk_Score]] &gt;= 0.8, "Critical",
   IF(Inventory[[#This Row],[Stockout_Risk_Score]] &gt;= 0.6, "High",
      IF(Inventory[[#This Row],[Stockout_Risk_Score]] &gt;= 0.3, "Medium", "Low")
   )
)</f>
        <v>High</v>
      </c>
      <c r="R1032">
        <f>Inventory[[#This Row],[Lead_Time_Days]]*0.8</f>
        <v>11.200000000000001</v>
      </c>
      <c r="S1032">
        <f>MAX(0,Inventory[[#This Row],[Daily_Demand]]*Inventory[[#This Row],[Adj_Lead_Time]]+Inventory[[#This Row],[Safety_Stock]]-Inventory[[#This Row],[Current_Inventory]])</f>
        <v>67.799999999999955</v>
      </c>
    </row>
    <row r="1033" spans="1:19" x14ac:dyDescent="0.25">
      <c r="A1033">
        <v>1032</v>
      </c>
      <c r="B1033" t="s">
        <v>1054</v>
      </c>
      <c r="C1033" s="4" t="s">
        <v>26</v>
      </c>
      <c r="D1033" t="s">
        <v>14</v>
      </c>
      <c r="E1033" s="4">
        <v>166</v>
      </c>
      <c r="F1033" s="4">
        <v>13</v>
      </c>
      <c r="G1033" s="4">
        <v>777</v>
      </c>
      <c r="H1033" s="4">
        <v>174</v>
      </c>
      <c r="I1033" s="4">
        <v>350</v>
      </c>
      <c r="J1033" s="6">
        <v>1546.63</v>
      </c>
      <c r="K1033" s="4">
        <v>0.23899999999999999</v>
      </c>
      <c r="L1033" s="4" t="s">
        <v>15</v>
      </c>
      <c r="M1033" s="4">
        <f>Inventory[[#This Row],[Daily_Demand]]*Inventory[[#This Row],[Lead_Time_Days]]</f>
        <v>2158</v>
      </c>
      <c r="N1033" s="4">
        <f>MAX(0, Inventory[[#This Row],[Demand_Duration_Lead_time]]+Inventory[[#This Row],[Safety_Stock]]-Inventory[[#This Row],[Current_Inventory]])</f>
        <v>1555</v>
      </c>
      <c r="O10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33" s="8">
        <f>Inventory[[#This Row],[Current_Inventory]]*Inventory[[#This Row],[Unit_Cost]]</f>
        <v>1201731.51</v>
      </c>
      <c r="Q1033" t="str">
        <f>IF(Inventory[[#This Row],[Stockout_Risk_Score]] &gt;= 0.8, "Critical",
   IF(Inventory[[#This Row],[Stockout_Risk_Score]] &gt;= 0.6, "High",
      IF(Inventory[[#This Row],[Stockout_Risk_Score]] &gt;= 0.3, "Medium", "Low")
   )
)</f>
        <v>Low</v>
      </c>
      <c r="R1033">
        <f>Inventory[[#This Row],[Lead_Time_Days]]*0.8</f>
        <v>10.4</v>
      </c>
      <c r="S1033">
        <f>MAX(0,Inventory[[#This Row],[Daily_Demand]]*Inventory[[#This Row],[Adj_Lead_Time]]+Inventory[[#This Row],[Safety_Stock]]-Inventory[[#This Row],[Current_Inventory]])</f>
        <v>1123.4000000000001</v>
      </c>
    </row>
    <row r="1034" spans="1:19" x14ac:dyDescent="0.25">
      <c r="A1034">
        <v>1033</v>
      </c>
      <c r="B1034" t="s">
        <v>1055</v>
      </c>
      <c r="C1034" s="4" t="s">
        <v>41</v>
      </c>
      <c r="D1034" t="s">
        <v>18</v>
      </c>
      <c r="E1034" s="4">
        <v>137</v>
      </c>
      <c r="F1034" s="4">
        <v>6</v>
      </c>
      <c r="G1034" s="4">
        <v>727</v>
      </c>
      <c r="H1034" s="4">
        <v>166</v>
      </c>
      <c r="I1034" s="4">
        <v>93</v>
      </c>
      <c r="J1034" s="6">
        <v>1935.99</v>
      </c>
      <c r="K1034" s="4">
        <v>0.17199999999999999</v>
      </c>
      <c r="L1034" s="4" t="s">
        <v>15</v>
      </c>
      <c r="M1034" s="4">
        <f>Inventory[[#This Row],[Daily_Demand]]*Inventory[[#This Row],[Lead_Time_Days]]</f>
        <v>822</v>
      </c>
      <c r="N1034" s="4">
        <f>MAX(0, Inventory[[#This Row],[Demand_Duration_Lead_time]]+Inventory[[#This Row],[Safety_Stock]]-Inventory[[#This Row],[Current_Inventory]])</f>
        <v>261</v>
      </c>
      <c r="O10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34" s="8">
        <f>Inventory[[#This Row],[Current_Inventory]]*Inventory[[#This Row],[Unit_Cost]]</f>
        <v>1407464.73</v>
      </c>
      <c r="Q1034" t="str">
        <f>IF(Inventory[[#This Row],[Stockout_Risk_Score]] &gt;= 0.8, "Critical",
   IF(Inventory[[#This Row],[Stockout_Risk_Score]] &gt;= 0.6, "High",
      IF(Inventory[[#This Row],[Stockout_Risk_Score]] &gt;= 0.3, "Medium", "Low")
   )
)</f>
        <v>Low</v>
      </c>
      <c r="R1034">
        <f>Inventory[[#This Row],[Lead_Time_Days]]*0.8</f>
        <v>4.8000000000000007</v>
      </c>
      <c r="S1034">
        <f>MAX(0,Inventory[[#This Row],[Daily_Demand]]*Inventory[[#This Row],[Adj_Lead_Time]]+Inventory[[#This Row],[Safety_Stock]]-Inventory[[#This Row],[Current_Inventory]])</f>
        <v>96.600000000000136</v>
      </c>
    </row>
    <row r="1035" spans="1:19" x14ac:dyDescent="0.25">
      <c r="A1035">
        <v>1034</v>
      </c>
      <c r="B1035" t="s">
        <v>1056</v>
      </c>
      <c r="C1035" s="4" t="s">
        <v>21</v>
      </c>
      <c r="D1035" t="s">
        <v>14</v>
      </c>
      <c r="E1035" s="4">
        <v>192</v>
      </c>
      <c r="F1035" s="4">
        <v>6</v>
      </c>
      <c r="G1035" s="4">
        <v>51</v>
      </c>
      <c r="H1035" s="4">
        <v>220</v>
      </c>
      <c r="I1035" s="4">
        <v>346</v>
      </c>
      <c r="J1035" s="6">
        <v>753.6</v>
      </c>
      <c r="K1035" s="4">
        <v>0.05</v>
      </c>
      <c r="L1035" s="4" t="s">
        <v>19</v>
      </c>
      <c r="M1035" s="4">
        <f>Inventory[[#This Row],[Daily_Demand]]*Inventory[[#This Row],[Lead_Time_Days]]</f>
        <v>1152</v>
      </c>
      <c r="N1035" s="4">
        <f>MAX(0, Inventory[[#This Row],[Demand_Duration_Lead_time]]+Inventory[[#This Row],[Safety_Stock]]-Inventory[[#This Row],[Current_Inventory]])</f>
        <v>1321</v>
      </c>
      <c r="O10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35" s="8">
        <f>Inventory[[#This Row],[Current_Inventory]]*Inventory[[#This Row],[Unit_Cost]]</f>
        <v>38433.599999999999</v>
      </c>
      <c r="Q1035" t="str">
        <f>IF(Inventory[[#This Row],[Stockout_Risk_Score]] &gt;= 0.8, "Critical",
   IF(Inventory[[#This Row],[Stockout_Risk_Score]] &gt;= 0.6, "High",
      IF(Inventory[[#This Row],[Stockout_Risk_Score]] &gt;= 0.3, "Medium", "Low")
   )
)</f>
        <v>Low</v>
      </c>
      <c r="R1035">
        <f>Inventory[[#This Row],[Lead_Time_Days]]*0.8</f>
        <v>4.8000000000000007</v>
      </c>
      <c r="S1035">
        <f>MAX(0,Inventory[[#This Row],[Daily_Demand]]*Inventory[[#This Row],[Adj_Lead_Time]]+Inventory[[#This Row],[Safety_Stock]]-Inventory[[#This Row],[Current_Inventory]])</f>
        <v>1090.6000000000001</v>
      </c>
    </row>
    <row r="1036" spans="1:19" x14ac:dyDescent="0.25">
      <c r="A1036">
        <v>1035</v>
      </c>
      <c r="B1036" t="s">
        <v>1057</v>
      </c>
      <c r="C1036" s="4" t="s">
        <v>13</v>
      </c>
      <c r="D1036" t="s">
        <v>22</v>
      </c>
      <c r="E1036" s="4">
        <v>175</v>
      </c>
      <c r="F1036" s="4">
        <v>5</v>
      </c>
      <c r="G1036" s="4">
        <v>640</v>
      </c>
      <c r="H1036" s="4">
        <v>286</v>
      </c>
      <c r="I1036" s="4">
        <v>229</v>
      </c>
      <c r="J1036" s="6">
        <v>898.09</v>
      </c>
      <c r="K1036" s="4">
        <v>4.5999999999999999E-2</v>
      </c>
      <c r="L1036" s="4" t="s">
        <v>19</v>
      </c>
      <c r="M1036" s="4">
        <f>Inventory[[#This Row],[Daily_Demand]]*Inventory[[#This Row],[Lead_Time_Days]]</f>
        <v>875</v>
      </c>
      <c r="N1036" s="4">
        <f>MAX(0, Inventory[[#This Row],[Demand_Duration_Lead_time]]+Inventory[[#This Row],[Safety_Stock]]-Inventory[[#This Row],[Current_Inventory]])</f>
        <v>521</v>
      </c>
      <c r="O10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36" s="8">
        <f>Inventory[[#This Row],[Current_Inventory]]*Inventory[[#This Row],[Unit_Cost]]</f>
        <v>574777.59999999998</v>
      </c>
      <c r="Q1036" t="str">
        <f>IF(Inventory[[#This Row],[Stockout_Risk_Score]] &gt;= 0.8, "Critical",
   IF(Inventory[[#This Row],[Stockout_Risk_Score]] &gt;= 0.6, "High",
      IF(Inventory[[#This Row],[Stockout_Risk_Score]] &gt;= 0.3, "Medium", "Low")
   )
)</f>
        <v>Low</v>
      </c>
      <c r="R1036">
        <f>Inventory[[#This Row],[Lead_Time_Days]]*0.8</f>
        <v>4</v>
      </c>
      <c r="S1036">
        <f>MAX(0,Inventory[[#This Row],[Daily_Demand]]*Inventory[[#This Row],[Adj_Lead_Time]]+Inventory[[#This Row],[Safety_Stock]]-Inventory[[#This Row],[Current_Inventory]])</f>
        <v>346</v>
      </c>
    </row>
    <row r="1037" spans="1:19" x14ac:dyDescent="0.25">
      <c r="A1037">
        <v>1036</v>
      </c>
      <c r="B1037" t="s">
        <v>1058</v>
      </c>
      <c r="C1037" s="4" t="s">
        <v>41</v>
      </c>
      <c r="D1037" t="s">
        <v>22</v>
      </c>
      <c r="E1037" s="4">
        <v>61</v>
      </c>
      <c r="F1037" s="4">
        <v>2</v>
      </c>
      <c r="G1037" s="4">
        <v>532</v>
      </c>
      <c r="H1037" s="4">
        <v>225</v>
      </c>
      <c r="I1037" s="4">
        <v>150</v>
      </c>
      <c r="J1037" s="6">
        <v>871.92</v>
      </c>
      <c r="K1037" s="4">
        <v>0.187</v>
      </c>
      <c r="L1037" s="4" t="s">
        <v>27</v>
      </c>
      <c r="M1037" s="4">
        <f>Inventory[[#This Row],[Daily_Demand]]*Inventory[[#This Row],[Lead_Time_Days]]</f>
        <v>122</v>
      </c>
      <c r="N1037" s="4">
        <f>MAX(0, Inventory[[#This Row],[Demand_Duration_Lead_time]]+Inventory[[#This Row],[Safety_Stock]]-Inventory[[#This Row],[Current_Inventory]])</f>
        <v>0</v>
      </c>
      <c r="O10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37" s="8">
        <f>Inventory[[#This Row],[Current_Inventory]]*Inventory[[#This Row],[Unit_Cost]]</f>
        <v>463861.44</v>
      </c>
      <c r="Q1037" t="str">
        <f>IF(Inventory[[#This Row],[Stockout_Risk_Score]] &gt;= 0.8, "Critical",
   IF(Inventory[[#This Row],[Stockout_Risk_Score]] &gt;= 0.6, "High",
      IF(Inventory[[#This Row],[Stockout_Risk_Score]] &gt;= 0.3, "Medium", "Low")
   )
)</f>
        <v>Low</v>
      </c>
      <c r="R1037">
        <f>Inventory[[#This Row],[Lead_Time_Days]]*0.8</f>
        <v>1.6</v>
      </c>
      <c r="S1037">
        <f>MAX(0,Inventory[[#This Row],[Daily_Demand]]*Inventory[[#This Row],[Adj_Lead_Time]]+Inventory[[#This Row],[Safety_Stock]]-Inventory[[#This Row],[Current_Inventory]])</f>
        <v>0</v>
      </c>
    </row>
    <row r="1038" spans="1:19" x14ac:dyDescent="0.25">
      <c r="A1038">
        <v>1037</v>
      </c>
      <c r="B1038" t="s">
        <v>1059</v>
      </c>
      <c r="C1038" s="4" t="s">
        <v>26</v>
      </c>
      <c r="D1038" t="s">
        <v>14</v>
      </c>
      <c r="E1038" s="4">
        <v>189</v>
      </c>
      <c r="F1038" s="4">
        <v>11</v>
      </c>
      <c r="G1038" s="4">
        <v>201</v>
      </c>
      <c r="H1038" s="4">
        <v>227</v>
      </c>
      <c r="I1038" s="4">
        <v>164</v>
      </c>
      <c r="J1038" s="6">
        <v>606.33000000000004</v>
      </c>
      <c r="K1038" s="4">
        <v>0.10100000000000001</v>
      </c>
      <c r="L1038" s="4" t="s">
        <v>15</v>
      </c>
      <c r="M1038" s="4">
        <f>Inventory[[#This Row],[Daily_Demand]]*Inventory[[#This Row],[Lead_Time_Days]]</f>
        <v>2079</v>
      </c>
      <c r="N1038" s="4">
        <f>MAX(0, Inventory[[#This Row],[Demand_Duration_Lead_time]]+Inventory[[#This Row],[Safety_Stock]]-Inventory[[#This Row],[Current_Inventory]])</f>
        <v>2105</v>
      </c>
      <c r="O10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38" s="8">
        <f>Inventory[[#This Row],[Current_Inventory]]*Inventory[[#This Row],[Unit_Cost]]</f>
        <v>121872.33</v>
      </c>
      <c r="Q1038" t="str">
        <f>IF(Inventory[[#This Row],[Stockout_Risk_Score]] &gt;= 0.8, "Critical",
   IF(Inventory[[#This Row],[Stockout_Risk_Score]] &gt;= 0.6, "High",
      IF(Inventory[[#This Row],[Stockout_Risk_Score]] &gt;= 0.3, "Medium", "Low")
   )
)</f>
        <v>Low</v>
      </c>
      <c r="R1038">
        <f>Inventory[[#This Row],[Lead_Time_Days]]*0.8</f>
        <v>8.8000000000000007</v>
      </c>
      <c r="S1038">
        <f>MAX(0,Inventory[[#This Row],[Daily_Demand]]*Inventory[[#This Row],[Adj_Lead_Time]]+Inventory[[#This Row],[Safety_Stock]]-Inventory[[#This Row],[Current_Inventory]])</f>
        <v>1689.2</v>
      </c>
    </row>
    <row r="1039" spans="1:19" x14ac:dyDescent="0.25">
      <c r="A1039">
        <v>1038</v>
      </c>
      <c r="B1039" t="s">
        <v>1060</v>
      </c>
      <c r="C1039" s="4" t="s">
        <v>21</v>
      </c>
      <c r="D1039" t="s">
        <v>18</v>
      </c>
      <c r="E1039" s="4">
        <v>58</v>
      </c>
      <c r="F1039" s="4">
        <v>9</v>
      </c>
      <c r="G1039" s="4">
        <v>705</v>
      </c>
      <c r="H1039" s="4">
        <v>242</v>
      </c>
      <c r="I1039" s="4">
        <v>262</v>
      </c>
      <c r="J1039" s="6">
        <v>1598.65</v>
      </c>
      <c r="K1039" s="4">
        <v>0.55600000000000005</v>
      </c>
      <c r="L1039" s="4" t="s">
        <v>15</v>
      </c>
      <c r="M1039" s="4">
        <f>Inventory[[#This Row],[Daily_Demand]]*Inventory[[#This Row],[Lead_Time_Days]]</f>
        <v>522</v>
      </c>
      <c r="N1039" s="4">
        <f>MAX(0, Inventory[[#This Row],[Demand_Duration_Lead_time]]+Inventory[[#This Row],[Safety_Stock]]-Inventory[[#This Row],[Current_Inventory]])</f>
        <v>59</v>
      </c>
      <c r="O10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39" s="8">
        <f>Inventory[[#This Row],[Current_Inventory]]*Inventory[[#This Row],[Unit_Cost]]</f>
        <v>1127048.25</v>
      </c>
      <c r="Q1039" t="str">
        <f>IF(Inventory[[#This Row],[Stockout_Risk_Score]] &gt;= 0.8, "Critical",
   IF(Inventory[[#This Row],[Stockout_Risk_Score]] &gt;= 0.6, "High",
      IF(Inventory[[#This Row],[Stockout_Risk_Score]] &gt;= 0.3, "Medium", "Low")
   )
)</f>
        <v>Medium</v>
      </c>
      <c r="R1039">
        <f>Inventory[[#This Row],[Lead_Time_Days]]*0.8</f>
        <v>7.2</v>
      </c>
      <c r="S1039">
        <f>MAX(0,Inventory[[#This Row],[Daily_Demand]]*Inventory[[#This Row],[Adj_Lead_Time]]+Inventory[[#This Row],[Safety_Stock]]-Inventory[[#This Row],[Current_Inventory]])</f>
        <v>0</v>
      </c>
    </row>
    <row r="1040" spans="1:19" x14ac:dyDescent="0.25">
      <c r="A1040">
        <v>1039</v>
      </c>
      <c r="B1040" t="s">
        <v>1061</v>
      </c>
      <c r="C1040" s="4" t="s">
        <v>26</v>
      </c>
      <c r="D1040" t="s">
        <v>22</v>
      </c>
      <c r="E1040" s="4">
        <v>116</v>
      </c>
      <c r="F1040" s="4">
        <v>4</v>
      </c>
      <c r="G1040" s="4">
        <v>700</v>
      </c>
      <c r="H1040" s="4">
        <v>21</v>
      </c>
      <c r="I1040" s="4">
        <v>67</v>
      </c>
      <c r="J1040" s="6">
        <v>1254.57</v>
      </c>
      <c r="K1040" s="4">
        <v>0.35799999999999998</v>
      </c>
      <c r="L1040" s="4" t="s">
        <v>27</v>
      </c>
      <c r="M1040" s="4">
        <f>Inventory[[#This Row],[Daily_Demand]]*Inventory[[#This Row],[Lead_Time_Days]]</f>
        <v>464</v>
      </c>
      <c r="N1040" s="4">
        <f>MAX(0, Inventory[[#This Row],[Demand_Duration_Lead_time]]+Inventory[[#This Row],[Safety_Stock]]-Inventory[[#This Row],[Current_Inventory]])</f>
        <v>0</v>
      </c>
      <c r="O10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40" s="8">
        <f>Inventory[[#This Row],[Current_Inventory]]*Inventory[[#This Row],[Unit_Cost]]</f>
        <v>878199</v>
      </c>
      <c r="Q1040" t="str">
        <f>IF(Inventory[[#This Row],[Stockout_Risk_Score]] &gt;= 0.8, "Critical",
   IF(Inventory[[#This Row],[Stockout_Risk_Score]] &gt;= 0.6, "High",
      IF(Inventory[[#This Row],[Stockout_Risk_Score]] &gt;= 0.3, "Medium", "Low")
   )
)</f>
        <v>Medium</v>
      </c>
      <c r="R1040">
        <f>Inventory[[#This Row],[Lead_Time_Days]]*0.8</f>
        <v>3.2</v>
      </c>
      <c r="S1040">
        <f>MAX(0,Inventory[[#This Row],[Daily_Demand]]*Inventory[[#This Row],[Adj_Lead_Time]]+Inventory[[#This Row],[Safety_Stock]]-Inventory[[#This Row],[Current_Inventory]])</f>
        <v>0</v>
      </c>
    </row>
    <row r="1041" spans="1:19" x14ac:dyDescent="0.25">
      <c r="A1041">
        <v>1040</v>
      </c>
      <c r="B1041" t="s">
        <v>1062</v>
      </c>
      <c r="C1041" s="4" t="s">
        <v>26</v>
      </c>
      <c r="D1041" t="s">
        <v>18</v>
      </c>
      <c r="E1041" s="4">
        <v>177</v>
      </c>
      <c r="F1041" s="4">
        <v>3</v>
      </c>
      <c r="G1041" s="4">
        <v>267</v>
      </c>
      <c r="H1041" s="4">
        <v>92</v>
      </c>
      <c r="I1041" s="4">
        <v>76</v>
      </c>
      <c r="J1041" s="6">
        <v>174.9</v>
      </c>
      <c r="K1041" s="4">
        <v>0.44500000000000001</v>
      </c>
      <c r="L1041" s="4" t="s">
        <v>27</v>
      </c>
      <c r="M1041" s="4">
        <f>Inventory[[#This Row],[Daily_Demand]]*Inventory[[#This Row],[Lead_Time_Days]]</f>
        <v>531</v>
      </c>
      <c r="N1041" s="4">
        <f>MAX(0, Inventory[[#This Row],[Demand_Duration_Lead_time]]+Inventory[[#This Row],[Safety_Stock]]-Inventory[[#This Row],[Current_Inventory]])</f>
        <v>356</v>
      </c>
      <c r="O10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41" s="8">
        <f>Inventory[[#This Row],[Current_Inventory]]*Inventory[[#This Row],[Unit_Cost]]</f>
        <v>46698.3</v>
      </c>
      <c r="Q1041" t="str">
        <f>IF(Inventory[[#This Row],[Stockout_Risk_Score]] &gt;= 0.8, "Critical",
   IF(Inventory[[#This Row],[Stockout_Risk_Score]] &gt;= 0.6, "High",
      IF(Inventory[[#This Row],[Stockout_Risk_Score]] &gt;= 0.3, "Medium", "Low")
   )
)</f>
        <v>Medium</v>
      </c>
      <c r="R1041">
        <f>Inventory[[#This Row],[Lead_Time_Days]]*0.8</f>
        <v>2.4000000000000004</v>
      </c>
      <c r="S1041">
        <f>MAX(0,Inventory[[#This Row],[Daily_Demand]]*Inventory[[#This Row],[Adj_Lead_Time]]+Inventory[[#This Row],[Safety_Stock]]-Inventory[[#This Row],[Current_Inventory]])</f>
        <v>249.80000000000007</v>
      </c>
    </row>
    <row r="1042" spans="1:19" x14ac:dyDescent="0.25">
      <c r="A1042">
        <v>1041</v>
      </c>
      <c r="B1042" t="s">
        <v>1063</v>
      </c>
      <c r="C1042" s="4" t="s">
        <v>21</v>
      </c>
      <c r="D1042" t="s">
        <v>22</v>
      </c>
      <c r="E1042" s="4">
        <v>90</v>
      </c>
      <c r="F1042" s="4">
        <v>10</v>
      </c>
      <c r="G1042" s="4">
        <v>639</v>
      </c>
      <c r="H1042" s="4">
        <v>122</v>
      </c>
      <c r="I1042" s="4">
        <v>334</v>
      </c>
      <c r="J1042" s="6">
        <v>1685.67</v>
      </c>
      <c r="K1042" s="4">
        <v>0.59399999999999997</v>
      </c>
      <c r="L1042" s="4" t="s">
        <v>27</v>
      </c>
      <c r="M1042" s="4">
        <f>Inventory[[#This Row],[Daily_Demand]]*Inventory[[#This Row],[Lead_Time_Days]]</f>
        <v>900</v>
      </c>
      <c r="N1042" s="4">
        <f>MAX(0, Inventory[[#This Row],[Demand_Duration_Lead_time]]+Inventory[[#This Row],[Safety_Stock]]-Inventory[[#This Row],[Current_Inventory]])</f>
        <v>383</v>
      </c>
      <c r="O10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42" s="8">
        <f>Inventory[[#This Row],[Current_Inventory]]*Inventory[[#This Row],[Unit_Cost]]</f>
        <v>1077143.1300000001</v>
      </c>
      <c r="Q1042" t="str">
        <f>IF(Inventory[[#This Row],[Stockout_Risk_Score]] &gt;= 0.8, "Critical",
   IF(Inventory[[#This Row],[Stockout_Risk_Score]] &gt;= 0.6, "High",
      IF(Inventory[[#This Row],[Stockout_Risk_Score]] &gt;= 0.3, "Medium", "Low")
   )
)</f>
        <v>Medium</v>
      </c>
      <c r="R1042">
        <f>Inventory[[#This Row],[Lead_Time_Days]]*0.8</f>
        <v>8</v>
      </c>
      <c r="S1042">
        <f>MAX(0,Inventory[[#This Row],[Daily_Demand]]*Inventory[[#This Row],[Adj_Lead_Time]]+Inventory[[#This Row],[Safety_Stock]]-Inventory[[#This Row],[Current_Inventory]])</f>
        <v>203</v>
      </c>
    </row>
    <row r="1043" spans="1:19" x14ac:dyDescent="0.25">
      <c r="A1043">
        <v>1042</v>
      </c>
      <c r="B1043" t="s">
        <v>1064</v>
      </c>
      <c r="C1043" s="4" t="s">
        <v>26</v>
      </c>
      <c r="D1043" t="s">
        <v>14</v>
      </c>
      <c r="E1043" s="4">
        <v>41</v>
      </c>
      <c r="F1043" s="4">
        <v>8</v>
      </c>
      <c r="G1043" s="4">
        <v>316</v>
      </c>
      <c r="H1043" s="4">
        <v>280</v>
      </c>
      <c r="I1043" s="4">
        <v>198</v>
      </c>
      <c r="J1043" s="6">
        <v>414.82</v>
      </c>
      <c r="K1043" s="4">
        <v>0.65900000000000003</v>
      </c>
      <c r="L1043" s="4" t="s">
        <v>15</v>
      </c>
      <c r="M1043" s="4">
        <f>Inventory[[#This Row],[Daily_Demand]]*Inventory[[#This Row],[Lead_Time_Days]]</f>
        <v>328</v>
      </c>
      <c r="N1043" s="4">
        <f>MAX(0, Inventory[[#This Row],[Demand_Duration_Lead_time]]+Inventory[[#This Row],[Safety_Stock]]-Inventory[[#This Row],[Current_Inventory]])</f>
        <v>292</v>
      </c>
      <c r="O10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43" s="8">
        <f>Inventory[[#This Row],[Current_Inventory]]*Inventory[[#This Row],[Unit_Cost]]</f>
        <v>131083.12</v>
      </c>
      <c r="Q1043" t="str">
        <f>IF(Inventory[[#This Row],[Stockout_Risk_Score]] &gt;= 0.8, "Critical",
   IF(Inventory[[#This Row],[Stockout_Risk_Score]] &gt;= 0.6, "High",
      IF(Inventory[[#This Row],[Stockout_Risk_Score]] &gt;= 0.3, "Medium", "Low")
   )
)</f>
        <v>High</v>
      </c>
      <c r="R1043">
        <f>Inventory[[#This Row],[Lead_Time_Days]]*0.8</f>
        <v>6.4</v>
      </c>
      <c r="S1043">
        <f>MAX(0,Inventory[[#This Row],[Daily_Demand]]*Inventory[[#This Row],[Adj_Lead_Time]]+Inventory[[#This Row],[Safety_Stock]]-Inventory[[#This Row],[Current_Inventory]])</f>
        <v>226.40000000000009</v>
      </c>
    </row>
    <row r="1044" spans="1:19" x14ac:dyDescent="0.25">
      <c r="A1044">
        <v>1043</v>
      </c>
      <c r="B1044" t="s">
        <v>1065</v>
      </c>
      <c r="C1044" s="4" t="s">
        <v>21</v>
      </c>
      <c r="D1044" t="s">
        <v>18</v>
      </c>
      <c r="E1044" s="4">
        <v>88</v>
      </c>
      <c r="F1044" s="4">
        <v>10</v>
      </c>
      <c r="G1044" s="4">
        <v>795</v>
      </c>
      <c r="H1044" s="4">
        <v>204</v>
      </c>
      <c r="I1044" s="4">
        <v>334</v>
      </c>
      <c r="J1044" s="6">
        <v>1959.34</v>
      </c>
      <c r="K1044" s="4">
        <v>0.64800000000000002</v>
      </c>
      <c r="L1044" s="4" t="s">
        <v>27</v>
      </c>
      <c r="M1044" s="4">
        <f>Inventory[[#This Row],[Daily_Demand]]*Inventory[[#This Row],[Lead_Time_Days]]</f>
        <v>880</v>
      </c>
      <c r="N1044" s="4">
        <f>MAX(0, Inventory[[#This Row],[Demand_Duration_Lead_time]]+Inventory[[#This Row],[Safety_Stock]]-Inventory[[#This Row],[Current_Inventory]])</f>
        <v>289</v>
      </c>
      <c r="O10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44" s="8">
        <f>Inventory[[#This Row],[Current_Inventory]]*Inventory[[#This Row],[Unit_Cost]]</f>
        <v>1557675.3</v>
      </c>
      <c r="Q1044" t="str">
        <f>IF(Inventory[[#This Row],[Stockout_Risk_Score]] &gt;= 0.8, "Critical",
   IF(Inventory[[#This Row],[Stockout_Risk_Score]] &gt;= 0.6, "High",
      IF(Inventory[[#This Row],[Stockout_Risk_Score]] &gt;= 0.3, "Medium", "Low")
   )
)</f>
        <v>High</v>
      </c>
      <c r="R1044">
        <f>Inventory[[#This Row],[Lead_Time_Days]]*0.8</f>
        <v>8</v>
      </c>
      <c r="S1044">
        <f>MAX(0,Inventory[[#This Row],[Daily_Demand]]*Inventory[[#This Row],[Adj_Lead_Time]]+Inventory[[#This Row],[Safety_Stock]]-Inventory[[#This Row],[Current_Inventory]])</f>
        <v>113</v>
      </c>
    </row>
    <row r="1045" spans="1:19" x14ac:dyDescent="0.25">
      <c r="A1045">
        <v>1044</v>
      </c>
      <c r="B1045" t="s">
        <v>1066</v>
      </c>
      <c r="C1045" s="4" t="s">
        <v>41</v>
      </c>
      <c r="D1045" t="s">
        <v>18</v>
      </c>
      <c r="E1045" s="4">
        <v>52</v>
      </c>
      <c r="F1045" s="4">
        <v>14</v>
      </c>
      <c r="G1045" s="4">
        <v>49</v>
      </c>
      <c r="H1045" s="4">
        <v>150</v>
      </c>
      <c r="I1045" s="4">
        <v>186</v>
      </c>
      <c r="J1045" s="6">
        <v>784.49</v>
      </c>
      <c r="K1045" s="4">
        <v>0.26100000000000001</v>
      </c>
      <c r="L1045" s="4" t="s">
        <v>19</v>
      </c>
      <c r="M1045" s="4">
        <f>Inventory[[#This Row],[Daily_Demand]]*Inventory[[#This Row],[Lead_Time_Days]]</f>
        <v>728</v>
      </c>
      <c r="N1045" s="4">
        <f>MAX(0, Inventory[[#This Row],[Demand_Duration_Lead_time]]+Inventory[[#This Row],[Safety_Stock]]-Inventory[[#This Row],[Current_Inventory]])</f>
        <v>829</v>
      </c>
      <c r="O10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45" s="8">
        <f>Inventory[[#This Row],[Current_Inventory]]*Inventory[[#This Row],[Unit_Cost]]</f>
        <v>38440.01</v>
      </c>
      <c r="Q1045" t="str">
        <f>IF(Inventory[[#This Row],[Stockout_Risk_Score]] &gt;= 0.8, "Critical",
   IF(Inventory[[#This Row],[Stockout_Risk_Score]] &gt;= 0.6, "High",
      IF(Inventory[[#This Row],[Stockout_Risk_Score]] &gt;= 0.3, "Medium", "Low")
   )
)</f>
        <v>Low</v>
      </c>
      <c r="R1045">
        <f>Inventory[[#This Row],[Lead_Time_Days]]*0.8</f>
        <v>11.200000000000001</v>
      </c>
      <c r="S1045">
        <f>MAX(0,Inventory[[#This Row],[Daily_Demand]]*Inventory[[#This Row],[Adj_Lead_Time]]+Inventory[[#This Row],[Safety_Stock]]-Inventory[[#This Row],[Current_Inventory]])</f>
        <v>683.40000000000009</v>
      </c>
    </row>
    <row r="1046" spans="1:19" x14ac:dyDescent="0.25">
      <c r="A1046">
        <v>1045</v>
      </c>
      <c r="B1046" t="s">
        <v>1067</v>
      </c>
      <c r="C1046" s="4" t="s">
        <v>21</v>
      </c>
      <c r="D1046" t="s">
        <v>18</v>
      </c>
      <c r="E1046" s="4">
        <v>122</v>
      </c>
      <c r="F1046" s="4">
        <v>3</v>
      </c>
      <c r="G1046" s="4">
        <v>321</v>
      </c>
      <c r="H1046" s="4">
        <v>133</v>
      </c>
      <c r="I1046" s="4">
        <v>238</v>
      </c>
      <c r="J1046" s="6">
        <v>1252.08</v>
      </c>
      <c r="K1046" s="4">
        <v>0.81</v>
      </c>
      <c r="L1046" s="4" t="s">
        <v>19</v>
      </c>
      <c r="M1046" s="4">
        <f>Inventory[[#This Row],[Daily_Demand]]*Inventory[[#This Row],[Lead_Time_Days]]</f>
        <v>366</v>
      </c>
      <c r="N1046" s="4">
        <f>MAX(0, Inventory[[#This Row],[Demand_Duration_Lead_time]]+Inventory[[#This Row],[Safety_Stock]]-Inventory[[#This Row],[Current_Inventory]])</f>
        <v>178</v>
      </c>
      <c r="O10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46" s="8">
        <f>Inventory[[#This Row],[Current_Inventory]]*Inventory[[#This Row],[Unit_Cost]]</f>
        <v>401917.68</v>
      </c>
      <c r="Q1046" t="str">
        <f>IF(Inventory[[#This Row],[Stockout_Risk_Score]] &gt;= 0.8, "Critical",
   IF(Inventory[[#This Row],[Stockout_Risk_Score]] &gt;= 0.6, "High",
      IF(Inventory[[#This Row],[Stockout_Risk_Score]] &gt;= 0.3, "Medium", "Low")
   )
)</f>
        <v>Critical</v>
      </c>
      <c r="R1046">
        <f>Inventory[[#This Row],[Lead_Time_Days]]*0.8</f>
        <v>2.4000000000000004</v>
      </c>
      <c r="S1046">
        <f>MAX(0,Inventory[[#This Row],[Daily_Demand]]*Inventory[[#This Row],[Adj_Lead_Time]]+Inventory[[#This Row],[Safety_Stock]]-Inventory[[#This Row],[Current_Inventory]])</f>
        <v>104.80000000000007</v>
      </c>
    </row>
    <row r="1047" spans="1:19" x14ac:dyDescent="0.25">
      <c r="A1047">
        <v>1046</v>
      </c>
      <c r="B1047" t="s">
        <v>1068</v>
      </c>
      <c r="C1047" s="4" t="s">
        <v>21</v>
      </c>
      <c r="D1047" t="s">
        <v>22</v>
      </c>
      <c r="E1047" s="4">
        <v>186</v>
      </c>
      <c r="F1047" s="4">
        <v>10</v>
      </c>
      <c r="G1047" s="4">
        <v>495</v>
      </c>
      <c r="H1047" s="4">
        <v>150</v>
      </c>
      <c r="I1047" s="4">
        <v>239</v>
      </c>
      <c r="J1047" s="6">
        <v>201.76</v>
      </c>
      <c r="K1047" s="4">
        <v>0.91800000000000004</v>
      </c>
      <c r="L1047" s="4" t="s">
        <v>19</v>
      </c>
      <c r="M1047" s="4">
        <f>Inventory[[#This Row],[Daily_Demand]]*Inventory[[#This Row],[Lead_Time_Days]]</f>
        <v>1860</v>
      </c>
      <c r="N1047" s="4">
        <f>MAX(0, Inventory[[#This Row],[Demand_Duration_Lead_time]]+Inventory[[#This Row],[Safety_Stock]]-Inventory[[#This Row],[Current_Inventory]])</f>
        <v>1515</v>
      </c>
      <c r="O10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47" s="8">
        <f>Inventory[[#This Row],[Current_Inventory]]*Inventory[[#This Row],[Unit_Cost]]</f>
        <v>99871.2</v>
      </c>
      <c r="Q1047" t="str">
        <f>IF(Inventory[[#This Row],[Stockout_Risk_Score]] &gt;= 0.8, "Critical",
   IF(Inventory[[#This Row],[Stockout_Risk_Score]] &gt;= 0.6, "High",
      IF(Inventory[[#This Row],[Stockout_Risk_Score]] &gt;= 0.3, "Medium", "Low")
   )
)</f>
        <v>Critical</v>
      </c>
      <c r="R1047">
        <f>Inventory[[#This Row],[Lead_Time_Days]]*0.8</f>
        <v>8</v>
      </c>
      <c r="S1047">
        <f>MAX(0,Inventory[[#This Row],[Daily_Demand]]*Inventory[[#This Row],[Adj_Lead_Time]]+Inventory[[#This Row],[Safety_Stock]]-Inventory[[#This Row],[Current_Inventory]])</f>
        <v>1143</v>
      </c>
    </row>
    <row r="1048" spans="1:19" x14ac:dyDescent="0.25">
      <c r="A1048">
        <v>1047</v>
      </c>
      <c r="B1048" t="s">
        <v>1069</v>
      </c>
      <c r="C1048" s="4" t="s">
        <v>13</v>
      </c>
      <c r="D1048" t="s">
        <v>22</v>
      </c>
      <c r="E1048" s="4">
        <v>52</v>
      </c>
      <c r="F1048" s="4">
        <v>11</v>
      </c>
      <c r="G1048" s="4">
        <v>371</v>
      </c>
      <c r="H1048" s="4">
        <v>217</v>
      </c>
      <c r="I1048" s="4">
        <v>248</v>
      </c>
      <c r="J1048" s="6">
        <v>722.09</v>
      </c>
      <c r="K1048" s="4">
        <v>0.316</v>
      </c>
      <c r="L1048" s="4" t="s">
        <v>27</v>
      </c>
      <c r="M1048" s="4">
        <f>Inventory[[#This Row],[Daily_Demand]]*Inventory[[#This Row],[Lead_Time_Days]]</f>
        <v>572</v>
      </c>
      <c r="N1048" s="4">
        <f>MAX(0, Inventory[[#This Row],[Demand_Duration_Lead_time]]+Inventory[[#This Row],[Safety_Stock]]-Inventory[[#This Row],[Current_Inventory]])</f>
        <v>418</v>
      </c>
      <c r="O10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48" s="8">
        <f>Inventory[[#This Row],[Current_Inventory]]*Inventory[[#This Row],[Unit_Cost]]</f>
        <v>267895.39</v>
      </c>
      <c r="Q1048" t="str">
        <f>IF(Inventory[[#This Row],[Stockout_Risk_Score]] &gt;= 0.8, "Critical",
   IF(Inventory[[#This Row],[Stockout_Risk_Score]] &gt;= 0.6, "High",
      IF(Inventory[[#This Row],[Stockout_Risk_Score]] &gt;= 0.3, "Medium", "Low")
   )
)</f>
        <v>Medium</v>
      </c>
      <c r="R1048">
        <f>Inventory[[#This Row],[Lead_Time_Days]]*0.8</f>
        <v>8.8000000000000007</v>
      </c>
      <c r="S1048">
        <f>MAX(0,Inventory[[#This Row],[Daily_Demand]]*Inventory[[#This Row],[Adj_Lead_Time]]+Inventory[[#This Row],[Safety_Stock]]-Inventory[[#This Row],[Current_Inventory]])</f>
        <v>303.60000000000002</v>
      </c>
    </row>
    <row r="1049" spans="1:19" x14ac:dyDescent="0.25">
      <c r="A1049">
        <v>1048</v>
      </c>
      <c r="B1049" t="s">
        <v>1070</v>
      </c>
      <c r="C1049" s="4" t="s">
        <v>21</v>
      </c>
      <c r="D1049" t="s">
        <v>22</v>
      </c>
      <c r="E1049" s="4">
        <v>116</v>
      </c>
      <c r="F1049" s="4">
        <v>10</v>
      </c>
      <c r="G1049" s="4">
        <v>501</v>
      </c>
      <c r="H1049" s="4">
        <v>124</v>
      </c>
      <c r="I1049" s="4">
        <v>151</v>
      </c>
      <c r="J1049" s="6">
        <v>1614.59</v>
      </c>
      <c r="K1049" s="4">
        <v>1.7000000000000001E-2</v>
      </c>
      <c r="L1049" s="4" t="s">
        <v>15</v>
      </c>
      <c r="M1049" s="4">
        <f>Inventory[[#This Row],[Daily_Demand]]*Inventory[[#This Row],[Lead_Time_Days]]</f>
        <v>1160</v>
      </c>
      <c r="N1049" s="4">
        <f>MAX(0, Inventory[[#This Row],[Demand_Duration_Lead_time]]+Inventory[[#This Row],[Safety_Stock]]-Inventory[[#This Row],[Current_Inventory]])</f>
        <v>783</v>
      </c>
      <c r="O10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49" s="8">
        <f>Inventory[[#This Row],[Current_Inventory]]*Inventory[[#This Row],[Unit_Cost]]</f>
        <v>808909.59</v>
      </c>
      <c r="Q1049" t="str">
        <f>IF(Inventory[[#This Row],[Stockout_Risk_Score]] &gt;= 0.8, "Critical",
   IF(Inventory[[#This Row],[Stockout_Risk_Score]] &gt;= 0.6, "High",
      IF(Inventory[[#This Row],[Stockout_Risk_Score]] &gt;= 0.3, "Medium", "Low")
   )
)</f>
        <v>Low</v>
      </c>
      <c r="R1049">
        <f>Inventory[[#This Row],[Lead_Time_Days]]*0.8</f>
        <v>8</v>
      </c>
      <c r="S1049">
        <f>MAX(0,Inventory[[#This Row],[Daily_Demand]]*Inventory[[#This Row],[Adj_Lead_Time]]+Inventory[[#This Row],[Safety_Stock]]-Inventory[[#This Row],[Current_Inventory]])</f>
        <v>551</v>
      </c>
    </row>
    <row r="1050" spans="1:19" x14ac:dyDescent="0.25">
      <c r="A1050">
        <v>1049</v>
      </c>
      <c r="B1050" t="s">
        <v>1071</v>
      </c>
      <c r="C1050" s="4" t="s">
        <v>21</v>
      </c>
      <c r="D1050" t="s">
        <v>14</v>
      </c>
      <c r="E1050" s="4">
        <v>114</v>
      </c>
      <c r="F1050" s="4">
        <v>12</v>
      </c>
      <c r="G1050" s="4">
        <v>336</v>
      </c>
      <c r="H1050" s="4">
        <v>215</v>
      </c>
      <c r="I1050" s="4">
        <v>140</v>
      </c>
      <c r="J1050" s="6">
        <v>980.56</v>
      </c>
      <c r="K1050" s="4">
        <v>0.89900000000000002</v>
      </c>
      <c r="L1050" s="4" t="s">
        <v>15</v>
      </c>
      <c r="M1050" s="4">
        <f>Inventory[[#This Row],[Daily_Demand]]*Inventory[[#This Row],[Lead_Time_Days]]</f>
        <v>1368</v>
      </c>
      <c r="N1050" s="4">
        <f>MAX(0, Inventory[[#This Row],[Demand_Duration_Lead_time]]+Inventory[[#This Row],[Safety_Stock]]-Inventory[[#This Row],[Current_Inventory]])</f>
        <v>1247</v>
      </c>
      <c r="O10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50" s="8">
        <f>Inventory[[#This Row],[Current_Inventory]]*Inventory[[#This Row],[Unit_Cost]]</f>
        <v>329468.15999999997</v>
      </c>
      <c r="Q1050" t="str">
        <f>IF(Inventory[[#This Row],[Stockout_Risk_Score]] &gt;= 0.8, "Critical",
   IF(Inventory[[#This Row],[Stockout_Risk_Score]] &gt;= 0.6, "High",
      IF(Inventory[[#This Row],[Stockout_Risk_Score]] &gt;= 0.3, "Medium", "Low")
   )
)</f>
        <v>Critical</v>
      </c>
      <c r="R1050">
        <f>Inventory[[#This Row],[Lead_Time_Days]]*0.8</f>
        <v>9.6000000000000014</v>
      </c>
      <c r="S1050">
        <f>MAX(0,Inventory[[#This Row],[Daily_Demand]]*Inventory[[#This Row],[Adj_Lead_Time]]+Inventory[[#This Row],[Safety_Stock]]-Inventory[[#This Row],[Current_Inventory]])</f>
        <v>973.40000000000009</v>
      </c>
    </row>
    <row r="1051" spans="1:19" x14ac:dyDescent="0.25">
      <c r="A1051">
        <v>1050</v>
      </c>
      <c r="B1051" t="s">
        <v>1072</v>
      </c>
      <c r="C1051" s="4" t="s">
        <v>41</v>
      </c>
      <c r="D1051" t="s">
        <v>22</v>
      </c>
      <c r="E1051" s="4">
        <v>10</v>
      </c>
      <c r="F1051" s="4">
        <v>10</v>
      </c>
      <c r="G1051" s="4">
        <v>756</v>
      </c>
      <c r="H1051" s="4">
        <v>297</v>
      </c>
      <c r="I1051" s="4">
        <v>273</v>
      </c>
      <c r="J1051" s="6">
        <v>1813.98</v>
      </c>
      <c r="K1051" s="4">
        <v>0.92400000000000004</v>
      </c>
      <c r="L1051" s="4" t="s">
        <v>27</v>
      </c>
      <c r="M1051" s="4">
        <f>Inventory[[#This Row],[Daily_Demand]]*Inventory[[#This Row],[Lead_Time_Days]]</f>
        <v>100</v>
      </c>
      <c r="N1051" s="4">
        <f>MAX(0, Inventory[[#This Row],[Demand_Duration_Lead_time]]+Inventory[[#This Row],[Safety_Stock]]-Inventory[[#This Row],[Current_Inventory]])</f>
        <v>0</v>
      </c>
      <c r="O10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51" s="8">
        <f>Inventory[[#This Row],[Current_Inventory]]*Inventory[[#This Row],[Unit_Cost]]</f>
        <v>1371368.8800000001</v>
      </c>
      <c r="Q1051" t="str">
        <f>IF(Inventory[[#This Row],[Stockout_Risk_Score]] &gt;= 0.8, "Critical",
   IF(Inventory[[#This Row],[Stockout_Risk_Score]] &gt;= 0.6, "High",
      IF(Inventory[[#This Row],[Stockout_Risk_Score]] &gt;= 0.3, "Medium", "Low")
   )
)</f>
        <v>Critical</v>
      </c>
      <c r="R1051">
        <f>Inventory[[#This Row],[Lead_Time_Days]]*0.8</f>
        <v>8</v>
      </c>
      <c r="S1051">
        <f>MAX(0,Inventory[[#This Row],[Daily_Demand]]*Inventory[[#This Row],[Adj_Lead_Time]]+Inventory[[#This Row],[Safety_Stock]]-Inventory[[#This Row],[Current_Inventory]])</f>
        <v>0</v>
      </c>
    </row>
    <row r="1052" spans="1:19" x14ac:dyDescent="0.25">
      <c r="A1052">
        <v>1051</v>
      </c>
      <c r="B1052" t="s">
        <v>1073</v>
      </c>
      <c r="C1052" s="4" t="s">
        <v>13</v>
      </c>
      <c r="D1052" t="s">
        <v>14</v>
      </c>
      <c r="E1052" s="4">
        <v>166</v>
      </c>
      <c r="F1052" s="4">
        <v>11</v>
      </c>
      <c r="G1052" s="4">
        <v>416</v>
      </c>
      <c r="H1052" s="4">
        <v>158</v>
      </c>
      <c r="I1052" s="4">
        <v>54</v>
      </c>
      <c r="J1052" s="6">
        <v>1171.52</v>
      </c>
      <c r="K1052" s="4">
        <v>5.0999999999999997E-2</v>
      </c>
      <c r="L1052" s="4" t="s">
        <v>27</v>
      </c>
      <c r="M1052" s="4">
        <f>Inventory[[#This Row],[Daily_Demand]]*Inventory[[#This Row],[Lead_Time_Days]]</f>
        <v>1826</v>
      </c>
      <c r="N1052" s="4">
        <f>MAX(0, Inventory[[#This Row],[Demand_Duration_Lead_time]]+Inventory[[#This Row],[Safety_Stock]]-Inventory[[#This Row],[Current_Inventory]])</f>
        <v>1568</v>
      </c>
      <c r="O10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52" s="8">
        <f>Inventory[[#This Row],[Current_Inventory]]*Inventory[[#This Row],[Unit_Cost]]</f>
        <v>487352.32000000001</v>
      </c>
      <c r="Q1052" t="str">
        <f>IF(Inventory[[#This Row],[Stockout_Risk_Score]] &gt;= 0.8, "Critical",
   IF(Inventory[[#This Row],[Stockout_Risk_Score]] &gt;= 0.6, "High",
      IF(Inventory[[#This Row],[Stockout_Risk_Score]] &gt;= 0.3, "Medium", "Low")
   )
)</f>
        <v>Low</v>
      </c>
      <c r="R1052">
        <f>Inventory[[#This Row],[Lead_Time_Days]]*0.8</f>
        <v>8.8000000000000007</v>
      </c>
      <c r="S1052">
        <f>MAX(0,Inventory[[#This Row],[Daily_Demand]]*Inventory[[#This Row],[Adj_Lead_Time]]+Inventory[[#This Row],[Safety_Stock]]-Inventory[[#This Row],[Current_Inventory]])</f>
        <v>1202.8000000000002</v>
      </c>
    </row>
    <row r="1053" spans="1:19" x14ac:dyDescent="0.25">
      <c r="A1053">
        <v>1052</v>
      </c>
      <c r="B1053" t="s">
        <v>1074</v>
      </c>
      <c r="C1053" s="4" t="s">
        <v>17</v>
      </c>
      <c r="D1053" t="s">
        <v>18</v>
      </c>
      <c r="E1053" s="4">
        <v>195</v>
      </c>
      <c r="F1053" s="4">
        <v>14</v>
      </c>
      <c r="G1053" s="4">
        <v>108</v>
      </c>
      <c r="H1053" s="4">
        <v>219</v>
      </c>
      <c r="I1053" s="4">
        <v>64</v>
      </c>
      <c r="J1053" s="6">
        <v>1860.72</v>
      </c>
      <c r="K1053" s="4">
        <v>5.0000000000000001E-3</v>
      </c>
      <c r="L1053" s="4" t="s">
        <v>15</v>
      </c>
      <c r="M1053" s="4">
        <f>Inventory[[#This Row],[Daily_Demand]]*Inventory[[#This Row],[Lead_Time_Days]]</f>
        <v>2730</v>
      </c>
      <c r="N1053" s="4">
        <f>MAX(0, Inventory[[#This Row],[Demand_Duration_Lead_time]]+Inventory[[#This Row],[Safety_Stock]]-Inventory[[#This Row],[Current_Inventory]])</f>
        <v>2841</v>
      </c>
      <c r="O10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53" s="8">
        <f>Inventory[[#This Row],[Current_Inventory]]*Inventory[[#This Row],[Unit_Cost]]</f>
        <v>200957.76</v>
      </c>
      <c r="Q1053" t="str">
        <f>IF(Inventory[[#This Row],[Stockout_Risk_Score]] &gt;= 0.8, "Critical",
   IF(Inventory[[#This Row],[Stockout_Risk_Score]] &gt;= 0.6, "High",
      IF(Inventory[[#This Row],[Stockout_Risk_Score]] &gt;= 0.3, "Medium", "Low")
   )
)</f>
        <v>Low</v>
      </c>
      <c r="R1053">
        <f>Inventory[[#This Row],[Lead_Time_Days]]*0.8</f>
        <v>11.200000000000001</v>
      </c>
      <c r="S1053">
        <f>MAX(0,Inventory[[#This Row],[Daily_Demand]]*Inventory[[#This Row],[Adj_Lead_Time]]+Inventory[[#This Row],[Safety_Stock]]-Inventory[[#This Row],[Current_Inventory]])</f>
        <v>2295</v>
      </c>
    </row>
    <row r="1054" spans="1:19" x14ac:dyDescent="0.25">
      <c r="A1054">
        <v>1053</v>
      </c>
      <c r="B1054" t="s">
        <v>1075</v>
      </c>
      <c r="C1054" s="4" t="s">
        <v>41</v>
      </c>
      <c r="D1054" t="s">
        <v>18</v>
      </c>
      <c r="E1054" s="4">
        <v>82</v>
      </c>
      <c r="F1054" s="4">
        <v>11</v>
      </c>
      <c r="G1054" s="4">
        <v>253</v>
      </c>
      <c r="H1054" s="4">
        <v>121</v>
      </c>
      <c r="I1054" s="4">
        <v>54</v>
      </c>
      <c r="J1054" s="6">
        <v>1966.09</v>
      </c>
      <c r="K1054" s="4">
        <v>0.81599999999999995</v>
      </c>
      <c r="L1054" s="4" t="s">
        <v>19</v>
      </c>
      <c r="M1054" s="4">
        <f>Inventory[[#This Row],[Daily_Demand]]*Inventory[[#This Row],[Lead_Time_Days]]</f>
        <v>902</v>
      </c>
      <c r="N1054" s="4">
        <f>MAX(0, Inventory[[#This Row],[Demand_Duration_Lead_time]]+Inventory[[#This Row],[Safety_Stock]]-Inventory[[#This Row],[Current_Inventory]])</f>
        <v>770</v>
      </c>
      <c r="O10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54" s="8">
        <f>Inventory[[#This Row],[Current_Inventory]]*Inventory[[#This Row],[Unit_Cost]]</f>
        <v>497420.76999999996</v>
      </c>
      <c r="Q1054" t="str">
        <f>IF(Inventory[[#This Row],[Stockout_Risk_Score]] &gt;= 0.8, "Critical",
   IF(Inventory[[#This Row],[Stockout_Risk_Score]] &gt;= 0.6, "High",
      IF(Inventory[[#This Row],[Stockout_Risk_Score]] &gt;= 0.3, "Medium", "Low")
   )
)</f>
        <v>Critical</v>
      </c>
      <c r="R1054">
        <f>Inventory[[#This Row],[Lead_Time_Days]]*0.8</f>
        <v>8.8000000000000007</v>
      </c>
      <c r="S1054">
        <f>MAX(0,Inventory[[#This Row],[Daily_Demand]]*Inventory[[#This Row],[Adj_Lead_Time]]+Inventory[[#This Row],[Safety_Stock]]-Inventory[[#This Row],[Current_Inventory]])</f>
        <v>589.6</v>
      </c>
    </row>
    <row r="1055" spans="1:19" x14ac:dyDescent="0.25">
      <c r="A1055">
        <v>1054</v>
      </c>
      <c r="B1055" t="s">
        <v>1076</v>
      </c>
      <c r="C1055" s="4" t="s">
        <v>41</v>
      </c>
      <c r="D1055" t="s">
        <v>14</v>
      </c>
      <c r="E1055" s="4">
        <v>180</v>
      </c>
      <c r="F1055" s="4">
        <v>5</v>
      </c>
      <c r="G1055" s="4">
        <v>187</v>
      </c>
      <c r="H1055" s="4">
        <v>151</v>
      </c>
      <c r="I1055" s="4">
        <v>279</v>
      </c>
      <c r="J1055" s="6">
        <v>935.09</v>
      </c>
      <c r="K1055" s="4">
        <v>0.30099999999999999</v>
      </c>
      <c r="L1055" s="4" t="s">
        <v>19</v>
      </c>
      <c r="M1055" s="4">
        <f>Inventory[[#This Row],[Daily_Demand]]*Inventory[[#This Row],[Lead_Time_Days]]</f>
        <v>900</v>
      </c>
      <c r="N1055" s="4">
        <f>MAX(0, Inventory[[#This Row],[Demand_Duration_Lead_time]]+Inventory[[#This Row],[Safety_Stock]]-Inventory[[#This Row],[Current_Inventory]])</f>
        <v>864</v>
      </c>
      <c r="O10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55" s="8">
        <f>Inventory[[#This Row],[Current_Inventory]]*Inventory[[#This Row],[Unit_Cost]]</f>
        <v>174861.83000000002</v>
      </c>
      <c r="Q1055" t="str">
        <f>IF(Inventory[[#This Row],[Stockout_Risk_Score]] &gt;= 0.8, "Critical",
   IF(Inventory[[#This Row],[Stockout_Risk_Score]] &gt;= 0.6, "High",
      IF(Inventory[[#This Row],[Stockout_Risk_Score]] &gt;= 0.3, "Medium", "Low")
   )
)</f>
        <v>Medium</v>
      </c>
      <c r="R1055">
        <f>Inventory[[#This Row],[Lead_Time_Days]]*0.8</f>
        <v>4</v>
      </c>
      <c r="S1055">
        <f>MAX(0,Inventory[[#This Row],[Daily_Demand]]*Inventory[[#This Row],[Adj_Lead_Time]]+Inventory[[#This Row],[Safety_Stock]]-Inventory[[#This Row],[Current_Inventory]])</f>
        <v>684</v>
      </c>
    </row>
    <row r="1056" spans="1:19" x14ac:dyDescent="0.25">
      <c r="A1056">
        <v>1055</v>
      </c>
      <c r="B1056" t="s">
        <v>1077</v>
      </c>
      <c r="C1056" s="4" t="s">
        <v>17</v>
      </c>
      <c r="D1056" t="s">
        <v>22</v>
      </c>
      <c r="E1056" s="4">
        <v>27</v>
      </c>
      <c r="F1056" s="4">
        <v>11</v>
      </c>
      <c r="G1056" s="4">
        <v>762</v>
      </c>
      <c r="H1056" s="4">
        <v>33</v>
      </c>
      <c r="I1056" s="4">
        <v>386</v>
      </c>
      <c r="J1056" s="6">
        <v>1152.06</v>
      </c>
      <c r="K1056" s="4">
        <v>0.91500000000000004</v>
      </c>
      <c r="L1056" s="4" t="s">
        <v>15</v>
      </c>
      <c r="M1056" s="4">
        <f>Inventory[[#This Row],[Daily_Demand]]*Inventory[[#This Row],[Lead_Time_Days]]</f>
        <v>297</v>
      </c>
      <c r="N1056" s="4">
        <f>MAX(0, Inventory[[#This Row],[Demand_Duration_Lead_time]]+Inventory[[#This Row],[Safety_Stock]]-Inventory[[#This Row],[Current_Inventory]])</f>
        <v>0</v>
      </c>
      <c r="O10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056" s="8">
        <f>Inventory[[#This Row],[Current_Inventory]]*Inventory[[#This Row],[Unit_Cost]]</f>
        <v>877869.72</v>
      </c>
      <c r="Q1056" t="str">
        <f>IF(Inventory[[#This Row],[Stockout_Risk_Score]] &gt;= 0.8, "Critical",
   IF(Inventory[[#This Row],[Stockout_Risk_Score]] &gt;= 0.6, "High",
      IF(Inventory[[#This Row],[Stockout_Risk_Score]] &gt;= 0.3, "Medium", "Low")
   )
)</f>
        <v>Critical</v>
      </c>
      <c r="R1056">
        <f>Inventory[[#This Row],[Lead_Time_Days]]*0.8</f>
        <v>8.8000000000000007</v>
      </c>
      <c r="S1056">
        <f>MAX(0,Inventory[[#This Row],[Daily_Demand]]*Inventory[[#This Row],[Adj_Lead_Time]]+Inventory[[#This Row],[Safety_Stock]]-Inventory[[#This Row],[Current_Inventory]])</f>
        <v>0</v>
      </c>
    </row>
    <row r="1057" spans="1:19" x14ac:dyDescent="0.25">
      <c r="A1057">
        <v>1056</v>
      </c>
      <c r="B1057" t="s">
        <v>1078</v>
      </c>
      <c r="C1057" s="4" t="s">
        <v>21</v>
      </c>
      <c r="D1057" t="s">
        <v>14</v>
      </c>
      <c r="E1057" s="4">
        <v>130</v>
      </c>
      <c r="F1057" s="4">
        <v>4</v>
      </c>
      <c r="G1057" s="4">
        <v>145</v>
      </c>
      <c r="H1057" s="4">
        <v>58</v>
      </c>
      <c r="I1057" s="4">
        <v>163</v>
      </c>
      <c r="J1057" s="6">
        <v>1678.1</v>
      </c>
      <c r="K1057" s="4">
        <v>0.217</v>
      </c>
      <c r="L1057" s="4" t="s">
        <v>27</v>
      </c>
      <c r="M1057" s="4">
        <f>Inventory[[#This Row],[Daily_Demand]]*Inventory[[#This Row],[Lead_Time_Days]]</f>
        <v>520</v>
      </c>
      <c r="N1057" s="4">
        <f>MAX(0, Inventory[[#This Row],[Demand_Duration_Lead_time]]+Inventory[[#This Row],[Safety_Stock]]-Inventory[[#This Row],[Current_Inventory]])</f>
        <v>433</v>
      </c>
      <c r="O10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57" s="8">
        <f>Inventory[[#This Row],[Current_Inventory]]*Inventory[[#This Row],[Unit_Cost]]</f>
        <v>243324.5</v>
      </c>
      <c r="Q1057" t="str">
        <f>IF(Inventory[[#This Row],[Stockout_Risk_Score]] &gt;= 0.8, "Critical",
   IF(Inventory[[#This Row],[Stockout_Risk_Score]] &gt;= 0.6, "High",
      IF(Inventory[[#This Row],[Stockout_Risk_Score]] &gt;= 0.3, "Medium", "Low")
   )
)</f>
        <v>Low</v>
      </c>
      <c r="R1057">
        <f>Inventory[[#This Row],[Lead_Time_Days]]*0.8</f>
        <v>3.2</v>
      </c>
      <c r="S1057">
        <f>MAX(0,Inventory[[#This Row],[Daily_Demand]]*Inventory[[#This Row],[Adj_Lead_Time]]+Inventory[[#This Row],[Safety_Stock]]-Inventory[[#This Row],[Current_Inventory]])</f>
        <v>329</v>
      </c>
    </row>
    <row r="1058" spans="1:19" x14ac:dyDescent="0.25">
      <c r="A1058">
        <v>1057</v>
      </c>
      <c r="B1058" t="s">
        <v>1079</v>
      </c>
      <c r="C1058" s="4" t="s">
        <v>26</v>
      </c>
      <c r="D1058" t="s">
        <v>18</v>
      </c>
      <c r="E1058" s="4">
        <v>88</v>
      </c>
      <c r="F1058" s="4">
        <v>7</v>
      </c>
      <c r="G1058" s="4">
        <v>592</v>
      </c>
      <c r="H1058" s="4">
        <v>297</v>
      </c>
      <c r="I1058" s="4">
        <v>53</v>
      </c>
      <c r="J1058" s="6">
        <v>481.99</v>
      </c>
      <c r="K1058" s="4">
        <v>0.86099999999999999</v>
      </c>
      <c r="L1058" s="4" t="s">
        <v>19</v>
      </c>
      <c r="M1058" s="4">
        <f>Inventory[[#This Row],[Daily_Demand]]*Inventory[[#This Row],[Lead_Time_Days]]</f>
        <v>616</v>
      </c>
      <c r="N1058" s="4">
        <f>MAX(0, Inventory[[#This Row],[Demand_Duration_Lead_time]]+Inventory[[#This Row],[Safety_Stock]]-Inventory[[#This Row],[Current_Inventory]])</f>
        <v>321</v>
      </c>
      <c r="O10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58" s="8">
        <f>Inventory[[#This Row],[Current_Inventory]]*Inventory[[#This Row],[Unit_Cost]]</f>
        <v>285338.08</v>
      </c>
      <c r="Q1058" t="str">
        <f>IF(Inventory[[#This Row],[Stockout_Risk_Score]] &gt;= 0.8, "Critical",
   IF(Inventory[[#This Row],[Stockout_Risk_Score]] &gt;= 0.6, "High",
      IF(Inventory[[#This Row],[Stockout_Risk_Score]] &gt;= 0.3, "Medium", "Low")
   )
)</f>
        <v>Critical</v>
      </c>
      <c r="R1058">
        <f>Inventory[[#This Row],[Lead_Time_Days]]*0.8</f>
        <v>5.6000000000000005</v>
      </c>
      <c r="S1058">
        <f>MAX(0,Inventory[[#This Row],[Daily_Demand]]*Inventory[[#This Row],[Adj_Lead_Time]]+Inventory[[#This Row],[Safety_Stock]]-Inventory[[#This Row],[Current_Inventory]])</f>
        <v>197.80000000000007</v>
      </c>
    </row>
    <row r="1059" spans="1:19" x14ac:dyDescent="0.25">
      <c r="A1059">
        <v>1058</v>
      </c>
      <c r="B1059" t="s">
        <v>1080</v>
      </c>
      <c r="C1059" s="4" t="s">
        <v>13</v>
      </c>
      <c r="D1059" t="s">
        <v>18</v>
      </c>
      <c r="E1059" s="4">
        <v>17</v>
      </c>
      <c r="F1059" s="4">
        <v>4</v>
      </c>
      <c r="G1059" s="4">
        <v>139</v>
      </c>
      <c r="H1059" s="4">
        <v>20</v>
      </c>
      <c r="I1059" s="4">
        <v>233</v>
      </c>
      <c r="J1059" s="6">
        <v>1730.18</v>
      </c>
      <c r="K1059" s="4">
        <v>6.9000000000000006E-2</v>
      </c>
      <c r="L1059" s="4" t="s">
        <v>19</v>
      </c>
      <c r="M1059" s="4">
        <f>Inventory[[#This Row],[Daily_Demand]]*Inventory[[#This Row],[Lead_Time_Days]]</f>
        <v>68</v>
      </c>
      <c r="N1059" s="4">
        <f>MAX(0, Inventory[[#This Row],[Demand_Duration_Lead_time]]+Inventory[[#This Row],[Safety_Stock]]-Inventory[[#This Row],[Current_Inventory]])</f>
        <v>0</v>
      </c>
      <c r="O10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59" s="8">
        <f>Inventory[[#This Row],[Current_Inventory]]*Inventory[[#This Row],[Unit_Cost]]</f>
        <v>240495.02000000002</v>
      </c>
      <c r="Q1059" t="str">
        <f>IF(Inventory[[#This Row],[Stockout_Risk_Score]] &gt;= 0.8, "Critical",
   IF(Inventory[[#This Row],[Stockout_Risk_Score]] &gt;= 0.6, "High",
      IF(Inventory[[#This Row],[Stockout_Risk_Score]] &gt;= 0.3, "Medium", "Low")
   )
)</f>
        <v>Low</v>
      </c>
      <c r="R1059">
        <f>Inventory[[#This Row],[Lead_Time_Days]]*0.8</f>
        <v>3.2</v>
      </c>
      <c r="S1059">
        <f>MAX(0,Inventory[[#This Row],[Daily_Demand]]*Inventory[[#This Row],[Adj_Lead_Time]]+Inventory[[#This Row],[Safety_Stock]]-Inventory[[#This Row],[Current_Inventory]])</f>
        <v>0</v>
      </c>
    </row>
    <row r="1060" spans="1:19" x14ac:dyDescent="0.25">
      <c r="A1060">
        <v>1059</v>
      </c>
      <c r="B1060" t="s">
        <v>1081</v>
      </c>
      <c r="C1060" s="4" t="s">
        <v>26</v>
      </c>
      <c r="D1060" t="s">
        <v>14</v>
      </c>
      <c r="E1060" s="4">
        <v>51</v>
      </c>
      <c r="F1060" s="4">
        <v>12</v>
      </c>
      <c r="G1060" s="4">
        <v>447</v>
      </c>
      <c r="H1060" s="4">
        <v>197</v>
      </c>
      <c r="I1060" s="4">
        <v>262</v>
      </c>
      <c r="J1060" s="6">
        <v>1204.24</v>
      </c>
      <c r="K1060" s="4">
        <v>0.26100000000000001</v>
      </c>
      <c r="L1060" s="4" t="s">
        <v>19</v>
      </c>
      <c r="M1060" s="4">
        <f>Inventory[[#This Row],[Daily_Demand]]*Inventory[[#This Row],[Lead_Time_Days]]</f>
        <v>612</v>
      </c>
      <c r="N1060" s="4">
        <f>MAX(0, Inventory[[#This Row],[Demand_Duration_Lead_time]]+Inventory[[#This Row],[Safety_Stock]]-Inventory[[#This Row],[Current_Inventory]])</f>
        <v>362</v>
      </c>
      <c r="O10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60" s="8">
        <f>Inventory[[#This Row],[Current_Inventory]]*Inventory[[#This Row],[Unit_Cost]]</f>
        <v>538295.28</v>
      </c>
      <c r="Q1060" t="str">
        <f>IF(Inventory[[#This Row],[Stockout_Risk_Score]] &gt;= 0.8, "Critical",
   IF(Inventory[[#This Row],[Stockout_Risk_Score]] &gt;= 0.6, "High",
      IF(Inventory[[#This Row],[Stockout_Risk_Score]] &gt;= 0.3, "Medium", "Low")
   )
)</f>
        <v>Low</v>
      </c>
      <c r="R1060">
        <f>Inventory[[#This Row],[Lead_Time_Days]]*0.8</f>
        <v>9.6000000000000014</v>
      </c>
      <c r="S1060">
        <f>MAX(0,Inventory[[#This Row],[Daily_Demand]]*Inventory[[#This Row],[Adj_Lead_Time]]+Inventory[[#This Row],[Safety_Stock]]-Inventory[[#This Row],[Current_Inventory]])</f>
        <v>239.60000000000014</v>
      </c>
    </row>
    <row r="1061" spans="1:19" x14ac:dyDescent="0.25">
      <c r="A1061">
        <v>1060</v>
      </c>
      <c r="B1061" t="s">
        <v>1082</v>
      </c>
      <c r="C1061" s="4" t="s">
        <v>17</v>
      </c>
      <c r="D1061" t="s">
        <v>22</v>
      </c>
      <c r="E1061" s="4">
        <v>48</v>
      </c>
      <c r="F1061" s="4">
        <v>10</v>
      </c>
      <c r="G1061" s="4">
        <v>209</v>
      </c>
      <c r="H1061" s="4">
        <v>77</v>
      </c>
      <c r="I1061" s="4">
        <v>296</v>
      </c>
      <c r="J1061" s="6">
        <v>1464.73</v>
      </c>
      <c r="K1061" s="4">
        <v>0.97299999999999998</v>
      </c>
      <c r="L1061" s="4" t="s">
        <v>27</v>
      </c>
      <c r="M1061" s="4">
        <f>Inventory[[#This Row],[Daily_Demand]]*Inventory[[#This Row],[Lead_Time_Days]]</f>
        <v>480</v>
      </c>
      <c r="N1061" s="4">
        <f>MAX(0, Inventory[[#This Row],[Demand_Duration_Lead_time]]+Inventory[[#This Row],[Safety_Stock]]-Inventory[[#This Row],[Current_Inventory]])</f>
        <v>348</v>
      </c>
      <c r="O10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61" s="8">
        <f>Inventory[[#This Row],[Current_Inventory]]*Inventory[[#This Row],[Unit_Cost]]</f>
        <v>306128.57</v>
      </c>
      <c r="Q1061" t="str">
        <f>IF(Inventory[[#This Row],[Stockout_Risk_Score]] &gt;= 0.8, "Critical",
   IF(Inventory[[#This Row],[Stockout_Risk_Score]] &gt;= 0.6, "High",
      IF(Inventory[[#This Row],[Stockout_Risk_Score]] &gt;= 0.3, "Medium", "Low")
   )
)</f>
        <v>Critical</v>
      </c>
      <c r="R1061">
        <f>Inventory[[#This Row],[Lead_Time_Days]]*0.8</f>
        <v>8</v>
      </c>
      <c r="S1061">
        <f>MAX(0,Inventory[[#This Row],[Daily_Demand]]*Inventory[[#This Row],[Adj_Lead_Time]]+Inventory[[#This Row],[Safety_Stock]]-Inventory[[#This Row],[Current_Inventory]])</f>
        <v>252</v>
      </c>
    </row>
    <row r="1062" spans="1:19" x14ac:dyDescent="0.25">
      <c r="A1062">
        <v>1061</v>
      </c>
      <c r="B1062" t="s">
        <v>1083</v>
      </c>
      <c r="C1062" s="4" t="s">
        <v>41</v>
      </c>
      <c r="D1062" t="s">
        <v>22</v>
      </c>
      <c r="E1062" s="4">
        <v>109</v>
      </c>
      <c r="F1062" s="4">
        <v>4</v>
      </c>
      <c r="G1062" s="4">
        <v>652</v>
      </c>
      <c r="H1062" s="4">
        <v>99</v>
      </c>
      <c r="I1062" s="4">
        <v>83</v>
      </c>
      <c r="J1062" s="6">
        <v>205.72</v>
      </c>
      <c r="K1062" s="4">
        <v>0.23100000000000001</v>
      </c>
      <c r="L1062" s="4" t="s">
        <v>27</v>
      </c>
      <c r="M1062" s="4">
        <f>Inventory[[#This Row],[Daily_Demand]]*Inventory[[#This Row],[Lead_Time_Days]]</f>
        <v>436</v>
      </c>
      <c r="N1062" s="4">
        <f>MAX(0, Inventory[[#This Row],[Demand_Duration_Lead_time]]+Inventory[[#This Row],[Safety_Stock]]-Inventory[[#This Row],[Current_Inventory]])</f>
        <v>0</v>
      </c>
      <c r="O10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62" s="8">
        <f>Inventory[[#This Row],[Current_Inventory]]*Inventory[[#This Row],[Unit_Cost]]</f>
        <v>134129.44</v>
      </c>
      <c r="Q1062" t="str">
        <f>IF(Inventory[[#This Row],[Stockout_Risk_Score]] &gt;= 0.8, "Critical",
   IF(Inventory[[#This Row],[Stockout_Risk_Score]] &gt;= 0.6, "High",
      IF(Inventory[[#This Row],[Stockout_Risk_Score]] &gt;= 0.3, "Medium", "Low")
   )
)</f>
        <v>Low</v>
      </c>
      <c r="R1062">
        <f>Inventory[[#This Row],[Lead_Time_Days]]*0.8</f>
        <v>3.2</v>
      </c>
      <c r="S1062">
        <f>MAX(0,Inventory[[#This Row],[Daily_Demand]]*Inventory[[#This Row],[Adj_Lead_Time]]+Inventory[[#This Row],[Safety_Stock]]-Inventory[[#This Row],[Current_Inventory]])</f>
        <v>0</v>
      </c>
    </row>
    <row r="1063" spans="1:19" x14ac:dyDescent="0.25">
      <c r="A1063">
        <v>1062</v>
      </c>
      <c r="B1063" t="s">
        <v>1084</v>
      </c>
      <c r="C1063" s="4" t="s">
        <v>41</v>
      </c>
      <c r="D1063" t="s">
        <v>14</v>
      </c>
      <c r="E1063" s="4">
        <v>164</v>
      </c>
      <c r="F1063" s="4">
        <v>3</v>
      </c>
      <c r="G1063" s="4">
        <v>447</v>
      </c>
      <c r="H1063" s="4">
        <v>119</v>
      </c>
      <c r="I1063" s="4">
        <v>345</v>
      </c>
      <c r="J1063" s="6">
        <v>1544.07</v>
      </c>
      <c r="K1063" s="4">
        <v>0.13300000000000001</v>
      </c>
      <c r="L1063" s="4" t="s">
        <v>19</v>
      </c>
      <c r="M1063" s="4">
        <f>Inventory[[#This Row],[Daily_Demand]]*Inventory[[#This Row],[Lead_Time_Days]]</f>
        <v>492</v>
      </c>
      <c r="N1063" s="4">
        <f>MAX(0, Inventory[[#This Row],[Demand_Duration_Lead_time]]+Inventory[[#This Row],[Safety_Stock]]-Inventory[[#This Row],[Current_Inventory]])</f>
        <v>164</v>
      </c>
      <c r="O10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63" s="8">
        <f>Inventory[[#This Row],[Current_Inventory]]*Inventory[[#This Row],[Unit_Cost]]</f>
        <v>690199.28999999992</v>
      </c>
      <c r="Q1063" t="str">
        <f>IF(Inventory[[#This Row],[Stockout_Risk_Score]] &gt;= 0.8, "Critical",
   IF(Inventory[[#This Row],[Stockout_Risk_Score]] &gt;= 0.6, "High",
      IF(Inventory[[#This Row],[Stockout_Risk_Score]] &gt;= 0.3, "Medium", "Low")
   )
)</f>
        <v>Low</v>
      </c>
      <c r="R1063">
        <f>Inventory[[#This Row],[Lead_Time_Days]]*0.8</f>
        <v>2.4000000000000004</v>
      </c>
      <c r="S1063">
        <f>MAX(0,Inventory[[#This Row],[Daily_Demand]]*Inventory[[#This Row],[Adj_Lead_Time]]+Inventory[[#This Row],[Safety_Stock]]-Inventory[[#This Row],[Current_Inventory]])</f>
        <v>65.600000000000136</v>
      </c>
    </row>
    <row r="1064" spans="1:19" x14ac:dyDescent="0.25">
      <c r="A1064">
        <v>1063</v>
      </c>
      <c r="B1064" t="s">
        <v>1085</v>
      </c>
      <c r="C1064" s="4" t="s">
        <v>13</v>
      </c>
      <c r="D1064" t="s">
        <v>14</v>
      </c>
      <c r="E1064" s="4">
        <v>158</v>
      </c>
      <c r="F1064" s="4">
        <v>9</v>
      </c>
      <c r="G1064" s="4">
        <v>579</v>
      </c>
      <c r="H1064" s="4">
        <v>173</v>
      </c>
      <c r="I1064" s="4">
        <v>245</v>
      </c>
      <c r="J1064" s="6">
        <v>656.03</v>
      </c>
      <c r="K1064" s="4">
        <v>0.85699999999999998</v>
      </c>
      <c r="L1064" s="4" t="s">
        <v>27</v>
      </c>
      <c r="M1064" s="4">
        <f>Inventory[[#This Row],[Daily_Demand]]*Inventory[[#This Row],[Lead_Time_Days]]</f>
        <v>1422</v>
      </c>
      <c r="N1064" s="4">
        <f>MAX(0, Inventory[[#This Row],[Demand_Duration_Lead_time]]+Inventory[[#This Row],[Safety_Stock]]-Inventory[[#This Row],[Current_Inventory]])</f>
        <v>1016</v>
      </c>
      <c r="O10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64" s="8">
        <f>Inventory[[#This Row],[Current_Inventory]]*Inventory[[#This Row],[Unit_Cost]]</f>
        <v>379841.37</v>
      </c>
      <c r="Q1064" t="str">
        <f>IF(Inventory[[#This Row],[Stockout_Risk_Score]] &gt;= 0.8, "Critical",
   IF(Inventory[[#This Row],[Stockout_Risk_Score]] &gt;= 0.6, "High",
      IF(Inventory[[#This Row],[Stockout_Risk_Score]] &gt;= 0.3, "Medium", "Low")
   )
)</f>
        <v>Critical</v>
      </c>
      <c r="R1064">
        <f>Inventory[[#This Row],[Lead_Time_Days]]*0.8</f>
        <v>7.2</v>
      </c>
      <c r="S1064">
        <f>MAX(0,Inventory[[#This Row],[Daily_Demand]]*Inventory[[#This Row],[Adj_Lead_Time]]+Inventory[[#This Row],[Safety_Stock]]-Inventory[[#This Row],[Current_Inventory]])</f>
        <v>731.60000000000014</v>
      </c>
    </row>
    <row r="1065" spans="1:19" x14ac:dyDescent="0.25">
      <c r="A1065">
        <v>1064</v>
      </c>
      <c r="B1065" t="s">
        <v>1086</v>
      </c>
      <c r="C1065" s="4" t="s">
        <v>41</v>
      </c>
      <c r="D1065" t="s">
        <v>22</v>
      </c>
      <c r="E1065" s="4">
        <v>185</v>
      </c>
      <c r="F1065" s="4">
        <v>7</v>
      </c>
      <c r="G1065" s="4">
        <v>221</v>
      </c>
      <c r="H1065" s="4">
        <v>215</v>
      </c>
      <c r="I1065" s="4">
        <v>176</v>
      </c>
      <c r="J1065" s="6">
        <v>1620.2</v>
      </c>
      <c r="K1065" s="4">
        <v>0.11799999999999999</v>
      </c>
      <c r="L1065" s="4" t="s">
        <v>15</v>
      </c>
      <c r="M1065" s="4">
        <f>Inventory[[#This Row],[Daily_Demand]]*Inventory[[#This Row],[Lead_Time_Days]]</f>
        <v>1295</v>
      </c>
      <c r="N1065" s="4">
        <f>MAX(0, Inventory[[#This Row],[Demand_Duration_Lead_time]]+Inventory[[#This Row],[Safety_Stock]]-Inventory[[#This Row],[Current_Inventory]])</f>
        <v>1289</v>
      </c>
      <c r="O10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65" s="8">
        <f>Inventory[[#This Row],[Current_Inventory]]*Inventory[[#This Row],[Unit_Cost]]</f>
        <v>358064.2</v>
      </c>
      <c r="Q1065" t="str">
        <f>IF(Inventory[[#This Row],[Stockout_Risk_Score]] &gt;= 0.8, "Critical",
   IF(Inventory[[#This Row],[Stockout_Risk_Score]] &gt;= 0.6, "High",
      IF(Inventory[[#This Row],[Stockout_Risk_Score]] &gt;= 0.3, "Medium", "Low")
   )
)</f>
        <v>Low</v>
      </c>
      <c r="R1065">
        <f>Inventory[[#This Row],[Lead_Time_Days]]*0.8</f>
        <v>5.6000000000000005</v>
      </c>
      <c r="S1065">
        <f>MAX(0,Inventory[[#This Row],[Daily_Demand]]*Inventory[[#This Row],[Adj_Lead_Time]]+Inventory[[#This Row],[Safety_Stock]]-Inventory[[#This Row],[Current_Inventory]])</f>
        <v>1030</v>
      </c>
    </row>
    <row r="1066" spans="1:19" x14ac:dyDescent="0.25">
      <c r="A1066">
        <v>1065</v>
      </c>
      <c r="B1066" t="s">
        <v>1087</v>
      </c>
      <c r="C1066" s="4" t="s">
        <v>41</v>
      </c>
      <c r="D1066" t="s">
        <v>18</v>
      </c>
      <c r="E1066" s="4">
        <v>18</v>
      </c>
      <c r="F1066" s="4">
        <v>9</v>
      </c>
      <c r="G1066" s="4">
        <v>78</v>
      </c>
      <c r="H1066" s="4">
        <v>41</v>
      </c>
      <c r="I1066" s="4">
        <v>191</v>
      </c>
      <c r="J1066" s="6">
        <v>1042.8499999999999</v>
      </c>
      <c r="K1066" s="4">
        <v>9.7000000000000003E-2</v>
      </c>
      <c r="L1066" s="4" t="s">
        <v>27</v>
      </c>
      <c r="M1066" s="4">
        <f>Inventory[[#This Row],[Daily_Demand]]*Inventory[[#This Row],[Lead_Time_Days]]</f>
        <v>162</v>
      </c>
      <c r="N1066" s="4">
        <f>MAX(0, Inventory[[#This Row],[Demand_Duration_Lead_time]]+Inventory[[#This Row],[Safety_Stock]]-Inventory[[#This Row],[Current_Inventory]])</f>
        <v>125</v>
      </c>
      <c r="O10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66" s="8">
        <f>Inventory[[#This Row],[Current_Inventory]]*Inventory[[#This Row],[Unit_Cost]]</f>
        <v>81342.299999999988</v>
      </c>
      <c r="Q1066" t="str">
        <f>IF(Inventory[[#This Row],[Stockout_Risk_Score]] &gt;= 0.8, "Critical",
   IF(Inventory[[#This Row],[Stockout_Risk_Score]] &gt;= 0.6, "High",
      IF(Inventory[[#This Row],[Stockout_Risk_Score]] &gt;= 0.3, "Medium", "Low")
   )
)</f>
        <v>Low</v>
      </c>
      <c r="R1066">
        <f>Inventory[[#This Row],[Lead_Time_Days]]*0.8</f>
        <v>7.2</v>
      </c>
      <c r="S1066">
        <f>MAX(0,Inventory[[#This Row],[Daily_Demand]]*Inventory[[#This Row],[Adj_Lead_Time]]+Inventory[[#This Row],[Safety_Stock]]-Inventory[[#This Row],[Current_Inventory]])</f>
        <v>92.6</v>
      </c>
    </row>
    <row r="1067" spans="1:19" x14ac:dyDescent="0.25">
      <c r="A1067">
        <v>1066</v>
      </c>
      <c r="B1067" t="s">
        <v>1088</v>
      </c>
      <c r="C1067" s="4" t="s">
        <v>13</v>
      </c>
      <c r="D1067" t="s">
        <v>14</v>
      </c>
      <c r="E1067" s="4">
        <v>184</v>
      </c>
      <c r="F1067" s="4">
        <v>14</v>
      </c>
      <c r="G1067" s="4">
        <v>716</v>
      </c>
      <c r="H1067" s="4">
        <v>83</v>
      </c>
      <c r="I1067" s="4">
        <v>185</v>
      </c>
      <c r="J1067" s="6">
        <v>585.5</v>
      </c>
      <c r="K1067" s="4">
        <v>0.32300000000000001</v>
      </c>
      <c r="L1067" s="4" t="s">
        <v>15</v>
      </c>
      <c r="M1067" s="4">
        <f>Inventory[[#This Row],[Daily_Demand]]*Inventory[[#This Row],[Lead_Time_Days]]</f>
        <v>2576</v>
      </c>
      <c r="N1067" s="4">
        <f>MAX(0, Inventory[[#This Row],[Demand_Duration_Lead_time]]+Inventory[[#This Row],[Safety_Stock]]-Inventory[[#This Row],[Current_Inventory]])</f>
        <v>1943</v>
      </c>
      <c r="O10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67" s="8">
        <f>Inventory[[#This Row],[Current_Inventory]]*Inventory[[#This Row],[Unit_Cost]]</f>
        <v>419218</v>
      </c>
      <c r="Q1067" t="str">
        <f>IF(Inventory[[#This Row],[Stockout_Risk_Score]] &gt;= 0.8, "Critical",
   IF(Inventory[[#This Row],[Stockout_Risk_Score]] &gt;= 0.6, "High",
      IF(Inventory[[#This Row],[Stockout_Risk_Score]] &gt;= 0.3, "Medium", "Low")
   )
)</f>
        <v>Medium</v>
      </c>
      <c r="R1067">
        <f>Inventory[[#This Row],[Lead_Time_Days]]*0.8</f>
        <v>11.200000000000001</v>
      </c>
      <c r="S1067">
        <f>MAX(0,Inventory[[#This Row],[Daily_Demand]]*Inventory[[#This Row],[Adj_Lead_Time]]+Inventory[[#This Row],[Safety_Stock]]-Inventory[[#This Row],[Current_Inventory]])</f>
        <v>1427.8000000000002</v>
      </c>
    </row>
    <row r="1068" spans="1:19" x14ac:dyDescent="0.25">
      <c r="A1068">
        <v>1067</v>
      </c>
      <c r="B1068" t="s">
        <v>1089</v>
      </c>
      <c r="C1068" s="4" t="s">
        <v>13</v>
      </c>
      <c r="D1068" t="s">
        <v>22</v>
      </c>
      <c r="E1068" s="4">
        <v>125</v>
      </c>
      <c r="F1068" s="4">
        <v>8</v>
      </c>
      <c r="G1068" s="4">
        <v>242</v>
      </c>
      <c r="H1068" s="4">
        <v>260</v>
      </c>
      <c r="I1068" s="4">
        <v>177</v>
      </c>
      <c r="J1068" s="6">
        <v>1907.88</v>
      </c>
      <c r="K1068" s="4">
        <v>0.63500000000000001</v>
      </c>
      <c r="L1068" s="4" t="s">
        <v>19</v>
      </c>
      <c r="M1068" s="4">
        <f>Inventory[[#This Row],[Daily_Demand]]*Inventory[[#This Row],[Lead_Time_Days]]</f>
        <v>1000</v>
      </c>
      <c r="N1068" s="4">
        <f>MAX(0, Inventory[[#This Row],[Demand_Duration_Lead_time]]+Inventory[[#This Row],[Safety_Stock]]-Inventory[[#This Row],[Current_Inventory]])</f>
        <v>1018</v>
      </c>
      <c r="O10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68" s="8">
        <f>Inventory[[#This Row],[Current_Inventory]]*Inventory[[#This Row],[Unit_Cost]]</f>
        <v>461706.96</v>
      </c>
      <c r="Q1068" t="str">
        <f>IF(Inventory[[#This Row],[Stockout_Risk_Score]] &gt;= 0.8, "Critical",
   IF(Inventory[[#This Row],[Stockout_Risk_Score]] &gt;= 0.6, "High",
      IF(Inventory[[#This Row],[Stockout_Risk_Score]] &gt;= 0.3, "Medium", "Low")
   )
)</f>
        <v>High</v>
      </c>
      <c r="R1068">
        <f>Inventory[[#This Row],[Lead_Time_Days]]*0.8</f>
        <v>6.4</v>
      </c>
      <c r="S1068">
        <f>MAX(0,Inventory[[#This Row],[Daily_Demand]]*Inventory[[#This Row],[Adj_Lead_Time]]+Inventory[[#This Row],[Safety_Stock]]-Inventory[[#This Row],[Current_Inventory]])</f>
        <v>818</v>
      </c>
    </row>
    <row r="1069" spans="1:19" x14ac:dyDescent="0.25">
      <c r="A1069">
        <v>1068</v>
      </c>
      <c r="B1069" t="s">
        <v>1090</v>
      </c>
      <c r="C1069" s="4" t="s">
        <v>17</v>
      </c>
      <c r="D1069" t="s">
        <v>22</v>
      </c>
      <c r="E1069" s="4">
        <v>40</v>
      </c>
      <c r="F1069" s="4">
        <v>4</v>
      </c>
      <c r="G1069" s="4">
        <v>511</v>
      </c>
      <c r="H1069" s="4">
        <v>30</v>
      </c>
      <c r="I1069" s="4">
        <v>372</v>
      </c>
      <c r="J1069" s="6">
        <v>1541.87</v>
      </c>
      <c r="K1069" s="4">
        <v>0.71099999999999997</v>
      </c>
      <c r="L1069" s="4" t="s">
        <v>19</v>
      </c>
      <c r="M1069" s="4">
        <f>Inventory[[#This Row],[Daily_Demand]]*Inventory[[#This Row],[Lead_Time_Days]]</f>
        <v>160</v>
      </c>
      <c r="N1069" s="4">
        <f>MAX(0, Inventory[[#This Row],[Demand_Duration_Lead_time]]+Inventory[[#This Row],[Safety_Stock]]-Inventory[[#This Row],[Current_Inventory]])</f>
        <v>0</v>
      </c>
      <c r="O10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069" s="8">
        <f>Inventory[[#This Row],[Current_Inventory]]*Inventory[[#This Row],[Unit_Cost]]</f>
        <v>787895.57</v>
      </c>
      <c r="Q1069" t="str">
        <f>IF(Inventory[[#This Row],[Stockout_Risk_Score]] &gt;= 0.8, "Critical",
   IF(Inventory[[#This Row],[Stockout_Risk_Score]] &gt;= 0.6, "High",
      IF(Inventory[[#This Row],[Stockout_Risk_Score]] &gt;= 0.3, "Medium", "Low")
   )
)</f>
        <v>High</v>
      </c>
      <c r="R1069">
        <f>Inventory[[#This Row],[Lead_Time_Days]]*0.8</f>
        <v>3.2</v>
      </c>
      <c r="S1069">
        <f>MAX(0,Inventory[[#This Row],[Daily_Demand]]*Inventory[[#This Row],[Adj_Lead_Time]]+Inventory[[#This Row],[Safety_Stock]]-Inventory[[#This Row],[Current_Inventory]])</f>
        <v>0</v>
      </c>
    </row>
    <row r="1070" spans="1:19" x14ac:dyDescent="0.25">
      <c r="A1070">
        <v>1069</v>
      </c>
      <c r="B1070" t="s">
        <v>1091</v>
      </c>
      <c r="C1070" s="4" t="s">
        <v>41</v>
      </c>
      <c r="D1070" t="s">
        <v>18</v>
      </c>
      <c r="E1070" s="4">
        <v>12</v>
      </c>
      <c r="F1070" s="4">
        <v>9</v>
      </c>
      <c r="G1070" s="4">
        <v>30</v>
      </c>
      <c r="H1070" s="4">
        <v>82</v>
      </c>
      <c r="I1070" s="4">
        <v>223</v>
      </c>
      <c r="J1070" s="6">
        <v>1972.09</v>
      </c>
      <c r="K1070" s="4">
        <v>0.88100000000000001</v>
      </c>
      <c r="L1070" s="4" t="s">
        <v>15</v>
      </c>
      <c r="M1070" s="4">
        <f>Inventory[[#This Row],[Daily_Demand]]*Inventory[[#This Row],[Lead_Time_Days]]</f>
        <v>108</v>
      </c>
      <c r="N1070" s="4">
        <f>MAX(0, Inventory[[#This Row],[Demand_Duration_Lead_time]]+Inventory[[#This Row],[Safety_Stock]]-Inventory[[#This Row],[Current_Inventory]])</f>
        <v>160</v>
      </c>
      <c r="O10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70" s="8">
        <f>Inventory[[#This Row],[Current_Inventory]]*Inventory[[#This Row],[Unit_Cost]]</f>
        <v>59162.7</v>
      </c>
      <c r="Q1070" t="str">
        <f>IF(Inventory[[#This Row],[Stockout_Risk_Score]] &gt;= 0.8, "Critical",
   IF(Inventory[[#This Row],[Stockout_Risk_Score]] &gt;= 0.6, "High",
      IF(Inventory[[#This Row],[Stockout_Risk_Score]] &gt;= 0.3, "Medium", "Low")
   )
)</f>
        <v>Critical</v>
      </c>
      <c r="R1070">
        <f>Inventory[[#This Row],[Lead_Time_Days]]*0.8</f>
        <v>7.2</v>
      </c>
      <c r="S1070">
        <f>MAX(0,Inventory[[#This Row],[Daily_Demand]]*Inventory[[#This Row],[Adj_Lead_Time]]+Inventory[[#This Row],[Safety_Stock]]-Inventory[[#This Row],[Current_Inventory]])</f>
        <v>138.4</v>
      </c>
    </row>
    <row r="1071" spans="1:19" x14ac:dyDescent="0.25">
      <c r="A1071">
        <v>1070</v>
      </c>
      <c r="B1071" t="s">
        <v>1092</v>
      </c>
      <c r="C1071" s="4" t="s">
        <v>41</v>
      </c>
      <c r="D1071" t="s">
        <v>18</v>
      </c>
      <c r="E1071" s="4">
        <v>172</v>
      </c>
      <c r="F1071" s="4">
        <v>11</v>
      </c>
      <c r="G1071" s="4">
        <v>720</v>
      </c>
      <c r="H1071" s="4">
        <v>50</v>
      </c>
      <c r="I1071" s="4">
        <v>267</v>
      </c>
      <c r="J1071" s="6">
        <v>760.72</v>
      </c>
      <c r="K1071" s="4">
        <v>0.54100000000000004</v>
      </c>
      <c r="L1071" s="4" t="s">
        <v>19</v>
      </c>
      <c r="M1071" s="4">
        <f>Inventory[[#This Row],[Daily_Demand]]*Inventory[[#This Row],[Lead_Time_Days]]</f>
        <v>1892</v>
      </c>
      <c r="N1071" s="4">
        <f>MAX(0, Inventory[[#This Row],[Demand_Duration_Lead_time]]+Inventory[[#This Row],[Safety_Stock]]-Inventory[[#This Row],[Current_Inventory]])</f>
        <v>1222</v>
      </c>
      <c r="O10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71" s="8">
        <f>Inventory[[#This Row],[Current_Inventory]]*Inventory[[#This Row],[Unit_Cost]]</f>
        <v>547718.40000000002</v>
      </c>
      <c r="Q1071" t="str">
        <f>IF(Inventory[[#This Row],[Stockout_Risk_Score]] &gt;= 0.8, "Critical",
   IF(Inventory[[#This Row],[Stockout_Risk_Score]] &gt;= 0.6, "High",
      IF(Inventory[[#This Row],[Stockout_Risk_Score]] &gt;= 0.3, "Medium", "Low")
   )
)</f>
        <v>Medium</v>
      </c>
      <c r="R1071">
        <f>Inventory[[#This Row],[Lead_Time_Days]]*0.8</f>
        <v>8.8000000000000007</v>
      </c>
      <c r="S1071">
        <f>MAX(0,Inventory[[#This Row],[Daily_Demand]]*Inventory[[#This Row],[Adj_Lead_Time]]+Inventory[[#This Row],[Safety_Stock]]-Inventory[[#This Row],[Current_Inventory]])</f>
        <v>843.60000000000014</v>
      </c>
    </row>
    <row r="1072" spans="1:19" x14ac:dyDescent="0.25">
      <c r="A1072">
        <v>1071</v>
      </c>
      <c r="B1072" t="s">
        <v>1093</v>
      </c>
      <c r="C1072" s="4" t="s">
        <v>17</v>
      </c>
      <c r="D1072" t="s">
        <v>18</v>
      </c>
      <c r="E1072" s="4">
        <v>154</v>
      </c>
      <c r="F1072" s="4">
        <v>2</v>
      </c>
      <c r="G1072" s="4">
        <v>531</v>
      </c>
      <c r="H1072" s="4">
        <v>103</v>
      </c>
      <c r="I1072" s="4">
        <v>163</v>
      </c>
      <c r="J1072" s="6">
        <v>1315.98</v>
      </c>
      <c r="K1072" s="4">
        <v>0.39300000000000002</v>
      </c>
      <c r="L1072" s="4" t="s">
        <v>19</v>
      </c>
      <c r="M1072" s="4">
        <f>Inventory[[#This Row],[Daily_Demand]]*Inventory[[#This Row],[Lead_Time_Days]]</f>
        <v>308</v>
      </c>
      <c r="N1072" s="4">
        <f>MAX(0, Inventory[[#This Row],[Demand_Duration_Lead_time]]+Inventory[[#This Row],[Safety_Stock]]-Inventory[[#This Row],[Current_Inventory]])</f>
        <v>0</v>
      </c>
      <c r="O10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72" s="8">
        <f>Inventory[[#This Row],[Current_Inventory]]*Inventory[[#This Row],[Unit_Cost]]</f>
        <v>698785.38</v>
      </c>
      <c r="Q1072" t="str">
        <f>IF(Inventory[[#This Row],[Stockout_Risk_Score]] &gt;= 0.8, "Critical",
   IF(Inventory[[#This Row],[Stockout_Risk_Score]] &gt;= 0.6, "High",
      IF(Inventory[[#This Row],[Stockout_Risk_Score]] &gt;= 0.3, "Medium", "Low")
   )
)</f>
        <v>Medium</v>
      </c>
      <c r="R1072">
        <f>Inventory[[#This Row],[Lead_Time_Days]]*0.8</f>
        <v>1.6</v>
      </c>
      <c r="S1072">
        <f>MAX(0,Inventory[[#This Row],[Daily_Demand]]*Inventory[[#This Row],[Adj_Lead_Time]]+Inventory[[#This Row],[Safety_Stock]]-Inventory[[#This Row],[Current_Inventory]])</f>
        <v>0</v>
      </c>
    </row>
    <row r="1073" spans="1:19" x14ac:dyDescent="0.25">
      <c r="A1073">
        <v>1072</v>
      </c>
      <c r="B1073" t="s">
        <v>1094</v>
      </c>
      <c r="C1073" s="4" t="s">
        <v>21</v>
      </c>
      <c r="D1073" t="s">
        <v>18</v>
      </c>
      <c r="E1073" s="4">
        <v>20</v>
      </c>
      <c r="F1073" s="4">
        <v>2</v>
      </c>
      <c r="G1073" s="4">
        <v>329</v>
      </c>
      <c r="H1073" s="4">
        <v>141</v>
      </c>
      <c r="I1073" s="4">
        <v>399</v>
      </c>
      <c r="J1073" s="6">
        <v>1242.5999999999999</v>
      </c>
      <c r="K1073" s="4">
        <v>0.35899999999999999</v>
      </c>
      <c r="L1073" s="4" t="s">
        <v>19</v>
      </c>
      <c r="M1073" s="4">
        <f>Inventory[[#This Row],[Daily_Demand]]*Inventory[[#This Row],[Lead_Time_Days]]</f>
        <v>40</v>
      </c>
      <c r="N1073" s="4">
        <f>MAX(0, Inventory[[#This Row],[Demand_Duration_Lead_time]]+Inventory[[#This Row],[Safety_Stock]]-Inventory[[#This Row],[Current_Inventory]])</f>
        <v>0</v>
      </c>
      <c r="O10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73" s="8">
        <f>Inventory[[#This Row],[Current_Inventory]]*Inventory[[#This Row],[Unit_Cost]]</f>
        <v>408815.39999999997</v>
      </c>
      <c r="Q1073" t="str">
        <f>IF(Inventory[[#This Row],[Stockout_Risk_Score]] &gt;= 0.8, "Critical",
   IF(Inventory[[#This Row],[Stockout_Risk_Score]] &gt;= 0.6, "High",
      IF(Inventory[[#This Row],[Stockout_Risk_Score]] &gt;= 0.3, "Medium", "Low")
   )
)</f>
        <v>Medium</v>
      </c>
      <c r="R1073">
        <f>Inventory[[#This Row],[Lead_Time_Days]]*0.8</f>
        <v>1.6</v>
      </c>
      <c r="S1073">
        <f>MAX(0,Inventory[[#This Row],[Daily_Demand]]*Inventory[[#This Row],[Adj_Lead_Time]]+Inventory[[#This Row],[Safety_Stock]]-Inventory[[#This Row],[Current_Inventory]])</f>
        <v>0</v>
      </c>
    </row>
    <row r="1074" spans="1:19" x14ac:dyDescent="0.25">
      <c r="A1074">
        <v>1073</v>
      </c>
      <c r="B1074" t="s">
        <v>1095</v>
      </c>
      <c r="C1074" s="4" t="s">
        <v>21</v>
      </c>
      <c r="D1074" t="s">
        <v>18</v>
      </c>
      <c r="E1074" s="4">
        <v>95</v>
      </c>
      <c r="F1074" s="4">
        <v>14</v>
      </c>
      <c r="G1074" s="4">
        <v>768</v>
      </c>
      <c r="H1074" s="4">
        <v>108</v>
      </c>
      <c r="I1074" s="4">
        <v>61</v>
      </c>
      <c r="J1074" s="6">
        <v>1390.74</v>
      </c>
      <c r="K1074" s="4">
        <v>0.84699999999999998</v>
      </c>
      <c r="L1074" s="4" t="s">
        <v>27</v>
      </c>
      <c r="M1074" s="4">
        <f>Inventory[[#This Row],[Daily_Demand]]*Inventory[[#This Row],[Lead_Time_Days]]</f>
        <v>1330</v>
      </c>
      <c r="N1074" s="4">
        <f>MAX(0, Inventory[[#This Row],[Demand_Duration_Lead_time]]+Inventory[[#This Row],[Safety_Stock]]-Inventory[[#This Row],[Current_Inventory]])</f>
        <v>670</v>
      </c>
      <c r="O10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74" s="8">
        <f>Inventory[[#This Row],[Current_Inventory]]*Inventory[[#This Row],[Unit_Cost]]</f>
        <v>1068088.3200000001</v>
      </c>
      <c r="Q1074" t="str">
        <f>IF(Inventory[[#This Row],[Stockout_Risk_Score]] &gt;= 0.8, "Critical",
   IF(Inventory[[#This Row],[Stockout_Risk_Score]] &gt;= 0.6, "High",
      IF(Inventory[[#This Row],[Stockout_Risk_Score]] &gt;= 0.3, "Medium", "Low")
   )
)</f>
        <v>Critical</v>
      </c>
      <c r="R1074">
        <f>Inventory[[#This Row],[Lead_Time_Days]]*0.8</f>
        <v>11.200000000000001</v>
      </c>
      <c r="S1074">
        <f>MAX(0,Inventory[[#This Row],[Daily_Demand]]*Inventory[[#This Row],[Adj_Lead_Time]]+Inventory[[#This Row],[Safety_Stock]]-Inventory[[#This Row],[Current_Inventory]])</f>
        <v>404</v>
      </c>
    </row>
    <row r="1075" spans="1:19" x14ac:dyDescent="0.25">
      <c r="A1075">
        <v>1074</v>
      </c>
      <c r="B1075" t="s">
        <v>1096</v>
      </c>
      <c r="C1075" s="4" t="s">
        <v>21</v>
      </c>
      <c r="D1075" t="s">
        <v>14</v>
      </c>
      <c r="E1075" s="4">
        <v>124</v>
      </c>
      <c r="F1075" s="4">
        <v>14</v>
      </c>
      <c r="G1075" s="4">
        <v>53</v>
      </c>
      <c r="H1075" s="4">
        <v>62</v>
      </c>
      <c r="I1075" s="4">
        <v>293</v>
      </c>
      <c r="J1075" s="6">
        <v>124.72</v>
      </c>
      <c r="K1075" s="4">
        <v>0.72399999999999998</v>
      </c>
      <c r="L1075" s="4" t="s">
        <v>27</v>
      </c>
      <c r="M1075" s="4">
        <f>Inventory[[#This Row],[Daily_Demand]]*Inventory[[#This Row],[Lead_Time_Days]]</f>
        <v>1736</v>
      </c>
      <c r="N1075" s="4">
        <f>MAX(0, Inventory[[#This Row],[Demand_Duration_Lead_time]]+Inventory[[#This Row],[Safety_Stock]]-Inventory[[#This Row],[Current_Inventory]])</f>
        <v>1745</v>
      </c>
      <c r="O10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75" s="8">
        <f>Inventory[[#This Row],[Current_Inventory]]*Inventory[[#This Row],[Unit_Cost]]</f>
        <v>6610.16</v>
      </c>
      <c r="Q1075" t="str">
        <f>IF(Inventory[[#This Row],[Stockout_Risk_Score]] &gt;= 0.8, "Critical",
   IF(Inventory[[#This Row],[Stockout_Risk_Score]] &gt;= 0.6, "High",
      IF(Inventory[[#This Row],[Stockout_Risk_Score]] &gt;= 0.3, "Medium", "Low")
   )
)</f>
        <v>High</v>
      </c>
      <c r="R1075">
        <f>Inventory[[#This Row],[Lead_Time_Days]]*0.8</f>
        <v>11.200000000000001</v>
      </c>
      <c r="S1075">
        <f>MAX(0,Inventory[[#This Row],[Daily_Demand]]*Inventory[[#This Row],[Adj_Lead_Time]]+Inventory[[#This Row],[Safety_Stock]]-Inventory[[#This Row],[Current_Inventory]])</f>
        <v>1397.8000000000002</v>
      </c>
    </row>
    <row r="1076" spans="1:19" x14ac:dyDescent="0.25">
      <c r="A1076">
        <v>1075</v>
      </c>
      <c r="B1076" t="s">
        <v>1097</v>
      </c>
      <c r="C1076" s="4" t="s">
        <v>17</v>
      </c>
      <c r="D1076" t="s">
        <v>22</v>
      </c>
      <c r="E1076" s="4">
        <v>192</v>
      </c>
      <c r="F1076" s="4">
        <v>11</v>
      </c>
      <c r="G1076" s="4">
        <v>359</v>
      </c>
      <c r="H1076" s="4">
        <v>238</v>
      </c>
      <c r="I1076" s="4">
        <v>101</v>
      </c>
      <c r="J1076" s="6">
        <v>618.85</v>
      </c>
      <c r="K1076" s="4">
        <v>0.90500000000000003</v>
      </c>
      <c r="L1076" s="4" t="s">
        <v>15</v>
      </c>
      <c r="M1076" s="4">
        <f>Inventory[[#This Row],[Daily_Demand]]*Inventory[[#This Row],[Lead_Time_Days]]</f>
        <v>2112</v>
      </c>
      <c r="N1076" s="4">
        <f>MAX(0, Inventory[[#This Row],[Demand_Duration_Lead_time]]+Inventory[[#This Row],[Safety_Stock]]-Inventory[[#This Row],[Current_Inventory]])</f>
        <v>1991</v>
      </c>
      <c r="O10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76" s="8">
        <f>Inventory[[#This Row],[Current_Inventory]]*Inventory[[#This Row],[Unit_Cost]]</f>
        <v>222167.15</v>
      </c>
      <c r="Q1076" t="str">
        <f>IF(Inventory[[#This Row],[Stockout_Risk_Score]] &gt;= 0.8, "Critical",
   IF(Inventory[[#This Row],[Stockout_Risk_Score]] &gt;= 0.6, "High",
      IF(Inventory[[#This Row],[Stockout_Risk_Score]] &gt;= 0.3, "Medium", "Low")
   )
)</f>
        <v>Critical</v>
      </c>
      <c r="R1076">
        <f>Inventory[[#This Row],[Lead_Time_Days]]*0.8</f>
        <v>8.8000000000000007</v>
      </c>
      <c r="S1076">
        <f>MAX(0,Inventory[[#This Row],[Daily_Demand]]*Inventory[[#This Row],[Adj_Lead_Time]]+Inventory[[#This Row],[Safety_Stock]]-Inventory[[#This Row],[Current_Inventory]])</f>
        <v>1568.6000000000001</v>
      </c>
    </row>
    <row r="1077" spans="1:19" x14ac:dyDescent="0.25">
      <c r="A1077">
        <v>1076</v>
      </c>
      <c r="B1077" t="s">
        <v>1098</v>
      </c>
      <c r="C1077" s="4" t="s">
        <v>41</v>
      </c>
      <c r="D1077" t="s">
        <v>14</v>
      </c>
      <c r="E1077" s="4">
        <v>64</v>
      </c>
      <c r="F1077" s="4">
        <v>14</v>
      </c>
      <c r="G1077" s="4">
        <v>666</v>
      </c>
      <c r="H1077" s="4">
        <v>137</v>
      </c>
      <c r="I1077" s="4">
        <v>235</v>
      </c>
      <c r="J1077" s="6">
        <v>1823.21</v>
      </c>
      <c r="K1077" s="4">
        <v>0.96399999999999997</v>
      </c>
      <c r="L1077" s="4" t="s">
        <v>15</v>
      </c>
      <c r="M1077" s="4">
        <f>Inventory[[#This Row],[Daily_Demand]]*Inventory[[#This Row],[Lead_Time_Days]]</f>
        <v>896</v>
      </c>
      <c r="N1077" s="4">
        <f>MAX(0, Inventory[[#This Row],[Demand_Duration_Lead_time]]+Inventory[[#This Row],[Safety_Stock]]-Inventory[[#This Row],[Current_Inventory]])</f>
        <v>367</v>
      </c>
      <c r="O10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77" s="8">
        <f>Inventory[[#This Row],[Current_Inventory]]*Inventory[[#This Row],[Unit_Cost]]</f>
        <v>1214257.8600000001</v>
      </c>
      <c r="Q1077" t="str">
        <f>IF(Inventory[[#This Row],[Stockout_Risk_Score]] &gt;= 0.8, "Critical",
   IF(Inventory[[#This Row],[Stockout_Risk_Score]] &gt;= 0.6, "High",
      IF(Inventory[[#This Row],[Stockout_Risk_Score]] &gt;= 0.3, "Medium", "Low")
   )
)</f>
        <v>Critical</v>
      </c>
      <c r="R1077">
        <f>Inventory[[#This Row],[Lead_Time_Days]]*0.8</f>
        <v>11.200000000000001</v>
      </c>
      <c r="S1077">
        <f>MAX(0,Inventory[[#This Row],[Daily_Demand]]*Inventory[[#This Row],[Adj_Lead_Time]]+Inventory[[#This Row],[Safety_Stock]]-Inventory[[#This Row],[Current_Inventory]])</f>
        <v>187.80000000000007</v>
      </c>
    </row>
    <row r="1078" spans="1:19" x14ac:dyDescent="0.25">
      <c r="A1078">
        <v>1077</v>
      </c>
      <c r="B1078" t="s">
        <v>1099</v>
      </c>
      <c r="C1078" s="4" t="s">
        <v>17</v>
      </c>
      <c r="D1078" t="s">
        <v>14</v>
      </c>
      <c r="E1078" s="4">
        <v>14</v>
      </c>
      <c r="F1078" s="4">
        <v>9</v>
      </c>
      <c r="G1078" s="4">
        <v>500</v>
      </c>
      <c r="H1078" s="4">
        <v>221</v>
      </c>
      <c r="I1078" s="4">
        <v>282</v>
      </c>
      <c r="J1078" s="6">
        <v>876.45</v>
      </c>
      <c r="K1078" s="4">
        <v>0.3</v>
      </c>
      <c r="L1078" s="4" t="s">
        <v>27</v>
      </c>
      <c r="M1078" s="4">
        <f>Inventory[[#This Row],[Daily_Demand]]*Inventory[[#This Row],[Lead_Time_Days]]</f>
        <v>126</v>
      </c>
      <c r="N1078" s="4">
        <f>MAX(0, Inventory[[#This Row],[Demand_Duration_Lead_time]]+Inventory[[#This Row],[Safety_Stock]]-Inventory[[#This Row],[Current_Inventory]])</f>
        <v>0</v>
      </c>
      <c r="O10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78" s="8">
        <f>Inventory[[#This Row],[Current_Inventory]]*Inventory[[#This Row],[Unit_Cost]]</f>
        <v>438225</v>
      </c>
      <c r="Q1078" t="str">
        <f>IF(Inventory[[#This Row],[Stockout_Risk_Score]] &gt;= 0.8, "Critical",
   IF(Inventory[[#This Row],[Stockout_Risk_Score]] &gt;= 0.6, "High",
      IF(Inventory[[#This Row],[Stockout_Risk_Score]] &gt;= 0.3, "Medium", "Low")
   )
)</f>
        <v>Medium</v>
      </c>
      <c r="R1078">
        <f>Inventory[[#This Row],[Lead_Time_Days]]*0.8</f>
        <v>7.2</v>
      </c>
      <c r="S1078">
        <f>MAX(0,Inventory[[#This Row],[Daily_Demand]]*Inventory[[#This Row],[Adj_Lead_Time]]+Inventory[[#This Row],[Safety_Stock]]-Inventory[[#This Row],[Current_Inventory]])</f>
        <v>0</v>
      </c>
    </row>
    <row r="1079" spans="1:19" x14ac:dyDescent="0.25">
      <c r="A1079">
        <v>1078</v>
      </c>
      <c r="B1079" t="s">
        <v>1100</v>
      </c>
      <c r="C1079" s="4" t="s">
        <v>17</v>
      </c>
      <c r="D1079" t="s">
        <v>14</v>
      </c>
      <c r="E1079" s="4">
        <v>157</v>
      </c>
      <c r="F1079" s="4">
        <v>14</v>
      </c>
      <c r="G1079" s="4">
        <v>593</v>
      </c>
      <c r="H1079" s="4">
        <v>294</v>
      </c>
      <c r="I1079" s="4">
        <v>51</v>
      </c>
      <c r="J1079" s="6">
        <v>1923.26</v>
      </c>
      <c r="K1079" s="4">
        <v>0.53</v>
      </c>
      <c r="L1079" s="4" t="s">
        <v>19</v>
      </c>
      <c r="M1079" s="4">
        <f>Inventory[[#This Row],[Daily_Demand]]*Inventory[[#This Row],[Lead_Time_Days]]</f>
        <v>2198</v>
      </c>
      <c r="N1079" s="4">
        <f>MAX(0, Inventory[[#This Row],[Demand_Duration_Lead_time]]+Inventory[[#This Row],[Safety_Stock]]-Inventory[[#This Row],[Current_Inventory]])</f>
        <v>1899</v>
      </c>
      <c r="O10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79" s="8">
        <f>Inventory[[#This Row],[Current_Inventory]]*Inventory[[#This Row],[Unit_Cost]]</f>
        <v>1140493.18</v>
      </c>
      <c r="Q1079" t="str">
        <f>IF(Inventory[[#This Row],[Stockout_Risk_Score]] &gt;= 0.8, "Critical",
   IF(Inventory[[#This Row],[Stockout_Risk_Score]] &gt;= 0.6, "High",
      IF(Inventory[[#This Row],[Stockout_Risk_Score]] &gt;= 0.3, "Medium", "Low")
   )
)</f>
        <v>Medium</v>
      </c>
      <c r="R1079">
        <f>Inventory[[#This Row],[Lead_Time_Days]]*0.8</f>
        <v>11.200000000000001</v>
      </c>
      <c r="S1079">
        <f>MAX(0,Inventory[[#This Row],[Daily_Demand]]*Inventory[[#This Row],[Adj_Lead_Time]]+Inventory[[#This Row],[Safety_Stock]]-Inventory[[#This Row],[Current_Inventory]])</f>
        <v>1459.4</v>
      </c>
    </row>
    <row r="1080" spans="1:19" x14ac:dyDescent="0.25">
      <c r="A1080">
        <v>1079</v>
      </c>
      <c r="B1080" t="s">
        <v>1101</v>
      </c>
      <c r="C1080" s="4" t="s">
        <v>21</v>
      </c>
      <c r="D1080" t="s">
        <v>14</v>
      </c>
      <c r="E1080" s="4">
        <v>35</v>
      </c>
      <c r="F1080" s="4">
        <v>10</v>
      </c>
      <c r="G1080" s="4">
        <v>758</v>
      </c>
      <c r="H1080" s="4">
        <v>288</v>
      </c>
      <c r="I1080" s="4">
        <v>50</v>
      </c>
      <c r="J1080" s="6">
        <v>466.33</v>
      </c>
      <c r="K1080" s="4">
        <v>0.63200000000000001</v>
      </c>
      <c r="L1080" s="4" t="s">
        <v>27</v>
      </c>
      <c r="M1080" s="4">
        <f>Inventory[[#This Row],[Daily_Demand]]*Inventory[[#This Row],[Lead_Time_Days]]</f>
        <v>350</v>
      </c>
      <c r="N1080" s="4">
        <f>MAX(0, Inventory[[#This Row],[Demand_Duration_Lead_time]]+Inventory[[#This Row],[Safety_Stock]]-Inventory[[#This Row],[Current_Inventory]])</f>
        <v>0</v>
      </c>
      <c r="O10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80" s="8">
        <f>Inventory[[#This Row],[Current_Inventory]]*Inventory[[#This Row],[Unit_Cost]]</f>
        <v>353478.14</v>
      </c>
      <c r="Q1080" t="str">
        <f>IF(Inventory[[#This Row],[Stockout_Risk_Score]] &gt;= 0.8, "Critical",
   IF(Inventory[[#This Row],[Stockout_Risk_Score]] &gt;= 0.6, "High",
      IF(Inventory[[#This Row],[Stockout_Risk_Score]] &gt;= 0.3, "Medium", "Low")
   )
)</f>
        <v>High</v>
      </c>
      <c r="R1080">
        <f>Inventory[[#This Row],[Lead_Time_Days]]*0.8</f>
        <v>8</v>
      </c>
      <c r="S1080">
        <f>MAX(0,Inventory[[#This Row],[Daily_Demand]]*Inventory[[#This Row],[Adj_Lead_Time]]+Inventory[[#This Row],[Safety_Stock]]-Inventory[[#This Row],[Current_Inventory]])</f>
        <v>0</v>
      </c>
    </row>
    <row r="1081" spans="1:19" x14ac:dyDescent="0.25">
      <c r="A1081">
        <v>1080</v>
      </c>
      <c r="B1081" t="s">
        <v>1102</v>
      </c>
      <c r="C1081" s="4" t="s">
        <v>26</v>
      </c>
      <c r="D1081" t="s">
        <v>14</v>
      </c>
      <c r="E1081" s="4">
        <v>25</v>
      </c>
      <c r="F1081" s="4">
        <v>11</v>
      </c>
      <c r="G1081" s="4">
        <v>112</v>
      </c>
      <c r="H1081" s="4">
        <v>168</v>
      </c>
      <c r="I1081" s="4">
        <v>288</v>
      </c>
      <c r="J1081" s="6">
        <v>1994.98</v>
      </c>
      <c r="K1081" s="4">
        <v>0.16400000000000001</v>
      </c>
      <c r="L1081" s="4" t="s">
        <v>19</v>
      </c>
      <c r="M1081" s="4">
        <f>Inventory[[#This Row],[Daily_Demand]]*Inventory[[#This Row],[Lead_Time_Days]]</f>
        <v>275</v>
      </c>
      <c r="N1081" s="4">
        <f>MAX(0, Inventory[[#This Row],[Demand_Duration_Lead_time]]+Inventory[[#This Row],[Safety_Stock]]-Inventory[[#This Row],[Current_Inventory]])</f>
        <v>331</v>
      </c>
      <c r="O10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81" s="8">
        <f>Inventory[[#This Row],[Current_Inventory]]*Inventory[[#This Row],[Unit_Cost]]</f>
        <v>223437.76</v>
      </c>
      <c r="Q1081" t="str">
        <f>IF(Inventory[[#This Row],[Stockout_Risk_Score]] &gt;= 0.8, "Critical",
   IF(Inventory[[#This Row],[Stockout_Risk_Score]] &gt;= 0.6, "High",
      IF(Inventory[[#This Row],[Stockout_Risk_Score]] &gt;= 0.3, "Medium", "Low")
   )
)</f>
        <v>Low</v>
      </c>
      <c r="R1081">
        <f>Inventory[[#This Row],[Lead_Time_Days]]*0.8</f>
        <v>8.8000000000000007</v>
      </c>
      <c r="S1081">
        <f>MAX(0,Inventory[[#This Row],[Daily_Demand]]*Inventory[[#This Row],[Adj_Lead_Time]]+Inventory[[#This Row],[Safety_Stock]]-Inventory[[#This Row],[Current_Inventory]])</f>
        <v>276</v>
      </c>
    </row>
    <row r="1082" spans="1:19" x14ac:dyDescent="0.25">
      <c r="A1082">
        <v>1081</v>
      </c>
      <c r="B1082" t="s">
        <v>1103</v>
      </c>
      <c r="C1082" s="4" t="s">
        <v>41</v>
      </c>
      <c r="D1082" t="s">
        <v>18</v>
      </c>
      <c r="E1082" s="4">
        <v>85</v>
      </c>
      <c r="F1082" s="4">
        <v>7</v>
      </c>
      <c r="G1082" s="4">
        <v>647</v>
      </c>
      <c r="H1082" s="4">
        <v>242</v>
      </c>
      <c r="I1082" s="4">
        <v>104</v>
      </c>
      <c r="J1082" s="6">
        <v>1410.28</v>
      </c>
      <c r="K1082" s="4">
        <v>5.2999999999999999E-2</v>
      </c>
      <c r="L1082" s="4" t="s">
        <v>15</v>
      </c>
      <c r="M1082" s="4">
        <f>Inventory[[#This Row],[Daily_Demand]]*Inventory[[#This Row],[Lead_Time_Days]]</f>
        <v>595</v>
      </c>
      <c r="N1082" s="4">
        <f>MAX(0, Inventory[[#This Row],[Demand_Duration_Lead_time]]+Inventory[[#This Row],[Safety_Stock]]-Inventory[[#This Row],[Current_Inventory]])</f>
        <v>190</v>
      </c>
      <c r="O10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82" s="8">
        <f>Inventory[[#This Row],[Current_Inventory]]*Inventory[[#This Row],[Unit_Cost]]</f>
        <v>912451.16</v>
      </c>
      <c r="Q1082" t="str">
        <f>IF(Inventory[[#This Row],[Stockout_Risk_Score]] &gt;= 0.8, "Critical",
   IF(Inventory[[#This Row],[Stockout_Risk_Score]] &gt;= 0.6, "High",
      IF(Inventory[[#This Row],[Stockout_Risk_Score]] &gt;= 0.3, "Medium", "Low")
   )
)</f>
        <v>Low</v>
      </c>
      <c r="R1082">
        <f>Inventory[[#This Row],[Lead_Time_Days]]*0.8</f>
        <v>5.6000000000000005</v>
      </c>
      <c r="S1082">
        <f>MAX(0,Inventory[[#This Row],[Daily_Demand]]*Inventory[[#This Row],[Adj_Lead_Time]]+Inventory[[#This Row],[Safety_Stock]]-Inventory[[#This Row],[Current_Inventory]])</f>
        <v>71</v>
      </c>
    </row>
    <row r="1083" spans="1:19" x14ac:dyDescent="0.25">
      <c r="A1083">
        <v>1082</v>
      </c>
      <c r="B1083" t="s">
        <v>1104</v>
      </c>
      <c r="C1083" s="4" t="s">
        <v>21</v>
      </c>
      <c r="D1083" t="s">
        <v>18</v>
      </c>
      <c r="E1083" s="4">
        <v>37</v>
      </c>
      <c r="F1083" s="4">
        <v>6</v>
      </c>
      <c r="G1083" s="4">
        <v>152</v>
      </c>
      <c r="H1083" s="4">
        <v>80</v>
      </c>
      <c r="I1083" s="4">
        <v>269</v>
      </c>
      <c r="J1083" s="6">
        <v>1563.97</v>
      </c>
      <c r="K1083" s="4">
        <v>0.86799999999999999</v>
      </c>
      <c r="L1083" s="4" t="s">
        <v>15</v>
      </c>
      <c r="M1083" s="4">
        <f>Inventory[[#This Row],[Daily_Demand]]*Inventory[[#This Row],[Lead_Time_Days]]</f>
        <v>222</v>
      </c>
      <c r="N1083" s="4">
        <f>MAX(0, Inventory[[#This Row],[Demand_Duration_Lead_time]]+Inventory[[#This Row],[Safety_Stock]]-Inventory[[#This Row],[Current_Inventory]])</f>
        <v>150</v>
      </c>
      <c r="O10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83" s="8">
        <f>Inventory[[#This Row],[Current_Inventory]]*Inventory[[#This Row],[Unit_Cost]]</f>
        <v>237723.44</v>
      </c>
      <c r="Q1083" t="str">
        <f>IF(Inventory[[#This Row],[Stockout_Risk_Score]] &gt;= 0.8, "Critical",
   IF(Inventory[[#This Row],[Stockout_Risk_Score]] &gt;= 0.6, "High",
      IF(Inventory[[#This Row],[Stockout_Risk_Score]] &gt;= 0.3, "Medium", "Low")
   )
)</f>
        <v>Critical</v>
      </c>
      <c r="R1083">
        <f>Inventory[[#This Row],[Lead_Time_Days]]*0.8</f>
        <v>4.8000000000000007</v>
      </c>
      <c r="S1083">
        <f>MAX(0,Inventory[[#This Row],[Daily_Demand]]*Inventory[[#This Row],[Adj_Lead_Time]]+Inventory[[#This Row],[Safety_Stock]]-Inventory[[#This Row],[Current_Inventory]])</f>
        <v>105.60000000000002</v>
      </c>
    </row>
    <row r="1084" spans="1:19" x14ac:dyDescent="0.25">
      <c r="A1084">
        <v>1083</v>
      </c>
      <c r="B1084" t="s">
        <v>1105</v>
      </c>
      <c r="C1084" s="4" t="s">
        <v>26</v>
      </c>
      <c r="D1084" t="s">
        <v>22</v>
      </c>
      <c r="E1084" s="4">
        <v>35</v>
      </c>
      <c r="F1084" s="4">
        <v>3</v>
      </c>
      <c r="G1084" s="4">
        <v>438</v>
      </c>
      <c r="H1084" s="4">
        <v>214</v>
      </c>
      <c r="I1084" s="4">
        <v>153</v>
      </c>
      <c r="J1084" s="6">
        <v>823.88</v>
      </c>
      <c r="K1084" s="4">
        <v>0.53600000000000003</v>
      </c>
      <c r="L1084" s="4" t="s">
        <v>15</v>
      </c>
      <c r="M1084" s="4">
        <f>Inventory[[#This Row],[Daily_Demand]]*Inventory[[#This Row],[Lead_Time_Days]]</f>
        <v>105</v>
      </c>
      <c r="N1084" s="4">
        <f>MAX(0, Inventory[[#This Row],[Demand_Duration_Lead_time]]+Inventory[[#This Row],[Safety_Stock]]-Inventory[[#This Row],[Current_Inventory]])</f>
        <v>0</v>
      </c>
      <c r="O10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84" s="8">
        <f>Inventory[[#This Row],[Current_Inventory]]*Inventory[[#This Row],[Unit_Cost]]</f>
        <v>360859.44</v>
      </c>
      <c r="Q1084" t="str">
        <f>IF(Inventory[[#This Row],[Stockout_Risk_Score]] &gt;= 0.8, "Critical",
   IF(Inventory[[#This Row],[Stockout_Risk_Score]] &gt;= 0.6, "High",
      IF(Inventory[[#This Row],[Stockout_Risk_Score]] &gt;= 0.3, "Medium", "Low")
   )
)</f>
        <v>Medium</v>
      </c>
      <c r="R1084">
        <f>Inventory[[#This Row],[Lead_Time_Days]]*0.8</f>
        <v>2.4000000000000004</v>
      </c>
      <c r="S1084">
        <f>MAX(0,Inventory[[#This Row],[Daily_Demand]]*Inventory[[#This Row],[Adj_Lead_Time]]+Inventory[[#This Row],[Safety_Stock]]-Inventory[[#This Row],[Current_Inventory]])</f>
        <v>0</v>
      </c>
    </row>
    <row r="1085" spans="1:19" x14ac:dyDescent="0.25">
      <c r="A1085">
        <v>1084</v>
      </c>
      <c r="B1085" t="s">
        <v>1106</v>
      </c>
      <c r="C1085" s="4" t="s">
        <v>26</v>
      </c>
      <c r="D1085" t="s">
        <v>14</v>
      </c>
      <c r="E1085" s="4">
        <v>153</v>
      </c>
      <c r="F1085" s="4">
        <v>12</v>
      </c>
      <c r="G1085" s="4">
        <v>487</v>
      </c>
      <c r="H1085" s="4">
        <v>198</v>
      </c>
      <c r="I1085" s="4">
        <v>373</v>
      </c>
      <c r="J1085" s="6">
        <v>1818.67</v>
      </c>
      <c r="K1085" s="4">
        <v>0.57099999999999995</v>
      </c>
      <c r="L1085" s="4" t="s">
        <v>27</v>
      </c>
      <c r="M1085" s="4">
        <f>Inventory[[#This Row],[Daily_Demand]]*Inventory[[#This Row],[Lead_Time_Days]]</f>
        <v>1836</v>
      </c>
      <c r="N1085" s="4">
        <f>MAX(0, Inventory[[#This Row],[Demand_Duration_Lead_time]]+Inventory[[#This Row],[Safety_Stock]]-Inventory[[#This Row],[Current_Inventory]])</f>
        <v>1547</v>
      </c>
      <c r="O10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85" s="8">
        <f>Inventory[[#This Row],[Current_Inventory]]*Inventory[[#This Row],[Unit_Cost]]</f>
        <v>885692.29</v>
      </c>
      <c r="Q1085" t="str">
        <f>IF(Inventory[[#This Row],[Stockout_Risk_Score]] &gt;= 0.8, "Critical",
   IF(Inventory[[#This Row],[Stockout_Risk_Score]] &gt;= 0.6, "High",
      IF(Inventory[[#This Row],[Stockout_Risk_Score]] &gt;= 0.3, "Medium", "Low")
   )
)</f>
        <v>Medium</v>
      </c>
      <c r="R1085">
        <f>Inventory[[#This Row],[Lead_Time_Days]]*0.8</f>
        <v>9.6000000000000014</v>
      </c>
      <c r="S1085">
        <f>MAX(0,Inventory[[#This Row],[Daily_Demand]]*Inventory[[#This Row],[Adj_Lead_Time]]+Inventory[[#This Row],[Safety_Stock]]-Inventory[[#This Row],[Current_Inventory]])</f>
        <v>1179.8000000000002</v>
      </c>
    </row>
    <row r="1086" spans="1:19" x14ac:dyDescent="0.25">
      <c r="A1086">
        <v>1085</v>
      </c>
      <c r="B1086" t="s">
        <v>1107</v>
      </c>
      <c r="C1086" s="4" t="s">
        <v>13</v>
      </c>
      <c r="D1086" t="s">
        <v>22</v>
      </c>
      <c r="E1086" s="4">
        <v>40</v>
      </c>
      <c r="F1086" s="4">
        <v>10</v>
      </c>
      <c r="G1086" s="4">
        <v>463</v>
      </c>
      <c r="H1086" s="4">
        <v>160</v>
      </c>
      <c r="I1086" s="4">
        <v>387</v>
      </c>
      <c r="J1086" s="6">
        <v>1113.6500000000001</v>
      </c>
      <c r="K1086" s="4">
        <v>0.55500000000000005</v>
      </c>
      <c r="L1086" s="4" t="s">
        <v>27</v>
      </c>
      <c r="M1086" s="4">
        <f>Inventory[[#This Row],[Daily_Demand]]*Inventory[[#This Row],[Lead_Time_Days]]</f>
        <v>400</v>
      </c>
      <c r="N1086" s="4">
        <f>MAX(0, Inventory[[#This Row],[Demand_Duration_Lead_time]]+Inventory[[#This Row],[Safety_Stock]]-Inventory[[#This Row],[Current_Inventory]])</f>
        <v>97</v>
      </c>
      <c r="O10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86" s="8">
        <f>Inventory[[#This Row],[Current_Inventory]]*Inventory[[#This Row],[Unit_Cost]]</f>
        <v>515619.95000000007</v>
      </c>
      <c r="Q1086" t="str">
        <f>IF(Inventory[[#This Row],[Stockout_Risk_Score]] &gt;= 0.8, "Critical",
   IF(Inventory[[#This Row],[Stockout_Risk_Score]] &gt;= 0.6, "High",
      IF(Inventory[[#This Row],[Stockout_Risk_Score]] &gt;= 0.3, "Medium", "Low")
   )
)</f>
        <v>Medium</v>
      </c>
      <c r="R1086">
        <f>Inventory[[#This Row],[Lead_Time_Days]]*0.8</f>
        <v>8</v>
      </c>
      <c r="S1086">
        <f>MAX(0,Inventory[[#This Row],[Daily_Demand]]*Inventory[[#This Row],[Adj_Lead_Time]]+Inventory[[#This Row],[Safety_Stock]]-Inventory[[#This Row],[Current_Inventory]])</f>
        <v>17</v>
      </c>
    </row>
    <row r="1087" spans="1:19" x14ac:dyDescent="0.25">
      <c r="A1087">
        <v>1086</v>
      </c>
      <c r="B1087" t="s">
        <v>1108</v>
      </c>
      <c r="C1087" s="4" t="s">
        <v>41</v>
      </c>
      <c r="D1087" t="s">
        <v>18</v>
      </c>
      <c r="E1087" s="4">
        <v>197</v>
      </c>
      <c r="F1087" s="4">
        <v>7</v>
      </c>
      <c r="G1087" s="4">
        <v>724</v>
      </c>
      <c r="H1087" s="4">
        <v>17</v>
      </c>
      <c r="I1087" s="4">
        <v>355</v>
      </c>
      <c r="J1087" s="6">
        <v>1377.83</v>
      </c>
      <c r="K1087" s="4">
        <v>0.755</v>
      </c>
      <c r="L1087" s="4" t="s">
        <v>19</v>
      </c>
      <c r="M1087" s="4">
        <f>Inventory[[#This Row],[Daily_Demand]]*Inventory[[#This Row],[Lead_Time_Days]]</f>
        <v>1379</v>
      </c>
      <c r="N1087" s="4">
        <f>MAX(0, Inventory[[#This Row],[Demand_Duration_Lead_time]]+Inventory[[#This Row],[Safety_Stock]]-Inventory[[#This Row],[Current_Inventory]])</f>
        <v>672</v>
      </c>
      <c r="O10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87" s="8">
        <f>Inventory[[#This Row],[Current_Inventory]]*Inventory[[#This Row],[Unit_Cost]]</f>
        <v>997548.91999999993</v>
      </c>
      <c r="Q1087" t="str">
        <f>IF(Inventory[[#This Row],[Stockout_Risk_Score]] &gt;= 0.8, "Critical",
   IF(Inventory[[#This Row],[Stockout_Risk_Score]] &gt;= 0.6, "High",
      IF(Inventory[[#This Row],[Stockout_Risk_Score]] &gt;= 0.3, "Medium", "Low")
   )
)</f>
        <v>High</v>
      </c>
      <c r="R1087">
        <f>Inventory[[#This Row],[Lead_Time_Days]]*0.8</f>
        <v>5.6000000000000005</v>
      </c>
      <c r="S1087">
        <f>MAX(0,Inventory[[#This Row],[Daily_Demand]]*Inventory[[#This Row],[Adj_Lead_Time]]+Inventory[[#This Row],[Safety_Stock]]-Inventory[[#This Row],[Current_Inventory]])</f>
        <v>396.20000000000005</v>
      </c>
    </row>
    <row r="1088" spans="1:19" x14ac:dyDescent="0.25">
      <c r="A1088">
        <v>1087</v>
      </c>
      <c r="B1088" t="s">
        <v>1109</v>
      </c>
      <c r="C1088" s="4" t="s">
        <v>26</v>
      </c>
      <c r="D1088" t="s">
        <v>18</v>
      </c>
      <c r="E1088" s="4">
        <v>136</v>
      </c>
      <c r="F1088" s="4">
        <v>9</v>
      </c>
      <c r="G1088" s="4">
        <v>49</v>
      </c>
      <c r="H1088" s="4">
        <v>109</v>
      </c>
      <c r="I1088" s="4">
        <v>326</v>
      </c>
      <c r="J1088" s="6">
        <v>234.88</v>
      </c>
      <c r="K1088" s="4">
        <v>0.14599999999999999</v>
      </c>
      <c r="L1088" s="4" t="s">
        <v>15</v>
      </c>
      <c r="M1088" s="4">
        <f>Inventory[[#This Row],[Daily_Demand]]*Inventory[[#This Row],[Lead_Time_Days]]</f>
        <v>1224</v>
      </c>
      <c r="N1088" s="4">
        <f>MAX(0, Inventory[[#This Row],[Demand_Duration_Lead_time]]+Inventory[[#This Row],[Safety_Stock]]-Inventory[[#This Row],[Current_Inventory]])</f>
        <v>1284</v>
      </c>
      <c r="O10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88" s="8">
        <f>Inventory[[#This Row],[Current_Inventory]]*Inventory[[#This Row],[Unit_Cost]]</f>
        <v>11509.119999999999</v>
      </c>
      <c r="Q1088" t="str">
        <f>IF(Inventory[[#This Row],[Stockout_Risk_Score]] &gt;= 0.8, "Critical",
   IF(Inventory[[#This Row],[Stockout_Risk_Score]] &gt;= 0.6, "High",
      IF(Inventory[[#This Row],[Stockout_Risk_Score]] &gt;= 0.3, "Medium", "Low")
   )
)</f>
        <v>Low</v>
      </c>
      <c r="R1088">
        <f>Inventory[[#This Row],[Lead_Time_Days]]*0.8</f>
        <v>7.2</v>
      </c>
      <c r="S1088">
        <f>MAX(0,Inventory[[#This Row],[Daily_Demand]]*Inventory[[#This Row],[Adj_Lead_Time]]+Inventory[[#This Row],[Safety_Stock]]-Inventory[[#This Row],[Current_Inventory]])</f>
        <v>1039.2</v>
      </c>
    </row>
    <row r="1089" spans="1:19" x14ac:dyDescent="0.25">
      <c r="A1089">
        <v>1088</v>
      </c>
      <c r="B1089" t="s">
        <v>1110</v>
      </c>
      <c r="C1089" s="4" t="s">
        <v>21</v>
      </c>
      <c r="D1089" t="s">
        <v>18</v>
      </c>
      <c r="E1089" s="4">
        <v>72</v>
      </c>
      <c r="F1089" s="4">
        <v>10</v>
      </c>
      <c r="G1089" s="4">
        <v>317</v>
      </c>
      <c r="H1089" s="4">
        <v>25</v>
      </c>
      <c r="I1089" s="4">
        <v>59</v>
      </c>
      <c r="J1089" s="6">
        <v>1281.78</v>
      </c>
      <c r="K1089" s="4">
        <v>0.61399999999999999</v>
      </c>
      <c r="L1089" s="4" t="s">
        <v>19</v>
      </c>
      <c r="M1089" s="4">
        <f>Inventory[[#This Row],[Daily_Demand]]*Inventory[[#This Row],[Lead_Time_Days]]</f>
        <v>720</v>
      </c>
      <c r="N1089" s="4">
        <f>MAX(0, Inventory[[#This Row],[Demand_Duration_Lead_time]]+Inventory[[#This Row],[Safety_Stock]]-Inventory[[#This Row],[Current_Inventory]])</f>
        <v>428</v>
      </c>
      <c r="O10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89" s="8">
        <f>Inventory[[#This Row],[Current_Inventory]]*Inventory[[#This Row],[Unit_Cost]]</f>
        <v>406324.26</v>
      </c>
      <c r="Q1089" t="str">
        <f>IF(Inventory[[#This Row],[Stockout_Risk_Score]] &gt;= 0.8, "Critical",
   IF(Inventory[[#This Row],[Stockout_Risk_Score]] &gt;= 0.6, "High",
      IF(Inventory[[#This Row],[Stockout_Risk_Score]] &gt;= 0.3, "Medium", "Low")
   )
)</f>
        <v>High</v>
      </c>
      <c r="R1089">
        <f>Inventory[[#This Row],[Lead_Time_Days]]*0.8</f>
        <v>8</v>
      </c>
      <c r="S1089">
        <f>MAX(0,Inventory[[#This Row],[Daily_Demand]]*Inventory[[#This Row],[Adj_Lead_Time]]+Inventory[[#This Row],[Safety_Stock]]-Inventory[[#This Row],[Current_Inventory]])</f>
        <v>284</v>
      </c>
    </row>
    <row r="1090" spans="1:19" x14ac:dyDescent="0.25">
      <c r="A1090">
        <v>1089</v>
      </c>
      <c r="B1090" t="s">
        <v>1111</v>
      </c>
      <c r="C1090" s="4" t="s">
        <v>13</v>
      </c>
      <c r="D1090" t="s">
        <v>14</v>
      </c>
      <c r="E1090" s="4">
        <v>94</v>
      </c>
      <c r="F1090" s="4">
        <v>10</v>
      </c>
      <c r="G1090" s="4">
        <v>80</v>
      </c>
      <c r="H1090" s="4">
        <v>163</v>
      </c>
      <c r="I1090" s="4">
        <v>390</v>
      </c>
      <c r="J1090" s="6">
        <v>1764.2</v>
      </c>
      <c r="K1090" s="4">
        <v>0.46899999999999997</v>
      </c>
      <c r="L1090" s="4" t="s">
        <v>19</v>
      </c>
      <c r="M1090" s="4">
        <f>Inventory[[#This Row],[Daily_Demand]]*Inventory[[#This Row],[Lead_Time_Days]]</f>
        <v>940</v>
      </c>
      <c r="N1090" s="4">
        <f>MAX(0, Inventory[[#This Row],[Demand_Duration_Lead_time]]+Inventory[[#This Row],[Safety_Stock]]-Inventory[[#This Row],[Current_Inventory]])</f>
        <v>1023</v>
      </c>
      <c r="O10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90" s="8">
        <f>Inventory[[#This Row],[Current_Inventory]]*Inventory[[#This Row],[Unit_Cost]]</f>
        <v>141136</v>
      </c>
      <c r="Q1090" t="str">
        <f>IF(Inventory[[#This Row],[Stockout_Risk_Score]] &gt;= 0.8, "Critical",
   IF(Inventory[[#This Row],[Stockout_Risk_Score]] &gt;= 0.6, "High",
      IF(Inventory[[#This Row],[Stockout_Risk_Score]] &gt;= 0.3, "Medium", "Low")
   )
)</f>
        <v>Medium</v>
      </c>
      <c r="R1090">
        <f>Inventory[[#This Row],[Lead_Time_Days]]*0.8</f>
        <v>8</v>
      </c>
      <c r="S1090">
        <f>MAX(0,Inventory[[#This Row],[Daily_Demand]]*Inventory[[#This Row],[Adj_Lead_Time]]+Inventory[[#This Row],[Safety_Stock]]-Inventory[[#This Row],[Current_Inventory]])</f>
        <v>835</v>
      </c>
    </row>
    <row r="1091" spans="1:19" x14ac:dyDescent="0.25">
      <c r="A1091">
        <v>1090</v>
      </c>
      <c r="B1091" t="s">
        <v>1112</v>
      </c>
      <c r="C1091" s="4" t="s">
        <v>41</v>
      </c>
      <c r="D1091" t="s">
        <v>14</v>
      </c>
      <c r="E1091" s="4">
        <v>136</v>
      </c>
      <c r="F1091" s="4">
        <v>9</v>
      </c>
      <c r="G1091" s="4">
        <v>477</v>
      </c>
      <c r="H1091" s="4">
        <v>166</v>
      </c>
      <c r="I1091" s="4">
        <v>153</v>
      </c>
      <c r="J1091" s="6">
        <v>397.65</v>
      </c>
      <c r="K1091" s="4">
        <v>0.89700000000000002</v>
      </c>
      <c r="L1091" s="4" t="s">
        <v>27</v>
      </c>
      <c r="M1091" s="4">
        <f>Inventory[[#This Row],[Daily_Demand]]*Inventory[[#This Row],[Lead_Time_Days]]</f>
        <v>1224</v>
      </c>
      <c r="N1091" s="4">
        <f>MAX(0, Inventory[[#This Row],[Demand_Duration_Lead_time]]+Inventory[[#This Row],[Safety_Stock]]-Inventory[[#This Row],[Current_Inventory]])</f>
        <v>913</v>
      </c>
      <c r="O10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91" s="8">
        <f>Inventory[[#This Row],[Current_Inventory]]*Inventory[[#This Row],[Unit_Cost]]</f>
        <v>189679.05</v>
      </c>
      <c r="Q1091" t="str">
        <f>IF(Inventory[[#This Row],[Stockout_Risk_Score]] &gt;= 0.8, "Critical",
   IF(Inventory[[#This Row],[Stockout_Risk_Score]] &gt;= 0.6, "High",
      IF(Inventory[[#This Row],[Stockout_Risk_Score]] &gt;= 0.3, "Medium", "Low")
   )
)</f>
        <v>Critical</v>
      </c>
      <c r="R1091">
        <f>Inventory[[#This Row],[Lead_Time_Days]]*0.8</f>
        <v>7.2</v>
      </c>
      <c r="S1091">
        <f>MAX(0,Inventory[[#This Row],[Daily_Demand]]*Inventory[[#This Row],[Adj_Lead_Time]]+Inventory[[#This Row],[Safety_Stock]]-Inventory[[#This Row],[Current_Inventory]])</f>
        <v>668.2</v>
      </c>
    </row>
    <row r="1092" spans="1:19" x14ac:dyDescent="0.25">
      <c r="A1092">
        <v>1091</v>
      </c>
      <c r="B1092" t="s">
        <v>1113</v>
      </c>
      <c r="C1092" s="4" t="s">
        <v>17</v>
      </c>
      <c r="D1092" t="s">
        <v>18</v>
      </c>
      <c r="E1092" s="4">
        <v>13</v>
      </c>
      <c r="F1092" s="4">
        <v>13</v>
      </c>
      <c r="G1092" s="4">
        <v>323</v>
      </c>
      <c r="H1092" s="4">
        <v>102</v>
      </c>
      <c r="I1092" s="4">
        <v>394</v>
      </c>
      <c r="J1092" s="6">
        <v>1488.57</v>
      </c>
      <c r="K1092" s="4">
        <v>0.52</v>
      </c>
      <c r="L1092" s="4" t="s">
        <v>27</v>
      </c>
      <c r="M1092" s="4">
        <f>Inventory[[#This Row],[Daily_Demand]]*Inventory[[#This Row],[Lead_Time_Days]]</f>
        <v>169</v>
      </c>
      <c r="N1092" s="4">
        <f>MAX(0, Inventory[[#This Row],[Demand_Duration_Lead_time]]+Inventory[[#This Row],[Safety_Stock]]-Inventory[[#This Row],[Current_Inventory]])</f>
        <v>0</v>
      </c>
      <c r="O10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092" s="8">
        <f>Inventory[[#This Row],[Current_Inventory]]*Inventory[[#This Row],[Unit_Cost]]</f>
        <v>480808.11</v>
      </c>
      <c r="Q1092" t="str">
        <f>IF(Inventory[[#This Row],[Stockout_Risk_Score]] &gt;= 0.8, "Critical",
   IF(Inventory[[#This Row],[Stockout_Risk_Score]] &gt;= 0.6, "High",
      IF(Inventory[[#This Row],[Stockout_Risk_Score]] &gt;= 0.3, "Medium", "Low")
   )
)</f>
        <v>Medium</v>
      </c>
      <c r="R1092">
        <f>Inventory[[#This Row],[Lead_Time_Days]]*0.8</f>
        <v>10.4</v>
      </c>
      <c r="S1092">
        <f>MAX(0,Inventory[[#This Row],[Daily_Demand]]*Inventory[[#This Row],[Adj_Lead_Time]]+Inventory[[#This Row],[Safety_Stock]]-Inventory[[#This Row],[Current_Inventory]])</f>
        <v>0</v>
      </c>
    </row>
    <row r="1093" spans="1:19" x14ac:dyDescent="0.25">
      <c r="A1093">
        <v>1092</v>
      </c>
      <c r="B1093" t="s">
        <v>1114</v>
      </c>
      <c r="C1093" s="4" t="s">
        <v>21</v>
      </c>
      <c r="D1093" t="s">
        <v>22</v>
      </c>
      <c r="E1093" s="4">
        <v>34</v>
      </c>
      <c r="F1093" s="4">
        <v>11</v>
      </c>
      <c r="G1093" s="4">
        <v>359</v>
      </c>
      <c r="H1093" s="4">
        <v>271</v>
      </c>
      <c r="I1093" s="4">
        <v>247</v>
      </c>
      <c r="J1093" s="6">
        <v>99.53</v>
      </c>
      <c r="K1093" s="4">
        <v>0.94299999999999995</v>
      </c>
      <c r="L1093" s="4" t="s">
        <v>19</v>
      </c>
      <c r="M1093" s="4">
        <f>Inventory[[#This Row],[Daily_Demand]]*Inventory[[#This Row],[Lead_Time_Days]]</f>
        <v>374</v>
      </c>
      <c r="N1093" s="4">
        <f>MAX(0, Inventory[[#This Row],[Demand_Duration_Lead_time]]+Inventory[[#This Row],[Safety_Stock]]-Inventory[[#This Row],[Current_Inventory]])</f>
        <v>286</v>
      </c>
      <c r="O10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93" s="8">
        <f>Inventory[[#This Row],[Current_Inventory]]*Inventory[[#This Row],[Unit_Cost]]</f>
        <v>35731.269999999997</v>
      </c>
      <c r="Q1093" t="str">
        <f>IF(Inventory[[#This Row],[Stockout_Risk_Score]] &gt;= 0.8, "Critical",
   IF(Inventory[[#This Row],[Stockout_Risk_Score]] &gt;= 0.6, "High",
      IF(Inventory[[#This Row],[Stockout_Risk_Score]] &gt;= 0.3, "Medium", "Low")
   )
)</f>
        <v>Critical</v>
      </c>
      <c r="R1093">
        <f>Inventory[[#This Row],[Lead_Time_Days]]*0.8</f>
        <v>8.8000000000000007</v>
      </c>
      <c r="S1093">
        <f>MAX(0,Inventory[[#This Row],[Daily_Demand]]*Inventory[[#This Row],[Adj_Lead_Time]]+Inventory[[#This Row],[Safety_Stock]]-Inventory[[#This Row],[Current_Inventory]])</f>
        <v>211.20000000000005</v>
      </c>
    </row>
    <row r="1094" spans="1:19" x14ac:dyDescent="0.25">
      <c r="A1094">
        <v>1093</v>
      </c>
      <c r="B1094" t="s">
        <v>1115</v>
      </c>
      <c r="C1094" s="4" t="s">
        <v>26</v>
      </c>
      <c r="D1094" t="s">
        <v>22</v>
      </c>
      <c r="E1094" s="4">
        <v>119</v>
      </c>
      <c r="F1094" s="4">
        <v>9</v>
      </c>
      <c r="G1094" s="4">
        <v>467</v>
      </c>
      <c r="H1094" s="4">
        <v>46</v>
      </c>
      <c r="I1094" s="4">
        <v>63</v>
      </c>
      <c r="J1094" s="6">
        <v>1856.1</v>
      </c>
      <c r="K1094" s="4">
        <v>0.35299999999999998</v>
      </c>
      <c r="L1094" s="4" t="s">
        <v>19</v>
      </c>
      <c r="M1094" s="4">
        <f>Inventory[[#This Row],[Daily_Demand]]*Inventory[[#This Row],[Lead_Time_Days]]</f>
        <v>1071</v>
      </c>
      <c r="N1094" s="4">
        <f>MAX(0, Inventory[[#This Row],[Demand_Duration_Lead_time]]+Inventory[[#This Row],[Safety_Stock]]-Inventory[[#This Row],[Current_Inventory]])</f>
        <v>650</v>
      </c>
      <c r="O10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94" s="8">
        <f>Inventory[[#This Row],[Current_Inventory]]*Inventory[[#This Row],[Unit_Cost]]</f>
        <v>866798.7</v>
      </c>
      <c r="Q1094" t="str">
        <f>IF(Inventory[[#This Row],[Stockout_Risk_Score]] &gt;= 0.8, "Critical",
   IF(Inventory[[#This Row],[Stockout_Risk_Score]] &gt;= 0.6, "High",
      IF(Inventory[[#This Row],[Stockout_Risk_Score]] &gt;= 0.3, "Medium", "Low")
   )
)</f>
        <v>Medium</v>
      </c>
      <c r="R1094">
        <f>Inventory[[#This Row],[Lead_Time_Days]]*0.8</f>
        <v>7.2</v>
      </c>
      <c r="S1094">
        <f>MAX(0,Inventory[[#This Row],[Daily_Demand]]*Inventory[[#This Row],[Adj_Lead_Time]]+Inventory[[#This Row],[Safety_Stock]]-Inventory[[#This Row],[Current_Inventory]])</f>
        <v>435.80000000000007</v>
      </c>
    </row>
    <row r="1095" spans="1:19" x14ac:dyDescent="0.25">
      <c r="A1095">
        <v>1094</v>
      </c>
      <c r="B1095" t="s">
        <v>1116</v>
      </c>
      <c r="C1095" s="4" t="s">
        <v>26</v>
      </c>
      <c r="D1095" t="s">
        <v>18</v>
      </c>
      <c r="E1095" s="4">
        <v>49</v>
      </c>
      <c r="F1095" s="4">
        <v>4</v>
      </c>
      <c r="G1095" s="4">
        <v>321</v>
      </c>
      <c r="H1095" s="4">
        <v>170</v>
      </c>
      <c r="I1095" s="4">
        <v>217</v>
      </c>
      <c r="J1095" s="6">
        <v>1966.69</v>
      </c>
      <c r="K1095" s="4">
        <v>0.96699999999999997</v>
      </c>
      <c r="L1095" s="4" t="s">
        <v>19</v>
      </c>
      <c r="M1095" s="4">
        <f>Inventory[[#This Row],[Daily_Demand]]*Inventory[[#This Row],[Lead_Time_Days]]</f>
        <v>196</v>
      </c>
      <c r="N1095" s="4">
        <f>MAX(0, Inventory[[#This Row],[Demand_Duration_Lead_time]]+Inventory[[#This Row],[Safety_Stock]]-Inventory[[#This Row],[Current_Inventory]])</f>
        <v>45</v>
      </c>
      <c r="O10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95" s="8">
        <f>Inventory[[#This Row],[Current_Inventory]]*Inventory[[#This Row],[Unit_Cost]]</f>
        <v>631307.49</v>
      </c>
      <c r="Q1095" t="str">
        <f>IF(Inventory[[#This Row],[Stockout_Risk_Score]] &gt;= 0.8, "Critical",
   IF(Inventory[[#This Row],[Stockout_Risk_Score]] &gt;= 0.6, "High",
      IF(Inventory[[#This Row],[Stockout_Risk_Score]] &gt;= 0.3, "Medium", "Low")
   )
)</f>
        <v>Critical</v>
      </c>
      <c r="R1095">
        <f>Inventory[[#This Row],[Lead_Time_Days]]*0.8</f>
        <v>3.2</v>
      </c>
      <c r="S1095">
        <f>MAX(0,Inventory[[#This Row],[Daily_Demand]]*Inventory[[#This Row],[Adj_Lead_Time]]+Inventory[[#This Row],[Safety_Stock]]-Inventory[[#This Row],[Current_Inventory]])</f>
        <v>5.8000000000000114</v>
      </c>
    </row>
    <row r="1096" spans="1:19" x14ac:dyDescent="0.25">
      <c r="A1096">
        <v>1095</v>
      </c>
      <c r="B1096" t="s">
        <v>1117</v>
      </c>
      <c r="C1096" s="4" t="s">
        <v>21</v>
      </c>
      <c r="D1096" t="s">
        <v>22</v>
      </c>
      <c r="E1096" s="4">
        <v>8</v>
      </c>
      <c r="F1096" s="4">
        <v>14</v>
      </c>
      <c r="G1096" s="4">
        <v>559</v>
      </c>
      <c r="H1096" s="4">
        <v>183</v>
      </c>
      <c r="I1096" s="4">
        <v>387</v>
      </c>
      <c r="J1096" s="6">
        <v>740.65</v>
      </c>
      <c r="K1096" s="4">
        <v>0.875</v>
      </c>
      <c r="L1096" s="4" t="s">
        <v>27</v>
      </c>
      <c r="M1096" s="4">
        <f>Inventory[[#This Row],[Daily_Demand]]*Inventory[[#This Row],[Lead_Time_Days]]</f>
        <v>112</v>
      </c>
      <c r="N1096" s="4">
        <f>MAX(0, Inventory[[#This Row],[Demand_Duration_Lead_time]]+Inventory[[#This Row],[Safety_Stock]]-Inventory[[#This Row],[Current_Inventory]])</f>
        <v>0</v>
      </c>
      <c r="O10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96" s="8">
        <f>Inventory[[#This Row],[Current_Inventory]]*Inventory[[#This Row],[Unit_Cost]]</f>
        <v>414023.35</v>
      </c>
      <c r="Q1096" t="str">
        <f>IF(Inventory[[#This Row],[Stockout_Risk_Score]] &gt;= 0.8, "Critical",
   IF(Inventory[[#This Row],[Stockout_Risk_Score]] &gt;= 0.6, "High",
      IF(Inventory[[#This Row],[Stockout_Risk_Score]] &gt;= 0.3, "Medium", "Low")
   )
)</f>
        <v>Critical</v>
      </c>
      <c r="R1096">
        <f>Inventory[[#This Row],[Lead_Time_Days]]*0.8</f>
        <v>11.200000000000001</v>
      </c>
      <c r="S1096">
        <f>MAX(0,Inventory[[#This Row],[Daily_Demand]]*Inventory[[#This Row],[Adj_Lead_Time]]+Inventory[[#This Row],[Safety_Stock]]-Inventory[[#This Row],[Current_Inventory]])</f>
        <v>0</v>
      </c>
    </row>
    <row r="1097" spans="1:19" x14ac:dyDescent="0.25">
      <c r="A1097">
        <v>1096</v>
      </c>
      <c r="B1097" t="s">
        <v>1118</v>
      </c>
      <c r="C1097" s="4" t="s">
        <v>26</v>
      </c>
      <c r="D1097" t="s">
        <v>18</v>
      </c>
      <c r="E1097" s="4">
        <v>73</v>
      </c>
      <c r="F1097" s="4">
        <v>4</v>
      </c>
      <c r="G1097" s="4">
        <v>504</v>
      </c>
      <c r="H1097" s="4">
        <v>27</v>
      </c>
      <c r="I1097" s="4">
        <v>79</v>
      </c>
      <c r="J1097" s="6">
        <v>258.79000000000002</v>
      </c>
      <c r="K1097" s="4">
        <v>0.58399999999999996</v>
      </c>
      <c r="L1097" s="4" t="s">
        <v>19</v>
      </c>
      <c r="M1097" s="4">
        <f>Inventory[[#This Row],[Daily_Demand]]*Inventory[[#This Row],[Lead_Time_Days]]</f>
        <v>292</v>
      </c>
      <c r="N1097" s="4">
        <f>MAX(0, Inventory[[#This Row],[Demand_Duration_Lead_time]]+Inventory[[#This Row],[Safety_Stock]]-Inventory[[#This Row],[Current_Inventory]])</f>
        <v>0</v>
      </c>
      <c r="O10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97" s="8">
        <f>Inventory[[#This Row],[Current_Inventory]]*Inventory[[#This Row],[Unit_Cost]]</f>
        <v>130430.16</v>
      </c>
      <c r="Q1097" t="str">
        <f>IF(Inventory[[#This Row],[Stockout_Risk_Score]] &gt;= 0.8, "Critical",
   IF(Inventory[[#This Row],[Stockout_Risk_Score]] &gt;= 0.6, "High",
      IF(Inventory[[#This Row],[Stockout_Risk_Score]] &gt;= 0.3, "Medium", "Low")
   )
)</f>
        <v>Medium</v>
      </c>
      <c r="R1097">
        <f>Inventory[[#This Row],[Lead_Time_Days]]*0.8</f>
        <v>3.2</v>
      </c>
      <c r="S1097">
        <f>MAX(0,Inventory[[#This Row],[Daily_Demand]]*Inventory[[#This Row],[Adj_Lead_Time]]+Inventory[[#This Row],[Safety_Stock]]-Inventory[[#This Row],[Current_Inventory]])</f>
        <v>0</v>
      </c>
    </row>
    <row r="1098" spans="1:19" x14ac:dyDescent="0.25">
      <c r="A1098">
        <v>1097</v>
      </c>
      <c r="B1098" t="s">
        <v>1119</v>
      </c>
      <c r="C1098" s="4" t="s">
        <v>13</v>
      </c>
      <c r="D1098" t="s">
        <v>22</v>
      </c>
      <c r="E1098" s="4">
        <v>27</v>
      </c>
      <c r="F1098" s="4">
        <v>3</v>
      </c>
      <c r="G1098" s="4">
        <v>96</v>
      </c>
      <c r="H1098" s="4">
        <v>25</v>
      </c>
      <c r="I1098" s="4">
        <v>63</v>
      </c>
      <c r="J1098" s="6">
        <v>1334.22</v>
      </c>
      <c r="K1098" s="4">
        <v>0.35399999999999998</v>
      </c>
      <c r="L1098" s="4" t="s">
        <v>27</v>
      </c>
      <c r="M1098" s="4">
        <f>Inventory[[#This Row],[Daily_Demand]]*Inventory[[#This Row],[Lead_Time_Days]]</f>
        <v>81</v>
      </c>
      <c r="N1098" s="4">
        <f>MAX(0, Inventory[[#This Row],[Demand_Duration_Lead_time]]+Inventory[[#This Row],[Safety_Stock]]-Inventory[[#This Row],[Current_Inventory]])</f>
        <v>10</v>
      </c>
      <c r="O10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098" s="8">
        <f>Inventory[[#This Row],[Current_Inventory]]*Inventory[[#This Row],[Unit_Cost]]</f>
        <v>128085.12</v>
      </c>
      <c r="Q1098" t="str">
        <f>IF(Inventory[[#This Row],[Stockout_Risk_Score]] &gt;= 0.8, "Critical",
   IF(Inventory[[#This Row],[Stockout_Risk_Score]] &gt;= 0.6, "High",
      IF(Inventory[[#This Row],[Stockout_Risk_Score]] &gt;= 0.3, "Medium", "Low")
   )
)</f>
        <v>Medium</v>
      </c>
      <c r="R1098">
        <f>Inventory[[#This Row],[Lead_Time_Days]]*0.8</f>
        <v>2.4000000000000004</v>
      </c>
      <c r="S1098">
        <f>MAX(0,Inventory[[#This Row],[Daily_Demand]]*Inventory[[#This Row],[Adj_Lead_Time]]+Inventory[[#This Row],[Safety_Stock]]-Inventory[[#This Row],[Current_Inventory]])</f>
        <v>0</v>
      </c>
    </row>
    <row r="1099" spans="1:19" x14ac:dyDescent="0.25">
      <c r="A1099">
        <v>1098</v>
      </c>
      <c r="B1099" t="s">
        <v>1120</v>
      </c>
      <c r="C1099" s="4" t="s">
        <v>41</v>
      </c>
      <c r="D1099" t="s">
        <v>18</v>
      </c>
      <c r="E1099" s="4">
        <v>20</v>
      </c>
      <c r="F1099" s="4">
        <v>2</v>
      </c>
      <c r="G1099" s="4">
        <v>652</v>
      </c>
      <c r="H1099" s="4">
        <v>279</v>
      </c>
      <c r="I1099" s="4">
        <v>287</v>
      </c>
      <c r="J1099" s="6">
        <v>108.18</v>
      </c>
      <c r="K1099" s="4">
        <v>0.376</v>
      </c>
      <c r="L1099" s="4" t="s">
        <v>15</v>
      </c>
      <c r="M1099" s="4">
        <f>Inventory[[#This Row],[Daily_Demand]]*Inventory[[#This Row],[Lead_Time_Days]]</f>
        <v>40</v>
      </c>
      <c r="N1099" s="4">
        <f>MAX(0, Inventory[[#This Row],[Demand_Duration_Lead_time]]+Inventory[[#This Row],[Safety_Stock]]-Inventory[[#This Row],[Current_Inventory]])</f>
        <v>0</v>
      </c>
      <c r="O10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099" s="8">
        <f>Inventory[[#This Row],[Current_Inventory]]*Inventory[[#This Row],[Unit_Cost]]</f>
        <v>70533.36</v>
      </c>
      <c r="Q1099" t="str">
        <f>IF(Inventory[[#This Row],[Stockout_Risk_Score]] &gt;= 0.8, "Critical",
   IF(Inventory[[#This Row],[Stockout_Risk_Score]] &gt;= 0.6, "High",
      IF(Inventory[[#This Row],[Stockout_Risk_Score]] &gt;= 0.3, "Medium", "Low")
   )
)</f>
        <v>Medium</v>
      </c>
      <c r="R1099">
        <f>Inventory[[#This Row],[Lead_Time_Days]]*0.8</f>
        <v>1.6</v>
      </c>
      <c r="S1099">
        <f>MAX(0,Inventory[[#This Row],[Daily_Demand]]*Inventory[[#This Row],[Adj_Lead_Time]]+Inventory[[#This Row],[Safety_Stock]]-Inventory[[#This Row],[Current_Inventory]])</f>
        <v>0</v>
      </c>
    </row>
    <row r="1100" spans="1:19" x14ac:dyDescent="0.25">
      <c r="A1100">
        <v>1099</v>
      </c>
      <c r="B1100" t="s">
        <v>1121</v>
      </c>
      <c r="C1100" s="4" t="s">
        <v>13</v>
      </c>
      <c r="D1100" t="s">
        <v>22</v>
      </c>
      <c r="E1100" s="4">
        <v>26</v>
      </c>
      <c r="F1100" s="4">
        <v>5</v>
      </c>
      <c r="G1100" s="4">
        <v>534</v>
      </c>
      <c r="H1100" s="4">
        <v>77</v>
      </c>
      <c r="I1100" s="4">
        <v>111</v>
      </c>
      <c r="J1100" s="6">
        <v>990.85</v>
      </c>
      <c r="K1100" s="4">
        <v>0.77300000000000002</v>
      </c>
      <c r="L1100" s="4" t="s">
        <v>15</v>
      </c>
      <c r="M1100" s="4">
        <f>Inventory[[#This Row],[Daily_Demand]]*Inventory[[#This Row],[Lead_Time_Days]]</f>
        <v>130</v>
      </c>
      <c r="N1100" s="4">
        <f>MAX(0, Inventory[[#This Row],[Demand_Duration_Lead_time]]+Inventory[[#This Row],[Safety_Stock]]-Inventory[[#This Row],[Current_Inventory]])</f>
        <v>0</v>
      </c>
      <c r="O11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100" s="8">
        <f>Inventory[[#This Row],[Current_Inventory]]*Inventory[[#This Row],[Unit_Cost]]</f>
        <v>529113.9</v>
      </c>
      <c r="Q1100" t="str">
        <f>IF(Inventory[[#This Row],[Stockout_Risk_Score]] &gt;= 0.8, "Critical",
   IF(Inventory[[#This Row],[Stockout_Risk_Score]] &gt;= 0.6, "High",
      IF(Inventory[[#This Row],[Stockout_Risk_Score]] &gt;= 0.3, "Medium", "Low")
   )
)</f>
        <v>High</v>
      </c>
      <c r="R1100">
        <f>Inventory[[#This Row],[Lead_Time_Days]]*0.8</f>
        <v>4</v>
      </c>
      <c r="S1100">
        <f>MAX(0,Inventory[[#This Row],[Daily_Demand]]*Inventory[[#This Row],[Adj_Lead_Time]]+Inventory[[#This Row],[Safety_Stock]]-Inventory[[#This Row],[Current_Inventory]])</f>
        <v>0</v>
      </c>
    </row>
    <row r="1101" spans="1:19" x14ac:dyDescent="0.25">
      <c r="A1101">
        <v>1100</v>
      </c>
      <c r="B1101" t="s">
        <v>1122</v>
      </c>
      <c r="C1101" s="4" t="s">
        <v>26</v>
      </c>
      <c r="D1101" t="s">
        <v>14</v>
      </c>
      <c r="E1101" s="4">
        <v>76</v>
      </c>
      <c r="F1101" s="4">
        <v>3</v>
      </c>
      <c r="G1101" s="4">
        <v>568</v>
      </c>
      <c r="H1101" s="4">
        <v>39</v>
      </c>
      <c r="I1101" s="4">
        <v>159</v>
      </c>
      <c r="J1101" s="6">
        <v>579.97</v>
      </c>
      <c r="K1101" s="4">
        <v>0.58099999999999996</v>
      </c>
      <c r="L1101" s="4" t="s">
        <v>19</v>
      </c>
      <c r="M1101" s="4">
        <f>Inventory[[#This Row],[Daily_Demand]]*Inventory[[#This Row],[Lead_Time_Days]]</f>
        <v>228</v>
      </c>
      <c r="N1101" s="4">
        <f>MAX(0, Inventory[[#This Row],[Demand_Duration_Lead_time]]+Inventory[[#This Row],[Safety_Stock]]-Inventory[[#This Row],[Current_Inventory]])</f>
        <v>0</v>
      </c>
      <c r="O11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101" s="8">
        <f>Inventory[[#This Row],[Current_Inventory]]*Inventory[[#This Row],[Unit_Cost]]</f>
        <v>329422.96000000002</v>
      </c>
      <c r="Q1101" t="str">
        <f>IF(Inventory[[#This Row],[Stockout_Risk_Score]] &gt;= 0.8, "Critical",
   IF(Inventory[[#This Row],[Stockout_Risk_Score]] &gt;= 0.6, "High",
      IF(Inventory[[#This Row],[Stockout_Risk_Score]] &gt;= 0.3, "Medium", "Low")
   )
)</f>
        <v>Medium</v>
      </c>
      <c r="R1101">
        <f>Inventory[[#This Row],[Lead_Time_Days]]*0.8</f>
        <v>2.4000000000000004</v>
      </c>
      <c r="S1101">
        <f>MAX(0,Inventory[[#This Row],[Daily_Demand]]*Inventory[[#This Row],[Adj_Lead_Time]]+Inventory[[#This Row],[Safety_Stock]]-Inventory[[#This Row],[Current_Inventory]])</f>
        <v>0</v>
      </c>
    </row>
    <row r="1102" spans="1:19" x14ac:dyDescent="0.25">
      <c r="A1102">
        <v>1101</v>
      </c>
      <c r="B1102" t="s">
        <v>1123</v>
      </c>
      <c r="C1102" s="4" t="s">
        <v>17</v>
      </c>
      <c r="D1102" t="s">
        <v>18</v>
      </c>
      <c r="E1102" s="4">
        <v>52</v>
      </c>
      <c r="F1102" s="4">
        <v>3</v>
      </c>
      <c r="G1102" s="4">
        <v>678</v>
      </c>
      <c r="H1102" s="4">
        <v>234</v>
      </c>
      <c r="I1102" s="4">
        <v>358</v>
      </c>
      <c r="J1102" s="6">
        <v>973.01</v>
      </c>
      <c r="K1102" s="4">
        <v>0.40200000000000002</v>
      </c>
      <c r="L1102" s="4" t="s">
        <v>27</v>
      </c>
      <c r="M1102" s="4">
        <f>Inventory[[#This Row],[Daily_Demand]]*Inventory[[#This Row],[Lead_Time_Days]]</f>
        <v>156</v>
      </c>
      <c r="N1102" s="4">
        <f>MAX(0, Inventory[[#This Row],[Demand_Duration_Lead_time]]+Inventory[[#This Row],[Safety_Stock]]-Inventory[[#This Row],[Current_Inventory]])</f>
        <v>0</v>
      </c>
      <c r="O11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02" s="8">
        <f>Inventory[[#This Row],[Current_Inventory]]*Inventory[[#This Row],[Unit_Cost]]</f>
        <v>659700.78</v>
      </c>
      <c r="Q1102" t="str">
        <f>IF(Inventory[[#This Row],[Stockout_Risk_Score]] &gt;= 0.8, "Critical",
   IF(Inventory[[#This Row],[Stockout_Risk_Score]] &gt;= 0.6, "High",
      IF(Inventory[[#This Row],[Stockout_Risk_Score]] &gt;= 0.3, "Medium", "Low")
   )
)</f>
        <v>Medium</v>
      </c>
      <c r="R1102">
        <f>Inventory[[#This Row],[Lead_Time_Days]]*0.8</f>
        <v>2.4000000000000004</v>
      </c>
      <c r="S1102">
        <f>MAX(0,Inventory[[#This Row],[Daily_Demand]]*Inventory[[#This Row],[Adj_Lead_Time]]+Inventory[[#This Row],[Safety_Stock]]-Inventory[[#This Row],[Current_Inventory]])</f>
        <v>0</v>
      </c>
    </row>
    <row r="1103" spans="1:19" x14ac:dyDescent="0.25">
      <c r="A1103">
        <v>1102</v>
      </c>
      <c r="B1103" t="s">
        <v>1124</v>
      </c>
      <c r="C1103" s="4" t="s">
        <v>41</v>
      </c>
      <c r="D1103" t="s">
        <v>18</v>
      </c>
      <c r="E1103" s="4">
        <v>194</v>
      </c>
      <c r="F1103" s="4">
        <v>14</v>
      </c>
      <c r="G1103" s="4">
        <v>111</v>
      </c>
      <c r="H1103" s="4">
        <v>173</v>
      </c>
      <c r="I1103" s="4">
        <v>209</v>
      </c>
      <c r="J1103" s="6">
        <v>85.64</v>
      </c>
      <c r="K1103" s="4">
        <v>0.63600000000000001</v>
      </c>
      <c r="L1103" s="4" t="s">
        <v>15</v>
      </c>
      <c r="M1103" s="4">
        <f>Inventory[[#This Row],[Daily_Demand]]*Inventory[[#This Row],[Lead_Time_Days]]</f>
        <v>2716</v>
      </c>
      <c r="N1103" s="4">
        <f>MAX(0, Inventory[[#This Row],[Demand_Duration_Lead_time]]+Inventory[[#This Row],[Safety_Stock]]-Inventory[[#This Row],[Current_Inventory]])</f>
        <v>2778</v>
      </c>
      <c r="O11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03" s="8">
        <f>Inventory[[#This Row],[Current_Inventory]]*Inventory[[#This Row],[Unit_Cost]]</f>
        <v>9506.0400000000009</v>
      </c>
      <c r="Q1103" t="str">
        <f>IF(Inventory[[#This Row],[Stockout_Risk_Score]] &gt;= 0.8, "Critical",
   IF(Inventory[[#This Row],[Stockout_Risk_Score]] &gt;= 0.6, "High",
      IF(Inventory[[#This Row],[Stockout_Risk_Score]] &gt;= 0.3, "Medium", "Low")
   )
)</f>
        <v>High</v>
      </c>
      <c r="R1103">
        <f>Inventory[[#This Row],[Lead_Time_Days]]*0.8</f>
        <v>11.200000000000001</v>
      </c>
      <c r="S1103">
        <f>MAX(0,Inventory[[#This Row],[Daily_Demand]]*Inventory[[#This Row],[Adj_Lead_Time]]+Inventory[[#This Row],[Safety_Stock]]-Inventory[[#This Row],[Current_Inventory]])</f>
        <v>2234.8000000000002</v>
      </c>
    </row>
    <row r="1104" spans="1:19" x14ac:dyDescent="0.25">
      <c r="A1104">
        <v>1103</v>
      </c>
      <c r="B1104" t="s">
        <v>1125</v>
      </c>
      <c r="C1104" s="4" t="s">
        <v>41</v>
      </c>
      <c r="D1104" t="s">
        <v>22</v>
      </c>
      <c r="E1104" s="4">
        <v>192</v>
      </c>
      <c r="F1104" s="4">
        <v>12</v>
      </c>
      <c r="G1104" s="4">
        <v>485</v>
      </c>
      <c r="H1104" s="4">
        <v>23</v>
      </c>
      <c r="I1104" s="4">
        <v>381</v>
      </c>
      <c r="J1104" s="6">
        <v>150.63999999999999</v>
      </c>
      <c r="K1104" s="4">
        <v>0.73299999999999998</v>
      </c>
      <c r="L1104" s="4" t="s">
        <v>27</v>
      </c>
      <c r="M1104" s="4">
        <f>Inventory[[#This Row],[Daily_Demand]]*Inventory[[#This Row],[Lead_Time_Days]]</f>
        <v>2304</v>
      </c>
      <c r="N1104" s="4">
        <f>MAX(0, Inventory[[#This Row],[Demand_Duration_Lead_time]]+Inventory[[#This Row],[Safety_Stock]]-Inventory[[#This Row],[Current_Inventory]])</f>
        <v>1842</v>
      </c>
      <c r="O11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04" s="8">
        <f>Inventory[[#This Row],[Current_Inventory]]*Inventory[[#This Row],[Unit_Cost]]</f>
        <v>73060.399999999994</v>
      </c>
      <c r="Q1104" t="str">
        <f>IF(Inventory[[#This Row],[Stockout_Risk_Score]] &gt;= 0.8, "Critical",
   IF(Inventory[[#This Row],[Stockout_Risk_Score]] &gt;= 0.6, "High",
      IF(Inventory[[#This Row],[Stockout_Risk_Score]] &gt;= 0.3, "Medium", "Low")
   )
)</f>
        <v>High</v>
      </c>
      <c r="R1104">
        <f>Inventory[[#This Row],[Lead_Time_Days]]*0.8</f>
        <v>9.6000000000000014</v>
      </c>
      <c r="S1104">
        <f>MAX(0,Inventory[[#This Row],[Daily_Demand]]*Inventory[[#This Row],[Adj_Lead_Time]]+Inventory[[#This Row],[Safety_Stock]]-Inventory[[#This Row],[Current_Inventory]])</f>
        <v>1381.2000000000003</v>
      </c>
    </row>
    <row r="1105" spans="1:19" x14ac:dyDescent="0.25">
      <c r="A1105">
        <v>1104</v>
      </c>
      <c r="B1105" t="s">
        <v>1126</v>
      </c>
      <c r="C1105" s="4" t="s">
        <v>21</v>
      </c>
      <c r="D1105" t="s">
        <v>18</v>
      </c>
      <c r="E1105" s="4">
        <v>111</v>
      </c>
      <c r="F1105" s="4">
        <v>12</v>
      </c>
      <c r="G1105" s="4">
        <v>485</v>
      </c>
      <c r="H1105" s="4">
        <v>288</v>
      </c>
      <c r="I1105" s="4">
        <v>104</v>
      </c>
      <c r="J1105" s="6">
        <v>81.150000000000006</v>
      </c>
      <c r="K1105" s="4">
        <v>2.3E-2</v>
      </c>
      <c r="L1105" s="4" t="s">
        <v>27</v>
      </c>
      <c r="M1105" s="4">
        <f>Inventory[[#This Row],[Daily_Demand]]*Inventory[[#This Row],[Lead_Time_Days]]</f>
        <v>1332</v>
      </c>
      <c r="N1105" s="4">
        <f>MAX(0, Inventory[[#This Row],[Demand_Duration_Lead_time]]+Inventory[[#This Row],[Safety_Stock]]-Inventory[[#This Row],[Current_Inventory]])</f>
        <v>1135</v>
      </c>
      <c r="O11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05" s="8">
        <f>Inventory[[#This Row],[Current_Inventory]]*Inventory[[#This Row],[Unit_Cost]]</f>
        <v>39357.75</v>
      </c>
      <c r="Q1105" t="str">
        <f>IF(Inventory[[#This Row],[Stockout_Risk_Score]] &gt;= 0.8, "Critical",
   IF(Inventory[[#This Row],[Stockout_Risk_Score]] &gt;= 0.6, "High",
      IF(Inventory[[#This Row],[Stockout_Risk_Score]] &gt;= 0.3, "Medium", "Low")
   )
)</f>
        <v>Low</v>
      </c>
      <c r="R1105">
        <f>Inventory[[#This Row],[Lead_Time_Days]]*0.8</f>
        <v>9.6000000000000014</v>
      </c>
      <c r="S1105">
        <f>MAX(0,Inventory[[#This Row],[Daily_Demand]]*Inventory[[#This Row],[Adj_Lead_Time]]+Inventory[[#This Row],[Safety_Stock]]-Inventory[[#This Row],[Current_Inventory]])</f>
        <v>868.60000000000014</v>
      </c>
    </row>
    <row r="1106" spans="1:19" x14ac:dyDescent="0.25">
      <c r="A1106">
        <v>1105</v>
      </c>
      <c r="B1106" t="s">
        <v>1127</v>
      </c>
      <c r="C1106" s="4" t="s">
        <v>21</v>
      </c>
      <c r="D1106" t="s">
        <v>18</v>
      </c>
      <c r="E1106" s="4">
        <v>137</v>
      </c>
      <c r="F1106" s="4">
        <v>6</v>
      </c>
      <c r="G1106" s="4">
        <v>618</v>
      </c>
      <c r="H1106" s="4">
        <v>165</v>
      </c>
      <c r="I1106" s="4">
        <v>298</v>
      </c>
      <c r="J1106" s="6">
        <v>1257.31</v>
      </c>
      <c r="K1106" s="4">
        <v>0.09</v>
      </c>
      <c r="L1106" s="4" t="s">
        <v>15</v>
      </c>
      <c r="M1106" s="4">
        <f>Inventory[[#This Row],[Daily_Demand]]*Inventory[[#This Row],[Lead_Time_Days]]</f>
        <v>822</v>
      </c>
      <c r="N1106" s="4">
        <f>MAX(0, Inventory[[#This Row],[Demand_Duration_Lead_time]]+Inventory[[#This Row],[Safety_Stock]]-Inventory[[#This Row],[Current_Inventory]])</f>
        <v>369</v>
      </c>
      <c r="O11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06" s="8">
        <f>Inventory[[#This Row],[Current_Inventory]]*Inventory[[#This Row],[Unit_Cost]]</f>
        <v>777017.58</v>
      </c>
      <c r="Q1106" t="str">
        <f>IF(Inventory[[#This Row],[Stockout_Risk_Score]] &gt;= 0.8, "Critical",
   IF(Inventory[[#This Row],[Stockout_Risk_Score]] &gt;= 0.6, "High",
      IF(Inventory[[#This Row],[Stockout_Risk_Score]] &gt;= 0.3, "Medium", "Low")
   )
)</f>
        <v>Low</v>
      </c>
      <c r="R1106">
        <f>Inventory[[#This Row],[Lead_Time_Days]]*0.8</f>
        <v>4.8000000000000007</v>
      </c>
      <c r="S1106">
        <f>MAX(0,Inventory[[#This Row],[Daily_Demand]]*Inventory[[#This Row],[Adj_Lead_Time]]+Inventory[[#This Row],[Safety_Stock]]-Inventory[[#This Row],[Current_Inventory]])</f>
        <v>204.60000000000014</v>
      </c>
    </row>
    <row r="1107" spans="1:19" x14ac:dyDescent="0.25">
      <c r="A1107">
        <v>1106</v>
      </c>
      <c r="B1107" t="s">
        <v>1128</v>
      </c>
      <c r="C1107" s="4" t="s">
        <v>17</v>
      </c>
      <c r="D1107" t="s">
        <v>18</v>
      </c>
      <c r="E1107" s="4">
        <v>11</v>
      </c>
      <c r="F1107" s="4">
        <v>5</v>
      </c>
      <c r="G1107" s="4">
        <v>59</v>
      </c>
      <c r="H1107" s="4">
        <v>131</v>
      </c>
      <c r="I1107" s="4">
        <v>305</v>
      </c>
      <c r="J1107" s="6">
        <v>1142.18</v>
      </c>
      <c r="K1107" s="4">
        <v>9.4E-2</v>
      </c>
      <c r="L1107" s="4" t="s">
        <v>19</v>
      </c>
      <c r="M1107" s="4">
        <f>Inventory[[#This Row],[Daily_Demand]]*Inventory[[#This Row],[Lead_Time_Days]]</f>
        <v>55</v>
      </c>
      <c r="N1107" s="4">
        <f>MAX(0, Inventory[[#This Row],[Demand_Duration_Lead_time]]+Inventory[[#This Row],[Safety_Stock]]-Inventory[[#This Row],[Current_Inventory]])</f>
        <v>127</v>
      </c>
      <c r="O11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07" s="8">
        <f>Inventory[[#This Row],[Current_Inventory]]*Inventory[[#This Row],[Unit_Cost]]</f>
        <v>67388.62000000001</v>
      </c>
      <c r="Q1107" t="str">
        <f>IF(Inventory[[#This Row],[Stockout_Risk_Score]] &gt;= 0.8, "Critical",
   IF(Inventory[[#This Row],[Stockout_Risk_Score]] &gt;= 0.6, "High",
      IF(Inventory[[#This Row],[Stockout_Risk_Score]] &gt;= 0.3, "Medium", "Low")
   )
)</f>
        <v>Low</v>
      </c>
      <c r="R1107">
        <f>Inventory[[#This Row],[Lead_Time_Days]]*0.8</f>
        <v>4</v>
      </c>
      <c r="S1107">
        <f>MAX(0,Inventory[[#This Row],[Daily_Demand]]*Inventory[[#This Row],[Adj_Lead_Time]]+Inventory[[#This Row],[Safety_Stock]]-Inventory[[#This Row],[Current_Inventory]])</f>
        <v>116</v>
      </c>
    </row>
    <row r="1108" spans="1:19" x14ac:dyDescent="0.25">
      <c r="A1108">
        <v>1107</v>
      </c>
      <c r="B1108" t="s">
        <v>1129</v>
      </c>
      <c r="C1108" s="4" t="s">
        <v>41</v>
      </c>
      <c r="D1108" t="s">
        <v>14</v>
      </c>
      <c r="E1108" s="4">
        <v>55</v>
      </c>
      <c r="F1108" s="4">
        <v>2</v>
      </c>
      <c r="G1108" s="4">
        <v>709</v>
      </c>
      <c r="H1108" s="4">
        <v>272</v>
      </c>
      <c r="I1108" s="4">
        <v>71</v>
      </c>
      <c r="J1108" s="6">
        <v>504.66</v>
      </c>
      <c r="K1108" s="4">
        <v>0.23200000000000001</v>
      </c>
      <c r="L1108" s="4" t="s">
        <v>19</v>
      </c>
      <c r="M1108" s="4">
        <f>Inventory[[#This Row],[Daily_Demand]]*Inventory[[#This Row],[Lead_Time_Days]]</f>
        <v>110</v>
      </c>
      <c r="N1108" s="4">
        <f>MAX(0, Inventory[[#This Row],[Demand_Duration_Lead_time]]+Inventory[[#This Row],[Safety_Stock]]-Inventory[[#This Row],[Current_Inventory]])</f>
        <v>0</v>
      </c>
      <c r="O11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08" s="8">
        <f>Inventory[[#This Row],[Current_Inventory]]*Inventory[[#This Row],[Unit_Cost]]</f>
        <v>357803.94</v>
      </c>
      <c r="Q1108" t="str">
        <f>IF(Inventory[[#This Row],[Stockout_Risk_Score]] &gt;= 0.8, "Critical",
   IF(Inventory[[#This Row],[Stockout_Risk_Score]] &gt;= 0.6, "High",
      IF(Inventory[[#This Row],[Stockout_Risk_Score]] &gt;= 0.3, "Medium", "Low")
   )
)</f>
        <v>Low</v>
      </c>
      <c r="R1108">
        <f>Inventory[[#This Row],[Lead_Time_Days]]*0.8</f>
        <v>1.6</v>
      </c>
      <c r="S1108">
        <f>MAX(0,Inventory[[#This Row],[Daily_Demand]]*Inventory[[#This Row],[Adj_Lead_Time]]+Inventory[[#This Row],[Safety_Stock]]-Inventory[[#This Row],[Current_Inventory]])</f>
        <v>0</v>
      </c>
    </row>
    <row r="1109" spans="1:19" x14ac:dyDescent="0.25">
      <c r="A1109">
        <v>1108</v>
      </c>
      <c r="B1109" t="s">
        <v>1130</v>
      </c>
      <c r="C1109" s="4" t="s">
        <v>17</v>
      </c>
      <c r="D1109" t="s">
        <v>14</v>
      </c>
      <c r="E1109" s="4">
        <v>69</v>
      </c>
      <c r="F1109" s="4">
        <v>10</v>
      </c>
      <c r="G1109" s="4">
        <v>348</v>
      </c>
      <c r="H1109" s="4">
        <v>179</v>
      </c>
      <c r="I1109" s="4">
        <v>152</v>
      </c>
      <c r="J1109" s="6">
        <v>1310.95</v>
      </c>
      <c r="K1109" s="4">
        <v>0.42699999999999999</v>
      </c>
      <c r="L1109" s="4" t="s">
        <v>15</v>
      </c>
      <c r="M1109" s="4">
        <f>Inventory[[#This Row],[Daily_Demand]]*Inventory[[#This Row],[Lead_Time_Days]]</f>
        <v>690</v>
      </c>
      <c r="N1109" s="4">
        <f>MAX(0, Inventory[[#This Row],[Demand_Duration_Lead_time]]+Inventory[[#This Row],[Safety_Stock]]-Inventory[[#This Row],[Current_Inventory]])</f>
        <v>521</v>
      </c>
      <c r="O11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09" s="8">
        <f>Inventory[[#This Row],[Current_Inventory]]*Inventory[[#This Row],[Unit_Cost]]</f>
        <v>456210.60000000003</v>
      </c>
      <c r="Q1109" t="str">
        <f>IF(Inventory[[#This Row],[Stockout_Risk_Score]] &gt;= 0.8, "Critical",
   IF(Inventory[[#This Row],[Stockout_Risk_Score]] &gt;= 0.6, "High",
      IF(Inventory[[#This Row],[Stockout_Risk_Score]] &gt;= 0.3, "Medium", "Low")
   )
)</f>
        <v>Medium</v>
      </c>
      <c r="R1109">
        <f>Inventory[[#This Row],[Lead_Time_Days]]*0.8</f>
        <v>8</v>
      </c>
      <c r="S1109">
        <f>MAX(0,Inventory[[#This Row],[Daily_Demand]]*Inventory[[#This Row],[Adj_Lead_Time]]+Inventory[[#This Row],[Safety_Stock]]-Inventory[[#This Row],[Current_Inventory]])</f>
        <v>383</v>
      </c>
    </row>
    <row r="1110" spans="1:19" x14ac:dyDescent="0.25">
      <c r="A1110">
        <v>1109</v>
      </c>
      <c r="B1110" t="s">
        <v>1131</v>
      </c>
      <c r="C1110" s="4" t="s">
        <v>21</v>
      </c>
      <c r="D1110" t="s">
        <v>22</v>
      </c>
      <c r="E1110" s="4">
        <v>13</v>
      </c>
      <c r="F1110" s="4">
        <v>5</v>
      </c>
      <c r="G1110" s="4">
        <v>304</v>
      </c>
      <c r="H1110" s="4">
        <v>19</v>
      </c>
      <c r="I1110" s="4">
        <v>350</v>
      </c>
      <c r="J1110" s="6">
        <v>1774.2</v>
      </c>
      <c r="K1110" s="4">
        <v>0.80400000000000005</v>
      </c>
      <c r="L1110" s="4" t="s">
        <v>27</v>
      </c>
      <c r="M1110" s="4">
        <f>Inventory[[#This Row],[Daily_Demand]]*Inventory[[#This Row],[Lead_Time_Days]]</f>
        <v>65</v>
      </c>
      <c r="N1110" s="4">
        <f>MAX(0, Inventory[[#This Row],[Demand_Duration_Lead_time]]+Inventory[[#This Row],[Safety_Stock]]-Inventory[[#This Row],[Current_Inventory]])</f>
        <v>0</v>
      </c>
      <c r="O11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10" s="8">
        <f>Inventory[[#This Row],[Current_Inventory]]*Inventory[[#This Row],[Unit_Cost]]</f>
        <v>539356.80000000005</v>
      </c>
      <c r="Q1110" t="str">
        <f>IF(Inventory[[#This Row],[Stockout_Risk_Score]] &gt;= 0.8, "Critical",
   IF(Inventory[[#This Row],[Stockout_Risk_Score]] &gt;= 0.6, "High",
      IF(Inventory[[#This Row],[Stockout_Risk_Score]] &gt;= 0.3, "Medium", "Low")
   )
)</f>
        <v>Critical</v>
      </c>
      <c r="R1110">
        <f>Inventory[[#This Row],[Lead_Time_Days]]*0.8</f>
        <v>4</v>
      </c>
      <c r="S1110">
        <f>MAX(0,Inventory[[#This Row],[Daily_Demand]]*Inventory[[#This Row],[Adj_Lead_Time]]+Inventory[[#This Row],[Safety_Stock]]-Inventory[[#This Row],[Current_Inventory]])</f>
        <v>0</v>
      </c>
    </row>
    <row r="1111" spans="1:19" x14ac:dyDescent="0.25">
      <c r="A1111">
        <v>1110</v>
      </c>
      <c r="B1111" t="s">
        <v>1132</v>
      </c>
      <c r="C1111" s="4" t="s">
        <v>21</v>
      </c>
      <c r="D1111" t="s">
        <v>14</v>
      </c>
      <c r="E1111" s="4">
        <v>86</v>
      </c>
      <c r="F1111" s="4">
        <v>6</v>
      </c>
      <c r="G1111" s="4">
        <v>573</v>
      </c>
      <c r="H1111" s="4">
        <v>181</v>
      </c>
      <c r="I1111" s="4">
        <v>313</v>
      </c>
      <c r="J1111" s="6">
        <v>590.78</v>
      </c>
      <c r="K1111" s="4">
        <v>0.35099999999999998</v>
      </c>
      <c r="L1111" s="4" t="s">
        <v>19</v>
      </c>
      <c r="M1111" s="4">
        <f>Inventory[[#This Row],[Daily_Demand]]*Inventory[[#This Row],[Lead_Time_Days]]</f>
        <v>516</v>
      </c>
      <c r="N1111" s="4">
        <f>MAX(0, Inventory[[#This Row],[Demand_Duration_Lead_time]]+Inventory[[#This Row],[Safety_Stock]]-Inventory[[#This Row],[Current_Inventory]])</f>
        <v>124</v>
      </c>
      <c r="O11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11" s="8">
        <f>Inventory[[#This Row],[Current_Inventory]]*Inventory[[#This Row],[Unit_Cost]]</f>
        <v>338516.94</v>
      </c>
      <c r="Q1111" t="str">
        <f>IF(Inventory[[#This Row],[Stockout_Risk_Score]] &gt;= 0.8, "Critical",
   IF(Inventory[[#This Row],[Stockout_Risk_Score]] &gt;= 0.6, "High",
      IF(Inventory[[#This Row],[Stockout_Risk_Score]] &gt;= 0.3, "Medium", "Low")
   )
)</f>
        <v>Medium</v>
      </c>
      <c r="R1111">
        <f>Inventory[[#This Row],[Lead_Time_Days]]*0.8</f>
        <v>4.8000000000000007</v>
      </c>
      <c r="S1111">
        <f>MAX(0,Inventory[[#This Row],[Daily_Demand]]*Inventory[[#This Row],[Adj_Lead_Time]]+Inventory[[#This Row],[Safety_Stock]]-Inventory[[#This Row],[Current_Inventory]])</f>
        <v>20.800000000000068</v>
      </c>
    </row>
    <row r="1112" spans="1:19" x14ac:dyDescent="0.25">
      <c r="A1112">
        <v>1111</v>
      </c>
      <c r="B1112" t="s">
        <v>1133</v>
      </c>
      <c r="C1112" s="4" t="s">
        <v>41</v>
      </c>
      <c r="D1112" t="s">
        <v>22</v>
      </c>
      <c r="E1112" s="4">
        <v>49</v>
      </c>
      <c r="F1112" s="4">
        <v>8</v>
      </c>
      <c r="G1112" s="4">
        <v>85</v>
      </c>
      <c r="H1112" s="4">
        <v>22</v>
      </c>
      <c r="I1112" s="4">
        <v>285</v>
      </c>
      <c r="J1112" s="6">
        <v>1672.39</v>
      </c>
      <c r="K1112" s="4">
        <v>1.7000000000000001E-2</v>
      </c>
      <c r="L1112" s="4" t="s">
        <v>27</v>
      </c>
      <c r="M1112" s="4">
        <f>Inventory[[#This Row],[Daily_Demand]]*Inventory[[#This Row],[Lead_Time_Days]]</f>
        <v>392</v>
      </c>
      <c r="N1112" s="4">
        <f>MAX(0, Inventory[[#This Row],[Demand_Duration_Lead_time]]+Inventory[[#This Row],[Safety_Stock]]-Inventory[[#This Row],[Current_Inventory]])</f>
        <v>329</v>
      </c>
      <c r="O11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12" s="8">
        <f>Inventory[[#This Row],[Current_Inventory]]*Inventory[[#This Row],[Unit_Cost]]</f>
        <v>142153.15</v>
      </c>
      <c r="Q1112" t="str">
        <f>IF(Inventory[[#This Row],[Stockout_Risk_Score]] &gt;= 0.8, "Critical",
   IF(Inventory[[#This Row],[Stockout_Risk_Score]] &gt;= 0.6, "High",
      IF(Inventory[[#This Row],[Stockout_Risk_Score]] &gt;= 0.3, "Medium", "Low")
   )
)</f>
        <v>Low</v>
      </c>
      <c r="R1112">
        <f>Inventory[[#This Row],[Lead_Time_Days]]*0.8</f>
        <v>6.4</v>
      </c>
      <c r="S1112">
        <f>MAX(0,Inventory[[#This Row],[Daily_Demand]]*Inventory[[#This Row],[Adj_Lead_Time]]+Inventory[[#This Row],[Safety_Stock]]-Inventory[[#This Row],[Current_Inventory]])</f>
        <v>250.60000000000002</v>
      </c>
    </row>
    <row r="1113" spans="1:19" x14ac:dyDescent="0.25">
      <c r="A1113">
        <v>1112</v>
      </c>
      <c r="B1113" t="s">
        <v>1134</v>
      </c>
      <c r="C1113" s="4" t="s">
        <v>13</v>
      </c>
      <c r="D1113" t="s">
        <v>14</v>
      </c>
      <c r="E1113" s="4">
        <v>126</v>
      </c>
      <c r="F1113" s="4">
        <v>3</v>
      </c>
      <c r="G1113" s="4">
        <v>655</v>
      </c>
      <c r="H1113" s="4">
        <v>222</v>
      </c>
      <c r="I1113" s="4">
        <v>370</v>
      </c>
      <c r="J1113" s="6">
        <v>1341.89</v>
      </c>
      <c r="K1113" s="4">
        <v>0.48299999999999998</v>
      </c>
      <c r="L1113" s="4" t="s">
        <v>15</v>
      </c>
      <c r="M1113" s="4">
        <f>Inventory[[#This Row],[Daily_Demand]]*Inventory[[#This Row],[Lead_Time_Days]]</f>
        <v>378</v>
      </c>
      <c r="N1113" s="4">
        <f>MAX(0, Inventory[[#This Row],[Demand_Duration_Lead_time]]+Inventory[[#This Row],[Safety_Stock]]-Inventory[[#This Row],[Current_Inventory]])</f>
        <v>0</v>
      </c>
      <c r="O11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13" s="8">
        <f>Inventory[[#This Row],[Current_Inventory]]*Inventory[[#This Row],[Unit_Cost]]</f>
        <v>878937.95000000007</v>
      </c>
      <c r="Q1113" t="str">
        <f>IF(Inventory[[#This Row],[Stockout_Risk_Score]] &gt;= 0.8, "Critical",
   IF(Inventory[[#This Row],[Stockout_Risk_Score]] &gt;= 0.6, "High",
      IF(Inventory[[#This Row],[Stockout_Risk_Score]] &gt;= 0.3, "Medium", "Low")
   )
)</f>
        <v>Medium</v>
      </c>
      <c r="R1113">
        <f>Inventory[[#This Row],[Lead_Time_Days]]*0.8</f>
        <v>2.4000000000000004</v>
      </c>
      <c r="S1113">
        <f>MAX(0,Inventory[[#This Row],[Daily_Demand]]*Inventory[[#This Row],[Adj_Lead_Time]]+Inventory[[#This Row],[Safety_Stock]]-Inventory[[#This Row],[Current_Inventory]])</f>
        <v>0</v>
      </c>
    </row>
    <row r="1114" spans="1:19" x14ac:dyDescent="0.25">
      <c r="A1114">
        <v>1113</v>
      </c>
      <c r="B1114" t="s">
        <v>1135</v>
      </c>
      <c r="C1114" s="4" t="s">
        <v>26</v>
      </c>
      <c r="D1114" t="s">
        <v>22</v>
      </c>
      <c r="E1114" s="4">
        <v>179</v>
      </c>
      <c r="F1114" s="4">
        <v>9</v>
      </c>
      <c r="G1114" s="4">
        <v>676</v>
      </c>
      <c r="H1114" s="4">
        <v>170</v>
      </c>
      <c r="I1114" s="4">
        <v>282</v>
      </c>
      <c r="J1114" s="6">
        <v>115.95</v>
      </c>
      <c r="K1114" s="4">
        <v>0.997</v>
      </c>
      <c r="L1114" s="4" t="s">
        <v>19</v>
      </c>
      <c r="M1114" s="4">
        <f>Inventory[[#This Row],[Daily_Demand]]*Inventory[[#This Row],[Lead_Time_Days]]</f>
        <v>1611</v>
      </c>
      <c r="N1114" s="4">
        <f>MAX(0, Inventory[[#This Row],[Demand_Duration_Lead_time]]+Inventory[[#This Row],[Safety_Stock]]-Inventory[[#This Row],[Current_Inventory]])</f>
        <v>1105</v>
      </c>
      <c r="O11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14" s="8">
        <f>Inventory[[#This Row],[Current_Inventory]]*Inventory[[#This Row],[Unit_Cost]]</f>
        <v>78382.2</v>
      </c>
      <c r="Q1114" t="str">
        <f>IF(Inventory[[#This Row],[Stockout_Risk_Score]] &gt;= 0.8, "Critical",
   IF(Inventory[[#This Row],[Stockout_Risk_Score]] &gt;= 0.6, "High",
      IF(Inventory[[#This Row],[Stockout_Risk_Score]] &gt;= 0.3, "Medium", "Low")
   )
)</f>
        <v>Critical</v>
      </c>
      <c r="R1114">
        <f>Inventory[[#This Row],[Lead_Time_Days]]*0.8</f>
        <v>7.2</v>
      </c>
      <c r="S1114">
        <f>MAX(0,Inventory[[#This Row],[Daily_Demand]]*Inventory[[#This Row],[Adj_Lead_Time]]+Inventory[[#This Row],[Safety_Stock]]-Inventory[[#This Row],[Current_Inventory]])</f>
        <v>782.8</v>
      </c>
    </row>
    <row r="1115" spans="1:19" x14ac:dyDescent="0.25">
      <c r="A1115">
        <v>1114</v>
      </c>
      <c r="B1115" t="s">
        <v>1136</v>
      </c>
      <c r="C1115" s="4" t="s">
        <v>21</v>
      </c>
      <c r="D1115" t="s">
        <v>14</v>
      </c>
      <c r="E1115" s="4">
        <v>199</v>
      </c>
      <c r="F1115" s="4">
        <v>12</v>
      </c>
      <c r="G1115" s="4">
        <v>651</v>
      </c>
      <c r="H1115" s="4">
        <v>241</v>
      </c>
      <c r="I1115" s="4">
        <v>217</v>
      </c>
      <c r="J1115" s="6">
        <v>781.54</v>
      </c>
      <c r="K1115" s="4">
        <v>0.34899999999999998</v>
      </c>
      <c r="L1115" s="4" t="s">
        <v>19</v>
      </c>
      <c r="M1115" s="4">
        <f>Inventory[[#This Row],[Daily_Demand]]*Inventory[[#This Row],[Lead_Time_Days]]</f>
        <v>2388</v>
      </c>
      <c r="N1115" s="4">
        <f>MAX(0, Inventory[[#This Row],[Demand_Duration_Lead_time]]+Inventory[[#This Row],[Safety_Stock]]-Inventory[[#This Row],[Current_Inventory]])</f>
        <v>1978</v>
      </c>
      <c r="O11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15" s="8">
        <f>Inventory[[#This Row],[Current_Inventory]]*Inventory[[#This Row],[Unit_Cost]]</f>
        <v>508782.54</v>
      </c>
      <c r="Q1115" t="str">
        <f>IF(Inventory[[#This Row],[Stockout_Risk_Score]] &gt;= 0.8, "Critical",
   IF(Inventory[[#This Row],[Stockout_Risk_Score]] &gt;= 0.6, "High",
      IF(Inventory[[#This Row],[Stockout_Risk_Score]] &gt;= 0.3, "Medium", "Low")
   )
)</f>
        <v>Medium</v>
      </c>
      <c r="R1115">
        <f>Inventory[[#This Row],[Lead_Time_Days]]*0.8</f>
        <v>9.6000000000000014</v>
      </c>
      <c r="S1115">
        <f>MAX(0,Inventory[[#This Row],[Daily_Demand]]*Inventory[[#This Row],[Adj_Lead_Time]]+Inventory[[#This Row],[Safety_Stock]]-Inventory[[#This Row],[Current_Inventory]])</f>
        <v>1500.4000000000005</v>
      </c>
    </row>
    <row r="1116" spans="1:19" x14ac:dyDescent="0.25">
      <c r="A1116">
        <v>1115</v>
      </c>
      <c r="B1116" t="s">
        <v>1137</v>
      </c>
      <c r="C1116" s="4" t="s">
        <v>21</v>
      </c>
      <c r="D1116" t="s">
        <v>14</v>
      </c>
      <c r="E1116" s="4">
        <v>156</v>
      </c>
      <c r="F1116" s="4">
        <v>3</v>
      </c>
      <c r="G1116" s="4">
        <v>128</v>
      </c>
      <c r="H1116" s="4">
        <v>169</v>
      </c>
      <c r="I1116" s="4">
        <v>282</v>
      </c>
      <c r="J1116" s="6">
        <v>1040.1300000000001</v>
      </c>
      <c r="K1116" s="4">
        <v>0.96099999999999997</v>
      </c>
      <c r="L1116" s="4" t="s">
        <v>19</v>
      </c>
      <c r="M1116" s="4">
        <f>Inventory[[#This Row],[Daily_Demand]]*Inventory[[#This Row],[Lead_Time_Days]]</f>
        <v>468</v>
      </c>
      <c r="N1116" s="4">
        <f>MAX(0, Inventory[[#This Row],[Demand_Duration_Lead_time]]+Inventory[[#This Row],[Safety_Stock]]-Inventory[[#This Row],[Current_Inventory]])</f>
        <v>509</v>
      </c>
      <c r="O11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16" s="8">
        <f>Inventory[[#This Row],[Current_Inventory]]*Inventory[[#This Row],[Unit_Cost]]</f>
        <v>133136.64000000001</v>
      </c>
      <c r="Q1116" t="str">
        <f>IF(Inventory[[#This Row],[Stockout_Risk_Score]] &gt;= 0.8, "Critical",
   IF(Inventory[[#This Row],[Stockout_Risk_Score]] &gt;= 0.6, "High",
      IF(Inventory[[#This Row],[Stockout_Risk_Score]] &gt;= 0.3, "Medium", "Low")
   )
)</f>
        <v>Critical</v>
      </c>
      <c r="R1116">
        <f>Inventory[[#This Row],[Lead_Time_Days]]*0.8</f>
        <v>2.4000000000000004</v>
      </c>
      <c r="S1116">
        <f>MAX(0,Inventory[[#This Row],[Daily_Demand]]*Inventory[[#This Row],[Adj_Lead_Time]]+Inventory[[#This Row],[Safety_Stock]]-Inventory[[#This Row],[Current_Inventory]])</f>
        <v>415.40000000000009</v>
      </c>
    </row>
    <row r="1117" spans="1:19" x14ac:dyDescent="0.25">
      <c r="A1117">
        <v>1116</v>
      </c>
      <c r="B1117" t="s">
        <v>1138</v>
      </c>
      <c r="C1117" s="4" t="s">
        <v>13</v>
      </c>
      <c r="D1117" t="s">
        <v>22</v>
      </c>
      <c r="E1117" s="4">
        <v>14</v>
      </c>
      <c r="F1117" s="4">
        <v>12</v>
      </c>
      <c r="G1117" s="4">
        <v>434</v>
      </c>
      <c r="H1117" s="4">
        <v>136</v>
      </c>
      <c r="I1117" s="4">
        <v>54</v>
      </c>
      <c r="J1117" s="6">
        <v>1476.81</v>
      </c>
      <c r="K1117" s="4">
        <v>0.10100000000000001</v>
      </c>
      <c r="L1117" s="4" t="s">
        <v>15</v>
      </c>
      <c r="M1117" s="4">
        <f>Inventory[[#This Row],[Daily_Demand]]*Inventory[[#This Row],[Lead_Time_Days]]</f>
        <v>168</v>
      </c>
      <c r="N1117" s="4">
        <f>MAX(0, Inventory[[#This Row],[Demand_Duration_Lead_time]]+Inventory[[#This Row],[Safety_Stock]]-Inventory[[#This Row],[Current_Inventory]])</f>
        <v>0</v>
      </c>
      <c r="O11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17" s="8">
        <f>Inventory[[#This Row],[Current_Inventory]]*Inventory[[#This Row],[Unit_Cost]]</f>
        <v>640935.53999999992</v>
      </c>
      <c r="Q1117" t="str">
        <f>IF(Inventory[[#This Row],[Stockout_Risk_Score]] &gt;= 0.8, "Critical",
   IF(Inventory[[#This Row],[Stockout_Risk_Score]] &gt;= 0.6, "High",
      IF(Inventory[[#This Row],[Stockout_Risk_Score]] &gt;= 0.3, "Medium", "Low")
   )
)</f>
        <v>Low</v>
      </c>
      <c r="R1117">
        <f>Inventory[[#This Row],[Lead_Time_Days]]*0.8</f>
        <v>9.6000000000000014</v>
      </c>
      <c r="S1117">
        <f>MAX(0,Inventory[[#This Row],[Daily_Demand]]*Inventory[[#This Row],[Adj_Lead_Time]]+Inventory[[#This Row],[Safety_Stock]]-Inventory[[#This Row],[Current_Inventory]])</f>
        <v>0</v>
      </c>
    </row>
    <row r="1118" spans="1:19" x14ac:dyDescent="0.25">
      <c r="A1118">
        <v>1117</v>
      </c>
      <c r="B1118" t="s">
        <v>1139</v>
      </c>
      <c r="C1118" s="4" t="s">
        <v>13</v>
      </c>
      <c r="D1118" t="s">
        <v>18</v>
      </c>
      <c r="E1118" s="4">
        <v>77</v>
      </c>
      <c r="F1118" s="4">
        <v>11</v>
      </c>
      <c r="G1118" s="4">
        <v>111</v>
      </c>
      <c r="H1118" s="4">
        <v>57</v>
      </c>
      <c r="I1118" s="4">
        <v>94</v>
      </c>
      <c r="J1118" s="6">
        <v>609.9</v>
      </c>
      <c r="K1118" s="4">
        <v>0.17299999999999999</v>
      </c>
      <c r="L1118" s="4" t="s">
        <v>15</v>
      </c>
      <c r="M1118" s="4">
        <f>Inventory[[#This Row],[Daily_Demand]]*Inventory[[#This Row],[Lead_Time_Days]]</f>
        <v>847</v>
      </c>
      <c r="N1118" s="4">
        <f>MAX(0, Inventory[[#This Row],[Demand_Duration_Lead_time]]+Inventory[[#This Row],[Safety_Stock]]-Inventory[[#This Row],[Current_Inventory]])</f>
        <v>793</v>
      </c>
      <c r="O11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18" s="8">
        <f>Inventory[[#This Row],[Current_Inventory]]*Inventory[[#This Row],[Unit_Cost]]</f>
        <v>67698.899999999994</v>
      </c>
      <c r="Q1118" t="str">
        <f>IF(Inventory[[#This Row],[Stockout_Risk_Score]] &gt;= 0.8, "Critical",
   IF(Inventory[[#This Row],[Stockout_Risk_Score]] &gt;= 0.6, "High",
      IF(Inventory[[#This Row],[Stockout_Risk_Score]] &gt;= 0.3, "Medium", "Low")
   )
)</f>
        <v>Low</v>
      </c>
      <c r="R1118">
        <f>Inventory[[#This Row],[Lead_Time_Days]]*0.8</f>
        <v>8.8000000000000007</v>
      </c>
      <c r="S1118">
        <f>MAX(0,Inventory[[#This Row],[Daily_Demand]]*Inventory[[#This Row],[Adj_Lead_Time]]+Inventory[[#This Row],[Safety_Stock]]-Inventory[[#This Row],[Current_Inventory]])</f>
        <v>623.6</v>
      </c>
    </row>
    <row r="1119" spans="1:19" x14ac:dyDescent="0.25">
      <c r="A1119">
        <v>1118</v>
      </c>
      <c r="B1119" t="s">
        <v>1140</v>
      </c>
      <c r="C1119" s="4" t="s">
        <v>17</v>
      </c>
      <c r="D1119" t="s">
        <v>18</v>
      </c>
      <c r="E1119" s="4">
        <v>52</v>
      </c>
      <c r="F1119" s="4">
        <v>6</v>
      </c>
      <c r="G1119" s="4">
        <v>387</v>
      </c>
      <c r="H1119" s="4">
        <v>270</v>
      </c>
      <c r="I1119" s="4">
        <v>95</v>
      </c>
      <c r="J1119" s="6">
        <v>1966.32</v>
      </c>
      <c r="K1119" s="4">
        <v>0.72399999999999998</v>
      </c>
      <c r="L1119" s="4" t="s">
        <v>15</v>
      </c>
      <c r="M1119" s="4">
        <f>Inventory[[#This Row],[Daily_Demand]]*Inventory[[#This Row],[Lead_Time_Days]]</f>
        <v>312</v>
      </c>
      <c r="N1119" s="4">
        <f>MAX(0, Inventory[[#This Row],[Demand_Duration_Lead_time]]+Inventory[[#This Row],[Safety_Stock]]-Inventory[[#This Row],[Current_Inventory]])</f>
        <v>195</v>
      </c>
      <c r="O11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19" s="8">
        <f>Inventory[[#This Row],[Current_Inventory]]*Inventory[[#This Row],[Unit_Cost]]</f>
        <v>760965.84</v>
      </c>
      <c r="Q1119" t="str">
        <f>IF(Inventory[[#This Row],[Stockout_Risk_Score]] &gt;= 0.8, "Critical",
   IF(Inventory[[#This Row],[Stockout_Risk_Score]] &gt;= 0.6, "High",
      IF(Inventory[[#This Row],[Stockout_Risk_Score]] &gt;= 0.3, "Medium", "Low")
   )
)</f>
        <v>High</v>
      </c>
      <c r="R1119">
        <f>Inventory[[#This Row],[Lead_Time_Days]]*0.8</f>
        <v>4.8000000000000007</v>
      </c>
      <c r="S1119">
        <f>MAX(0,Inventory[[#This Row],[Daily_Demand]]*Inventory[[#This Row],[Adj_Lead_Time]]+Inventory[[#This Row],[Safety_Stock]]-Inventory[[#This Row],[Current_Inventory]])</f>
        <v>132.60000000000002</v>
      </c>
    </row>
    <row r="1120" spans="1:19" x14ac:dyDescent="0.25">
      <c r="A1120">
        <v>1119</v>
      </c>
      <c r="B1120" t="s">
        <v>1141</v>
      </c>
      <c r="C1120" s="4" t="s">
        <v>17</v>
      </c>
      <c r="D1120" t="s">
        <v>14</v>
      </c>
      <c r="E1120" s="4">
        <v>167</v>
      </c>
      <c r="F1120" s="4">
        <v>14</v>
      </c>
      <c r="G1120" s="4">
        <v>442</v>
      </c>
      <c r="H1120" s="4">
        <v>70</v>
      </c>
      <c r="I1120" s="4">
        <v>213</v>
      </c>
      <c r="J1120" s="6">
        <v>1384.85</v>
      </c>
      <c r="K1120" s="4">
        <v>0.501</v>
      </c>
      <c r="L1120" s="4" t="s">
        <v>27</v>
      </c>
      <c r="M1120" s="4">
        <f>Inventory[[#This Row],[Daily_Demand]]*Inventory[[#This Row],[Lead_Time_Days]]</f>
        <v>2338</v>
      </c>
      <c r="N1120" s="4">
        <f>MAX(0, Inventory[[#This Row],[Demand_Duration_Lead_time]]+Inventory[[#This Row],[Safety_Stock]]-Inventory[[#This Row],[Current_Inventory]])</f>
        <v>1966</v>
      </c>
      <c r="O11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20" s="8">
        <f>Inventory[[#This Row],[Current_Inventory]]*Inventory[[#This Row],[Unit_Cost]]</f>
        <v>612103.69999999995</v>
      </c>
      <c r="Q1120" t="str">
        <f>IF(Inventory[[#This Row],[Stockout_Risk_Score]] &gt;= 0.8, "Critical",
   IF(Inventory[[#This Row],[Stockout_Risk_Score]] &gt;= 0.6, "High",
      IF(Inventory[[#This Row],[Stockout_Risk_Score]] &gt;= 0.3, "Medium", "Low")
   )
)</f>
        <v>Medium</v>
      </c>
      <c r="R1120">
        <f>Inventory[[#This Row],[Lead_Time_Days]]*0.8</f>
        <v>11.200000000000001</v>
      </c>
      <c r="S1120">
        <f>MAX(0,Inventory[[#This Row],[Daily_Demand]]*Inventory[[#This Row],[Adj_Lead_Time]]+Inventory[[#This Row],[Safety_Stock]]-Inventory[[#This Row],[Current_Inventory]])</f>
        <v>1498.4</v>
      </c>
    </row>
    <row r="1121" spans="1:19" x14ac:dyDescent="0.25">
      <c r="A1121">
        <v>1120</v>
      </c>
      <c r="B1121" t="s">
        <v>1142</v>
      </c>
      <c r="C1121" s="4" t="s">
        <v>26</v>
      </c>
      <c r="D1121" t="s">
        <v>22</v>
      </c>
      <c r="E1121" s="4">
        <v>186</v>
      </c>
      <c r="F1121" s="4">
        <v>13</v>
      </c>
      <c r="G1121" s="4">
        <v>591</v>
      </c>
      <c r="H1121" s="4">
        <v>131</v>
      </c>
      <c r="I1121" s="4">
        <v>218</v>
      </c>
      <c r="J1121" s="6">
        <v>776.99</v>
      </c>
      <c r="K1121" s="4">
        <v>0.76500000000000001</v>
      </c>
      <c r="L1121" s="4" t="s">
        <v>27</v>
      </c>
      <c r="M1121" s="4">
        <f>Inventory[[#This Row],[Daily_Demand]]*Inventory[[#This Row],[Lead_Time_Days]]</f>
        <v>2418</v>
      </c>
      <c r="N1121" s="4">
        <f>MAX(0, Inventory[[#This Row],[Demand_Duration_Lead_time]]+Inventory[[#This Row],[Safety_Stock]]-Inventory[[#This Row],[Current_Inventory]])</f>
        <v>1958</v>
      </c>
      <c r="O11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21" s="8">
        <f>Inventory[[#This Row],[Current_Inventory]]*Inventory[[#This Row],[Unit_Cost]]</f>
        <v>459201.09</v>
      </c>
      <c r="Q1121" t="str">
        <f>IF(Inventory[[#This Row],[Stockout_Risk_Score]] &gt;= 0.8, "Critical",
   IF(Inventory[[#This Row],[Stockout_Risk_Score]] &gt;= 0.6, "High",
      IF(Inventory[[#This Row],[Stockout_Risk_Score]] &gt;= 0.3, "Medium", "Low")
   )
)</f>
        <v>High</v>
      </c>
      <c r="R1121">
        <f>Inventory[[#This Row],[Lead_Time_Days]]*0.8</f>
        <v>10.4</v>
      </c>
      <c r="S1121">
        <f>MAX(0,Inventory[[#This Row],[Daily_Demand]]*Inventory[[#This Row],[Adj_Lead_Time]]+Inventory[[#This Row],[Safety_Stock]]-Inventory[[#This Row],[Current_Inventory]])</f>
        <v>1474.4</v>
      </c>
    </row>
    <row r="1122" spans="1:19" x14ac:dyDescent="0.25">
      <c r="A1122">
        <v>1121</v>
      </c>
      <c r="B1122" t="s">
        <v>1143</v>
      </c>
      <c r="C1122" s="4" t="s">
        <v>26</v>
      </c>
      <c r="D1122" t="s">
        <v>18</v>
      </c>
      <c r="E1122" s="4">
        <v>91</v>
      </c>
      <c r="F1122" s="4">
        <v>3</v>
      </c>
      <c r="G1122" s="4">
        <v>758</v>
      </c>
      <c r="H1122" s="4">
        <v>99</v>
      </c>
      <c r="I1122" s="4">
        <v>384</v>
      </c>
      <c r="J1122" s="6">
        <v>239.2</v>
      </c>
      <c r="K1122" s="4">
        <v>0.86399999999999999</v>
      </c>
      <c r="L1122" s="4" t="s">
        <v>27</v>
      </c>
      <c r="M1122" s="4">
        <f>Inventory[[#This Row],[Daily_Demand]]*Inventory[[#This Row],[Lead_Time_Days]]</f>
        <v>273</v>
      </c>
      <c r="N1122" s="4">
        <f>MAX(0, Inventory[[#This Row],[Demand_Duration_Lead_time]]+Inventory[[#This Row],[Safety_Stock]]-Inventory[[#This Row],[Current_Inventory]])</f>
        <v>0</v>
      </c>
      <c r="O11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122" s="8">
        <f>Inventory[[#This Row],[Current_Inventory]]*Inventory[[#This Row],[Unit_Cost]]</f>
        <v>181313.6</v>
      </c>
      <c r="Q1122" t="str">
        <f>IF(Inventory[[#This Row],[Stockout_Risk_Score]] &gt;= 0.8, "Critical",
   IF(Inventory[[#This Row],[Stockout_Risk_Score]] &gt;= 0.6, "High",
      IF(Inventory[[#This Row],[Stockout_Risk_Score]] &gt;= 0.3, "Medium", "Low")
   )
)</f>
        <v>Critical</v>
      </c>
      <c r="R1122">
        <f>Inventory[[#This Row],[Lead_Time_Days]]*0.8</f>
        <v>2.4000000000000004</v>
      </c>
      <c r="S1122">
        <f>MAX(0,Inventory[[#This Row],[Daily_Demand]]*Inventory[[#This Row],[Adj_Lead_Time]]+Inventory[[#This Row],[Safety_Stock]]-Inventory[[#This Row],[Current_Inventory]])</f>
        <v>0</v>
      </c>
    </row>
    <row r="1123" spans="1:19" x14ac:dyDescent="0.25">
      <c r="A1123">
        <v>1122</v>
      </c>
      <c r="B1123" t="s">
        <v>1144</v>
      </c>
      <c r="C1123" s="4" t="s">
        <v>41</v>
      </c>
      <c r="D1123" t="s">
        <v>22</v>
      </c>
      <c r="E1123" s="4">
        <v>115</v>
      </c>
      <c r="F1123" s="4">
        <v>3</v>
      </c>
      <c r="G1123" s="4">
        <v>259</v>
      </c>
      <c r="H1123" s="4">
        <v>264</v>
      </c>
      <c r="I1123" s="4">
        <v>213</v>
      </c>
      <c r="J1123" s="6">
        <v>403.67</v>
      </c>
      <c r="K1123" s="4">
        <v>0.251</v>
      </c>
      <c r="L1123" s="4" t="s">
        <v>19</v>
      </c>
      <c r="M1123" s="4">
        <f>Inventory[[#This Row],[Daily_Demand]]*Inventory[[#This Row],[Lead_Time_Days]]</f>
        <v>345</v>
      </c>
      <c r="N1123" s="4">
        <f>MAX(0, Inventory[[#This Row],[Demand_Duration_Lead_time]]+Inventory[[#This Row],[Safety_Stock]]-Inventory[[#This Row],[Current_Inventory]])</f>
        <v>350</v>
      </c>
      <c r="O11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23" s="8">
        <f>Inventory[[#This Row],[Current_Inventory]]*Inventory[[#This Row],[Unit_Cost]]</f>
        <v>104550.53</v>
      </c>
      <c r="Q1123" t="str">
        <f>IF(Inventory[[#This Row],[Stockout_Risk_Score]] &gt;= 0.8, "Critical",
   IF(Inventory[[#This Row],[Stockout_Risk_Score]] &gt;= 0.6, "High",
      IF(Inventory[[#This Row],[Stockout_Risk_Score]] &gt;= 0.3, "Medium", "Low")
   )
)</f>
        <v>Low</v>
      </c>
      <c r="R1123">
        <f>Inventory[[#This Row],[Lead_Time_Days]]*0.8</f>
        <v>2.4000000000000004</v>
      </c>
      <c r="S1123">
        <f>MAX(0,Inventory[[#This Row],[Daily_Demand]]*Inventory[[#This Row],[Adj_Lead_Time]]+Inventory[[#This Row],[Safety_Stock]]-Inventory[[#This Row],[Current_Inventory]])</f>
        <v>281</v>
      </c>
    </row>
    <row r="1124" spans="1:19" x14ac:dyDescent="0.25">
      <c r="A1124">
        <v>1123</v>
      </c>
      <c r="B1124" t="s">
        <v>1145</v>
      </c>
      <c r="C1124" s="4" t="s">
        <v>17</v>
      </c>
      <c r="D1124" t="s">
        <v>18</v>
      </c>
      <c r="E1124" s="4">
        <v>20</v>
      </c>
      <c r="F1124" s="4">
        <v>5</v>
      </c>
      <c r="G1124" s="4">
        <v>454</v>
      </c>
      <c r="H1124" s="4">
        <v>99</v>
      </c>
      <c r="I1124" s="4">
        <v>305</v>
      </c>
      <c r="J1124" s="6">
        <v>1000.84</v>
      </c>
      <c r="K1124" s="4">
        <v>0.68300000000000005</v>
      </c>
      <c r="L1124" s="4" t="s">
        <v>19</v>
      </c>
      <c r="M1124" s="4">
        <f>Inventory[[#This Row],[Daily_Demand]]*Inventory[[#This Row],[Lead_Time_Days]]</f>
        <v>100</v>
      </c>
      <c r="N1124" s="4">
        <f>MAX(0, Inventory[[#This Row],[Demand_Duration_Lead_time]]+Inventory[[#This Row],[Safety_Stock]]-Inventory[[#This Row],[Current_Inventory]])</f>
        <v>0</v>
      </c>
      <c r="O11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124" s="8">
        <f>Inventory[[#This Row],[Current_Inventory]]*Inventory[[#This Row],[Unit_Cost]]</f>
        <v>454381.36</v>
      </c>
      <c r="Q1124" t="str">
        <f>IF(Inventory[[#This Row],[Stockout_Risk_Score]] &gt;= 0.8, "Critical",
   IF(Inventory[[#This Row],[Stockout_Risk_Score]] &gt;= 0.6, "High",
      IF(Inventory[[#This Row],[Stockout_Risk_Score]] &gt;= 0.3, "Medium", "Low")
   )
)</f>
        <v>High</v>
      </c>
      <c r="R1124">
        <f>Inventory[[#This Row],[Lead_Time_Days]]*0.8</f>
        <v>4</v>
      </c>
      <c r="S1124">
        <f>MAX(0,Inventory[[#This Row],[Daily_Demand]]*Inventory[[#This Row],[Adj_Lead_Time]]+Inventory[[#This Row],[Safety_Stock]]-Inventory[[#This Row],[Current_Inventory]])</f>
        <v>0</v>
      </c>
    </row>
    <row r="1125" spans="1:19" x14ac:dyDescent="0.25">
      <c r="A1125">
        <v>1124</v>
      </c>
      <c r="B1125" t="s">
        <v>1146</v>
      </c>
      <c r="C1125" s="4" t="s">
        <v>21</v>
      </c>
      <c r="D1125" t="s">
        <v>22</v>
      </c>
      <c r="E1125" s="4">
        <v>57</v>
      </c>
      <c r="F1125" s="4">
        <v>5</v>
      </c>
      <c r="G1125" s="4">
        <v>231</v>
      </c>
      <c r="H1125" s="4">
        <v>12</v>
      </c>
      <c r="I1125" s="4">
        <v>115</v>
      </c>
      <c r="J1125" s="6">
        <v>1014.66</v>
      </c>
      <c r="K1125" s="4">
        <v>0.60799999999999998</v>
      </c>
      <c r="L1125" s="4" t="s">
        <v>19</v>
      </c>
      <c r="M1125" s="4">
        <f>Inventory[[#This Row],[Daily_Demand]]*Inventory[[#This Row],[Lead_Time_Days]]</f>
        <v>285</v>
      </c>
      <c r="N1125" s="4">
        <f>MAX(0, Inventory[[#This Row],[Demand_Duration_Lead_time]]+Inventory[[#This Row],[Safety_Stock]]-Inventory[[#This Row],[Current_Inventory]])</f>
        <v>66</v>
      </c>
      <c r="O11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25" s="8">
        <f>Inventory[[#This Row],[Current_Inventory]]*Inventory[[#This Row],[Unit_Cost]]</f>
        <v>234386.46</v>
      </c>
      <c r="Q1125" t="str">
        <f>IF(Inventory[[#This Row],[Stockout_Risk_Score]] &gt;= 0.8, "Critical",
   IF(Inventory[[#This Row],[Stockout_Risk_Score]] &gt;= 0.6, "High",
      IF(Inventory[[#This Row],[Stockout_Risk_Score]] &gt;= 0.3, "Medium", "Low")
   )
)</f>
        <v>High</v>
      </c>
      <c r="R1125">
        <f>Inventory[[#This Row],[Lead_Time_Days]]*0.8</f>
        <v>4</v>
      </c>
      <c r="S1125">
        <f>MAX(0,Inventory[[#This Row],[Daily_Demand]]*Inventory[[#This Row],[Adj_Lead_Time]]+Inventory[[#This Row],[Safety_Stock]]-Inventory[[#This Row],[Current_Inventory]])</f>
        <v>9</v>
      </c>
    </row>
    <row r="1126" spans="1:19" x14ac:dyDescent="0.25">
      <c r="A1126">
        <v>1125</v>
      </c>
      <c r="B1126" t="s">
        <v>1147</v>
      </c>
      <c r="C1126" s="4" t="s">
        <v>17</v>
      </c>
      <c r="D1126" t="s">
        <v>14</v>
      </c>
      <c r="E1126" s="4">
        <v>44</v>
      </c>
      <c r="F1126" s="4">
        <v>14</v>
      </c>
      <c r="G1126" s="4">
        <v>419</v>
      </c>
      <c r="H1126" s="4">
        <v>289</v>
      </c>
      <c r="I1126" s="4">
        <v>309</v>
      </c>
      <c r="J1126" s="6">
        <v>1547.05</v>
      </c>
      <c r="K1126" s="4">
        <v>0.86199999999999999</v>
      </c>
      <c r="L1126" s="4" t="s">
        <v>15</v>
      </c>
      <c r="M1126" s="4">
        <f>Inventory[[#This Row],[Daily_Demand]]*Inventory[[#This Row],[Lead_Time_Days]]</f>
        <v>616</v>
      </c>
      <c r="N1126" s="4">
        <f>MAX(0, Inventory[[#This Row],[Demand_Duration_Lead_time]]+Inventory[[#This Row],[Safety_Stock]]-Inventory[[#This Row],[Current_Inventory]])</f>
        <v>486</v>
      </c>
      <c r="O11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26" s="8">
        <f>Inventory[[#This Row],[Current_Inventory]]*Inventory[[#This Row],[Unit_Cost]]</f>
        <v>648213.94999999995</v>
      </c>
      <c r="Q1126" t="str">
        <f>IF(Inventory[[#This Row],[Stockout_Risk_Score]] &gt;= 0.8, "Critical",
   IF(Inventory[[#This Row],[Stockout_Risk_Score]] &gt;= 0.6, "High",
      IF(Inventory[[#This Row],[Stockout_Risk_Score]] &gt;= 0.3, "Medium", "Low")
   )
)</f>
        <v>Critical</v>
      </c>
      <c r="R1126">
        <f>Inventory[[#This Row],[Lead_Time_Days]]*0.8</f>
        <v>11.200000000000001</v>
      </c>
      <c r="S1126">
        <f>MAX(0,Inventory[[#This Row],[Daily_Demand]]*Inventory[[#This Row],[Adj_Lead_Time]]+Inventory[[#This Row],[Safety_Stock]]-Inventory[[#This Row],[Current_Inventory]])</f>
        <v>362.80000000000007</v>
      </c>
    </row>
    <row r="1127" spans="1:19" x14ac:dyDescent="0.25">
      <c r="A1127">
        <v>1126</v>
      </c>
      <c r="B1127" t="s">
        <v>1148</v>
      </c>
      <c r="C1127" s="4" t="s">
        <v>21</v>
      </c>
      <c r="D1127" t="s">
        <v>22</v>
      </c>
      <c r="E1127" s="4">
        <v>104</v>
      </c>
      <c r="F1127" s="4">
        <v>9</v>
      </c>
      <c r="G1127" s="4">
        <v>629</v>
      </c>
      <c r="H1127" s="4">
        <v>126</v>
      </c>
      <c r="I1127" s="4">
        <v>137</v>
      </c>
      <c r="J1127" s="6">
        <v>1466.04</v>
      </c>
      <c r="K1127" s="4">
        <v>0.43</v>
      </c>
      <c r="L1127" s="4" t="s">
        <v>15</v>
      </c>
      <c r="M1127" s="4">
        <f>Inventory[[#This Row],[Daily_Demand]]*Inventory[[#This Row],[Lead_Time_Days]]</f>
        <v>936</v>
      </c>
      <c r="N1127" s="4">
        <f>MAX(0, Inventory[[#This Row],[Demand_Duration_Lead_time]]+Inventory[[#This Row],[Safety_Stock]]-Inventory[[#This Row],[Current_Inventory]])</f>
        <v>433</v>
      </c>
      <c r="O11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27" s="8">
        <f>Inventory[[#This Row],[Current_Inventory]]*Inventory[[#This Row],[Unit_Cost]]</f>
        <v>922139.16</v>
      </c>
      <c r="Q1127" t="str">
        <f>IF(Inventory[[#This Row],[Stockout_Risk_Score]] &gt;= 0.8, "Critical",
   IF(Inventory[[#This Row],[Stockout_Risk_Score]] &gt;= 0.6, "High",
      IF(Inventory[[#This Row],[Stockout_Risk_Score]] &gt;= 0.3, "Medium", "Low")
   )
)</f>
        <v>Medium</v>
      </c>
      <c r="R1127">
        <f>Inventory[[#This Row],[Lead_Time_Days]]*0.8</f>
        <v>7.2</v>
      </c>
      <c r="S1127">
        <f>MAX(0,Inventory[[#This Row],[Daily_Demand]]*Inventory[[#This Row],[Adj_Lead_Time]]+Inventory[[#This Row],[Safety_Stock]]-Inventory[[#This Row],[Current_Inventory]])</f>
        <v>245.80000000000007</v>
      </c>
    </row>
    <row r="1128" spans="1:19" x14ac:dyDescent="0.25">
      <c r="A1128">
        <v>1127</v>
      </c>
      <c r="B1128" t="s">
        <v>1149</v>
      </c>
      <c r="C1128" s="4" t="s">
        <v>13</v>
      </c>
      <c r="D1128" t="s">
        <v>18</v>
      </c>
      <c r="E1128" s="4">
        <v>24</v>
      </c>
      <c r="F1128" s="4">
        <v>14</v>
      </c>
      <c r="G1128" s="4">
        <v>545</v>
      </c>
      <c r="H1128" s="4">
        <v>107</v>
      </c>
      <c r="I1128" s="4">
        <v>289</v>
      </c>
      <c r="J1128" s="6">
        <v>442.48</v>
      </c>
      <c r="K1128" s="4">
        <v>5.1999999999999998E-2</v>
      </c>
      <c r="L1128" s="4" t="s">
        <v>19</v>
      </c>
      <c r="M1128" s="4">
        <f>Inventory[[#This Row],[Daily_Demand]]*Inventory[[#This Row],[Lead_Time_Days]]</f>
        <v>336</v>
      </c>
      <c r="N1128" s="4">
        <f>MAX(0, Inventory[[#This Row],[Demand_Duration_Lead_time]]+Inventory[[#This Row],[Safety_Stock]]-Inventory[[#This Row],[Current_Inventory]])</f>
        <v>0</v>
      </c>
      <c r="O11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28" s="8">
        <f>Inventory[[#This Row],[Current_Inventory]]*Inventory[[#This Row],[Unit_Cost]]</f>
        <v>241151.6</v>
      </c>
      <c r="Q1128" t="str">
        <f>IF(Inventory[[#This Row],[Stockout_Risk_Score]] &gt;= 0.8, "Critical",
   IF(Inventory[[#This Row],[Stockout_Risk_Score]] &gt;= 0.6, "High",
      IF(Inventory[[#This Row],[Stockout_Risk_Score]] &gt;= 0.3, "Medium", "Low")
   )
)</f>
        <v>Low</v>
      </c>
      <c r="R1128">
        <f>Inventory[[#This Row],[Lead_Time_Days]]*0.8</f>
        <v>11.200000000000001</v>
      </c>
      <c r="S1128">
        <f>MAX(0,Inventory[[#This Row],[Daily_Demand]]*Inventory[[#This Row],[Adj_Lead_Time]]+Inventory[[#This Row],[Safety_Stock]]-Inventory[[#This Row],[Current_Inventory]])</f>
        <v>0</v>
      </c>
    </row>
    <row r="1129" spans="1:19" x14ac:dyDescent="0.25">
      <c r="A1129">
        <v>1128</v>
      </c>
      <c r="B1129" t="s">
        <v>1150</v>
      </c>
      <c r="C1129" s="4" t="s">
        <v>17</v>
      </c>
      <c r="D1129" t="s">
        <v>14</v>
      </c>
      <c r="E1129" s="4">
        <v>73</v>
      </c>
      <c r="F1129" s="4">
        <v>7</v>
      </c>
      <c r="G1129" s="4">
        <v>749</v>
      </c>
      <c r="H1129" s="4">
        <v>171</v>
      </c>
      <c r="I1129" s="4">
        <v>360</v>
      </c>
      <c r="J1129" s="6">
        <v>1210.17</v>
      </c>
      <c r="K1129" s="4">
        <v>0.57399999999999995</v>
      </c>
      <c r="L1129" s="4" t="s">
        <v>15</v>
      </c>
      <c r="M1129" s="4">
        <f>Inventory[[#This Row],[Daily_Demand]]*Inventory[[#This Row],[Lead_Time_Days]]</f>
        <v>511</v>
      </c>
      <c r="N1129" s="4">
        <f>MAX(0, Inventory[[#This Row],[Demand_Duration_Lead_time]]+Inventory[[#This Row],[Safety_Stock]]-Inventory[[#This Row],[Current_Inventory]])</f>
        <v>0</v>
      </c>
      <c r="O11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29" s="8">
        <f>Inventory[[#This Row],[Current_Inventory]]*Inventory[[#This Row],[Unit_Cost]]</f>
        <v>906417.33000000007</v>
      </c>
      <c r="Q1129" t="str">
        <f>IF(Inventory[[#This Row],[Stockout_Risk_Score]] &gt;= 0.8, "Critical",
   IF(Inventory[[#This Row],[Stockout_Risk_Score]] &gt;= 0.6, "High",
      IF(Inventory[[#This Row],[Stockout_Risk_Score]] &gt;= 0.3, "Medium", "Low")
   )
)</f>
        <v>Medium</v>
      </c>
      <c r="R1129">
        <f>Inventory[[#This Row],[Lead_Time_Days]]*0.8</f>
        <v>5.6000000000000005</v>
      </c>
      <c r="S1129">
        <f>MAX(0,Inventory[[#This Row],[Daily_Demand]]*Inventory[[#This Row],[Adj_Lead_Time]]+Inventory[[#This Row],[Safety_Stock]]-Inventory[[#This Row],[Current_Inventory]])</f>
        <v>0</v>
      </c>
    </row>
    <row r="1130" spans="1:19" x14ac:dyDescent="0.25">
      <c r="A1130">
        <v>1129</v>
      </c>
      <c r="B1130" t="s">
        <v>1151</v>
      </c>
      <c r="C1130" s="4" t="s">
        <v>13</v>
      </c>
      <c r="D1130" t="s">
        <v>22</v>
      </c>
      <c r="E1130" s="4">
        <v>49</v>
      </c>
      <c r="F1130" s="4">
        <v>11</v>
      </c>
      <c r="G1130" s="4">
        <v>487</v>
      </c>
      <c r="H1130" s="4">
        <v>91</v>
      </c>
      <c r="I1130" s="4">
        <v>108</v>
      </c>
      <c r="J1130" s="6">
        <v>90.21</v>
      </c>
      <c r="K1130" s="4">
        <v>0.95899999999999996</v>
      </c>
      <c r="L1130" s="4" t="s">
        <v>27</v>
      </c>
      <c r="M1130" s="4">
        <f>Inventory[[#This Row],[Daily_Demand]]*Inventory[[#This Row],[Lead_Time_Days]]</f>
        <v>539</v>
      </c>
      <c r="N1130" s="4">
        <f>MAX(0, Inventory[[#This Row],[Demand_Duration_Lead_time]]+Inventory[[#This Row],[Safety_Stock]]-Inventory[[#This Row],[Current_Inventory]])</f>
        <v>143</v>
      </c>
      <c r="O11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30" s="8">
        <f>Inventory[[#This Row],[Current_Inventory]]*Inventory[[#This Row],[Unit_Cost]]</f>
        <v>43932.27</v>
      </c>
      <c r="Q1130" t="str">
        <f>IF(Inventory[[#This Row],[Stockout_Risk_Score]] &gt;= 0.8, "Critical",
   IF(Inventory[[#This Row],[Stockout_Risk_Score]] &gt;= 0.6, "High",
      IF(Inventory[[#This Row],[Stockout_Risk_Score]] &gt;= 0.3, "Medium", "Low")
   )
)</f>
        <v>Critical</v>
      </c>
      <c r="R1130">
        <f>Inventory[[#This Row],[Lead_Time_Days]]*0.8</f>
        <v>8.8000000000000007</v>
      </c>
      <c r="S1130">
        <f>MAX(0,Inventory[[#This Row],[Daily_Demand]]*Inventory[[#This Row],[Adj_Lead_Time]]+Inventory[[#This Row],[Safety_Stock]]-Inventory[[#This Row],[Current_Inventory]])</f>
        <v>35.200000000000045</v>
      </c>
    </row>
    <row r="1131" spans="1:19" x14ac:dyDescent="0.25">
      <c r="A1131">
        <v>1130</v>
      </c>
      <c r="B1131" t="s">
        <v>1152</v>
      </c>
      <c r="C1131" s="4" t="s">
        <v>26</v>
      </c>
      <c r="D1131" t="s">
        <v>18</v>
      </c>
      <c r="E1131" s="4">
        <v>10</v>
      </c>
      <c r="F1131" s="4">
        <v>9</v>
      </c>
      <c r="G1131" s="4">
        <v>189</v>
      </c>
      <c r="H1131" s="4">
        <v>157</v>
      </c>
      <c r="I1131" s="4">
        <v>219</v>
      </c>
      <c r="J1131" s="6">
        <v>827.17</v>
      </c>
      <c r="K1131" s="4">
        <v>1.4999999999999999E-2</v>
      </c>
      <c r="L1131" s="4" t="s">
        <v>27</v>
      </c>
      <c r="M1131" s="4">
        <f>Inventory[[#This Row],[Daily_Demand]]*Inventory[[#This Row],[Lead_Time_Days]]</f>
        <v>90</v>
      </c>
      <c r="N1131" s="4">
        <f>MAX(0, Inventory[[#This Row],[Demand_Duration_Lead_time]]+Inventory[[#This Row],[Safety_Stock]]-Inventory[[#This Row],[Current_Inventory]])</f>
        <v>58</v>
      </c>
      <c r="O11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31" s="8">
        <f>Inventory[[#This Row],[Current_Inventory]]*Inventory[[#This Row],[Unit_Cost]]</f>
        <v>156335.13</v>
      </c>
      <c r="Q1131" t="str">
        <f>IF(Inventory[[#This Row],[Stockout_Risk_Score]] &gt;= 0.8, "Critical",
   IF(Inventory[[#This Row],[Stockout_Risk_Score]] &gt;= 0.6, "High",
      IF(Inventory[[#This Row],[Stockout_Risk_Score]] &gt;= 0.3, "Medium", "Low")
   )
)</f>
        <v>Low</v>
      </c>
      <c r="R1131">
        <f>Inventory[[#This Row],[Lead_Time_Days]]*0.8</f>
        <v>7.2</v>
      </c>
      <c r="S1131">
        <f>MAX(0,Inventory[[#This Row],[Daily_Demand]]*Inventory[[#This Row],[Adj_Lead_Time]]+Inventory[[#This Row],[Safety_Stock]]-Inventory[[#This Row],[Current_Inventory]])</f>
        <v>40</v>
      </c>
    </row>
    <row r="1132" spans="1:19" x14ac:dyDescent="0.25">
      <c r="A1132">
        <v>1131</v>
      </c>
      <c r="B1132" t="s">
        <v>1153</v>
      </c>
      <c r="C1132" s="4" t="s">
        <v>26</v>
      </c>
      <c r="D1132" t="s">
        <v>14</v>
      </c>
      <c r="E1132" s="4">
        <v>181</v>
      </c>
      <c r="F1132" s="4">
        <v>14</v>
      </c>
      <c r="G1132" s="4">
        <v>229</v>
      </c>
      <c r="H1132" s="4">
        <v>15</v>
      </c>
      <c r="I1132" s="4">
        <v>307</v>
      </c>
      <c r="J1132" s="6">
        <v>1540.01</v>
      </c>
      <c r="K1132" s="4">
        <v>0.24</v>
      </c>
      <c r="L1132" s="4" t="s">
        <v>15</v>
      </c>
      <c r="M1132" s="4">
        <f>Inventory[[#This Row],[Daily_Demand]]*Inventory[[#This Row],[Lead_Time_Days]]</f>
        <v>2534</v>
      </c>
      <c r="N1132" s="4">
        <f>MAX(0, Inventory[[#This Row],[Demand_Duration_Lead_time]]+Inventory[[#This Row],[Safety_Stock]]-Inventory[[#This Row],[Current_Inventory]])</f>
        <v>2320</v>
      </c>
      <c r="O11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32" s="8">
        <f>Inventory[[#This Row],[Current_Inventory]]*Inventory[[#This Row],[Unit_Cost]]</f>
        <v>352662.29</v>
      </c>
      <c r="Q1132" t="str">
        <f>IF(Inventory[[#This Row],[Stockout_Risk_Score]] &gt;= 0.8, "Critical",
   IF(Inventory[[#This Row],[Stockout_Risk_Score]] &gt;= 0.6, "High",
      IF(Inventory[[#This Row],[Stockout_Risk_Score]] &gt;= 0.3, "Medium", "Low")
   )
)</f>
        <v>Low</v>
      </c>
      <c r="R1132">
        <f>Inventory[[#This Row],[Lead_Time_Days]]*0.8</f>
        <v>11.200000000000001</v>
      </c>
      <c r="S1132">
        <f>MAX(0,Inventory[[#This Row],[Daily_Demand]]*Inventory[[#This Row],[Adj_Lead_Time]]+Inventory[[#This Row],[Safety_Stock]]-Inventory[[#This Row],[Current_Inventory]])</f>
        <v>1813.2000000000003</v>
      </c>
    </row>
    <row r="1133" spans="1:19" x14ac:dyDescent="0.25">
      <c r="A1133">
        <v>1132</v>
      </c>
      <c r="B1133" t="s">
        <v>1154</v>
      </c>
      <c r="C1133" s="4" t="s">
        <v>41</v>
      </c>
      <c r="D1133" t="s">
        <v>22</v>
      </c>
      <c r="E1133" s="4">
        <v>43</v>
      </c>
      <c r="F1133" s="4">
        <v>8</v>
      </c>
      <c r="G1133" s="4">
        <v>275</v>
      </c>
      <c r="H1133" s="4">
        <v>194</v>
      </c>
      <c r="I1133" s="4">
        <v>95</v>
      </c>
      <c r="J1133" s="6">
        <v>829.04</v>
      </c>
      <c r="K1133" s="4">
        <v>0.316</v>
      </c>
      <c r="L1133" s="4" t="s">
        <v>27</v>
      </c>
      <c r="M1133" s="4">
        <f>Inventory[[#This Row],[Daily_Demand]]*Inventory[[#This Row],[Lead_Time_Days]]</f>
        <v>344</v>
      </c>
      <c r="N1133" s="4">
        <f>MAX(0, Inventory[[#This Row],[Demand_Duration_Lead_time]]+Inventory[[#This Row],[Safety_Stock]]-Inventory[[#This Row],[Current_Inventory]])</f>
        <v>263</v>
      </c>
      <c r="O11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33" s="8">
        <f>Inventory[[#This Row],[Current_Inventory]]*Inventory[[#This Row],[Unit_Cost]]</f>
        <v>227986</v>
      </c>
      <c r="Q1133" t="str">
        <f>IF(Inventory[[#This Row],[Stockout_Risk_Score]] &gt;= 0.8, "Critical",
   IF(Inventory[[#This Row],[Stockout_Risk_Score]] &gt;= 0.6, "High",
      IF(Inventory[[#This Row],[Stockout_Risk_Score]] &gt;= 0.3, "Medium", "Low")
   )
)</f>
        <v>Medium</v>
      </c>
      <c r="R1133">
        <f>Inventory[[#This Row],[Lead_Time_Days]]*0.8</f>
        <v>6.4</v>
      </c>
      <c r="S1133">
        <f>MAX(0,Inventory[[#This Row],[Daily_Demand]]*Inventory[[#This Row],[Adj_Lead_Time]]+Inventory[[#This Row],[Safety_Stock]]-Inventory[[#This Row],[Current_Inventory]])</f>
        <v>194.2</v>
      </c>
    </row>
    <row r="1134" spans="1:19" x14ac:dyDescent="0.25">
      <c r="A1134">
        <v>1133</v>
      </c>
      <c r="B1134" t="s">
        <v>1155</v>
      </c>
      <c r="C1134" s="4" t="s">
        <v>17</v>
      </c>
      <c r="D1134" t="s">
        <v>18</v>
      </c>
      <c r="E1134" s="4">
        <v>106</v>
      </c>
      <c r="F1134" s="4">
        <v>14</v>
      </c>
      <c r="G1134" s="4">
        <v>702</v>
      </c>
      <c r="H1134" s="4">
        <v>261</v>
      </c>
      <c r="I1134" s="4">
        <v>51</v>
      </c>
      <c r="J1134" s="6">
        <v>1679.41</v>
      </c>
      <c r="K1134" s="4">
        <v>0.76600000000000001</v>
      </c>
      <c r="L1134" s="4" t="s">
        <v>27</v>
      </c>
      <c r="M1134" s="4">
        <f>Inventory[[#This Row],[Daily_Demand]]*Inventory[[#This Row],[Lead_Time_Days]]</f>
        <v>1484</v>
      </c>
      <c r="N1134" s="4">
        <f>MAX(0, Inventory[[#This Row],[Demand_Duration_Lead_time]]+Inventory[[#This Row],[Safety_Stock]]-Inventory[[#This Row],[Current_Inventory]])</f>
        <v>1043</v>
      </c>
      <c r="O11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34" s="8">
        <f>Inventory[[#This Row],[Current_Inventory]]*Inventory[[#This Row],[Unit_Cost]]</f>
        <v>1178945.82</v>
      </c>
      <c r="Q1134" t="str">
        <f>IF(Inventory[[#This Row],[Stockout_Risk_Score]] &gt;= 0.8, "Critical",
   IF(Inventory[[#This Row],[Stockout_Risk_Score]] &gt;= 0.6, "High",
      IF(Inventory[[#This Row],[Stockout_Risk_Score]] &gt;= 0.3, "Medium", "Low")
   )
)</f>
        <v>High</v>
      </c>
      <c r="R1134">
        <f>Inventory[[#This Row],[Lead_Time_Days]]*0.8</f>
        <v>11.200000000000001</v>
      </c>
      <c r="S1134">
        <f>MAX(0,Inventory[[#This Row],[Daily_Demand]]*Inventory[[#This Row],[Adj_Lead_Time]]+Inventory[[#This Row],[Safety_Stock]]-Inventory[[#This Row],[Current_Inventory]])</f>
        <v>746.2</v>
      </c>
    </row>
    <row r="1135" spans="1:19" x14ac:dyDescent="0.25">
      <c r="A1135">
        <v>1134</v>
      </c>
      <c r="B1135" t="s">
        <v>1156</v>
      </c>
      <c r="C1135" s="4" t="s">
        <v>13</v>
      </c>
      <c r="D1135" t="s">
        <v>22</v>
      </c>
      <c r="E1135" s="4">
        <v>134</v>
      </c>
      <c r="F1135" s="4">
        <v>11</v>
      </c>
      <c r="G1135" s="4">
        <v>92</v>
      </c>
      <c r="H1135" s="4">
        <v>34</v>
      </c>
      <c r="I1135" s="4">
        <v>178</v>
      </c>
      <c r="J1135" s="6">
        <v>1953.5</v>
      </c>
      <c r="K1135" s="4">
        <v>0.32300000000000001</v>
      </c>
      <c r="L1135" s="4" t="s">
        <v>27</v>
      </c>
      <c r="M1135" s="4">
        <f>Inventory[[#This Row],[Daily_Demand]]*Inventory[[#This Row],[Lead_Time_Days]]</f>
        <v>1474</v>
      </c>
      <c r="N1135" s="4">
        <f>MAX(0, Inventory[[#This Row],[Demand_Duration_Lead_time]]+Inventory[[#This Row],[Safety_Stock]]-Inventory[[#This Row],[Current_Inventory]])</f>
        <v>1416</v>
      </c>
      <c r="O11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35" s="8">
        <f>Inventory[[#This Row],[Current_Inventory]]*Inventory[[#This Row],[Unit_Cost]]</f>
        <v>179722</v>
      </c>
      <c r="Q1135" t="str">
        <f>IF(Inventory[[#This Row],[Stockout_Risk_Score]] &gt;= 0.8, "Critical",
   IF(Inventory[[#This Row],[Stockout_Risk_Score]] &gt;= 0.6, "High",
      IF(Inventory[[#This Row],[Stockout_Risk_Score]] &gt;= 0.3, "Medium", "Low")
   )
)</f>
        <v>Medium</v>
      </c>
      <c r="R1135">
        <f>Inventory[[#This Row],[Lead_Time_Days]]*0.8</f>
        <v>8.8000000000000007</v>
      </c>
      <c r="S1135">
        <f>MAX(0,Inventory[[#This Row],[Daily_Demand]]*Inventory[[#This Row],[Adj_Lead_Time]]+Inventory[[#This Row],[Safety_Stock]]-Inventory[[#This Row],[Current_Inventory]])</f>
        <v>1121.2</v>
      </c>
    </row>
    <row r="1136" spans="1:19" x14ac:dyDescent="0.25">
      <c r="A1136">
        <v>1135</v>
      </c>
      <c r="B1136" t="s">
        <v>1157</v>
      </c>
      <c r="C1136" s="4" t="s">
        <v>21</v>
      </c>
      <c r="D1136" t="s">
        <v>22</v>
      </c>
      <c r="E1136" s="4">
        <v>111</v>
      </c>
      <c r="F1136" s="4">
        <v>5</v>
      </c>
      <c r="G1136" s="4">
        <v>166</v>
      </c>
      <c r="H1136" s="4">
        <v>50</v>
      </c>
      <c r="I1136" s="4">
        <v>318</v>
      </c>
      <c r="J1136" s="6">
        <v>1234.06</v>
      </c>
      <c r="K1136" s="4">
        <v>0.23899999999999999</v>
      </c>
      <c r="L1136" s="4" t="s">
        <v>19</v>
      </c>
      <c r="M1136" s="4">
        <f>Inventory[[#This Row],[Daily_Demand]]*Inventory[[#This Row],[Lead_Time_Days]]</f>
        <v>555</v>
      </c>
      <c r="N1136" s="4">
        <f>MAX(0, Inventory[[#This Row],[Demand_Duration_Lead_time]]+Inventory[[#This Row],[Safety_Stock]]-Inventory[[#This Row],[Current_Inventory]])</f>
        <v>439</v>
      </c>
      <c r="O11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36" s="8">
        <f>Inventory[[#This Row],[Current_Inventory]]*Inventory[[#This Row],[Unit_Cost]]</f>
        <v>204853.96</v>
      </c>
      <c r="Q1136" t="str">
        <f>IF(Inventory[[#This Row],[Stockout_Risk_Score]] &gt;= 0.8, "Critical",
   IF(Inventory[[#This Row],[Stockout_Risk_Score]] &gt;= 0.6, "High",
      IF(Inventory[[#This Row],[Stockout_Risk_Score]] &gt;= 0.3, "Medium", "Low")
   )
)</f>
        <v>Low</v>
      </c>
      <c r="R1136">
        <f>Inventory[[#This Row],[Lead_Time_Days]]*0.8</f>
        <v>4</v>
      </c>
      <c r="S1136">
        <f>MAX(0,Inventory[[#This Row],[Daily_Demand]]*Inventory[[#This Row],[Adj_Lead_Time]]+Inventory[[#This Row],[Safety_Stock]]-Inventory[[#This Row],[Current_Inventory]])</f>
        <v>328</v>
      </c>
    </row>
    <row r="1137" spans="1:19" x14ac:dyDescent="0.25">
      <c r="A1137">
        <v>1136</v>
      </c>
      <c r="B1137" t="s">
        <v>1158</v>
      </c>
      <c r="C1137" s="4" t="s">
        <v>26</v>
      </c>
      <c r="D1137" t="s">
        <v>14</v>
      </c>
      <c r="E1137" s="4">
        <v>43</v>
      </c>
      <c r="F1137" s="4">
        <v>3</v>
      </c>
      <c r="G1137" s="4">
        <v>359</v>
      </c>
      <c r="H1137" s="4">
        <v>178</v>
      </c>
      <c r="I1137" s="4">
        <v>375</v>
      </c>
      <c r="J1137" s="6">
        <v>332.76</v>
      </c>
      <c r="K1137" s="4">
        <v>0.64900000000000002</v>
      </c>
      <c r="L1137" s="4" t="s">
        <v>15</v>
      </c>
      <c r="M1137" s="4">
        <f>Inventory[[#This Row],[Daily_Demand]]*Inventory[[#This Row],[Lead_Time_Days]]</f>
        <v>129</v>
      </c>
      <c r="N1137" s="4">
        <f>MAX(0, Inventory[[#This Row],[Demand_Duration_Lead_time]]+Inventory[[#This Row],[Safety_Stock]]-Inventory[[#This Row],[Current_Inventory]])</f>
        <v>0</v>
      </c>
      <c r="O11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37" s="8">
        <f>Inventory[[#This Row],[Current_Inventory]]*Inventory[[#This Row],[Unit_Cost]]</f>
        <v>119460.84</v>
      </c>
      <c r="Q1137" t="str">
        <f>IF(Inventory[[#This Row],[Stockout_Risk_Score]] &gt;= 0.8, "Critical",
   IF(Inventory[[#This Row],[Stockout_Risk_Score]] &gt;= 0.6, "High",
      IF(Inventory[[#This Row],[Stockout_Risk_Score]] &gt;= 0.3, "Medium", "Low")
   )
)</f>
        <v>High</v>
      </c>
      <c r="R1137">
        <f>Inventory[[#This Row],[Lead_Time_Days]]*0.8</f>
        <v>2.4000000000000004</v>
      </c>
      <c r="S1137">
        <f>MAX(0,Inventory[[#This Row],[Daily_Demand]]*Inventory[[#This Row],[Adj_Lead_Time]]+Inventory[[#This Row],[Safety_Stock]]-Inventory[[#This Row],[Current_Inventory]])</f>
        <v>0</v>
      </c>
    </row>
    <row r="1138" spans="1:19" x14ac:dyDescent="0.25">
      <c r="A1138">
        <v>1137</v>
      </c>
      <c r="B1138" t="s">
        <v>1159</v>
      </c>
      <c r="C1138" s="4" t="s">
        <v>26</v>
      </c>
      <c r="D1138" t="s">
        <v>14</v>
      </c>
      <c r="E1138" s="4">
        <v>122</v>
      </c>
      <c r="F1138" s="4">
        <v>10</v>
      </c>
      <c r="G1138" s="4">
        <v>336</v>
      </c>
      <c r="H1138" s="4">
        <v>12</v>
      </c>
      <c r="I1138" s="4">
        <v>327</v>
      </c>
      <c r="J1138" s="6">
        <v>790.37</v>
      </c>
      <c r="K1138" s="4">
        <v>4.5999999999999999E-2</v>
      </c>
      <c r="L1138" s="4" t="s">
        <v>15</v>
      </c>
      <c r="M1138" s="4">
        <f>Inventory[[#This Row],[Daily_Demand]]*Inventory[[#This Row],[Lead_Time_Days]]</f>
        <v>1220</v>
      </c>
      <c r="N1138" s="4">
        <f>MAX(0, Inventory[[#This Row],[Demand_Duration_Lead_time]]+Inventory[[#This Row],[Safety_Stock]]-Inventory[[#This Row],[Current_Inventory]])</f>
        <v>896</v>
      </c>
      <c r="O11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38" s="8">
        <f>Inventory[[#This Row],[Current_Inventory]]*Inventory[[#This Row],[Unit_Cost]]</f>
        <v>265564.32</v>
      </c>
      <c r="Q1138" t="str">
        <f>IF(Inventory[[#This Row],[Stockout_Risk_Score]] &gt;= 0.8, "Critical",
   IF(Inventory[[#This Row],[Stockout_Risk_Score]] &gt;= 0.6, "High",
      IF(Inventory[[#This Row],[Stockout_Risk_Score]] &gt;= 0.3, "Medium", "Low")
   )
)</f>
        <v>Low</v>
      </c>
      <c r="R1138">
        <f>Inventory[[#This Row],[Lead_Time_Days]]*0.8</f>
        <v>8</v>
      </c>
      <c r="S1138">
        <f>MAX(0,Inventory[[#This Row],[Daily_Demand]]*Inventory[[#This Row],[Adj_Lead_Time]]+Inventory[[#This Row],[Safety_Stock]]-Inventory[[#This Row],[Current_Inventory]])</f>
        <v>652</v>
      </c>
    </row>
    <row r="1139" spans="1:19" x14ac:dyDescent="0.25">
      <c r="A1139">
        <v>1138</v>
      </c>
      <c r="B1139" t="s">
        <v>1160</v>
      </c>
      <c r="C1139" s="4" t="s">
        <v>21</v>
      </c>
      <c r="D1139" t="s">
        <v>18</v>
      </c>
      <c r="E1139" s="4">
        <v>153</v>
      </c>
      <c r="F1139" s="4">
        <v>3</v>
      </c>
      <c r="G1139" s="4">
        <v>637</v>
      </c>
      <c r="H1139" s="4">
        <v>180</v>
      </c>
      <c r="I1139" s="4">
        <v>66</v>
      </c>
      <c r="J1139" s="6">
        <v>68.489999999999995</v>
      </c>
      <c r="K1139" s="4">
        <v>0.17100000000000001</v>
      </c>
      <c r="L1139" s="4" t="s">
        <v>19</v>
      </c>
      <c r="M1139" s="4">
        <f>Inventory[[#This Row],[Daily_Demand]]*Inventory[[#This Row],[Lead_Time_Days]]</f>
        <v>459</v>
      </c>
      <c r="N1139" s="4">
        <f>MAX(0, Inventory[[#This Row],[Demand_Duration_Lead_time]]+Inventory[[#This Row],[Safety_Stock]]-Inventory[[#This Row],[Current_Inventory]])</f>
        <v>2</v>
      </c>
      <c r="O11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39" s="8">
        <f>Inventory[[#This Row],[Current_Inventory]]*Inventory[[#This Row],[Unit_Cost]]</f>
        <v>43628.13</v>
      </c>
      <c r="Q1139" t="str">
        <f>IF(Inventory[[#This Row],[Stockout_Risk_Score]] &gt;= 0.8, "Critical",
   IF(Inventory[[#This Row],[Stockout_Risk_Score]] &gt;= 0.6, "High",
      IF(Inventory[[#This Row],[Stockout_Risk_Score]] &gt;= 0.3, "Medium", "Low")
   )
)</f>
        <v>Low</v>
      </c>
      <c r="R1139">
        <f>Inventory[[#This Row],[Lead_Time_Days]]*0.8</f>
        <v>2.4000000000000004</v>
      </c>
      <c r="S1139">
        <f>MAX(0,Inventory[[#This Row],[Daily_Demand]]*Inventory[[#This Row],[Adj_Lead_Time]]+Inventory[[#This Row],[Safety_Stock]]-Inventory[[#This Row],[Current_Inventory]])</f>
        <v>0</v>
      </c>
    </row>
    <row r="1140" spans="1:19" x14ac:dyDescent="0.25">
      <c r="A1140">
        <v>1139</v>
      </c>
      <c r="B1140" t="s">
        <v>1161</v>
      </c>
      <c r="C1140" s="4" t="s">
        <v>13</v>
      </c>
      <c r="D1140" t="s">
        <v>14</v>
      </c>
      <c r="E1140" s="4">
        <v>172</v>
      </c>
      <c r="F1140" s="4">
        <v>2</v>
      </c>
      <c r="G1140" s="4">
        <v>625</v>
      </c>
      <c r="H1140" s="4">
        <v>66</v>
      </c>
      <c r="I1140" s="4">
        <v>236</v>
      </c>
      <c r="J1140" s="6">
        <v>1225.32</v>
      </c>
      <c r="K1140" s="4">
        <v>0.40799999999999997</v>
      </c>
      <c r="L1140" s="4" t="s">
        <v>27</v>
      </c>
      <c r="M1140" s="4">
        <f>Inventory[[#This Row],[Daily_Demand]]*Inventory[[#This Row],[Lead_Time_Days]]</f>
        <v>344</v>
      </c>
      <c r="N1140" s="4">
        <f>MAX(0, Inventory[[#This Row],[Demand_Duration_Lead_time]]+Inventory[[#This Row],[Safety_Stock]]-Inventory[[#This Row],[Current_Inventory]])</f>
        <v>0</v>
      </c>
      <c r="O11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40" s="8">
        <f>Inventory[[#This Row],[Current_Inventory]]*Inventory[[#This Row],[Unit_Cost]]</f>
        <v>765825</v>
      </c>
      <c r="Q1140" t="str">
        <f>IF(Inventory[[#This Row],[Stockout_Risk_Score]] &gt;= 0.8, "Critical",
   IF(Inventory[[#This Row],[Stockout_Risk_Score]] &gt;= 0.6, "High",
      IF(Inventory[[#This Row],[Stockout_Risk_Score]] &gt;= 0.3, "Medium", "Low")
   )
)</f>
        <v>Medium</v>
      </c>
      <c r="R1140">
        <f>Inventory[[#This Row],[Lead_Time_Days]]*0.8</f>
        <v>1.6</v>
      </c>
      <c r="S1140">
        <f>MAX(0,Inventory[[#This Row],[Daily_Demand]]*Inventory[[#This Row],[Adj_Lead_Time]]+Inventory[[#This Row],[Safety_Stock]]-Inventory[[#This Row],[Current_Inventory]])</f>
        <v>0</v>
      </c>
    </row>
    <row r="1141" spans="1:19" x14ac:dyDescent="0.25">
      <c r="A1141">
        <v>1140</v>
      </c>
      <c r="B1141" t="s">
        <v>1162</v>
      </c>
      <c r="C1141" s="4" t="s">
        <v>13</v>
      </c>
      <c r="D1141" t="s">
        <v>18</v>
      </c>
      <c r="E1141" s="4">
        <v>86</v>
      </c>
      <c r="F1141" s="4">
        <v>9</v>
      </c>
      <c r="G1141" s="4">
        <v>594</v>
      </c>
      <c r="H1141" s="4">
        <v>92</v>
      </c>
      <c r="I1141" s="4">
        <v>391</v>
      </c>
      <c r="J1141" s="6">
        <v>1652.06</v>
      </c>
      <c r="K1141" s="4">
        <v>0.35599999999999998</v>
      </c>
      <c r="L1141" s="4" t="s">
        <v>19</v>
      </c>
      <c r="M1141" s="4">
        <f>Inventory[[#This Row],[Daily_Demand]]*Inventory[[#This Row],[Lead_Time_Days]]</f>
        <v>774</v>
      </c>
      <c r="N1141" s="4">
        <f>MAX(0, Inventory[[#This Row],[Demand_Duration_Lead_time]]+Inventory[[#This Row],[Safety_Stock]]-Inventory[[#This Row],[Current_Inventory]])</f>
        <v>272</v>
      </c>
      <c r="O11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41" s="8">
        <f>Inventory[[#This Row],[Current_Inventory]]*Inventory[[#This Row],[Unit_Cost]]</f>
        <v>981323.64</v>
      </c>
      <c r="Q1141" t="str">
        <f>IF(Inventory[[#This Row],[Stockout_Risk_Score]] &gt;= 0.8, "Critical",
   IF(Inventory[[#This Row],[Stockout_Risk_Score]] &gt;= 0.6, "High",
      IF(Inventory[[#This Row],[Stockout_Risk_Score]] &gt;= 0.3, "Medium", "Low")
   )
)</f>
        <v>Medium</v>
      </c>
      <c r="R1141">
        <f>Inventory[[#This Row],[Lead_Time_Days]]*0.8</f>
        <v>7.2</v>
      </c>
      <c r="S1141">
        <f>MAX(0,Inventory[[#This Row],[Daily_Demand]]*Inventory[[#This Row],[Adj_Lead_Time]]+Inventory[[#This Row],[Safety_Stock]]-Inventory[[#This Row],[Current_Inventory]])</f>
        <v>117.20000000000005</v>
      </c>
    </row>
    <row r="1142" spans="1:19" x14ac:dyDescent="0.25">
      <c r="A1142">
        <v>1141</v>
      </c>
      <c r="B1142" t="s">
        <v>1163</v>
      </c>
      <c r="C1142" s="4" t="s">
        <v>17</v>
      </c>
      <c r="D1142" t="s">
        <v>22</v>
      </c>
      <c r="E1142" s="4">
        <v>58</v>
      </c>
      <c r="F1142" s="4">
        <v>11</v>
      </c>
      <c r="G1142" s="4">
        <v>173</v>
      </c>
      <c r="H1142" s="4">
        <v>188</v>
      </c>
      <c r="I1142" s="4">
        <v>375</v>
      </c>
      <c r="J1142" s="6">
        <v>1278.3800000000001</v>
      </c>
      <c r="K1142" s="4">
        <v>0.34699999999999998</v>
      </c>
      <c r="L1142" s="4" t="s">
        <v>27</v>
      </c>
      <c r="M1142" s="4">
        <f>Inventory[[#This Row],[Daily_Demand]]*Inventory[[#This Row],[Lead_Time_Days]]</f>
        <v>638</v>
      </c>
      <c r="N1142" s="4">
        <f>MAX(0, Inventory[[#This Row],[Demand_Duration_Lead_time]]+Inventory[[#This Row],[Safety_Stock]]-Inventory[[#This Row],[Current_Inventory]])</f>
        <v>653</v>
      </c>
      <c r="O11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42" s="8">
        <f>Inventory[[#This Row],[Current_Inventory]]*Inventory[[#This Row],[Unit_Cost]]</f>
        <v>221159.74000000002</v>
      </c>
      <c r="Q1142" t="str">
        <f>IF(Inventory[[#This Row],[Stockout_Risk_Score]] &gt;= 0.8, "Critical",
   IF(Inventory[[#This Row],[Stockout_Risk_Score]] &gt;= 0.6, "High",
      IF(Inventory[[#This Row],[Stockout_Risk_Score]] &gt;= 0.3, "Medium", "Low")
   )
)</f>
        <v>Medium</v>
      </c>
      <c r="R1142">
        <f>Inventory[[#This Row],[Lead_Time_Days]]*0.8</f>
        <v>8.8000000000000007</v>
      </c>
      <c r="S1142">
        <f>MAX(0,Inventory[[#This Row],[Daily_Demand]]*Inventory[[#This Row],[Adj_Lead_Time]]+Inventory[[#This Row],[Safety_Stock]]-Inventory[[#This Row],[Current_Inventory]])</f>
        <v>525.40000000000009</v>
      </c>
    </row>
    <row r="1143" spans="1:19" x14ac:dyDescent="0.25">
      <c r="A1143">
        <v>1142</v>
      </c>
      <c r="B1143" t="s">
        <v>1164</v>
      </c>
      <c r="C1143" s="4" t="s">
        <v>17</v>
      </c>
      <c r="D1143" t="s">
        <v>22</v>
      </c>
      <c r="E1143" s="4">
        <v>114</v>
      </c>
      <c r="F1143" s="4">
        <v>10</v>
      </c>
      <c r="G1143" s="4">
        <v>274</v>
      </c>
      <c r="H1143" s="4">
        <v>142</v>
      </c>
      <c r="I1143" s="4">
        <v>165</v>
      </c>
      <c r="J1143" s="6">
        <v>1582.87</v>
      </c>
      <c r="K1143" s="4">
        <v>0.109</v>
      </c>
      <c r="L1143" s="4" t="s">
        <v>19</v>
      </c>
      <c r="M1143" s="4">
        <f>Inventory[[#This Row],[Daily_Demand]]*Inventory[[#This Row],[Lead_Time_Days]]</f>
        <v>1140</v>
      </c>
      <c r="N1143" s="4">
        <f>MAX(0, Inventory[[#This Row],[Demand_Duration_Lead_time]]+Inventory[[#This Row],[Safety_Stock]]-Inventory[[#This Row],[Current_Inventory]])</f>
        <v>1008</v>
      </c>
      <c r="O11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43" s="8">
        <f>Inventory[[#This Row],[Current_Inventory]]*Inventory[[#This Row],[Unit_Cost]]</f>
        <v>433706.37999999995</v>
      </c>
      <c r="Q1143" t="str">
        <f>IF(Inventory[[#This Row],[Stockout_Risk_Score]] &gt;= 0.8, "Critical",
   IF(Inventory[[#This Row],[Stockout_Risk_Score]] &gt;= 0.6, "High",
      IF(Inventory[[#This Row],[Stockout_Risk_Score]] &gt;= 0.3, "Medium", "Low")
   )
)</f>
        <v>Low</v>
      </c>
      <c r="R1143">
        <f>Inventory[[#This Row],[Lead_Time_Days]]*0.8</f>
        <v>8</v>
      </c>
      <c r="S1143">
        <f>MAX(0,Inventory[[#This Row],[Daily_Demand]]*Inventory[[#This Row],[Adj_Lead_Time]]+Inventory[[#This Row],[Safety_Stock]]-Inventory[[#This Row],[Current_Inventory]])</f>
        <v>780</v>
      </c>
    </row>
    <row r="1144" spans="1:19" x14ac:dyDescent="0.25">
      <c r="A1144">
        <v>1143</v>
      </c>
      <c r="B1144" t="s">
        <v>1165</v>
      </c>
      <c r="C1144" s="4" t="s">
        <v>41</v>
      </c>
      <c r="D1144" t="s">
        <v>18</v>
      </c>
      <c r="E1144" s="4">
        <v>16</v>
      </c>
      <c r="F1144" s="4">
        <v>2</v>
      </c>
      <c r="G1144" s="4">
        <v>370</v>
      </c>
      <c r="H1144" s="4">
        <v>95</v>
      </c>
      <c r="I1144" s="4">
        <v>308</v>
      </c>
      <c r="J1144" s="6">
        <v>1609.81</v>
      </c>
      <c r="K1144" s="4">
        <v>0.36099999999999999</v>
      </c>
      <c r="L1144" s="4" t="s">
        <v>27</v>
      </c>
      <c r="M1144" s="4">
        <f>Inventory[[#This Row],[Daily_Demand]]*Inventory[[#This Row],[Lead_Time_Days]]</f>
        <v>32</v>
      </c>
      <c r="N1144" s="4">
        <f>MAX(0, Inventory[[#This Row],[Demand_Duration_Lead_time]]+Inventory[[#This Row],[Safety_Stock]]-Inventory[[#This Row],[Current_Inventory]])</f>
        <v>0</v>
      </c>
      <c r="O11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144" s="8">
        <f>Inventory[[#This Row],[Current_Inventory]]*Inventory[[#This Row],[Unit_Cost]]</f>
        <v>595629.69999999995</v>
      </c>
      <c r="Q1144" t="str">
        <f>IF(Inventory[[#This Row],[Stockout_Risk_Score]] &gt;= 0.8, "Critical",
   IF(Inventory[[#This Row],[Stockout_Risk_Score]] &gt;= 0.6, "High",
      IF(Inventory[[#This Row],[Stockout_Risk_Score]] &gt;= 0.3, "Medium", "Low")
   )
)</f>
        <v>Medium</v>
      </c>
      <c r="R1144">
        <f>Inventory[[#This Row],[Lead_Time_Days]]*0.8</f>
        <v>1.6</v>
      </c>
      <c r="S1144">
        <f>MAX(0,Inventory[[#This Row],[Daily_Demand]]*Inventory[[#This Row],[Adj_Lead_Time]]+Inventory[[#This Row],[Safety_Stock]]-Inventory[[#This Row],[Current_Inventory]])</f>
        <v>0</v>
      </c>
    </row>
    <row r="1145" spans="1:19" x14ac:dyDescent="0.25">
      <c r="A1145">
        <v>1144</v>
      </c>
      <c r="B1145" t="s">
        <v>1166</v>
      </c>
      <c r="C1145" s="4" t="s">
        <v>26</v>
      </c>
      <c r="D1145" t="s">
        <v>22</v>
      </c>
      <c r="E1145" s="4">
        <v>169</v>
      </c>
      <c r="F1145" s="4">
        <v>8</v>
      </c>
      <c r="G1145" s="4">
        <v>566</v>
      </c>
      <c r="H1145" s="4">
        <v>280</v>
      </c>
      <c r="I1145" s="4">
        <v>298</v>
      </c>
      <c r="J1145" s="6">
        <v>1709.47</v>
      </c>
      <c r="K1145" s="4">
        <v>0.79800000000000004</v>
      </c>
      <c r="L1145" s="4" t="s">
        <v>19</v>
      </c>
      <c r="M1145" s="4">
        <f>Inventory[[#This Row],[Daily_Demand]]*Inventory[[#This Row],[Lead_Time_Days]]</f>
        <v>1352</v>
      </c>
      <c r="N1145" s="4">
        <f>MAX(0, Inventory[[#This Row],[Demand_Duration_Lead_time]]+Inventory[[#This Row],[Safety_Stock]]-Inventory[[#This Row],[Current_Inventory]])</f>
        <v>1066</v>
      </c>
      <c r="O11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45" s="8">
        <f>Inventory[[#This Row],[Current_Inventory]]*Inventory[[#This Row],[Unit_Cost]]</f>
        <v>967560.02</v>
      </c>
      <c r="Q1145" t="str">
        <f>IF(Inventory[[#This Row],[Stockout_Risk_Score]] &gt;= 0.8, "Critical",
   IF(Inventory[[#This Row],[Stockout_Risk_Score]] &gt;= 0.6, "High",
      IF(Inventory[[#This Row],[Stockout_Risk_Score]] &gt;= 0.3, "Medium", "Low")
   )
)</f>
        <v>High</v>
      </c>
      <c r="R1145">
        <f>Inventory[[#This Row],[Lead_Time_Days]]*0.8</f>
        <v>6.4</v>
      </c>
      <c r="S1145">
        <f>MAX(0,Inventory[[#This Row],[Daily_Demand]]*Inventory[[#This Row],[Adj_Lead_Time]]+Inventory[[#This Row],[Safety_Stock]]-Inventory[[#This Row],[Current_Inventory]])</f>
        <v>795.60000000000014</v>
      </c>
    </row>
    <row r="1146" spans="1:19" x14ac:dyDescent="0.25">
      <c r="A1146">
        <v>1145</v>
      </c>
      <c r="B1146" t="s">
        <v>1167</v>
      </c>
      <c r="C1146" s="4" t="s">
        <v>17</v>
      </c>
      <c r="D1146" t="s">
        <v>14</v>
      </c>
      <c r="E1146" s="4">
        <v>114</v>
      </c>
      <c r="F1146" s="4">
        <v>3</v>
      </c>
      <c r="G1146" s="4">
        <v>331</v>
      </c>
      <c r="H1146" s="4">
        <v>103</v>
      </c>
      <c r="I1146" s="4">
        <v>247</v>
      </c>
      <c r="J1146" s="6">
        <v>569.99</v>
      </c>
      <c r="K1146" s="4">
        <v>0.41399999999999998</v>
      </c>
      <c r="L1146" s="4" t="s">
        <v>19</v>
      </c>
      <c r="M1146" s="4">
        <f>Inventory[[#This Row],[Daily_Demand]]*Inventory[[#This Row],[Lead_Time_Days]]</f>
        <v>342</v>
      </c>
      <c r="N1146" s="4">
        <f>MAX(0, Inventory[[#This Row],[Demand_Duration_Lead_time]]+Inventory[[#This Row],[Safety_Stock]]-Inventory[[#This Row],[Current_Inventory]])</f>
        <v>114</v>
      </c>
      <c r="O11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46" s="8">
        <f>Inventory[[#This Row],[Current_Inventory]]*Inventory[[#This Row],[Unit_Cost]]</f>
        <v>188666.69</v>
      </c>
      <c r="Q1146" t="str">
        <f>IF(Inventory[[#This Row],[Stockout_Risk_Score]] &gt;= 0.8, "Critical",
   IF(Inventory[[#This Row],[Stockout_Risk_Score]] &gt;= 0.6, "High",
      IF(Inventory[[#This Row],[Stockout_Risk_Score]] &gt;= 0.3, "Medium", "Low")
   )
)</f>
        <v>Medium</v>
      </c>
      <c r="R1146">
        <f>Inventory[[#This Row],[Lead_Time_Days]]*0.8</f>
        <v>2.4000000000000004</v>
      </c>
      <c r="S1146">
        <f>MAX(0,Inventory[[#This Row],[Daily_Demand]]*Inventory[[#This Row],[Adj_Lead_Time]]+Inventory[[#This Row],[Safety_Stock]]-Inventory[[#This Row],[Current_Inventory]])</f>
        <v>45.600000000000023</v>
      </c>
    </row>
    <row r="1147" spans="1:19" x14ac:dyDescent="0.25">
      <c r="A1147">
        <v>1146</v>
      </c>
      <c r="B1147" t="s">
        <v>1168</v>
      </c>
      <c r="C1147" s="4" t="s">
        <v>13</v>
      </c>
      <c r="D1147" t="s">
        <v>22</v>
      </c>
      <c r="E1147" s="4">
        <v>42</v>
      </c>
      <c r="F1147" s="4">
        <v>7</v>
      </c>
      <c r="G1147" s="4">
        <v>784</v>
      </c>
      <c r="H1147" s="4">
        <v>259</v>
      </c>
      <c r="I1147" s="4">
        <v>386</v>
      </c>
      <c r="J1147" s="6">
        <v>1748.97</v>
      </c>
      <c r="K1147" s="4">
        <v>0.58599999999999997</v>
      </c>
      <c r="L1147" s="4" t="s">
        <v>27</v>
      </c>
      <c r="M1147" s="4">
        <f>Inventory[[#This Row],[Daily_Demand]]*Inventory[[#This Row],[Lead_Time_Days]]</f>
        <v>294</v>
      </c>
      <c r="N1147" s="4">
        <f>MAX(0, Inventory[[#This Row],[Demand_Duration_Lead_time]]+Inventory[[#This Row],[Safety_Stock]]-Inventory[[#This Row],[Current_Inventory]])</f>
        <v>0</v>
      </c>
      <c r="O11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47" s="8">
        <f>Inventory[[#This Row],[Current_Inventory]]*Inventory[[#This Row],[Unit_Cost]]</f>
        <v>1371192.48</v>
      </c>
      <c r="Q1147" t="str">
        <f>IF(Inventory[[#This Row],[Stockout_Risk_Score]] &gt;= 0.8, "Critical",
   IF(Inventory[[#This Row],[Stockout_Risk_Score]] &gt;= 0.6, "High",
      IF(Inventory[[#This Row],[Stockout_Risk_Score]] &gt;= 0.3, "Medium", "Low")
   )
)</f>
        <v>Medium</v>
      </c>
      <c r="R1147">
        <f>Inventory[[#This Row],[Lead_Time_Days]]*0.8</f>
        <v>5.6000000000000005</v>
      </c>
      <c r="S1147">
        <f>MAX(0,Inventory[[#This Row],[Daily_Demand]]*Inventory[[#This Row],[Adj_Lead_Time]]+Inventory[[#This Row],[Safety_Stock]]-Inventory[[#This Row],[Current_Inventory]])</f>
        <v>0</v>
      </c>
    </row>
    <row r="1148" spans="1:19" x14ac:dyDescent="0.25">
      <c r="A1148">
        <v>1147</v>
      </c>
      <c r="B1148" t="s">
        <v>1169</v>
      </c>
      <c r="C1148" s="4" t="s">
        <v>21</v>
      </c>
      <c r="D1148" t="s">
        <v>14</v>
      </c>
      <c r="E1148" s="4">
        <v>147</v>
      </c>
      <c r="F1148" s="4">
        <v>14</v>
      </c>
      <c r="G1148" s="4">
        <v>688</v>
      </c>
      <c r="H1148" s="4">
        <v>207</v>
      </c>
      <c r="I1148" s="4">
        <v>276</v>
      </c>
      <c r="J1148" s="6">
        <v>1325.48</v>
      </c>
      <c r="K1148" s="4">
        <v>0.16400000000000001</v>
      </c>
      <c r="L1148" s="4" t="s">
        <v>27</v>
      </c>
      <c r="M1148" s="4">
        <f>Inventory[[#This Row],[Daily_Demand]]*Inventory[[#This Row],[Lead_Time_Days]]</f>
        <v>2058</v>
      </c>
      <c r="N1148" s="4">
        <f>MAX(0, Inventory[[#This Row],[Demand_Duration_Lead_time]]+Inventory[[#This Row],[Safety_Stock]]-Inventory[[#This Row],[Current_Inventory]])</f>
        <v>1577</v>
      </c>
      <c r="O11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48" s="8">
        <f>Inventory[[#This Row],[Current_Inventory]]*Inventory[[#This Row],[Unit_Cost]]</f>
        <v>911930.24</v>
      </c>
      <c r="Q1148" t="str">
        <f>IF(Inventory[[#This Row],[Stockout_Risk_Score]] &gt;= 0.8, "Critical",
   IF(Inventory[[#This Row],[Stockout_Risk_Score]] &gt;= 0.6, "High",
      IF(Inventory[[#This Row],[Stockout_Risk_Score]] &gt;= 0.3, "Medium", "Low")
   )
)</f>
        <v>Low</v>
      </c>
      <c r="R1148">
        <f>Inventory[[#This Row],[Lead_Time_Days]]*0.8</f>
        <v>11.200000000000001</v>
      </c>
      <c r="S1148">
        <f>MAX(0,Inventory[[#This Row],[Daily_Demand]]*Inventory[[#This Row],[Adj_Lead_Time]]+Inventory[[#This Row],[Safety_Stock]]-Inventory[[#This Row],[Current_Inventory]])</f>
        <v>1165.4000000000001</v>
      </c>
    </row>
    <row r="1149" spans="1:19" x14ac:dyDescent="0.25">
      <c r="A1149">
        <v>1148</v>
      </c>
      <c r="B1149" t="s">
        <v>1170</v>
      </c>
      <c r="C1149" s="4" t="s">
        <v>13</v>
      </c>
      <c r="D1149" t="s">
        <v>18</v>
      </c>
      <c r="E1149" s="4">
        <v>11</v>
      </c>
      <c r="F1149" s="4">
        <v>12</v>
      </c>
      <c r="G1149" s="4">
        <v>153</v>
      </c>
      <c r="H1149" s="4">
        <v>88</v>
      </c>
      <c r="I1149" s="4">
        <v>226</v>
      </c>
      <c r="J1149" s="6">
        <v>614.96</v>
      </c>
      <c r="K1149" s="4">
        <v>7.0000000000000007E-2</v>
      </c>
      <c r="L1149" s="4" t="s">
        <v>15</v>
      </c>
      <c r="M1149" s="4">
        <f>Inventory[[#This Row],[Daily_Demand]]*Inventory[[#This Row],[Lead_Time_Days]]</f>
        <v>132</v>
      </c>
      <c r="N1149" s="4">
        <f>MAX(0, Inventory[[#This Row],[Demand_Duration_Lead_time]]+Inventory[[#This Row],[Safety_Stock]]-Inventory[[#This Row],[Current_Inventory]])</f>
        <v>67</v>
      </c>
      <c r="O11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49" s="8">
        <f>Inventory[[#This Row],[Current_Inventory]]*Inventory[[#This Row],[Unit_Cost]]</f>
        <v>94088.88</v>
      </c>
      <c r="Q1149" t="str">
        <f>IF(Inventory[[#This Row],[Stockout_Risk_Score]] &gt;= 0.8, "Critical",
   IF(Inventory[[#This Row],[Stockout_Risk_Score]] &gt;= 0.6, "High",
      IF(Inventory[[#This Row],[Stockout_Risk_Score]] &gt;= 0.3, "Medium", "Low")
   )
)</f>
        <v>Low</v>
      </c>
      <c r="R1149">
        <f>Inventory[[#This Row],[Lead_Time_Days]]*0.8</f>
        <v>9.6000000000000014</v>
      </c>
      <c r="S1149">
        <f>MAX(0,Inventory[[#This Row],[Daily_Demand]]*Inventory[[#This Row],[Adj_Lead_Time]]+Inventory[[#This Row],[Safety_Stock]]-Inventory[[#This Row],[Current_Inventory]])</f>
        <v>40.600000000000023</v>
      </c>
    </row>
    <row r="1150" spans="1:19" x14ac:dyDescent="0.25">
      <c r="A1150">
        <v>1149</v>
      </c>
      <c r="B1150" t="s">
        <v>1171</v>
      </c>
      <c r="C1150" s="4" t="s">
        <v>26</v>
      </c>
      <c r="D1150" t="s">
        <v>18</v>
      </c>
      <c r="E1150" s="4">
        <v>82</v>
      </c>
      <c r="F1150" s="4">
        <v>6</v>
      </c>
      <c r="G1150" s="4">
        <v>148</v>
      </c>
      <c r="H1150" s="4">
        <v>175</v>
      </c>
      <c r="I1150" s="4">
        <v>292</v>
      </c>
      <c r="J1150" s="6">
        <v>1975.22</v>
      </c>
      <c r="K1150" s="4">
        <v>0.88</v>
      </c>
      <c r="L1150" s="4" t="s">
        <v>15</v>
      </c>
      <c r="M1150" s="4">
        <f>Inventory[[#This Row],[Daily_Demand]]*Inventory[[#This Row],[Lead_Time_Days]]</f>
        <v>492</v>
      </c>
      <c r="N1150" s="4">
        <f>MAX(0, Inventory[[#This Row],[Demand_Duration_Lead_time]]+Inventory[[#This Row],[Safety_Stock]]-Inventory[[#This Row],[Current_Inventory]])</f>
        <v>519</v>
      </c>
      <c r="O11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50" s="8">
        <f>Inventory[[#This Row],[Current_Inventory]]*Inventory[[#This Row],[Unit_Cost]]</f>
        <v>292332.56</v>
      </c>
      <c r="Q1150" t="str">
        <f>IF(Inventory[[#This Row],[Stockout_Risk_Score]] &gt;= 0.8, "Critical",
   IF(Inventory[[#This Row],[Stockout_Risk_Score]] &gt;= 0.6, "High",
      IF(Inventory[[#This Row],[Stockout_Risk_Score]] &gt;= 0.3, "Medium", "Low")
   )
)</f>
        <v>Critical</v>
      </c>
      <c r="R1150">
        <f>Inventory[[#This Row],[Lead_Time_Days]]*0.8</f>
        <v>4.8000000000000007</v>
      </c>
      <c r="S1150">
        <f>MAX(0,Inventory[[#This Row],[Daily_Demand]]*Inventory[[#This Row],[Adj_Lead_Time]]+Inventory[[#This Row],[Safety_Stock]]-Inventory[[#This Row],[Current_Inventory]])</f>
        <v>420.60000000000014</v>
      </c>
    </row>
    <row r="1151" spans="1:19" x14ac:dyDescent="0.25">
      <c r="A1151">
        <v>1150</v>
      </c>
      <c r="B1151" t="s">
        <v>1172</v>
      </c>
      <c r="C1151" s="4" t="s">
        <v>13</v>
      </c>
      <c r="D1151" t="s">
        <v>22</v>
      </c>
      <c r="E1151" s="4">
        <v>182</v>
      </c>
      <c r="F1151" s="4">
        <v>2</v>
      </c>
      <c r="G1151" s="4">
        <v>455</v>
      </c>
      <c r="H1151" s="4">
        <v>48</v>
      </c>
      <c r="I1151" s="4">
        <v>84</v>
      </c>
      <c r="J1151" s="6">
        <v>1902.86</v>
      </c>
      <c r="K1151" s="4">
        <v>0.33100000000000002</v>
      </c>
      <c r="L1151" s="4" t="s">
        <v>19</v>
      </c>
      <c r="M1151" s="4">
        <f>Inventory[[#This Row],[Daily_Demand]]*Inventory[[#This Row],[Lead_Time_Days]]</f>
        <v>364</v>
      </c>
      <c r="N1151" s="4">
        <f>MAX(0, Inventory[[#This Row],[Demand_Duration_Lead_time]]+Inventory[[#This Row],[Safety_Stock]]-Inventory[[#This Row],[Current_Inventory]])</f>
        <v>0</v>
      </c>
      <c r="O11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51" s="8">
        <f>Inventory[[#This Row],[Current_Inventory]]*Inventory[[#This Row],[Unit_Cost]]</f>
        <v>865801.29999999993</v>
      </c>
      <c r="Q1151" t="str">
        <f>IF(Inventory[[#This Row],[Stockout_Risk_Score]] &gt;= 0.8, "Critical",
   IF(Inventory[[#This Row],[Stockout_Risk_Score]] &gt;= 0.6, "High",
      IF(Inventory[[#This Row],[Stockout_Risk_Score]] &gt;= 0.3, "Medium", "Low")
   )
)</f>
        <v>Medium</v>
      </c>
      <c r="R1151">
        <f>Inventory[[#This Row],[Lead_Time_Days]]*0.8</f>
        <v>1.6</v>
      </c>
      <c r="S1151">
        <f>MAX(0,Inventory[[#This Row],[Daily_Demand]]*Inventory[[#This Row],[Adj_Lead_Time]]+Inventory[[#This Row],[Safety_Stock]]-Inventory[[#This Row],[Current_Inventory]])</f>
        <v>0</v>
      </c>
    </row>
    <row r="1152" spans="1:19" x14ac:dyDescent="0.25">
      <c r="A1152">
        <v>1151</v>
      </c>
      <c r="B1152" t="s">
        <v>1173</v>
      </c>
      <c r="C1152" s="4" t="s">
        <v>41</v>
      </c>
      <c r="D1152" t="s">
        <v>22</v>
      </c>
      <c r="E1152" s="4">
        <v>69</v>
      </c>
      <c r="F1152" s="4">
        <v>3</v>
      </c>
      <c r="G1152" s="4">
        <v>299</v>
      </c>
      <c r="H1152" s="4">
        <v>223</v>
      </c>
      <c r="I1152" s="4">
        <v>184</v>
      </c>
      <c r="J1152" s="6">
        <v>1170.1600000000001</v>
      </c>
      <c r="K1152" s="4">
        <v>0.35</v>
      </c>
      <c r="L1152" s="4" t="s">
        <v>19</v>
      </c>
      <c r="M1152" s="4">
        <f>Inventory[[#This Row],[Daily_Demand]]*Inventory[[#This Row],[Lead_Time_Days]]</f>
        <v>207</v>
      </c>
      <c r="N1152" s="4">
        <f>MAX(0, Inventory[[#This Row],[Demand_Duration_Lead_time]]+Inventory[[#This Row],[Safety_Stock]]-Inventory[[#This Row],[Current_Inventory]])</f>
        <v>131</v>
      </c>
      <c r="O11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52" s="8">
        <f>Inventory[[#This Row],[Current_Inventory]]*Inventory[[#This Row],[Unit_Cost]]</f>
        <v>349877.84</v>
      </c>
      <c r="Q1152" t="str">
        <f>IF(Inventory[[#This Row],[Stockout_Risk_Score]] &gt;= 0.8, "Critical",
   IF(Inventory[[#This Row],[Stockout_Risk_Score]] &gt;= 0.6, "High",
      IF(Inventory[[#This Row],[Stockout_Risk_Score]] &gt;= 0.3, "Medium", "Low")
   )
)</f>
        <v>Medium</v>
      </c>
      <c r="R1152">
        <f>Inventory[[#This Row],[Lead_Time_Days]]*0.8</f>
        <v>2.4000000000000004</v>
      </c>
      <c r="S1152">
        <f>MAX(0,Inventory[[#This Row],[Daily_Demand]]*Inventory[[#This Row],[Adj_Lead_Time]]+Inventory[[#This Row],[Safety_Stock]]-Inventory[[#This Row],[Current_Inventory]])</f>
        <v>89.600000000000023</v>
      </c>
    </row>
    <row r="1153" spans="1:19" x14ac:dyDescent="0.25">
      <c r="A1153">
        <v>1152</v>
      </c>
      <c r="B1153" t="s">
        <v>1174</v>
      </c>
      <c r="C1153" s="4" t="s">
        <v>26</v>
      </c>
      <c r="D1153" t="s">
        <v>14</v>
      </c>
      <c r="E1153" s="4">
        <v>106</v>
      </c>
      <c r="F1153" s="4">
        <v>3</v>
      </c>
      <c r="G1153" s="4">
        <v>377</v>
      </c>
      <c r="H1153" s="4">
        <v>140</v>
      </c>
      <c r="I1153" s="4">
        <v>355</v>
      </c>
      <c r="J1153" s="6">
        <v>1694.26</v>
      </c>
      <c r="K1153" s="4">
        <v>0.878</v>
      </c>
      <c r="L1153" s="4" t="s">
        <v>15</v>
      </c>
      <c r="M1153" s="4">
        <f>Inventory[[#This Row],[Daily_Demand]]*Inventory[[#This Row],[Lead_Time_Days]]</f>
        <v>318</v>
      </c>
      <c r="N1153" s="4">
        <f>MAX(0, Inventory[[#This Row],[Demand_Duration_Lead_time]]+Inventory[[#This Row],[Safety_Stock]]-Inventory[[#This Row],[Current_Inventory]])</f>
        <v>81</v>
      </c>
      <c r="O11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53" s="8">
        <f>Inventory[[#This Row],[Current_Inventory]]*Inventory[[#This Row],[Unit_Cost]]</f>
        <v>638736.02</v>
      </c>
      <c r="Q1153" t="str">
        <f>IF(Inventory[[#This Row],[Stockout_Risk_Score]] &gt;= 0.8, "Critical",
   IF(Inventory[[#This Row],[Stockout_Risk_Score]] &gt;= 0.6, "High",
      IF(Inventory[[#This Row],[Stockout_Risk_Score]] &gt;= 0.3, "Medium", "Low")
   )
)</f>
        <v>Critical</v>
      </c>
      <c r="R1153">
        <f>Inventory[[#This Row],[Lead_Time_Days]]*0.8</f>
        <v>2.4000000000000004</v>
      </c>
      <c r="S1153">
        <f>MAX(0,Inventory[[#This Row],[Daily_Demand]]*Inventory[[#This Row],[Adj_Lead_Time]]+Inventory[[#This Row],[Safety_Stock]]-Inventory[[#This Row],[Current_Inventory]])</f>
        <v>17.400000000000034</v>
      </c>
    </row>
    <row r="1154" spans="1:19" x14ac:dyDescent="0.25">
      <c r="A1154">
        <v>1153</v>
      </c>
      <c r="B1154" t="s">
        <v>1175</v>
      </c>
      <c r="C1154" s="4" t="s">
        <v>21</v>
      </c>
      <c r="D1154" t="s">
        <v>14</v>
      </c>
      <c r="E1154" s="4">
        <v>199</v>
      </c>
      <c r="F1154" s="4">
        <v>11</v>
      </c>
      <c r="G1154" s="4">
        <v>271</v>
      </c>
      <c r="H1154" s="4">
        <v>166</v>
      </c>
      <c r="I1154" s="4">
        <v>59</v>
      </c>
      <c r="J1154" s="6">
        <v>559.91</v>
      </c>
      <c r="K1154" s="4">
        <v>0.70799999999999996</v>
      </c>
      <c r="L1154" s="4" t="s">
        <v>15</v>
      </c>
      <c r="M1154" s="4">
        <f>Inventory[[#This Row],[Daily_Demand]]*Inventory[[#This Row],[Lead_Time_Days]]</f>
        <v>2189</v>
      </c>
      <c r="N1154" s="4">
        <f>MAX(0, Inventory[[#This Row],[Demand_Duration_Lead_time]]+Inventory[[#This Row],[Safety_Stock]]-Inventory[[#This Row],[Current_Inventory]])</f>
        <v>2084</v>
      </c>
      <c r="O11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54" s="8">
        <f>Inventory[[#This Row],[Current_Inventory]]*Inventory[[#This Row],[Unit_Cost]]</f>
        <v>151735.60999999999</v>
      </c>
      <c r="Q1154" t="str">
        <f>IF(Inventory[[#This Row],[Stockout_Risk_Score]] &gt;= 0.8, "Critical",
   IF(Inventory[[#This Row],[Stockout_Risk_Score]] &gt;= 0.6, "High",
      IF(Inventory[[#This Row],[Stockout_Risk_Score]] &gt;= 0.3, "Medium", "Low")
   )
)</f>
        <v>High</v>
      </c>
      <c r="R1154">
        <f>Inventory[[#This Row],[Lead_Time_Days]]*0.8</f>
        <v>8.8000000000000007</v>
      </c>
      <c r="S1154">
        <f>MAX(0,Inventory[[#This Row],[Daily_Demand]]*Inventory[[#This Row],[Adj_Lead_Time]]+Inventory[[#This Row],[Safety_Stock]]-Inventory[[#This Row],[Current_Inventory]])</f>
        <v>1646.2</v>
      </c>
    </row>
    <row r="1155" spans="1:19" x14ac:dyDescent="0.25">
      <c r="A1155">
        <v>1154</v>
      </c>
      <c r="B1155" t="s">
        <v>1176</v>
      </c>
      <c r="C1155" s="4" t="s">
        <v>41</v>
      </c>
      <c r="D1155" t="s">
        <v>22</v>
      </c>
      <c r="E1155" s="4">
        <v>105</v>
      </c>
      <c r="F1155" s="4">
        <v>11</v>
      </c>
      <c r="G1155" s="4">
        <v>154</v>
      </c>
      <c r="H1155" s="4">
        <v>168</v>
      </c>
      <c r="I1155" s="4">
        <v>232</v>
      </c>
      <c r="J1155" s="6">
        <v>861.27</v>
      </c>
      <c r="K1155" s="4">
        <v>0.75600000000000001</v>
      </c>
      <c r="L1155" s="4" t="s">
        <v>27</v>
      </c>
      <c r="M1155" s="4">
        <f>Inventory[[#This Row],[Daily_Demand]]*Inventory[[#This Row],[Lead_Time_Days]]</f>
        <v>1155</v>
      </c>
      <c r="N1155" s="4">
        <f>MAX(0, Inventory[[#This Row],[Demand_Duration_Lead_time]]+Inventory[[#This Row],[Safety_Stock]]-Inventory[[#This Row],[Current_Inventory]])</f>
        <v>1169</v>
      </c>
      <c r="O11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55" s="8">
        <f>Inventory[[#This Row],[Current_Inventory]]*Inventory[[#This Row],[Unit_Cost]]</f>
        <v>132635.57999999999</v>
      </c>
      <c r="Q1155" t="str">
        <f>IF(Inventory[[#This Row],[Stockout_Risk_Score]] &gt;= 0.8, "Critical",
   IF(Inventory[[#This Row],[Stockout_Risk_Score]] &gt;= 0.6, "High",
      IF(Inventory[[#This Row],[Stockout_Risk_Score]] &gt;= 0.3, "Medium", "Low")
   )
)</f>
        <v>High</v>
      </c>
      <c r="R1155">
        <f>Inventory[[#This Row],[Lead_Time_Days]]*0.8</f>
        <v>8.8000000000000007</v>
      </c>
      <c r="S1155">
        <f>MAX(0,Inventory[[#This Row],[Daily_Demand]]*Inventory[[#This Row],[Adj_Lead_Time]]+Inventory[[#This Row],[Safety_Stock]]-Inventory[[#This Row],[Current_Inventory]])</f>
        <v>938</v>
      </c>
    </row>
    <row r="1156" spans="1:19" x14ac:dyDescent="0.25">
      <c r="A1156">
        <v>1155</v>
      </c>
      <c r="B1156" t="s">
        <v>1177</v>
      </c>
      <c r="C1156" s="4" t="s">
        <v>26</v>
      </c>
      <c r="D1156" t="s">
        <v>22</v>
      </c>
      <c r="E1156" s="4">
        <v>48</v>
      </c>
      <c r="F1156" s="4">
        <v>7</v>
      </c>
      <c r="G1156" s="4">
        <v>542</v>
      </c>
      <c r="H1156" s="4">
        <v>236</v>
      </c>
      <c r="I1156" s="4">
        <v>251</v>
      </c>
      <c r="J1156" s="6">
        <v>408.74</v>
      </c>
      <c r="K1156" s="4">
        <v>0.68200000000000005</v>
      </c>
      <c r="L1156" s="4" t="s">
        <v>15</v>
      </c>
      <c r="M1156" s="4">
        <f>Inventory[[#This Row],[Daily_Demand]]*Inventory[[#This Row],[Lead_Time_Days]]</f>
        <v>336</v>
      </c>
      <c r="N1156" s="4">
        <f>MAX(0, Inventory[[#This Row],[Demand_Duration_Lead_time]]+Inventory[[#This Row],[Safety_Stock]]-Inventory[[#This Row],[Current_Inventory]])</f>
        <v>30</v>
      </c>
      <c r="O11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56" s="8">
        <f>Inventory[[#This Row],[Current_Inventory]]*Inventory[[#This Row],[Unit_Cost]]</f>
        <v>221537.08000000002</v>
      </c>
      <c r="Q1156" t="str">
        <f>IF(Inventory[[#This Row],[Stockout_Risk_Score]] &gt;= 0.8, "Critical",
   IF(Inventory[[#This Row],[Stockout_Risk_Score]] &gt;= 0.6, "High",
      IF(Inventory[[#This Row],[Stockout_Risk_Score]] &gt;= 0.3, "Medium", "Low")
   )
)</f>
        <v>High</v>
      </c>
      <c r="R1156">
        <f>Inventory[[#This Row],[Lead_Time_Days]]*0.8</f>
        <v>5.6000000000000005</v>
      </c>
      <c r="S1156">
        <f>MAX(0,Inventory[[#This Row],[Daily_Demand]]*Inventory[[#This Row],[Adj_Lead_Time]]+Inventory[[#This Row],[Safety_Stock]]-Inventory[[#This Row],[Current_Inventory]])</f>
        <v>0</v>
      </c>
    </row>
    <row r="1157" spans="1:19" x14ac:dyDescent="0.25">
      <c r="A1157">
        <v>1156</v>
      </c>
      <c r="B1157" t="s">
        <v>1178</v>
      </c>
      <c r="C1157" s="4" t="s">
        <v>21</v>
      </c>
      <c r="D1157" t="s">
        <v>18</v>
      </c>
      <c r="E1157" s="4">
        <v>35</v>
      </c>
      <c r="F1157" s="4">
        <v>12</v>
      </c>
      <c r="G1157" s="4">
        <v>679</v>
      </c>
      <c r="H1157" s="4">
        <v>54</v>
      </c>
      <c r="I1157" s="4">
        <v>68</v>
      </c>
      <c r="J1157" s="6">
        <v>1064.2</v>
      </c>
      <c r="K1157" s="4">
        <v>0.106</v>
      </c>
      <c r="L1157" s="4" t="s">
        <v>19</v>
      </c>
      <c r="M1157" s="4">
        <f>Inventory[[#This Row],[Daily_Demand]]*Inventory[[#This Row],[Lead_Time_Days]]</f>
        <v>420</v>
      </c>
      <c r="N1157" s="4">
        <f>MAX(0, Inventory[[#This Row],[Demand_Duration_Lead_time]]+Inventory[[#This Row],[Safety_Stock]]-Inventory[[#This Row],[Current_Inventory]])</f>
        <v>0</v>
      </c>
      <c r="O11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57" s="8">
        <f>Inventory[[#This Row],[Current_Inventory]]*Inventory[[#This Row],[Unit_Cost]]</f>
        <v>722591.8</v>
      </c>
      <c r="Q1157" t="str">
        <f>IF(Inventory[[#This Row],[Stockout_Risk_Score]] &gt;= 0.8, "Critical",
   IF(Inventory[[#This Row],[Stockout_Risk_Score]] &gt;= 0.6, "High",
      IF(Inventory[[#This Row],[Stockout_Risk_Score]] &gt;= 0.3, "Medium", "Low")
   )
)</f>
        <v>Low</v>
      </c>
      <c r="R1157">
        <f>Inventory[[#This Row],[Lead_Time_Days]]*0.8</f>
        <v>9.6000000000000014</v>
      </c>
      <c r="S1157">
        <f>MAX(0,Inventory[[#This Row],[Daily_Demand]]*Inventory[[#This Row],[Adj_Lead_Time]]+Inventory[[#This Row],[Safety_Stock]]-Inventory[[#This Row],[Current_Inventory]])</f>
        <v>0</v>
      </c>
    </row>
    <row r="1158" spans="1:19" x14ac:dyDescent="0.25">
      <c r="A1158">
        <v>1157</v>
      </c>
      <c r="B1158" t="s">
        <v>1179</v>
      </c>
      <c r="C1158" s="4" t="s">
        <v>41</v>
      </c>
      <c r="D1158" t="s">
        <v>18</v>
      </c>
      <c r="E1158" s="4">
        <v>175</v>
      </c>
      <c r="F1158" s="4">
        <v>13</v>
      </c>
      <c r="G1158" s="4">
        <v>338</v>
      </c>
      <c r="H1158" s="4">
        <v>210</v>
      </c>
      <c r="I1158" s="4">
        <v>72</v>
      </c>
      <c r="J1158" s="6">
        <v>1017.2</v>
      </c>
      <c r="K1158" s="4">
        <v>0.95799999999999996</v>
      </c>
      <c r="L1158" s="4" t="s">
        <v>15</v>
      </c>
      <c r="M1158" s="4">
        <f>Inventory[[#This Row],[Daily_Demand]]*Inventory[[#This Row],[Lead_Time_Days]]</f>
        <v>2275</v>
      </c>
      <c r="N1158" s="4">
        <f>MAX(0, Inventory[[#This Row],[Demand_Duration_Lead_time]]+Inventory[[#This Row],[Safety_Stock]]-Inventory[[#This Row],[Current_Inventory]])</f>
        <v>2147</v>
      </c>
      <c r="O11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58" s="8">
        <f>Inventory[[#This Row],[Current_Inventory]]*Inventory[[#This Row],[Unit_Cost]]</f>
        <v>343813.60000000003</v>
      </c>
      <c r="Q1158" t="str">
        <f>IF(Inventory[[#This Row],[Stockout_Risk_Score]] &gt;= 0.8, "Critical",
   IF(Inventory[[#This Row],[Stockout_Risk_Score]] &gt;= 0.6, "High",
      IF(Inventory[[#This Row],[Stockout_Risk_Score]] &gt;= 0.3, "Medium", "Low")
   )
)</f>
        <v>Critical</v>
      </c>
      <c r="R1158">
        <f>Inventory[[#This Row],[Lead_Time_Days]]*0.8</f>
        <v>10.4</v>
      </c>
      <c r="S1158">
        <f>MAX(0,Inventory[[#This Row],[Daily_Demand]]*Inventory[[#This Row],[Adj_Lead_Time]]+Inventory[[#This Row],[Safety_Stock]]-Inventory[[#This Row],[Current_Inventory]])</f>
        <v>1692</v>
      </c>
    </row>
    <row r="1159" spans="1:19" x14ac:dyDescent="0.25">
      <c r="A1159">
        <v>1158</v>
      </c>
      <c r="B1159" t="s">
        <v>1180</v>
      </c>
      <c r="C1159" s="4" t="s">
        <v>41</v>
      </c>
      <c r="D1159" t="s">
        <v>18</v>
      </c>
      <c r="E1159" s="4">
        <v>81</v>
      </c>
      <c r="F1159" s="4">
        <v>2</v>
      </c>
      <c r="G1159" s="4">
        <v>99</v>
      </c>
      <c r="H1159" s="4">
        <v>31</v>
      </c>
      <c r="I1159" s="4">
        <v>144</v>
      </c>
      <c r="J1159" s="6">
        <v>464.99</v>
      </c>
      <c r="K1159" s="4">
        <v>0.90900000000000003</v>
      </c>
      <c r="L1159" s="4" t="s">
        <v>15</v>
      </c>
      <c r="M1159" s="4">
        <f>Inventory[[#This Row],[Daily_Demand]]*Inventory[[#This Row],[Lead_Time_Days]]</f>
        <v>162</v>
      </c>
      <c r="N1159" s="4">
        <f>MAX(0, Inventory[[#This Row],[Demand_Duration_Lead_time]]+Inventory[[#This Row],[Safety_Stock]]-Inventory[[#This Row],[Current_Inventory]])</f>
        <v>94</v>
      </c>
      <c r="O11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59" s="8">
        <f>Inventory[[#This Row],[Current_Inventory]]*Inventory[[#This Row],[Unit_Cost]]</f>
        <v>46034.01</v>
      </c>
      <c r="Q1159" t="str">
        <f>IF(Inventory[[#This Row],[Stockout_Risk_Score]] &gt;= 0.8, "Critical",
   IF(Inventory[[#This Row],[Stockout_Risk_Score]] &gt;= 0.6, "High",
      IF(Inventory[[#This Row],[Stockout_Risk_Score]] &gt;= 0.3, "Medium", "Low")
   )
)</f>
        <v>Critical</v>
      </c>
      <c r="R1159">
        <f>Inventory[[#This Row],[Lead_Time_Days]]*0.8</f>
        <v>1.6</v>
      </c>
      <c r="S1159">
        <f>MAX(0,Inventory[[#This Row],[Daily_Demand]]*Inventory[[#This Row],[Adj_Lead_Time]]+Inventory[[#This Row],[Safety_Stock]]-Inventory[[#This Row],[Current_Inventory]])</f>
        <v>61.599999999999994</v>
      </c>
    </row>
    <row r="1160" spans="1:19" x14ac:dyDescent="0.25">
      <c r="A1160">
        <v>1159</v>
      </c>
      <c r="B1160" t="s">
        <v>1181</v>
      </c>
      <c r="C1160" s="4" t="s">
        <v>26</v>
      </c>
      <c r="D1160" t="s">
        <v>22</v>
      </c>
      <c r="E1160" s="4">
        <v>52</v>
      </c>
      <c r="F1160" s="4">
        <v>12</v>
      </c>
      <c r="G1160" s="4">
        <v>210</v>
      </c>
      <c r="H1160" s="4">
        <v>251</v>
      </c>
      <c r="I1160" s="4">
        <v>113</v>
      </c>
      <c r="J1160" s="6">
        <v>1361.96</v>
      </c>
      <c r="K1160" s="4">
        <v>0.23599999999999999</v>
      </c>
      <c r="L1160" s="4" t="s">
        <v>15</v>
      </c>
      <c r="M1160" s="4">
        <f>Inventory[[#This Row],[Daily_Demand]]*Inventory[[#This Row],[Lead_Time_Days]]</f>
        <v>624</v>
      </c>
      <c r="N1160" s="4">
        <f>MAX(0, Inventory[[#This Row],[Demand_Duration_Lead_time]]+Inventory[[#This Row],[Safety_Stock]]-Inventory[[#This Row],[Current_Inventory]])</f>
        <v>665</v>
      </c>
      <c r="O11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60" s="8">
        <f>Inventory[[#This Row],[Current_Inventory]]*Inventory[[#This Row],[Unit_Cost]]</f>
        <v>286011.60000000003</v>
      </c>
      <c r="Q1160" t="str">
        <f>IF(Inventory[[#This Row],[Stockout_Risk_Score]] &gt;= 0.8, "Critical",
   IF(Inventory[[#This Row],[Stockout_Risk_Score]] &gt;= 0.6, "High",
      IF(Inventory[[#This Row],[Stockout_Risk_Score]] &gt;= 0.3, "Medium", "Low")
   )
)</f>
        <v>Low</v>
      </c>
      <c r="R1160">
        <f>Inventory[[#This Row],[Lead_Time_Days]]*0.8</f>
        <v>9.6000000000000014</v>
      </c>
      <c r="S1160">
        <f>MAX(0,Inventory[[#This Row],[Daily_Demand]]*Inventory[[#This Row],[Adj_Lead_Time]]+Inventory[[#This Row],[Safety_Stock]]-Inventory[[#This Row],[Current_Inventory]])</f>
        <v>540.20000000000005</v>
      </c>
    </row>
    <row r="1161" spans="1:19" x14ac:dyDescent="0.25">
      <c r="A1161">
        <v>1160</v>
      </c>
      <c r="B1161" t="s">
        <v>1182</v>
      </c>
      <c r="C1161" s="4" t="s">
        <v>17</v>
      </c>
      <c r="D1161" t="s">
        <v>22</v>
      </c>
      <c r="E1161" s="4">
        <v>86</v>
      </c>
      <c r="F1161" s="4">
        <v>14</v>
      </c>
      <c r="G1161" s="4">
        <v>472</v>
      </c>
      <c r="H1161" s="4">
        <v>238</v>
      </c>
      <c r="I1161" s="4">
        <v>269</v>
      </c>
      <c r="J1161" s="6">
        <v>279.69</v>
      </c>
      <c r="K1161" s="4">
        <v>0.80400000000000005</v>
      </c>
      <c r="L1161" s="4" t="s">
        <v>15</v>
      </c>
      <c r="M1161" s="4">
        <f>Inventory[[#This Row],[Daily_Demand]]*Inventory[[#This Row],[Lead_Time_Days]]</f>
        <v>1204</v>
      </c>
      <c r="N1161" s="4">
        <f>MAX(0, Inventory[[#This Row],[Demand_Duration_Lead_time]]+Inventory[[#This Row],[Safety_Stock]]-Inventory[[#This Row],[Current_Inventory]])</f>
        <v>970</v>
      </c>
      <c r="O11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61" s="8">
        <f>Inventory[[#This Row],[Current_Inventory]]*Inventory[[#This Row],[Unit_Cost]]</f>
        <v>132013.68</v>
      </c>
      <c r="Q1161" t="str">
        <f>IF(Inventory[[#This Row],[Stockout_Risk_Score]] &gt;= 0.8, "Critical",
   IF(Inventory[[#This Row],[Stockout_Risk_Score]] &gt;= 0.6, "High",
      IF(Inventory[[#This Row],[Stockout_Risk_Score]] &gt;= 0.3, "Medium", "Low")
   )
)</f>
        <v>Critical</v>
      </c>
      <c r="R1161">
        <f>Inventory[[#This Row],[Lead_Time_Days]]*0.8</f>
        <v>11.200000000000001</v>
      </c>
      <c r="S1161">
        <f>MAX(0,Inventory[[#This Row],[Daily_Demand]]*Inventory[[#This Row],[Adj_Lead_Time]]+Inventory[[#This Row],[Safety_Stock]]-Inventory[[#This Row],[Current_Inventory]])</f>
        <v>729.2</v>
      </c>
    </row>
    <row r="1162" spans="1:19" x14ac:dyDescent="0.25">
      <c r="A1162">
        <v>1161</v>
      </c>
      <c r="B1162" t="s">
        <v>1183</v>
      </c>
      <c r="C1162" s="4" t="s">
        <v>41</v>
      </c>
      <c r="D1162" t="s">
        <v>22</v>
      </c>
      <c r="E1162" s="4">
        <v>131</v>
      </c>
      <c r="F1162" s="4">
        <v>5</v>
      </c>
      <c r="G1162" s="4">
        <v>363</v>
      </c>
      <c r="H1162" s="4">
        <v>247</v>
      </c>
      <c r="I1162" s="4">
        <v>145</v>
      </c>
      <c r="J1162" s="6">
        <v>170.3</v>
      </c>
      <c r="K1162" s="4">
        <v>0.40899999999999997</v>
      </c>
      <c r="L1162" s="4" t="s">
        <v>19</v>
      </c>
      <c r="M1162" s="4">
        <f>Inventory[[#This Row],[Daily_Demand]]*Inventory[[#This Row],[Lead_Time_Days]]</f>
        <v>655</v>
      </c>
      <c r="N1162" s="4">
        <f>MAX(0, Inventory[[#This Row],[Demand_Duration_Lead_time]]+Inventory[[#This Row],[Safety_Stock]]-Inventory[[#This Row],[Current_Inventory]])</f>
        <v>539</v>
      </c>
      <c r="O11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62" s="8">
        <f>Inventory[[#This Row],[Current_Inventory]]*Inventory[[#This Row],[Unit_Cost]]</f>
        <v>61818.9</v>
      </c>
      <c r="Q1162" t="str">
        <f>IF(Inventory[[#This Row],[Stockout_Risk_Score]] &gt;= 0.8, "Critical",
   IF(Inventory[[#This Row],[Stockout_Risk_Score]] &gt;= 0.6, "High",
      IF(Inventory[[#This Row],[Stockout_Risk_Score]] &gt;= 0.3, "Medium", "Low")
   )
)</f>
        <v>Medium</v>
      </c>
      <c r="R1162">
        <f>Inventory[[#This Row],[Lead_Time_Days]]*0.8</f>
        <v>4</v>
      </c>
      <c r="S1162">
        <f>MAX(0,Inventory[[#This Row],[Daily_Demand]]*Inventory[[#This Row],[Adj_Lead_Time]]+Inventory[[#This Row],[Safety_Stock]]-Inventory[[#This Row],[Current_Inventory]])</f>
        <v>408</v>
      </c>
    </row>
    <row r="1163" spans="1:19" x14ac:dyDescent="0.25">
      <c r="A1163">
        <v>1162</v>
      </c>
      <c r="B1163" t="s">
        <v>1184</v>
      </c>
      <c r="C1163" s="4" t="s">
        <v>41</v>
      </c>
      <c r="D1163" t="s">
        <v>18</v>
      </c>
      <c r="E1163" s="4">
        <v>193</v>
      </c>
      <c r="F1163" s="4">
        <v>13</v>
      </c>
      <c r="G1163" s="4">
        <v>49</v>
      </c>
      <c r="H1163" s="4">
        <v>158</v>
      </c>
      <c r="I1163" s="4">
        <v>314</v>
      </c>
      <c r="J1163" s="6">
        <v>800.56</v>
      </c>
      <c r="K1163" s="4">
        <v>0.68400000000000005</v>
      </c>
      <c r="L1163" s="4" t="s">
        <v>15</v>
      </c>
      <c r="M1163" s="4">
        <f>Inventory[[#This Row],[Daily_Demand]]*Inventory[[#This Row],[Lead_Time_Days]]</f>
        <v>2509</v>
      </c>
      <c r="N1163" s="4">
        <f>MAX(0, Inventory[[#This Row],[Demand_Duration_Lead_time]]+Inventory[[#This Row],[Safety_Stock]]-Inventory[[#This Row],[Current_Inventory]])</f>
        <v>2618</v>
      </c>
      <c r="O11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63" s="8">
        <f>Inventory[[#This Row],[Current_Inventory]]*Inventory[[#This Row],[Unit_Cost]]</f>
        <v>39227.439999999995</v>
      </c>
      <c r="Q1163" t="str">
        <f>IF(Inventory[[#This Row],[Stockout_Risk_Score]] &gt;= 0.8, "Critical",
   IF(Inventory[[#This Row],[Stockout_Risk_Score]] &gt;= 0.6, "High",
      IF(Inventory[[#This Row],[Stockout_Risk_Score]] &gt;= 0.3, "Medium", "Low")
   )
)</f>
        <v>High</v>
      </c>
      <c r="R1163">
        <f>Inventory[[#This Row],[Lead_Time_Days]]*0.8</f>
        <v>10.4</v>
      </c>
      <c r="S1163">
        <f>MAX(0,Inventory[[#This Row],[Daily_Demand]]*Inventory[[#This Row],[Adj_Lead_Time]]+Inventory[[#This Row],[Safety_Stock]]-Inventory[[#This Row],[Current_Inventory]])</f>
        <v>2116.1999999999998</v>
      </c>
    </row>
    <row r="1164" spans="1:19" x14ac:dyDescent="0.25">
      <c r="A1164">
        <v>1163</v>
      </c>
      <c r="B1164" t="s">
        <v>1185</v>
      </c>
      <c r="C1164" s="4" t="s">
        <v>21</v>
      </c>
      <c r="D1164" t="s">
        <v>22</v>
      </c>
      <c r="E1164" s="4">
        <v>88</v>
      </c>
      <c r="F1164" s="4">
        <v>11</v>
      </c>
      <c r="G1164" s="4">
        <v>433</v>
      </c>
      <c r="H1164" s="4">
        <v>282</v>
      </c>
      <c r="I1164" s="4">
        <v>206</v>
      </c>
      <c r="J1164" s="6">
        <v>849.16</v>
      </c>
      <c r="K1164" s="4">
        <v>0.16600000000000001</v>
      </c>
      <c r="L1164" s="4" t="s">
        <v>15</v>
      </c>
      <c r="M1164" s="4">
        <f>Inventory[[#This Row],[Daily_Demand]]*Inventory[[#This Row],[Lead_Time_Days]]</f>
        <v>968</v>
      </c>
      <c r="N1164" s="4">
        <f>MAX(0, Inventory[[#This Row],[Demand_Duration_Lead_time]]+Inventory[[#This Row],[Safety_Stock]]-Inventory[[#This Row],[Current_Inventory]])</f>
        <v>817</v>
      </c>
      <c r="O11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64" s="8">
        <f>Inventory[[#This Row],[Current_Inventory]]*Inventory[[#This Row],[Unit_Cost]]</f>
        <v>367686.27999999997</v>
      </c>
      <c r="Q1164" t="str">
        <f>IF(Inventory[[#This Row],[Stockout_Risk_Score]] &gt;= 0.8, "Critical",
   IF(Inventory[[#This Row],[Stockout_Risk_Score]] &gt;= 0.6, "High",
      IF(Inventory[[#This Row],[Stockout_Risk_Score]] &gt;= 0.3, "Medium", "Low")
   )
)</f>
        <v>Low</v>
      </c>
      <c r="R1164">
        <f>Inventory[[#This Row],[Lead_Time_Days]]*0.8</f>
        <v>8.8000000000000007</v>
      </c>
      <c r="S1164">
        <f>MAX(0,Inventory[[#This Row],[Daily_Demand]]*Inventory[[#This Row],[Adj_Lead_Time]]+Inventory[[#This Row],[Safety_Stock]]-Inventory[[#This Row],[Current_Inventory]])</f>
        <v>623.40000000000009</v>
      </c>
    </row>
    <row r="1165" spans="1:19" x14ac:dyDescent="0.25">
      <c r="A1165">
        <v>1164</v>
      </c>
      <c r="B1165" t="s">
        <v>1186</v>
      </c>
      <c r="C1165" s="4" t="s">
        <v>13</v>
      </c>
      <c r="D1165" t="s">
        <v>14</v>
      </c>
      <c r="E1165" s="4">
        <v>14</v>
      </c>
      <c r="F1165" s="4">
        <v>12</v>
      </c>
      <c r="G1165" s="4">
        <v>387</v>
      </c>
      <c r="H1165" s="4">
        <v>76</v>
      </c>
      <c r="I1165" s="4">
        <v>256</v>
      </c>
      <c r="J1165" s="6">
        <v>673.49</v>
      </c>
      <c r="K1165" s="4">
        <v>0.53900000000000003</v>
      </c>
      <c r="L1165" s="4" t="s">
        <v>19</v>
      </c>
      <c r="M1165" s="4">
        <f>Inventory[[#This Row],[Daily_Demand]]*Inventory[[#This Row],[Lead_Time_Days]]</f>
        <v>168</v>
      </c>
      <c r="N1165" s="4">
        <f>MAX(0, Inventory[[#This Row],[Demand_Duration_Lead_time]]+Inventory[[#This Row],[Safety_Stock]]-Inventory[[#This Row],[Current_Inventory]])</f>
        <v>0</v>
      </c>
      <c r="O11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65" s="8">
        <f>Inventory[[#This Row],[Current_Inventory]]*Inventory[[#This Row],[Unit_Cost]]</f>
        <v>260640.63</v>
      </c>
      <c r="Q1165" t="str">
        <f>IF(Inventory[[#This Row],[Stockout_Risk_Score]] &gt;= 0.8, "Critical",
   IF(Inventory[[#This Row],[Stockout_Risk_Score]] &gt;= 0.6, "High",
      IF(Inventory[[#This Row],[Stockout_Risk_Score]] &gt;= 0.3, "Medium", "Low")
   )
)</f>
        <v>Medium</v>
      </c>
      <c r="R1165">
        <f>Inventory[[#This Row],[Lead_Time_Days]]*0.8</f>
        <v>9.6000000000000014</v>
      </c>
      <c r="S1165">
        <f>MAX(0,Inventory[[#This Row],[Daily_Demand]]*Inventory[[#This Row],[Adj_Lead_Time]]+Inventory[[#This Row],[Safety_Stock]]-Inventory[[#This Row],[Current_Inventory]])</f>
        <v>0</v>
      </c>
    </row>
    <row r="1166" spans="1:19" x14ac:dyDescent="0.25">
      <c r="A1166">
        <v>1165</v>
      </c>
      <c r="B1166" t="s">
        <v>1187</v>
      </c>
      <c r="C1166" s="4" t="s">
        <v>26</v>
      </c>
      <c r="D1166" t="s">
        <v>22</v>
      </c>
      <c r="E1166" s="4">
        <v>33</v>
      </c>
      <c r="F1166" s="4">
        <v>6</v>
      </c>
      <c r="G1166" s="4">
        <v>760</v>
      </c>
      <c r="H1166" s="4">
        <v>16</v>
      </c>
      <c r="I1166" s="4">
        <v>323</v>
      </c>
      <c r="J1166" s="6">
        <v>553</v>
      </c>
      <c r="K1166" s="4">
        <v>0.127</v>
      </c>
      <c r="L1166" s="4" t="s">
        <v>15</v>
      </c>
      <c r="M1166" s="4">
        <f>Inventory[[#This Row],[Daily_Demand]]*Inventory[[#This Row],[Lead_Time_Days]]</f>
        <v>198</v>
      </c>
      <c r="N1166" s="4">
        <f>MAX(0, Inventory[[#This Row],[Demand_Duration_Lead_time]]+Inventory[[#This Row],[Safety_Stock]]-Inventory[[#This Row],[Current_Inventory]])</f>
        <v>0</v>
      </c>
      <c r="O11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166" s="8">
        <f>Inventory[[#This Row],[Current_Inventory]]*Inventory[[#This Row],[Unit_Cost]]</f>
        <v>420280</v>
      </c>
      <c r="Q1166" t="str">
        <f>IF(Inventory[[#This Row],[Stockout_Risk_Score]] &gt;= 0.8, "Critical",
   IF(Inventory[[#This Row],[Stockout_Risk_Score]] &gt;= 0.6, "High",
      IF(Inventory[[#This Row],[Stockout_Risk_Score]] &gt;= 0.3, "Medium", "Low")
   )
)</f>
        <v>Low</v>
      </c>
      <c r="R1166">
        <f>Inventory[[#This Row],[Lead_Time_Days]]*0.8</f>
        <v>4.8000000000000007</v>
      </c>
      <c r="S1166">
        <f>MAX(0,Inventory[[#This Row],[Daily_Demand]]*Inventory[[#This Row],[Adj_Lead_Time]]+Inventory[[#This Row],[Safety_Stock]]-Inventory[[#This Row],[Current_Inventory]])</f>
        <v>0</v>
      </c>
    </row>
    <row r="1167" spans="1:19" x14ac:dyDescent="0.25">
      <c r="A1167">
        <v>1166</v>
      </c>
      <c r="B1167" t="s">
        <v>1188</v>
      </c>
      <c r="C1167" s="4" t="s">
        <v>26</v>
      </c>
      <c r="D1167" t="s">
        <v>22</v>
      </c>
      <c r="E1167" s="4">
        <v>52</v>
      </c>
      <c r="F1167" s="4">
        <v>3</v>
      </c>
      <c r="G1167" s="4">
        <v>615</v>
      </c>
      <c r="H1167" s="4">
        <v>242</v>
      </c>
      <c r="I1167" s="4">
        <v>387</v>
      </c>
      <c r="J1167" s="6">
        <v>710.61</v>
      </c>
      <c r="K1167" s="4">
        <v>0.53600000000000003</v>
      </c>
      <c r="L1167" s="4" t="s">
        <v>19</v>
      </c>
      <c r="M1167" s="4">
        <f>Inventory[[#This Row],[Daily_Demand]]*Inventory[[#This Row],[Lead_Time_Days]]</f>
        <v>156</v>
      </c>
      <c r="N1167" s="4">
        <f>MAX(0, Inventory[[#This Row],[Demand_Duration_Lead_time]]+Inventory[[#This Row],[Safety_Stock]]-Inventory[[#This Row],[Current_Inventory]])</f>
        <v>0</v>
      </c>
      <c r="O11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67" s="8">
        <f>Inventory[[#This Row],[Current_Inventory]]*Inventory[[#This Row],[Unit_Cost]]</f>
        <v>437025.15</v>
      </c>
      <c r="Q1167" t="str">
        <f>IF(Inventory[[#This Row],[Stockout_Risk_Score]] &gt;= 0.8, "Critical",
   IF(Inventory[[#This Row],[Stockout_Risk_Score]] &gt;= 0.6, "High",
      IF(Inventory[[#This Row],[Stockout_Risk_Score]] &gt;= 0.3, "Medium", "Low")
   )
)</f>
        <v>Medium</v>
      </c>
      <c r="R1167">
        <f>Inventory[[#This Row],[Lead_Time_Days]]*0.8</f>
        <v>2.4000000000000004</v>
      </c>
      <c r="S1167">
        <f>MAX(0,Inventory[[#This Row],[Daily_Demand]]*Inventory[[#This Row],[Adj_Lead_Time]]+Inventory[[#This Row],[Safety_Stock]]-Inventory[[#This Row],[Current_Inventory]])</f>
        <v>0</v>
      </c>
    </row>
    <row r="1168" spans="1:19" x14ac:dyDescent="0.25">
      <c r="A1168">
        <v>1167</v>
      </c>
      <c r="B1168" t="s">
        <v>1189</v>
      </c>
      <c r="C1168" s="4" t="s">
        <v>17</v>
      </c>
      <c r="D1168" t="s">
        <v>22</v>
      </c>
      <c r="E1168" s="4">
        <v>194</v>
      </c>
      <c r="F1168" s="4">
        <v>3</v>
      </c>
      <c r="G1168" s="4">
        <v>521</v>
      </c>
      <c r="H1168" s="4">
        <v>265</v>
      </c>
      <c r="I1168" s="4">
        <v>295</v>
      </c>
      <c r="J1168" s="6">
        <v>368.58</v>
      </c>
      <c r="K1168" s="4">
        <v>0.24399999999999999</v>
      </c>
      <c r="L1168" s="4" t="s">
        <v>15</v>
      </c>
      <c r="M1168" s="4">
        <f>Inventory[[#This Row],[Daily_Demand]]*Inventory[[#This Row],[Lead_Time_Days]]</f>
        <v>582</v>
      </c>
      <c r="N1168" s="4">
        <f>MAX(0, Inventory[[#This Row],[Demand_Duration_Lead_time]]+Inventory[[#This Row],[Safety_Stock]]-Inventory[[#This Row],[Current_Inventory]])</f>
        <v>326</v>
      </c>
      <c r="O11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68" s="8">
        <f>Inventory[[#This Row],[Current_Inventory]]*Inventory[[#This Row],[Unit_Cost]]</f>
        <v>192030.18</v>
      </c>
      <c r="Q1168" t="str">
        <f>IF(Inventory[[#This Row],[Stockout_Risk_Score]] &gt;= 0.8, "Critical",
   IF(Inventory[[#This Row],[Stockout_Risk_Score]] &gt;= 0.6, "High",
      IF(Inventory[[#This Row],[Stockout_Risk_Score]] &gt;= 0.3, "Medium", "Low")
   )
)</f>
        <v>Low</v>
      </c>
      <c r="R1168">
        <f>Inventory[[#This Row],[Lead_Time_Days]]*0.8</f>
        <v>2.4000000000000004</v>
      </c>
      <c r="S1168">
        <f>MAX(0,Inventory[[#This Row],[Daily_Demand]]*Inventory[[#This Row],[Adj_Lead_Time]]+Inventory[[#This Row],[Safety_Stock]]-Inventory[[#This Row],[Current_Inventory]])</f>
        <v>209.60000000000014</v>
      </c>
    </row>
    <row r="1169" spans="1:19" x14ac:dyDescent="0.25">
      <c r="A1169">
        <v>1168</v>
      </c>
      <c r="B1169" t="s">
        <v>1190</v>
      </c>
      <c r="C1169" s="4" t="s">
        <v>17</v>
      </c>
      <c r="D1169" t="s">
        <v>22</v>
      </c>
      <c r="E1169" s="4">
        <v>120</v>
      </c>
      <c r="F1169" s="4">
        <v>8</v>
      </c>
      <c r="G1169" s="4">
        <v>681</v>
      </c>
      <c r="H1169" s="4">
        <v>76</v>
      </c>
      <c r="I1169" s="4">
        <v>248</v>
      </c>
      <c r="J1169" s="6">
        <v>836.73</v>
      </c>
      <c r="K1169" s="4">
        <v>0.45200000000000001</v>
      </c>
      <c r="L1169" s="4" t="s">
        <v>15</v>
      </c>
      <c r="M1169" s="4">
        <f>Inventory[[#This Row],[Daily_Demand]]*Inventory[[#This Row],[Lead_Time_Days]]</f>
        <v>960</v>
      </c>
      <c r="N1169" s="4">
        <f>MAX(0, Inventory[[#This Row],[Demand_Duration_Lead_time]]+Inventory[[#This Row],[Safety_Stock]]-Inventory[[#This Row],[Current_Inventory]])</f>
        <v>355</v>
      </c>
      <c r="O11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69" s="8">
        <f>Inventory[[#This Row],[Current_Inventory]]*Inventory[[#This Row],[Unit_Cost]]</f>
        <v>569813.13</v>
      </c>
      <c r="Q1169" t="str">
        <f>IF(Inventory[[#This Row],[Stockout_Risk_Score]] &gt;= 0.8, "Critical",
   IF(Inventory[[#This Row],[Stockout_Risk_Score]] &gt;= 0.6, "High",
      IF(Inventory[[#This Row],[Stockout_Risk_Score]] &gt;= 0.3, "Medium", "Low")
   )
)</f>
        <v>Medium</v>
      </c>
      <c r="R1169">
        <f>Inventory[[#This Row],[Lead_Time_Days]]*0.8</f>
        <v>6.4</v>
      </c>
      <c r="S1169">
        <f>MAX(0,Inventory[[#This Row],[Daily_Demand]]*Inventory[[#This Row],[Adj_Lead_Time]]+Inventory[[#This Row],[Safety_Stock]]-Inventory[[#This Row],[Current_Inventory]])</f>
        <v>163</v>
      </c>
    </row>
    <row r="1170" spans="1:19" x14ac:dyDescent="0.25">
      <c r="A1170">
        <v>1169</v>
      </c>
      <c r="B1170" t="s">
        <v>1191</v>
      </c>
      <c r="C1170" s="4" t="s">
        <v>26</v>
      </c>
      <c r="D1170" t="s">
        <v>22</v>
      </c>
      <c r="E1170" s="4">
        <v>17</v>
      </c>
      <c r="F1170" s="4">
        <v>8</v>
      </c>
      <c r="G1170" s="4">
        <v>720</v>
      </c>
      <c r="H1170" s="4">
        <v>259</v>
      </c>
      <c r="I1170" s="4">
        <v>334</v>
      </c>
      <c r="J1170" s="6">
        <v>1813.98</v>
      </c>
      <c r="K1170" s="4">
        <v>0.66800000000000004</v>
      </c>
      <c r="L1170" s="4" t="s">
        <v>15</v>
      </c>
      <c r="M1170" s="4">
        <f>Inventory[[#This Row],[Daily_Demand]]*Inventory[[#This Row],[Lead_Time_Days]]</f>
        <v>136</v>
      </c>
      <c r="N1170" s="4">
        <f>MAX(0, Inventory[[#This Row],[Demand_Duration_Lead_time]]+Inventory[[#This Row],[Safety_Stock]]-Inventory[[#This Row],[Current_Inventory]])</f>
        <v>0</v>
      </c>
      <c r="O11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70" s="8">
        <f>Inventory[[#This Row],[Current_Inventory]]*Inventory[[#This Row],[Unit_Cost]]</f>
        <v>1306065.6000000001</v>
      </c>
      <c r="Q1170" t="str">
        <f>IF(Inventory[[#This Row],[Stockout_Risk_Score]] &gt;= 0.8, "Critical",
   IF(Inventory[[#This Row],[Stockout_Risk_Score]] &gt;= 0.6, "High",
      IF(Inventory[[#This Row],[Stockout_Risk_Score]] &gt;= 0.3, "Medium", "Low")
   )
)</f>
        <v>High</v>
      </c>
      <c r="R1170">
        <f>Inventory[[#This Row],[Lead_Time_Days]]*0.8</f>
        <v>6.4</v>
      </c>
      <c r="S1170">
        <f>MAX(0,Inventory[[#This Row],[Daily_Demand]]*Inventory[[#This Row],[Adj_Lead_Time]]+Inventory[[#This Row],[Safety_Stock]]-Inventory[[#This Row],[Current_Inventory]])</f>
        <v>0</v>
      </c>
    </row>
    <row r="1171" spans="1:19" x14ac:dyDescent="0.25">
      <c r="A1171">
        <v>1170</v>
      </c>
      <c r="B1171" t="s">
        <v>1192</v>
      </c>
      <c r="C1171" s="4" t="s">
        <v>17</v>
      </c>
      <c r="D1171" t="s">
        <v>14</v>
      </c>
      <c r="E1171" s="4">
        <v>176</v>
      </c>
      <c r="F1171" s="4">
        <v>7</v>
      </c>
      <c r="G1171" s="4">
        <v>40</v>
      </c>
      <c r="H1171" s="4">
        <v>86</v>
      </c>
      <c r="I1171" s="4">
        <v>132</v>
      </c>
      <c r="J1171" s="6">
        <v>487.63</v>
      </c>
      <c r="K1171" s="4">
        <v>0.877</v>
      </c>
      <c r="L1171" s="4" t="s">
        <v>27</v>
      </c>
      <c r="M1171" s="4">
        <f>Inventory[[#This Row],[Daily_Demand]]*Inventory[[#This Row],[Lead_Time_Days]]</f>
        <v>1232</v>
      </c>
      <c r="N1171" s="4">
        <f>MAX(0, Inventory[[#This Row],[Demand_Duration_Lead_time]]+Inventory[[#This Row],[Safety_Stock]]-Inventory[[#This Row],[Current_Inventory]])</f>
        <v>1278</v>
      </c>
      <c r="O11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71" s="8">
        <f>Inventory[[#This Row],[Current_Inventory]]*Inventory[[#This Row],[Unit_Cost]]</f>
        <v>19505.2</v>
      </c>
      <c r="Q1171" t="str">
        <f>IF(Inventory[[#This Row],[Stockout_Risk_Score]] &gt;= 0.8, "Critical",
   IF(Inventory[[#This Row],[Stockout_Risk_Score]] &gt;= 0.6, "High",
      IF(Inventory[[#This Row],[Stockout_Risk_Score]] &gt;= 0.3, "Medium", "Low")
   )
)</f>
        <v>Critical</v>
      </c>
      <c r="R1171">
        <f>Inventory[[#This Row],[Lead_Time_Days]]*0.8</f>
        <v>5.6000000000000005</v>
      </c>
      <c r="S1171">
        <f>MAX(0,Inventory[[#This Row],[Daily_Demand]]*Inventory[[#This Row],[Adj_Lead_Time]]+Inventory[[#This Row],[Safety_Stock]]-Inventory[[#This Row],[Current_Inventory]])</f>
        <v>1031.6000000000001</v>
      </c>
    </row>
    <row r="1172" spans="1:19" x14ac:dyDescent="0.25">
      <c r="A1172">
        <v>1171</v>
      </c>
      <c r="B1172" t="s">
        <v>1193</v>
      </c>
      <c r="C1172" s="4" t="s">
        <v>21</v>
      </c>
      <c r="D1172" t="s">
        <v>14</v>
      </c>
      <c r="E1172" s="4">
        <v>51</v>
      </c>
      <c r="F1172" s="4">
        <v>2</v>
      </c>
      <c r="G1172" s="4">
        <v>568</v>
      </c>
      <c r="H1172" s="4">
        <v>96</v>
      </c>
      <c r="I1172" s="4">
        <v>366</v>
      </c>
      <c r="J1172" s="6">
        <v>1384.68</v>
      </c>
      <c r="K1172" s="4">
        <v>0.16500000000000001</v>
      </c>
      <c r="L1172" s="4" t="s">
        <v>15</v>
      </c>
      <c r="M1172" s="4">
        <f>Inventory[[#This Row],[Daily_Demand]]*Inventory[[#This Row],[Lead_Time_Days]]</f>
        <v>102</v>
      </c>
      <c r="N1172" s="4">
        <f>MAX(0, Inventory[[#This Row],[Demand_Duration_Lead_time]]+Inventory[[#This Row],[Safety_Stock]]-Inventory[[#This Row],[Current_Inventory]])</f>
        <v>0</v>
      </c>
      <c r="O11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172" s="8">
        <f>Inventory[[#This Row],[Current_Inventory]]*Inventory[[#This Row],[Unit_Cost]]</f>
        <v>786498.24</v>
      </c>
      <c r="Q1172" t="str">
        <f>IF(Inventory[[#This Row],[Stockout_Risk_Score]] &gt;= 0.8, "Critical",
   IF(Inventory[[#This Row],[Stockout_Risk_Score]] &gt;= 0.6, "High",
      IF(Inventory[[#This Row],[Stockout_Risk_Score]] &gt;= 0.3, "Medium", "Low")
   )
)</f>
        <v>Low</v>
      </c>
      <c r="R1172">
        <f>Inventory[[#This Row],[Lead_Time_Days]]*0.8</f>
        <v>1.6</v>
      </c>
      <c r="S1172">
        <f>MAX(0,Inventory[[#This Row],[Daily_Demand]]*Inventory[[#This Row],[Adj_Lead_Time]]+Inventory[[#This Row],[Safety_Stock]]-Inventory[[#This Row],[Current_Inventory]])</f>
        <v>0</v>
      </c>
    </row>
    <row r="1173" spans="1:19" x14ac:dyDescent="0.25">
      <c r="A1173">
        <v>1172</v>
      </c>
      <c r="B1173" t="s">
        <v>1194</v>
      </c>
      <c r="C1173" s="4" t="s">
        <v>26</v>
      </c>
      <c r="D1173" t="s">
        <v>22</v>
      </c>
      <c r="E1173" s="4">
        <v>107</v>
      </c>
      <c r="F1173" s="4">
        <v>13</v>
      </c>
      <c r="G1173" s="4">
        <v>265</v>
      </c>
      <c r="H1173" s="4">
        <v>261</v>
      </c>
      <c r="I1173" s="4">
        <v>182</v>
      </c>
      <c r="J1173" s="6">
        <v>326.48</v>
      </c>
      <c r="K1173" s="4">
        <v>0.89300000000000002</v>
      </c>
      <c r="L1173" s="4" t="s">
        <v>19</v>
      </c>
      <c r="M1173" s="4">
        <f>Inventory[[#This Row],[Daily_Demand]]*Inventory[[#This Row],[Lead_Time_Days]]</f>
        <v>1391</v>
      </c>
      <c r="N1173" s="4">
        <f>MAX(0, Inventory[[#This Row],[Demand_Duration_Lead_time]]+Inventory[[#This Row],[Safety_Stock]]-Inventory[[#This Row],[Current_Inventory]])</f>
        <v>1387</v>
      </c>
      <c r="O11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73" s="8">
        <f>Inventory[[#This Row],[Current_Inventory]]*Inventory[[#This Row],[Unit_Cost]]</f>
        <v>86517.200000000012</v>
      </c>
      <c r="Q1173" t="str">
        <f>IF(Inventory[[#This Row],[Stockout_Risk_Score]] &gt;= 0.8, "Critical",
   IF(Inventory[[#This Row],[Stockout_Risk_Score]] &gt;= 0.6, "High",
      IF(Inventory[[#This Row],[Stockout_Risk_Score]] &gt;= 0.3, "Medium", "Low")
   )
)</f>
        <v>Critical</v>
      </c>
      <c r="R1173">
        <f>Inventory[[#This Row],[Lead_Time_Days]]*0.8</f>
        <v>10.4</v>
      </c>
      <c r="S1173">
        <f>MAX(0,Inventory[[#This Row],[Daily_Demand]]*Inventory[[#This Row],[Adj_Lead_Time]]+Inventory[[#This Row],[Safety_Stock]]-Inventory[[#This Row],[Current_Inventory]])</f>
        <v>1108.8</v>
      </c>
    </row>
    <row r="1174" spans="1:19" x14ac:dyDescent="0.25">
      <c r="A1174">
        <v>1173</v>
      </c>
      <c r="B1174" t="s">
        <v>1195</v>
      </c>
      <c r="C1174" s="4" t="s">
        <v>17</v>
      </c>
      <c r="D1174" t="s">
        <v>18</v>
      </c>
      <c r="E1174" s="4">
        <v>196</v>
      </c>
      <c r="F1174" s="4">
        <v>14</v>
      </c>
      <c r="G1174" s="4">
        <v>302</v>
      </c>
      <c r="H1174" s="4">
        <v>231</v>
      </c>
      <c r="I1174" s="4">
        <v>154</v>
      </c>
      <c r="J1174" s="6">
        <v>740.12</v>
      </c>
      <c r="K1174" s="4">
        <v>0.39</v>
      </c>
      <c r="L1174" s="4" t="s">
        <v>27</v>
      </c>
      <c r="M1174" s="4">
        <f>Inventory[[#This Row],[Daily_Demand]]*Inventory[[#This Row],[Lead_Time_Days]]</f>
        <v>2744</v>
      </c>
      <c r="N1174" s="4">
        <f>MAX(0, Inventory[[#This Row],[Demand_Duration_Lead_time]]+Inventory[[#This Row],[Safety_Stock]]-Inventory[[#This Row],[Current_Inventory]])</f>
        <v>2673</v>
      </c>
      <c r="O11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74" s="8">
        <f>Inventory[[#This Row],[Current_Inventory]]*Inventory[[#This Row],[Unit_Cost]]</f>
        <v>223516.24</v>
      </c>
      <c r="Q1174" t="str">
        <f>IF(Inventory[[#This Row],[Stockout_Risk_Score]] &gt;= 0.8, "Critical",
   IF(Inventory[[#This Row],[Stockout_Risk_Score]] &gt;= 0.6, "High",
      IF(Inventory[[#This Row],[Stockout_Risk_Score]] &gt;= 0.3, "Medium", "Low")
   )
)</f>
        <v>Medium</v>
      </c>
      <c r="R1174">
        <f>Inventory[[#This Row],[Lead_Time_Days]]*0.8</f>
        <v>11.200000000000001</v>
      </c>
      <c r="S1174">
        <f>MAX(0,Inventory[[#This Row],[Daily_Demand]]*Inventory[[#This Row],[Adj_Lead_Time]]+Inventory[[#This Row],[Safety_Stock]]-Inventory[[#This Row],[Current_Inventory]])</f>
        <v>2124.2000000000003</v>
      </c>
    </row>
    <row r="1175" spans="1:19" x14ac:dyDescent="0.25">
      <c r="A1175">
        <v>1174</v>
      </c>
      <c r="B1175" t="s">
        <v>1196</v>
      </c>
      <c r="C1175" s="4" t="s">
        <v>26</v>
      </c>
      <c r="D1175" t="s">
        <v>22</v>
      </c>
      <c r="E1175" s="4">
        <v>95</v>
      </c>
      <c r="F1175" s="4">
        <v>13</v>
      </c>
      <c r="G1175" s="4">
        <v>633</v>
      </c>
      <c r="H1175" s="4">
        <v>81</v>
      </c>
      <c r="I1175" s="4">
        <v>286</v>
      </c>
      <c r="J1175" s="6">
        <v>676.29</v>
      </c>
      <c r="K1175" s="4">
        <v>0.84399999999999997</v>
      </c>
      <c r="L1175" s="4" t="s">
        <v>15</v>
      </c>
      <c r="M1175" s="4">
        <f>Inventory[[#This Row],[Daily_Demand]]*Inventory[[#This Row],[Lead_Time_Days]]</f>
        <v>1235</v>
      </c>
      <c r="N1175" s="4">
        <f>MAX(0, Inventory[[#This Row],[Demand_Duration_Lead_time]]+Inventory[[#This Row],[Safety_Stock]]-Inventory[[#This Row],[Current_Inventory]])</f>
        <v>683</v>
      </c>
      <c r="O11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75" s="8">
        <f>Inventory[[#This Row],[Current_Inventory]]*Inventory[[#This Row],[Unit_Cost]]</f>
        <v>428091.56999999995</v>
      </c>
      <c r="Q1175" t="str">
        <f>IF(Inventory[[#This Row],[Stockout_Risk_Score]] &gt;= 0.8, "Critical",
   IF(Inventory[[#This Row],[Stockout_Risk_Score]] &gt;= 0.6, "High",
      IF(Inventory[[#This Row],[Stockout_Risk_Score]] &gt;= 0.3, "Medium", "Low")
   )
)</f>
        <v>Critical</v>
      </c>
      <c r="R1175">
        <f>Inventory[[#This Row],[Lead_Time_Days]]*0.8</f>
        <v>10.4</v>
      </c>
      <c r="S1175">
        <f>MAX(0,Inventory[[#This Row],[Daily_Demand]]*Inventory[[#This Row],[Adj_Lead_Time]]+Inventory[[#This Row],[Safety_Stock]]-Inventory[[#This Row],[Current_Inventory]])</f>
        <v>436</v>
      </c>
    </row>
    <row r="1176" spans="1:19" x14ac:dyDescent="0.25">
      <c r="A1176">
        <v>1175</v>
      </c>
      <c r="B1176" t="s">
        <v>1197</v>
      </c>
      <c r="C1176" s="4" t="s">
        <v>13</v>
      </c>
      <c r="D1176" t="s">
        <v>22</v>
      </c>
      <c r="E1176" s="4">
        <v>57</v>
      </c>
      <c r="F1176" s="4">
        <v>4</v>
      </c>
      <c r="G1176" s="4">
        <v>251</v>
      </c>
      <c r="H1176" s="4">
        <v>211</v>
      </c>
      <c r="I1176" s="4">
        <v>118</v>
      </c>
      <c r="J1176" s="6">
        <v>1877.21</v>
      </c>
      <c r="K1176" s="4">
        <v>0.51300000000000001</v>
      </c>
      <c r="L1176" s="4" t="s">
        <v>19</v>
      </c>
      <c r="M1176" s="4">
        <f>Inventory[[#This Row],[Daily_Demand]]*Inventory[[#This Row],[Lead_Time_Days]]</f>
        <v>228</v>
      </c>
      <c r="N1176" s="4">
        <f>MAX(0, Inventory[[#This Row],[Demand_Duration_Lead_time]]+Inventory[[#This Row],[Safety_Stock]]-Inventory[[#This Row],[Current_Inventory]])</f>
        <v>188</v>
      </c>
      <c r="O11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76" s="8">
        <f>Inventory[[#This Row],[Current_Inventory]]*Inventory[[#This Row],[Unit_Cost]]</f>
        <v>471179.71</v>
      </c>
      <c r="Q1176" t="str">
        <f>IF(Inventory[[#This Row],[Stockout_Risk_Score]] &gt;= 0.8, "Critical",
   IF(Inventory[[#This Row],[Stockout_Risk_Score]] &gt;= 0.6, "High",
      IF(Inventory[[#This Row],[Stockout_Risk_Score]] &gt;= 0.3, "Medium", "Low")
   )
)</f>
        <v>Medium</v>
      </c>
      <c r="R1176">
        <f>Inventory[[#This Row],[Lead_Time_Days]]*0.8</f>
        <v>3.2</v>
      </c>
      <c r="S1176">
        <f>MAX(0,Inventory[[#This Row],[Daily_Demand]]*Inventory[[#This Row],[Adj_Lead_Time]]+Inventory[[#This Row],[Safety_Stock]]-Inventory[[#This Row],[Current_Inventory]])</f>
        <v>142.39999999999998</v>
      </c>
    </row>
    <row r="1177" spans="1:19" x14ac:dyDescent="0.25">
      <c r="A1177">
        <v>1176</v>
      </c>
      <c r="B1177" t="s">
        <v>1198</v>
      </c>
      <c r="C1177" s="4" t="s">
        <v>41</v>
      </c>
      <c r="D1177" t="s">
        <v>22</v>
      </c>
      <c r="E1177" s="4">
        <v>96</v>
      </c>
      <c r="F1177" s="4">
        <v>10</v>
      </c>
      <c r="G1177" s="4">
        <v>335</v>
      </c>
      <c r="H1177" s="4">
        <v>68</v>
      </c>
      <c r="I1177" s="4">
        <v>233</v>
      </c>
      <c r="J1177" s="6">
        <v>884.57</v>
      </c>
      <c r="K1177" s="4">
        <v>0.86199999999999999</v>
      </c>
      <c r="L1177" s="4" t="s">
        <v>15</v>
      </c>
      <c r="M1177" s="4">
        <f>Inventory[[#This Row],[Daily_Demand]]*Inventory[[#This Row],[Lead_Time_Days]]</f>
        <v>960</v>
      </c>
      <c r="N1177" s="4">
        <f>MAX(0, Inventory[[#This Row],[Demand_Duration_Lead_time]]+Inventory[[#This Row],[Safety_Stock]]-Inventory[[#This Row],[Current_Inventory]])</f>
        <v>693</v>
      </c>
      <c r="O11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77" s="8">
        <f>Inventory[[#This Row],[Current_Inventory]]*Inventory[[#This Row],[Unit_Cost]]</f>
        <v>296330.95</v>
      </c>
      <c r="Q1177" t="str">
        <f>IF(Inventory[[#This Row],[Stockout_Risk_Score]] &gt;= 0.8, "Critical",
   IF(Inventory[[#This Row],[Stockout_Risk_Score]] &gt;= 0.6, "High",
      IF(Inventory[[#This Row],[Stockout_Risk_Score]] &gt;= 0.3, "Medium", "Low")
   )
)</f>
        <v>Critical</v>
      </c>
      <c r="R1177">
        <f>Inventory[[#This Row],[Lead_Time_Days]]*0.8</f>
        <v>8</v>
      </c>
      <c r="S1177">
        <f>MAX(0,Inventory[[#This Row],[Daily_Demand]]*Inventory[[#This Row],[Adj_Lead_Time]]+Inventory[[#This Row],[Safety_Stock]]-Inventory[[#This Row],[Current_Inventory]])</f>
        <v>501</v>
      </c>
    </row>
    <row r="1178" spans="1:19" x14ac:dyDescent="0.25">
      <c r="A1178">
        <v>1177</v>
      </c>
      <c r="B1178" t="s">
        <v>1199</v>
      </c>
      <c r="C1178" s="4" t="s">
        <v>26</v>
      </c>
      <c r="D1178" t="s">
        <v>18</v>
      </c>
      <c r="E1178" s="4">
        <v>81</v>
      </c>
      <c r="F1178" s="4">
        <v>11</v>
      </c>
      <c r="G1178" s="4">
        <v>355</v>
      </c>
      <c r="H1178" s="4">
        <v>285</v>
      </c>
      <c r="I1178" s="4">
        <v>167</v>
      </c>
      <c r="J1178" s="6">
        <v>1396.41</v>
      </c>
      <c r="K1178" s="4">
        <v>0.66300000000000003</v>
      </c>
      <c r="L1178" s="4" t="s">
        <v>19</v>
      </c>
      <c r="M1178" s="4">
        <f>Inventory[[#This Row],[Daily_Demand]]*Inventory[[#This Row],[Lead_Time_Days]]</f>
        <v>891</v>
      </c>
      <c r="N1178" s="4">
        <f>MAX(0, Inventory[[#This Row],[Demand_Duration_Lead_time]]+Inventory[[#This Row],[Safety_Stock]]-Inventory[[#This Row],[Current_Inventory]])</f>
        <v>821</v>
      </c>
      <c r="O11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78" s="8">
        <f>Inventory[[#This Row],[Current_Inventory]]*Inventory[[#This Row],[Unit_Cost]]</f>
        <v>495725.55000000005</v>
      </c>
      <c r="Q1178" t="str">
        <f>IF(Inventory[[#This Row],[Stockout_Risk_Score]] &gt;= 0.8, "Critical",
   IF(Inventory[[#This Row],[Stockout_Risk_Score]] &gt;= 0.6, "High",
      IF(Inventory[[#This Row],[Stockout_Risk_Score]] &gt;= 0.3, "Medium", "Low")
   )
)</f>
        <v>High</v>
      </c>
      <c r="R1178">
        <f>Inventory[[#This Row],[Lead_Time_Days]]*0.8</f>
        <v>8.8000000000000007</v>
      </c>
      <c r="S1178">
        <f>MAX(0,Inventory[[#This Row],[Daily_Demand]]*Inventory[[#This Row],[Adj_Lead_Time]]+Inventory[[#This Row],[Safety_Stock]]-Inventory[[#This Row],[Current_Inventory]])</f>
        <v>642.80000000000007</v>
      </c>
    </row>
    <row r="1179" spans="1:19" x14ac:dyDescent="0.25">
      <c r="A1179">
        <v>1178</v>
      </c>
      <c r="B1179" t="s">
        <v>1200</v>
      </c>
      <c r="C1179" s="4" t="s">
        <v>41</v>
      </c>
      <c r="D1179" t="s">
        <v>18</v>
      </c>
      <c r="E1179" s="4">
        <v>48</v>
      </c>
      <c r="F1179" s="4">
        <v>2</v>
      </c>
      <c r="G1179" s="4">
        <v>430</v>
      </c>
      <c r="H1179" s="4">
        <v>230</v>
      </c>
      <c r="I1179" s="4">
        <v>229</v>
      </c>
      <c r="J1179" s="6">
        <v>1224.8</v>
      </c>
      <c r="K1179" s="4">
        <v>0.50900000000000001</v>
      </c>
      <c r="L1179" s="4" t="s">
        <v>15</v>
      </c>
      <c r="M1179" s="4">
        <f>Inventory[[#This Row],[Daily_Demand]]*Inventory[[#This Row],[Lead_Time_Days]]</f>
        <v>96</v>
      </c>
      <c r="N1179" s="4">
        <f>MAX(0, Inventory[[#This Row],[Demand_Duration_Lead_time]]+Inventory[[#This Row],[Safety_Stock]]-Inventory[[#This Row],[Current_Inventory]])</f>
        <v>0</v>
      </c>
      <c r="O11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79" s="8">
        <f>Inventory[[#This Row],[Current_Inventory]]*Inventory[[#This Row],[Unit_Cost]]</f>
        <v>526664</v>
      </c>
      <c r="Q1179" t="str">
        <f>IF(Inventory[[#This Row],[Stockout_Risk_Score]] &gt;= 0.8, "Critical",
   IF(Inventory[[#This Row],[Stockout_Risk_Score]] &gt;= 0.6, "High",
      IF(Inventory[[#This Row],[Stockout_Risk_Score]] &gt;= 0.3, "Medium", "Low")
   )
)</f>
        <v>Medium</v>
      </c>
      <c r="R1179">
        <f>Inventory[[#This Row],[Lead_Time_Days]]*0.8</f>
        <v>1.6</v>
      </c>
      <c r="S1179">
        <f>MAX(0,Inventory[[#This Row],[Daily_Demand]]*Inventory[[#This Row],[Adj_Lead_Time]]+Inventory[[#This Row],[Safety_Stock]]-Inventory[[#This Row],[Current_Inventory]])</f>
        <v>0</v>
      </c>
    </row>
    <row r="1180" spans="1:19" x14ac:dyDescent="0.25">
      <c r="A1180">
        <v>1179</v>
      </c>
      <c r="B1180" t="s">
        <v>1201</v>
      </c>
      <c r="C1180" s="4" t="s">
        <v>17</v>
      </c>
      <c r="D1180" t="s">
        <v>18</v>
      </c>
      <c r="E1180" s="4">
        <v>160</v>
      </c>
      <c r="F1180" s="4">
        <v>3</v>
      </c>
      <c r="G1180" s="4">
        <v>264</v>
      </c>
      <c r="H1180" s="4">
        <v>166</v>
      </c>
      <c r="I1180" s="4">
        <v>320</v>
      </c>
      <c r="J1180" s="6">
        <v>325.01</v>
      </c>
      <c r="K1180" s="4">
        <v>0.313</v>
      </c>
      <c r="L1180" s="4" t="s">
        <v>19</v>
      </c>
      <c r="M1180" s="4">
        <f>Inventory[[#This Row],[Daily_Demand]]*Inventory[[#This Row],[Lead_Time_Days]]</f>
        <v>480</v>
      </c>
      <c r="N1180" s="4">
        <f>MAX(0, Inventory[[#This Row],[Demand_Duration_Lead_time]]+Inventory[[#This Row],[Safety_Stock]]-Inventory[[#This Row],[Current_Inventory]])</f>
        <v>382</v>
      </c>
      <c r="O11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80" s="8">
        <f>Inventory[[#This Row],[Current_Inventory]]*Inventory[[#This Row],[Unit_Cost]]</f>
        <v>85802.64</v>
      </c>
      <c r="Q1180" t="str">
        <f>IF(Inventory[[#This Row],[Stockout_Risk_Score]] &gt;= 0.8, "Critical",
   IF(Inventory[[#This Row],[Stockout_Risk_Score]] &gt;= 0.6, "High",
      IF(Inventory[[#This Row],[Stockout_Risk_Score]] &gt;= 0.3, "Medium", "Low")
   )
)</f>
        <v>Medium</v>
      </c>
      <c r="R1180">
        <f>Inventory[[#This Row],[Lead_Time_Days]]*0.8</f>
        <v>2.4000000000000004</v>
      </c>
      <c r="S1180">
        <f>MAX(0,Inventory[[#This Row],[Daily_Demand]]*Inventory[[#This Row],[Adj_Lead_Time]]+Inventory[[#This Row],[Safety_Stock]]-Inventory[[#This Row],[Current_Inventory]])</f>
        <v>286</v>
      </c>
    </row>
    <row r="1181" spans="1:19" x14ac:dyDescent="0.25">
      <c r="A1181">
        <v>1180</v>
      </c>
      <c r="B1181" t="s">
        <v>1202</v>
      </c>
      <c r="C1181" s="4" t="s">
        <v>41</v>
      </c>
      <c r="D1181" t="s">
        <v>14</v>
      </c>
      <c r="E1181" s="4">
        <v>6</v>
      </c>
      <c r="F1181" s="4">
        <v>9</v>
      </c>
      <c r="G1181" s="4">
        <v>406</v>
      </c>
      <c r="H1181" s="4">
        <v>190</v>
      </c>
      <c r="I1181" s="4">
        <v>139</v>
      </c>
      <c r="J1181" s="6">
        <v>1882.1</v>
      </c>
      <c r="K1181" s="4">
        <v>0.96899999999999997</v>
      </c>
      <c r="L1181" s="4" t="s">
        <v>19</v>
      </c>
      <c r="M1181" s="4">
        <f>Inventory[[#This Row],[Daily_Demand]]*Inventory[[#This Row],[Lead_Time_Days]]</f>
        <v>54</v>
      </c>
      <c r="N1181" s="4">
        <f>MAX(0, Inventory[[#This Row],[Demand_Duration_Lead_time]]+Inventory[[#This Row],[Safety_Stock]]-Inventory[[#This Row],[Current_Inventory]])</f>
        <v>0</v>
      </c>
      <c r="O11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81" s="8">
        <f>Inventory[[#This Row],[Current_Inventory]]*Inventory[[#This Row],[Unit_Cost]]</f>
        <v>764132.6</v>
      </c>
      <c r="Q1181" t="str">
        <f>IF(Inventory[[#This Row],[Stockout_Risk_Score]] &gt;= 0.8, "Critical",
   IF(Inventory[[#This Row],[Stockout_Risk_Score]] &gt;= 0.6, "High",
      IF(Inventory[[#This Row],[Stockout_Risk_Score]] &gt;= 0.3, "Medium", "Low")
   )
)</f>
        <v>Critical</v>
      </c>
      <c r="R1181">
        <f>Inventory[[#This Row],[Lead_Time_Days]]*0.8</f>
        <v>7.2</v>
      </c>
      <c r="S1181">
        <f>MAX(0,Inventory[[#This Row],[Daily_Demand]]*Inventory[[#This Row],[Adj_Lead_Time]]+Inventory[[#This Row],[Safety_Stock]]-Inventory[[#This Row],[Current_Inventory]])</f>
        <v>0</v>
      </c>
    </row>
    <row r="1182" spans="1:19" x14ac:dyDescent="0.25">
      <c r="A1182">
        <v>1181</v>
      </c>
      <c r="B1182" t="s">
        <v>1203</v>
      </c>
      <c r="C1182" s="4" t="s">
        <v>26</v>
      </c>
      <c r="D1182" t="s">
        <v>18</v>
      </c>
      <c r="E1182" s="4">
        <v>105</v>
      </c>
      <c r="F1182" s="4">
        <v>8</v>
      </c>
      <c r="G1182" s="4">
        <v>708</v>
      </c>
      <c r="H1182" s="4">
        <v>222</v>
      </c>
      <c r="I1182" s="4">
        <v>137</v>
      </c>
      <c r="J1182" s="6">
        <v>724.45</v>
      </c>
      <c r="K1182" s="4">
        <v>0.80100000000000005</v>
      </c>
      <c r="L1182" s="4" t="s">
        <v>27</v>
      </c>
      <c r="M1182" s="4">
        <f>Inventory[[#This Row],[Daily_Demand]]*Inventory[[#This Row],[Lead_Time_Days]]</f>
        <v>840</v>
      </c>
      <c r="N1182" s="4">
        <f>MAX(0, Inventory[[#This Row],[Demand_Duration_Lead_time]]+Inventory[[#This Row],[Safety_Stock]]-Inventory[[#This Row],[Current_Inventory]])</f>
        <v>354</v>
      </c>
      <c r="O11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82" s="8">
        <f>Inventory[[#This Row],[Current_Inventory]]*Inventory[[#This Row],[Unit_Cost]]</f>
        <v>512910.60000000003</v>
      </c>
      <c r="Q1182" t="str">
        <f>IF(Inventory[[#This Row],[Stockout_Risk_Score]] &gt;= 0.8, "Critical",
   IF(Inventory[[#This Row],[Stockout_Risk_Score]] &gt;= 0.6, "High",
      IF(Inventory[[#This Row],[Stockout_Risk_Score]] &gt;= 0.3, "Medium", "Low")
   )
)</f>
        <v>Critical</v>
      </c>
      <c r="R1182">
        <f>Inventory[[#This Row],[Lead_Time_Days]]*0.8</f>
        <v>6.4</v>
      </c>
      <c r="S1182">
        <f>MAX(0,Inventory[[#This Row],[Daily_Demand]]*Inventory[[#This Row],[Adj_Lead_Time]]+Inventory[[#This Row],[Safety_Stock]]-Inventory[[#This Row],[Current_Inventory]])</f>
        <v>186</v>
      </c>
    </row>
    <row r="1183" spans="1:19" x14ac:dyDescent="0.25">
      <c r="A1183">
        <v>1182</v>
      </c>
      <c r="B1183" t="s">
        <v>1204</v>
      </c>
      <c r="C1183" s="4" t="s">
        <v>13</v>
      </c>
      <c r="D1183" t="s">
        <v>14</v>
      </c>
      <c r="E1183" s="4">
        <v>61</v>
      </c>
      <c r="F1183" s="4">
        <v>10</v>
      </c>
      <c r="G1183" s="4">
        <v>744</v>
      </c>
      <c r="H1183" s="4">
        <v>138</v>
      </c>
      <c r="I1183" s="4">
        <v>132</v>
      </c>
      <c r="J1183" s="6">
        <v>137.28</v>
      </c>
      <c r="K1183" s="4">
        <v>0.38100000000000001</v>
      </c>
      <c r="L1183" s="4" t="s">
        <v>27</v>
      </c>
      <c r="M1183" s="4">
        <f>Inventory[[#This Row],[Daily_Demand]]*Inventory[[#This Row],[Lead_Time_Days]]</f>
        <v>610</v>
      </c>
      <c r="N1183" s="4">
        <f>MAX(0, Inventory[[#This Row],[Demand_Duration_Lead_time]]+Inventory[[#This Row],[Safety_Stock]]-Inventory[[#This Row],[Current_Inventory]])</f>
        <v>4</v>
      </c>
      <c r="O11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83" s="8">
        <f>Inventory[[#This Row],[Current_Inventory]]*Inventory[[#This Row],[Unit_Cost]]</f>
        <v>102136.32000000001</v>
      </c>
      <c r="Q1183" t="str">
        <f>IF(Inventory[[#This Row],[Stockout_Risk_Score]] &gt;= 0.8, "Critical",
   IF(Inventory[[#This Row],[Stockout_Risk_Score]] &gt;= 0.6, "High",
      IF(Inventory[[#This Row],[Stockout_Risk_Score]] &gt;= 0.3, "Medium", "Low")
   )
)</f>
        <v>Medium</v>
      </c>
      <c r="R1183">
        <f>Inventory[[#This Row],[Lead_Time_Days]]*0.8</f>
        <v>8</v>
      </c>
      <c r="S1183">
        <f>MAX(0,Inventory[[#This Row],[Daily_Demand]]*Inventory[[#This Row],[Adj_Lead_Time]]+Inventory[[#This Row],[Safety_Stock]]-Inventory[[#This Row],[Current_Inventory]])</f>
        <v>0</v>
      </c>
    </row>
    <row r="1184" spans="1:19" x14ac:dyDescent="0.25">
      <c r="A1184">
        <v>1183</v>
      </c>
      <c r="B1184" t="s">
        <v>1205</v>
      </c>
      <c r="C1184" s="4" t="s">
        <v>17</v>
      </c>
      <c r="D1184" t="s">
        <v>14</v>
      </c>
      <c r="E1184" s="4">
        <v>61</v>
      </c>
      <c r="F1184" s="4">
        <v>11</v>
      </c>
      <c r="G1184" s="4">
        <v>377</v>
      </c>
      <c r="H1184" s="4">
        <v>252</v>
      </c>
      <c r="I1184" s="4">
        <v>69</v>
      </c>
      <c r="J1184" s="6">
        <v>635.87</v>
      </c>
      <c r="K1184" s="4">
        <v>0.16700000000000001</v>
      </c>
      <c r="L1184" s="4" t="s">
        <v>19</v>
      </c>
      <c r="M1184" s="4">
        <f>Inventory[[#This Row],[Daily_Demand]]*Inventory[[#This Row],[Lead_Time_Days]]</f>
        <v>671</v>
      </c>
      <c r="N1184" s="4">
        <f>MAX(0, Inventory[[#This Row],[Demand_Duration_Lead_time]]+Inventory[[#This Row],[Safety_Stock]]-Inventory[[#This Row],[Current_Inventory]])</f>
        <v>546</v>
      </c>
      <c r="O11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84" s="8">
        <f>Inventory[[#This Row],[Current_Inventory]]*Inventory[[#This Row],[Unit_Cost]]</f>
        <v>239722.99</v>
      </c>
      <c r="Q1184" t="str">
        <f>IF(Inventory[[#This Row],[Stockout_Risk_Score]] &gt;= 0.8, "Critical",
   IF(Inventory[[#This Row],[Stockout_Risk_Score]] &gt;= 0.6, "High",
      IF(Inventory[[#This Row],[Stockout_Risk_Score]] &gt;= 0.3, "Medium", "Low")
   )
)</f>
        <v>Low</v>
      </c>
      <c r="R1184">
        <f>Inventory[[#This Row],[Lead_Time_Days]]*0.8</f>
        <v>8.8000000000000007</v>
      </c>
      <c r="S1184">
        <f>MAX(0,Inventory[[#This Row],[Daily_Demand]]*Inventory[[#This Row],[Adj_Lead_Time]]+Inventory[[#This Row],[Safety_Stock]]-Inventory[[#This Row],[Current_Inventory]])</f>
        <v>411.80000000000007</v>
      </c>
    </row>
    <row r="1185" spans="1:19" x14ac:dyDescent="0.25">
      <c r="A1185">
        <v>1184</v>
      </c>
      <c r="B1185" t="s">
        <v>1206</v>
      </c>
      <c r="C1185" s="4" t="s">
        <v>26</v>
      </c>
      <c r="D1185" t="s">
        <v>18</v>
      </c>
      <c r="E1185" s="4">
        <v>38</v>
      </c>
      <c r="F1185" s="4">
        <v>13</v>
      </c>
      <c r="G1185" s="4">
        <v>633</v>
      </c>
      <c r="H1185" s="4">
        <v>181</v>
      </c>
      <c r="I1185" s="4">
        <v>156</v>
      </c>
      <c r="J1185" s="6">
        <v>704.49</v>
      </c>
      <c r="K1185" s="4">
        <v>0.78</v>
      </c>
      <c r="L1185" s="4" t="s">
        <v>19</v>
      </c>
      <c r="M1185" s="4">
        <f>Inventory[[#This Row],[Daily_Demand]]*Inventory[[#This Row],[Lead_Time_Days]]</f>
        <v>494</v>
      </c>
      <c r="N1185" s="4">
        <f>MAX(0, Inventory[[#This Row],[Demand_Duration_Lead_time]]+Inventory[[#This Row],[Safety_Stock]]-Inventory[[#This Row],[Current_Inventory]])</f>
        <v>42</v>
      </c>
      <c r="O11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85" s="8">
        <f>Inventory[[#This Row],[Current_Inventory]]*Inventory[[#This Row],[Unit_Cost]]</f>
        <v>445942.17</v>
      </c>
      <c r="Q1185" t="str">
        <f>IF(Inventory[[#This Row],[Stockout_Risk_Score]] &gt;= 0.8, "Critical",
   IF(Inventory[[#This Row],[Stockout_Risk_Score]] &gt;= 0.6, "High",
      IF(Inventory[[#This Row],[Stockout_Risk_Score]] &gt;= 0.3, "Medium", "Low")
   )
)</f>
        <v>High</v>
      </c>
      <c r="R1185">
        <f>Inventory[[#This Row],[Lead_Time_Days]]*0.8</f>
        <v>10.4</v>
      </c>
      <c r="S1185">
        <f>MAX(0,Inventory[[#This Row],[Daily_Demand]]*Inventory[[#This Row],[Adj_Lead_Time]]+Inventory[[#This Row],[Safety_Stock]]-Inventory[[#This Row],[Current_Inventory]])</f>
        <v>0</v>
      </c>
    </row>
    <row r="1186" spans="1:19" x14ac:dyDescent="0.25">
      <c r="A1186">
        <v>1185</v>
      </c>
      <c r="B1186" t="s">
        <v>1207</v>
      </c>
      <c r="C1186" s="4" t="s">
        <v>17</v>
      </c>
      <c r="D1186" t="s">
        <v>18</v>
      </c>
      <c r="E1186" s="4">
        <v>62</v>
      </c>
      <c r="F1186" s="4">
        <v>13</v>
      </c>
      <c r="G1186" s="4">
        <v>41</v>
      </c>
      <c r="H1186" s="4">
        <v>279</v>
      </c>
      <c r="I1186" s="4">
        <v>378</v>
      </c>
      <c r="J1186" s="6">
        <v>230.85</v>
      </c>
      <c r="K1186" s="4">
        <v>0.99</v>
      </c>
      <c r="L1186" s="4" t="s">
        <v>27</v>
      </c>
      <c r="M1186" s="4">
        <f>Inventory[[#This Row],[Daily_Demand]]*Inventory[[#This Row],[Lead_Time_Days]]</f>
        <v>806</v>
      </c>
      <c r="N1186" s="4">
        <f>MAX(0, Inventory[[#This Row],[Demand_Duration_Lead_time]]+Inventory[[#This Row],[Safety_Stock]]-Inventory[[#This Row],[Current_Inventory]])</f>
        <v>1044</v>
      </c>
      <c r="O11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86" s="8">
        <f>Inventory[[#This Row],[Current_Inventory]]*Inventory[[#This Row],[Unit_Cost]]</f>
        <v>9464.85</v>
      </c>
      <c r="Q1186" t="str">
        <f>IF(Inventory[[#This Row],[Stockout_Risk_Score]] &gt;= 0.8, "Critical",
   IF(Inventory[[#This Row],[Stockout_Risk_Score]] &gt;= 0.6, "High",
      IF(Inventory[[#This Row],[Stockout_Risk_Score]] &gt;= 0.3, "Medium", "Low")
   )
)</f>
        <v>Critical</v>
      </c>
      <c r="R1186">
        <f>Inventory[[#This Row],[Lead_Time_Days]]*0.8</f>
        <v>10.4</v>
      </c>
      <c r="S1186">
        <f>MAX(0,Inventory[[#This Row],[Daily_Demand]]*Inventory[[#This Row],[Adj_Lead_Time]]+Inventory[[#This Row],[Safety_Stock]]-Inventory[[#This Row],[Current_Inventory]])</f>
        <v>882.80000000000007</v>
      </c>
    </row>
    <row r="1187" spans="1:19" x14ac:dyDescent="0.25">
      <c r="A1187">
        <v>1186</v>
      </c>
      <c r="B1187" t="s">
        <v>1208</v>
      </c>
      <c r="C1187" s="4" t="s">
        <v>21</v>
      </c>
      <c r="D1187" t="s">
        <v>18</v>
      </c>
      <c r="E1187" s="4">
        <v>184</v>
      </c>
      <c r="F1187" s="4">
        <v>5</v>
      </c>
      <c r="G1187" s="4">
        <v>38</v>
      </c>
      <c r="H1187" s="4">
        <v>172</v>
      </c>
      <c r="I1187" s="4">
        <v>397</v>
      </c>
      <c r="J1187" s="6">
        <v>1258.96</v>
      </c>
      <c r="K1187" s="4">
        <v>0.27900000000000003</v>
      </c>
      <c r="L1187" s="4" t="s">
        <v>19</v>
      </c>
      <c r="M1187" s="4">
        <f>Inventory[[#This Row],[Daily_Demand]]*Inventory[[#This Row],[Lead_Time_Days]]</f>
        <v>920</v>
      </c>
      <c r="N1187" s="4">
        <f>MAX(0, Inventory[[#This Row],[Demand_Duration_Lead_time]]+Inventory[[#This Row],[Safety_Stock]]-Inventory[[#This Row],[Current_Inventory]])</f>
        <v>1054</v>
      </c>
      <c r="O11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87" s="8">
        <f>Inventory[[#This Row],[Current_Inventory]]*Inventory[[#This Row],[Unit_Cost]]</f>
        <v>47840.480000000003</v>
      </c>
      <c r="Q1187" t="str">
        <f>IF(Inventory[[#This Row],[Stockout_Risk_Score]] &gt;= 0.8, "Critical",
   IF(Inventory[[#This Row],[Stockout_Risk_Score]] &gt;= 0.6, "High",
      IF(Inventory[[#This Row],[Stockout_Risk_Score]] &gt;= 0.3, "Medium", "Low")
   )
)</f>
        <v>Low</v>
      </c>
      <c r="R1187">
        <f>Inventory[[#This Row],[Lead_Time_Days]]*0.8</f>
        <v>4</v>
      </c>
      <c r="S1187">
        <f>MAX(0,Inventory[[#This Row],[Daily_Demand]]*Inventory[[#This Row],[Adj_Lead_Time]]+Inventory[[#This Row],[Safety_Stock]]-Inventory[[#This Row],[Current_Inventory]])</f>
        <v>870</v>
      </c>
    </row>
    <row r="1188" spans="1:19" x14ac:dyDescent="0.25">
      <c r="A1188">
        <v>1187</v>
      </c>
      <c r="B1188" t="s">
        <v>1209</v>
      </c>
      <c r="C1188" s="4" t="s">
        <v>41</v>
      </c>
      <c r="D1188" t="s">
        <v>14</v>
      </c>
      <c r="E1188" s="4">
        <v>161</v>
      </c>
      <c r="F1188" s="4">
        <v>5</v>
      </c>
      <c r="G1188" s="4">
        <v>306</v>
      </c>
      <c r="H1188" s="4">
        <v>33</v>
      </c>
      <c r="I1188" s="4">
        <v>321</v>
      </c>
      <c r="J1188" s="6">
        <v>726.19</v>
      </c>
      <c r="K1188" s="4">
        <v>0.91600000000000004</v>
      </c>
      <c r="L1188" s="4" t="s">
        <v>15</v>
      </c>
      <c r="M1188" s="4">
        <f>Inventory[[#This Row],[Daily_Demand]]*Inventory[[#This Row],[Lead_Time_Days]]</f>
        <v>805</v>
      </c>
      <c r="N1188" s="4">
        <f>MAX(0, Inventory[[#This Row],[Demand_Duration_Lead_time]]+Inventory[[#This Row],[Safety_Stock]]-Inventory[[#This Row],[Current_Inventory]])</f>
        <v>532</v>
      </c>
      <c r="O11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88" s="8">
        <f>Inventory[[#This Row],[Current_Inventory]]*Inventory[[#This Row],[Unit_Cost]]</f>
        <v>222214.14</v>
      </c>
      <c r="Q1188" t="str">
        <f>IF(Inventory[[#This Row],[Stockout_Risk_Score]] &gt;= 0.8, "Critical",
   IF(Inventory[[#This Row],[Stockout_Risk_Score]] &gt;= 0.6, "High",
      IF(Inventory[[#This Row],[Stockout_Risk_Score]] &gt;= 0.3, "Medium", "Low")
   )
)</f>
        <v>Critical</v>
      </c>
      <c r="R1188">
        <f>Inventory[[#This Row],[Lead_Time_Days]]*0.8</f>
        <v>4</v>
      </c>
      <c r="S1188">
        <f>MAX(0,Inventory[[#This Row],[Daily_Demand]]*Inventory[[#This Row],[Adj_Lead_Time]]+Inventory[[#This Row],[Safety_Stock]]-Inventory[[#This Row],[Current_Inventory]])</f>
        <v>371</v>
      </c>
    </row>
    <row r="1189" spans="1:19" x14ac:dyDescent="0.25">
      <c r="A1189">
        <v>1188</v>
      </c>
      <c r="B1189" t="s">
        <v>1210</v>
      </c>
      <c r="C1189" s="4" t="s">
        <v>21</v>
      </c>
      <c r="D1189" t="s">
        <v>22</v>
      </c>
      <c r="E1189" s="4">
        <v>39</v>
      </c>
      <c r="F1189" s="4">
        <v>8</v>
      </c>
      <c r="G1189" s="4">
        <v>295</v>
      </c>
      <c r="H1189" s="4">
        <v>202</v>
      </c>
      <c r="I1189" s="4">
        <v>380</v>
      </c>
      <c r="J1189" s="6">
        <v>1276.81</v>
      </c>
      <c r="K1189" s="4">
        <v>0.125</v>
      </c>
      <c r="L1189" s="4" t="s">
        <v>15</v>
      </c>
      <c r="M1189" s="4">
        <f>Inventory[[#This Row],[Daily_Demand]]*Inventory[[#This Row],[Lead_Time_Days]]</f>
        <v>312</v>
      </c>
      <c r="N1189" s="4">
        <f>MAX(0, Inventory[[#This Row],[Demand_Duration_Lead_time]]+Inventory[[#This Row],[Safety_Stock]]-Inventory[[#This Row],[Current_Inventory]])</f>
        <v>219</v>
      </c>
      <c r="O11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89" s="8">
        <f>Inventory[[#This Row],[Current_Inventory]]*Inventory[[#This Row],[Unit_Cost]]</f>
        <v>376658.95</v>
      </c>
      <c r="Q1189" t="str">
        <f>IF(Inventory[[#This Row],[Stockout_Risk_Score]] &gt;= 0.8, "Critical",
   IF(Inventory[[#This Row],[Stockout_Risk_Score]] &gt;= 0.6, "High",
      IF(Inventory[[#This Row],[Stockout_Risk_Score]] &gt;= 0.3, "Medium", "Low")
   )
)</f>
        <v>Low</v>
      </c>
      <c r="R1189">
        <f>Inventory[[#This Row],[Lead_Time_Days]]*0.8</f>
        <v>6.4</v>
      </c>
      <c r="S1189">
        <f>MAX(0,Inventory[[#This Row],[Daily_Demand]]*Inventory[[#This Row],[Adj_Lead_Time]]+Inventory[[#This Row],[Safety_Stock]]-Inventory[[#This Row],[Current_Inventory]])</f>
        <v>156.60000000000002</v>
      </c>
    </row>
    <row r="1190" spans="1:19" x14ac:dyDescent="0.25">
      <c r="A1190">
        <v>1189</v>
      </c>
      <c r="B1190" t="s">
        <v>1211</v>
      </c>
      <c r="C1190" s="4" t="s">
        <v>26</v>
      </c>
      <c r="D1190" t="s">
        <v>18</v>
      </c>
      <c r="E1190" s="4">
        <v>79</v>
      </c>
      <c r="F1190" s="4">
        <v>2</v>
      </c>
      <c r="G1190" s="4">
        <v>678</v>
      </c>
      <c r="H1190" s="4">
        <v>138</v>
      </c>
      <c r="I1190" s="4">
        <v>147</v>
      </c>
      <c r="J1190" s="6">
        <v>63.14</v>
      </c>
      <c r="K1190" s="4">
        <v>0.95199999999999996</v>
      </c>
      <c r="L1190" s="4" t="s">
        <v>19</v>
      </c>
      <c r="M1190" s="4">
        <f>Inventory[[#This Row],[Daily_Demand]]*Inventory[[#This Row],[Lead_Time_Days]]</f>
        <v>158</v>
      </c>
      <c r="N1190" s="4">
        <f>MAX(0, Inventory[[#This Row],[Demand_Duration_Lead_time]]+Inventory[[#This Row],[Safety_Stock]]-Inventory[[#This Row],[Current_Inventory]])</f>
        <v>0</v>
      </c>
      <c r="O11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190" s="8">
        <f>Inventory[[#This Row],[Current_Inventory]]*Inventory[[#This Row],[Unit_Cost]]</f>
        <v>42808.92</v>
      </c>
      <c r="Q1190" t="str">
        <f>IF(Inventory[[#This Row],[Stockout_Risk_Score]] &gt;= 0.8, "Critical",
   IF(Inventory[[#This Row],[Stockout_Risk_Score]] &gt;= 0.6, "High",
      IF(Inventory[[#This Row],[Stockout_Risk_Score]] &gt;= 0.3, "Medium", "Low")
   )
)</f>
        <v>Critical</v>
      </c>
      <c r="R1190">
        <f>Inventory[[#This Row],[Lead_Time_Days]]*0.8</f>
        <v>1.6</v>
      </c>
      <c r="S1190">
        <f>MAX(0,Inventory[[#This Row],[Daily_Demand]]*Inventory[[#This Row],[Adj_Lead_Time]]+Inventory[[#This Row],[Safety_Stock]]-Inventory[[#This Row],[Current_Inventory]])</f>
        <v>0</v>
      </c>
    </row>
    <row r="1191" spans="1:19" x14ac:dyDescent="0.25">
      <c r="A1191">
        <v>1190</v>
      </c>
      <c r="B1191" t="s">
        <v>1212</v>
      </c>
      <c r="C1191" s="4" t="s">
        <v>13</v>
      </c>
      <c r="D1191" t="s">
        <v>18</v>
      </c>
      <c r="E1191" s="4">
        <v>180</v>
      </c>
      <c r="F1191" s="4">
        <v>11</v>
      </c>
      <c r="G1191" s="4">
        <v>571</v>
      </c>
      <c r="H1191" s="4">
        <v>50</v>
      </c>
      <c r="I1191" s="4">
        <v>281</v>
      </c>
      <c r="J1191" s="6">
        <v>1964.99</v>
      </c>
      <c r="K1191" s="4">
        <v>0.745</v>
      </c>
      <c r="L1191" s="4" t="s">
        <v>19</v>
      </c>
      <c r="M1191" s="4">
        <f>Inventory[[#This Row],[Daily_Demand]]*Inventory[[#This Row],[Lead_Time_Days]]</f>
        <v>1980</v>
      </c>
      <c r="N1191" s="4">
        <f>MAX(0, Inventory[[#This Row],[Demand_Duration_Lead_time]]+Inventory[[#This Row],[Safety_Stock]]-Inventory[[#This Row],[Current_Inventory]])</f>
        <v>1459</v>
      </c>
      <c r="O11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91" s="8">
        <f>Inventory[[#This Row],[Current_Inventory]]*Inventory[[#This Row],[Unit_Cost]]</f>
        <v>1122009.29</v>
      </c>
      <c r="Q1191" t="str">
        <f>IF(Inventory[[#This Row],[Stockout_Risk_Score]] &gt;= 0.8, "Critical",
   IF(Inventory[[#This Row],[Stockout_Risk_Score]] &gt;= 0.6, "High",
      IF(Inventory[[#This Row],[Stockout_Risk_Score]] &gt;= 0.3, "Medium", "Low")
   )
)</f>
        <v>High</v>
      </c>
      <c r="R1191">
        <f>Inventory[[#This Row],[Lead_Time_Days]]*0.8</f>
        <v>8.8000000000000007</v>
      </c>
      <c r="S1191">
        <f>MAX(0,Inventory[[#This Row],[Daily_Demand]]*Inventory[[#This Row],[Adj_Lead_Time]]+Inventory[[#This Row],[Safety_Stock]]-Inventory[[#This Row],[Current_Inventory]])</f>
        <v>1063.0000000000002</v>
      </c>
    </row>
    <row r="1192" spans="1:19" x14ac:dyDescent="0.25">
      <c r="A1192">
        <v>1191</v>
      </c>
      <c r="B1192" t="s">
        <v>1213</v>
      </c>
      <c r="C1192" s="4" t="s">
        <v>17</v>
      </c>
      <c r="D1192" t="s">
        <v>18</v>
      </c>
      <c r="E1192" s="4">
        <v>37</v>
      </c>
      <c r="F1192" s="4">
        <v>13</v>
      </c>
      <c r="G1192" s="4">
        <v>698</v>
      </c>
      <c r="H1192" s="4">
        <v>40</v>
      </c>
      <c r="I1192" s="4">
        <v>106</v>
      </c>
      <c r="J1192" s="6">
        <v>382.51</v>
      </c>
      <c r="K1192" s="4">
        <v>0.34699999999999998</v>
      </c>
      <c r="L1192" s="4" t="s">
        <v>27</v>
      </c>
      <c r="M1192" s="4">
        <f>Inventory[[#This Row],[Daily_Demand]]*Inventory[[#This Row],[Lead_Time_Days]]</f>
        <v>481</v>
      </c>
      <c r="N1192" s="4">
        <f>MAX(0, Inventory[[#This Row],[Demand_Duration_Lead_time]]+Inventory[[#This Row],[Safety_Stock]]-Inventory[[#This Row],[Current_Inventory]])</f>
        <v>0</v>
      </c>
      <c r="O11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92" s="8">
        <f>Inventory[[#This Row],[Current_Inventory]]*Inventory[[#This Row],[Unit_Cost]]</f>
        <v>266991.98</v>
      </c>
      <c r="Q1192" t="str">
        <f>IF(Inventory[[#This Row],[Stockout_Risk_Score]] &gt;= 0.8, "Critical",
   IF(Inventory[[#This Row],[Stockout_Risk_Score]] &gt;= 0.6, "High",
      IF(Inventory[[#This Row],[Stockout_Risk_Score]] &gt;= 0.3, "Medium", "Low")
   )
)</f>
        <v>Medium</v>
      </c>
      <c r="R1192">
        <f>Inventory[[#This Row],[Lead_Time_Days]]*0.8</f>
        <v>10.4</v>
      </c>
      <c r="S1192">
        <f>MAX(0,Inventory[[#This Row],[Daily_Demand]]*Inventory[[#This Row],[Adj_Lead_Time]]+Inventory[[#This Row],[Safety_Stock]]-Inventory[[#This Row],[Current_Inventory]])</f>
        <v>0</v>
      </c>
    </row>
    <row r="1193" spans="1:19" x14ac:dyDescent="0.25">
      <c r="A1193">
        <v>1192</v>
      </c>
      <c r="B1193" t="s">
        <v>1214</v>
      </c>
      <c r="C1193" s="4" t="s">
        <v>41</v>
      </c>
      <c r="D1193" t="s">
        <v>14</v>
      </c>
      <c r="E1193" s="4">
        <v>119</v>
      </c>
      <c r="F1193" s="4">
        <v>10</v>
      </c>
      <c r="G1193" s="4">
        <v>622</v>
      </c>
      <c r="H1193" s="4">
        <v>45</v>
      </c>
      <c r="I1193" s="4">
        <v>198</v>
      </c>
      <c r="J1193" s="6">
        <v>1335.7</v>
      </c>
      <c r="K1193" s="4">
        <v>0.30499999999999999</v>
      </c>
      <c r="L1193" s="4" t="s">
        <v>27</v>
      </c>
      <c r="M1193" s="4">
        <f>Inventory[[#This Row],[Daily_Demand]]*Inventory[[#This Row],[Lead_Time_Days]]</f>
        <v>1190</v>
      </c>
      <c r="N1193" s="4">
        <f>MAX(0, Inventory[[#This Row],[Demand_Duration_Lead_time]]+Inventory[[#This Row],[Safety_Stock]]-Inventory[[#This Row],[Current_Inventory]])</f>
        <v>613</v>
      </c>
      <c r="O11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93" s="8">
        <f>Inventory[[#This Row],[Current_Inventory]]*Inventory[[#This Row],[Unit_Cost]]</f>
        <v>830805.4</v>
      </c>
      <c r="Q1193" t="str">
        <f>IF(Inventory[[#This Row],[Stockout_Risk_Score]] &gt;= 0.8, "Critical",
   IF(Inventory[[#This Row],[Stockout_Risk_Score]] &gt;= 0.6, "High",
      IF(Inventory[[#This Row],[Stockout_Risk_Score]] &gt;= 0.3, "Medium", "Low")
   )
)</f>
        <v>Medium</v>
      </c>
      <c r="R1193">
        <f>Inventory[[#This Row],[Lead_Time_Days]]*0.8</f>
        <v>8</v>
      </c>
      <c r="S1193">
        <f>MAX(0,Inventory[[#This Row],[Daily_Demand]]*Inventory[[#This Row],[Adj_Lead_Time]]+Inventory[[#This Row],[Safety_Stock]]-Inventory[[#This Row],[Current_Inventory]])</f>
        <v>375</v>
      </c>
    </row>
    <row r="1194" spans="1:19" x14ac:dyDescent="0.25">
      <c r="A1194">
        <v>1193</v>
      </c>
      <c r="B1194" t="s">
        <v>1215</v>
      </c>
      <c r="C1194" s="4" t="s">
        <v>17</v>
      </c>
      <c r="D1194" t="s">
        <v>14</v>
      </c>
      <c r="E1194" s="4">
        <v>79</v>
      </c>
      <c r="F1194" s="4">
        <v>3</v>
      </c>
      <c r="G1194" s="4">
        <v>91</v>
      </c>
      <c r="H1194" s="4">
        <v>262</v>
      </c>
      <c r="I1194" s="4">
        <v>284</v>
      </c>
      <c r="J1194" s="6">
        <v>1445.78</v>
      </c>
      <c r="K1194" s="4">
        <v>0.64300000000000002</v>
      </c>
      <c r="L1194" s="4" t="s">
        <v>19</v>
      </c>
      <c r="M1194" s="4">
        <f>Inventory[[#This Row],[Daily_Demand]]*Inventory[[#This Row],[Lead_Time_Days]]</f>
        <v>237</v>
      </c>
      <c r="N1194" s="4">
        <f>MAX(0, Inventory[[#This Row],[Demand_Duration_Lead_time]]+Inventory[[#This Row],[Safety_Stock]]-Inventory[[#This Row],[Current_Inventory]])</f>
        <v>408</v>
      </c>
      <c r="O11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194" s="8">
        <f>Inventory[[#This Row],[Current_Inventory]]*Inventory[[#This Row],[Unit_Cost]]</f>
        <v>131565.98000000001</v>
      </c>
      <c r="Q1194" t="str">
        <f>IF(Inventory[[#This Row],[Stockout_Risk_Score]] &gt;= 0.8, "Critical",
   IF(Inventory[[#This Row],[Stockout_Risk_Score]] &gt;= 0.6, "High",
      IF(Inventory[[#This Row],[Stockout_Risk_Score]] &gt;= 0.3, "Medium", "Low")
   )
)</f>
        <v>High</v>
      </c>
      <c r="R1194">
        <f>Inventory[[#This Row],[Lead_Time_Days]]*0.8</f>
        <v>2.4000000000000004</v>
      </c>
      <c r="S1194">
        <f>MAX(0,Inventory[[#This Row],[Daily_Demand]]*Inventory[[#This Row],[Adj_Lead_Time]]+Inventory[[#This Row],[Safety_Stock]]-Inventory[[#This Row],[Current_Inventory]])</f>
        <v>360.6</v>
      </c>
    </row>
    <row r="1195" spans="1:19" x14ac:dyDescent="0.25">
      <c r="A1195">
        <v>1194</v>
      </c>
      <c r="B1195" t="s">
        <v>1216</v>
      </c>
      <c r="C1195" s="4" t="s">
        <v>26</v>
      </c>
      <c r="D1195" t="s">
        <v>22</v>
      </c>
      <c r="E1195" s="4">
        <v>77</v>
      </c>
      <c r="F1195" s="4">
        <v>2</v>
      </c>
      <c r="G1195" s="4">
        <v>384</v>
      </c>
      <c r="H1195" s="4">
        <v>224</v>
      </c>
      <c r="I1195" s="4">
        <v>186</v>
      </c>
      <c r="J1195" s="6">
        <v>384.64</v>
      </c>
      <c r="K1195" s="4">
        <v>0.59399999999999997</v>
      </c>
      <c r="L1195" s="4" t="s">
        <v>15</v>
      </c>
      <c r="M1195" s="4">
        <f>Inventory[[#This Row],[Daily_Demand]]*Inventory[[#This Row],[Lead_Time_Days]]</f>
        <v>154</v>
      </c>
      <c r="N1195" s="4">
        <f>MAX(0, Inventory[[#This Row],[Demand_Duration_Lead_time]]+Inventory[[#This Row],[Safety_Stock]]-Inventory[[#This Row],[Current_Inventory]])</f>
        <v>0</v>
      </c>
      <c r="O11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95" s="8">
        <f>Inventory[[#This Row],[Current_Inventory]]*Inventory[[#This Row],[Unit_Cost]]</f>
        <v>147701.76000000001</v>
      </c>
      <c r="Q1195" t="str">
        <f>IF(Inventory[[#This Row],[Stockout_Risk_Score]] &gt;= 0.8, "Critical",
   IF(Inventory[[#This Row],[Stockout_Risk_Score]] &gt;= 0.6, "High",
      IF(Inventory[[#This Row],[Stockout_Risk_Score]] &gt;= 0.3, "Medium", "Low")
   )
)</f>
        <v>Medium</v>
      </c>
      <c r="R1195">
        <f>Inventory[[#This Row],[Lead_Time_Days]]*0.8</f>
        <v>1.6</v>
      </c>
      <c r="S1195">
        <f>MAX(0,Inventory[[#This Row],[Daily_Demand]]*Inventory[[#This Row],[Adj_Lead_Time]]+Inventory[[#This Row],[Safety_Stock]]-Inventory[[#This Row],[Current_Inventory]])</f>
        <v>0</v>
      </c>
    </row>
    <row r="1196" spans="1:19" x14ac:dyDescent="0.25">
      <c r="A1196">
        <v>1195</v>
      </c>
      <c r="B1196" t="s">
        <v>1217</v>
      </c>
      <c r="C1196" s="4" t="s">
        <v>17</v>
      </c>
      <c r="D1196" t="s">
        <v>18</v>
      </c>
      <c r="E1196" s="4">
        <v>82</v>
      </c>
      <c r="F1196" s="4">
        <v>8</v>
      </c>
      <c r="G1196" s="4">
        <v>354</v>
      </c>
      <c r="H1196" s="4">
        <v>296</v>
      </c>
      <c r="I1196" s="4">
        <v>316</v>
      </c>
      <c r="J1196" s="6">
        <v>267.83999999999997</v>
      </c>
      <c r="K1196" s="4">
        <v>0.91900000000000004</v>
      </c>
      <c r="L1196" s="4" t="s">
        <v>27</v>
      </c>
      <c r="M1196" s="4">
        <f>Inventory[[#This Row],[Daily_Demand]]*Inventory[[#This Row],[Lead_Time_Days]]</f>
        <v>656</v>
      </c>
      <c r="N1196" s="4">
        <f>MAX(0, Inventory[[#This Row],[Demand_Duration_Lead_time]]+Inventory[[#This Row],[Safety_Stock]]-Inventory[[#This Row],[Current_Inventory]])</f>
        <v>598</v>
      </c>
      <c r="O11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96" s="8">
        <f>Inventory[[#This Row],[Current_Inventory]]*Inventory[[#This Row],[Unit_Cost]]</f>
        <v>94815.359999999986</v>
      </c>
      <c r="Q1196" t="str">
        <f>IF(Inventory[[#This Row],[Stockout_Risk_Score]] &gt;= 0.8, "Critical",
   IF(Inventory[[#This Row],[Stockout_Risk_Score]] &gt;= 0.6, "High",
      IF(Inventory[[#This Row],[Stockout_Risk_Score]] &gt;= 0.3, "Medium", "Low")
   )
)</f>
        <v>Critical</v>
      </c>
      <c r="R1196">
        <f>Inventory[[#This Row],[Lead_Time_Days]]*0.8</f>
        <v>6.4</v>
      </c>
      <c r="S1196">
        <f>MAX(0,Inventory[[#This Row],[Daily_Demand]]*Inventory[[#This Row],[Adj_Lead_Time]]+Inventory[[#This Row],[Safety_Stock]]-Inventory[[#This Row],[Current_Inventory]])</f>
        <v>466.80000000000007</v>
      </c>
    </row>
    <row r="1197" spans="1:19" x14ac:dyDescent="0.25">
      <c r="A1197">
        <v>1196</v>
      </c>
      <c r="B1197" t="s">
        <v>1218</v>
      </c>
      <c r="C1197" s="4" t="s">
        <v>41</v>
      </c>
      <c r="D1197" t="s">
        <v>14</v>
      </c>
      <c r="E1197" s="4">
        <v>13</v>
      </c>
      <c r="F1197" s="4">
        <v>7</v>
      </c>
      <c r="G1197" s="4">
        <v>671</v>
      </c>
      <c r="H1197" s="4">
        <v>265</v>
      </c>
      <c r="I1197" s="4">
        <v>278</v>
      </c>
      <c r="J1197" s="6">
        <v>347.53</v>
      </c>
      <c r="K1197" s="4">
        <v>0.76600000000000001</v>
      </c>
      <c r="L1197" s="4" t="s">
        <v>15</v>
      </c>
      <c r="M1197" s="4">
        <f>Inventory[[#This Row],[Daily_Demand]]*Inventory[[#This Row],[Lead_Time_Days]]</f>
        <v>91</v>
      </c>
      <c r="N1197" s="4">
        <f>MAX(0, Inventory[[#This Row],[Demand_Duration_Lead_time]]+Inventory[[#This Row],[Safety_Stock]]-Inventory[[#This Row],[Current_Inventory]])</f>
        <v>0</v>
      </c>
      <c r="O11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97" s="8">
        <f>Inventory[[#This Row],[Current_Inventory]]*Inventory[[#This Row],[Unit_Cost]]</f>
        <v>233192.62999999998</v>
      </c>
      <c r="Q1197" t="str">
        <f>IF(Inventory[[#This Row],[Stockout_Risk_Score]] &gt;= 0.8, "Critical",
   IF(Inventory[[#This Row],[Stockout_Risk_Score]] &gt;= 0.6, "High",
      IF(Inventory[[#This Row],[Stockout_Risk_Score]] &gt;= 0.3, "Medium", "Low")
   )
)</f>
        <v>High</v>
      </c>
      <c r="R1197">
        <f>Inventory[[#This Row],[Lead_Time_Days]]*0.8</f>
        <v>5.6000000000000005</v>
      </c>
      <c r="S1197">
        <f>MAX(0,Inventory[[#This Row],[Daily_Demand]]*Inventory[[#This Row],[Adj_Lead_Time]]+Inventory[[#This Row],[Safety_Stock]]-Inventory[[#This Row],[Current_Inventory]])</f>
        <v>0</v>
      </c>
    </row>
    <row r="1198" spans="1:19" x14ac:dyDescent="0.25">
      <c r="A1198">
        <v>1197</v>
      </c>
      <c r="B1198" t="s">
        <v>1219</v>
      </c>
      <c r="C1198" s="4" t="s">
        <v>26</v>
      </c>
      <c r="D1198" t="s">
        <v>22</v>
      </c>
      <c r="E1198" s="4">
        <v>52</v>
      </c>
      <c r="F1198" s="4">
        <v>13</v>
      </c>
      <c r="G1198" s="4">
        <v>770</v>
      </c>
      <c r="H1198" s="4">
        <v>195</v>
      </c>
      <c r="I1198" s="4">
        <v>370</v>
      </c>
      <c r="J1198" s="6">
        <v>531.29999999999995</v>
      </c>
      <c r="K1198" s="4">
        <v>0.54</v>
      </c>
      <c r="L1198" s="4" t="s">
        <v>15</v>
      </c>
      <c r="M1198" s="4">
        <f>Inventory[[#This Row],[Daily_Demand]]*Inventory[[#This Row],[Lead_Time_Days]]</f>
        <v>676</v>
      </c>
      <c r="N1198" s="4">
        <f>MAX(0, Inventory[[#This Row],[Demand_Duration_Lead_time]]+Inventory[[#This Row],[Safety_Stock]]-Inventory[[#This Row],[Current_Inventory]])</f>
        <v>101</v>
      </c>
      <c r="O11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98" s="8">
        <f>Inventory[[#This Row],[Current_Inventory]]*Inventory[[#This Row],[Unit_Cost]]</f>
        <v>409100.99999999994</v>
      </c>
      <c r="Q1198" t="str">
        <f>IF(Inventory[[#This Row],[Stockout_Risk_Score]] &gt;= 0.8, "Critical",
   IF(Inventory[[#This Row],[Stockout_Risk_Score]] &gt;= 0.6, "High",
      IF(Inventory[[#This Row],[Stockout_Risk_Score]] &gt;= 0.3, "Medium", "Low")
   )
)</f>
        <v>Medium</v>
      </c>
      <c r="R1198">
        <f>Inventory[[#This Row],[Lead_Time_Days]]*0.8</f>
        <v>10.4</v>
      </c>
      <c r="S1198">
        <f>MAX(0,Inventory[[#This Row],[Daily_Demand]]*Inventory[[#This Row],[Adj_Lead_Time]]+Inventory[[#This Row],[Safety_Stock]]-Inventory[[#This Row],[Current_Inventory]])</f>
        <v>0</v>
      </c>
    </row>
    <row r="1199" spans="1:19" x14ac:dyDescent="0.25">
      <c r="A1199">
        <v>1198</v>
      </c>
      <c r="B1199" t="s">
        <v>1220</v>
      </c>
      <c r="C1199" s="4" t="s">
        <v>17</v>
      </c>
      <c r="D1199" t="s">
        <v>18</v>
      </c>
      <c r="E1199" s="4">
        <v>71</v>
      </c>
      <c r="F1199" s="4">
        <v>4</v>
      </c>
      <c r="G1199" s="4">
        <v>609</v>
      </c>
      <c r="H1199" s="4">
        <v>70</v>
      </c>
      <c r="I1199" s="4">
        <v>331</v>
      </c>
      <c r="J1199" s="6">
        <v>378.05</v>
      </c>
      <c r="K1199" s="4">
        <v>0.92800000000000005</v>
      </c>
      <c r="L1199" s="4" t="s">
        <v>15</v>
      </c>
      <c r="M1199" s="4">
        <f>Inventory[[#This Row],[Daily_Demand]]*Inventory[[#This Row],[Lead_Time_Days]]</f>
        <v>284</v>
      </c>
      <c r="N1199" s="4">
        <f>MAX(0, Inventory[[#This Row],[Demand_Duration_Lead_time]]+Inventory[[#This Row],[Safety_Stock]]-Inventory[[#This Row],[Current_Inventory]])</f>
        <v>0</v>
      </c>
      <c r="O11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199" s="8">
        <f>Inventory[[#This Row],[Current_Inventory]]*Inventory[[#This Row],[Unit_Cost]]</f>
        <v>230232.45</v>
      </c>
      <c r="Q1199" t="str">
        <f>IF(Inventory[[#This Row],[Stockout_Risk_Score]] &gt;= 0.8, "Critical",
   IF(Inventory[[#This Row],[Stockout_Risk_Score]] &gt;= 0.6, "High",
      IF(Inventory[[#This Row],[Stockout_Risk_Score]] &gt;= 0.3, "Medium", "Low")
   )
)</f>
        <v>Critical</v>
      </c>
      <c r="R1199">
        <f>Inventory[[#This Row],[Lead_Time_Days]]*0.8</f>
        <v>3.2</v>
      </c>
      <c r="S1199">
        <f>MAX(0,Inventory[[#This Row],[Daily_Demand]]*Inventory[[#This Row],[Adj_Lead_Time]]+Inventory[[#This Row],[Safety_Stock]]-Inventory[[#This Row],[Current_Inventory]])</f>
        <v>0</v>
      </c>
    </row>
    <row r="1200" spans="1:19" x14ac:dyDescent="0.25">
      <c r="A1200">
        <v>1199</v>
      </c>
      <c r="B1200" t="s">
        <v>1221</v>
      </c>
      <c r="C1200" s="4" t="s">
        <v>13</v>
      </c>
      <c r="D1200" t="s">
        <v>14</v>
      </c>
      <c r="E1200" s="4">
        <v>168</v>
      </c>
      <c r="F1200" s="4">
        <v>2</v>
      </c>
      <c r="G1200" s="4">
        <v>218</v>
      </c>
      <c r="H1200" s="4">
        <v>271</v>
      </c>
      <c r="I1200" s="4">
        <v>251</v>
      </c>
      <c r="J1200" s="6">
        <v>1364.3</v>
      </c>
      <c r="K1200" s="4">
        <v>0.59299999999999997</v>
      </c>
      <c r="L1200" s="4" t="s">
        <v>15</v>
      </c>
      <c r="M1200" s="4">
        <f>Inventory[[#This Row],[Daily_Demand]]*Inventory[[#This Row],[Lead_Time_Days]]</f>
        <v>336</v>
      </c>
      <c r="N1200" s="4">
        <f>MAX(0, Inventory[[#This Row],[Demand_Duration_Lead_time]]+Inventory[[#This Row],[Safety_Stock]]-Inventory[[#This Row],[Current_Inventory]])</f>
        <v>389</v>
      </c>
      <c r="O12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00" s="8">
        <f>Inventory[[#This Row],[Current_Inventory]]*Inventory[[#This Row],[Unit_Cost]]</f>
        <v>297417.39999999997</v>
      </c>
      <c r="Q1200" t="str">
        <f>IF(Inventory[[#This Row],[Stockout_Risk_Score]] &gt;= 0.8, "Critical",
   IF(Inventory[[#This Row],[Stockout_Risk_Score]] &gt;= 0.6, "High",
      IF(Inventory[[#This Row],[Stockout_Risk_Score]] &gt;= 0.3, "Medium", "Low")
   )
)</f>
        <v>Medium</v>
      </c>
      <c r="R1200">
        <f>Inventory[[#This Row],[Lead_Time_Days]]*0.8</f>
        <v>1.6</v>
      </c>
      <c r="S1200">
        <f>MAX(0,Inventory[[#This Row],[Daily_Demand]]*Inventory[[#This Row],[Adj_Lead_Time]]+Inventory[[#This Row],[Safety_Stock]]-Inventory[[#This Row],[Current_Inventory]])</f>
        <v>321.79999999999995</v>
      </c>
    </row>
    <row r="1201" spans="1:19" x14ac:dyDescent="0.25">
      <c r="A1201">
        <v>1200</v>
      </c>
      <c r="B1201" t="s">
        <v>1222</v>
      </c>
      <c r="C1201" s="4" t="s">
        <v>26</v>
      </c>
      <c r="D1201" t="s">
        <v>18</v>
      </c>
      <c r="E1201" s="4">
        <v>123</v>
      </c>
      <c r="F1201" s="4">
        <v>13</v>
      </c>
      <c r="G1201" s="4">
        <v>36</v>
      </c>
      <c r="H1201" s="4">
        <v>285</v>
      </c>
      <c r="I1201" s="4">
        <v>281</v>
      </c>
      <c r="J1201" s="6">
        <v>870.62</v>
      </c>
      <c r="K1201" s="4">
        <v>0.85</v>
      </c>
      <c r="L1201" s="4" t="s">
        <v>27</v>
      </c>
      <c r="M1201" s="4">
        <f>Inventory[[#This Row],[Daily_Demand]]*Inventory[[#This Row],[Lead_Time_Days]]</f>
        <v>1599</v>
      </c>
      <c r="N1201" s="4">
        <f>MAX(0, Inventory[[#This Row],[Demand_Duration_Lead_time]]+Inventory[[#This Row],[Safety_Stock]]-Inventory[[#This Row],[Current_Inventory]])</f>
        <v>1848</v>
      </c>
      <c r="O12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01" s="8">
        <f>Inventory[[#This Row],[Current_Inventory]]*Inventory[[#This Row],[Unit_Cost]]</f>
        <v>31342.32</v>
      </c>
      <c r="Q1201" t="str">
        <f>IF(Inventory[[#This Row],[Stockout_Risk_Score]] &gt;= 0.8, "Critical",
   IF(Inventory[[#This Row],[Stockout_Risk_Score]] &gt;= 0.6, "High",
      IF(Inventory[[#This Row],[Stockout_Risk_Score]] &gt;= 0.3, "Medium", "Low")
   )
)</f>
        <v>Critical</v>
      </c>
      <c r="R1201">
        <f>Inventory[[#This Row],[Lead_Time_Days]]*0.8</f>
        <v>10.4</v>
      </c>
      <c r="S1201">
        <f>MAX(0,Inventory[[#This Row],[Daily_Demand]]*Inventory[[#This Row],[Adj_Lead_Time]]+Inventory[[#This Row],[Safety_Stock]]-Inventory[[#This Row],[Current_Inventory]])</f>
        <v>1528.2</v>
      </c>
    </row>
    <row r="1202" spans="1:19" x14ac:dyDescent="0.25">
      <c r="A1202">
        <v>1201</v>
      </c>
      <c r="B1202" t="s">
        <v>1223</v>
      </c>
      <c r="C1202" s="4" t="s">
        <v>26</v>
      </c>
      <c r="D1202" t="s">
        <v>18</v>
      </c>
      <c r="E1202" s="4">
        <v>176</v>
      </c>
      <c r="F1202" s="4">
        <v>6</v>
      </c>
      <c r="G1202" s="4">
        <v>237</v>
      </c>
      <c r="H1202" s="4">
        <v>120</v>
      </c>
      <c r="I1202" s="4">
        <v>68</v>
      </c>
      <c r="J1202" s="6">
        <v>1098.69</v>
      </c>
      <c r="K1202" s="4">
        <v>0.84099999999999997</v>
      </c>
      <c r="L1202" s="4" t="s">
        <v>19</v>
      </c>
      <c r="M1202" s="4">
        <f>Inventory[[#This Row],[Daily_Demand]]*Inventory[[#This Row],[Lead_Time_Days]]</f>
        <v>1056</v>
      </c>
      <c r="N1202" s="4">
        <f>MAX(0, Inventory[[#This Row],[Demand_Duration_Lead_time]]+Inventory[[#This Row],[Safety_Stock]]-Inventory[[#This Row],[Current_Inventory]])</f>
        <v>939</v>
      </c>
      <c r="O12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02" s="8">
        <f>Inventory[[#This Row],[Current_Inventory]]*Inventory[[#This Row],[Unit_Cost]]</f>
        <v>260389.53</v>
      </c>
      <c r="Q1202" t="str">
        <f>IF(Inventory[[#This Row],[Stockout_Risk_Score]] &gt;= 0.8, "Critical",
   IF(Inventory[[#This Row],[Stockout_Risk_Score]] &gt;= 0.6, "High",
      IF(Inventory[[#This Row],[Stockout_Risk_Score]] &gt;= 0.3, "Medium", "Low")
   )
)</f>
        <v>Critical</v>
      </c>
      <c r="R1202">
        <f>Inventory[[#This Row],[Lead_Time_Days]]*0.8</f>
        <v>4.8000000000000007</v>
      </c>
      <c r="S1202">
        <f>MAX(0,Inventory[[#This Row],[Daily_Demand]]*Inventory[[#This Row],[Adj_Lead_Time]]+Inventory[[#This Row],[Safety_Stock]]-Inventory[[#This Row],[Current_Inventory]])</f>
        <v>727.80000000000018</v>
      </c>
    </row>
    <row r="1203" spans="1:19" x14ac:dyDescent="0.25">
      <c r="A1203">
        <v>1202</v>
      </c>
      <c r="B1203" t="s">
        <v>1224</v>
      </c>
      <c r="C1203" s="4" t="s">
        <v>13</v>
      </c>
      <c r="D1203" t="s">
        <v>14</v>
      </c>
      <c r="E1203" s="4">
        <v>192</v>
      </c>
      <c r="F1203" s="4">
        <v>11</v>
      </c>
      <c r="G1203" s="4">
        <v>760</v>
      </c>
      <c r="H1203" s="4">
        <v>150</v>
      </c>
      <c r="I1203" s="4">
        <v>65</v>
      </c>
      <c r="J1203" s="6">
        <v>142.31</v>
      </c>
      <c r="K1203" s="4">
        <v>0.91900000000000004</v>
      </c>
      <c r="L1203" s="4" t="s">
        <v>19</v>
      </c>
      <c r="M1203" s="4">
        <f>Inventory[[#This Row],[Daily_Demand]]*Inventory[[#This Row],[Lead_Time_Days]]</f>
        <v>2112</v>
      </c>
      <c r="N1203" s="4">
        <f>MAX(0, Inventory[[#This Row],[Demand_Duration_Lead_time]]+Inventory[[#This Row],[Safety_Stock]]-Inventory[[#This Row],[Current_Inventory]])</f>
        <v>1502</v>
      </c>
      <c r="O12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03" s="8">
        <f>Inventory[[#This Row],[Current_Inventory]]*Inventory[[#This Row],[Unit_Cost]]</f>
        <v>108155.6</v>
      </c>
      <c r="Q1203" t="str">
        <f>IF(Inventory[[#This Row],[Stockout_Risk_Score]] &gt;= 0.8, "Critical",
   IF(Inventory[[#This Row],[Stockout_Risk_Score]] &gt;= 0.6, "High",
      IF(Inventory[[#This Row],[Stockout_Risk_Score]] &gt;= 0.3, "Medium", "Low")
   )
)</f>
        <v>Critical</v>
      </c>
      <c r="R1203">
        <f>Inventory[[#This Row],[Lead_Time_Days]]*0.8</f>
        <v>8.8000000000000007</v>
      </c>
      <c r="S1203">
        <f>MAX(0,Inventory[[#This Row],[Daily_Demand]]*Inventory[[#This Row],[Adj_Lead_Time]]+Inventory[[#This Row],[Safety_Stock]]-Inventory[[#This Row],[Current_Inventory]])</f>
        <v>1079.6000000000001</v>
      </c>
    </row>
    <row r="1204" spans="1:19" x14ac:dyDescent="0.25">
      <c r="A1204">
        <v>1203</v>
      </c>
      <c r="B1204" t="s">
        <v>1225</v>
      </c>
      <c r="C1204" s="4" t="s">
        <v>21</v>
      </c>
      <c r="D1204" t="s">
        <v>14</v>
      </c>
      <c r="E1204" s="4">
        <v>195</v>
      </c>
      <c r="F1204" s="4">
        <v>5</v>
      </c>
      <c r="G1204" s="4">
        <v>669</v>
      </c>
      <c r="H1204" s="4">
        <v>242</v>
      </c>
      <c r="I1204" s="4">
        <v>105</v>
      </c>
      <c r="J1204" s="6">
        <v>1729.44</v>
      </c>
      <c r="K1204" s="4">
        <v>6.8000000000000005E-2</v>
      </c>
      <c r="L1204" s="4" t="s">
        <v>27</v>
      </c>
      <c r="M1204" s="4">
        <f>Inventory[[#This Row],[Daily_Demand]]*Inventory[[#This Row],[Lead_Time_Days]]</f>
        <v>975</v>
      </c>
      <c r="N1204" s="4">
        <f>MAX(0, Inventory[[#This Row],[Demand_Duration_Lead_time]]+Inventory[[#This Row],[Safety_Stock]]-Inventory[[#This Row],[Current_Inventory]])</f>
        <v>548</v>
      </c>
      <c r="O12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04" s="8">
        <f>Inventory[[#This Row],[Current_Inventory]]*Inventory[[#This Row],[Unit_Cost]]</f>
        <v>1156995.3600000001</v>
      </c>
      <c r="Q1204" t="str">
        <f>IF(Inventory[[#This Row],[Stockout_Risk_Score]] &gt;= 0.8, "Critical",
   IF(Inventory[[#This Row],[Stockout_Risk_Score]] &gt;= 0.6, "High",
      IF(Inventory[[#This Row],[Stockout_Risk_Score]] &gt;= 0.3, "Medium", "Low")
   )
)</f>
        <v>Low</v>
      </c>
      <c r="R1204">
        <f>Inventory[[#This Row],[Lead_Time_Days]]*0.8</f>
        <v>4</v>
      </c>
      <c r="S1204">
        <f>MAX(0,Inventory[[#This Row],[Daily_Demand]]*Inventory[[#This Row],[Adj_Lead_Time]]+Inventory[[#This Row],[Safety_Stock]]-Inventory[[#This Row],[Current_Inventory]])</f>
        <v>353</v>
      </c>
    </row>
    <row r="1205" spans="1:19" x14ac:dyDescent="0.25">
      <c r="A1205">
        <v>1204</v>
      </c>
      <c r="B1205" t="s">
        <v>1226</v>
      </c>
      <c r="C1205" s="4" t="s">
        <v>41</v>
      </c>
      <c r="D1205" t="s">
        <v>14</v>
      </c>
      <c r="E1205" s="4">
        <v>137</v>
      </c>
      <c r="F1205" s="4">
        <v>6</v>
      </c>
      <c r="G1205" s="4">
        <v>166</v>
      </c>
      <c r="H1205" s="4">
        <v>32</v>
      </c>
      <c r="I1205" s="4">
        <v>163</v>
      </c>
      <c r="J1205" s="6">
        <v>382.61</v>
      </c>
      <c r="K1205" s="4">
        <v>0.58399999999999996</v>
      </c>
      <c r="L1205" s="4" t="s">
        <v>15</v>
      </c>
      <c r="M1205" s="4">
        <f>Inventory[[#This Row],[Daily_Demand]]*Inventory[[#This Row],[Lead_Time_Days]]</f>
        <v>822</v>
      </c>
      <c r="N1205" s="4">
        <f>MAX(0, Inventory[[#This Row],[Demand_Duration_Lead_time]]+Inventory[[#This Row],[Safety_Stock]]-Inventory[[#This Row],[Current_Inventory]])</f>
        <v>688</v>
      </c>
      <c r="O12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05" s="8">
        <f>Inventory[[#This Row],[Current_Inventory]]*Inventory[[#This Row],[Unit_Cost]]</f>
        <v>63513.26</v>
      </c>
      <c r="Q1205" t="str">
        <f>IF(Inventory[[#This Row],[Stockout_Risk_Score]] &gt;= 0.8, "Critical",
   IF(Inventory[[#This Row],[Stockout_Risk_Score]] &gt;= 0.6, "High",
      IF(Inventory[[#This Row],[Stockout_Risk_Score]] &gt;= 0.3, "Medium", "Low")
   )
)</f>
        <v>Medium</v>
      </c>
      <c r="R1205">
        <f>Inventory[[#This Row],[Lead_Time_Days]]*0.8</f>
        <v>4.8000000000000007</v>
      </c>
      <c r="S1205">
        <f>MAX(0,Inventory[[#This Row],[Daily_Demand]]*Inventory[[#This Row],[Adj_Lead_Time]]+Inventory[[#This Row],[Safety_Stock]]-Inventory[[#This Row],[Current_Inventory]])</f>
        <v>523.60000000000014</v>
      </c>
    </row>
    <row r="1206" spans="1:19" x14ac:dyDescent="0.25">
      <c r="A1206">
        <v>1205</v>
      </c>
      <c r="B1206" t="s">
        <v>1227</v>
      </c>
      <c r="C1206" s="4" t="s">
        <v>21</v>
      </c>
      <c r="D1206" t="s">
        <v>18</v>
      </c>
      <c r="E1206" s="4">
        <v>123</v>
      </c>
      <c r="F1206" s="4">
        <v>2</v>
      </c>
      <c r="G1206" s="4">
        <v>229</v>
      </c>
      <c r="H1206" s="4">
        <v>88</v>
      </c>
      <c r="I1206" s="4">
        <v>117</v>
      </c>
      <c r="J1206" s="6">
        <v>752.3</v>
      </c>
      <c r="K1206" s="4">
        <v>0.46800000000000003</v>
      </c>
      <c r="L1206" s="4" t="s">
        <v>19</v>
      </c>
      <c r="M1206" s="4">
        <f>Inventory[[#This Row],[Daily_Demand]]*Inventory[[#This Row],[Lead_Time_Days]]</f>
        <v>246</v>
      </c>
      <c r="N1206" s="4">
        <f>MAX(0, Inventory[[#This Row],[Demand_Duration_Lead_time]]+Inventory[[#This Row],[Safety_Stock]]-Inventory[[#This Row],[Current_Inventory]])</f>
        <v>105</v>
      </c>
      <c r="O12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06" s="8">
        <f>Inventory[[#This Row],[Current_Inventory]]*Inventory[[#This Row],[Unit_Cost]]</f>
        <v>172276.69999999998</v>
      </c>
      <c r="Q1206" t="str">
        <f>IF(Inventory[[#This Row],[Stockout_Risk_Score]] &gt;= 0.8, "Critical",
   IF(Inventory[[#This Row],[Stockout_Risk_Score]] &gt;= 0.6, "High",
      IF(Inventory[[#This Row],[Stockout_Risk_Score]] &gt;= 0.3, "Medium", "Low")
   )
)</f>
        <v>Medium</v>
      </c>
      <c r="R1206">
        <f>Inventory[[#This Row],[Lead_Time_Days]]*0.8</f>
        <v>1.6</v>
      </c>
      <c r="S1206">
        <f>MAX(0,Inventory[[#This Row],[Daily_Demand]]*Inventory[[#This Row],[Adj_Lead_Time]]+Inventory[[#This Row],[Safety_Stock]]-Inventory[[#This Row],[Current_Inventory]])</f>
        <v>55.800000000000011</v>
      </c>
    </row>
    <row r="1207" spans="1:19" x14ac:dyDescent="0.25">
      <c r="A1207">
        <v>1206</v>
      </c>
      <c r="B1207" t="s">
        <v>1228</v>
      </c>
      <c r="C1207" s="4" t="s">
        <v>17</v>
      </c>
      <c r="D1207" t="s">
        <v>18</v>
      </c>
      <c r="E1207" s="4">
        <v>90</v>
      </c>
      <c r="F1207" s="4">
        <v>2</v>
      </c>
      <c r="G1207" s="4">
        <v>689</v>
      </c>
      <c r="H1207" s="4">
        <v>40</v>
      </c>
      <c r="I1207" s="4">
        <v>127</v>
      </c>
      <c r="J1207" s="6">
        <v>190.21</v>
      </c>
      <c r="K1207" s="4">
        <v>0.49099999999999999</v>
      </c>
      <c r="L1207" s="4" t="s">
        <v>19</v>
      </c>
      <c r="M1207" s="4">
        <f>Inventory[[#This Row],[Daily_Demand]]*Inventory[[#This Row],[Lead_Time_Days]]</f>
        <v>180</v>
      </c>
      <c r="N1207" s="4">
        <f>MAX(0, Inventory[[#This Row],[Demand_Duration_Lead_time]]+Inventory[[#This Row],[Safety_Stock]]-Inventory[[#This Row],[Current_Inventory]])</f>
        <v>0</v>
      </c>
      <c r="O12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207" s="8">
        <f>Inventory[[#This Row],[Current_Inventory]]*Inventory[[#This Row],[Unit_Cost]]</f>
        <v>131054.69</v>
      </c>
      <c r="Q1207" t="str">
        <f>IF(Inventory[[#This Row],[Stockout_Risk_Score]] &gt;= 0.8, "Critical",
   IF(Inventory[[#This Row],[Stockout_Risk_Score]] &gt;= 0.6, "High",
      IF(Inventory[[#This Row],[Stockout_Risk_Score]] &gt;= 0.3, "Medium", "Low")
   )
)</f>
        <v>Medium</v>
      </c>
      <c r="R1207">
        <f>Inventory[[#This Row],[Lead_Time_Days]]*0.8</f>
        <v>1.6</v>
      </c>
      <c r="S1207">
        <f>MAX(0,Inventory[[#This Row],[Daily_Demand]]*Inventory[[#This Row],[Adj_Lead_Time]]+Inventory[[#This Row],[Safety_Stock]]-Inventory[[#This Row],[Current_Inventory]])</f>
        <v>0</v>
      </c>
    </row>
    <row r="1208" spans="1:19" x14ac:dyDescent="0.25">
      <c r="A1208">
        <v>1207</v>
      </c>
      <c r="B1208" t="s">
        <v>1229</v>
      </c>
      <c r="C1208" s="4" t="s">
        <v>13</v>
      </c>
      <c r="D1208" t="s">
        <v>22</v>
      </c>
      <c r="E1208" s="4">
        <v>110</v>
      </c>
      <c r="F1208" s="4">
        <v>6</v>
      </c>
      <c r="G1208" s="4">
        <v>433</v>
      </c>
      <c r="H1208" s="4">
        <v>13</v>
      </c>
      <c r="I1208" s="4">
        <v>79</v>
      </c>
      <c r="J1208" s="6">
        <v>316.75</v>
      </c>
      <c r="K1208" s="4">
        <v>0.46</v>
      </c>
      <c r="L1208" s="4" t="s">
        <v>19</v>
      </c>
      <c r="M1208" s="4">
        <f>Inventory[[#This Row],[Daily_Demand]]*Inventory[[#This Row],[Lead_Time_Days]]</f>
        <v>660</v>
      </c>
      <c r="N1208" s="4">
        <f>MAX(0, Inventory[[#This Row],[Demand_Duration_Lead_time]]+Inventory[[#This Row],[Safety_Stock]]-Inventory[[#This Row],[Current_Inventory]])</f>
        <v>240</v>
      </c>
      <c r="O12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08" s="8">
        <f>Inventory[[#This Row],[Current_Inventory]]*Inventory[[#This Row],[Unit_Cost]]</f>
        <v>137152.75</v>
      </c>
      <c r="Q1208" t="str">
        <f>IF(Inventory[[#This Row],[Stockout_Risk_Score]] &gt;= 0.8, "Critical",
   IF(Inventory[[#This Row],[Stockout_Risk_Score]] &gt;= 0.6, "High",
      IF(Inventory[[#This Row],[Stockout_Risk_Score]] &gt;= 0.3, "Medium", "Low")
   )
)</f>
        <v>Medium</v>
      </c>
      <c r="R1208">
        <f>Inventory[[#This Row],[Lead_Time_Days]]*0.8</f>
        <v>4.8000000000000007</v>
      </c>
      <c r="S1208">
        <f>MAX(0,Inventory[[#This Row],[Daily_Demand]]*Inventory[[#This Row],[Adj_Lead_Time]]+Inventory[[#This Row],[Safety_Stock]]-Inventory[[#This Row],[Current_Inventory]])</f>
        <v>108.00000000000011</v>
      </c>
    </row>
    <row r="1209" spans="1:19" x14ac:dyDescent="0.25">
      <c r="A1209">
        <v>1208</v>
      </c>
      <c r="B1209" t="s">
        <v>1230</v>
      </c>
      <c r="C1209" s="4" t="s">
        <v>21</v>
      </c>
      <c r="D1209" t="s">
        <v>18</v>
      </c>
      <c r="E1209" s="4">
        <v>80</v>
      </c>
      <c r="F1209" s="4">
        <v>7</v>
      </c>
      <c r="G1209" s="4">
        <v>684</v>
      </c>
      <c r="H1209" s="4">
        <v>127</v>
      </c>
      <c r="I1209" s="4">
        <v>56</v>
      </c>
      <c r="J1209" s="6">
        <v>1348.31</v>
      </c>
      <c r="K1209" s="4">
        <v>0.83699999999999997</v>
      </c>
      <c r="L1209" s="4" t="s">
        <v>15</v>
      </c>
      <c r="M1209" s="4">
        <f>Inventory[[#This Row],[Daily_Demand]]*Inventory[[#This Row],[Lead_Time_Days]]</f>
        <v>560</v>
      </c>
      <c r="N1209" s="4">
        <f>MAX(0, Inventory[[#This Row],[Demand_Duration_Lead_time]]+Inventory[[#This Row],[Safety_Stock]]-Inventory[[#This Row],[Current_Inventory]])</f>
        <v>3</v>
      </c>
      <c r="O12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09" s="8">
        <f>Inventory[[#This Row],[Current_Inventory]]*Inventory[[#This Row],[Unit_Cost]]</f>
        <v>922244.03999999992</v>
      </c>
      <c r="Q1209" t="str">
        <f>IF(Inventory[[#This Row],[Stockout_Risk_Score]] &gt;= 0.8, "Critical",
   IF(Inventory[[#This Row],[Stockout_Risk_Score]] &gt;= 0.6, "High",
      IF(Inventory[[#This Row],[Stockout_Risk_Score]] &gt;= 0.3, "Medium", "Low")
   )
)</f>
        <v>Critical</v>
      </c>
      <c r="R1209">
        <f>Inventory[[#This Row],[Lead_Time_Days]]*0.8</f>
        <v>5.6000000000000005</v>
      </c>
      <c r="S1209">
        <f>MAX(0,Inventory[[#This Row],[Daily_Demand]]*Inventory[[#This Row],[Adj_Lead_Time]]+Inventory[[#This Row],[Safety_Stock]]-Inventory[[#This Row],[Current_Inventory]])</f>
        <v>0</v>
      </c>
    </row>
    <row r="1210" spans="1:19" x14ac:dyDescent="0.25">
      <c r="A1210">
        <v>1209</v>
      </c>
      <c r="B1210" t="s">
        <v>1231</v>
      </c>
      <c r="C1210" s="4" t="s">
        <v>26</v>
      </c>
      <c r="D1210" t="s">
        <v>14</v>
      </c>
      <c r="E1210" s="4">
        <v>44</v>
      </c>
      <c r="F1210" s="4">
        <v>6</v>
      </c>
      <c r="G1210" s="4">
        <v>349</v>
      </c>
      <c r="H1210" s="4">
        <v>75</v>
      </c>
      <c r="I1210" s="4">
        <v>201</v>
      </c>
      <c r="J1210" s="6">
        <v>1400.54</v>
      </c>
      <c r="K1210" s="4">
        <v>0.318</v>
      </c>
      <c r="L1210" s="4" t="s">
        <v>19</v>
      </c>
      <c r="M1210" s="4">
        <f>Inventory[[#This Row],[Daily_Demand]]*Inventory[[#This Row],[Lead_Time_Days]]</f>
        <v>264</v>
      </c>
      <c r="N1210" s="4">
        <f>MAX(0, Inventory[[#This Row],[Demand_Duration_Lead_time]]+Inventory[[#This Row],[Safety_Stock]]-Inventory[[#This Row],[Current_Inventory]])</f>
        <v>0</v>
      </c>
      <c r="O12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10" s="8">
        <f>Inventory[[#This Row],[Current_Inventory]]*Inventory[[#This Row],[Unit_Cost]]</f>
        <v>488788.45999999996</v>
      </c>
      <c r="Q1210" t="str">
        <f>IF(Inventory[[#This Row],[Stockout_Risk_Score]] &gt;= 0.8, "Critical",
   IF(Inventory[[#This Row],[Stockout_Risk_Score]] &gt;= 0.6, "High",
      IF(Inventory[[#This Row],[Stockout_Risk_Score]] &gt;= 0.3, "Medium", "Low")
   )
)</f>
        <v>Medium</v>
      </c>
      <c r="R1210">
        <f>Inventory[[#This Row],[Lead_Time_Days]]*0.8</f>
        <v>4.8000000000000007</v>
      </c>
      <c r="S1210">
        <f>MAX(0,Inventory[[#This Row],[Daily_Demand]]*Inventory[[#This Row],[Adj_Lead_Time]]+Inventory[[#This Row],[Safety_Stock]]-Inventory[[#This Row],[Current_Inventory]])</f>
        <v>0</v>
      </c>
    </row>
    <row r="1211" spans="1:19" x14ac:dyDescent="0.25">
      <c r="A1211">
        <v>1210</v>
      </c>
      <c r="B1211" t="s">
        <v>1232</v>
      </c>
      <c r="C1211" s="4" t="s">
        <v>17</v>
      </c>
      <c r="D1211" t="s">
        <v>18</v>
      </c>
      <c r="E1211" s="4">
        <v>23</v>
      </c>
      <c r="F1211" s="4">
        <v>3</v>
      </c>
      <c r="G1211" s="4">
        <v>371</v>
      </c>
      <c r="H1211" s="4">
        <v>296</v>
      </c>
      <c r="I1211" s="4">
        <v>71</v>
      </c>
      <c r="J1211" s="6">
        <v>1370.08</v>
      </c>
      <c r="K1211" s="4">
        <v>0.46300000000000002</v>
      </c>
      <c r="L1211" s="4" t="s">
        <v>27</v>
      </c>
      <c r="M1211" s="4">
        <f>Inventory[[#This Row],[Daily_Demand]]*Inventory[[#This Row],[Lead_Time_Days]]</f>
        <v>69</v>
      </c>
      <c r="N1211" s="4">
        <f>MAX(0, Inventory[[#This Row],[Demand_Duration_Lead_time]]+Inventory[[#This Row],[Safety_Stock]]-Inventory[[#This Row],[Current_Inventory]])</f>
        <v>0</v>
      </c>
      <c r="O12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11" s="8">
        <f>Inventory[[#This Row],[Current_Inventory]]*Inventory[[#This Row],[Unit_Cost]]</f>
        <v>508299.68</v>
      </c>
      <c r="Q1211" t="str">
        <f>IF(Inventory[[#This Row],[Stockout_Risk_Score]] &gt;= 0.8, "Critical",
   IF(Inventory[[#This Row],[Stockout_Risk_Score]] &gt;= 0.6, "High",
      IF(Inventory[[#This Row],[Stockout_Risk_Score]] &gt;= 0.3, "Medium", "Low")
   )
)</f>
        <v>Medium</v>
      </c>
      <c r="R1211">
        <f>Inventory[[#This Row],[Lead_Time_Days]]*0.8</f>
        <v>2.4000000000000004</v>
      </c>
      <c r="S1211">
        <f>MAX(0,Inventory[[#This Row],[Daily_Demand]]*Inventory[[#This Row],[Adj_Lead_Time]]+Inventory[[#This Row],[Safety_Stock]]-Inventory[[#This Row],[Current_Inventory]])</f>
        <v>0</v>
      </c>
    </row>
    <row r="1212" spans="1:19" x14ac:dyDescent="0.25">
      <c r="A1212">
        <v>1211</v>
      </c>
      <c r="B1212" t="s">
        <v>1233</v>
      </c>
      <c r="C1212" s="4" t="s">
        <v>17</v>
      </c>
      <c r="D1212" t="s">
        <v>22</v>
      </c>
      <c r="E1212" s="4">
        <v>51</v>
      </c>
      <c r="F1212" s="4">
        <v>10</v>
      </c>
      <c r="G1212" s="4">
        <v>182</v>
      </c>
      <c r="H1212" s="4">
        <v>185</v>
      </c>
      <c r="I1212" s="4">
        <v>79</v>
      </c>
      <c r="J1212" s="6">
        <v>1126.67</v>
      </c>
      <c r="K1212" s="4">
        <v>0.20100000000000001</v>
      </c>
      <c r="L1212" s="4" t="s">
        <v>19</v>
      </c>
      <c r="M1212" s="4">
        <f>Inventory[[#This Row],[Daily_Demand]]*Inventory[[#This Row],[Lead_Time_Days]]</f>
        <v>510</v>
      </c>
      <c r="N1212" s="4">
        <f>MAX(0, Inventory[[#This Row],[Demand_Duration_Lead_time]]+Inventory[[#This Row],[Safety_Stock]]-Inventory[[#This Row],[Current_Inventory]])</f>
        <v>513</v>
      </c>
      <c r="O12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12" s="8">
        <f>Inventory[[#This Row],[Current_Inventory]]*Inventory[[#This Row],[Unit_Cost]]</f>
        <v>205053.94</v>
      </c>
      <c r="Q1212" t="str">
        <f>IF(Inventory[[#This Row],[Stockout_Risk_Score]] &gt;= 0.8, "Critical",
   IF(Inventory[[#This Row],[Stockout_Risk_Score]] &gt;= 0.6, "High",
      IF(Inventory[[#This Row],[Stockout_Risk_Score]] &gt;= 0.3, "Medium", "Low")
   )
)</f>
        <v>Low</v>
      </c>
      <c r="R1212">
        <f>Inventory[[#This Row],[Lead_Time_Days]]*0.8</f>
        <v>8</v>
      </c>
      <c r="S1212">
        <f>MAX(0,Inventory[[#This Row],[Daily_Demand]]*Inventory[[#This Row],[Adj_Lead_Time]]+Inventory[[#This Row],[Safety_Stock]]-Inventory[[#This Row],[Current_Inventory]])</f>
        <v>411</v>
      </c>
    </row>
    <row r="1213" spans="1:19" x14ac:dyDescent="0.25">
      <c r="A1213">
        <v>1212</v>
      </c>
      <c r="B1213" t="s">
        <v>1234</v>
      </c>
      <c r="C1213" s="4" t="s">
        <v>21</v>
      </c>
      <c r="D1213" t="s">
        <v>22</v>
      </c>
      <c r="E1213" s="4">
        <v>69</v>
      </c>
      <c r="F1213" s="4">
        <v>6</v>
      </c>
      <c r="G1213" s="4">
        <v>120</v>
      </c>
      <c r="H1213" s="4">
        <v>132</v>
      </c>
      <c r="I1213" s="4">
        <v>216</v>
      </c>
      <c r="J1213" s="6">
        <v>1907.42</v>
      </c>
      <c r="K1213" s="4">
        <v>0.252</v>
      </c>
      <c r="L1213" s="4" t="s">
        <v>19</v>
      </c>
      <c r="M1213" s="4">
        <f>Inventory[[#This Row],[Daily_Demand]]*Inventory[[#This Row],[Lead_Time_Days]]</f>
        <v>414</v>
      </c>
      <c r="N1213" s="4">
        <f>MAX(0, Inventory[[#This Row],[Demand_Duration_Lead_time]]+Inventory[[#This Row],[Safety_Stock]]-Inventory[[#This Row],[Current_Inventory]])</f>
        <v>426</v>
      </c>
      <c r="O12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13" s="8">
        <f>Inventory[[#This Row],[Current_Inventory]]*Inventory[[#This Row],[Unit_Cost]]</f>
        <v>228890.40000000002</v>
      </c>
      <c r="Q1213" t="str">
        <f>IF(Inventory[[#This Row],[Stockout_Risk_Score]] &gt;= 0.8, "Critical",
   IF(Inventory[[#This Row],[Stockout_Risk_Score]] &gt;= 0.6, "High",
      IF(Inventory[[#This Row],[Stockout_Risk_Score]] &gt;= 0.3, "Medium", "Low")
   )
)</f>
        <v>Low</v>
      </c>
      <c r="R1213">
        <f>Inventory[[#This Row],[Lead_Time_Days]]*0.8</f>
        <v>4.8000000000000007</v>
      </c>
      <c r="S1213">
        <f>MAX(0,Inventory[[#This Row],[Daily_Demand]]*Inventory[[#This Row],[Adj_Lead_Time]]+Inventory[[#This Row],[Safety_Stock]]-Inventory[[#This Row],[Current_Inventory]])</f>
        <v>343.20000000000005</v>
      </c>
    </row>
    <row r="1214" spans="1:19" x14ac:dyDescent="0.25">
      <c r="A1214">
        <v>1213</v>
      </c>
      <c r="B1214" t="s">
        <v>1235</v>
      </c>
      <c r="C1214" s="4" t="s">
        <v>21</v>
      </c>
      <c r="D1214" t="s">
        <v>14</v>
      </c>
      <c r="E1214" s="4">
        <v>199</v>
      </c>
      <c r="F1214" s="4">
        <v>12</v>
      </c>
      <c r="G1214" s="4">
        <v>346</v>
      </c>
      <c r="H1214" s="4">
        <v>240</v>
      </c>
      <c r="I1214" s="4">
        <v>197</v>
      </c>
      <c r="J1214" s="6">
        <v>1039</v>
      </c>
      <c r="K1214" s="4">
        <v>0.66</v>
      </c>
      <c r="L1214" s="4" t="s">
        <v>27</v>
      </c>
      <c r="M1214" s="4">
        <f>Inventory[[#This Row],[Daily_Demand]]*Inventory[[#This Row],[Lead_Time_Days]]</f>
        <v>2388</v>
      </c>
      <c r="N1214" s="4">
        <f>MAX(0, Inventory[[#This Row],[Demand_Duration_Lead_time]]+Inventory[[#This Row],[Safety_Stock]]-Inventory[[#This Row],[Current_Inventory]])</f>
        <v>2282</v>
      </c>
      <c r="O12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14" s="8">
        <f>Inventory[[#This Row],[Current_Inventory]]*Inventory[[#This Row],[Unit_Cost]]</f>
        <v>359494</v>
      </c>
      <c r="Q1214" t="str">
        <f>IF(Inventory[[#This Row],[Stockout_Risk_Score]] &gt;= 0.8, "Critical",
   IF(Inventory[[#This Row],[Stockout_Risk_Score]] &gt;= 0.6, "High",
      IF(Inventory[[#This Row],[Stockout_Risk_Score]] &gt;= 0.3, "Medium", "Low")
   )
)</f>
        <v>High</v>
      </c>
      <c r="R1214">
        <f>Inventory[[#This Row],[Lead_Time_Days]]*0.8</f>
        <v>9.6000000000000014</v>
      </c>
      <c r="S1214">
        <f>MAX(0,Inventory[[#This Row],[Daily_Demand]]*Inventory[[#This Row],[Adj_Lead_Time]]+Inventory[[#This Row],[Safety_Stock]]-Inventory[[#This Row],[Current_Inventory]])</f>
        <v>1804.4000000000005</v>
      </c>
    </row>
    <row r="1215" spans="1:19" x14ac:dyDescent="0.25">
      <c r="A1215">
        <v>1214</v>
      </c>
      <c r="B1215" t="s">
        <v>1236</v>
      </c>
      <c r="C1215" s="4" t="s">
        <v>13</v>
      </c>
      <c r="D1215" t="s">
        <v>14</v>
      </c>
      <c r="E1215" s="4">
        <v>150</v>
      </c>
      <c r="F1215" s="4">
        <v>12</v>
      </c>
      <c r="G1215" s="4">
        <v>346</v>
      </c>
      <c r="H1215" s="4">
        <v>52</v>
      </c>
      <c r="I1215" s="4">
        <v>98</v>
      </c>
      <c r="J1215" s="6">
        <v>926.35</v>
      </c>
      <c r="K1215" s="4">
        <v>0.11700000000000001</v>
      </c>
      <c r="L1215" s="4" t="s">
        <v>15</v>
      </c>
      <c r="M1215" s="4">
        <f>Inventory[[#This Row],[Daily_Demand]]*Inventory[[#This Row],[Lead_Time_Days]]</f>
        <v>1800</v>
      </c>
      <c r="N1215" s="4">
        <f>MAX(0, Inventory[[#This Row],[Demand_Duration_Lead_time]]+Inventory[[#This Row],[Safety_Stock]]-Inventory[[#This Row],[Current_Inventory]])</f>
        <v>1506</v>
      </c>
      <c r="O12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15" s="8">
        <f>Inventory[[#This Row],[Current_Inventory]]*Inventory[[#This Row],[Unit_Cost]]</f>
        <v>320517.10000000003</v>
      </c>
      <c r="Q1215" t="str">
        <f>IF(Inventory[[#This Row],[Stockout_Risk_Score]] &gt;= 0.8, "Critical",
   IF(Inventory[[#This Row],[Stockout_Risk_Score]] &gt;= 0.6, "High",
      IF(Inventory[[#This Row],[Stockout_Risk_Score]] &gt;= 0.3, "Medium", "Low")
   )
)</f>
        <v>Low</v>
      </c>
      <c r="R1215">
        <f>Inventory[[#This Row],[Lead_Time_Days]]*0.8</f>
        <v>9.6000000000000014</v>
      </c>
      <c r="S1215">
        <f>MAX(0,Inventory[[#This Row],[Daily_Demand]]*Inventory[[#This Row],[Adj_Lead_Time]]+Inventory[[#This Row],[Safety_Stock]]-Inventory[[#This Row],[Current_Inventory]])</f>
        <v>1146.0000000000002</v>
      </c>
    </row>
    <row r="1216" spans="1:19" x14ac:dyDescent="0.25">
      <c r="A1216">
        <v>1215</v>
      </c>
      <c r="B1216" t="s">
        <v>1237</v>
      </c>
      <c r="C1216" s="4" t="s">
        <v>41</v>
      </c>
      <c r="D1216" t="s">
        <v>22</v>
      </c>
      <c r="E1216" s="4">
        <v>182</v>
      </c>
      <c r="F1216" s="4">
        <v>6</v>
      </c>
      <c r="G1216" s="4">
        <v>174</v>
      </c>
      <c r="H1216" s="4">
        <v>13</v>
      </c>
      <c r="I1216" s="4">
        <v>374</v>
      </c>
      <c r="J1216" s="6">
        <v>532.71</v>
      </c>
      <c r="K1216" s="4">
        <v>0.188</v>
      </c>
      <c r="L1216" s="4" t="s">
        <v>19</v>
      </c>
      <c r="M1216" s="4">
        <f>Inventory[[#This Row],[Daily_Demand]]*Inventory[[#This Row],[Lead_Time_Days]]</f>
        <v>1092</v>
      </c>
      <c r="N1216" s="4">
        <f>MAX(0, Inventory[[#This Row],[Demand_Duration_Lead_time]]+Inventory[[#This Row],[Safety_Stock]]-Inventory[[#This Row],[Current_Inventory]])</f>
        <v>931</v>
      </c>
      <c r="O12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16" s="8">
        <f>Inventory[[#This Row],[Current_Inventory]]*Inventory[[#This Row],[Unit_Cost]]</f>
        <v>92691.540000000008</v>
      </c>
      <c r="Q1216" t="str">
        <f>IF(Inventory[[#This Row],[Stockout_Risk_Score]] &gt;= 0.8, "Critical",
   IF(Inventory[[#This Row],[Stockout_Risk_Score]] &gt;= 0.6, "High",
      IF(Inventory[[#This Row],[Stockout_Risk_Score]] &gt;= 0.3, "Medium", "Low")
   )
)</f>
        <v>Low</v>
      </c>
      <c r="R1216">
        <f>Inventory[[#This Row],[Lead_Time_Days]]*0.8</f>
        <v>4.8000000000000007</v>
      </c>
      <c r="S1216">
        <f>MAX(0,Inventory[[#This Row],[Daily_Demand]]*Inventory[[#This Row],[Adj_Lead_Time]]+Inventory[[#This Row],[Safety_Stock]]-Inventory[[#This Row],[Current_Inventory]])</f>
        <v>712.60000000000014</v>
      </c>
    </row>
    <row r="1217" spans="1:19" x14ac:dyDescent="0.25">
      <c r="A1217">
        <v>1216</v>
      </c>
      <c r="B1217" t="s">
        <v>1238</v>
      </c>
      <c r="C1217" s="4" t="s">
        <v>21</v>
      </c>
      <c r="D1217" t="s">
        <v>22</v>
      </c>
      <c r="E1217" s="4">
        <v>34</v>
      </c>
      <c r="F1217" s="4">
        <v>11</v>
      </c>
      <c r="G1217" s="4">
        <v>29</v>
      </c>
      <c r="H1217" s="4">
        <v>199</v>
      </c>
      <c r="I1217" s="4">
        <v>347</v>
      </c>
      <c r="J1217" s="6">
        <v>242.76</v>
      </c>
      <c r="K1217" s="4">
        <v>0.52800000000000002</v>
      </c>
      <c r="L1217" s="4" t="s">
        <v>15</v>
      </c>
      <c r="M1217" s="4">
        <f>Inventory[[#This Row],[Daily_Demand]]*Inventory[[#This Row],[Lead_Time_Days]]</f>
        <v>374</v>
      </c>
      <c r="N1217" s="4">
        <f>MAX(0, Inventory[[#This Row],[Demand_Duration_Lead_time]]+Inventory[[#This Row],[Safety_Stock]]-Inventory[[#This Row],[Current_Inventory]])</f>
        <v>544</v>
      </c>
      <c r="O12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17" s="8">
        <f>Inventory[[#This Row],[Current_Inventory]]*Inventory[[#This Row],[Unit_Cost]]</f>
        <v>7040.04</v>
      </c>
      <c r="Q1217" t="str">
        <f>IF(Inventory[[#This Row],[Stockout_Risk_Score]] &gt;= 0.8, "Critical",
   IF(Inventory[[#This Row],[Stockout_Risk_Score]] &gt;= 0.6, "High",
      IF(Inventory[[#This Row],[Stockout_Risk_Score]] &gt;= 0.3, "Medium", "Low")
   )
)</f>
        <v>Medium</v>
      </c>
      <c r="R1217">
        <f>Inventory[[#This Row],[Lead_Time_Days]]*0.8</f>
        <v>8.8000000000000007</v>
      </c>
      <c r="S1217">
        <f>MAX(0,Inventory[[#This Row],[Daily_Demand]]*Inventory[[#This Row],[Adj_Lead_Time]]+Inventory[[#This Row],[Safety_Stock]]-Inventory[[#This Row],[Current_Inventory]])</f>
        <v>469.20000000000005</v>
      </c>
    </row>
    <row r="1218" spans="1:19" x14ac:dyDescent="0.25">
      <c r="A1218">
        <v>1217</v>
      </c>
      <c r="B1218" t="s">
        <v>1239</v>
      </c>
      <c r="C1218" s="4" t="s">
        <v>21</v>
      </c>
      <c r="D1218" t="s">
        <v>22</v>
      </c>
      <c r="E1218" s="4">
        <v>130</v>
      </c>
      <c r="F1218" s="4">
        <v>10</v>
      </c>
      <c r="G1218" s="4">
        <v>372</v>
      </c>
      <c r="H1218" s="4">
        <v>259</v>
      </c>
      <c r="I1218" s="4">
        <v>311</v>
      </c>
      <c r="J1218" s="6">
        <v>1118.9000000000001</v>
      </c>
      <c r="K1218" s="4">
        <v>4.3999999999999997E-2</v>
      </c>
      <c r="L1218" s="4" t="s">
        <v>15</v>
      </c>
      <c r="M1218" s="4">
        <f>Inventory[[#This Row],[Daily_Demand]]*Inventory[[#This Row],[Lead_Time_Days]]</f>
        <v>1300</v>
      </c>
      <c r="N1218" s="4">
        <f>MAX(0, Inventory[[#This Row],[Demand_Duration_Lead_time]]+Inventory[[#This Row],[Safety_Stock]]-Inventory[[#This Row],[Current_Inventory]])</f>
        <v>1187</v>
      </c>
      <c r="O12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18" s="8">
        <f>Inventory[[#This Row],[Current_Inventory]]*Inventory[[#This Row],[Unit_Cost]]</f>
        <v>416230.80000000005</v>
      </c>
      <c r="Q1218" t="str">
        <f>IF(Inventory[[#This Row],[Stockout_Risk_Score]] &gt;= 0.8, "Critical",
   IF(Inventory[[#This Row],[Stockout_Risk_Score]] &gt;= 0.6, "High",
      IF(Inventory[[#This Row],[Stockout_Risk_Score]] &gt;= 0.3, "Medium", "Low")
   )
)</f>
        <v>Low</v>
      </c>
      <c r="R1218">
        <f>Inventory[[#This Row],[Lead_Time_Days]]*0.8</f>
        <v>8</v>
      </c>
      <c r="S1218">
        <f>MAX(0,Inventory[[#This Row],[Daily_Demand]]*Inventory[[#This Row],[Adj_Lead_Time]]+Inventory[[#This Row],[Safety_Stock]]-Inventory[[#This Row],[Current_Inventory]])</f>
        <v>927</v>
      </c>
    </row>
    <row r="1219" spans="1:19" x14ac:dyDescent="0.25">
      <c r="A1219">
        <v>1218</v>
      </c>
      <c r="B1219" t="s">
        <v>1240</v>
      </c>
      <c r="C1219" s="4" t="s">
        <v>26</v>
      </c>
      <c r="D1219" t="s">
        <v>14</v>
      </c>
      <c r="E1219" s="4">
        <v>70</v>
      </c>
      <c r="F1219" s="4">
        <v>4</v>
      </c>
      <c r="G1219" s="4">
        <v>202</v>
      </c>
      <c r="H1219" s="4">
        <v>153</v>
      </c>
      <c r="I1219" s="4">
        <v>230</v>
      </c>
      <c r="J1219" s="6">
        <v>664.04</v>
      </c>
      <c r="K1219" s="4">
        <v>0.127</v>
      </c>
      <c r="L1219" s="4" t="s">
        <v>15</v>
      </c>
      <c r="M1219" s="4">
        <f>Inventory[[#This Row],[Daily_Demand]]*Inventory[[#This Row],[Lead_Time_Days]]</f>
        <v>280</v>
      </c>
      <c r="N1219" s="4">
        <f>MAX(0, Inventory[[#This Row],[Demand_Duration_Lead_time]]+Inventory[[#This Row],[Safety_Stock]]-Inventory[[#This Row],[Current_Inventory]])</f>
        <v>231</v>
      </c>
      <c r="O12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19" s="8">
        <f>Inventory[[#This Row],[Current_Inventory]]*Inventory[[#This Row],[Unit_Cost]]</f>
        <v>134136.07999999999</v>
      </c>
      <c r="Q1219" t="str">
        <f>IF(Inventory[[#This Row],[Stockout_Risk_Score]] &gt;= 0.8, "Critical",
   IF(Inventory[[#This Row],[Stockout_Risk_Score]] &gt;= 0.6, "High",
      IF(Inventory[[#This Row],[Stockout_Risk_Score]] &gt;= 0.3, "Medium", "Low")
   )
)</f>
        <v>Low</v>
      </c>
      <c r="R1219">
        <f>Inventory[[#This Row],[Lead_Time_Days]]*0.8</f>
        <v>3.2</v>
      </c>
      <c r="S1219">
        <f>MAX(0,Inventory[[#This Row],[Daily_Demand]]*Inventory[[#This Row],[Adj_Lead_Time]]+Inventory[[#This Row],[Safety_Stock]]-Inventory[[#This Row],[Current_Inventory]])</f>
        <v>175</v>
      </c>
    </row>
    <row r="1220" spans="1:19" x14ac:dyDescent="0.25">
      <c r="A1220">
        <v>1219</v>
      </c>
      <c r="B1220" t="s">
        <v>1241</v>
      </c>
      <c r="C1220" s="4" t="s">
        <v>17</v>
      </c>
      <c r="D1220" t="s">
        <v>22</v>
      </c>
      <c r="E1220" s="4">
        <v>9</v>
      </c>
      <c r="F1220" s="4">
        <v>6</v>
      </c>
      <c r="G1220" s="4">
        <v>474</v>
      </c>
      <c r="H1220" s="4">
        <v>167</v>
      </c>
      <c r="I1220" s="4">
        <v>339</v>
      </c>
      <c r="J1220" s="6">
        <v>1071.8499999999999</v>
      </c>
      <c r="K1220" s="4">
        <v>0.86299999999999999</v>
      </c>
      <c r="L1220" s="4" t="s">
        <v>19</v>
      </c>
      <c r="M1220" s="4">
        <f>Inventory[[#This Row],[Daily_Demand]]*Inventory[[#This Row],[Lead_Time_Days]]</f>
        <v>54</v>
      </c>
      <c r="N1220" s="4">
        <f>MAX(0, Inventory[[#This Row],[Demand_Duration_Lead_time]]+Inventory[[#This Row],[Safety_Stock]]-Inventory[[#This Row],[Current_Inventory]])</f>
        <v>0</v>
      </c>
      <c r="O12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220" s="8">
        <f>Inventory[[#This Row],[Current_Inventory]]*Inventory[[#This Row],[Unit_Cost]]</f>
        <v>508056.89999999997</v>
      </c>
      <c r="Q1220" t="str">
        <f>IF(Inventory[[#This Row],[Stockout_Risk_Score]] &gt;= 0.8, "Critical",
   IF(Inventory[[#This Row],[Stockout_Risk_Score]] &gt;= 0.6, "High",
      IF(Inventory[[#This Row],[Stockout_Risk_Score]] &gt;= 0.3, "Medium", "Low")
   )
)</f>
        <v>Critical</v>
      </c>
      <c r="R1220">
        <f>Inventory[[#This Row],[Lead_Time_Days]]*0.8</f>
        <v>4.8000000000000007</v>
      </c>
      <c r="S1220">
        <f>MAX(0,Inventory[[#This Row],[Daily_Demand]]*Inventory[[#This Row],[Adj_Lead_Time]]+Inventory[[#This Row],[Safety_Stock]]-Inventory[[#This Row],[Current_Inventory]])</f>
        <v>0</v>
      </c>
    </row>
    <row r="1221" spans="1:19" x14ac:dyDescent="0.25">
      <c r="A1221">
        <v>1220</v>
      </c>
      <c r="B1221" t="s">
        <v>1242</v>
      </c>
      <c r="C1221" s="4" t="s">
        <v>41</v>
      </c>
      <c r="D1221" t="s">
        <v>22</v>
      </c>
      <c r="E1221" s="4">
        <v>97</v>
      </c>
      <c r="F1221" s="4">
        <v>14</v>
      </c>
      <c r="G1221" s="4">
        <v>665</v>
      </c>
      <c r="H1221" s="4">
        <v>74</v>
      </c>
      <c r="I1221" s="4">
        <v>171</v>
      </c>
      <c r="J1221" s="6">
        <v>451.93</v>
      </c>
      <c r="K1221" s="4">
        <v>0.84599999999999997</v>
      </c>
      <c r="L1221" s="4" t="s">
        <v>19</v>
      </c>
      <c r="M1221" s="4">
        <f>Inventory[[#This Row],[Daily_Demand]]*Inventory[[#This Row],[Lead_Time_Days]]</f>
        <v>1358</v>
      </c>
      <c r="N1221" s="4">
        <f>MAX(0, Inventory[[#This Row],[Demand_Duration_Lead_time]]+Inventory[[#This Row],[Safety_Stock]]-Inventory[[#This Row],[Current_Inventory]])</f>
        <v>767</v>
      </c>
      <c r="O12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21" s="8">
        <f>Inventory[[#This Row],[Current_Inventory]]*Inventory[[#This Row],[Unit_Cost]]</f>
        <v>300533.45</v>
      </c>
      <c r="Q1221" t="str">
        <f>IF(Inventory[[#This Row],[Stockout_Risk_Score]] &gt;= 0.8, "Critical",
   IF(Inventory[[#This Row],[Stockout_Risk_Score]] &gt;= 0.6, "High",
      IF(Inventory[[#This Row],[Stockout_Risk_Score]] &gt;= 0.3, "Medium", "Low")
   )
)</f>
        <v>Critical</v>
      </c>
      <c r="R1221">
        <f>Inventory[[#This Row],[Lead_Time_Days]]*0.8</f>
        <v>11.200000000000001</v>
      </c>
      <c r="S1221">
        <f>MAX(0,Inventory[[#This Row],[Daily_Demand]]*Inventory[[#This Row],[Adj_Lead_Time]]+Inventory[[#This Row],[Safety_Stock]]-Inventory[[#This Row],[Current_Inventory]])</f>
        <v>495.40000000000009</v>
      </c>
    </row>
    <row r="1222" spans="1:19" x14ac:dyDescent="0.25">
      <c r="A1222">
        <v>1221</v>
      </c>
      <c r="B1222" t="s">
        <v>1243</v>
      </c>
      <c r="C1222" s="4" t="s">
        <v>26</v>
      </c>
      <c r="D1222" t="s">
        <v>14</v>
      </c>
      <c r="E1222" s="4">
        <v>101</v>
      </c>
      <c r="F1222" s="4">
        <v>13</v>
      </c>
      <c r="G1222" s="4">
        <v>25</v>
      </c>
      <c r="H1222" s="4">
        <v>279</v>
      </c>
      <c r="I1222" s="4">
        <v>173</v>
      </c>
      <c r="J1222" s="6">
        <v>1684.44</v>
      </c>
      <c r="K1222" s="4">
        <v>0.34799999999999998</v>
      </c>
      <c r="L1222" s="4" t="s">
        <v>27</v>
      </c>
      <c r="M1222" s="4">
        <f>Inventory[[#This Row],[Daily_Demand]]*Inventory[[#This Row],[Lead_Time_Days]]</f>
        <v>1313</v>
      </c>
      <c r="N1222" s="4">
        <f>MAX(0, Inventory[[#This Row],[Demand_Duration_Lead_time]]+Inventory[[#This Row],[Safety_Stock]]-Inventory[[#This Row],[Current_Inventory]])</f>
        <v>1567</v>
      </c>
      <c r="O12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22" s="8">
        <f>Inventory[[#This Row],[Current_Inventory]]*Inventory[[#This Row],[Unit_Cost]]</f>
        <v>42111</v>
      </c>
      <c r="Q1222" t="str">
        <f>IF(Inventory[[#This Row],[Stockout_Risk_Score]] &gt;= 0.8, "Critical",
   IF(Inventory[[#This Row],[Stockout_Risk_Score]] &gt;= 0.6, "High",
      IF(Inventory[[#This Row],[Stockout_Risk_Score]] &gt;= 0.3, "Medium", "Low")
   )
)</f>
        <v>Medium</v>
      </c>
      <c r="R1222">
        <f>Inventory[[#This Row],[Lead_Time_Days]]*0.8</f>
        <v>10.4</v>
      </c>
      <c r="S1222">
        <f>MAX(0,Inventory[[#This Row],[Daily_Demand]]*Inventory[[#This Row],[Adj_Lead_Time]]+Inventory[[#This Row],[Safety_Stock]]-Inventory[[#This Row],[Current_Inventory]])</f>
        <v>1304.4000000000001</v>
      </c>
    </row>
    <row r="1223" spans="1:19" x14ac:dyDescent="0.25">
      <c r="A1223">
        <v>1222</v>
      </c>
      <c r="B1223" t="s">
        <v>1244</v>
      </c>
      <c r="C1223" s="4" t="s">
        <v>13</v>
      </c>
      <c r="D1223" t="s">
        <v>18</v>
      </c>
      <c r="E1223" s="4">
        <v>174</v>
      </c>
      <c r="F1223" s="4">
        <v>6</v>
      </c>
      <c r="G1223" s="4">
        <v>352</v>
      </c>
      <c r="H1223" s="4">
        <v>84</v>
      </c>
      <c r="I1223" s="4">
        <v>315</v>
      </c>
      <c r="J1223" s="6">
        <v>1999.41</v>
      </c>
      <c r="K1223" s="4">
        <v>0.34799999999999998</v>
      </c>
      <c r="L1223" s="4" t="s">
        <v>15</v>
      </c>
      <c r="M1223" s="4">
        <f>Inventory[[#This Row],[Daily_Demand]]*Inventory[[#This Row],[Lead_Time_Days]]</f>
        <v>1044</v>
      </c>
      <c r="N1223" s="4">
        <f>MAX(0, Inventory[[#This Row],[Demand_Duration_Lead_time]]+Inventory[[#This Row],[Safety_Stock]]-Inventory[[#This Row],[Current_Inventory]])</f>
        <v>776</v>
      </c>
      <c r="O12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23" s="8">
        <f>Inventory[[#This Row],[Current_Inventory]]*Inventory[[#This Row],[Unit_Cost]]</f>
        <v>703792.32000000007</v>
      </c>
      <c r="Q1223" t="str">
        <f>IF(Inventory[[#This Row],[Stockout_Risk_Score]] &gt;= 0.8, "Critical",
   IF(Inventory[[#This Row],[Stockout_Risk_Score]] &gt;= 0.6, "High",
      IF(Inventory[[#This Row],[Stockout_Risk_Score]] &gt;= 0.3, "Medium", "Low")
   )
)</f>
        <v>Medium</v>
      </c>
      <c r="R1223">
        <f>Inventory[[#This Row],[Lead_Time_Days]]*0.8</f>
        <v>4.8000000000000007</v>
      </c>
      <c r="S1223">
        <f>MAX(0,Inventory[[#This Row],[Daily_Demand]]*Inventory[[#This Row],[Adj_Lead_Time]]+Inventory[[#This Row],[Safety_Stock]]-Inventory[[#This Row],[Current_Inventory]])</f>
        <v>567.20000000000016</v>
      </c>
    </row>
    <row r="1224" spans="1:19" x14ac:dyDescent="0.25">
      <c r="A1224">
        <v>1223</v>
      </c>
      <c r="B1224" t="s">
        <v>1245</v>
      </c>
      <c r="C1224" s="4" t="s">
        <v>13</v>
      </c>
      <c r="D1224" t="s">
        <v>18</v>
      </c>
      <c r="E1224" s="4">
        <v>98</v>
      </c>
      <c r="F1224" s="4">
        <v>3</v>
      </c>
      <c r="G1224" s="4">
        <v>352</v>
      </c>
      <c r="H1224" s="4">
        <v>38</v>
      </c>
      <c r="I1224" s="4">
        <v>77</v>
      </c>
      <c r="J1224" s="6">
        <v>678.69</v>
      </c>
      <c r="K1224" s="4">
        <v>0.93700000000000006</v>
      </c>
      <c r="L1224" s="4" t="s">
        <v>27</v>
      </c>
      <c r="M1224" s="4">
        <f>Inventory[[#This Row],[Daily_Demand]]*Inventory[[#This Row],[Lead_Time_Days]]</f>
        <v>294</v>
      </c>
      <c r="N1224" s="4">
        <f>MAX(0, Inventory[[#This Row],[Demand_Duration_Lead_time]]+Inventory[[#This Row],[Safety_Stock]]-Inventory[[#This Row],[Current_Inventory]])</f>
        <v>0</v>
      </c>
      <c r="O12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24" s="8">
        <f>Inventory[[#This Row],[Current_Inventory]]*Inventory[[#This Row],[Unit_Cost]]</f>
        <v>238898.88</v>
      </c>
      <c r="Q1224" t="str">
        <f>IF(Inventory[[#This Row],[Stockout_Risk_Score]] &gt;= 0.8, "Critical",
   IF(Inventory[[#This Row],[Stockout_Risk_Score]] &gt;= 0.6, "High",
      IF(Inventory[[#This Row],[Stockout_Risk_Score]] &gt;= 0.3, "Medium", "Low")
   )
)</f>
        <v>Critical</v>
      </c>
      <c r="R1224">
        <f>Inventory[[#This Row],[Lead_Time_Days]]*0.8</f>
        <v>2.4000000000000004</v>
      </c>
      <c r="S1224">
        <f>MAX(0,Inventory[[#This Row],[Daily_Demand]]*Inventory[[#This Row],[Adj_Lead_Time]]+Inventory[[#This Row],[Safety_Stock]]-Inventory[[#This Row],[Current_Inventory]])</f>
        <v>0</v>
      </c>
    </row>
    <row r="1225" spans="1:19" x14ac:dyDescent="0.25">
      <c r="A1225">
        <v>1224</v>
      </c>
      <c r="B1225" t="s">
        <v>1246</v>
      </c>
      <c r="C1225" s="4" t="s">
        <v>21</v>
      </c>
      <c r="D1225" t="s">
        <v>22</v>
      </c>
      <c r="E1225" s="4">
        <v>110</v>
      </c>
      <c r="F1225" s="4">
        <v>12</v>
      </c>
      <c r="G1225" s="4">
        <v>277</v>
      </c>
      <c r="H1225" s="4">
        <v>247</v>
      </c>
      <c r="I1225" s="4">
        <v>308</v>
      </c>
      <c r="J1225" s="6">
        <v>1692.54</v>
      </c>
      <c r="K1225" s="4">
        <v>2.5999999999999999E-2</v>
      </c>
      <c r="L1225" s="4" t="s">
        <v>19</v>
      </c>
      <c r="M1225" s="4">
        <f>Inventory[[#This Row],[Daily_Demand]]*Inventory[[#This Row],[Lead_Time_Days]]</f>
        <v>1320</v>
      </c>
      <c r="N1225" s="4">
        <f>MAX(0, Inventory[[#This Row],[Demand_Duration_Lead_time]]+Inventory[[#This Row],[Safety_Stock]]-Inventory[[#This Row],[Current_Inventory]])</f>
        <v>1290</v>
      </c>
      <c r="O12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25" s="8">
        <f>Inventory[[#This Row],[Current_Inventory]]*Inventory[[#This Row],[Unit_Cost]]</f>
        <v>468833.58</v>
      </c>
      <c r="Q1225" t="str">
        <f>IF(Inventory[[#This Row],[Stockout_Risk_Score]] &gt;= 0.8, "Critical",
   IF(Inventory[[#This Row],[Stockout_Risk_Score]] &gt;= 0.6, "High",
      IF(Inventory[[#This Row],[Stockout_Risk_Score]] &gt;= 0.3, "Medium", "Low")
   )
)</f>
        <v>Low</v>
      </c>
      <c r="R1225">
        <f>Inventory[[#This Row],[Lead_Time_Days]]*0.8</f>
        <v>9.6000000000000014</v>
      </c>
      <c r="S1225">
        <f>MAX(0,Inventory[[#This Row],[Daily_Demand]]*Inventory[[#This Row],[Adj_Lead_Time]]+Inventory[[#This Row],[Safety_Stock]]-Inventory[[#This Row],[Current_Inventory]])</f>
        <v>1026.0000000000002</v>
      </c>
    </row>
    <row r="1226" spans="1:19" x14ac:dyDescent="0.25">
      <c r="A1226">
        <v>1225</v>
      </c>
      <c r="B1226" t="s">
        <v>1247</v>
      </c>
      <c r="C1226" s="4" t="s">
        <v>21</v>
      </c>
      <c r="D1226" t="s">
        <v>18</v>
      </c>
      <c r="E1226" s="4">
        <v>137</v>
      </c>
      <c r="F1226" s="4">
        <v>5</v>
      </c>
      <c r="G1226" s="4">
        <v>230</v>
      </c>
      <c r="H1226" s="4">
        <v>162</v>
      </c>
      <c r="I1226" s="4">
        <v>126</v>
      </c>
      <c r="J1226" s="6">
        <v>1752.32</v>
      </c>
      <c r="K1226" s="4">
        <v>0.57999999999999996</v>
      </c>
      <c r="L1226" s="4" t="s">
        <v>19</v>
      </c>
      <c r="M1226" s="4">
        <f>Inventory[[#This Row],[Daily_Demand]]*Inventory[[#This Row],[Lead_Time_Days]]</f>
        <v>685</v>
      </c>
      <c r="N1226" s="4">
        <f>MAX(0, Inventory[[#This Row],[Demand_Duration_Lead_time]]+Inventory[[#This Row],[Safety_Stock]]-Inventory[[#This Row],[Current_Inventory]])</f>
        <v>617</v>
      </c>
      <c r="O12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26" s="8">
        <f>Inventory[[#This Row],[Current_Inventory]]*Inventory[[#This Row],[Unit_Cost]]</f>
        <v>403033.59999999998</v>
      </c>
      <c r="Q1226" t="str">
        <f>IF(Inventory[[#This Row],[Stockout_Risk_Score]] &gt;= 0.8, "Critical",
   IF(Inventory[[#This Row],[Stockout_Risk_Score]] &gt;= 0.6, "High",
      IF(Inventory[[#This Row],[Stockout_Risk_Score]] &gt;= 0.3, "Medium", "Low")
   )
)</f>
        <v>Medium</v>
      </c>
      <c r="R1226">
        <f>Inventory[[#This Row],[Lead_Time_Days]]*0.8</f>
        <v>4</v>
      </c>
      <c r="S1226">
        <f>MAX(0,Inventory[[#This Row],[Daily_Demand]]*Inventory[[#This Row],[Adj_Lead_Time]]+Inventory[[#This Row],[Safety_Stock]]-Inventory[[#This Row],[Current_Inventory]])</f>
        <v>480</v>
      </c>
    </row>
    <row r="1227" spans="1:19" x14ac:dyDescent="0.25">
      <c r="A1227">
        <v>1226</v>
      </c>
      <c r="B1227" t="s">
        <v>1248</v>
      </c>
      <c r="C1227" s="4" t="s">
        <v>13</v>
      </c>
      <c r="D1227" t="s">
        <v>18</v>
      </c>
      <c r="E1227" s="4">
        <v>182</v>
      </c>
      <c r="F1227" s="4">
        <v>12</v>
      </c>
      <c r="G1227" s="4">
        <v>70</v>
      </c>
      <c r="H1227" s="4">
        <v>103</v>
      </c>
      <c r="I1227" s="4">
        <v>243</v>
      </c>
      <c r="J1227" s="6">
        <v>1992.34</v>
      </c>
      <c r="K1227" s="4">
        <v>0.59699999999999998</v>
      </c>
      <c r="L1227" s="4" t="s">
        <v>27</v>
      </c>
      <c r="M1227" s="4">
        <f>Inventory[[#This Row],[Daily_Demand]]*Inventory[[#This Row],[Lead_Time_Days]]</f>
        <v>2184</v>
      </c>
      <c r="N1227" s="4">
        <f>MAX(0, Inventory[[#This Row],[Demand_Duration_Lead_time]]+Inventory[[#This Row],[Safety_Stock]]-Inventory[[#This Row],[Current_Inventory]])</f>
        <v>2217</v>
      </c>
      <c r="O12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27" s="8">
        <f>Inventory[[#This Row],[Current_Inventory]]*Inventory[[#This Row],[Unit_Cost]]</f>
        <v>139463.79999999999</v>
      </c>
      <c r="Q1227" t="str">
        <f>IF(Inventory[[#This Row],[Stockout_Risk_Score]] &gt;= 0.8, "Critical",
   IF(Inventory[[#This Row],[Stockout_Risk_Score]] &gt;= 0.6, "High",
      IF(Inventory[[#This Row],[Stockout_Risk_Score]] &gt;= 0.3, "Medium", "Low")
   )
)</f>
        <v>Medium</v>
      </c>
      <c r="R1227">
        <f>Inventory[[#This Row],[Lead_Time_Days]]*0.8</f>
        <v>9.6000000000000014</v>
      </c>
      <c r="S1227">
        <f>MAX(0,Inventory[[#This Row],[Daily_Demand]]*Inventory[[#This Row],[Adj_Lead_Time]]+Inventory[[#This Row],[Safety_Stock]]-Inventory[[#This Row],[Current_Inventory]])</f>
        <v>1780.2000000000003</v>
      </c>
    </row>
    <row r="1228" spans="1:19" x14ac:dyDescent="0.25">
      <c r="A1228">
        <v>1227</v>
      </c>
      <c r="B1228" t="s">
        <v>1249</v>
      </c>
      <c r="C1228" s="4" t="s">
        <v>21</v>
      </c>
      <c r="D1228" t="s">
        <v>18</v>
      </c>
      <c r="E1228" s="4">
        <v>89</v>
      </c>
      <c r="F1228" s="4">
        <v>12</v>
      </c>
      <c r="G1228" s="4">
        <v>464</v>
      </c>
      <c r="H1228" s="4">
        <v>246</v>
      </c>
      <c r="I1228" s="4">
        <v>84</v>
      </c>
      <c r="J1228" s="6">
        <v>718.3</v>
      </c>
      <c r="K1228" s="4">
        <v>0.78800000000000003</v>
      </c>
      <c r="L1228" s="4" t="s">
        <v>27</v>
      </c>
      <c r="M1228" s="4">
        <f>Inventory[[#This Row],[Daily_Demand]]*Inventory[[#This Row],[Lead_Time_Days]]</f>
        <v>1068</v>
      </c>
      <c r="N1228" s="4">
        <f>MAX(0, Inventory[[#This Row],[Demand_Duration_Lead_time]]+Inventory[[#This Row],[Safety_Stock]]-Inventory[[#This Row],[Current_Inventory]])</f>
        <v>850</v>
      </c>
      <c r="O12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28" s="8">
        <f>Inventory[[#This Row],[Current_Inventory]]*Inventory[[#This Row],[Unit_Cost]]</f>
        <v>333291.19999999995</v>
      </c>
      <c r="Q1228" t="str">
        <f>IF(Inventory[[#This Row],[Stockout_Risk_Score]] &gt;= 0.8, "Critical",
   IF(Inventory[[#This Row],[Stockout_Risk_Score]] &gt;= 0.6, "High",
      IF(Inventory[[#This Row],[Stockout_Risk_Score]] &gt;= 0.3, "Medium", "Low")
   )
)</f>
        <v>High</v>
      </c>
      <c r="R1228">
        <f>Inventory[[#This Row],[Lead_Time_Days]]*0.8</f>
        <v>9.6000000000000014</v>
      </c>
      <c r="S1228">
        <f>MAX(0,Inventory[[#This Row],[Daily_Demand]]*Inventory[[#This Row],[Adj_Lead_Time]]+Inventory[[#This Row],[Safety_Stock]]-Inventory[[#This Row],[Current_Inventory]])</f>
        <v>636.40000000000009</v>
      </c>
    </row>
    <row r="1229" spans="1:19" x14ac:dyDescent="0.25">
      <c r="A1229">
        <v>1228</v>
      </c>
      <c r="B1229" t="s">
        <v>1250</v>
      </c>
      <c r="C1229" s="4" t="s">
        <v>41</v>
      </c>
      <c r="D1229" t="s">
        <v>18</v>
      </c>
      <c r="E1229" s="4">
        <v>62</v>
      </c>
      <c r="F1229" s="4">
        <v>3</v>
      </c>
      <c r="G1229" s="4">
        <v>678</v>
      </c>
      <c r="H1229" s="4">
        <v>124</v>
      </c>
      <c r="I1229" s="4">
        <v>163</v>
      </c>
      <c r="J1229" s="6">
        <v>1524.28</v>
      </c>
      <c r="K1229" s="4">
        <v>0.95199999999999996</v>
      </c>
      <c r="L1229" s="4" t="s">
        <v>15</v>
      </c>
      <c r="M1229" s="4">
        <f>Inventory[[#This Row],[Daily_Demand]]*Inventory[[#This Row],[Lead_Time_Days]]</f>
        <v>186</v>
      </c>
      <c r="N1229" s="4">
        <f>MAX(0, Inventory[[#This Row],[Demand_Duration_Lead_time]]+Inventory[[#This Row],[Safety_Stock]]-Inventory[[#This Row],[Current_Inventory]])</f>
        <v>0</v>
      </c>
      <c r="O12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229" s="8">
        <f>Inventory[[#This Row],[Current_Inventory]]*Inventory[[#This Row],[Unit_Cost]]</f>
        <v>1033461.84</v>
      </c>
      <c r="Q1229" t="str">
        <f>IF(Inventory[[#This Row],[Stockout_Risk_Score]] &gt;= 0.8, "Critical",
   IF(Inventory[[#This Row],[Stockout_Risk_Score]] &gt;= 0.6, "High",
      IF(Inventory[[#This Row],[Stockout_Risk_Score]] &gt;= 0.3, "Medium", "Low")
   )
)</f>
        <v>Critical</v>
      </c>
      <c r="R1229">
        <f>Inventory[[#This Row],[Lead_Time_Days]]*0.8</f>
        <v>2.4000000000000004</v>
      </c>
      <c r="S1229">
        <f>MAX(0,Inventory[[#This Row],[Daily_Demand]]*Inventory[[#This Row],[Adj_Lead_Time]]+Inventory[[#This Row],[Safety_Stock]]-Inventory[[#This Row],[Current_Inventory]])</f>
        <v>0</v>
      </c>
    </row>
    <row r="1230" spans="1:19" x14ac:dyDescent="0.25">
      <c r="A1230">
        <v>1229</v>
      </c>
      <c r="B1230" t="s">
        <v>1251</v>
      </c>
      <c r="C1230" s="4" t="s">
        <v>21</v>
      </c>
      <c r="D1230" t="s">
        <v>22</v>
      </c>
      <c r="E1230" s="4">
        <v>83</v>
      </c>
      <c r="F1230" s="4">
        <v>6</v>
      </c>
      <c r="G1230" s="4">
        <v>396</v>
      </c>
      <c r="H1230" s="4">
        <v>228</v>
      </c>
      <c r="I1230" s="4">
        <v>111</v>
      </c>
      <c r="J1230" s="6">
        <v>496.18</v>
      </c>
      <c r="K1230" s="4">
        <v>0.35599999999999998</v>
      </c>
      <c r="L1230" s="4" t="s">
        <v>19</v>
      </c>
      <c r="M1230" s="4">
        <f>Inventory[[#This Row],[Daily_Demand]]*Inventory[[#This Row],[Lead_Time_Days]]</f>
        <v>498</v>
      </c>
      <c r="N1230" s="4">
        <f>MAX(0, Inventory[[#This Row],[Demand_Duration_Lead_time]]+Inventory[[#This Row],[Safety_Stock]]-Inventory[[#This Row],[Current_Inventory]])</f>
        <v>330</v>
      </c>
      <c r="O12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30" s="8">
        <f>Inventory[[#This Row],[Current_Inventory]]*Inventory[[#This Row],[Unit_Cost]]</f>
        <v>196487.28</v>
      </c>
      <c r="Q1230" t="str">
        <f>IF(Inventory[[#This Row],[Stockout_Risk_Score]] &gt;= 0.8, "Critical",
   IF(Inventory[[#This Row],[Stockout_Risk_Score]] &gt;= 0.6, "High",
      IF(Inventory[[#This Row],[Stockout_Risk_Score]] &gt;= 0.3, "Medium", "Low")
   )
)</f>
        <v>Medium</v>
      </c>
      <c r="R1230">
        <f>Inventory[[#This Row],[Lead_Time_Days]]*0.8</f>
        <v>4.8000000000000007</v>
      </c>
      <c r="S1230">
        <f>MAX(0,Inventory[[#This Row],[Daily_Demand]]*Inventory[[#This Row],[Adj_Lead_Time]]+Inventory[[#This Row],[Safety_Stock]]-Inventory[[#This Row],[Current_Inventory]])</f>
        <v>230.40000000000009</v>
      </c>
    </row>
    <row r="1231" spans="1:19" x14ac:dyDescent="0.25">
      <c r="A1231">
        <v>1230</v>
      </c>
      <c r="B1231" t="s">
        <v>1252</v>
      </c>
      <c r="C1231" s="4" t="s">
        <v>17</v>
      </c>
      <c r="D1231" t="s">
        <v>18</v>
      </c>
      <c r="E1231" s="4">
        <v>12</v>
      </c>
      <c r="F1231" s="4">
        <v>11</v>
      </c>
      <c r="G1231" s="4">
        <v>659</v>
      </c>
      <c r="H1231" s="4">
        <v>255</v>
      </c>
      <c r="I1231" s="4">
        <v>101</v>
      </c>
      <c r="J1231" s="6">
        <v>1268.3499999999999</v>
      </c>
      <c r="K1231" s="4">
        <v>0.438</v>
      </c>
      <c r="L1231" s="4" t="s">
        <v>15</v>
      </c>
      <c r="M1231" s="4">
        <f>Inventory[[#This Row],[Daily_Demand]]*Inventory[[#This Row],[Lead_Time_Days]]</f>
        <v>132</v>
      </c>
      <c r="N1231" s="4">
        <f>MAX(0, Inventory[[#This Row],[Demand_Duration_Lead_time]]+Inventory[[#This Row],[Safety_Stock]]-Inventory[[#This Row],[Current_Inventory]])</f>
        <v>0</v>
      </c>
      <c r="O12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31" s="8">
        <f>Inventory[[#This Row],[Current_Inventory]]*Inventory[[#This Row],[Unit_Cost]]</f>
        <v>835842.64999999991</v>
      </c>
      <c r="Q1231" t="str">
        <f>IF(Inventory[[#This Row],[Stockout_Risk_Score]] &gt;= 0.8, "Critical",
   IF(Inventory[[#This Row],[Stockout_Risk_Score]] &gt;= 0.6, "High",
      IF(Inventory[[#This Row],[Stockout_Risk_Score]] &gt;= 0.3, "Medium", "Low")
   )
)</f>
        <v>Medium</v>
      </c>
      <c r="R1231">
        <f>Inventory[[#This Row],[Lead_Time_Days]]*0.8</f>
        <v>8.8000000000000007</v>
      </c>
      <c r="S1231">
        <f>MAX(0,Inventory[[#This Row],[Daily_Demand]]*Inventory[[#This Row],[Adj_Lead_Time]]+Inventory[[#This Row],[Safety_Stock]]-Inventory[[#This Row],[Current_Inventory]])</f>
        <v>0</v>
      </c>
    </row>
    <row r="1232" spans="1:19" x14ac:dyDescent="0.25">
      <c r="A1232">
        <v>1231</v>
      </c>
      <c r="B1232" t="s">
        <v>1253</v>
      </c>
      <c r="C1232" s="4" t="s">
        <v>21</v>
      </c>
      <c r="D1232" t="s">
        <v>18</v>
      </c>
      <c r="E1232" s="4">
        <v>163</v>
      </c>
      <c r="F1232" s="4">
        <v>14</v>
      </c>
      <c r="G1232" s="4">
        <v>505</v>
      </c>
      <c r="H1232" s="4">
        <v>41</v>
      </c>
      <c r="I1232" s="4">
        <v>165</v>
      </c>
      <c r="J1232" s="6">
        <v>1424.44</v>
      </c>
      <c r="K1232" s="4">
        <v>0.67100000000000004</v>
      </c>
      <c r="L1232" s="4" t="s">
        <v>15</v>
      </c>
      <c r="M1232" s="4">
        <f>Inventory[[#This Row],[Daily_Demand]]*Inventory[[#This Row],[Lead_Time_Days]]</f>
        <v>2282</v>
      </c>
      <c r="N1232" s="4">
        <f>MAX(0, Inventory[[#This Row],[Demand_Duration_Lead_time]]+Inventory[[#This Row],[Safety_Stock]]-Inventory[[#This Row],[Current_Inventory]])</f>
        <v>1818</v>
      </c>
      <c r="O12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32" s="8">
        <f>Inventory[[#This Row],[Current_Inventory]]*Inventory[[#This Row],[Unit_Cost]]</f>
        <v>719342.20000000007</v>
      </c>
      <c r="Q1232" t="str">
        <f>IF(Inventory[[#This Row],[Stockout_Risk_Score]] &gt;= 0.8, "Critical",
   IF(Inventory[[#This Row],[Stockout_Risk_Score]] &gt;= 0.6, "High",
      IF(Inventory[[#This Row],[Stockout_Risk_Score]] &gt;= 0.3, "Medium", "Low")
   )
)</f>
        <v>High</v>
      </c>
      <c r="R1232">
        <f>Inventory[[#This Row],[Lead_Time_Days]]*0.8</f>
        <v>11.200000000000001</v>
      </c>
      <c r="S1232">
        <f>MAX(0,Inventory[[#This Row],[Daily_Demand]]*Inventory[[#This Row],[Adj_Lead_Time]]+Inventory[[#This Row],[Safety_Stock]]-Inventory[[#This Row],[Current_Inventory]])</f>
        <v>1361.6000000000001</v>
      </c>
    </row>
    <row r="1233" spans="1:19" x14ac:dyDescent="0.25">
      <c r="A1233">
        <v>1232</v>
      </c>
      <c r="B1233" t="s">
        <v>1254</v>
      </c>
      <c r="C1233" s="4" t="s">
        <v>26</v>
      </c>
      <c r="D1233" t="s">
        <v>14</v>
      </c>
      <c r="E1233" s="4">
        <v>16</v>
      </c>
      <c r="F1233" s="4">
        <v>13</v>
      </c>
      <c r="G1233" s="4">
        <v>789</v>
      </c>
      <c r="H1233" s="4">
        <v>29</v>
      </c>
      <c r="I1233" s="4">
        <v>96</v>
      </c>
      <c r="J1233" s="6">
        <v>1495.19</v>
      </c>
      <c r="K1233" s="4">
        <v>0.96699999999999997</v>
      </c>
      <c r="L1233" s="4" t="s">
        <v>19</v>
      </c>
      <c r="M1233" s="4">
        <f>Inventory[[#This Row],[Daily_Demand]]*Inventory[[#This Row],[Lead_Time_Days]]</f>
        <v>208</v>
      </c>
      <c r="N1233" s="4">
        <f>MAX(0, Inventory[[#This Row],[Demand_Duration_Lead_time]]+Inventory[[#This Row],[Safety_Stock]]-Inventory[[#This Row],[Current_Inventory]])</f>
        <v>0</v>
      </c>
      <c r="O12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233" s="8">
        <f>Inventory[[#This Row],[Current_Inventory]]*Inventory[[#This Row],[Unit_Cost]]</f>
        <v>1179704.9100000001</v>
      </c>
      <c r="Q1233" t="str">
        <f>IF(Inventory[[#This Row],[Stockout_Risk_Score]] &gt;= 0.8, "Critical",
   IF(Inventory[[#This Row],[Stockout_Risk_Score]] &gt;= 0.6, "High",
      IF(Inventory[[#This Row],[Stockout_Risk_Score]] &gt;= 0.3, "Medium", "Low")
   )
)</f>
        <v>Critical</v>
      </c>
      <c r="R1233">
        <f>Inventory[[#This Row],[Lead_Time_Days]]*0.8</f>
        <v>10.4</v>
      </c>
      <c r="S1233">
        <f>MAX(0,Inventory[[#This Row],[Daily_Demand]]*Inventory[[#This Row],[Adj_Lead_Time]]+Inventory[[#This Row],[Safety_Stock]]-Inventory[[#This Row],[Current_Inventory]])</f>
        <v>0</v>
      </c>
    </row>
    <row r="1234" spans="1:19" x14ac:dyDescent="0.25">
      <c r="A1234">
        <v>1233</v>
      </c>
      <c r="B1234" t="s">
        <v>1255</v>
      </c>
      <c r="C1234" s="4" t="s">
        <v>41</v>
      </c>
      <c r="D1234" t="s">
        <v>22</v>
      </c>
      <c r="E1234" s="4">
        <v>153</v>
      </c>
      <c r="F1234" s="4">
        <v>3</v>
      </c>
      <c r="G1234" s="4">
        <v>70</v>
      </c>
      <c r="H1234" s="4">
        <v>62</v>
      </c>
      <c r="I1234" s="4">
        <v>150</v>
      </c>
      <c r="J1234" s="6">
        <v>453.99</v>
      </c>
      <c r="K1234" s="4">
        <v>0.89100000000000001</v>
      </c>
      <c r="L1234" s="4" t="s">
        <v>19</v>
      </c>
      <c r="M1234" s="4">
        <f>Inventory[[#This Row],[Daily_Demand]]*Inventory[[#This Row],[Lead_Time_Days]]</f>
        <v>459</v>
      </c>
      <c r="N1234" s="4">
        <f>MAX(0, Inventory[[#This Row],[Demand_Duration_Lead_time]]+Inventory[[#This Row],[Safety_Stock]]-Inventory[[#This Row],[Current_Inventory]])</f>
        <v>451</v>
      </c>
      <c r="O12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34" s="8">
        <f>Inventory[[#This Row],[Current_Inventory]]*Inventory[[#This Row],[Unit_Cost]]</f>
        <v>31779.3</v>
      </c>
      <c r="Q1234" t="str">
        <f>IF(Inventory[[#This Row],[Stockout_Risk_Score]] &gt;= 0.8, "Critical",
   IF(Inventory[[#This Row],[Stockout_Risk_Score]] &gt;= 0.6, "High",
      IF(Inventory[[#This Row],[Stockout_Risk_Score]] &gt;= 0.3, "Medium", "Low")
   )
)</f>
        <v>Critical</v>
      </c>
      <c r="R1234">
        <f>Inventory[[#This Row],[Lead_Time_Days]]*0.8</f>
        <v>2.4000000000000004</v>
      </c>
      <c r="S1234">
        <f>MAX(0,Inventory[[#This Row],[Daily_Demand]]*Inventory[[#This Row],[Adj_Lead_Time]]+Inventory[[#This Row],[Safety_Stock]]-Inventory[[#This Row],[Current_Inventory]])</f>
        <v>359.20000000000005</v>
      </c>
    </row>
    <row r="1235" spans="1:19" x14ac:dyDescent="0.25">
      <c r="A1235">
        <v>1234</v>
      </c>
      <c r="B1235" t="s">
        <v>1256</v>
      </c>
      <c r="C1235" s="4" t="s">
        <v>26</v>
      </c>
      <c r="D1235" t="s">
        <v>14</v>
      </c>
      <c r="E1235" s="4">
        <v>98</v>
      </c>
      <c r="F1235" s="4">
        <v>11</v>
      </c>
      <c r="G1235" s="4">
        <v>173</v>
      </c>
      <c r="H1235" s="4">
        <v>215</v>
      </c>
      <c r="I1235" s="4">
        <v>328</v>
      </c>
      <c r="J1235" s="6">
        <v>1705.01</v>
      </c>
      <c r="K1235" s="4">
        <v>0.66700000000000004</v>
      </c>
      <c r="L1235" s="4" t="s">
        <v>15</v>
      </c>
      <c r="M1235" s="4">
        <f>Inventory[[#This Row],[Daily_Demand]]*Inventory[[#This Row],[Lead_Time_Days]]</f>
        <v>1078</v>
      </c>
      <c r="N1235" s="4">
        <f>MAX(0, Inventory[[#This Row],[Demand_Duration_Lead_time]]+Inventory[[#This Row],[Safety_Stock]]-Inventory[[#This Row],[Current_Inventory]])</f>
        <v>1120</v>
      </c>
      <c r="O12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35" s="8">
        <f>Inventory[[#This Row],[Current_Inventory]]*Inventory[[#This Row],[Unit_Cost]]</f>
        <v>294966.73</v>
      </c>
      <c r="Q1235" t="str">
        <f>IF(Inventory[[#This Row],[Stockout_Risk_Score]] &gt;= 0.8, "Critical",
   IF(Inventory[[#This Row],[Stockout_Risk_Score]] &gt;= 0.6, "High",
      IF(Inventory[[#This Row],[Stockout_Risk_Score]] &gt;= 0.3, "Medium", "Low")
   )
)</f>
        <v>High</v>
      </c>
      <c r="R1235">
        <f>Inventory[[#This Row],[Lead_Time_Days]]*0.8</f>
        <v>8.8000000000000007</v>
      </c>
      <c r="S1235">
        <f>MAX(0,Inventory[[#This Row],[Daily_Demand]]*Inventory[[#This Row],[Adj_Lead_Time]]+Inventory[[#This Row],[Safety_Stock]]-Inventory[[#This Row],[Current_Inventory]])</f>
        <v>904.40000000000009</v>
      </c>
    </row>
    <row r="1236" spans="1:19" x14ac:dyDescent="0.25">
      <c r="A1236">
        <v>1235</v>
      </c>
      <c r="B1236" t="s">
        <v>1257</v>
      </c>
      <c r="C1236" s="4" t="s">
        <v>26</v>
      </c>
      <c r="D1236" t="s">
        <v>14</v>
      </c>
      <c r="E1236" s="4">
        <v>194</v>
      </c>
      <c r="F1236" s="4">
        <v>10</v>
      </c>
      <c r="G1236" s="4">
        <v>601</v>
      </c>
      <c r="H1236" s="4">
        <v>228</v>
      </c>
      <c r="I1236" s="4">
        <v>156</v>
      </c>
      <c r="J1236" s="6">
        <v>870.9</v>
      </c>
      <c r="K1236" s="4">
        <v>0.85699999999999998</v>
      </c>
      <c r="L1236" s="4" t="s">
        <v>27</v>
      </c>
      <c r="M1236" s="4">
        <f>Inventory[[#This Row],[Daily_Demand]]*Inventory[[#This Row],[Lead_Time_Days]]</f>
        <v>1940</v>
      </c>
      <c r="N1236" s="4">
        <f>MAX(0, Inventory[[#This Row],[Demand_Duration_Lead_time]]+Inventory[[#This Row],[Safety_Stock]]-Inventory[[#This Row],[Current_Inventory]])</f>
        <v>1567</v>
      </c>
      <c r="O12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36" s="8">
        <f>Inventory[[#This Row],[Current_Inventory]]*Inventory[[#This Row],[Unit_Cost]]</f>
        <v>523410.89999999997</v>
      </c>
      <c r="Q1236" t="str">
        <f>IF(Inventory[[#This Row],[Stockout_Risk_Score]] &gt;= 0.8, "Critical",
   IF(Inventory[[#This Row],[Stockout_Risk_Score]] &gt;= 0.6, "High",
      IF(Inventory[[#This Row],[Stockout_Risk_Score]] &gt;= 0.3, "Medium", "Low")
   )
)</f>
        <v>Critical</v>
      </c>
      <c r="R1236">
        <f>Inventory[[#This Row],[Lead_Time_Days]]*0.8</f>
        <v>8</v>
      </c>
      <c r="S1236">
        <f>MAX(0,Inventory[[#This Row],[Daily_Demand]]*Inventory[[#This Row],[Adj_Lead_Time]]+Inventory[[#This Row],[Safety_Stock]]-Inventory[[#This Row],[Current_Inventory]])</f>
        <v>1179</v>
      </c>
    </row>
    <row r="1237" spans="1:19" x14ac:dyDescent="0.25">
      <c r="A1237">
        <v>1236</v>
      </c>
      <c r="B1237" t="s">
        <v>1258</v>
      </c>
      <c r="C1237" s="4" t="s">
        <v>17</v>
      </c>
      <c r="D1237" t="s">
        <v>22</v>
      </c>
      <c r="E1237" s="4">
        <v>95</v>
      </c>
      <c r="F1237" s="4">
        <v>11</v>
      </c>
      <c r="G1237" s="4">
        <v>329</v>
      </c>
      <c r="H1237" s="4">
        <v>204</v>
      </c>
      <c r="I1237" s="4">
        <v>84</v>
      </c>
      <c r="J1237" s="6">
        <v>471.92</v>
      </c>
      <c r="K1237" s="4">
        <v>8.5000000000000006E-2</v>
      </c>
      <c r="L1237" s="4" t="s">
        <v>19</v>
      </c>
      <c r="M1237" s="4">
        <f>Inventory[[#This Row],[Daily_Demand]]*Inventory[[#This Row],[Lead_Time_Days]]</f>
        <v>1045</v>
      </c>
      <c r="N1237" s="4">
        <f>MAX(0, Inventory[[#This Row],[Demand_Duration_Lead_time]]+Inventory[[#This Row],[Safety_Stock]]-Inventory[[#This Row],[Current_Inventory]])</f>
        <v>920</v>
      </c>
      <c r="O12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37" s="8">
        <f>Inventory[[#This Row],[Current_Inventory]]*Inventory[[#This Row],[Unit_Cost]]</f>
        <v>155261.68</v>
      </c>
      <c r="Q1237" t="str">
        <f>IF(Inventory[[#This Row],[Stockout_Risk_Score]] &gt;= 0.8, "Critical",
   IF(Inventory[[#This Row],[Stockout_Risk_Score]] &gt;= 0.6, "High",
      IF(Inventory[[#This Row],[Stockout_Risk_Score]] &gt;= 0.3, "Medium", "Low")
   )
)</f>
        <v>Low</v>
      </c>
      <c r="R1237">
        <f>Inventory[[#This Row],[Lead_Time_Days]]*0.8</f>
        <v>8.8000000000000007</v>
      </c>
      <c r="S1237">
        <f>MAX(0,Inventory[[#This Row],[Daily_Demand]]*Inventory[[#This Row],[Adj_Lead_Time]]+Inventory[[#This Row],[Safety_Stock]]-Inventory[[#This Row],[Current_Inventory]])</f>
        <v>711</v>
      </c>
    </row>
    <row r="1238" spans="1:19" x14ac:dyDescent="0.25">
      <c r="A1238">
        <v>1237</v>
      </c>
      <c r="B1238" t="s">
        <v>1259</v>
      </c>
      <c r="C1238" s="4" t="s">
        <v>41</v>
      </c>
      <c r="D1238" t="s">
        <v>18</v>
      </c>
      <c r="E1238" s="4">
        <v>37</v>
      </c>
      <c r="F1238" s="4">
        <v>7</v>
      </c>
      <c r="G1238" s="4">
        <v>418</v>
      </c>
      <c r="H1238" s="4">
        <v>204</v>
      </c>
      <c r="I1238" s="4">
        <v>337</v>
      </c>
      <c r="J1238" s="6">
        <v>1107.94</v>
      </c>
      <c r="K1238" s="4">
        <v>0.377</v>
      </c>
      <c r="L1238" s="4" t="s">
        <v>15</v>
      </c>
      <c r="M1238" s="4">
        <f>Inventory[[#This Row],[Daily_Demand]]*Inventory[[#This Row],[Lead_Time_Days]]</f>
        <v>259</v>
      </c>
      <c r="N1238" s="4">
        <f>MAX(0, Inventory[[#This Row],[Demand_Duration_Lead_time]]+Inventory[[#This Row],[Safety_Stock]]-Inventory[[#This Row],[Current_Inventory]])</f>
        <v>45</v>
      </c>
      <c r="O12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38" s="8">
        <f>Inventory[[#This Row],[Current_Inventory]]*Inventory[[#This Row],[Unit_Cost]]</f>
        <v>463118.92000000004</v>
      </c>
      <c r="Q1238" t="str">
        <f>IF(Inventory[[#This Row],[Stockout_Risk_Score]] &gt;= 0.8, "Critical",
   IF(Inventory[[#This Row],[Stockout_Risk_Score]] &gt;= 0.6, "High",
      IF(Inventory[[#This Row],[Stockout_Risk_Score]] &gt;= 0.3, "Medium", "Low")
   )
)</f>
        <v>Medium</v>
      </c>
      <c r="R1238">
        <f>Inventory[[#This Row],[Lead_Time_Days]]*0.8</f>
        <v>5.6000000000000005</v>
      </c>
      <c r="S1238">
        <f>MAX(0,Inventory[[#This Row],[Daily_Demand]]*Inventory[[#This Row],[Adj_Lead_Time]]+Inventory[[#This Row],[Safety_Stock]]-Inventory[[#This Row],[Current_Inventory]])</f>
        <v>0</v>
      </c>
    </row>
    <row r="1239" spans="1:19" x14ac:dyDescent="0.25">
      <c r="A1239">
        <v>1238</v>
      </c>
      <c r="B1239" t="s">
        <v>1260</v>
      </c>
      <c r="C1239" s="4" t="s">
        <v>41</v>
      </c>
      <c r="D1239" t="s">
        <v>14</v>
      </c>
      <c r="E1239" s="4">
        <v>158</v>
      </c>
      <c r="F1239" s="4">
        <v>9</v>
      </c>
      <c r="G1239" s="4">
        <v>153</v>
      </c>
      <c r="H1239" s="4">
        <v>91</v>
      </c>
      <c r="I1239" s="4">
        <v>51</v>
      </c>
      <c r="J1239" s="6">
        <v>1733.55</v>
      </c>
      <c r="K1239" s="4">
        <v>1.2999999999999999E-2</v>
      </c>
      <c r="L1239" s="4" t="s">
        <v>27</v>
      </c>
      <c r="M1239" s="4">
        <f>Inventory[[#This Row],[Daily_Demand]]*Inventory[[#This Row],[Lead_Time_Days]]</f>
        <v>1422</v>
      </c>
      <c r="N1239" s="4">
        <f>MAX(0, Inventory[[#This Row],[Demand_Duration_Lead_time]]+Inventory[[#This Row],[Safety_Stock]]-Inventory[[#This Row],[Current_Inventory]])</f>
        <v>1360</v>
      </c>
      <c r="O12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39" s="8">
        <f>Inventory[[#This Row],[Current_Inventory]]*Inventory[[#This Row],[Unit_Cost]]</f>
        <v>265233.14999999997</v>
      </c>
      <c r="Q1239" t="str">
        <f>IF(Inventory[[#This Row],[Stockout_Risk_Score]] &gt;= 0.8, "Critical",
   IF(Inventory[[#This Row],[Stockout_Risk_Score]] &gt;= 0.6, "High",
      IF(Inventory[[#This Row],[Stockout_Risk_Score]] &gt;= 0.3, "Medium", "Low")
   )
)</f>
        <v>Low</v>
      </c>
      <c r="R1239">
        <f>Inventory[[#This Row],[Lead_Time_Days]]*0.8</f>
        <v>7.2</v>
      </c>
      <c r="S1239">
        <f>MAX(0,Inventory[[#This Row],[Daily_Demand]]*Inventory[[#This Row],[Adj_Lead_Time]]+Inventory[[#This Row],[Safety_Stock]]-Inventory[[#This Row],[Current_Inventory]])</f>
        <v>1075.6000000000001</v>
      </c>
    </row>
    <row r="1240" spans="1:19" x14ac:dyDescent="0.25">
      <c r="A1240">
        <v>1239</v>
      </c>
      <c r="B1240" t="s">
        <v>1261</v>
      </c>
      <c r="C1240" s="4" t="s">
        <v>41</v>
      </c>
      <c r="D1240" t="s">
        <v>22</v>
      </c>
      <c r="E1240" s="4">
        <v>104</v>
      </c>
      <c r="F1240" s="4">
        <v>10</v>
      </c>
      <c r="G1240" s="4">
        <v>239</v>
      </c>
      <c r="H1240" s="4">
        <v>10</v>
      </c>
      <c r="I1240" s="4">
        <v>288</v>
      </c>
      <c r="J1240" s="6">
        <v>1935.82</v>
      </c>
      <c r="K1240" s="4">
        <v>0.17699999999999999</v>
      </c>
      <c r="L1240" s="4" t="s">
        <v>15</v>
      </c>
      <c r="M1240" s="4">
        <f>Inventory[[#This Row],[Daily_Demand]]*Inventory[[#This Row],[Lead_Time_Days]]</f>
        <v>1040</v>
      </c>
      <c r="N1240" s="4">
        <f>MAX(0, Inventory[[#This Row],[Demand_Duration_Lead_time]]+Inventory[[#This Row],[Safety_Stock]]-Inventory[[#This Row],[Current_Inventory]])</f>
        <v>811</v>
      </c>
      <c r="O12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40" s="8">
        <f>Inventory[[#This Row],[Current_Inventory]]*Inventory[[#This Row],[Unit_Cost]]</f>
        <v>462660.98</v>
      </c>
      <c r="Q1240" t="str">
        <f>IF(Inventory[[#This Row],[Stockout_Risk_Score]] &gt;= 0.8, "Critical",
   IF(Inventory[[#This Row],[Stockout_Risk_Score]] &gt;= 0.6, "High",
      IF(Inventory[[#This Row],[Stockout_Risk_Score]] &gt;= 0.3, "Medium", "Low")
   )
)</f>
        <v>Low</v>
      </c>
      <c r="R1240">
        <f>Inventory[[#This Row],[Lead_Time_Days]]*0.8</f>
        <v>8</v>
      </c>
      <c r="S1240">
        <f>MAX(0,Inventory[[#This Row],[Daily_Demand]]*Inventory[[#This Row],[Adj_Lead_Time]]+Inventory[[#This Row],[Safety_Stock]]-Inventory[[#This Row],[Current_Inventory]])</f>
        <v>603</v>
      </c>
    </row>
    <row r="1241" spans="1:19" x14ac:dyDescent="0.25">
      <c r="A1241">
        <v>1240</v>
      </c>
      <c r="B1241" t="s">
        <v>1262</v>
      </c>
      <c r="C1241" s="4" t="s">
        <v>41</v>
      </c>
      <c r="D1241" t="s">
        <v>18</v>
      </c>
      <c r="E1241" s="4">
        <v>172</v>
      </c>
      <c r="F1241" s="4">
        <v>14</v>
      </c>
      <c r="G1241" s="4">
        <v>182</v>
      </c>
      <c r="H1241" s="4">
        <v>176</v>
      </c>
      <c r="I1241" s="4">
        <v>321</v>
      </c>
      <c r="J1241" s="6">
        <v>1509.01</v>
      </c>
      <c r="K1241" s="4">
        <v>0.63</v>
      </c>
      <c r="L1241" s="4" t="s">
        <v>19</v>
      </c>
      <c r="M1241" s="4">
        <f>Inventory[[#This Row],[Daily_Demand]]*Inventory[[#This Row],[Lead_Time_Days]]</f>
        <v>2408</v>
      </c>
      <c r="N1241" s="4">
        <f>MAX(0, Inventory[[#This Row],[Demand_Duration_Lead_time]]+Inventory[[#This Row],[Safety_Stock]]-Inventory[[#This Row],[Current_Inventory]])</f>
        <v>2402</v>
      </c>
      <c r="O12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41" s="8">
        <f>Inventory[[#This Row],[Current_Inventory]]*Inventory[[#This Row],[Unit_Cost]]</f>
        <v>274639.82</v>
      </c>
      <c r="Q1241" t="str">
        <f>IF(Inventory[[#This Row],[Stockout_Risk_Score]] &gt;= 0.8, "Critical",
   IF(Inventory[[#This Row],[Stockout_Risk_Score]] &gt;= 0.6, "High",
      IF(Inventory[[#This Row],[Stockout_Risk_Score]] &gt;= 0.3, "Medium", "Low")
   )
)</f>
        <v>High</v>
      </c>
      <c r="R1241">
        <f>Inventory[[#This Row],[Lead_Time_Days]]*0.8</f>
        <v>11.200000000000001</v>
      </c>
      <c r="S1241">
        <f>MAX(0,Inventory[[#This Row],[Daily_Demand]]*Inventory[[#This Row],[Adj_Lead_Time]]+Inventory[[#This Row],[Safety_Stock]]-Inventory[[#This Row],[Current_Inventory]])</f>
        <v>1920.4</v>
      </c>
    </row>
    <row r="1242" spans="1:19" x14ac:dyDescent="0.25">
      <c r="A1242">
        <v>1241</v>
      </c>
      <c r="B1242" t="s">
        <v>1263</v>
      </c>
      <c r="C1242" s="4" t="s">
        <v>41</v>
      </c>
      <c r="D1242" t="s">
        <v>22</v>
      </c>
      <c r="E1242" s="4">
        <v>197</v>
      </c>
      <c r="F1242" s="4">
        <v>9</v>
      </c>
      <c r="G1242" s="4">
        <v>667</v>
      </c>
      <c r="H1242" s="4">
        <v>192</v>
      </c>
      <c r="I1242" s="4">
        <v>193</v>
      </c>
      <c r="J1242" s="6">
        <v>60.96</v>
      </c>
      <c r="K1242" s="4">
        <v>0.88600000000000001</v>
      </c>
      <c r="L1242" s="4" t="s">
        <v>27</v>
      </c>
      <c r="M1242" s="4">
        <f>Inventory[[#This Row],[Daily_Demand]]*Inventory[[#This Row],[Lead_Time_Days]]</f>
        <v>1773</v>
      </c>
      <c r="N1242" s="4">
        <f>MAX(0, Inventory[[#This Row],[Demand_Duration_Lead_time]]+Inventory[[#This Row],[Safety_Stock]]-Inventory[[#This Row],[Current_Inventory]])</f>
        <v>1298</v>
      </c>
      <c r="O12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42" s="8">
        <f>Inventory[[#This Row],[Current_Inventory]]*Inventory[[#This Row],[Unit_Cost]]</f>
        <v>40660.32</v>
      </c>
      <c r="Q1242" t="str">
        <f>IF(Inventory[[#This Row],[Stockout_Risk_Score]] &gt;= 0.8, "Critical",
   IF(Inventory[[#This Row],[Stockout_Risk_Score]] &gt;= 0.6, "High",
      IF(Inventory[[#This Row],[Stockout_Risk_Score]] &gt;= 0.3, "Medium", "Low")
   )
)</f>
        <v>Critical</v>
      </c>
      <c r="R1242">
        <f>Inventory[[#This Row],[Lead_Time_Days]]*0.8</f>
        <v>7.2</v>
      </c>
      <c r="S1242">
        <f>MAX(0,Inventory[[#This Row],[Daily_Demand]]*Inventory[[#This Row],[Adj_Lead_Time]]+Inventory[[#This Row],[Safety_Stock]]-Inventory[[#This Row],[Current_Inventory]])</f>
        <v>943.40000000000009</v>
      </c>
    </row>
    <row r="1243" spans="1:19" x14ac:dyDescent="0.25">
      <c r="A1243">
        <v>1242</v>
      </c>
      <c r="B1243" t="s">
        <v>1264</v>
      </c>
      <c r="C1243" s="4" t="s">
        <v>17</v>
      </c>
      <c r="D1243" t="s">
        <v>14</v>
      </c>
      <c r="E1243" s="4">
        <v>191</v>
      </c>
      <c r="F1243" s="4">
        <v>6</v>
      </c>
      <c r="G1243" s="4">
        <v>588</v>
      </c>
      <c r="H1243" s="4">
        <v>282</v>
      </c>
      <c r="I1243" s="4">
        <v>141</v>
      </c>
      <c r="J1243" s="6">
        <v>312.67</v>
      </c>
      <c r="K1243" s="4">
        <v>0.63300000000000001</v>
      </c>
      <c r="L1243" s="4" t="s">
        <v>27</v>
      </c>
      <c r="M1243" s="4">
        <f>Inventory[[#This Row],[Daily_Demand]]*Inventory[[#This Row],[Lead_Time_Days]]</f>
        <v>1146</v>
      </c>
      <c r="N1243" s="4">
        <f>MAX(0, Inventory[[#This Row],[Demand_Duration_Lead_time]]+Inventory[[#This Row],[Safety_Stock]]-Inventory[[#This Row],[Current_Inventory]])</f>
        <v>840</v>
      </c>
      <c r="O12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43" s="8">
        <f>Inventory[[#This Row],[Current_Inventory]]*Inventory[[#This Row],[Unit_Cost]]</f>
        <v>183849.96000000002</v>
      </c>
      <c r="Q1243" t="str">
        <f>IF(Inventory[[#This Row],[Stockout_Risk_Score]] &gt;= 0.8, "Critical",
   IF(Inventory[[#This Row],[Stockout_Risk_Score]] &gt;= 0.6, "High",
      IF(Inventory[[#This Row],[Stockout_Risk_Score]] &gt;= 0.3, "Medium", "Low")
   )
)</f>
        <v>High</v>
      </c>
      <c r="R1243">
        <f>Inventory[[#This Row],[Lead_Time_Days]]*0.8</f>
        <v>4.8000000000000007</v>
      </c>
      <c r="S1243">
        <f>MAX(0,Inventory[[#This Row],[Daily_Demand]]*Inventory[[#This Row],[Adj_Lead_Time]]+Inventory[[#This Row],[Safety_Stock]]-Inventory[[#This Row],[Current_Inventory]])</f>
        <v>610.80000000000018</v>
      </c>
    </row>
    <row r="1244" spans="1:19" x14ac:dyDescent="0.25">
      <c r="A1244">
        <v>1243</v>
      </c>
      <c r="B1244" t="s">
        <v>1265</v>
      </c>
      <c r="C1244" s="4" t="s">
        <v>21</v>
      </c>
      <c r="D1244" t="s">
        <v>18</v>
      </c>
      <c r="E1244" s="4">
        <v>19</v>
      </c>
      <c r="F1244" s="4">
        <v>6</v>
      </c>
      <c r="G1244" s="4">
        <v>521</v>
      </c>
      <c r="H1244" s="4">
        <v>166</v>
      </c>
      <c r="I1244" s="4">
        <v>270</v>
      </c>
      <c r="J1244" s="6">
        <v>198.73</v>
      </c>
      <c r="K1244" s="4">
        <v>0.66400000000000003</v>
      </c>
      <c r="L1244" s="4" t="s">
        <v>27</v>
      </c>
      <c r="M1244" s="4">
        <f>Inventory[[#This Row],[Daily_Demand]]*Inventory[[#This Row],[Lead_Time_Days]]</f>
        <v>114</v>
      </c>
      <c r="N1244" s="4">
        <f>MAX(0, Inventory[[#This Row],[Demand_Duration_Lead_time]]+Inventory[[#This Row],[Safety_Stock]]-Inventory[[#This Row],[Current_Inventory]])</f>
        <v>0</v>
      </c>
      <c r="O12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44" s="8">
        <f>Inventory[[#This Row],[Current_Inventory]]*Inventory[[#This Row],[Unit_Cost]]</f>
        <v>103538.33</v>
      </c>
      <c r="Q1244" t="str">
        <f>IF(Inventory[[#This Row],[Stockout_Risk_Score]] &gt;= 0.8, "Critical",
   IF(Inventory[[#This Row],[Stockout_Risk_Score]] &gt;= 0.6, "High",
      IF(Inventory[[#This Row],[Stockout_Risk_Score]] &gt;= 0.3, "Medium", "Low")
   )
)</f>
        <v>High</v>
      </c>
      <c r="R1244">
        <f>Inventory[[#This Row],[Lead_Time_Days]]*0.8</f>
        <v>4.8000000000000007</v>
      </c>
      <c r="S1244">
        <f>MAX(0,Inventory[[#This Row],[Daily_Demand]]*Inventory[[#This Row],[Adj_Lead_Time]]+Inventory[[#This Row],[Safety_Stock]]-Inventory[[#This Row],[Current_Inventory]])</f>
        <v>0</v>
      </c>
    </row>
    <row r="1245" spans="1:19" x14ac:dyDescent="0.25">
      <c r="A1245">
        <v>1244</v>
      </c>
      <c r="B1245" t="s">
        <v>1266</v>
      </c>
      <c r="C1245" s="4" t="s">
        <v>26</v>
      </c>
      <c r="D1245" t="s">
        <v>18</v>
      </c>
      <c r="E1245" s="4">
        <v>118</v>
      </c>
      <c r="F1245" s="4">
        <v>7</v>
      </c>
      <c r="G1245" s="4">
        <v>708</v>
      </c>
      <c r="H1245" s="4">
        <v>210</v>
      </c>
      <c r="I1245" s="4">
        <v>103</v>
      </c>
      <c r="J1245" s="6">
        <v>247.37</v>
      </c>
      <c r="K1245" s="4">
        <v>0.104</v>
      </c>
      <c r="L1245" s="4" t="s">
        <v>19</v>
      </c>
      <c r="M1245" s="4">
        <f>Inventory[[#This Row],[Daily_Demand]]*Inventory[[#This Row],[Lead_Time_Days]]</f>
        <v>826</v>
      </c>
      <c r="N1245" s="4">
        <f>MAX(0, Inventory[[#This Row],[Demand_Duration_Lead_time]]+Inventory[[#This Row],[Safety_Stock]]-Inventory[[#This Row],[Current_Inventory]])</f>
        <v>328</v>
      </c>
      <c r="O12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45" s="8">
        <f>Inventory[[#This Row],[Current_Inventory]]*Inventory[[#This Row],[Unit_Cost]]</f>
        <v>175137.96</v>
      </c>
      <c r="Q1245" t="str">
        <f>IF(Inventory[[#This Row],[Stockout_Risk_Score]] &gt;= 0.8, "Critical",
   IF(Inventory[[#This Row],[Stockout_Risk_Score]] &gt;= 0.6, "High",
      IF(Inventory[[#This Row],[Stockout_Risk_Score]] &gt;= 0.3, "Medium", "Low")
   )
)</f>
        <v>Low</v>
      </c>
      <c r="R1245">
        <f>Inventory[[#This Row],[Lead_Time_Days]]*0.8</f>
        <v>5.6000000000000005</v>
      </c>
      <c r="S1245">
        <f>MAX(0,Inventory[[#This Row],[Daily_Demand]]*Inventory[[#This Row],[Adj_Lead_Time]]+Inventory[[#This Row],[Safety_Stock]]-Inventory[[#This Row],[Current_Inventory]])</f>
        <v>162.80000000000007</v>
      </c>
    </row>
    <row r="1246" spans="1:19" x14ac:dyDescent="0.25">
      <c r="A1246">
        <v>1245</v>
      </c>
      <c r="B1246" t="s">
        <v>1267</v>
      </c>
      <c r="C1246" s="4" t="s">
        <v>41</v>
      </c>
      <c r="D1246" t="s">
        <v>22</v>
      </c>
      <c r="E1246" s="4">
        <v>133</v>
      </c>
      <c r="F1246" s="4">
        <v>2</v>
      </c>
      <c r="G1246" s="4">
        <v>134</v>
      </c>
      <c r="H1246" s="4">
        <v>201</v>
      </c>
      <c r="I1246" s="4">
        <v>277</v>
      </c>
      <c r="J1246" s="6">
        <v>796.92</v>
      </c>
      <c r="K1246" s="4">
        <v>0.66500000000000004</v>
      </c>
      <c r="L1246" s="4" t="s">
        <v>19</v>
      </c>
      <c r="M1246" s="4">
        <f>Inventory[[#This Row],[Daily_Demand]]*Inventory[[#This Row],[Lead_Time_Days]]</f>
        <v>266</v>
      </c>
      <c r="N1246" s="4">
        <f>MAX(0, Inventory[[#This Row],[Demand_Duration_Lead_time]]+Inventory[[#This Row],[Safety_Stock]]-Inventory[[#This Row],[Current_Inventory]])</f>
        <v>333</v>
      </c>
      <c r="O12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46" s="8">
        <f>Inventory[[#This Row],[Current_Inventory]]*Inventory[[#This Row],[Unit_Cost]]</f>
        <v>106787.28</v>
      </c>
      <c r="Q1246" t="str">
        <f>IF(Inventory[[#This Row],[Stockout_Risk_Score]] &gt;= 0.8, "Critical",
   IF(Inventory[[#This Row],[Stockout_Risk_Score]] &gt;= 0.6, "High",
      IF(Inventory[[#This Row],[Stockout_Risk_Score]] &gt;= 0.3, "Medium", "Low")
   )
)</f>
        <v>High</v>
      </c>
      <c r="R1246">
        <f>Inventory[[#This Row],[Lead_Time_Days]]*0.8</f>
        <v>1.6</v>
      </c>
      <c r="S1246">
        <f>MAX(0,Inventory[[#This Row],[Daily_Demand]]*Inventory[[#This Row],[Adj_Lead_Time]]+Inventory[[#This Row],[Safety_Stock]]-Inventory[[#This Row],[Current_Inventory]])</f>
        <v>279.8</v>
      </c>
    </row>
    <row r="1247" spans="1:19" x14ac:dyDescent="0.25">
      <c r="A1247">
        <v>1246</v>
      </c>
      <c r="B1247" t="s">
        <v>1268</v>
      </c>
      <c r="C1247" s="4" t="s">
        <v>21</v>
      </c>
      <c r="D1247" t="s">
        <v>18</v>
      </c>
      <c r="E1247" s="4">
        <v>15</v>
      </c>
      <c r="F1247" s="4">
        <v>14</v>
      </c>
      <c r="G1247" s="4">
        <v>518</v>
      </c>
      <c r="H1247" s="4">
        <v>85</v>
      </c>
      <c r="I1247" s="4">
        <v>82</v>
      </c>
      <c r="J1247" s="6">
        <v>710.06</v>
      </c>
      <c r="K1247" s="4">
        <v>0.45400000000000001</v>
      </c>
      <c r="L1247" s="4" t="s">
        <v>15</v>
      </c>
      <c r="M1247" s="4">
        <f>Inventory[[#This Row],[Daily_Demand]]*Inventory[[#This Row],[Lead_Time_Days]]</f>
        <v>210</v>
      </c>
      <c r="N1247" s="4">
        <f>MAX(0, Inventory[[#This Row],[Demand_Duration_Lead_time]]+Inventory[[#This Row],[Safety_Stock]]-Inventory[[#This Row],[Current_Inventory]])</f>
        <v>0</v>
      </c>
      <c r="O12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47" s="8">
        <f>Inventory[[#This Row],[Current_Inventory]]*Inventory[[#This Row],[Unit_Cost]]</f>
        <v>367811.07999999996</v>
      </c>
      <c r="Q1247" t="str">
        <f>IF(Inventory[[#This Row],[Stockout_Risk_Score]] &gt;= 0.8, "Critical",
   IF(Inventory[[#This Row],[Stockout_Risk_Score]] &gt;= 0.6, "High",
      IF(Inventory[[#This Row],[Stockout_Risk_Score]] &gt;= 0.3, "Medium", "Low")
   )
)</f>
        <v>Medium</v>
      </c>
      <c r="R1247">
        <f>Inventory[[#This Row],[Lead_Time_Days]]*0.8</f>
        <v>11.200000000000001</v>
      </c>
      <c r="S1247">
        <f>MAX(0,Inventory[[#This Row],[Daily_Demand]]*Inventory[[#This Row],[Adj_Lead_Time]]+Inventory[[#This Row],[Safety_Stock]]-Inventory[[#This Row],[Current_Inventory]])</f>
        <v>0</v>
      </c>
    </row>
    <row r="1248" spans="1:19" x14ac:dyDescent="0.25">
      <c r="A1248">
        <v>1247</v>
      </c>
      <c r="B1248" t="s">
        <v>1269</v>
      </c>
      <c r="C1248" s="4" t="s">
        <v>21</v>
      </c>
      <c r="D1248" t="s">
        <v>14</v>
      </c>
      <c r="E1248" s="4">
        <v>59</v>
      </c>
      <c r="F1248" s="4">
        <v>12</v>
      </c>
      <c r="G1248" s="4">
        <v>491</v>
      </c>
      <c r="H1248" s="4">
        <v>149</v>
      </c>
      <c r="I1248" s="4">
        <v>263</v>
      </c>
      <c r="J1248" s="6">
        <v>271.69</v>
      </c>
      <c r="K1248" s="4">
        <v>0.65100000000000002</v>
      </c>
      <c r="L1248" s="4" t="s">
        <v>15</v>
      </c>
      <c r="M1248" s="4">
        <f>Inventory[[#This Row],[Daily_Demand]]*Inventory[[#This Row],[Lead_Time_Days]]</f>
        <v>708</v>
      </c>
      <c r="N1248" s="4">
        <f>MAX(0, Inventory[[#This Row],[Demand_Duration_Lead_time]]+Inventory[[#This Row],[Safety_Stock]]-Inventory[[#This Row],[Current_Inventory]])</f>
        <v>366</v>
      </c>
      <c r="O12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48" s="8">
        <f>Inventory[[#This Row],[Current_Inventory]]*Inventory[[#This Row],[Unit_Cost]]</f>
        <v>133399.79</v>
      </c>
      <c r="Q1248" t="str">
        <f>IF(Inventory[[#This Row],[Stockout_Risk_Score]] &gt;= 0.8, "Critical",
   IF(Inventory[[#This Row],[Stockout_Risk_Score]] &gt;= 0.6, "High",
      IF(Inventory[[#This Row],[Stockout_Risk_Score]] &gt;= 0.3, "Medium", "Low")
   )
)</f>
        <v>High</v>
      </c>
      <c r="R1248">
        <f>Inventory[[#This Row],[Lead_Time_Days]]*0.8</f>
        <v>9.6000000000000014</v>
      </c>
      <c r="S1248">
        <f>MAX(0,Inventory[[#This Row],[Daily_Demand]]*Inventory[[#This Row],[Adj_Lead_Time]]+Inventory[[#This Row],[Safety_Stock]]-Inventory[[#This Row],[Current_Inventory]])</f>
        <v>224.40000000000009</v>
      </c>
    </row>
    <row r="1249" spans="1:19" x14ac:dyDescent="0.25">
      <c r="A1249">
        <v>1248</v>
      </c>
      <c r="B1249" t="s">
        <v>1270</v>
      </c>
      <c r="C1249" s="4" t="s">
        <v>26</v>
      </c>
      <c r="D1249" t="s">
        <v>14</v>
      </c>
      <c r="E1249" s="4">
        <v>6</v>
      </c>
      <c r="F1249" s="4">
        <v>9</v>
      </c>
      <c r="G1249" s="4">
        <v>168</v>
      </c>
      <c r="H1249" s="4">
        <v>205</v>
      </c>
      <c r="I1249" s="4">
        <v>185</v>
      </c>
      <c r="J1249" s="6">
        <v>1770.36</v>
      </c>
      <c r="K1249" s="4">
        <v>0.32600000000000001</v>
      </c>
      <c r="L1249" s="4" t="s">
        <v>19</v>
      </c>
      <c r="M1249" s="4">
        <f>Inventory[[#This Row],[Daily_Demand]]*Inventory[[#This Row],[Lead_Time_Days]]</f>
        <v>54</v>
      </c>
      <c r="N1249" s="4">
        <f>MAX(0, Inventory[[#This Row],[Demand_Duration_Lead_time]]+Inventory[[#This Row],[Safety_Stock]]-Inventory[[#This Row],[Current_Inventory]])</f>
        <v>91</v>
      </c>
      <c r="O12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49" s="8">
        <f>Inventory[[#This Row],[Current_Inventory]]*Inventory[[#This Row],[Unit_Cost]]</f>
        <v>297420.48</v>
      </c>
      <c r="Q1249" t="str">
        <f>IF(Inventory[[#This Row],[Stockout_Risk_Score]] &gt;= 0.8, "Critical",
   IF(Inventory[[#This Row],[Stockout_Risk_Score]] &gt;= 0.6, "High",
      IF(Inventory[[#This Row],[Stockout_Risk_Score]] &gt;= 0.3, "Medium", "Low")
   )
)</f>
        <v>Medium</v>
      </c>
      <c r="R1249">
        <f>Inventory[[#This Row],[Lead_Time_Days]]*0.8</f>
        <v>7.2</v>
      </c>
      <c r="S1249">
        <f>MAX(0,Inventory[[#This Row],[Daily_Demand]]*Inventory[[#This Row],[Adj_Lead_Time]]+Inventory[[#This Row],[Safety_Stock]]-Inventory[[#This Row],[Current_Inventory]])</f>
        <v>80.199999999999989</v>
      </c>
    </row>
    <row r="1250" spans="1:19" x14ac:dyDescent="0.25">
      <c r="A1250">
        <v>1249</v>
      </c>
      <c r="B1250" t="s">
        <v>1271</v>
      </c>
      <c r="C1250" s="4" t="s">
        <v>17</v>
      </c>
      <c r="D1250" t="s">
        <v>14</v>
      </c>
      <c r="E1250" s="4">
        <v>69</v>
      </c>
      <c r="F1250" s="4">
        <v>3</v>
      </c>
      <c r="G1250" s="4">
        <v>260</v>
      </c>
      <c r="H1250" s="4">
        <v>70</v>
      </c>
      <c r="I1250" s="4">
        <v>297</v>
      </c>
      <c r="J1250" s="6">
        <v>1250.08</v>
      </c>
      <c r="K1250" s="4">
        <v>0.58099999999999996</v>
      </c>
      <c r="L1250" s="4" t="s">
        <v>15</v>
      </c>
      <c r="M1250" s="4">
        <f>Inventory[[#This Row],[Daily_Demand]]*Inventory[[#This Row],[Lead_Time_Days]]</f>
        <v>207</v>
      </c>
      <c r="N1250" s="4">
        <f>MAX(0, Inventory[[#This Row],[Demand_Duration_Lead_time]]+Inventory[[#This Row],[Safety_Stock]]-Inventory[[#This Row],[Current_Inventory]])</f>
        <v>17</v>
      </c>
      <c r="O12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50" s="8">
        <f>Inventory[[#This Row],[Current_Inventory]]*Inventory[[#This Row],[Unit_Cost]]</f>
        <v>325020.79999999999</v>
      </c>
      <c r="Q1250" t="str">
        <f>IF(Inventory[[#This Row],[Stockout_Risk_Score]] &gt;= 0.8, "Critical",
   IF(Inventory[[#This Row],[Stockout_Risk_Score]] &gt;= 0.6, "High",
      IF(Inventory[[#This Row],[Stockout_Risk_Score]] &gt;= 0.3, "Medium", "Low")
   )
)</f>
        <v>Medium</v>
      </c>
      <c r="R1250">
        <f>Inventory[[#This Row],[Lead_Time_Days]]*0.8</f>
        <v>2.4000000000000004</v>
      </c>
      <c r="S1250">
        <f>MAX(0,Inventory[[#This Row],[Daily_Demand]]*Inventory[[#This Row],[Adj_Lead_Time]]+Inventory[[#This Row],[Safety_Stock]]-Inventory[[#This Row],[Current_Inventory]])</f>
        <v>0</v>
      </c>
    </row>
    <row r="1251" spans="1:19" x14ac:dyDescent="0.25">
      <c r="A1251">
        <v>1250</v>
      </c>
      <c r="B1251" t="s">
        <v>1272</v>
      </c>
      <c r="C1251" s="4" t="s">
        <v>13</v>
      </c>
      <c r="D1251" t="s">
        <v>22</v>
      </c>
      <c r="E1251" s="4">
        <v>176</v>
      </c>
      <c r="F1251" s="4">
        <v>7</v>
      </c>
      <c r="G1251" s="4">
        <v>142</v>
      </c>
      <c r="H1251" s="4">
        <v>92</v>
      </c>
      <c r="I1251" s="4">
        <v>102</v>
      </c>
      <c r="J1251" s="6">
        <v>1603.1</v>
      </c>
      <c r="K1251" s="4">
        <v>0.42399999999999999</v>
      </c>
      <c r="L1251" s="4" t="s">
        <v>27</v>
      </c>
      <c r="M1251" s="4">
        <f>Inventory[[#This Row],[Daily_Demand]]*Inventory[[#This Row],[Lead_Time_Days]]</f>
        <v>1232</v>
      </c>
      <c r="N1251" s="4">
        <f>MAX(0, Inventory[[#This Row],[Demand_Duration_Lead_time]]+Inventory[[#This Row],[Safety_Stock]]-Inventory[[#This Row],[Current_Inventory]])</f>
        <v>1182</v>
      </c>
      <c r="O12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51" s="8">
        <f>Inventory[[#This Row],[Current_Inventory]]*Inventory[[#This Row],[Unit_Cost]]</f>
        <v>227640.19999999998</v>
      </c>
      <c r="Q1251" t="str">
        <f>IF(Inventory[[#This Row],[Stockout_Risk_Score]] &gt;= 0.8, "Critical",
   IF(Inventory[[#This Row],[Stockout_Risk_Score]] &gt;= 0.6, "High",
      IF(Inventory[[#This Row],[Stockout_Risk_Score]] &gt;= 0.3, "Medium", "Low")
   )
)</f>
        <v>Medium</v>
      </c>
      <c r="R1251">
        <f>Inventory[[#This Row],[Lead_Time_Days]]*0.8</f>
        <v>5.6000000000000005</v>
      </c>
      <c r="S1251">
        <f>MAX(0,Inventory[[#This Row],[Daily_Demand]]*Inventory[[#This Row],[Adj_Lead_Time]]+Inventory[[#This Row],[Safety_Stock]]-Inventory[[#This Row],[Current_Inventory]])</f>
        <v>935.60000000000014</v>
      </c>
    </row>
    <row r="1252" spans="1:19" x14ac:dyDescent="0.25">
      <c r="A1252">
        <v>1251</v>
      </c>
      <c r="B1252" t="s">
        <v>1273</v>
      </c>
      <c r="C1252" s="4" t="s">
        <v>13</v>
      </c>
      <c r="D1252" t="s">
        <v>18</v>
      </c>
      <c r="E1252" s="4">
        <v>20</v>
      </c>
      <c r="F1252" s="4">
        <v>10</v>
      </c>
      <c r="G1252" s="4">
        <v>88</v>
      </c>
      <c r="H1252" s="4">
        <v>14</v>
      </c>
      <c r="I1252" s="4">
        <v>113</v>
      </c>
      <c r="J1252" s="6">
        <v>774.52</v>
      </c>
      <c r="K1252" s="4">
        <v>0.55900000000000005</v>
      </c>
      <c r="L1252" s="4" t="s">
        <v>19</v>
      </c>
      <c r="M1252" s="4">
        <f>Inventory[[#This Row],[Daily_Demand]]*Inventory[[#This Row],[Lead_Time_Days]]</f>
        <v>200</v>
      </c>
      <c r="N1252" s="4">
        <f>MAX(0, Inventory[[#This Row],[Demand_Duration_Lead_time]]+Inventory[[#This Row],[Safety_Stock]]-Inventory[[#This Row],[Current_Inventory]])</f>
        <v>126</v>
      </c>
      <c r="O12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52" s="8">
        <f>Inventory[[#This Row],[Current_Inventory]]*Inventory[[#This Row],[Unit_Cost]]</f>
        <v>68157.759999999995</v>
      </c>
      <c r="Q1252" t="str">
        <f>IF(Inventory[[#This Row],[Stockout_Risk_Score]] &gt;= 0.8, "Critical",
   IF(Inventory[[#This Row],[Stockout_Risk_Score]] &gt;= 0.6, "High",
      IF(Inventory[[#This Row],[Stockout_Risk_Score]] &gt;= 0.3, "Medium", "Low")
   )
)</f>
        <v>Medium</v>
      </c>
      <c r="R1252">
        <f>Inventory[[#This Row],[Lead_Time_Days]]*0.8</f>
        <v>8</v>
      </c>
      <c r="S1252">
        <f>MAX(0,Inventory[[#This Row],[Daily_Demand]]*Inventory[[#This Row],[Adj_Lead_Time]]+Inventory[[#This Row],[Safety_Stock]]-Inventory[[#This Row],[Current_Inventory]])</f>
        <v>86</v>
      </c>
    </row>
    <row r="1253" spans="1:19" x14ac:dyDescent="0.25">
      <c r="A1253">
        <v>1252</v>
      </c>
      <c r="B1253" t="s">
        <v>1274</v>
      </c>
      <c r="C1253" s="4" t="s">
        <v>21</v>
      </c>
      <c r="D1253" t="s">
        <v>18</v>
      </c>
      <c r="E1253" s="4">
        <v>154</v>
      </c>
      <c r="F1253" s="4">
        <v>14</v>
      </c>
      <c r="G1253" s="4">
        <v>82</v>
      </c>
      <c r="H1253" s="4">
        <v>228</v>
      </c>
      <c r="I1253" s="4">
        <v>363</v>
      </c>
      <c r="J1253" s="6">
        <v>849.96</v>
      </c>
      <c r="K1253" s="4">
        <v>0.14699999999999999</v>
      </c>
      <c r="L1253" s="4" t="s">
        <v>19</v>
      </c>
      <c r="M1253" s="4">
        <f>Inventory[[#This Row],[Daily_Demand]]*Inventory[[#This Row],[Lead_Time_Days]]</f>
        <v>2156</v>
      </c>
      <c r="N1253" s="4">
        <f>MAX(0, Inventory[[#This Row],[Demand_Duration_Lead_time]]+Inventory[[#This Row],[Safety_Stock]]-Inventory[[#This Row],[Current_Inventory]])</f>
        <v>2302</v>
      </c>
      <c r="O12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53" s="8">
        <f>Inventory[[#This Row],[Current_Inventory]]*Inventory[[#This Row],[Unit_Cost]]</f>
        <v>69696.72</v>
      </c>
      <c r="Q1253" t="str">
        <f>IF(Inventory[[#This Row],[Stockout_Risk_Score]] &gt;= 0.8, "Critical",
   IF(Inventory[[#This Row],[Stockout_Risk_Score]] &gt;= 0.6, "High",
      IF(Inventory[[#This Row],[Stockout_Risk_Score]] &gt;= 0.3, "Medium", "Low")
   )
)</f>
        <v>Low</v>
      </c>
      <c r="R1253">
        <f>Inventory[[#This Row],[Lead_Time_Days]]*0.8</f>
        <v>11.200000000000001</v>
      </c>
      <c r="S1253">
        <f>MAX(0,Inventory[[#This Row],[Daily_Demand]]*Inventory[[#This Row],[Adj_Lead_Time]]+Inventory[[#This Row],[Safety_Stock]]-Inventory[[#This Row],[Current_Inventory]])</f>
        <v>1870.8000000000002</v>
      </c>
    </row>
    <row r="1254" spans="1:19" x14ac:dyDescent="0.25">
      <c r="A1254">
        <v>1253</v>
      </c>
      <c r="B1254" t="s">
        <v>1275</v>
      </c>
      <c r="C1254" s="4" t="s">
        <v>26</v>
      </c>
      <c r="D1254" t="s">
        <v>18</v>
      </c>
      <c r="E1254" s="4">
        <v>110</v>
      </c>
      <c r="F1254" s="4">
        <v>4</v>
      </c>
      <c r="G1254" s="4">
        <v>752</v>
      </c>
      <c r="H1254" s="4">
        <v>263</v>
      </c>
      <c r="I1254" s="4">
        <v>86</v>
      </c>
      <c r="J1254" s="6">
        <v>669.36</v>
      </c>
      <c r="K1254" s="4">
        <v>0.39600000000000002</v>
      </c>
      <c r="L1254" s="4" t="s">
        <v>15</v>
      </c>
      <c r="M1254" s="4">
        <f>Inventory[[#This Row],[Daily_Demand]]*Inventory[[#This Row],[Lead_Time_Days]]</f>
        <v>440</v>
      </c>
      <c r="N1254" s="4">
        <f>MAX(0, Inventory[[#This Row],[Demand_Duration_Lead_time]]+Inventory[[#This Row],[Safety_Stock]]-Inventory[[#This Row],[Current_Inventory]])</f>
        <v>0</v>
      </c>
      <c r="O12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54" s="8">
        <f>Inventory[[#This Row],[Current_Inventory]]*Inventory[[#This Row],[Unit_Cost]]</f>
        <v>503358.72000000003</v>
      </c>
      <c r="Q1254" t="str">
        <f>IF(Inventory[[#This Row],[Stockout_Risk_Score]] &gt;= 0.8, "Critical",
   IF(Inventory[[#This Row],[Stockout_Risk_Score]] &gt;= 0.6, "High",
      IF(Inventory[[#This Row],[Stockout_Risk_Score]] &gt;= 0.3, "Medium", "Low")
   )
)</f>
        <v>Medium</v>
      </c>
      <c r="R1254">
        <f>Inventory[[#This Row],[Lead_Time_Days]]*0.8</f>
        <v>3.2</v>
      </c>
      <c r="S1254">
        <f>MAX(0,Inventory[[#This Row],[Daily_Demand]]*Inventory[[#This Row],[Adj_Lead_Time]]+Inventory[[#This Row],[Safety_Stock]]-Inventory[[#This Row],[Current_Inventory]])</f>
        <v>0</v>
      </c>
    </row>
    <row r="1255" spans="1:19" x14ac:dyDescent="0.25">
      <c r="A1255">
        <v>1254</v>
      </c>
      <c r="B1255" t="s">
        <v>1276</v>
      </c>
      <c r="C1255" s="4" t="s">
        <v>13</v>
      </c>
      <c r="D1255" t="s">
        <v>14</v>
      </c>
      <c r="E1255" s="4">
        <v>150</v>
      </c>
      <c r="F1255" s="4">
        <v>3</v>
      </c>
      <c r="G1255" s="4">
        <v>35</v>
      </c>
      <c r="H1255" s="4">
        <v>97</v>
      </c>
      <c r="I1255" s="4">
        <v>261</v>
      </c>
      <c r="J1255" s="6">
        <v>904.93</v>
      </c>
      <c r="K1255" s="4">
        <v>0.374</v>
      </c>
      <c r="L1255" s="4" t="s">
        <v>19</v>
      </c>
      <c r="M1255" s="4">
        <f>Inventory[[#This Row],[Daily_Demand]]*Inventory[[#This Row],[Lead_Time_Days]]</f>
        <v>450</v>
      </c>
      <c r="N1255" s="4">
        <f>MAX(0, Inventory[[#This Row],[Demand_Duration_Lead_time]]+Inventory[[#This Row],[Safety_Stock]]-Inventory[[#This Row],[Current_Inventory]])</f>
        <v>512</v>
      </c>
      <c r="O12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55" s="8">
        <f>Inventory[[#This Row],[Current_Inventory]]*Inventory[[#This Row],[Unit_Cost]]</f>
        <v>31672.55</v>
      </c>
      <c r="Q1255" t="str">
        <f>IF(Inventory[[#This Row],[Stockout_Risk_Score]] &gt;= 0.8, "Critical",
   IF(Inventory[[#This Row],[Stockout_Risk_Score]] &gt;= 0.6, "High",
      IF(Inventory[[#This Row],[Stockout_Risk_Score]] &gt;= 0.3, "Medium", "Low")
   )
)</f>
        <v>Medium</v>
      </c>
      <c r="R1255">
        <f>Inventory[[#This Row],[Lead_Time_Days]]*0.8</f>
        <v>2.4000000000000004</v>
      </c>
      <c r="S1255">
        <f>MAX(0,Inventory[[#This Row],[Daily_Demand]]*Inventory[[#This Row],[Adj_Lead_Time]]+Inventory[[#This Row],[Safety_Stock]]-Inventory[[#This Row],[Current_Inventory]])</f>
        <v>422.00000000000006</v>
      </c>
    </row>
    <row r="1256" spans="1:19" x14ac:dyDescent="0.25">
      <c r="A1256">
        <v>1255</v>
      </c>
      <c r="B1256" t="s">
        <v>1277</v>
      </c>
      <c r="C1256" s="4" t="s">
        <v>21</v>
      </c>
      <c r="D1256" t="s">
        <v>18</v>
      </c>
      <c r="E1256" s="4">
        <v>179</v>
      </c>
      <c r="F1256" s="4">
        <v>11</v>
      </c>
      <c r="G1256" s="4">
        <v>409</v>
      </c>
      <c r="H1256" s="4">
        <v>218</v>
      </c>
      <c r="I1256" s="4">
        <v>61</v>
      </c>
      <c r="J1256" s="6">
        <v>1240.24</v>
      </c>
      <c r="K1256" s="4">
        <v>0.73599999999999999</v>
      </c>
      <c r="L1256" s="4" t="s">
        <v>27</v>
      </c>
      <c r="M1256" s="4">
        <f>Inventory[[#This Row],[Daily_Demand]]*Inventory[[#This Row],[Lead_Time_Days]]</f>
        <v>1969</v>
      </c>
      <c r="N1256" s="4">
        <f>MAX(0, Inventory[[#This Row],[Demand_Duration_Lead_time]]+Inventory[[#This Row],[Safety_Stock]]-Inventory[[#This Row],[Current_Inventory]])</f>
        <v>1778</v>
      </c>
      <c r="O12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56" s="8">
        <f>Inventory[[#This Row],[Current_Inventory]]*Inventory[[#This Row],[Unit_Cost]]</f>
        <v>507258.16000000003</v>
      </c>
      <c r="Q1256" t="str">
        <f>IF(Inventory[[#This Row],[Stockout_Risk_Score]] &gt;= 0.8, "Critical",
   IF(Inventory[[#This Row],[Stockout_Risk_Score]] &gt;= 0.6, "High",
      IF(Inventory[[#This Row],[Stockout_Risk_Score]] &gt;= 0.3, "Medium", "Low")
   )
)</f>
        <v>High</v>
      </c>
      <c r="R1256">
        <f>Inventory[[#This Row],[Lead_Time_Days]]*0.8</f>
        <v>8.8000000000000007</v>
      </c>
      <c r="S1256">
        <f>MAX(0,Inventory[[#This Row],[Daily_Demand]]*Inventory[[#This Row],[Adj_Lead_Time]]+Inventory[[#This Row],[Safety_Stock]]-Inventory[[#This Row],[Current_Inventory]])</f>
        <v>1384.2</v>
      </c>
    </row>
    <row r="1257" spans="1:19" x14ac:dyDescent="0.25">
      <c r="A1257">
        <v>1256</v>
      </c>
      <c r="B1257" t="s">
        <v>1278</v>
      </c>
      <c r="C1257" s="4" t="s">
        <v>17</v>
      </c>
      <c r="D1257" t="s">
        <v>14</v>
      </c>
      <c r="E1257" s="4">
        <v>34</v>
      </c>
      <c r="F1257" s="4">
        <v>6</v>
      </c>
      <c r="G1257" s="4">
        <v>609</v>
      </c>
      <c r="H1257" s="4">
        <v>189</v>
      </c>
      <c r="I1257" s="4">
        <v>133</v>
      </c>
      <c r="J1257" s="6">
        <v>1011.32</v>
      </c>
      <c r="K1257" s="4">
        <v>0.70599999999999996</v>
      </c>
      <c r="L1257" s="4" t="s">
        <v>19</v>
      </c>
      <c r="M1257" s="4">
        <f>Inventory[[#This Row],[Daily_Demand]]*Inventory[[#This Row],[Lead_Time_Days]]</f>
        <v>204</v>
      </c>
      <c r="N1257" s="4">
        <f>MAX(0, Inventory[[#This Row],[Demand_Duration_Lead_time]]+Inventory[[#This Row],[Safety_Stock]]-Inventory[[#This Row],[Current_Inventory]])</f>
        <v>0</v>
      </c>
      <c r="O12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57" s="8">
        <f>Inventory[[#This Row],[Current_Inventory]]*Inventory[[#This Row],[Unit_Cost]]</f>
        <v>615893.88</v>
      </c>
      <c r="Q1257" t="str">
        <f>IF(Inventory[[#This Row],[Stockout_Risk_Score]] &gt;= 0.8, "Critical",
   IF(Inventory[[#This Row],[Stockout_Risk_Score]] &gt;= 0.6, "High",
      IF(Inventory[[#This Row],[Stockout_Risk_Score]] &gt;= 0.3, "Medium", "Low")
   )
)</f>
        <v>High</v>
      </c>
      <c r="R1257">
        <f>Inventory[[#This Row],[Lead_Time_Days]]*0.8</f>
        <v>4.8000000000000007</v>
      </c>
      <c r="S1257">
        <f>MAX(0,Inventory[[#This Row],[Daily_Demand]]*Inventory[[#This Row],[Adj_Lead_Time]]+Inventory[[#This Row],[Safety_Stock]]-Inventory[[#This Row],[Current_Inventory]])</f>
        <v>0</v>
      </c>
    </row>
    <row r="1258" spans="1:19" x14ac:dyDescent="0.25">
      <c r="A1258">
        <v>1257</v>
      </c>
      <c r="B1258" t="s">
        <v>1279</v>
      </c>
      <c r="C1258" s="4" t="s">
        <v>13</v>
      </c>
      <c r="D1258" t="s">
        <v>18</v>
      </c>
      <c r="E1258" s="4">
        <v>14</v>
      </c>
      <c r="F1258" s="4">
        <v>12</v>
      </c>
      <c r="G1258" s="4">
        <v>653</v>
      </c>
      <c r="H1258" s="4">
        <v>217</v>
      </c>
      <c r="I1258" s="4">
        <v>143</v>
      </c>
      <c r="J1258" s="6">
        <v>1683.94</v>
      </c>
      <c r="K1258" s="4">
        <v>0.90900000000000003</v>
      </c>
      <c r="L1258" s="4" t="s">
        <v>27</v>
      </c>
      <c r="M1258" s="4">
        <f>Inventory[[#This Row],[Daily_Demand]]*Inventory[[#This Row],[Lead_Time_Days]]</f>
        <v>168</v>
      </c>
      <c r="N1258" s="4">
        <f>MAX(0, Inventory[[#This Row],[Demand_Duration_Lead_time]]+Inventory[[#This Row],[Safety_Stock]]-Inventory[[#This Row],[Current_Inventory]])</f>
        <v>0</v>
      </c>
      <c r="O12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58" s="8">
        <f>Inventory[[#This Row],[Current_Inventory]]*Inventory[[#This Row],[Unit_Cost]]</f>
        <v>1099612.82</v>
      </c>
      <c r="Q1258" t="str">
        <f>IF(Inventory[[#This Row],[Stockout_Risk_Score]] &gt;= 0.8, "Critical",
   IF(Inventory[[#This Row],[Stockout_Risk_Score]] &gt;= 0.6, "High",
      IF(Inventory[[#This Row],[Stockout_Risk_Score]] &gt;= 0.3, "Medium", "Low")
   )
)</f>
        <v>Critical</v>
      </c>
      <c r="R1258">
        <f>Inventory[[#This Row],[Lead_Time_Days]]*0.8</f>
        <v>9.6000000000000014</v>
      </c>
      <c r="S1258">
        <f>MAX(0,Inventory[[#This Row],[Daily_Demand]]*Inventory[[#This Row],[Adj_Lead_Time]]+Inventory[[#This Row],[Safety_Stock]]-Inventory[[#This Row],[Current_Inventory]])</f>
        <v>0</v>
      </c>
    </row>
    <row r="1259" spans="1:19" x14ac:dyDescent="0.25">
      <c r="A1259">
        <v>1258</v>
      </c>
      <c r="B1259" t="s">
        <v>1280</v>
      </c>
      <c r="C1259" s="4" t="s">
        <v>21</v>
      </c>
      <c r="D1259" t="s">
        <v>14</v>
      </c>
      <c r="E1259" s="4">
        <v>190</v>
      </c>
      <c r="F1259" s="4">
        <v>10</v>
      </c>
      <c r="G1259" s="4">
        <v>277</v>
      </c>
      <c r="H1259" s="4">
        <v>282</v>
      </c>
      <c r="I1259" s="4">
        <v>391</v>
      </c>
      <c r="J1259" s="6">
        <v>1805.27</v>
      </c>
      <c r="K1259" s="4">
        <v>0.63200000000000001</v>
      </c>
      <c r="L1259" s="4" t="s">
        <v>19</v>
      </c>
      <c r="M1259" s="4">
        <f>Inventory[[#This Row],[Daily_Demand]]*Inventory[[#This Row],[Lead_Time_Days]]</f>
        <v>1900</v>
      </c>
      <c r="N1259" s="4">
        <f>MAX(0, Inventory[[#This Row],[Demand_Duration_Lead_time]]+Inventory[[#This Row],[Safety_Stock]]-Inventory[[#This Row],[Current_Inventory]])</f>
        <v>1905</v>
      </c>
      <c r="O12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59" s="8">
        <f>Inventory[[#This Row],[Current_Inventory]]*Inventory[[#This Row],[Unit_Cost]]</f>
        <v>500059.79</v>
      </c>
      <c r="Q1259" t="str">
        <f>IF(Inventory[[#This Row],[Stockout_Risk_Score]] &gt;= 0.8, "Critical",
   IF(Inventory[[#This Row],[Stockout_Risk_Score]] &gt;= 0.6, "High",
      IF(Inventory[[#This Row],[Stockout_Risk_Score]] &gt;= 0.3, "Medium", "Low")
   )
)</f>
        <v>High</v>
      </c>
      <c r="R1259">
        <f>Inventory[[#This Row],[Lead_Time_Days]]*0.8</f>
        <v>8</v>
      </c>
      <c r="S1259">
        <f>MAX(0,Inventory[[#This Row],[Daily_Demand]]*Inventory[[#This Row],[Adj_Lead_Time]]+Inventory[[#This Row],[Safety_Stock]]-Inventory[[#This Row],[Current_Inventory]])</f>
        <v>1525</v>
      </c>
    </row>
    <row r="1260" spans="1:19" x14ac:dyDescent="0.25">
      <c r="A1260">
        <v>1259</v>
      </c>
      <c r="B1260" t="s">
        <v>1281</v>
      </c>
      <c r="C1260" s="4" t="s">
        <v>21</v>
      </c>
      <c r="D1260" t="s">
        <v>18</v>
      </c>
      <c r="E1260" s="4">
        <v>66</v>
      </c>
      <c r="F1260" s="4">
        <v>7</v>
      </c>
      <c r="G1260" s="4">
        <v>236</v>
      </c>
      <c r="H1260" s="4">
        <v>74</v>
      </c>
      <c r="I1260" s="4">
        <v>256</v>
      </c>
      <c r="J1260" s="6">
        <v>965.88</v>
      </c>
      <c r="K1260" s="4">
        <v>0.315</v>
      </c>
      <c r="L1260" s="4" t="s">
        <v>19</v>
      </c>
      <c r="M1260" s="4">
        <f>Inventory[[#This Row],[Daily_Demand]]*Inventory[[#This Row],[Lead_Time_Days]]</f>
        <v>462</v>
      </c>
      <c r="N1260" s="4">
        <f>MAX(0, Inventory[[#This Row],[Demand_Duration_Lead_time]]+Inventory[[#This Row],[Safety_Stock]]-Inventory[[#This Row],[Current_Inventory]])</f>
        <v>300</v>
      </c>
      <c r="O12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60" s="8">
        <f>Inventory[[#This Row],[Current_Inventory]]*Inventory[[#This Row],[Unit_Cost]]</f>
        <v>227947.68</v>
      </c>
      <c r="Q1260" t="str">
        <f>IF(Inventory[[#This Row],[Stockout_Risk_Score]] &gt;= 0.8, "Critical",
   IF(Inventory[[#This Row],[Stockout_Risk_Score]] &gt;= 0.6, "High",
      IF(Inventory[[#This Row],[Stockout_Risk_Score]] &gt;= 0.3, "Medium", "Low")
   )
)</f>
        <v>Medium</v>
      </c>
      <c r="R1260">
        <f>Inventory[[#This Row],[Lead_Time_Days]]*0.8</f>
        <v>5.6000000000000005</v>
      </c>
      <c r="S1260">
        <f>MAX(0,Inventory[[#This Row],[Daily_Demand]]*Inventory[[#This Row],[Adj_Lead_Time]]+Inventory[[#This Row],[Safety_Stock]]-Inventory[[#This Row],[Current_Inventory]])</f>
        <v>207.60000000000002</v>
      </c>
    </row>
    <row r="1261" spans="1:19" x14ac:dyDescent="0.25">
      <c r="A1261">
        <v>1260</v>
      </c>
      <c r="B1261" t="s">
        <v>1282</v>
      </c>
      <c r="C1261" s="4" t="s">
        <v>41</v>
      </c>
      <c r="D1261" t="s">
        <v>22</v>
      </c>
      <c r="E1261" s="4">
        <v>89</v>
      </c>
      <c r="F1261" s="4">
        <v>9</v>
      </c>
      <c r="G1261" s="4">
        <v>498</v>
      </c>
      <c r="H1261" s="4">
        <v>30</v>
      </c>
      <c r="I1261" s="4">
        <v>87</v>
      </c>
      <c r="J1261" s="6">
        <v>517.51</v>
      </c>
      <c r="K1261" s="4">
        <v>0.78300000000000003</v>
      </c>
      <c r="L1261" s="4" t="s">
        <v>19</v>
      </c>
      <c r="M1261" s="4">
        <f>Inventory[[#This Row],[Daily_Demand]]*Inventory[[#This Row],[Lead_Time_Days]]</f>
        <v>801</v>
      </c>
      <c r="N1261" s="4">
        <f>MAX(0, Inventory[[#This Row],[Demand_Duration_Lead_time]]+Inventory[[#This Row],[Safety_Stock]]-Inventory[[#This Row],[Current_Inventory]])</f>
        <v>333</v>
      </c>
      <c r="O12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61" s="8">
        <f>Inventory[[#This Row],[Current_Inventory]]*Inventory[[#This Row],[Unit_Cost]]</f>
        <v>257719.97999999998</v>
      </c>
      <c r="Q1261" t="str">
        <f>IF(Inventory[[#This Row],[Stockout_Risk_Score]] &gt;= 0.8, "Critical",
   IF(Inventory[[#This Row],[Stockout_Risk_Score]] &gt;= 0.6, "High",
      IF(Inventory[[#This Row],[Stockout_Risk_Score]] &gt;= 0.3, "Medium", "Low")
   )
)</f>
        <v>High</v>
      </c>
      <c r="R1261">
        <f>Inventory[[#This Row],[Lead_Time_Days]]*0.8</f>
        <v>7.2</v>
      </c>
      <c r="S1261">
        <f>MAX(0,Inventory[[#This Row],[Daily_Demand]]*Inventory[[#This Row],[Adj_Lead_Time]]+Inventory[[#This Row],[Safety_Stock]]-Inventory[[#This Row],[Current_Inventory]])</f>
        <v>172.80000000000007</v>
      </c>
    </row>
    <row r="1262" spans="1:19" x14ac:dyDescent="0.25">
      <c r="A1262">
        <v>1261</v>
      </c>
      <c r="B1262" t="s">
        <v>1283</v>
      </c>
      <c r="C1262" s="4" t="s">
        <v>17</v>
      </c>
      <c r="D1262" t="s">
        <v>22</v>
      </c>
      <c r="E1262" s="4">
        <v>138</v>
      </c>
      <c r="F1262" s="4">
        <v>9</v>
      </c>
      <c r="G1262" s="4">
        <v>133</v>
      </c>
      <c r="H1262" s="4">
        <v>186</v>
      </c>
      <c r="I1262" s="4">
        <v>397</v>
      </c>
      <c r="J1262" s="6">
        <v>1893.13</v>
      </c>
      <c r="K1262" s="4">
        <v>0.497</v>
      </c>
      <c r="L1262" s="4" t="s">
        <v>15</v>
      </c>
      <c r="M1262" s="4">
        <f>Inventory[[#This Row],[Daily_Demand]]*Inventory[[#This Row],[Lead_Time_Days]]</f>
        <v>1242</v>
      </c>
      <c r="N1262" s="4">
        <f>MAX(0, Inventory[[#This Row],[Demand_Duration_Lead_time]]+Inventory[[#This Row],[Safety_Stock]]-Inventory[[#This Row],[Current_Inventory]])</f>
        <v>1295</v>
      </c>
      <c r="O12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62" s="8">
        <f>Inventory[[#This Row],[Current_Inventory]]*Inventory[[#This Row],[Unit_Cost]]</f>
        <v>251786.29</v>
      </c>
      <c r="Q1262" t="str">
        <f>IF(Inventory[[#This Row],[Stockout_Risk_Score]] &gt;= 0.8, "Critical",
   IF(Inventory[[#This Row],[Stockout_Risk_Score]] &gt;= 0.6, "High",
      IF(Inventory[[#This Row],[Stockout_Risk_Score]] &gt;= 0.3, "Medium", "Low")
   )
)</f>
        <v>Medium</v>
      </c>
      <c r="R1262">
        <f>Inventory[[#This Row],[Lead_Time_Days]]*0.8</f>
        <v>7.2</v>
      </c>
      <c r="S1262">
        <f>MAX(0,Inventory[[#This Row],[Daily_Demand]]*Inventory[[#This Row],[Adj_Lead_Time]]+Inventory[[#This Row],[Safety_Stock]]-Inventory[[#This Row],[Current_Inventory]])</f>
        <v>1046.5999999999999</v>
      </c>
    </row>
    <row r="1263" spans="1:19" x14ac:dyDescent="0.25">
      <c r="A1263">
        <v>1262</v>
      </c>
      <c r="B1263" t="s">
        <v>1284</v>
      </c>
      <c r="C1263" s="4" t="s">
        <v>41</v>
      </c>
      <c r="D1263" t="s">
        <v>14</v>
      </c>
      <c r="E1263" s="4">
        <v>71</v>
      </c>
      <c r="F1263" s="4">
        <v>8</v>
      </c>
      <c r="G1263" s="4">
        <v>399</v>
      </c>
      <c r="H1263" s="4">
        <v>31</v>
      </c>
      <c r="I1263" s="4">
        <v>252</v>
      </c>
      <c r="J1263" s="6">
        <v>1483.33</v>
      </c>
      <c r="K1263" s="4">
        <v>0.193</v>
      </c>
      <c r="L1263" s="4" t="s">
        <v>15</v>
      </c>
      <c r="M1263" s="4">
        <f>Inventory[[#This Row],[Daily_Demand]]*Inventory[[#This Row],[Lead_Time_Days]]</f>
        <v>568</v>
      </c>
      <c r="N1263" s="4">
        <f>MAX(0, Inventory[[#This Row],[Demand_Duration_Lead_time]]+Inventory[[#This Row],[Safety_Stock]]-Inventory[[#This Row],[Current_Inventory]])</f>
        <v>200</v>
      </c>
      <c r="O12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63" s="8">
        <f>Inventory[[#This Row],[Current_Inventory]]*Inventory[[#This Row],[Unit_Cost]]</f>
        <v>591848.66999999993</v>
      </c>
      <c r="Q1263" t="str">
        <f>IF(Inventory[[#This Row],[Stockout_Risk_Score]] &gt;= 0.8, "Critical",
   IF(Inventory[[#This Row],[Stockout_Risk_Score]] &gt;= 0.6, "High",
      IF(Inventory[[#This Row],[Stockout_Risk_Score]] &gt;= 0.3, "Medium", "Low")
   )
)</f>
        <v>Low</v>
      </c>
      <c r="R1263">
        <f>Inventory[[#This Row],[Lead_Time_Days]]*0.8</f>
        <v>6.4</v>
      </c>
      <c r="S1263">
        <f>MAX(0,Inventory[[#This Row],[Daily_Demand]]*Inventory[[#This Row],[Adj_Lead_Time]]+Inventory[[#This Row],[Safety_Stock]]-Inventory[[#This Row],[Current_Inventory]])</f>
        <v>86.400000000000034</v>
      </c>
    </row>
    <row r="1264" spans="1:19" x14ac:dyDescent="0.25">
      <c r="A1264">
        <v>1263</v>
      </c>
      <c r="B1264" t="s">
        <v>1285</v>
      </c>
      <c r="C1264" s="4" t="s">
        <v>26</v>
      </c>
      <c r="D1264" t="s">
        <v>14</v>
      </c>
      <c r="E1264" s="4">
        <v>45</v>
      </c>
      <c r="F1264" s="4">
        <v>6</v>
      </c>
      <c r="G1264" s="4">
        <v>677</v>
      </c>
      <c r="H1264" s="4">
        <v>45</v>
      </c>
      <c r="I1264" s="4">
        <v>319</v>
      </c>
      <c r="J1264" s="6">
        <v>1298.25</v>
      </c>
      <c r="K1264" s="4">
        <v>0.747</v>
      </c>
      <c r="L1264" s="4" t="s">
        <v>27</v>
      </c>
      <c r="M1264" s="4">
        <f>Inventory[[#This Row],[Daily_Demand]]*Inventory[[#This Row],[Lead_Time_Days]]</f>
        <v>270</v>
      </c>
      <c r="N1264" s="4">
        <f>MAX(0, Inventory[[#This Row],[Demand_Duration_Lead_time]]+Inventory[[#This Row],[Safety_Stock]]-Inventory[[#This Row],[Current_Inventory]])</f>
        <v>0</v>
      </c>
      <c r="O12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264" s="8">
        <f>Inventory[[#This Row],[Current_Inventory]]*Inventory[[#This Row],[Unit_Cost]]</f>
        <v>878915.25</v>
      </c>
      <c r="Q1264" t="str">
        <f>IF(Inventory[[#This Row],[Stockout_Risk_Score]] &gt;= 0.8, "Critical",
   IF(Inventory[[#This Row],[Stockout_Risk_Score]] &gt;= 0.6, "High",
      IF(Inventory[[#This Row],[Stockout_Risk_Score]] &gt;= 0.3, "Medium", "Low")
   )
)</f>
        <v>High</v>
      </c>
      <c r="R1264">
        <f>Inventory[[#This Row],[Lead_Time_Days]]*0.8</f>
        <v>4.8000000000000007</v>
      </c>
      <c r="S1264">
        <f>MAX(0,Inventory[[#This Row],[Daily_Demand]]*Inventory[[#This Row],[Adj_Lead_Time]]+Inventory[[#This Row],[Safety_Stock]]-Inventory[[#This Row],[Current_Inventory]])</f>
        <v>0</v>
      </c>
    </row>
    <row r="1265" spans="1:19" x14ac:dyDescent="0.25">
      <c r="A1265">
        <v>1264</v>
      </c>
      <c r="B1265" t="s">
        <v>1286</v>
      </c>
      <c r="C1265" s="4" t="s">
        <v>41</v>
      </c>
      <c r="D1265" t="s">
        <v>18</v>
      </c>
      <c r="E1265" s="4">
        <v>175</v>
      </c>
      <c r="F1265" s="4">
        <v>3</v>
      </c>
      <c r="G1265" s="4">
        <v>256</v>
      </c>
      <c r="H1265" s="4">
        <v>259</v>
      </c>
      <c r="I1265" s="4">
        <v>124</v>
      </c>
      <c r="J1265" s="6">
        <v>1503.56</v>
      </c>
      <c r="K1265" s="4">
        <v>0.13300000000000001</v>
      </c>
      <c r="L1265" s="4" t="s">
        <v>15</v>
      </c>
      <c r="M1265" s="4">
        <f>Inventory[[#This Row],[Daily_Demand]]*Inventory[[#This Row],[Lead_Time_Days]]</f>
        <v>525</v>
      </c>
      <c r="N1265" s="4">
        <f>MAX(0, Inventory[[#This Row],[Demand_Duration_Lead_time]]+Inventory[[#This Row],[Safety_Stock]]-Inventory[[#This Row],[Current_Inventory]])</f>
        <v>528</v>
      </c>
      <c r="O12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65" s="8">
        <f>Inventory[[#This Row],[Current_Inventory]]*Inventory[[#This Row],[Unit_Cost]]</f>
        <v>384911.35999999999</v>
      </c>
      <c r="Q1265" t="str">
        <f>IF(Inventory[[#This Row],[Stockout_Risk_Score]] &gt;= 0.8, "Critical",
   IF(Inventory[[#This Row],[Stockout_Risk_Score]] &gt;= 0.6, "High",
      IF(Inventory[[#This Row],[Stockout_Risk_Score]] &gt;= 0.3, "Medium", "Low")
   )
)</f>
        <v>Low</v>
      </c>
      <c r="R1265">
        <f>Inventory[[#This Row],[Lead_Time_Days]]*0.8</f>
        <v>2.4000000000000004</v>
      </c>
      <c r="S1265">
        <f>MAX(0,Inventory[[#This Row],[Daily_Demand]]*Inventory[[#This Row],[Adj_Lead_Time]]+Inventory[[#This Row],[Safety_Stock]]-Inventory[[#This Row],[Current_Inventory]])</f>
        <v>423</v>
      </c>
    </row>
    <row r="1266" spans="1:19" x14ac:dyDescent="0.25">
      <c r="A1266">
        <v>1265</v>
      </c>
      <c r="B1266" t="s">
        <v>1287</v>
      </c>
      <c r="C1266" s="4" t="s">
        <v>41</v>
      </c>
      <c r="D1266" t="s">
        <v>18</v>
      </c>
      <c r="E1266" s="4">
        <v>22</v>
      </c>
      <c r="F1266" s="4">
        <v>11</v>
      </c>
      <c r="G1266" s="4">
        <v>495</v>
      </c>
      <c r="H1266" s="4">
        <v>158</v>
      </c>
      <c r="I1266" s="4">
        <v>177</v>
      </c>
      <c r="J1266" s="6">
        <v>198.16</v>
      </c>
      <c r="K1266" s="4">
        <v>0.17799999999999999</v>
      </c>
      <c r="L1266" s="4" t="s">
        <v>19</v>
      </c>
      <c r="M1266" s="4">
        <f>Inventory[[#This Row],[Daily_Demand]]*Inventory[[#This Row],[Lead_Time_Days]]</f>
        <v>242</v>
      </c>
      <c r="N1266" s="4">
        <f>MAX(0, Inventory[[#This Row],[Demand_Duration_Lead_time]]+Inventory[[#This Row],[Safety_Stock]]-Inventory[[#This Row],[Current_Inventory]])</f>
        <v>0</v>
      </c>
      <c r="O12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66" s="8">
        <f>Inventory[[#This Row],[Current_Inventory]]*Inventory[[#This Row],[Unit_Cost]]</f>
        <v>98089.2</v>
      </c>
      <c r="Q1266" t="str">
        <f>IF(Inventory[[#This Row],[Stockout_Risk_Score]] &gt;= 0.8, "Critical",
   IF(Inventory[[#This Row],[Stockout_Risk_Score]] &gt;= 0.6, "High",
      IF(Inventory[[#This Row],[Stockout_Risk_Score]] &gt;= 0.3, "Medium", "Low")
   )
)</f>
        <v>Low</v>
      </c>
      <c r="R1266">
        <f>Inventory[[#This Row],[Lead_Time_Days]]*0.8</f>
        <v>8.8000000000000007</v>
      </c>
      <c r="S1266">
        <f>MAX(0,Inventory[[#This Row],[Daily_Demand]]*Inventory[[#This Row],[Adj_Lead_Time]]+Inventory[[#This Row],[Safety_Stock]]-Inventory[[#This Row],[Current_Inventory]])</f>
        <v>0</v>
      </c>
    </row>
    <row r="1267" spans="1:19" x14ac:dyDescent="0.25">
      <c r="A1267">
        <v>1266</v>
      </c>
      <c r="B1267" t="s">
        <v>1288</v>
      </c>
      <c r="C1267" s="4" t="s">
        <v>13</v>
      </c>
      <c r="D1267" t="s">
        <v>22</v>
      </c>
      <c r="E1267" s="4">
        <v>62</v>
      </c>
      <c r="F1267" s="4">
        <v>11</v>
      </c>
      <c r="G1267" s="4">
        <v>617</v>
      </c>
      <c r="H1267" s="4">
        <v>82</v>
      </c>
      <c r="I1267" s="4">
        <v>378</v>
      </c>
      <c r="J1267" s="6">
        <v>181.87</v>
      </c>
      <c r="K1267" s="4">
        <v>0.75900000000000001</v>
      </c>
      <c r="L1267" s="4" t="s">
        <v>15</v>
      </c>
      <c r="M1267" s="4">
        <f>Inventory[[#This Row],[Daily_Demand]]*Inventory[[#This Row],[Lead_Time_Days]]</f>
        <v>682</v>
      </c>
      <c r="N1267" s="4">
        <f>MAX(0, Inventory[[#This Row],[Demand_Duration_Lead_time]]+Inventory[[#This Row],[Safety_Stock]]-Inventory[[#This Row],[Current_Inventory]])</f>
        <v>147</v>
      </c>
      <c r="O12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67" s="8">
        <f>Inventory[[#This Row],[Current_Inventory]]*Inventory[[#This Row],[Unit_Cost]]</f>
        <v>112213.79000000001</v>
      </c>
      <c r="Q1267" t="str">
        <f>IF(Inventory[[#This Row],[Stockout_Risk_Score]] &gt;= 0.8, "Critical",
   IF(Inventory[[#This Row],[Stockout_Risk_Score]] &gt;= 0.6, "High",
      IF(Inventory[[#This Row],[Stockout_Risk_Score]] &gt;= 0.3, "Medium", "Low")
   )
)</f>
        <v>High</v>
      </c>
      <c r="R1267">
        <f>Inventory[[#This Row],[Lead_Time_Days]]*0.8</f>
        <v>8.8000000000000007</v>
      </c>
      <c r="S1267">
        <f>MAX(0,Inventory[[#This Row],[Daily_Demand]]*Inventory[[#This Row],[Adj_Lead_Time]]+Inventory[[#This Row],[Safety_Stock]]-Inventory[[#This Row],[Current_Inventory]])</f>
        <v>10.600000000000023</v>
      </c>
    </row>
    <row r="1268" spans="1:19" x14ac:dyDescent="0.25">
      <c r="A1268">
        <v>1267</v>
      </c>
      <c r="B1268" t="s">
        <v>1289</v>
      </c>
      <c r="C1268" s="4" t="s">
        <v>21</v>
      </c>
      <c r="D1268" t="s">
        <v>18</v>
      </c>
      <c r="E1268" s="4">
        <v>64</v>
      </c>
      <c r="F1268" s="4">
        <v>6</v>
      </c>
      <c r="G1268" s="4">
        <v>698</v>
      </c>
      <c r="H1268" s="4">
        <v>100</v>
      </c>
      <c r="I1268" s="4">
        <v>201</v>
      </c>
      <c r="J1268" s="6">
        <v>348.59</v>
      </c>
      <c r="K1268" s="4">
        <v>0.77</v>
      </c>
      <c r="L1268" s="4" t="s">
        <v>15</v>
      </c>
      <c r="M1268" s="4">
        <f>Inventory[[#This Row],[Daily_Demand]]*Inventory[[#This Row],[Lead_Time_Days]]</f>
        <v>384</v>
      </c>
      <c r="N1268" s="4">
        <f>MAX(0, Inventory[[#This Row],[Demand_Duration_Lead_time]]+Inventory[[#This Row],[Safety_Stock]]-Inventory[[#This Row],[Current_Inventory]])</f>
        <v>0</v>
      </c>
      <c r="O12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68" s="8">
        <f>Inventory[[#This Row],[Current_Inventory]]*Inventory[[#This Row],[Unit_Cost]]</f>
        <v>243315.81999999998</v>
      </c>
      <c r="Q1268" t="str">
        <f>IF(Inventory[[#This Row],[Stockout_Risk_Score]] &gt;= 0.8, "Critical",
   IF(Inventory[[#This Row],[Stockout_Risk_Score]] &gt;= 0.6, "High",
      IF(Inventory[[#This Row],[Stockout_Risk_Score]] &gt;= 0.3, "Medium", "Low")
   )
)</f>
        <v>High</v>
      </c>
      <c r="R1268">
        <f>Inventory[[#This Row],[Lead_Time_Days]]*0.8</f>
        <v>4.8000000000000007</v>
      </c>
      <c r="S1268">
        <f>MAX(0,Inventory[[#This Row],[Daily_Demand]]*Inventory[[#This Row],[Adj_Lead_Time]]+Inventory[[#This Row],[Safety_Stock]]-Inventory[[#This Row],[Current_Inventory]])</f>
        <v>0</v>
      </c>
    </row>
    <row r="1269" spans="1:19" x14ac:dyDescent="0.25">
      <c r="A1269">
        <v>1268</v>
      </c>
      <c r="B1269" t="s">
        <v>1290</v>
      </c>
      <c r="C1269" s="4" t="s">
        <v>17</v>
      </c>
      <c r="D1269" t="s">
        <v>14</v>
      </c>
      <c r="E1269" s="4">
        <v>92</v>
      </c>
      <c r="F1269" s="4">
        <v>13</v>
      </c>
      <c r="G1269" s="4">
        <v>148</v>
      </c>
      <c r="H1269" s="4">
        <v>185</v>
      </c>
      <c r="I1269" s="4">
        <v>59</v>
      </c>
      <c r="J1269" s="6">
        <v>337.53</v>
      </c>
      <c r="K1269" s="4">
        <v>0.79100000000000004</v>
      </c>
      <c r="L1269" s="4" t="s">
        <v>27</v>
      </c>
      <c r="M1269" s="4">
        <f>Inventory[[#This Row],[Daily_Demand]]*Inventory[[#This Row],[Lead_Time_Days]]</f>
        <v>1196</v>
      </c>
      <c r="N1269" s="4">
        <f>MAX(0, Inventory[[#This Row],[Demand_Duration_Lead_time]]+Inventory[[#This Row],[Safety_Stock]]-Inventory[[#This Row],[Current_Inventory]])</f>
        <v>1233</v>
      </c>
      <c r="O12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69" s="8">
        <f>Inventory[[#This Row],[Current_Inventory]]*Inventory[[#This Row],[Unit_Cost]]</f>
        <v>49954.439999999995</v>
      </c>
      <c r="Q1269" t="str">
        <f>IF(Inventory[[#This Row],[Stockout_Risk_Score]] &gt;= 0.8, "Critical",
   IF(Inventory[[#This Row],[Stockout_Risk_Score]] &gt;= 0.6, "High",
      IF(Inventory[[#This Row],[Stockout_Risk_Score]] &gt;= 0.3, "Medium", "Low")
   )
)</f>
        <v>High</v>
      </c>
      <c r="R1269">
        <f>Inventory[[#This Row],[Lead_Time_Days]]*0.8</f>
        <v>10.4</v>
      </c>
      <c r="S1269">
        <f>MAX(0,Inventory[[#This Row],[Daily_Demand]]*Inventory[[#This Row],[Adj_Lead_Time]]+Inventory[[#This Row],[Safety_Stock]]-Inventory[[#This Row],[Current_Inventory]])</f>
        <v>993.80000000000018</v>
      </c>
    </row>
    <row r="1270" spans="1:19" x14ac:dyDescent="0.25">
      <c r="A1270">
        <v>1269</v>
      </c>
      <c r="B1270" t="s">
        <v>1291</v>
      </c>
      <c r="C1270" s="4" t="s">
        <v>41</v>
      </c>
      <c r="D1270" t="s">
        <v>14</v>
      </c>
      <c r="E1270" s="4">
        <v>31</v>
      </c>
      <c r="F1270" s="4">
        <v>8</v>
      </c>
      <c r="G1270" s="4">
        <v>529</v>
      </c>
      <c r="H1270" s="4">
        <v>135</v>
      </c>
      <c r="I1270" s="4">
        <v>87</v>
      </c>
      <c r="J1270" s="6">
        <v>870.31</v>
      </c>
      <c r="K1270" s="4">
        <v>0.29299999999999998</v>
      </c>
      <c r="L1270" s="4" t="s">
        <v>19</v>
      </c>
      <c r="M1270" s="4">
        <f>Inventory[[#This Row],[Daily_Demand]]*Inventory[[#This Row],[Lead_Time_Days]]</f>
        <v>248</v>
      </c>
      <c r="N1270" s="4">
        <f>MAX(0, Inventory[[#This Row],[Demand_Duration_Lead_time]]+Inventory[[#This Row],[Safety_Stock]]-Inventory[[#This Row],[Current_Inventory]])</f>
        <v>0</v>
      </c>
      <c r="O12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70" s="8">
        <f>Inventory[[#This Row],[Current_Inventory]]*Inventory[[#This Row],[Unit_Cost]]</f>
        <v>460393.99</v>
      </c>
      <c r="Q1270" t="str">
        <f>IF(Inventory[[#This Row],[Stockout_Risk_Score]] &gt;= 0.8, "Critical",
   IF(Inventory[[#This Row],[Stockout_Risk_Score]] &gt;= 0.6, "High",
      IF(Inventory[[#This Row],[Stockout_Risk_Score]] &gt;= 0.3, "Medium", "Low")
   )
)</f>
        <v>Low</v>
      </c>
      <c r="R1270">
        <f>Inventory[[#This Row],[Lead_Time_Days]]*0.8</f>
        <v>6.4</v>
      </c>
      <c r="S1270">
        <f>MAX(0,Inventory[[#This Row],[Daily_Demand]]*Inventory[[#This Row],[Adj_Lead_Time]]+Inventory[[#This Row],[Safety_Stock]]-Inventory[[#This Row],[Current_Inventory]])</f>
        <v>0</v>
      </c>
    </row>
    <row r="1271" spans="1:19" x14ac:dyDescent="0.25">
      <c r="A1271">
        <v>1270</v>
      </c>
      <c r="B1271" t="s">
        <v>1292</v>
      </c>
      <c r="C1271" s="4" t="s">
        <v>17</v>
      </c>
      <c r="D1271" t="s">
        <v>14</v>
      </c>
      <c r="E1271" s="4">
        <v>72</v>
      </c>
      <c r="F1271" s="4">
        <v>13</v>
      </c>
      <c r="G1271" s="4">
        <v>184</v>
      </c>
      <c r="H1271" s="4">
        <v>213</v>
      </c>
      <c r="I1271" s="4">
        <v>154</v>
      </c>
      <c r="J1271" s="6">
        <v>356.94</v>
      </c>
      <c r="K1271" s="4">
        <v>0.86699999999999999</v>
      </c>
      <c r="L1271" s="4" t="s">
        <v>27</v>
      </c>
      <c r="M1271" s="4">
        <f>Inventory[[#This Row],[Daily_Demand]]*Inventory[[#This Row],[Lead_Time_Days]]</f>
        <v>936</v>
      </c>
      <c r="N1271" s="4">
        <f>MAX(0, Inventory[[#This Row],[Demand_Duration_Lead_time]]+Inventory[[#This Row],[Safety_Stock]]-Inventory[[#This Row],[Current_Inventory]])</f>
        <v>965</v>
      </c>
      <c r="O12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71" s="8">
        <f>Inventory[[#This Row],[Current_Inventory]]*Inventory[[#This Row],[Unit_Cost]]</f>
        <v>65676.960000000006</v>
      </c>
      <c r="Q1271" t="str">
        <f>IF(Inventory[[#This Row],[Stockout_Risk_Score]] &gt;= 0.8, "Critical",
   IF(Inventory[[#This Row],[Stockout_Risk_Score]] &gt;= 0.6, "High",
      IF(Inventory[[#This Row],[Stockout_Risk_Score]] &gt;= 0.3, "Medium", "Low")
   )
)</f>
        <v>Critical</v>
      </c>
      <c r="R1271">
        <f>Inventory[[#This Row],[Lead_Time_Days]]*0.8</f>
        <v>10.4</v>
      </c>
      <c r="S1271">
        <f>MAX(0,Inventory[[#This Row],[Daily_Demand]]*Inventory[[#This Row],[Adj_Lead_Time]]+Inventory[[#This Row],[Safety_Stock]]-Inventory[[#This Row],[Current_Inventory]])</f>
        <v>777.80000000000007</v>
      </c>
    </row>
    <row r="1272" spans="1:19" x14ac:dyDescent="0.25">
      <c r="A1272">
        <v>1271</v>
      </c>
      <c r="B1272" t="s">
        <v>1293</v>
      </c>
      <c r="C1272" s="4" t="s">
        <v>41</v>
      </c>
      <c r="D1272" t="s">
        <v>14</v>
      </c>
      <c r="E1272" s="4">
        <v>26</v>
      </c>
      <c r="F1272" s="4">
        <v>13</v>
      </c>
      <c r="G1272" s="4">
        <v>296</v>
      </c>
      <c r="H1272" s="4">
        <v>255</v>
      </c>
      <c r="I1272" s="4">
        <v>214</v>
      </c>
      <c r="J1272" s="6">
        <v>1716.33</v>
      </c>
      <c r="K1272" s="4">
        <v>0.72299999999999998</v>
      </c>
      <c r="L1272" s="4" t="s">
        <v>15</v>
      </c>
      <c r="M1272" s="4">
        <f>Inventory[[#This Row],[Daily_Demand]]*Inventory[[#This Row],[Lead_Time_Days]]</f>
        <v>338</v>
      </c>
      <c r="N1272" s="4">
        <f>MAX(0, Inventory[[#This Row],[Demand_Duration_Lead_time]]+Inventory[[#This Row],[Safety_Stock]]-Inventory[[#This Row],[Current_Inventory]])</f>
        <v>297</v>
      </c>
      <c r="O12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72" s="8">
        <f>Inventory[[#This Row],[Current_Inventory]]*Inventory[[#This Row],[Unit_Cost]]</f>
        <v>508033.68</v>
      </c>
      <c r="Q1272" t="str">
        <f>IF(Inventory[[#This Row],[Stockout_Risk_Score]] &gt;= 0.8, "Critical",
   IF(Inventory[[#This Row],[Stockout_Risk_Score]] &gt;= 0.6, "High",
      IF(Inventory[[#This Row],[Stockout_Risk_Score]] &gt;= 0.3, "Medium", "Low")
   )
)</f>
        <v>High</v>
      </c>
      <c r="R1272">
        <f>Inventory[[#This Row],[Lead_Time_Days]]*0.8</f>
        <v>10.4</v>
      </c>
      <c r="S1272">
        <f>MAX(0,Inventory[[#This Row],[Daily_Demand]]*Inventory[[#This Row],[Adj_Lead_Time]]+Inventory[[#This Row],[Safety_Stock]]-Inventory[[#This Row],[Current_Inventory]])</f>
        <v>229.40000000000009</v>
      </c>
    </row>
    <row r="1273" spans="1:19" x14ac:dyDescent="0.25">
      <c r="A1273">
        <v>1272</v>
      </c>
      <c r="B1273" t="s">
        <v>1294</v>
      </c>
      <c r="C1273" s="4" t="s">
        <v>26</v>
      </c>
      <c r="D1273" t="s">
        <v>14</v>
      </c>
      <c r="E1273" s="4">
        <v>156</v>
      </c>
      <c r="F1273" s="4">
        <v>8</v>
      </c>
      <c r="G1273" s="4">
        <v>276</v>
      </c>
      <c r="H1273" s="4">
        <v>108</v>
      </c>
      <c r="I1273" s="4">
        <v>81</v>
      </c>
      <c r="J1273" s="6">
        <v>1177.29</v>
      </c>
      <c r="K1273" s="4">
        <v>0.83399999999999996</v>
      </c>
      <c r="L1273" s="4" t="s">
        <v>19</v>
      </c>
      <c r="M1273" s="4">
        <f>Inventory[[#This Row],[Daily_Demand]]*Inventory[[#This Row],[Lead_Time_Days]]</f>
        <v>1248</v>
      </c>
      <c r="N1273" s="4">
        <f>MAX(0, Inventory[[#This Row],[Demand_Duration_Lead_time]]+Inventory[[#This Row],[Safety_Stock]]-Inventory[[#This Row],[Current_Inventory]])</f>
        <v>1080</v>
      </c>
      <c r="O12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73" s="8">
        <f>Inventory[[#This Row],[Current_Inventory]]*Inventory[[#This Row],[Unit_Cost]]</f>
        <v>324932.03999999998</v>
      </c>
      <c r="Q1273" t="str">
        <f>IF(Inventory[[#This Row],[Stockout_Risk_Score]] &gt;= 0.8, "Critical",
   IF(Inventory[[#This Row],[Stockout_Risk_Score]] &gt;= 0.6, "High",
      IF(Inventory[[#This Row],[Stockout_Risk_Score]] &gt;= 0.3, "Medium", "Low")
   )
)</f>
        <v>Critical</v>
      </c>
      <c r="R1273">
        <f>Inventory[[#This Row],[Lead_Time_Days]]*0.8</f>
        <v>6.4</v>
      </c>
      <c r="S1273">
        <f>MAX(0,Inventory[[#This Row],[Daily_Demand]]*Inventory[[#This Row],[Adj_Lead_Time]]+Inventory[[#This Row],[Safety_Stock]]-Inventory[[#This Row],[Current_Inventory]])</f>
        <v>830.40000000000009</v>
      </c>
    </row>
    <row r="1274" spans="1:19" x14ac:dyDescent="0.25">
      <c r="A1274">
        <v>1273</v>
      </c>
      <c r="B1274" t="s">
        <v>1295</v>
      </c>
      <c r="C1274" s="4" t="s">
        <v>41</v>
      </c>
      <c r="D1274" t="s">
        <v>22</v>
      </c>
      <c r="E1274" s="4">
        <v>44</v>
      </c>
      <c r="F1274" s="4">
        <v>12</v>
      </c>
      <c r="G1274" s="4">
        <v>151</v>
      </c>
      <c r="H1274" s="4">
        <v>280</v>
      </c>
      <c r="I1274" s="4">
        <v>261</v>
      </c>
      <c r="J1274" s="6">
        <v>768.11</v>
      </c>
      <c r="K1274" s="4">
        <v>0.70899999999999996</v>
      </c>
      <c r="L1274" s="4" t="s">
        <v>27</v>
      </c>
      <c r="M1274" s="4">
        <f>Inventory[[#This Row],[Daily_Demand]]*Inventory[[#This Row],[Lead_Time_Days]]</f>
        <v>528</v>
      </c>
      <c r="N1274" s="4">
        <f>MAX(0, Inventory[[#This Row],[Demand_Duration_Lead_time]]+Inventory[[#This Row],[Safety_Stock]]-Inventory[[#This Row],[Current_Inventory]])</f>
        <v>657</v>
      </c>
      <c r="O12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74" s="8">
        <f>Inventory[[#This Row],[Current_Inventory]]*Inventory[[#This Row],[Unit_Cost]]</f>
        <v>115984.61</v>
      </c>
      <c r="Q1274" t="str">
        <f>IF(Inventory[[#This Row],[Stockout_Risk_Score]] &gt;= 0.8, "Critical",
   IF(Inventory[[#This Row],[Stockout_Risk_Score]] &gt;= 0.6, "High",
      IF(Inventory[[#This Row],[Stockout_Risk_Score]] &gt;= 0.3, "Medium", "Low")
   )
)</f>
        <v>High</v>
      </c>
      <c r="R1274">
        <f>Inventory[[#This Row],[Lead_Time_Days]]*0.8</f>
        <v>9.6000000000000014</v>
      </c>
      <c r="S1274">
        <f>MAX(0,Inventory[[#This Row],[Daily_Demand]]*Inventory[[#This Row],[Adj_Lead_Time]]+Inventory[[#This Row],[Safety_Stock]]-Inventory[[#This Row],[Current_Inventory]])</f>
        <v>551.40000000000009</v>
      </c>
    </row>
    <row r="1275" spans="1:19" x14ac:dyDescent="0.25">
      <c r="A1275">
        <v>1274</v>
      </c>
      <c r="B1275" t="s">
        <v>1296</v>
      </c>
      <c r="C1275" s="4" t="s">
        <v>13</v>
      </c>
      <c r="D1275" t="s">
        <v>22</v>
      </c>
      <c r="E1275" s="4">
        <v>113</v>
      </c>
      <c r="F1275" s="4">
        <v>14</v>
      </c>
      <c r="G1275" s="4">
        <v>589</v>
      </c>
      <c r="H1275" s="4">
        <v>53</v>
      </c>
      <c r="I1275" s="4">
        <v>63</v>
      </c>
      <c r="J1275" s="6">
        <v>185.76</v>
      </c>
      <c r="K1275" s="4">
        <v>0.57999999999999996</v>
      </c>
      <c r="L1275" s="4" t="s">
        <v>27</v>
      </c>
      <c r="M1275" s="4">
        <f>Inventory[[#This Row],[Daily_Demand]]*Inventory[[#This Row],[Lead_Time_Days]]</f>
        <v>1582</v>
      </c>
      <c r="N1275" s="4">
        <f>MAX(0, Inventory[[#This Row],[Demand_Duration_Lead_time]]+Inventory[[#This Row],[Safety_Stock]]-Inventory[[#This Row],[Current_Inventory]])</f>
        <v>1046</v>
      </c>
      <c r="O12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75" s="8">
        <f>Inventory[[#This Row],[Current_Inventory]]*Inventory[[#This Row],[Unit_Cost]]</f>
        <v>109412.64</v>
      </c>
      <c r="Q1275" t="str">
        <f>IF(Inventory[[#This Row],[Stockout_Risk_Score]] &gt;= 0.8, "Critical",
   IF(Inventory[[#This Row],[Stockout_Risk_Score]] &gt;= 0.6, "High",
      IF(Inventory[[#This Row],[Stockout_Risk_Score]] &gt;= 0.3, "Medium", "Low")
   )
)</f>
        <v>Medium</v>
      </c>
      <c r="R1275">
        <f>Inventory[[#This Row],[Lead_Time_Days]]*0.8</f>
        <v>11.200000000000001</v>
      </c>
      <c r="S1275">
        <f>MAX(0,Inventory[[#This Row],[Daily_Demand]]*Inventory[[#This Row],[Adj_Lead_Time]]+Inventory[[#This Row],[Safety_Stock]]-Inventory[[#This Row],[Current_Inventory]])</f>
        <v>729.60000000000014</v>
      </c>
    </row>
    <row r="1276" spans="1:19" x14ac:dyDescent="0.25">
      <c r="A1276">
        <v>1275</v>
      </c>
      <c r="B1276" t="s">
        <v>1297</v>
      </c>
      <c r="C1276" s="4" t="s">
        <v>21</v>
      </c>
      <c r="D1276" t="s">
        <v>14</v>
      </c>
      <c r="E1276" s="4">
        <v>78</v>
      </c>
      <c r="F1276" s="4">
        <v>3</v>
      </c>
      <c r="G1276" s="4">
        <v>276</v>
      </c>
      <c r="H1276" s="4">
        <v>231</v>
      </c>
      <c r="I1276" s="4">
        <v>279</v>
      </c>
      <c r="J1276" s="6">
        <v>1202.5</v>
      </c>
      <c r="K1276" s="4">
        <v>0.109</v>
      </c>
      <c r="L1276" s="4" t="s">
        <v>19</v>
      </c>
      <c r="M1276" s="4">
        <f>Inventory[[#This Row],[Daily_Demand]]*Inventory[[#This Row],[Lead_Time_Days]]</f>
        <v>234</v>
      </c>
      <c r="N1276" s="4">
        <f>MAX(0, Inventory[[#This Row],[Demand_Duration_Lead_time]]+Inventory[[#This Row],[Safety_Stock]]-Inventory[[#This Row],[Current_Inventory]])</f>
        <v>189</v>
      </c>
      <c r="O12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76" s="8">
        <f>Inventory[[#This Row],[Current_Inventory]]*Inventory[[#This Row],[Unit_Cost]]</f>
        <v>331890</v>
      </c>
      <c r="Q1276" t="str">
        <f>IF(Inventory[[#This Row],[Stockout_Risk_Score]] &gt;= 0.8, "Critical",
   IF(Inventory[[#This Row],[Stockout_Risk_Score]] &gt;= 0.6, "High",
      IF(Inventory[[#This Row],[Stockout_Risk_Score]] &gt;= 0.3, "Medium", "Low")
   )
)</f>
        <v>Low</v>
      </c>
      <c r="R1276">
        <f>Inventory[[#This Row],[Lead_Time_Days]]*0.8</f>
        <v>2.4000000000000004</v>
      </c>
      <c r="S1276">
        <f>MAX(0,Inventory[[#This Row],[Daily_Demand]]*Inventory[[#This Row],[Adj_Lead_Time]]+Inventory[[#This Row],[Safety_Stock]]-Inventory[[#This Row],[Current_Inventory]])</f>
        <v>142.20000000000005</v>
      </c>
    </row>
    <row r="1277" spans="1:19" x14ac:dyDescent="0.25">
      <c r="A1277">
        <v>1276</v>
      </c>
      <c r="B1277" t="s">
        <v>1298</v>
      </c>
      <c r="C1277" s="4" t="s">
        <v>26</v>
      </c>
      <c r="D1277" t="s">
        <v>18</v>
      </c>
      <c r="E1277" s="4">
        <v>70</v>
      </c>
      <c r="F1277" s="4">
        <v>8</v>
      </c>
      <c r="G1277" s="4">
        <v>160</v>
      </c>
      <c r="H1277" s="4">
        <v>106</v>
      </c>
      <c r="I1277" s="4">
        <v>181</v>
      </c>
      <c r="J1277" s="6">
        <v>277.24</v>
      </c>
      <c r="K1277" s="4">
        <v>0.71099999999999997</v>
      </c>
      <c r="L1277" s="4" t="s">
        <v>27</v>
      </c>
      <c r="M1277" s="4">
        <f>Inventory[[#This Row],[Daily_Demand]]*Inventory[[#This Row],[Lead_Time_Days]]</f>
        <v>560</v>
      </c>
      <c r="N1277" s="4">
        <f>MAX(0, Inventory[[#This Row],[Demand_Duration_Lead_time]]+Inventory[[#This Row],[Safety_Stock]]-Inventory[[#This Row],[Current_Inventory]])</f>
        <v>506</v>
      </c>
      <c r="O12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77" s="8">
        <f>Inventory[[#This Row],[Current_Inventory]]*Inventory[[#This Row],[Unit_Cost]]</f>
        <v>44358.400000000001</v>
      </c>
      <c r="Q1277" t="str">
        <f>IF(Inventory[[#This Row],[Stockout_Risk_Score]] &gt;= 0.8, "Critical",
   IF(Inventory[[#This Row],[Stockout_Risk_Score]] &gt;= 0.6, "High",
      IF(Inventory[[#This Row],[Stockout_Risk_Score]] &gt;= 0.3, "Medium", "Low")
   )
)</f>
        <v>High</v>
      </c>
      <c r="R1277">
        <f>Inventory[[#This Row],[Lead_Time_Days]]*0.8</f>
        <v>6.4</v>
      </c>
      <c r="S1277">
        <f>MAX(0,Inventory[[#This Row],[Daily_Demand]]*Inventory[[#This Row],[Adj_Lead_Time]]+Inventory[[#This Row],[Safety_Stock]]-Inventory[[#This Row],[Current_Inventory]])</f>
        <v>394</v>
      </c>
    </row>
    <row r="1278" spans="1:19" x14ac:dyDescent="0.25">
      <c r="A1278">
        <v>1277</v>
      </c>
      <c r="B1278" t="s">
        <v>1299</v>
      </c>
      <c r="C1278" s="4" t="s">
        <v>41</v>
      </c>
      <c r="D1278" t="s">
        <v>14</v>
      </c>
      <c r="E1278" s="4">
        <v>172</v>
      </c>
      <c r="F1278" s="4">
        <v>7</v>
      </c>
      <c r="G1278" s="4">
        <v>705</v>
      </c>
      <c r="H1278" s="4">
        <v>45</v>
      </c>
      <c r="I1278" s="4">
        <v>201</v>
      </c>
      <c r="J1278" s="6">
        <v>1499.28</v>
      </c>
      <c r="K1278" s="4">
        <v>0.69</v>
      </c>
      <c r="L1278" s="4" t="s">
        <v>27</v>
      </c>
      <c r="M1278" s="4">
        <f>Inventory[[#This Row],[Daily_Demand]]*Inventory[[#This Row],[Lead_Time_Days]]</f>
        <v>1204</v>
      </c>
      <c r="N1278" s="4">
        <f>MAX(0, Inventory[[#This Row],[Demand_Duration_Lead_time]]+Inventory[[#This Row],[Safety_Stock]]-Inventory[[#This Row],[Current_Inventory]])</f>
        <v>544</v>
      </c>
      <c r="O12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78" s="8">
        <f>Inventory[[#This Row],[Current_Inventory]]*Inventory[[#This Row],[Unit_Cost]]</f>
        <v>1056992.3999999999</v>
      </c>
      <c r="Q1278" t="str">
        <f>IF(Inventory[[#This Row],[Stockout_Risk_Score]] &gt;= 0.8, "Critical",
   IF(Inventory[[#This Row],[Stockout_Risk_Score]] &gt;= 0.6, "High",
      IF(Inventory[[#This Row],[Stockout_Risk_Score]] &gt;= 0.3, "Medium", "Low")
   )
)</f>
        <v>High</v>
      </c>
      <c r="R1278">
        <f>Inventory[[#This Row],[Lead_Time_Days]]*0.8</f>
        <v>5.6000000000000005</v>
      </c>
      <c r="S1278">
        <f>MAX(0,Inventory[[#This Row],[Daily_Demand]]*Inventory[[#This Row],[Adj_Lead_Time]]+Inventory[[#This Row],[Safety_Stock]]-Inventory[[#This Row],[Current_Inventory]])</f>
        <v>303.20000000000005</v>
      </c>
    </row>
    <row r="1279" spans="1:19" x14ac:dyDescent="0.25">
      <c r="A1279">
        <v>1278</v>
      </c>
      <c r="B1279" t="s">
        <v>1300</v>
      </c>
      <c r="C1279" s="4" t="s">
        <v>17</v>
      </c>
      <c r="D1279" t="s">
        <v>22</v>
      </c>
      <c r="E1279" s="4">
        <v>10</v>
      </c>
      <c r="F1279" s="4">
        <v>8</v>
      </c>
      <c r="G1279" s="4">
        <v>706</v>
      </c>
      <c r="H1279" s="4">
        <v>177</v>
      </c>
      <c r="I1279" s="4">
        <v>145</v>
      </c>
      <c r="J1279" s="6">
        <v>1615.38</v>
      </c>
      <c r="K1279" s="4">
        <v>0.312</v>
      </c>
      <c r="L1279" s="4" t="s">
        <v>27</v>
      </c>
      <c r="M1279" s="4">
        <f>Inventory[[#This Row],[Daily_Demand]]*Inventory[[#This Row],[Lead_Time_Days]]</f>
        <v>80</v>
      </c>
      <c r="N1279" s="4">
        <f>MAX(0, Inventory[[#This Row],[Demand_Duration_Lead_time]]+Inventory[[#This Row],[Safety_Stock]]-Inventory[[#This Row],[Current_Inventory]])</f>
        <v>0</v>
      </c>
      <c r="O12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279" s="8">
        <f>Inventory[[#This Row],[Current_Inventory]]*Inventory[[#This Row],[Unit_Cost]]</f>
        <v>1140458.28</v>
      </c>
      <c r="Q1279" t="str">
        <f>IF(Inventory[[#This Row],[Stockout_Risk_Score]] &gt;= 0.8, "Critical",
   IF(Inventory[[#This Row],[Stockout_Risk_Score]] &gt;= 0.6, "High",
      IF(Inventory[[#This Row],[Stockout_Risk_Score]] &gt;= 0.3, "Medium", "Low")
   )
)</f>
        <v>Medium</v>
      </c>
      <c r="R1279">
        <f>Inventory[[#This Row],[Lead_Time_Days]]*0.8</f>
        <v>6.4</v>
      </c>
      <c r="S1279">
        <f>MAX(0,Inventory[[#This Row],[Daily_Demand]]*Inventory[[#This Row],[Adj_Lead_Time]]+Inventory[[#This Row],[Safety_Stock]]-Inventory[[#This Row],[Current_Inventory]])</f>
        <v>0</v>
      </c>
    </row>
    <row r="1280" spans="1:19" x14ac:dyDescent="0.25">
      <c r="A1280">
        <v>1279</v>
      </c>
      <c r="B1280" t="s">
        <v>1301</v>
      </c>
      <c r="C1280" s="4" t="s">
        <v>26</v>
      </c>
      <c r="D1280" t="s">
        <v>14</v>
      </c>
      <c r="E1280" s="4">
        <v>116</v>
      </c>
      <c r="F1280" s="4">
        <v>12</v>
      </c>
      <c r="G1280" s="4">
        <v>228</v>
      </c>
      <c r="H1280" s="4">
        <v>39</v>
      </c>
      <c r="I1280" s="4">
        <v>59</v>
      </c>
      <c r="J1280" s="6">
        <v>1110.75</v>
      </c>
      <c r="K1280" s="4">
        <v>0.73599999999999999</v>
      </c>
      <c r="L1280" s="4" t="s">
        <v>15</v>
      </c>
      <c r="M1280" s="4">
        <f>Inventory[[#This Row],[Daily_Demand]]*Inventory[[#This Row],[Lead_Time_Days]]</f>
        <v>1392</v>
      </c>
      <c r="N1280" s="4">
        <f>MAX(0, Inventory[[#This Row],[Demand_Duration_Lead_time]]+Inventory[[#This Row],[Safety_Stock]]-Inventory[[#This Row],[Current_Inventory]])</f>
        <v>1203</v>
      </c>
      <c r="O12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80" s="8">
        <f>Inventory[[#This Row],[Current_Inventory]]*Inventory[[#This Row],[Unit_Cost]]</f>
        <v>253251</v>
      </c>
      <c r="Q1280" t="str">
        <f>IF(Inventory[[#This Row],[Stockout_Risk_Score]] &gt;= 0.8, "Critical",
   IF(Inventory[[#This Row],[Stockout_Risk_Score]] &gt;= 0.6, "High",
      IF(Inventory[[#This Row],[Stockout_Risk_Score]] &gt;= 0.3, "Medium", "Low")
   )
)</f>
        <v>High</v>
      </c>
      <c r="R1280">
        <f>Inventory[[#This Row],[Lead_Time_Days]]*0.8</f>
        <v>9.6000000000000014</v>
      </c>
      <c r="S1280">
        <f>MAX(0,Inventory[[#This Row],[Daily_Demand]]*Inventory[[#This Row],[Adj_Lead_Time]]+Inventory[[#This Row],[Safety_Stock]]-Inventory[[#This Row],[Current_Inventory]])</f>
        <v>924.60000000000014</v>
      </c>
    </row>
    <row r="1281" spans="1:19" x14ac:dyDescent="0.25">
      <c r="A1281">
        <v>1280</v>
      </c>
      <c r="B1281" t="s">
        <v>1302</v>
      </c>
      <c r="C1281" s="4" t="s">
        <v>26</v>
      </c>
      <c r="D1281" t="s">
        <v>22</v>
      </c>
      <c r="E1281" s="4">
        <v>22</v>
      </c>
      <c r="F1281" s="4">
        <v>9</v>
      </c>
      <c r="G1281" s="4">
        <v>735</v>
      </c>
      <c r="H1281" s="4">
        <v>291</v>
      </c>
      <c r="I1281" s="4">
        <v>65</v>
      </c>
      <c r="J1281" s="6">
        <v>341.73</v>
      </c>
      <c r="K1281" s="4">
        <v>0.55000000000000004</v>
      </c>
      <c r="L1281" s="4" t="s">
        <v>27</v>
      </c>
      <c r="M1281" s="4">
        <f>Inventory[[#This Row],[Daily_Demand]]*Inventory[[#This Row],[Lead_Time_Days]]</f>
        <v>198</v>
      </c>
      <c r="N1281" s="4">
        <f>MAX(0, Inventory[[#This Row],[Demand_Duration_Lead_time]]+Inventory[[#This Row],[Safety_Stock]]-Inventory[[#This Row],[Current_Inventory]])</f>
        <v>0</v>
      </c>
      <c r="O12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81" s="8">
        <f>Inventory[[#This Row],[Current_Inventory]]*Inventory[[#This Row],[Unit_Cost]]</f>
        <v>251171.55000000002</v>
      </c>
      <c r="Q1281" t="str">
        <f>IF(Inventory[[#This Row],[Stockout_Risk_Score]] &gt;= 0.8, "Critical",
   IF(Inventory[[#This Row],[Stockout_Risk_Score]] &gt;= 0.6, "High",
      IF(Inventory[[#This Row],[Stockout_Risk_Score]] &gt;= 0.3, "Medium", "Low")
   )
)</f>
        <v>Medium</v>
      </c>
      <c r="R1281">
        <f>Inventory[[#This Row],[Lead_Time_Days]]*0.8</f>
        <v>7.2</v>
      </c>
      <c r="S1281">
        <f>MAX(0,Inventory[[#This Row],[Daily_Demand]]*Inventory[[#This Row],[Adj_Lead_Time]]+Inventory[[#This Row],[Safety_Stock]]-Inventory[[#This Row],[Current_Inventory]])</f>
        <v>0</v>
      </c>
    </row>
    <row r="1282" spans="1:19" x14ac:dyDescent="0.25">
      <c r="A1282">
        <v>1281</v>
      </c>
      <c r="B1282" t="s">
        <v>1303</v>
      </c>
      <c r="C1282" s="4" t="s">
        <v>41</v>
      </c>
      <c r="D1282" t="s">
        <v>22</v>
      </c>
      <c r="E1282" s="4">
        <v>85</v>
      </c>
      <c r="F1282" s="4">
        <v>5</v>
      </c>
      <c r="G1282" s="4">
        <v>538</v>
      </c>
      <c r="H1282" s="4">
        <v>94</v>
      </c>
      <c r="I1282" s="4">
        <v>216</v>
      </c>
      <c r="J1282" s="6">
        <v>1584.38</v>
      </c>
      <c r="K1282" s="4">
        <v>0.55900000000000005</v>
      </c>
      <c r="L1282" s="4" t="s">
        <v>15</v>
      </c>
      <c r="M1282" s="4">
        <f>Inventory[[#This Row],[Daily_Demand]]*Inventory[[#This Row],[Lead_Time_Days]]</f>
        <v>425</v>
      </c>
      <c r="N1282" s="4">
        <f>MAX(0, Inventory[[#This Row],[Demand_Duration_Lead_time]]+Inventory[[#This Row],[Safety_Stock]]-Inventory[[#This Row],[Current_Inventory]])</f>
        <v>0</v>
      </c>
      <c r="O12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82" s="8">
        <f>Inventory[[#This Row],[Current_Inventory]]*Inventory[[#This Row],[Unit_Cost]]</f>
        <v>852396.44000000006</v>
      </c>
      <c r="Q1282" t="str">
        <f>IF(Inventory[[#This Row],[Stockout_Risk_Score]] &gt;= 0.8, "Critical",
   IF(Inventory[[#This Row],[Stockout_Risk_Score]] &gt;= 0.6, "High",
      IF(Inventory[[#This Row],[Stockout_Risk_Score]] &gt;= 0.3, "Medium", "Low")
   )
)</f>
        <v>Medium</v>
      </c>
      <c r="R1282">
        <f>Inventory[[#This Row],[Lead_Time_Days]]*0.8</f>
        <v>4</v>
      </c>
      <c r="S1282">
        <f>MAX(0,Inventory[[#This Row],[Daily_Demand]]*Inventory[[#This Row],[Adj_Lead_Time]]+Inventory[[#This Row],[Safety_Stock]]-Inventory[[#This Row],[Current_Inventory]])</f>
        <v>0</v>
      </c>
    </row>
    <row r="1283" spans="1:19" x14ac:dyDescent="0.25">
      <c r="A1283">
        <v>1282</v>
      </c>
      <c r="B1283" t="s">
        <v>1304</v>
      </c>
      <c r="C1283" s="4" t="s">
        <v>26</v>
      </c>
      <c r="D1283" t="s">
        <v>14</v>
      </c>
      <c r="E1283" s="4">
        <v>106</v>
      </c>
      <c r="F1283" s="4">
        <v>2</v>
      </c>
      <c r="G1283" s="4">
        <v>70</v>
      </c>
      <c r="H1283" s="4">
        <v>130</v>
      </c>
      <c r="I1283" s="4">
        <v>145</v>
      </c>
      <c r="J1283" s="6">
        <v>650.26</v>
      </c>
      <c r="K1283" s="4">
        <v>0.36799999999999999</v>
      </c>
      <c r="L1283" s="4" t="s">
        <v>27</v>
      </c>
      <c r="M1283" s="4">
        <f>Inventory[[#This Row],[Daily_Demand]]*Inventory[[#This Row],[Lead_Time_Days]]</f>
        <v>212</v>
      </c>
      <c r="N1283" s="4">
        <f>MAX(0, Inventory[[#This Row],[Demand_Duration_Lead_time]]+Inventory[[#This Row],[Safety_Stock]]-Inventory[[#This Row],[Current_Inventory]])</f>
        <v>272</v>
      </c>
      <c r="O12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83" s="8">
        <f>Inventory[[#This Row],[Current_Inventory]]*Inventory[[#This Row],[Unit_Cost]]</f>
        <v>45518.2</v>
      </c>
      <c r="Q1283" t="str">
        <f>IF(Inventory[[#This Row],[Stockout_Risk_Score]] &gt;= 0.8, "Critical",
   IF(Inventory[[#This Row],[Stockout_Risk_Score]] &gt;= 0.6, "High",
      IF(Inventory[[#This Row],[Stockout_Risk_Score]] &gt;= 0.3, "Medium", "Low")
   )
)</f>
        <v>Medium</v>
      </c>
      <c r="R1283">
        <f>Inventory[[#This Row],[Lead_Time_Days]]*0.8</f>
        <v>1.6</v>
      </c>
      <c r="S1283">
        <f>MAX(0,Inventory[[#This Row],[Daily_Demand]]*Inventory[[#This Row],[Adj_Lead_Time]]+Inventory[[#This Row],[Safety_Stock]]-Inventory[[#This Row],[Current_Inventory]])</f>
        <v>229.60000000000002</v>
      </c>
    </row>
    <row r="1284" spans="1:19" x14ac:dyDescent="0.25">
      <c r="A1284">
        <v>1283</v>
      </c>
      <c r="B1284" t="s">
        <v>1305</v>
      </c>
      <c r="C1284" s="4" t="s">
        <v>17</v>
      </c>
      <c r="D1284" t="s">
        <v>14</v>
      </c>
      <c r="E1284" s="4">
        <v>114</v>
      </c>
      <c r="F1284" s="4">
        <v>9</v>
      </c>
      <c r="G1284" s="4">
        <v>522</v>
      </c>
      <c r="H1284" s="4">
        <v>296</v>
      </c>
      <c r="I1284" s="4">
        <v>67</v>
      </c>
      <c r="J1284" s="6">
        <v>484.17</v>
      </c>
      <c r="K1284" s="4">
        <v>0.11700000000000001</v>
      </c>
      <c r="L1284" s="4" t="s">
        <v>27</v>
      </c>
      <c r="M1284" s="4">
        <f>Inventory[[#This Row],[Daily_Demand]]*Inventory[[#This Row],[Lead_Time_Days]]</f>
        <v>1026</v>
      </c>
      <c r="N1284" s="4">
        <f>MAX(0, Inventory[[#This Row],[Demand_Duration_Lead_time]]+Inventory[[#This Row],[Safety_Stock]]-Inventory[[#This Row],[Current_Inventory]])</f>
        <v>800</v>
      </c>
      <c r="O12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84" s="8">
        <f>Inventory[[#This Row],[Current_Inventory]]*Inventory[[#This Row],[Unit_Cost]]</f>
        <v>252736.74000000002</v>
      </c>
      <c r="Q1284" t="str">
        <f>IF(Inventory[[#This Row],[Stockout_Risk_Score]] &gt;= 0.8, "Critical",
   IF(Inventory[[#This Row],[Stockout_Risk_Score]] &gt;= 0.6, "High",
      IF(Inventory[[#This Row],[Stockout_Risk_Score]] &gt;= 0.3, "Medium", "Low")
   )
)</f>
        <v>Low</v>
      </c>
      <c r="R1284">
        <f>Inventory[[#This Row],[Lead_Time_Days]]*0.8</f>
        <v>7.2</v>
      </c>
      <c r="S1284">
        <f>MAX(0,Inventory[[#This Row],[Daily_Demand]]*Inventory[[#This Row],[Adj_Lead_Time]]+Inventory[[#This Row],[Safety_Stock]]-Inventory[[#This Row],[Current_Inventory]])</f>
        <v>594.80000000000018</v>
      </c>
    </row>
    <row r="1285" spans="1:19" x14ac:dyDescent="0.25">
      <c r="A1285">
        <v>1284</v>
      </c>
      <c r="B1285" t="s">
        <v>1306</v>
      </c>
      <c r="C1285" s="4" t="s">
        <v>26</v>
      </c>
      <c r="D1285" t="s">
        <v>18</v>
      </c>
      <c r="E1285" s="4">
        <v>34</v>
      </c>
      <c r="F1285" s="4">
        <v>9</v>
      </c>
      <c r="G1285" s="4">
        <v>278</v>
      </c>
      <c r="H1285" s="4">
        <v>257</v>
      </c>
      <c r="I1285" s="4">
        <v>56</v>
      </c>
      <c r="J1285" s="6">
        <v>967.59</v>
      </c>
      <c r="K1285" s="4">
        <v>0.217</v>
      </c>
      <c r="L1285" s="4" t="s">
        <v>27</v>
      </c>
      <c r="M1285" s="4">
        <f>Inventory[[#This Row],[Daily_Demand]]*Inventory[[#This Row],[Lead_Time_Days]]</f>
        <v>306</v>
      </c>
      <c r="N1285" s="4">
        <f>MAX(0, Inventory[[#This Row],[Demand_Duration_Lead_time]]+Inventory[[#This Row],[Safety_Stock]]-Inventory[[#This Row],[Current_Inventory]])</f>
        <v>285</v>
      </c>
      <c r="O12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85" s="8">
        <f>Inventory[[#This Row],[Current_Inventory]]*Inventory[[#This Row],[Unit_Cost]]</f>
        <v>268990.02</v>
      </c>
      <c r="Q1285" t="str">
        <f>IF(Inventory[[#This Row],[Stockout_Risk_Score]] &gt;= 0.8, "Critical",
   IF(Inventory[[#This Row],[Stockout_Risk_Score]] &gt;= 0.6, "High",
      IF(Inventory[[#This Row],[Stockout_Risk_Score]] &gt;= 0.3, "Medium", "Low")
   )
)</f>
        <v>Low</v>
      </c>
      <c r="R1285">
        <f>Inventory[[#This Row],[Lead_Time_Days]]*0.8</f>
        <v>7.2</v>
      </c>
      <c r="S1285">
        <f>MAX(0,Inventory[[#This Row],[Daily_Demand]]*Inventory[[#This Row],[Adj_Lead_Time]]+Inventory[[#This Row],[Safety_Stock]]-Inventory[[#This Row],[Current_Inventory]])</f>
        <v>223.8</v>
      </c>
    </row>
    <row r="1286" spans="1:19" x14ac:dyDescent="0.25">
      <c r="A1286">
        <v>1285</v>
      </c>
      <c r="B1286" t="s">
        <v>1307</v>
      </c>
      <c r="C1286" s="4" t="s">
        <v>17</v>
      </c>
      <c r="D1286" t="s">
        <v>22</v>
      </c>
      <c r="E1286" s="4">
        <v>126</v>
      </c>
      <c r="F1286" s="4">
        <v>4</v>
      </c>
      <c r="G1286" s="4">
        <v>197</v>
      </c>
      <c r="H1286" s="4">
        <v>193</v>
      </c>
      <c r="I1286" s="4">
        <v>233</v>
      </c>
      <c r="J1286" s="6">
        <v>1849.16</v>
      </c>
      <c r="K1286" s="4">
        <v>0.76900000000000002</v>
      </c>
      <c r="L1286" s="4" t="s">
        <v>27</v>
      </c>
      <c r="M1286" s="4">
        <f>Inventory[[#This Row],[Daily_Demand]]*Inventory[[#This Row],[Lead_Time_Days]]</f>
        <v>504</v>
      </c>
      <c r="N1286" s="4">
        <f>MAX(0, Inventory[[#This Row],[Demand_Duration_Lead_time]]+Inventory[[#This Row],[Safety_Stock]]-Inventory[[#This Row],[Current_Inventory]])</f>
        <v>500</v>
      </c>
      <c r="O12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86" s="8">
        <f>Inventory[[#This Row],[Current_Inventory]]*Inventory[[#This Row],[Unit_Cost]]</f>
        <v>364284.52</v>
      </c>
      <c r="Q1286" t="str">
        <f>IF(Inventory[[#This Row],[Stockout_Risk_Score]] &gt;= 0.8, "Critical",
   IF(Inventory[[#This Row],[Stockout_Risk_Score]] &gt;= 0.6, "High",
      IF(Inventory[[#This Row],[Stockout_Risk_Score]] &gt;= 0.3, "Medium", "Low")
   )
)</f>
        <v>High</v>
      </c>
      <c r="R1286">
        <f>Inventory[[#This Row],[Lead_Time_Days]]*0.8</f>
        <v>3.2</v>
      </c>
      <c r="S1286">
        <f>MAX(0,Inventory[[#This Row],[Daily_Demand]]*Inventory[[#This Row],[Adj_Lead_Time]]+Inventory[[#This Row],[Safety_Stock]]-Inventory[[#This Row],[Current_Inventory]])</f>
        <v>399.20000000000005</v>
      </c>
    </row>
    <row r="1287" spans="1:19" x14ac:dyDescent="0.25">
      <c r="A1287">
        <v>1286</v>
      </c>
      <c r="B1287" t="s">
        <v>1308</v>
      </c>
      <c r="C1287" s="4" t="s">
        <v>41</v>
      </c>
      <c r="D1287" t="s">
        <v>18</v>
      </c>
      <c r="E1287" s="4">
        <v>153</v>
      </c>
      <c r="F1287" s="4">
        <v>4</v>
      </c>
      <c r="G1287" s="4">
        <v>562</v>
      </c>
      <c r="H1287" s="4">
        <v>262</v>
      </c>
      <c r="I1287" s="4">
        <v>294</v>
      </c>
      <c r="J1287" s="6">
        <v>629.88</v>
      </c>
      <c r="K1287" s="4">
        <v>0.27100000000000002</v>
      </c>
      <c r="L1287" s="4" t="s">
        <v>19</v>
      </c>
      <c r="M1287" s="4">
        <f>Inventory[[#This Row],[Daily_Demand]]*Inventory[[#This Row],[Lead_Time_Days]]</f>
        <v>612</v>
      </c>
      <c r="N1287" s="4">
        <f>MAX(0, Inventory[[#This Row],[Demand_Duration_Lead_time]]+Inventory[[#This Row],[Safety_Stock]]-Inventory[[#This Row],[Current_Inventory]])</f>
        <v>312</v>
      </c>
      <c r="O12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87" s="8">
        <f>Inventory[[#This Row],[Current_Inventory]]*Inventory[[#This Row],[Unit_Cost]]</f>
        <v>353992.56</v>
      </c>
      <c r="Q1287" t="str">
        <f>IF(Inventory[[#This Row],[Stockout_Risk_Score]] &gt;= 0.8, "Critical",
   IF(Inventory[[#This Row],[Stockout_Risk_Score]] &gt;= 0.6, "High",
      IF(Inventory[[#This Row],[Stockout_Risk_Score]] &gt;= 0.3, "Medium", "Low")
   )
)</f>
        <v>Low</v>
      </c>
      <c r="R1287">
        <f>Inventory[[#This Row],[Lead_Time_Days]]*0.8</f>
        <v>3.2</v>
      </c>
      <c r="S1287">
        <f>MAX(0,Inventory[[#This Row],[Daily_Demand]]*Inventory[[#This Row],[Adj_Lead_Time]]+Inventory[[#This Row],[Safety_Stock]]-Inventory[[#This Row],[Current_Inventory]])</f>
        <v>189.60000000000002</v>
      </c>
    </row>
    <row r="1288" spans="1:19" x14ac:dyDescent="0.25">
      <c r="A1288">
        <v>1287</v>
      </c>
      <c r="B1288" t="s">
        <v>1309</v>
      </c>
      <c r="C1288" s="4" t="s">
        <v>21</v>
      </c>
      <c r="D1288" t="s">
        <v>14</v>
      </c>
      <c r="E1288" s="4">
        <v>66</v>
      </c>
      <c r="F1288" s="4">
        <v>6</v>
      </c>
      <c r="G1288" s="4">
        <v>375</v>
      </c>
      <c r="H1288" s="4">
        <v>282</v>
      </c>
      <c r="I1288" s="4">
        <v>131</v>
      </c>
      <c r="J1288" s="6">
        <v>1815.88</v>
      </c>
      <c r="K1288" s="4">
        <v>2E-3</v>
      </c>
      <c r="L1288" s="4" t="s">
        <v>15</v>
      </c>
      <c r="M1288" s="4">
        <f>Inventory[[#This Row],[Daily_Demand]]*Inventory[[#This Row],[Lead_Time_Days]]</f>
        <v>396</v>
      </c>
      <c r="N1288" s="4">
        <f>MAX(0, Inventory[[#This Row],[Demand_Duration_Lead_time]]+Inventory[[#This Row],[Safety_Stock]]-Inventory[[#This Row],[Current_Inventory]])</f>
        <v>303</v>
      </c>
      <c r="O12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88" s="8">
        <f>Inventory[[#This Row],[Current_Inventory]]*Inventory[[#This Row],[Unit_Cost]]</f>
        <v>680955</v>
      </c>
      <c r="Q1288" t="str">
        <f>IF(Inventory[[#This Row],[Stockout_Risk_Score]] &gt;= 0.8, "Critical",
   IF(Inventory[[#This Row],[Stockout_Risk_Score]] &gt;= 0.6, "High",
      IF(Inventory[[#This Row],[Stockout_Risk_Score]] &gt;= 0.3, "Medium", "Low")
   )
)</f>
        <v>Low</v>
      </c>
      <c r="R1288">
        <f>Inventory[[#This Row],[Lead_Time_Days]]*0.8</f>
        <v>4.8000000000000007</v>
      </c>
      <c r="S1288">
        <f>MAX(0,Inventory[[#This Row],[Daily_Demand]]*Inventory[[#This Row],[Adj_Lead_Time]]+Inventory[[#This Row],[Safety_Stock]]-Inventory[[#This Row],[Current_Inventory]])</f>
        <v>223.80000000000007</v>
      </c>
    </row>
    <row r="1289" spans="1:19" x14ac:dyDescent="0.25">
      <c r="A1289">
        <v>1288</v>
      </c>
      <c r="B1289" t="s">
        <v>1310</v>
      </c>
      <c r="C1289" s="4" t="s">
        <v>26</v>
      </c>
      <c r="D1289" t="s">
        <v>22</v>
      </c>
      <c r="E1289" s="4">
        <v>142</v>
      </c>
      <c r="F1289" s="4">
        <v>4</v>
      </c>
      <c r="G1289" s="4">
        <v>337</v>
      </c>
      <c r="H1289" s="4">
        <v>218</v>
      </c>
      <c r="I1289" s="4">
        <v>180</v>
      </c>
      <c r="J1289" s="6">
        <v>154.62</v>
      </c>
      <c r="K1289" s="4">
        <v>0.997</v>
      </c>
      <c r="L1289" s="4" t="s">
        <v>19</v>
      </c>
      <c r="M1289" s="4">
        <f>Inventory[[#This Row],[Daily_Demand]]*Inventory[[#This Row],[Lead_Time_Days]]</f>
        <v>568</v>
      </c>
      <c r="N1289" s="4">
        <f>MAX(0, Inventory[[#This Row],[Demand_Duration_Lead_time]]+Inventory[[#This Row],[Safety_Stock]]-Inventory[[#This Row],[Current_Inventory]])</f>
        <v>449</v>
      </c>
      <c r="O12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89" s="8">
        <f>Inventory[[#This Row],[Current_Inventory]]*Inventory[[#This Row],[Unit_Cost]]</f>
        <v>52106.94</v>
      </c>
      <c r="Q1289" t="str">
        <f>IF(Inventory[[#This Row],[Stockout_Risk_Score]] &gt;= 0.8, "Critical",
   IF(Inventory[[#This Row],[Stockout_Risk_Score]] &gt;= 0.6, "High",
      IF(Inventory[[#This Row],[Stockout_Risk_Score]] &gt;= 0.3, "Medium", "Low")
   )
)</f>
        <v>Critical</v>
      </c>
      <c r="R1289">
        <f>Inventory[[#This Row],[Lead_Time_Days]]*0.8</f>
        <v>3.2</v>
      </c>
      <c r="S1289">
        <f>MAX(0,Inventory[[#This Row],[Daily_Demand]]*Inventory[[#This Row],[Adj_Lead_Time]]+Inventory[[#This Row],[Safety_Stock]]-Inventory[[#This Row],[Current_Inventory]])</f>
        <v>335.40000000000009</v>
      </c>
    </row>
    <row r="1290" spans="1:19" x14ac:dyDescent="0.25">
      <c r="A1290">
        <v>1289</v>
      </c>
      <c r="B1290" t="s">
        <v>1311</v>
      </c>
      <c r="C1290" s="4" t="s">
        <v>21</v>
      </c>
      <c r="D1290" t="s">
        <v>18</v>
      </c>
      <c r="E1290" s="4">
        <v>124</v>
      </c>
      <c r="F1290" s="4">
        <v>6</v>
      </c>
      <c r="G1290" s="4">
        <v>685</v>
      </c>
      <c r="H1290" s="4">
        <v>33</v>
      </c>
      <c r="I1290" s="4">
        <v>178</v>
      </c>
      <c r="J1290" s="6">
        <v>212.87</v>
      </c>
      <c r="K1290" s="4">
        <v>0.21099999999999999</v>
      </c>
      <c r="L1290" s="4" t="s">
        <v>19</v>
      </c>
      <c r="M1290" s="4">
        <f>Inventory[[#This Row],[Daily_Demand]]*Inventory[[#This Row],[Lead_Time_Days]]</f>
        <v>744</v>
      </c>
      <c r="N1290" s="4">
        <f>MAX(0, Inventory[[#This Row],[Demand_Duration_Lead_time]]+Inventory[[#This Row],[Safety_Stock]]-Inventory[[#This Row],[Current_Inventory]])</f>
        <v>92</v>
      </c>
      <c r="O12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90" s="8">
        <f>Inventory[[#This Row],[Current_Inventory]]*Inventory[[#This Row],[Unit_Cost]]</f>
        <v>145815.95000000001</v>
      </c>
      <c r="Q1290" t="str">
        <f>IF(Inventory[[#This Row],[Stockout_Risk_Score]] &gt;= 0.8, "Critical",
   IF(Inventory[[#This Row],[Stockout_Risk_Score]] &gt;= 0.6, "High",
      IF(Inventory[[#This Row],[Stockout_Risk_Score]] &gt;= 0.3, "Medium", "Low")
   )
)</f>
        <v>Low</v>
      </c>
      <c r="R1290">
        <f>Inventory[[#This Row],[Lead_Time_Days]]*0.8</f>
        <v>4.8000000000000007</v>
      </c>
      <c r="S1290">
        <f>MAX(0,Inventory[[#This Row],[Daily_Demand]]*Inventory[[#This Row],[Adj_Lead_Time]]+Inventory[[#This Row],[Safety_Stock]]-Inventory[[#This Row],[Current_Inventory]])</f>
        <v>0</v>
      </c>
    </row>
    <row r="1291" spans="1:19" x14ac:dyDescent="0.25">
      <c r="A1291">
        <v>1290</v>
      </c>
      <c r="B1291" t="s">
        <v>1312</v>
      </c>
      <c r="C1291" s="4" t="s">
        <v>17</v>
      </c>
      <c r="D1291" t="s">
        <v>18</v>
      </c>
      <c r="E1291" s="4">
        <v>111</v>
      </c>
      <c r="F1291" s="4">
        <v>9</v>
      </c>
      <c r="G1291" s="4">
        <v>383</v>
      </c>
      <c r="H1291" s="4">
        <v>131</v>
      </c>
      <c r="I1291" s="4">
        <v>338</v>
      </c>
      <c r="J1291" s="6">
        <v>1412.19</v>
      </c>
      <c r="K1291" s="4">
        <v>0.65500000000000003</v>
      </c>
      <c r="L1291" s="4" t="s">
        <v>19</v>
      </c>
      <c r="M1291" s="4">
        <f>Inventory[[#This Row],[Daily_Demand]]*Inventory[[#This Row],[Lead_Time_Days]]</f>
        <v>999</v>
      </c>
      <c r="N1291" s="4">
        <f>MAX(0, Inventory[[#This Row],[Demand_Duration_Lead_time]]+Inventory[[#This Row],[Safety_Stock]]-Inventory[[#This Row],[Current_Inventory]])</f>
        <v>747</v>
      </c>
      <c r="O12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91" s="8">
        <f>Inventory[[#This Row],[Current_Inventory]]*Inventory[[#This Row],[Unit_Cost]]</f>
        <v>540868.77</v>
      </c>
      <c r="Q1291" t="str">
        <f>IF(Inventory[[#This Row],[Stockout_Risk_Score]] &gt;= 0.8, "Critical",
   IF(Inventory[[#This Row],[Stockout_Risk_Score]] &gt;= 0.6, "High",
      IF(Inventory[[#This Row],[Stockout_Risk_Score]] &gt;= 0.3, "Medium", "Low")
   )
)</f>
        <v>High</v>
      </c>
      <c r="R1291">
        <f>Inventory[[#This Row],[Lead_Time_Days]]*0.8</f>
        <v>7.2</v>
      </c>
      <c r="S1291">
        <f>MAX(0,Inventory[[#This Row],[Daily_Demand]]*Inventory[[#This Row],[Adj_Lead_Time]]+Inventory[[#This Row],[Safety_Stock]]-Inventory[[#This Row],[Current_Inventory]])</f>
        <v>547.20000000000005</v>
      </c>
    </row>
    <row r="1292" spans="1:19" x14ac:dyDescent="0.25">
      <c r="A1292">
        <v>1291</v>
      </c>
      <c r="B1292" t="s">
        <v>1313</v>
      </c>
      <c r="C1292" s="4" t="s">
        <v>26</v>
      </c>
      <c r="D1292" t="s">
        <v>18</v>
      </c>
      <c r="E1292" s="4">
        <v>145</v>
      </c>
      <c r="F1292" s="4">
        <v>2</v>
      </c>
      <c r="G1292" s="4">
        <v>74</v>
      </c>
      <c r="H1292" s="4">
        <v>234</v>
      </c>
      <c r="I1292" s="4">
        <v>123</v>
      </c>
      <c r="J1292" s="6">
        <v>421.66</v>
      </c>
      <c r="K1292" s="4">
        <v>0.92700000000000005</v>
      </c>
      <c r="L1292" s="4" t="s">
        <v>19</v>
      </c>
      <c r="M1292" s="4">
        <f>Inventory[[#This Row],[Daily_Demand]]*Inventory[[#This Row],[Lead_Time_Days]]</f>
        <v>290</v>
      </c>
      <c r="N1292" s="4">
        <f>MAX(0, Inventory[[#This Row],[Demand_Duration_Lead_time]]+Inventory[[#This Row],[Safety_Stock]]-Inventory[[#This Row],[Current_Inventory]])</f>
        <v>450</v>
      </c>
      <c r="O12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92" s="8">
        <f>Inventory[[#This Row],[Current_Inventory]]*Inventory[[#This Row],[Unit_Cost]]</f>
        <v>31202.84</v>
      </c>
      <c r="Q1292" t="str">
        <f>IF(Inventory[[#This Row],[Stockout_Risk_Score]] &gt;= 0.8, "Critical",
   IF(Inventory[[#This Row],[Stockout_Risk_Score]] &gt;= 0.6, "High",
      IF(Inventory[[#This Row],[Stockout_Risk_Score]] &gt;= 0.3, "Medium", "Low")
   )
)</f>
        <v>Critical</v>
      </c>
      <c r="R1292">
        <f>Inventory[[#This Row],[Lead_Time_Days]]*0.8</f>
        <v>1.6</v>
      </c>
      <c r="S1292">
        <f>MAX(0,Inventory[[#This Row],[Daily_Demand]]*Inventory[[#This Row],[Adj_Lead_Time]]+Inventory[[#This Row],[Safety_Stock]]-Inventory[[#This Row],[Current_Inventory]])</f>
        <v>392</v>
      </c>
    </row>
    <row r="1293" spans="1:19" x14ac:dyDescent="0.25">
      <c r="A1293">
        <v>1292</v>
      </c>
      <c r="B1293" t="s">
        <v>1314</v>
      </c>
      <c r="C1293" s="4" t="s">
        <v>13</v>
      </c>
      <c r="D1293" t="s">
        <v>14</v>
      </c>
      <c r="E1293" s="4">
        <v>80</v>
      </c>
      <c r="F1293" s="4">
        <v>3</v>
      </c>
      <c r="G1293" s="4">
        <v>175</v>
      </c>
      <c r="H1293" s="4">
        <v>132</v>
      </c>
      <c r="I1293" s="4">
        <v>108</v>
      </c>
      <c r="J1293" s="6">
        <v>667.41</v>
      </c>
      <c r="K1293" s="4">
        <v>0.6</v>
      </c>
      <c r="L1293" s="4" t="s">
        <v>27</v>
      </c>
      <c r="M1293" s="4">
        <f>Inventory[[#This Row],[Daily_Demand]]*Inventory[[#This Row],[Lead_Time_Days]]</f>
        <v>240</v>
      </c>
      <c r="N1293" s="4">
        <f>MAX(0, Inventory[[#This Row],[Demand_Duration_Lead_time]]+Inventory[[#This Row],[Safety_Stock]]-Inventory[[#This Row],[Current_Inventory]])</f>
        <v>197</v>
      </c>
      <c r="O12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93" s="8">
        <f>Inventory[[#This Row],[Current_Inventory]]*Inventory[[#This Row],[Unit_Cost]]</f>
        <v>116796.75</v>
      </c>
      <c r="Q1293" t="str">
        <f>IF(Inventory[[#This Row],[Stockout_Risk_Score]] &gt;= 0.8, "Critical",
   IF(Inventory[[#This Row],[Stockout_Risk_Score]] &gt;= 0.6, "High",
      IF(Inventory[[#This Row],[Stockout_Risk_Score]] &gt;= 0.3, "Medium", "Low")
   )
)</f>
        <v>High</v>
      </c>
      <c r="R1293">
        <f>Inventory[[#This Row],[Lead_Time_Days]]*0.8</f>
        <v>2.4000000000000004</v>
      </c>
      <c r="S1293">
        <f>MAX(0,Inventory[[#This Row],[Daily_Demand]]*Inventory[[#This Row],[Adj_Lead_Time]]+Inventory[[#This Row],[Safety_Stock]]-Inventory[[#This Row],[Current_Inventory]])</f>
        <v>149</v>
      </c>
    </row>
    <row r="1294" spans="1:19" x14ac:dyDescent="0.25">
      <c r="A1294">
        <v>1293</v>
      </c>
      <c r="B1294" t="s">
        <v>1315</v>
      </c>
      <c r="C1294" s="4" t="s">
        <v>21</v>
      </c>
      <c r="D1294" t="s">
        <v>14</v>
      </c>
      <c r="E1294" s="4">
        <v>13</v>
      </c>
      <c r="F1294" s="4">
        <v>3</v>
      </c>
      <c r="G1294" s="4">
        <v>63</v>
      </c>
      <c r="H1294" s="4">
        <v>182</v>
      </c>
      <c r="I1294" s="4">
        <v>121</v>
      </c>
      <c r="J1294" s="6">
        <v>315.93</v>
      </c>
      <c r="K1294" s="4">
        <v>0.79900000000000004</v>
      </c>
      <c r="L1294" s="4" t="s">
        <v>27</v>
      </c>
      <c r="M1294" s="4">
        <f>Inventory[[#This Row],[Daily_Demand]]*Inventory[[#This Row],[Lead_Time_Days]]</f>
        <v>39</v>
      </c>
      <c r="N1294" s="4">
        <f>MAX(0, Inventory[[#This Row],[Demand_Duration_Lead_time]]+Inventory[[#This Row],[Safety_Stock]]-Inventory[[#This Row],[Current_Inventory]])</f>
        <v>158</v>
      </c>
      <c r="O12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294" s="8">
        <f>Inventory[[#This Row],[Current_Inventory]]*Inventory[[#This Row],[Unit_Cost]]</f>
        <v>19903.59</v>
      </c>
      <c r="Q1294" t="str">
        <f>IF(Inventory[[#This Row],[Stockout_Risk_Score]] &gt;= 0.8, "Critical",
   IF(Inventory[[#This Row],[Stockout_Risk_Score]] &gt;= 0.6, "High",
      IF(Inventory[[#This Row],[Stockout_Risk_Score]] &gt;= 0.3, "Medium", "Low")
   )
)</f>
        <v>High</v>
      </c>
      <c r="R1294">
        <f>Inventory[[#This Row],[Lead_Time_Days]]*0.8</f>
        <v>2.4000000000000004</v>
      </c>
      <c r="S1294">
        <f>MAX(0,Inventory[[#This Row],[Daily_Demand]]*Inventory[[#This Row],[Adj_Lead_Time]]+Inventory[[#This Row],[Safety_Stock]]-Inventory[[#This Row],[Current_Inventory]])</f>
        <v>150.19999999999999</v>
      </c>
    </row>
    <row r="1295" spans="1:19" x14ac:dyDescent="0.25">
      <c r="A1295">
        <v>1294</v>
      </c>
      <c r="B1295" t="s">
        <v>1316</v>
      </c>
      <c r="C1295" s="4" t="s">
        <v>26</v>
      </c>
      <c r="D1295" t="s">
        <v>14</v>
      </c>
      <c r="E1295" s="4">
        <v>43</v>
      </c>
      <c r="F1295" s="4">
        <v>13</v>
      </c>
      <c r="G1295" s="4">
        <v>612</v>
      </c>
      <c r="H1295" s="4">
        <v>152</v>
      </c>
      <c r="I1295" s="4">
        <v>209</v>
      </c>
      <c r="J1295" s="6">
        <v>697.88</v>
      </c>
      <c r="K1295" s="4">
        <v>0.97599999999999998</v>
      </c>
      <c r="L1295" s="4" t="s">
        <v>19</v>
      </c>
      <c r="M1295" s="4">
        <f>Inventory[[#This Row],[Daily_Demand]]*Inventory[[#This Row],[Lead_Time_Days]]</f>
        <v>559</v>
      </c>
      <c r="N1295" s="4">
        <f>MAX(0, Inventory[[#This Row],[Demand_Duration_Lead_time]]+Inventory[[#This Row],[Safety_Stock]]-Inventory[[#This Row],[Current_Inventory]])</f>
        <v>99</v>
      </c>
      <c r="O12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95" s="8">
        <f>Inventory[[#This Row],[Current_Inventory]]*Inventory[[#This Row],[Unit_Cost]]</f>
        <v>427102.56</v>
      </c>
      <c r="Q1295" t="str">
        <f>IF(Inventory[[#This Row],[Stockout_Risk_Score]] &gt;= 0.8, "Critical",
   IF(Inventory[[#This Row],[Stockout_Risk_Score]] &gt;= 0.6, "High",
      IF(Inventory[[#This Row],[Stockout_Risk_Score]] &gt;= 0.3, "Medium", "Low")
   )
)</f>
        <v>Critical</v>
      </c>
      <c r="R1295">
        <f>Inventory[[#This Row],[Lead_Time_Days]]*0.8</f>
        <v>10.4</v>
      </c>
      <c r="S1295">
        <f>MAX(0,Inventory[[#This Row],[Daily_Demand]]*Inventory[[#This Row],[Adj_Lead_Time]]+Inventory[[#This Row],[Safety_Stock]]-Inventory[[#This Row],[Current_Inventory]])</f>
        <v>0</v>
      </c>
    </row>
    <row r="1296" spans="1:19" x14ac:dyDescent="0.25">
      <c r="A1296">
        <v>1295</v>
      </c>
      <c r="B1296" t="s">
        <v>1317</v>
      </c>
      <c r="C1296" s="4" t="s">
        <v>21</v>
      </c>
      <c r="D1296" t="s">
        <v>22</v>
      </c>
      <c r="E1296" s="4">
        <v>28</v>
      </c>
      <c r="F1296" s="4">
        <v>5</v>
      </c>
      <c r="G1296" s="4">
        <v>697</v>
      </c>
      <c r="H1296" s="4">
        <v>178</v>
      </c>
      <c r="I1296" s="4">
        <v>136</v>
      </c>
      <c r="J1296" s="6">
        <v>596.9</v>
      </c>
      <c r="K1296" s="4">
        <v>0.86</v>
      </c>
      <c r="L1296" s="4" t="s">
        <v>19</v>
      </c>
      <c r="M1296" s="4">
        <f>Inventory[[#This Row],[Daily_Demand]]*Inventory[[#This Row],[Lead_Time_Days]]</f>
        <v>140</v>
      </c>
      <c r="N1296" s="4">
        <f>MAX(0, Inventory[[#This Row],[Demand_Duration_Lead_time]]+Inventory[[#This Row],[Safety_Stock]]-Inventory[[#This Row],[Current_Inventory]])</f>
        <v>0</v>
      </c>
      <c r="O12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296" s="8">
        <f>Inventory[[#This Row],[Current_Inventory]]*Inventory[[#This Row],[Unit_Cost]]</f>
        <v>416039.3</v>
      </c>
      <c r="Q1296" t="str">
        <f>IF(Inventory[[#This Row],[Stockout_Risk_Score]] &gt;= 0.8, "Critical",
   IF(Inventory[[#This Row],[Stockout_Risk_Score]] &gt;= 0.6, "High",
      IF(Inventory[[#This Row],[Stockout_Risk_Score]] &gt;= 0.3, "Medium", "Low")
   )
)</f>
        <v>Critical</v>
      </c>
      <c r="R1296">
        <f>Inventory[[#This Row],[Lead_Time_Days]]*0.8</f>
        <v>4</v>
      </c>
      <c r="S1296">
        <f>MAX(0,Inventory[[#This Row],[Daily_Demand]]*Inventory[[#This Row],[Adj_Lead_Time]]+Inventory[[#This Row],[Safety_Stock]]-Inventory[[#This Row],[Current_Inventory]])</f>
        <v>0</v>
      </c>
    </row>
    <row r="1297" spans="1:19" x14ac:dyDescent="0.25">
      <c r="A1297">
        <v>1296</v>
      </c>
      <c r="B1297" t="s">
        <v>1318</v>
      </c>
      <c r="C1297" s="4" t="s">
        <v>26</v>
      </c>
      <c r="D1297" t="s">
        <v>14</v>
      </c>
      <c r="E1297" s="4">
        <v>129</v>
      </c>
      <c r="F1297" s="4">
        <v>10</v>
      </c>
      <c r="G1297" s="4">
        <v>561</v>
      </c>
      <c r="H1297" s="4">
        <v>66</v>
      </c>
      <c r="I1297" s="4">
        <v>66</v>
      </c>
      <c r="J1297" s="6">
        <v>1485.86</v>
      </c>
      <c r="K1297" s="4">
        <v>0.55800000000000005</v>
      </c>
      <c r="L1297" s="4" t="s">
        <v>15</v>
      </c>
      <c r="M1297" s="4">
        <f>Inventory[[#This Row],[Daily_Demand]]*Inventory[[#This Row],[Lead_Time_Days]]</f>
        <v>1290</v>
      </c>
      <c r="N1297" s="4">
        <f>MAX(0, Inventory[[#This Row],[Demand_Duration_Lead_time]]+Inventory[[#This Row],[Safety_Stock]]-Inventory[[#This Row],[Current_Inventory]])</f>
        <v>795</v>
      </c>
      <c r="O12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97" s="8">
        <f>Inventory[[#This Row],[Current_Inventory]]*Inventory[[#This Row],[Unit_Cost]]</f>
        <v>833567.46</v>
      </c>
      <c r="Q1297" t="str">
        <f>IF(Inventory[[#This Row],[Stockout_Risk_Score]] &gt;= 0.8, "Critical",
   IF(Inventory[[#This Row],[Stockout_Risk_Score]] &gt;= 0.6, "High",
      IF(Inventory[[#This Row],[Stockout_Risk_Score]] &gt;= 0.3, "Medium", "Low")
   )
)</f>
        <v>Medium</v>
      </c>
      <c r="R1297">
        <f>Inventory[[#This Row],[Lead_Time_Days]]*0.8</f>
        <v>8</v>
      </c>
      <c r="S1297">
        <f>MAX(0,Inventory[[#This Row],[Daily_Demand]]*Inventory[[#This Row],[Adj_Lead_Time]]+Inventory[[#This Row],[Safety_Stock]]-Inventory[[#This Row],[Current_Inventory]])</f>
        <v>537</v>
      </c>
    </row>
    <row r="1298" spans="1:19" x14ac:dyDescent="0.25">
      <c r="A1298">
        <v>1297</v>
      </c>
      <c r="B1298" t="s">
        <v>1319</v>
      </c>
      <c r="C1298" s="4" t="s">
        <v>41</v>
      </c>
      <c r="D1298" t="s">
        <v>22</v>
      </c>
      <c r="E1298" s="4">
        <v>122</v>
      </c>
      <c r="F1298" s="4">
        <v>3</v>
      </c>
      <c r="G1298" s="4">
        <v>341</v>
      </c>
      <c r="H1298" s="4">
        <v>51</v>
      </c>
      <c r="I1298" s="4">
        <v>138</v>
      </c>
      <c r="J1298" s="6">
        <v>1418.95</v>
      </c>
      <c r="K1298" s="4">
        <v>0.36399999999999999</v>
      </c>
      <c r="L1298" s="4" t="s">
        <v>19</v>
      </c>
      <c r="M1298" s="4">
        <f>Inventory[[#This Row],[Daily_Demand]]*Inventory[[#This Row],[Lead_Time_Days]]</f>
        <v>366</v>
      </c>
      <c r="N1298" s="4">
        <f>MAX(0, Inventory[[#This Row],[Demand_Duration_Lead_time]]+Inventory[[#This Row],[Safety_Stock]]-Inventory[[#This Row],[Current_Inventory]])</f>
        <v>76</v>
      </c>
      <c r="O12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98" s="8">
        <f>Inventory[[#This Row],[Current_Inventory]]*Inventory[[#This Row],[Unit_Cost]]</f>
        <v>483861.95</v>
      </c>
      <c r="Q1298" t="str">
        <f>IF(Inventory[[#This Row],[Stockout_Risk_Score]] &gt;= 0.8, "Critical",
   IF(Inventory[[#This Row],[Stockout_Risk_Score]] &gt;= 0.6, "High",
      IF(Inventory[[#This Row],[Stockout_Risk_Score]] &gt;= 0.3, "Medium", "Low")
   )
)</f>
        <v>Medium</v>
      </c>
      <c r="R1298">
        <f>Inventory[[#This Row],[Lead_Time_Days]]*0.8</f>
        <v>2.4000000000000004</v>
      </c>
      <c r="S1298">
        <f>MAX(0,Inventory[[#This Row],[Daily_Demand]]*Inventory[[#This Row],[Adj_Lead_Time]]+Inventory[[#This Row],[Safety_Stock]]-Inventory[[#This Row],[Current_Inventory]])</f>
        <v>2.8000000000000682</v>
      </c>
    </row>
    <row r="1299" spans="1:19" x14ac:dyDescent="0.25">
      <c r="A1299">
        <v>1298</v>
      </c>
      <c r="B1299" t="s">
        <v>1320</v>
      </c>
      <c r="C1299" s="4" t="s">
        <v>21</v>
      </c>
      <c r="D1299" t="s">
        <v>18</v>
      </c>
      <c r="E1299" s="4">
        <v>38</v>
      </c>
      <c r="F1299" s="4">
        <v>13</v>
      </c>
      <c r="G1299" s="4">
        <v>667</v>
      </c>
      <c r="H1299" s="4">
        <v>128</v>
      </c>
      <c r="I1299" s="4">
        <v>198</v>
      </c>
      <c r="J1299" s="6">
        <v>1912.11</v>
      </c>
      <c r="K1299" s="4">
        <v>0.48199999999999998</v>
      </c>
      <c r="L1299" s="4" t="s">
        <v>27</v>
      </c>
      <c r="M1299" s="4">
        <f>Inventory[[#This Row],[Daily_Demand]]*Inventory[[#This Row],[Lead_Time_Days]]</f>
        <v>494</v>
      </c>
      <c r="N1299" s="4">
        <f>MAX(0, Inventory[[#This Row],[Demand_Duration_Lead_time]]+Inventory[[#This Row],[Safety_Stock]]-Inventory[[#This Row],[Current_Inventory]])</f>
        <v>0</v>
      </c>
      <c r="O12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299" s="8">
        <f>Inventory[[#This Row],[Current_Inventory]]*Inventory[[#This Row],[Unit_Cost]]</f>
        <v>1275377.3699999999</v>
      </c>
      <c r="Q1299" t="str">
        <f>IF(Inventory[[#This Row],[Stockout_Risk_Score]] &gt;= 0.8, "Critical",
   IF(Inventory[[#This Row],[Stockout_Risk_Score]] &gt;= 0.6, "High",
      IF(Inventory[[#This Row],[Stockout_Risk_Score]] &gt;= 0.3, "Medium", "Low")
   )
)</f>
        <v>Medium</v>
      </c>
      <c r="R1299">
        <f>Inventory[[#This Row],[Lead_Time_Days]]*0.8</f>
        <v>10.4</v>
      </c>
      <c r="S1299">
        <f>MAX(0,Inventory[[#This Row],[Daily_Demand]]*Inventory[[#This Row],[Adj_Lead_Time]]+Inventory[[#This Row],[Safety_Stock]]-Inventory[[#This Row],[Current_Inventory]])</f>
        <v>0</v>
      </c>
    </row>
    <row r="1300" spans="1:19" x14ac:dyDescent="0.25">
      <c r="A1300">
        <v>1299</v>
      </c>
      <c r="B1300" t="s">
        <v>1321</v>
      </c>
      <c r="C1300" s="4" t="s">
        <v>13</v>
      </c>
      <c r="D1300" t="s">
        <v>18</v>
      </c>
      <c r="E1300" s="4">
        <v>65</v>
      </c>
      <c r="F1300" s="4">
        <v>12</v>
      </c>
      <c r="G1300" s="4">
        <v>33</v>
      </c>
      <c r="H1300" s="4">
        <v>130</v>
      </c>
      <c r="I1300" s="4">
        <v>360</v>
      </c>
      <c r="J1300" s="6">
        <v>1462.62</v>
      </c>
      <c r="K1300" s="4">
        <v>0.84199999999999997</v>
      </c>
      <c r="L1300" s="4" t="s">
        <v>15</v>
      </c>
      <c r="M1300" s="4">
        <f>Inventory[[#This Row],[Daily_Demand]]*Inventory[[#This Row],[Lead_Time_Days]]</f>
        <v>780</v>
      </c>
      <c r="N1300" s="4">
        <f>MAX(0, Inventory[[#This Row],[Demand_Duration_Lead_time]]+Inventory[[#This Row],[Safety_Stock]]-Inventory[[#This Row],[Current_Inventory]])</f>
        <v>877</v>
      </c>
      <c r="O13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00" s="8">
        <f>Inventory[[#This Row],[Current_Inventory]]*Inventory[[#This Row],[Unit_Cost]]</f>
        <v>48266.46</v>
      </c>
      <c r="Q1300" t="str">
        <f>IF(Inventory[[#This Row],[Stockout_Risk_Score]] &gt;= 0.8, "Critical",
   IF(Inventory[[#This Row],[Stockout_Risk_Score]] &gt;= 0.6, "High",
      IF(Inventory[[#This Row],[Stockout_Risk_Score]] &gt;= 0.3, "Medium", "Low")
   )
)</f>
        <v>Critical</v>
      </c>
      <c r="R1300">
        <f>Inventory[[#This Row],[Lead_Time_Days]]*0.8</f>
        <v>9.6000000000000014</v>
      </c>
      <c r="S1300">
        <f>MAX(0,Inventory[[#This Row],[Daily_Demand]]*Inventory[[#This Row],[Adj_Lead_Time]]+Inventory[[#This Row],[Safety_Stock]]-Inventory[[#This Row],[Current_Inventory]])</f>
        <v>721.00000000000011</v>
      </c>
    </row>
    <row r="1301" spans="1:19" x14ac:dyDescent="0.25">
      <c r="A1301">
        <v>1300</v>
      </c>
      <c r="B1301" t="s">
        <v>1322</v>
      </c>
      <c r="C1301" s="4" t="s">
        <v>13</v>
      </c>
      <c r="D1301" t="s">
        <v>14</v>
      </c>
      <c r="E1301" s="4">
        <v>173</v>
      </c>
      <c r="F1301" s="4">
        <v>14</v>
      </c>
      <c r="G1301" s="4">
        <v>376</v>
      </c>
      <c r="H1301" s="4">
        <v>260</v>
      </c>
      <c r="I1301" s="4">
        <v>55</v>
      </c>
      <c r="J1301" s="6">
        <v>1404.89</v>
      </c>
      <c r="K1301" s="4">
        <v>0.85299999999999998</v>
      </c>
      <c r="L1301" s="4" t="s">
        <v>19</v>
      </c>
      <c r="M1301" s="4">
        <f>Inventory[[#This Row],[Daily_Demand]]*Inventory[[#This Row],[Lead_Time_Days]]</f>
        <v>2422</v>
      </c>
      <c r="N1301" s="4">
        <f>MAX(0, Inventory[[#This Row],[Demand_Duration_Lead_time]]+Inventory[[#This Row],[Safety_Stock]]-Inventory[[#This Row],[Current_Inventory]])</f>
        <v>2306</v>
      </c>
      <c r="O13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01" s="8">
        <f>Inventory[[#This Row],[Current_Inventory]]*Inventory[[#This Row],[Unit_Cost]]</f>
        <v>528238.64</v>
      </c>
      <c r="Q1301" t="str">
        <f>IF(Inventory[[#This Row],[Stockout_Risk_Score]] &gt;= 0.8, "Critical",
   IF(Inventory[[#This Row],[Stockout_Risk_Score]] &gt;= 0.6, "High",
      IF(Inventory[[#This Row],[Stockout_Risk_Score]] &gt;= 0.3, "Medium", "Low")
   )
)</f>
        <v>Critical</v>
      </c>
      <c r="R1301">
        <f>Inventory[[#This Row],[Lead_Time_Days]]*0.8</f>
        <v>11.200000000000001</v>
      </c>
      <c r="S1301">
        <f>MAX(0,Inventory[[#This Row],[Daily_Demand]]*Inventory[[#This Row],[Adj_Lead_Time]]+Inventory[[#This Row],[Safety_Stock]]-Inventory[[#This Row],[Current_Inventory]])</f>
        <v>1821.6000000000004</v>
      </c>
    </row>
    <row r="1302" spans="1:19" x14ac:dyDescent="0.25">
      <c r="A1302">
        <v>1301</v>
      </c>
      <c r="B1302" t="s">
        <v>1323</v>
      </c>
      <c r="C1302" s="4" t="s">
        <v>17</v>
      </c>
      <c r="D1302" t="s">
        <v>18</v>
      </c>
      <c r="E1302" s="4">
        <v>137</v>
      </c>
      <c r="F1302" s="4">
        <v>13</v>
      </c>
      <c r="G1302" s="4">
        <v>502</v>
      </c>
      <c r="H1302" s="4">
        <v>191</v>
      </c>
      <c r="I1302" s="4">
        <v>133</v>
      </c>
      <c r="J1302" s="6">
        <v>1403.7</v>
      </c>
      <c r="K1302" s="4">
        <v>0.84599999999999997</v>
      </c>
      <c r="L1302" s="4" t="s">
        <v>15</v>
      </c>
      <c r="M1302" s="4">
        <f>Inventory[[#This Row],[Daily_Demand]]*Inventory[[#This Row],[Lead_Time_Days]]</f>
        <v>1781</v>
      </c>
      <c r="N1302" s="4">
        <f>MAX(0, Inventory[[#This Row],[Demand_Duration_Lead_time]]+Inventory[[#This Row],[Safety_Stock]]-Inventory[[#This Row],[Current_Inventory]])</f>
        <v>1470</v>
      </c>
      <c r="O13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02" s="8">
        <f>Inventory[[#This Row],[Current_Inventory]]*Inventory[[#This Row],[Unit_Cost]]</f>
        <v>704657.4</v>
      </c>
      <c r="Q1302" t="str">
        <f>IF(Inventory[[#This Row],[Stockout_Risk_Score]] &gt;= 0.8, "Critical",
   IF(Inventory[[#This Row],[Stockout_Risk_Score]] &gt;= 0.6, "High",
      IF(Inventory[[#This Row],[Stockout_Risk_Score]] &gt;= 0.3, "Medium", "Low")
   )
)</f>
        <v>Critical</v>
      </c>
      <c r="R1302">
        <f>Inventory[[#This Row],[Lead_Time_Days]]*0.8</f>
        <v>10.4</v>
      </c>
      <c r="S1302">
        <f>MAX(0,Inventory[[#This Row],[Daily_Demand]]*Inventory[[#This Row],[Adj_Lead_Time]]+Inventory[[#This Row],[Safety_Stock]]-Inventory[[#This Row],[Current_Inventory]])</f>
        <v>1113.8</v>
      </c>
    </row>
    <row r="1303" spans="1:19" x14ac:dyDescent="0.25">
      <c r="A1303">
        <v>1302</v>
      </c>
      <c r="B1303" t="s">
        <v>1324</v>
      </c>
      <c r="C1303" s="4" t="s">
        <v>26</v>
      </c>
      <c r="D1303" t="s">
        <v>14</v>
      </c>
      <c r="E1303" s="4">
        <v>83</v>
      </c>
      <c r="F1303" s="4">
        <v>10</v>
      </c>
      <c r="G1303" s="4">
        <v>637</v>
      </c>
      <c r="H1303" s="4">
        <v>174</v>
      </c>
      <c r="I1303" s="4">
        <v>133</v>
      </c>
      <c r="J1303" s="6">
        <v>1771.79</v>
      </c>
      <c r="K1303" s="4">
        <v>0.59699999999999998</v>
      </c>
      <c r="L1303" s="4" t="s">
        <v>19</v>
      </c>
      <c r="M1303" s="4">
        <f>Inventory[[#This Row],[Daily_Demand]]*Inventory[[#This Row],[Lead_Time_Days]]</f>
        <v>830</v>
      </c>
      <c r="N1303" s="4">
        <f>MAX(0, Inventory[[#This Row],[Demand_Duration_Lead_time]]+Inventory[[#This Row],[Safety_Stock]]-Inventory[[#This Row],[Current_Inventory]])</f>
        <v>367</v>
      </c>
      <c r="O13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03" s="8">
        <f>Inventory[[#This Row],[Current_Inventory]]*Inventory[[#This Row],[Unit_Cost]]</f>
        <v>1128630.23</v>
      </c>
      <c r="Q1303" t="str">
        <f>IF(Inventory[[#This Row],[Stockout_Risk_Score]] &gt;= 0.8, "Critical",
   IF(Inventory[[#This Row],[Stockout_Risk_Score]] &gt;= 0.6, "High",
      IF(Inventory[[#This Row],[Stockout_Risk_Score]] &gt;= 0.3, "Medium", "Low")
   )
)</f>
        <v>Medium</v>
      </c>
      <c r="R1303">
        <f>Inventory[[#This Row],[Lead_Time_Days]]*0.8</f>
        <v>8</v>
      </c>
      <c r="S1303">
        <f>MAX(0,Inventory[[#This Row],[Daily_Demand]]*Inventory[[#This Row],[Adj_Lead_Time]]+Inventory[[#This Row],[Safety_Stock]]-Inventory[[#This Row],[Current_Inventory]])</f>
        <v>201</v>
      </c>
    </row>
    <row r="1304" spans="1:19" x14ac:dyDescent="0.25">
      <c r="A1304">
        <v>1303</v>
      </c>
      <c r="B1304" t="s">
        <v>1325</v>
      </c>
      <c r="C1304" s="4" t="s">
        <v>21</v>
      </c>
      <c r="D1304" t="s">
        <v>22</v>
      </c>
      <c r="E1304" s="4">
        <v>54</v>
      </c>
      <c r="F1304" s="4">
        <v>8</v>
      </c>
      <c r="G1304" s="4">
        <v>378</v>
      </c>
      <c r="H1304" s="4">
        <v>273</v>
      </c>
      <c r="I1304" s="4">
        <v>299</v>
      </c>
      <c r="J1304" s="6">
        <v>627.66</v>
      </c>
      <c r="K1304" s="4">
        <v>0.47699999999999998</v>
      </c>
      <c r="L1304" s="4" t="s">
        <v>15</v>
      </c>
      <c r="M1304" s="4">
        <f>Inventory[[#This Row],[Daily_Demand]]*Inventory[[#This Row],[Lead_Time_Days]]</f>
        <v>432</v>
      </c>
      <c r="N1304" s="4">
        <f>MAX(0, Inventory[[#This Row],[Demand_Duration_Lead_time]]+Inventory[[#This Row],[Safety_Stock]]-Inventory[[#This Row],[Current_Inventory]])</f>
        <v>327</v>
      </c>
      <c r="O13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04" s="8">
        <f>Inventory[[#This Row],[Current_Inventory]]*Inventory[[#This Row],[Unit_Cost]]</f>
        <v>237255.47999999998</v>
      </c>
      <c r="Q1304" t="str">
        <f>IF(Inventory[[#This Row],[Stockout_Risk_Score]] &gt;= 0.8, "Critical",
   IF(Inventory[[#This Row],[Stockout_Risk_Score]] &gt;= 0.6, "High",
      IF(Inventory[[#This Row],[Stockout_Risk_Score]] &gt;= 0.3, "Medium", "Low")
   )
)</f>
        <v>Medium</v>
      </c>
      <c r="R1304">
        <f>Inventory[[#This Row],[Lead_Time_Days]]*0.8</f>
        <v>6.4</v>
      </c>
      <c r="S1304">
        <f>MAX(0,Inventory[[#This Row],[Daily_Demand]]*Inventory[[#This Row],[Adj_Lead_Time]]+Inventory[[#This Row],[Safety_Stock]]-Inventory[[#This Row],[Current_Inventory]])</f>
        <v>240.60000000000002</v>
      </c>
    </row>
    <row r="1305" spans="1:19" x14ac:dyDescent="0.25">
      <c r="A1305">
        <v>1304</v>
      </c>
      <c r="B1305" t="s">
        <v>1326</v>
      </c>
      <c r="C1305" s="4" t="s">
        <v>17</v>
      </c>
      <c r="D1305" t="s">
        <v>18</v>
      </c>
      <c r="E1305" s="4">
        <v>136</v>
      </c>
      <c r="F1305" s="4">
        <v>11</v>
      </c>
      <c r="G1305" s="4">
        <v>337</v>
      </c>
      <c r="H1305" s="4">
        <v>219</v>
      </c>
      <c r="I1305" s="4">
        <v>203</v>
      </c>
      <c r="J1305" s="6">
        <v>635.17999999999995</v>
      </c>
      <c r="K1305" s="4">
        <v>0.311</v>
      </c>
      <c r="L1305" s="4" t="s">
        <v>15</v>
      </c>
      <c r="M1305" s="4">
        <f>Inventory[[#This Row],[Daily_Demand]]*Inventory[[#This Row],[Lead_Time_Days]]</f>
        <v>1496</v>
      </c>
      <c r="N1305" s="4">
        <f>MAX(0, Inventory[[#This Row],[Demand_Duration_Lead_time]]+Inventory[[#This Row],[Safety_Stock]]-Inventory[[#This Row],[Current_Inventory]])</f>
        <v>1378</v>
      </c>
      <c r="O13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05" s="8">
        <f>Inventory[[#This Row],[Current_Inventory]]*Inventory[[#This Row],[Unit_Cost]]</f>
        <v>214055.65999999997</v>
      </c>
      <c r="Q1305" t="str">
        <f>IF(Inventory[[#This Row],[Stockout_Risk_Score]] &gt;= 0.8, "Critical",
   IF(Inventory[[#This Row],[Stockout_Risk_Score]] &gt;= 0.6, "High",
      IF(Inventory[[#This Row],[Stockout_Risk_Score]] &gt;= 0.3, "Medium", "Low")
   )
)</f>
        <v>Medium</v>
      </c>
      <c r="R1305">
        <f>Inventory[[#This Row],[Lead_Time_Days]]*0.8</f>
        <v>8.8000000000000007</v>
      </c>
      <c r="S1305">
        <f>MAX(0,Inventory[[#This Row],[Daily_Demand]]*Inventory[[#This Row],[Adj_Lead_Time]]+Inventory[[#This Row],[Safety_Stock]]-Inventory[[#This Row],[Current_Inventory]])</f>
        <v>1078.8000000000002</v>
      </c>
    </row>
    <row r="1306" spans="1:19" x14ac:dyDescent="0.25">
      <c r="A1306">
        <v>1305</v>
      </c>
      <c r="B1306" t="s">
        <v>1327</v>
      </c>
      <c r="C1306" s="4" t="s">
        <v>21</v>
      </c>
      <c r="D1306" t="s">
        <v>14</v>
      </c>
      <c r="E1306" s="4">
        <v>55</v>
      </c>
      <c r="F1306" s="4">
        <v>9</v>
      </c>
      <c r="G1306" s="4">
        <v>94</v>
      </c>
      <c r="H1306" s="4">
        <v>20</v>
      </c>
      <c r="I1306" s="4">
        <v>121</v>
      </c>
      <c r="J1306" s="6">
        <v>1495.37</v>
      </c>
      <c r="K1306" s="4">
        <v>3.0000000000000001E-3</v>
      </c>
      <c r="L1306" s="4" t="s">
        <v>27</v>
      </c>
      <c r="M1306" s="4">
        <f>Inventory[[#This Row],[Daily_Demand]]*Inventory[[#This Row],[Lead_Time_Days]]</f>
        <v>495</v>
      </c>
      <c r="N1306" s="4">
        <f>MAX(0, Inventory[[#This Row],[Demand_Duration_Lead_time]]+Inventory[[#This Row],[Safety_Stock]]-Inventory[[#This Row],[Current_Inventory]])</f>
        <v>421</v>
      </c>
      <c r="O13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06" s="8">
        <f>Inventory[[#This Row],[Current_Inventory]]*Inventory[[#This Row],[Unit_Cost]]</f>
        <v>140564.78</v>
      </c>
      <c r="Q1306" t="str">
        <f>IF(Inventory[[#This Row],[Stockout_Risk_Score]] &gt;= 0.8, "Critical",
   IF(Inventory[[#This Row],[Stockout_Risk_Score]] &gt;= 0.6, "High",
      IF(Inventory[[#This Row],[Stockout_Risk_Score]] &gt;= 0.3, "Medium", "Low")
   )
)</f>
        <v>Low</v>
      </c>
      <c r="R1306">
        <f>Inventory[[#This Row],[Lead_Time_Days]]*0.8</f>
        <v>7.2</v>
      </c>
      <c r="S1306">
        <f>MAX(0,Inventory[[#This Row],[Daily_Demand]]*Inventory[[#This Row],[Adj_Lead_Time]]+Inventory[[#This Row],[Safety_Stock]]-Inventory[[#This Row],[Current_Inventory]])</f>
        <v>322</v>
      </c>
    </row>
    <row r="1307" spans="1:19" x14ac:dyDescent="0.25">
      <c r="A1307">
        <v>1306</v>
      </c>
      <c r="B1307" t="s">
        <v>1328</v>
      </c>
      <c r="C1307" s="4" t="s">
        <v>26</v>
      </c>
      <c r="D1307" t="s">
        <v>18</v>
      </c>
      <c r="E1307" s="4">
        <v>56</v>
      </c>
      <c r="F1307" s="4">
        <v>2</v>
      </c>
      <c r="G1307" s="4">
        <v>610</v>
      </c>
      <c r="H1307" s="4">
        <v>191</v>
      </c>
      <c r="I1307" s="4">
        <v>158</v>
      </c>
      <c r="J1307" s="6">
        <v>495.98</v>
      </c>
      <c r="K1307" s="4">
        <v>0.76400000000000001</v>
      </c>
      <c r="L1307" s="4" t="s">
        <v>15</v>
      </c>
      <c r="M1307" s="4">
        <f>Inventory[[#This Row],[Daily_Demand]]*Inventory[[#This Row],[Lead_Time_Days]]</f>
        <v>112</v>
      </c>
      <c r="N1307" s="4">
        <f>MAX(0, Inventory[[#This Row],[Demand_Duration_Lead_time]]+Inventory[[#This Row],[Safety_Stock]]-Inventory[[#This Row],[Current_Inventory]])</f>
        <v>0</v>
      </c>
      <c r="O13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307" s="8">
        <f>Inventory[[#This Row],[Current_Inventory]]*Inventory[[#This Row],[Unit_Cost]]</f>
        <v>302547.8</v>
      </c>
      <c r="Q1307" t="str">
        <f>IF(Inventory[[#This Row],[Stockout_Risk_Score]] &gt;= 0.8, "Critical",
   IF(Inventory[[#This Row],[Stockout_Risk_Score]] &gt;= 0.6, "High",
      IF(Inventory[[#This Row],[Stockout_Risk_Score]] &gt;= 0.3, "Medium", "Low")
   )
)</f>
        <v>High</v>
      </c>
      <c r="R1307">
        <f>Inventory[[#This Row],[Lead_Time_Days]]*0.8</f>
        <v>1.6</v>
      </c>
      <c r="S1307">
        <f>MAX(0,Inventory[[#This Row],[Daily_Demand]]*Inventory[[#This Row],[Adj_Lead_Time]]+Inventory[[#This Row],[Safety_Stock]]-Inventory[[#This Row],[Current_Inventory]])</f>
        <v>0</v>
      </c>
    </row>
    <row r="1308" spans="1:19" x14ac:dyDescent="0.25">
      <c r="A1308">
        <v>1307</v>
      </c>
      <c r="B1308" t="s">
        <v>1329</v>
      </c>
      <c r="C1308" s="4" t="s">
        <v>13</v>
      </c>
      <c r="D1308" t="s">
        <v>18</v>
      </c>
      <c r="E1308" s="4">
        <v>126</v>
      </c>
      <c r="F1308" s="4">
        <v>14</v>
      </c>
      <c r="G1308" s="4">
        <v>213</v>
      </c>
      <c r="H1308" s="4">
        <v>260</v>
      </c>
      <c r="I1308" s="4">
        <v>161</v>
      </c>
      <c r="J1308" s="6">
        <v>1828.44</v>
      </c>
      <c r="K1308" s="4">
        <v>0.27700000000000002</v>
      </c>
      <c r="L1308" s="4" t="s">
        <v>19</v>
      </c>
      <c r="M1308" s="4">
        <f>Inventory[[#This Row],[Daily_Demand]]*Inventory[[#This Row],[Lead_Time_Days]]</f>
        <v>1764</v>
      </c>
      <c r="N1308" s="4">
        <f>MAX(0, Inventory[[#This Row],[Demand_Duration_Lead_time]]+Inventory[[#This Row],[Safety_Stock]]-Inventory[[#This Row],[Current_Inventory]])</f>
        <v>1811</v>
      </c>
      <c r="O13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08" s="8">
        <f>Inventory[[#This Row],[Current_Inventory]]*Inventory[[#This Row],[Unit_Cost]]</f>
        <v>389457.72000000003</v>
      </c>
      <c r="Q1308" t="str">
        <f>IF(Inventory[[#This Row],[Stockout_Risk_Score]] &gt;= 0.8, "Critical",
   IF(Inventory[[#This Row],[Stockout_Risk_Score]] &gt;= 0.6, "High",
      IF(Inventory[[#This Row],[Stockout_Risk_Score]] &gt;= 0.3, "Medium", "Low")
   )
)</f>
        <v>Low</v>
      </c>
      <c r="R1308">
        <f>Inventory[[#This Row],[Lead_Time_Days]]*0.8</f>
        <v>11.200000000000001</v>
      </c>
      <c r="S1308">
        <f>MAX(0,Inventory[[#This Row],[Daily_Demand]]*Inventory[[#This Row],[Adj_Lead_Time]]+Inventory[[#This Row],[Safety_Stock]]-Inventory[[#This Row],[Current_Inventory]])</f>
        <v>1458.2</v>
      </c>
    </row>
    <row r="1309" spans="1:19" x14ac:dyDescent="0.25">
      <c r="A1309">
        <v>1308</v>
      </c>
      <c r="B1309" t="s">
        <v>1330</v>
      </c>
      <c r="C1309" s="4" t="s">
        <v>41</v>
      </c>
      <c r="D1309" t="s">
        <v>14</v>
      </c>
      <c r="E1309" s="4">
        <v>171</v>
      </c>
      <c r="F1309" s="4">
        <v>6</v>
      </c>
      <c r="G1309" s="4">
        <v>382</v>
      </c>
      <c r="H1309" s="4">
        <v>147</v>
      </c>
      <c r="I1309" s="4">
        <v>221</v>
      </c>
      <c r="J1309" s="6">
        <v>1092.82</v>
      </c>
      <c r="K1309" s="4">
        <v>0.33</v>
      </c>
      <c r="L1309" s="4" t="s">
        <v>15</v>
      </c>
      <c r="M1309" s="4">
        <f>Inventory[[#This Row],[Daily_Demand]]*Inventory[[#This Row],[Lead_Time_Days]]</f>
        <v>1026</v>
      </c>
      <c r="N1309" s="4">
        <f>MAX(0, Inventory[[#This Row],[Demand_Duration_Lead_time]]+Inventory[[#This Row],[Safety_Stock]]-Inventory[[#This Row],[Current_Inventory]])</f>
        <v>791</v>
      </c>
      <c r="O13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09" s="8">
        <f>Inventory[[#This Row],[Current_Inventory]]*Inventory[[#This Row],[Unit_Cost]]</f>
        <v>417457.24</v>
      </c>
      <c r="Q1309" t="str">
        <f>IF(Inventory[[#This Row],[Stockout_Risk_Score]] &gt;= 0.8, "Critical",
   IF(Inventory[[#This Row],[Stockout_Risk_Score]] &gt;= 0.6, "High",
      IF(Inventory[[#This Row],[Stockout_Risk_Score]] &gt;= 0.3, "Medium", "Low")
   )
)</f>
        <v>Medium</v>
      </c>
      <c r="R1309">
        <f>Inventory[[#This Row],[Lead_Time_Days]]*0.8</f>
        <v>4.8000000000000007</v>
      </c>
      <c r="S1309">
        <f>MAX(0,Inventory[[#This Row],[Daily_Demand]]*Inventory[[#This Row],[Adj_Lead_Time]]+Inventory[[#This Row],[Safety_Stock]]-Inventory[[#This Row],[Current_Inventory]])</f>
        <v>585.80000000000007</v>
      </c>
    </row>
    <row r="1310" spans="1:19" x14ac:dyDescent="0.25">
      <c r="A1310">
        <v>1309</v>
      </c>
      <c r="B1310" t="s">
        <v>1331</v>
      </c>
      <c r="C1310" s="4" t="s">
        <v>13</v>
      </c>
      <c r="D1310" t="s">
        <v>18</v>
      </c>
      <c r="E1310" s="4">
        <v>12</v>
      </c>
      <c r="F1310" s="4">
        <v>10</v>
      </c>
      <c r="G1310" s="4">
        <v>115</v>
      </c>
      <c r="H1310" s="4">
        <v>227</v>
      </c>
      <c r="I1310" s="4">
        <v>236</v>
      </c>
      <c r="J1310" s="6">
        <v>635.24</v>
      </c>
      <c r="K1310" s="4">
        <v>0.84299999999999997</v>
      </c>
      <c r="L1310" s="4" t="s">
        <v>19</v>
      </c>
      <c r="M1310" s="4">
        <f>Inventory[[#This Row],[Daily_Demand]]*Inventory[[#This Row],[Lead_Time_Days]]</f>
        <v>120</v>
      </c>
      <c r="N1310" s="4">
        <f>MAX(0, Inventory[[#This Row],[Demand_Duration_Lead_time]]+Inventory[[#This Row],[Safety_Stock]]-Inventory[[#This Row],[Current_Inventory]])</f>
        <v>232</v>
      </c>
      <c r="O13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10" s="8">
        <f>Inventory[[#This Row],[Current_Inventory]]*Inventory[[#This Row],[Unit_Cost]]</f>
        <v>73052.600000000006</v>
      </c>
      <c r="Q1310" t="str">
        <f>IF(Inventory[[#This Row],[Stockout_Risk_Score]] &gt;= 0.8, "Critical",
   IF(Inventory[[#This Row],[Stockout_Risk_Score]] &gt;= 0.6, "High",
      IF(Inventory[[#This Row],[Stockout_Risk_Score]] &gt;= 0.3, "Medium", "Low")
   )
)</f>
        <v>Critical</v>
      </c>
      <c r="R1310">
        <f>Inventory[[#This Row],[Lead_Time_Days]]*0.8</f>
        <v>8</v>
      </c>
      <c r="S1310">
        <f>MAX(0,Inventory[[#This Row],[Daily_Demand]]*Inventory[[#This Row],[Adj_Lead_Time]]+Inventory[[#This Row],[Safety_Stock]]-Inventory[[#This Row],[Current_Inventory]])</f>
        <v>208</v>
      </c>
    </row>
    <row r="1311" spans="1:19" x14ac:dyDescent="0.25">
      <c r="A1311">
        <v>1310</v>
      </c>
      <c r="B1311" t="s">
        <v>1332</v>
      </c>
      <c r="C1311" s="4" t="s">
        <v>17</v>
      </c>
      <c r="D1311" t="s">
        <v>18</v>
      </c>
      <c r="E1311" s="4">
        <v>117</v>
      </c>
      <c r="F1311" s="4">
        <v>13</v>
      </c>
      <c r="G1311" s="4">
        <v>59</v>
      </c>
      <c r="H1311" s="4">
        <v>248</v>
      </c>
      <c r="I1311" s="4">
        <v>334</v>
      </c>
      <c r="J1311" s="6">
        <v>1563.39</v>
      </c>
      <c r="K1311" s="4">
        <v>5.1999999999999998E-2</v>
      </c>
      <c r="L1311" s="4" t="s">
        <v>19</v>
      </c>
      <c r="M1311" s="4">
        <f>Inventory[[#This Row],[Daily_Demand]]*Inventory[[#This Row],[Lead_Time_Days]]</f>
        <v>1521</v>
      </c>
      <c r="N1311" s="4">
        <f>MAX(0, Inventory[[#This Row],[Demand_Duration_Lead_time]]+Inventory[[#This Row],[Safety_Stock]]-Inventory[[#This Row],[Current_Inventory]])</f>
        <v>1710</v>
      </c>
      <c r="O13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11" s="8">
        <f>Inventory[[#This Row],[Current_Inventory]]*Inventory[[#This Row],[Unit_Cost]]</f>
        <v>92240.010000000009</v>
      </c>
      <c r="Q1311" t="str">
        <f>IF(Inventory[[#This Row],[Stockout_Risk_Score]] &gt;= 0.8, "Critical",
   IF(Inventory[[#This Row],[Stockout_Risk_Score]] &gt;= 0.6, "High",
      IF(Inventory[[#This Row],[Stockout_Risk_Score]] &gt;= 0.3, "Medium", "Low")
   )
)</f>
        <v>Low</v>
      </c>
      <c r="R1311">
        <f>Inventory[[#This Row],[Lead_Time_Days]]*0.8</f>
        <v>10.4</v>
      </c>
      <c r="S1311">
        <f>MAX(0,Inventory[[#This Row],[Daily_Demand]]*Inventory[[#This Row],[Adj_Lead_Time]]+Inventory[[#This Row],[Safety_Stock]]-Inventory[[#This Row],[Current_Inventory]])</f>
        <v>1405.8</v>
      </c>
    </row>
    <row r="1312" spans="1:19" x14ac:dyDescent="0.25">
      <c r="A1312">
        <v>1311</v>
      </c>
      <c r="B1312" t="s">
        <v>1333</v>
      </c>
      <c r="C1312" s="4" t="s">
        <v>41</v>
      </c>
      <c r="D1312" t="s">
        <v>18</v>
      </c>
      <c r="E1312" s="4">
        <v>49</v>
      </c>
      <c r="F1312" s="4">
        <v>5</v>
      </c>
      <c r="G1312" s="4">
        <v>787</v>
      </c>
      <c r="H1312" s="4">
        <v>96</v>
      </c>
      <c r="I1312" s="4">
        <v>322</v>
      </c>
      <c r="J1312" s="6">
        <v>659.03</v>
      </c>
      <c r="K1312" s="4">
        <v>0.92800000000000005</v>
      </c>
      <c r="L1312" s="4" t="s">
        <v>27</v>
      </c>
      <c r="M1312" s="4">
        <f>Inventory[[#This Row],[Daily_Demand]]*Inventory[[#This Row],[Lead_Time_Days]]</f>
        <v>245</v>
      </c>
      <c r="N1312" s="4">
        <f>MAX(0, Inventory[[#This Row],[Demand_Duration_Lead_time]]+Inventory[[#This Row],[Safety_Stock]]-Inventory[[#This Row],[Current_Inventory]])</f>
        <v>0</v>
      </c>
      <c r="O13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312" s="8">
        <f>Inventory[[#This Row],[Current_Inventory]]*Inventory[[#This Row],[Unit_Cost]]</f>
        <v>518656.61</v>
      </c>
      <c r="Q1312" t="str">
        <f>IF(Inventory[[#This Row],[Stockout_Risk_Score]] &gt;= 0.8, "Critical",
   IF(Inventory[[#This Row],[Stockout_Risk_Score]] &gt;= 0.6, "High",
      IF(Inventory[[#This Row],[Stockout_Risk_Score]] &gt;= 0.3, "Medium", "Low")
   )
)</f>
        <v>Critical</v>
      </c>
      <c r="R1312">
        <f>Inventory[[#This Row],[Lead_Time_Days]]*0.8</f>
        <v>4</v>
      </c>
      <c r="S1312">
        <f>MAX(0,Inventory[[#This Row],[Daily_Demand]]*Inventory[[#This Row],[Adj_Lead_Time]]+Inventory[[#This Row],[Safety_Stock]]-Inventory[[#This Row],[Current_Inventory]])</f>
        <v>0</v>
      </c>
    </row>
    <row r="1313" spans="1:19" x14ac:dyDescent="0.25">
      <c r="A1313">
        <v>1312</v>
      </c>
      <c r="B1313" t="s">
        <v>1334</v>
      </c>
      <c r="C1313" s="4" t="s">
        <v>17</v>
      </c>
      <c r="D1313" t="s">
        <v>18</v>
      </c>
      <c r="E1313" s="4">
        <v>92</v>
      </c>
      <c r="F1313" s="4">
        <v>3</v>
      </c>
      <c r="G1313" s="4">
        <v>416</v>
      </c>
      <c r="H1313" s="4">
        <v>101</v>
      </c>
      <c r="I1313" s="4">
        <v>67</v>
      </c>
      <c r="J1313" s="6">
        <v>1928.39</v>
      </c>
      <c r="K1313" s="4">
        <v>1E-3</v>
      </c>
      <c r="L1313" s="4" t="s">
        <v>15</v>
      </c>
      <c r="M1313" s="4">
        <f>Inventory[[#This Row],[Daily_Demand]]*Inventory[[#This Row],[Lead_Time_Days]]</f>
        <v>276</v>
      </c>
      <c r="N1313" s="4">
        <f>MAX(0, Inventory[[#This Row],[Demand_Duration_Lead_time]]+Inventory[[#This Row],[Safety_Stock]]-Inventory[[#This Row],[Current_Inventory]])</f>
        <v>0</v>
      </c>
      <c r="O13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13" s="8">
        <f>Inventory[[#This Row],[Current_Inventory]]*Inventory[[#This Row],[Unit_Cost]]</f>
        <v>802210.24</v>
      </c>
      <c r="Q1313" t="str">
        <f>IF(Inventory[[#This Row],[Stockout_Risk_Score]] &gt;= 0.8, "Critical",
   IF(Inventory[[#This Row],[Stockout_Risk_Score]] &gt;= 0.6, "High",
      IF(Inventory[[#This Row],[Stockout_Risk_Score]] &gt;= 0.3, "Medium", "Low")
   )
)</f>
        <v>Low</v>
      </c>
      <c r="R1313">
        <f>Inventory[[#This Row],[Lead_Time_Days]]*0.8</f>
        <v>2.4000000000000004</v>
      </c>
      <c r="S1313">
        <f>MAX(0,Inventory[[#This Row],[Daily_Demand]]*Inventory[[#This Row],[Adj_Lead_Time]]+Inventory[[#This Row],[Safety_Stock]]-Inventory[[#This Row],[Current_Inventory]])</f>
        <v>0</v>
      </c>
    </row>
    <row r="1314" spans="1:19" x14ac:dyDescent="0.25">
      <c r="A1314">
        <v>1313</v>
      </c>
      <c r="B1314" t="s">
        <v>1335</v>
      </c>
      <c r="C1314" s="4" t="s">
        <v>26</v>
      </c>
      <c r="D1314" t="s">
        <v>22</v>
      </c>
      <c r="E1314" s="4">
        <v>32</v>
      </c>
      <c r="F1314" s="4">
        <v>7</v>
      </c>
      <c r="G1314" s="4">
        <v>126</v>
      </c>
      <c r="H1314" s="4">
        <v>217</v>
      </c>
      <c r="I1314" s="4">
        <v>217</v>
      </c>
      <c r="J1314" s="6">
        <v>1966.83</v>
      </c>
      <c r="K1314" s="4">
        <v>0.93899999999999995</v>
      </c>
      <c r="L1314" s="4" t="s">
        <v>27</v>
      </c>
      <c r="M1314" s="4">
        <f>Inventory[[#This Row],[Daily_Demand]]*Inventory[[#This Row],[Lead_Time_Days]]</f>
        <v>224</v>
      </c>
      <c r="N1314" s="4">
        <f>MAX(0, Inventory[[#This Row],[Demand_Duration_Lead_time]]+Inventory[[#This Row],[Safety_Stock]]-Inventory[[#This Row],[Current_Inventory]])</f>
        <v>315</v>
      </c>
      <c r="O13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14" s="8">
        <f>Inventory[[#This Row],[Current_Inventory]]*Inventory[[#This Row],[Unit_Cost]]</f>
        <v>247820.58</v>
      </c>
      <c r="Q1314" t="str">
        <f>IF(Inventory[[#This Row],[Stockout_Risk_Score]] &gt;= 0.8, "Critical",
   IF(Inventory[[#This Row],[Stockout_Risk_Score]] &gt;= 0.6, "High",
      IF(Inventory[[#This Row],[Stockout_Risk_Score]] &gt;= 0.3, "Medium", "Low")
   )
)</f>
        <v>Critical</v>
      </c>
      <c r="R1314">
        <f>Inventory[[#This Row],[Lead_Time_Days]]*0.8</f>
        <v>5.6000000000000005</v>
      </c>
      <c r="S1314">
        <f>MAX(0,Inventory[[#This Row],[Daily_Demand]]*Inventory[[#This Row],[Adj_Lead_Time]]+Inventory[[#This Row],[Safety_Stock]]-Inventory[[#This Row],[Current_Inventory]])</f>
        <v>270.20000000000005</v>
      </c>
    </row>
    <row r="1315" spans="1:19" x14ac:dyDescent="0.25">
      <c r="A1315">
        <v>1314</v>
      </c>
      <c r="B1315" t="s">
        <v>1336</v>
      </c>
      <c r="C1315" s="4" t="s">
        <v>41</v>
      </c>
      <c r="D1315" t="s">
        <v>18</v>
      </c>
      <c r="E1315" s="4">
        <v>123</v>
      </c>
      <c r="F1315" s="4">
        <v>3</v>
      </c>
      <c r="G1315" s="4">
        <v>36</v>
      </c>
      <c r="H1315" s="4">
        <v>213</v>
      </c>
      <c r="I1315" s="4">
        <v>368</v>
      </c>
      <c r="J1315" s="6">
        <v>1350.25</v>
      </c>
      <c r="K1315" s="4">
        <v>0.45500000000000002</v>
      </c>
      <c r="L1315" s="4" t="s">
        <v>19</v>
      </c>
      <c r="M1315" s="4">
        <f>Inventory[[#This Row],[Daily_Demand]]*Inventory[[#This Row],[Lead_Time_Days]]</f>
        <v>369</v>
      </c>
      <c r="N1315" s="4">
        <f>MAX(0, Inventory[[#This Row],[Demand_Duration_Lead_time]]+Inventory[[#This Row],[Safety_Stock]]-Inventory[[#This Row],[Current_Inventory]])</f>
        <v>546</v>
      </c>
      <c r="O13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15" s="8">
        <f>Inventory[[#This Row],[Current_Inventory]]*Inventory[[#This Row],[Unit_Cost]]</f>
        <v>48609</v>
      </c>
      <c r="Q1315" t="str">
        <f>IF(Inventory[[#This Row],[Stockout_Risk_Score]] &gt;= 0.8, "Critical",
   IF(Inventory[[#This Row],[Stockout_Risk_Score]] &gt;= 0.6, "High",
      IF(Inventory[[#This Row],[Stockout_Risk_Score]] &gt;= 0.3, "Medium", "Low")
   )
)</f>
        <v>Medium</v>
      </c>
      <c r="R1315">
        <f>Inventory[[#This Row],[Lead_Time_Days]]*0.8</f>
        <v>2.4000000000000004</v>
      </c>
      <c r="S1315">
        <f>MAX(0,Inventory[[#This Row],[Daily_Demand]]*Inventory[[#This Row],[Adj_Lead_Time]]+Inventory[[#This Row],[Safety_Stock]]-Inventory[[#This Row],[Current_Inventory]])</f>
        <v>472.20000000000005</v>
      </c>
    </row>
    <row r="1316" spans="1:19" x14ac:dyDescent="0.25">
      <c r="A1316">
        <v>1315</v>
      </c>
      <c r="B1316" t="s">
        <v>1337</v>
      </c>
      <c r="C1316" s="4" t="s">
        <v>17</v>
      </c>
      <c r="D1316" t="s">
        <v>18</v>
      </c>
      <c r="E1316" s="4">
        <v>111</v>
      </c>
      <c r="F1316" s="4">
        <v>4</v>
      </c>
      <c r="G1316" s="4">
        <v>546</v>
      </c>
      <c r="H1316" s="4">
        <v>195</v>
      </c>
      <c r="I1316" s="4">
        <v>131</v>
      </c>
      <c r="J1316" s="6">
        <v>271.58999999999997</v>
      </c>
      <c r="K1316" s="4">
        <v>0.10199999999999999</v>
      </c>
      <c r="L1316" s="4" t="s">
        <v>15</v>
      </c>
      <c r="M1316" s="4">
        <f>Inventory[[#This Row],[Daily_Demand]]*Inventory[[#This Row],[Lead_Time_Days]]</f>
        <v>444</v>
      </c>
      <c r="N1316" s="4">
        <f>MAX(0, Inventory[[#This Row],[Demand_Duration_Lead_time]]+Inventory[[#This Row],[Safety_Stock]]-Inventory[[#This Row],[Current_Inventory]])</f>
        <v>93</v>
      </c>
      <c r="O13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16" s="8">
        <f>Inventory[[#This Row],[Current_Inventory]]*Inventory[[#This Row],[Unit_Cost]]</f>
        <v>148288.13999999998</v>
      </c>
      <c r="Q1316" t="str">
        <f>IF(Inventory[[#This Row],[Stockout_Risk_Score]] &gt;= 0.8, "Critical",
   IF(Inventory[[#This Row],[Stockout_Risk_Score]] &gt;= 0.6, "High",
      IF(Inventory[[#This Row],[Stockout_Risk_Score]] &gt;= 0.3, "Medium", "Low")
   )
)</f>
        <v>Low</v>
      </c>
      <c r="R1316">
        <f>Inventory[[#This Row],[Lead_Time_Days]]*0.8</f>
        <v>3.2</v>
      </c>
      <c r="S1316">
        <f>MAX(0,Inventory[[#This Row],[Daily_Demand]]*Inventory[[#This Row],[Adj_Lead_Time]]+Inventory[[#This Row],[Safety_Stock]]-Inventory[[#This Row],[Current_Inventory]])</f>
        <v>4.2000000000000455</v>
      </c>
    </row>
    <row r="1317" spans="1:19" x14ac:dyDescent="0.25">
      <c r="A1317">
        <v>1316</v>
      </c>
      <c r="B1317" t="s">
        <v>1338</v>
      </c>
      <c r="C1317" s="4" t="s">
        <v>26</v>
      </c>
      <c r="D1317" t="s">
        <v>14</v>
      </c>
      <c r="E1317" s="4">
        <v>31</v>
      </c>
      <c r="F1317" s="4">
        <v>9</v>
      </c>
      <c r="G1317" s="4">
        <v>518</v>
      </c>
      <c r="H1317" s="4">
        <v>94</v>
      </c>
      <c r="I1317" s="4">
        <v>124</v>
      </c>
      <c r="J1317" s="6">
        <v>563.26</v>
      </c>
      <c r="K1317" s="4">
        <v>0.67400000000000004</v>
      </c>
      <c r="L1317" s="4" t="s">
        <v>15</v>
      </c>
      <c r="M1317" s="4">
        <f>Inventory[[#This Row],[Daily_Demand]]*Inventory[[#This Row],[Lead_Time_Days]]</f>
        <v>279</v>
      </c>
      <c r="N1317" s="4">
        <f>MAX(0, Inventory[[#This Row],[Demand_Duration_Lead_time]]+Inventory[[#This Row],[Safety_Stock]]-Inventory[[#This Row],[Current_Inventory]])</f>
        <v>0</v>
      </c>
      <c r="O13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17" s="8">
        <f>Inventory[[#This Row],[Current_Inventory]]*Inventory[[#This Row],[Unit_Cost]]</f>
        <v>291768.68</v>
      </c>
      <c r="Q1317" t="str">
        <f>IF(Inventory[[#This Row],[Stockout_Risk_Score]] &gt;= 0.8, "Critical",
   IF(Inventory[[#This Row],[Stockout_Risk_Score]] &gt;= 0.6, "High",
      IF(Inventory[[#This Row],[Stockout_Risk_Score]] &gt;= 0.3, "Medium", "Low")
   )
)</f>
        <v>High</v>
      </c>
      <c r="R1317">
        <f>Inventory[[#This Row],[Lead_Time_Days]]*0.8</f>
        <v>7.2</v>
      </c>
      <c r="S1317">
        <f>MAX(0,Inventory[[#This Row],[Daily_Demand]]*Inventory[[#This Row],[Adj_Lead_Time]]+Inventory[[#This Row],[Safety_Stock]]-Inventory[[#This Row],[Current_Inventory]])</f>
        <v>0</v>
      </c>
    </row>
    <row r="1318" spans="1:19" x14ac:dyDescent="0.25">
      <c r="A1318">
        <v>1317</v>
      </c>
      <c r="B1318" t="s">
        <v>1339</v>
      </c>
      <c r="C1318" s="4" t="s">
        <v>13</v>
      </c>
      <c r="D1318" t="s">
        <v>22</v>
      </c>
      <c r="E1318" s="4">
        <v>197</v>
      </c>
      <c r="F1318" s="4">
        <v>4</v>
      </c>
      <c r="G1318" s="4">
        <v>544</v>
      </c>
      <c r="H1318" s="4">
        <v>161</v>
      </c>
      <c r="I1318" s="4">
        <v>384</v>
      </c>
      <c r="J1318" s="6">
        <v>1055.06</v>
      </c>
      <c r="K1318" s="4">
        <v>0.89600000000000002</v>
      </c>
      <c r="L1318" s="4" t="s">
        <v>19</v>
      </c>
      <c r="M1318" s="4">
        <f>Inventory[[#This Row],[Daily_Demand]]*Inventory[[#This Row],[Lead_Time_Days]]</f>
        <v>788</v>
      </c>
      <c r="N1318" s="4">
        <f>MAX(0, Inventory[[#This Row],[Demand_Duration_Lead_time]]+Inventory[[#This Row],[Safety_Stock]]-Inventory[[#This Row],[Current_Inventory]])</f>
        <v>405</v>
      </c>
      <c r="O13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18" s="8">
        <f>Inventory[[#This Row],[Current_Inventory]]*Inventory[[#This Row],[Unit_Cost]]</f>
        <v>573952.64</v>
      </c>
      <c r="Q1318" t="str">
        <f>IF(Inventory[[#This Row],[Stockout_Risk_Score]] &gt;= 0.8, "Critical",
   IF(Inventory[[#This Row],[Stockout_Risk_Score]] &gt;= 0.6, "High",
      IF(Inventory[[#This Row],[Stockout_Risk_Score]] &gt;= 0.3, "Medium", "Low")
   )
)</f>
        <v>Critical</v>
      </c>
      <c r="R1318">
        <f>Inventory[[#This Row],[Lead_Time_Days]]*0.8</f>
        <v>3.2</v>
      </c>
      <c r="S1318">
        <f>MAX(0,Inventory[[#This Row],[Daily_Demand]]*Inventory[[#This Row],[Adj_Lead_Time]]+Inventory[[#This Row],[Safety_Stock]]-Inventory[[#This Row],[Current_Inventory]])</f>
        <v>247.40000000000009</v>
      </c>
    </row>
    <row r="1319" spans="1:19" x14ac:dyDescent="0.25">
      <c r="A1319">
        <v>1318</v>
      </c>
      <c r="B1319" t="s">
        <v>1340</v>
      </c>
      <c r="C1319" s="4" t="s">
        <v>26</v>
      </c>
      <c r="D1319" t="s">
        <v>14</v>
      </c>
      <c r="E1319" s="4">
        <v>166</v>
      </c>
      <c r="F1319" s="4">
        <v>3</v>
      </c>
      <c r="G1319" s="4">
        <v>778</v>
      </c>
      <c r="H1319" s="4">
        <v>165</v>
      </c>
      <c r="I1319" s="4">
        <v>395</v>
      </c>
      <c r="J1319" s="6">
        <v>1710.32</v>
      </c>
      <c r="K1319" s="4">
        <v>0.438</v>
      </c>
      <c r="L1319" s="4" t="s">
        <v>27</v>
      </c>
      <c r="M1319" s="4">
        <f>Inventory[[#This Row],[Daily_Demand]]*Inventory[[#This Row],[Lead_Time_Days]]</f>
        <v>498</v>
      </c>
      <c r="N1319" s="4">
        <f>MAX(0, Inventory[[#This Row],[Demand_Duration_Lead_time]]+Inventory[[#This Row],[Safety_Stock]]-Inventory[[#This Row],[Current_Inventory]])</f>
        <v>0</v>
      </c>
      <c r="O13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19" s="8">
        <f>Inventory[[#This Row],[Current_Inventory]]*Inventory[[#This Row],[Unit_Cost]]</f>
        <v>1330628.96</v>
      </c>
      <c r="Q1319" t="str">
        <f>IF(Inventory[[#This Row],[Stockout_Risk_Score]] &gt;= 0.8, "Critical",
   IF(Inventory[[#This Row],[Stockout_Risk_Score]] &gt;= 0.6, "High",
      IF(Inventory[[#This Row],[Stockout_Risk_Score]] &gt;= 0.3, "Medium", "Low")
   )
)</f>
        <v>Medium</v>
      </c>
      <c r="R1319">
        <f>Inventory[[#This Row],[Lead_Time_Days]]*0.8</f>
        <v>2.4000000000000004</v>
      </c>
      <c r="S1319">
        <f>MAX(0,Inventory[[#This Row],[Daily_Demand]]*Inventory[[#This Row],[Adj_Lead_Time]]+Inventory[[#This Row],[Safety_Stock]]-Inventory[[#This Row],[Current_Inventory]])</f>
        <v>0</v>
      </c>
    </row>
    <row r="1320" spans="1:19" x14ac:dyDescent="0.25">
      <c r="A1320">
        <v>1319</v>
      </c>
      <c r="B1320" t="s">
        <v>1341</v>
      </c>
      <c r="C1320" s="4" t="s">
        <v>21</v>
      </c>
      <c r="D1320" t="s">
        <v>14</v>
      </c>
      <c r="E1320" s="4">
        <v>85</v>
      </c>
      <c r="F1320" s="4">
        <v>7</v>
      </c>
      <c r="G1320" s="4">
        <v>745</v>
      </c>
      <c r="H1320" s="4">
        <v>30</v>
      </c>
      <c r="I1320" s="4">
        <v>298</v>
      </c>
      <c r="J1320" s="6">
        <v>410.53</v>
      </c>
      <c r="K1320" s="4">
        <v>0.69099999999999995</v>
      </c>
      <c r="L1320" s="4" t="s">
        <v>27</v>
      </c>
      <c r="M1320" s="4">
        <f>Inventory[[#This Row],[Daily_Demand]]*Inventory[[#This Row],[Lead_Time_Days]]</f>
        <v>595</v>
      </c>
      <c r="N1320" s="4">
        <f>MAX(0, Inventory[[#This Row],[Demand_Duration_Lead_time]]+Inventory[[#This Row],[Safety_Stock]]-Inventory[[#This Row],[Current_Inventory]])</f>
        <v>0</v>
      </c>
      <c r="O13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20" s="8">
        <f>Inventory[[#This Row],[Current_Inventory]]*Inventory[[#This Row],[Unit_Cost]]</f>
        <v>305844.84999999998</v>
      </c>
      <c r="Q1320" t="str">
        <f>IF(Inventory[[#This Row],[Stockout_Risk_Score]] &gt;= 0.8, "Critical",
   IF(Inventory[[#This Row],[Stockout_Risk_Score]] &gt;= 0.6, "High",
      IF(Inventory[[#This Row],[Stockout_Risk_Score]] &gt;= 0.3, "Medium", "Low")
   )
)</f>
        <v>High</v>
      </c>
      <c r="R1320">
        <f>Inventory[[#This Row],[Lead_Time_Days]]*0.8</f>
        <v>5.6000000000000005</v>
      </c>
      <c r="S1320">
        <f>MAX(0,Inventory[[#This Row],[Daily_Demand]]*Inventory[[#This Row],[Adj_Lead_Time]]+Inventory[[#This Row],[Safety_Stock]]-Inventory[[#This Row],[Current_Inventory]])</f>
        <v>0</v>
      </c>
    </row>
    <row r="1321" spans="1:19" x14ac:dyDescent="0.25">
      <c r="A1321">
        <v>1320</v>
      </c>
      <c r="B1321" t="s">
        <v>1342</v>
      </c>
      <c r="C1321" s="4" t="s">
        <v>26</v>
      </c>
      <c r="D1321" t="s">
        <v>14</v>
      </c>
      <c r="E1321" s="4">
        <v>105</v>
      </c>
      <c r="F1321" s="4">
        <v>4</v>
      </c>
      <c r="G1321" s="4">
        <v>682</v>
      </c>
      <c r="H1321" s="4">
        <v>170</v>
      </c>
      <c r="I1321" s="4">
        <v>180</v>
      </c>
      <c r="J1321" s="6">
        <v>253.59</v>
      </c>
      <c r="K1321" s="4">
        <v>0.97899999999999998</v>
      </c>
      <c r="L1321" s="4" t="s">
        <v>15</v>
      </c>
      <c r="M1321" s="4">
        <f>Inventory[[#This Row],[Daily_Demand]]*Inventory[[#This Row],[Lead_Time_Days]]</f>
        <v>420</v>
      </c>
      <c r="N1321" s="4">
        <f>MAX(0, Inventory[[#This Row],[Demand_Duration_Lead_time]]+Inventory[[#This Row],[Safety_Stock]]-Inventory[[#This Row],[Current_Inventory]])</f>
        <v>0</v>
      </c>
      <c r="O13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21" s="8">
        <f>Inventory[[#This Row],[Current_Inventory]]*Inventory[[#This Row],[Unit_Cost]]</f>
        <v>172948.38</v>
      </c>
      <c r="Q1321" t="str">
        <f>IF(Inventory[[#This Row],[Stockout_Risk_Score]] &gt;= 0.8, "Critical",
   IF(Inventory[[#This Row],[Stockout_Risk_Score]] &gt;= 0.6, "High",
      IF(Inventory[[#This Row],[Stockout_Risk_Score]] &gt;= 0.3, "Medium", "Low")
   )
)</f>
        <v>Critical</v>
      </c>
      <c r="R1321">
        <f>Inventory[[#This Row],[Lead_Time_Days]]*0.8</f>
        <v>3.2</v>
      </c>
      <c r="S1321">
        <f>MAX(0,Inventory[[#This Row],[Daily_Demand]]*Inventory[[#This Row],[Adj_Lead_Time]]+Inventory[[#This Row],[Safety_Stock]]-Inventory[[#This Row],[Current_Inventory]])</f>
        <v>0</v>
      </c>
    </row>
    <row r="1322" spans="1:19" x14ac:dyDescent="0.25">
      <c r="A1322">
        <v>1321</v>
      </c>
      <c r="B1322" t="s">
        <v>1343</v>
      </c>
      <c r="C1322" s="4" t="s">
        <v>26</v>
      </c>
      <c r="D1322" t="s">
        <v>22</v>
      </c>
      <c r="E1322" s="4">
        <v>66</v>
      </c>
      <c r="F1322" s="4">
        <v>2</v>
      </c>
      <c r="G1322" s="4">
        <v>62</v>
      </c>
      <c r="H1322" s="4">
        <v>165</v>
      </c>
      <c r="I1322" s="4">
        <v>250</v>
      </c>
      <c r="J1322" s="6">
        <v>195.23</v>
      </c>
      <c r="K1322" s="4">
        <v>0.24099999999999999</v>
      </c>
      <c r="L1322" s="4" t="s">
        <v>27</v>
      </c>
      <c r="M1322" s="4">
        <f>Inventory[[#This Row],[Daily_Demand]]*Inventory[[#This Row],[Lead_Time_Days]]</f>
        <v>132</v>
      </c>
      <c r="N1322" s="4">
        <f>MAX(0, Inventory[[#This Row],[Demand_Duration_Lead_time]]+Inventory[[#This Row],[Safety_Stock]]-Inventory[[#This Row],[Current_Inventory]])</f>
        <v>235</v>
      </c>
      <c r="O13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22" s="8">
        <f>Inventory[[#This Row],[Current_Inventory]]*Inventory[[#This Row],[Unit_Cost]]</f>
        <v>12104.26</v>
      </c>
      <c r="Q1322" t="str">
        <f>IF(Inventory[[#This Row],[Stockout_Risk_Score]] &gt;= 0.8, "Critical",
   IF(Inventory[[#This Row],[Stockout_Risk_Score]] &gt;= 0.6, "High",
      IF(Inventory[[#This Row],[Stockout_Risk_Score]] &gt;= 0.3, "Medium", "Low")
   )
)</f>
        <v>Low</v>
      </c>
      <c r="R1322">
        <f>Inventory[[#This Row],[Lead_Time_Days]]*0.8</f>
        <v>1.6</v>
      </c>
      <c r="S1322">
        <f>MAX(0,Inventory[[#This Row],[Daily_Demand]]*Inventory[[#This Row],[Adj_Lead_Time]]+Inventory[[#This Row],[Safety_Stock]]-Inventory[[#This Row],[Current_Inventory]])</f>
        <v>208.60000000000002</v>
      </c>
    </row>
    <row r="1323" spans="1:19" x14ac:dyDescent="0.25">
      <c r="A1323">
        <v>1322</v>
      </c>
      <c r="B1323" t="s">
        <v>1344</v>
      </c>
      <c r="C1323" s="4" t="s">
        <v>21</v>
      </c>
      <c r="D1323" t="s">
        <v>14</v>
      </c>
      <c r="E1323" s="4">
        <v>66</v>
      </c>
      <c r="F1323" s="4">
        <v>13</v>
      </c>
      <c r="G1323" s="4">
        <v>645</v>
      </c>
      <c r="H1323" s="4">
        <v>152</v>
      </c>
      <c r="I1323" s="4">
        <v>345</v>
      </c>
      <c r="J1323" s="6">
        <v>1038.5899999999999</v>
      </c>
      <c r="K1323" s="4">
        <v>0.82</v>
      </c>
      <c r="L1323" s="4" t="s">
        <v>15</v>
      </c>
      <c r="M1323" s="4">
        <f>Inventory[[#This Row],[Daily_Demand]]*Inventory[[#This Row],[Lead_Time_Days]]</f>
        <v>858</v>
      </c>
      <c r="N1323" s="4">
        <f>MAX(0, Inventory[[#This Row],[Demand_Duration_Lead_time]]+Inventory[[#This Row],[Safety_Stock]]-Inventory[[#This Row],[Current_Inventory]])</f>
        <v>365</v>
      </c>
      <c r="O13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23" s="8">
        <f>Inventory[[#This Row],[Current_Inventory]]*Inventory[[#This Row],[Unit_Cost]]</f>
        <v>669890.54999999993</v>
      </c>
      <c r="Q1323" t="str">
        <f>IF(Inventory[[#This Row],[Stockout_Risk_Score]] &gt;= 0.8, "Critical",
   IF(Inventory[[#This Row],[Stockout_Risk_Score]] &gt;= 0.6, "High",
      IF(Inventory[[#This Row],[Stockout_Risk_Score]] &gt;= 0.3, "Medium", "Low")
   )
)</f>
        <v>Critical</v>
      </c>
      <c r="R1323">
        <f>Inventory[[#This Row],[Lead_Time_Days]]*0.8</f>
        <v>10.4</v>
      </c>
      <c r="S1323">
        <f>MAX(0,Inventory[[#This Row],[Daily_Demand]]*Inventory[[#This Row],[Adj_Lead_Time]]+Inventory[[#This Row],[Safety_Stock]]-Inventory[[#This Row],[Current_Inventory]])</f>
        <v>193.39999999999998</v>
      </c>
    </row>
    <row r="1324" spans="1:19" x14ac:dyDescent="0.25">
      <c r="A1324">
        <v>1323</v>
      </c>
      <c r="B1324" t="s">
        <v>1345</v>
      </c>
      <c r="C1324" s="4" t="s">
        <v>17</v>
      </c>
      <c r="D1324" t="s">
        <v>14</v>
      </c>
      <c r="E1324" s="4">
        <v>170</v>
      </c>
      <c r="F1324" s="4">
        <v>4</v>
      </c>
      <c r="G1324" s="4">
        <v>612</v>
      </c>
      <c r="H1324" s="4">
        <v>266</v>
      </c>
      <c r="I1324" s="4">
        <v>117</v>
      </c>
      <c r="J1324" s="6">
        <v>1775.17</v>
      </c>
      <c r="K1324" s="4">
        <v>0.29499999999999998</v>
      </c>
      <c r="L1324" s="4" t="s">
        <v>27</v>
      </c>
      <c r="M1324" s="4">
        <f>Inventory[[#This Row],[Daily_Demand]]*Inventory[[#This Row],[Lead_Time_Days]]</f>
        <v>680</v>
      </c>
      <c r="N1324" s="4">
        <f>MAX(0, Inventory[[#This Row],[Demand_Duration_Lead_time]]+Inventory[[#This Row],[Safety_Stock]]-Inventory[[#This Row],[Current_Inventory]])</f>
        <v>334</v>
      </c>
      <c r="O13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24" s="8">
        <f>Inventory[[#This Row],[Current_Inventory]]*Inventory[[#This Row],[Unit_Cost]]</f>
        <v>1086404.04</v>
      </c>
      <c r="Q1324" t="str">
        <f>IF(Inventory[[#This Row],[Stockout_Risk_Score]] &gt;= 0.8, "Critical",
   IF(Inventory[[#This Row],[Stockout_Risk_Score]] &gt;= 0.6, "High",
      IF(Inventory[[#This Row],[Stockout_Risk_Score]] &gt;= 0.3, "Medium", "Low")
   )
)</f>
        <v>Low</v>
      </c>
      <c r="R1324">
        <f>Inventory[[#This Row],[Lead_Time_Days]]*0.8</f>
        <v>3.2</v>
      </c>
      <c r="S1324">
        <f>MAX(0,Inventory[[#This Row],[Daily_Demand]]*Inventory[[#This Row],[Adj_Lead_Time]]+Inventory[[#This Row],[Safety_Stock]]-Inventory[[#This Row],[Current_Inventory]])</f>
        <v>198</v>
      </c>
    </row>
    <row r="1325" spans="1:19" x14ac:dyDescent="0.25">
      <c r="A1325">
        <v>1324</v>
      </c>
      <c r="B1325" t="s">
        <v>1346</v>
      </c>
      <c r="C1325" s="4" t="s">
        <v>17</v>
      </c>
      <c r="D1325" t="s">
        <v>14</v>
      </c>
      <c r="E1325" s="4">
        <v>30</v>
      </c>
      <c r="F1325" s="4">
        <v>7</v>
      </c>
      <c r="G1325" s="4">
        <v>369</v>
      </c>
      <c r="H1325" s="4">
        <v>116</v>
      </c>
      <c r="I1325" s="4">
        <v>69</v>
      </c>
      <c r="J1325" s="6">
        <v>132.6</v>
      </c>
      <c r="K1325" s="4">
        <v>0.42599999999999999</v>
      </c>
      <c r="L1325" s="4" t="s">
        <v>19</v>
      </c>
      <c r="M1325" s="4">
        <f>Inventory[[#This Row],[Daily_Demand]]*Inventory[[#This Row],[Lead_Time_Days]]</f>
        <v>210</v>
      </c>
      <c r="N1325" s="4">
        <f>MAX(0, Inventory[[#This Row],[Demand_Duration_Lead_time]]+Inventory[[#This Row],[Safety_Stock]]-Inventory[[#This Row],[Current_Inventory]])</f>
        <v>0</v>
      </c>
      <c r="O13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25" s="8">
        <f>Inventory[[#This Row],[Current_Inventory]]*Inventory[[#This Row],[Unit_Cost]]</f>
        <v>48929.4</v>
      </c>
      <c r="Q1325" t="str">
        <f>IF(Inventory[[#This Row],[Stockout_Risk_Score]] &gt;= 0.8, "Critical",
   IF(Inventory[[#This Row],[Stockout_Risk_Score]] &gt;= 0.6, "High",
      IF(Inventory[[#This Row],[Stockout_Risk_Score]] &gt;= 0.3, "Medium", "Low")
   )
)</f>
        <v>Medium</v>
      </c>
      <c r="R1325">
        <f>Inventory[[#This Row],[Lead_Time_Days]]*0.8</f>
        <v>5.6000000000000005</v>
      </c>
      <c r="S1325">
        <f>MAX(0,Inventory[[#This Row],[Daily_Demand]]*Inventory[[#This Row],[Adj_Lead_Time]]+Inventory[[#This Row],[Safety_Stock]]-Inventory[[#This Row],[Current_Inventory]])</f>
        <v>0</v>
      </c>
    </row>
    <row r="1326" spans="1:19" x14ac:dyDescent="0.25">
      <c r="A1326">
        <v>1325</v>
      </c>
      <c r="B1326" t="s">
        <v>1347</v>
      </c>
      <c r="C1326" s="4" t="s">
        <v>26</v>
      </c>
      <c r="D1326" t="s">
        <v>18</v>
      </c>
      <c r="E1326" s="4">
        <v>125</v>
      </c>
      <c r="F1326" s="4">
        <v>4</v>
      </c>
      <c r="G1326" s="4">
        <v>672</v>
      </c>
      <c r="H1326" s="4">
        <v>293</v>
      </c>
      <c r="I1326" s="4">
        <v>320</v>
      </c>
      <c r="J1326" s="6">
        <v>464.03</v>
      </c>
      <c r="K1326" s="4">
        <v>0.28199999999999997</v>
      </c>
      <c r="L1326" s="4" t="s">
        <v>19</v>
      </c>
      <c r="M1326" s="4">
        <f>Inventory[[#This Row],[Daily_Demand]]*Inventory[[#This Row],[Lead_Time_Days]]</f>
        <v>500</v>
      </c>
      <c r="N1326" s="4">
        <f>MAX(0, Inventory[[#This Row],[Demand_Duration_Lead_time]]+Inventory[[#This Row],[Safety_Stock]]-Inventory[[#This Row],[Current_Inventory]])</f>
        <v>121</v>
      </c>
      <c r="O13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26" s="8">
        <f>Inventory[[#This Row],[Current_Inventory]]*Inventory[[#This Row],[Unit_Cost]]</f>
        <v>311828.15999999997</v>
      </c>
      <c r="Q1326" t="str">
        <f>IF(Inventory[[#This Row],[Stockout_Risk_Score]] &gt;= 0.8, "Critical",
   IF(Inventory[[#This Row],[Stockout_Risk_Score]] &gt;= 0.6, "High",
      IF(Inventory[[#This Row],[Stockout_Risk_Score]] &gt;= 0.3, "Medium", "Low")
   )
)</f>
        <v>Low</v>
      </c>
      <c r="R1326">
        <f>Inventory[[#This Row],[Lead_Time_Days]]*0.8</f>
        <v>3.2</v>
      </c>
      <c r="S1326">
        <f>MAX(0,Inventory[[#This Row],[Daily_Demand]]*Inventory[[#This Row],[Adj_Lead_Time]]+Inventory[[#This Row],[Safety_Stock]]-Inventory[[#This Row],[Current_Inventory]])</f>
        <v>21</v>
      </c>
    </row>
    <row r="1327" spans="1:19" x14ac:dyDescent="0.25">
      <c r="A1327">
        <v>1326</v>
      </c>
      <c r="B1327" t="s">
        <v>1348</v>
      </c>
      <c r="C1327" s="4" t="s">
        <v>21</v>
      </c>
      <c r="D1327" t="s">
        <v>14</v>
      </c>
      <c r="E1327" s="4">
        <v>28</v>
      </c>
      <c r="F1327" s="4">
        <v>10</v>
      </c>
      <c r="G1327" s="4">
        <v>49</v>
      </c>
      <c r="H1327" s="4">
        <v>59</v>
      </c>
      <c r="I1327" s="4">
        <v>142</v>
      </c>
      <c r="J1327" s="6">
        <v>1401.85</v>
      </c>
      <c r="K1327" s="4">
        <v>0.44600000000000001</v>
      </c>
      <c r="L1327" s="4" t="s">
        <v>19</v>
      </c>
      <c r="M1327" s="4">
        <f>Inventory[[#This Row],[Daily_Demand]]*Inventory[[#This Row],[Lead_Time_Days]]</f>
        <v>280</v>
      </c>
      <c r="N1327" s="4">
        <f>MAX(0, Inventory[[#This Row],[Demand_Duration_Lead_time]]+Inventory[[#This Row],[Safety_Stock]]-Inventory[[#This Row],[Current_Inventory]])</f>
        <v>290</v>
      </c>
      <c r="O13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27" s="8">
        <f>Inventory[[#This Row],[Current_Inventory]]*Inventory[[#This Row],[Unit_Cost]]</f>
        <v>68690.649999999994</v>
      </c>
      <c r="Q1327" t="str">
        <f>IF(Inventory[[#This Row],[Stockout_Risk_Score]] &gt;= 0.8, "Critical",
   IF(Inventory[[#This Row],[Stockout_Risk_Score]] &gt;= 0.6, "High",
      IF(Inventory[[#This Row],[Stockout_Risk_Score]] &gt;= 0.3, "Medium", "Low")
   )
)</f>
        <v>Medium</v>
      </c>
      <c r="R1327">
        <f>Inventory[[#This Row],[Lead_Time_Days]]*0.8</f>
        <v>8</v>
      </c>
      <c r="S1327">
        <f>MAX(0,Inventory[[#This Row],[Daily_Demand]]*Inventory[[#This Row],[Adj_Lead_Time]]+Inventory[[#This Row],[Safety_Stock]]-Inventory[[#This Row],[Current_Inventory]])</f>
        <v>234</v>
      </c>
    </row>
    <row r="1328" spans="1:19" x14ac:dyDescent="0.25">
      <c r="A1328">
        <v>1327</v>
      </c>
      <c r="B1328" t="s">
        <v>1349</v>
      </c>
      <c r="C1328" s="4" t="s">
        <v>21</v>
      </c>
      <c r="D1328" t="s">
        <v>22</v>
      </c>
      <c r="E1328" s="4">
        <v>43</v>
      </c>
      <c r="F1328" s="4">
        <v>8</v>
      </c>
      <c r="G1328" s="4">
        <v>460</v>
      </c>
      <c r="H1328" s="4">
        <v>44</v>
      </c>
      <c r="I1328" s="4">
        <v>182</v>
      </c>
      <c r="J1328" s="6">
        <v>1660.43</v>
      </c>
      <c r="K1328" s="4">
        <v>5.0000000000000001E-3</v>
      </c>
      <c r="L1328" s="4" t="s">
        <v>15</v>
      </c>
      <c r="M1328" s="4">
        <f>Inventory[[#This Row],[Daily_Demand]]*Inventory[[#This Row],[Lead_Time_Days]]</f>
        <v>344</v>
      </c>
      <c r="N1328" s="4">
        <f>MAX(0, Inventory[[#This Row],[Demand_Duration_Lead_time]]+Inventory[[#This Row],[Safety_Stock]]-Inventory[[#This Row],[Current_Inventory]])</f>
        <v>0</v>
      </c>
      <c r="O13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28" s="8">
        <f>Inventory[[#This Row],[Current_Inventory]]*Inventory[[#This Row],[Unit_Cost]]</f>
        <v>763797.8</v>
      </c>
      <c r="Q1328" t="str">
        <f>IF(Inventory[[#This Row],[Stockout_Risk_Score]] &gt;= 0.8, "Critical",
   IF(Inventory[[#This Row],[Stockout_Risk_Score]] &gt;= 0.6, "High",
      IF(Inventory[[#This Row],[Stockout_Risk_Score]] &gt;= 0.3, "Medium", "Low")
   )
)</f>
        <v>Low</v>
      </c>
      <c r="R1328">
        <f>Inventory[[#This Row],[Lead_Time_Days]]*0.8</f>
        <v>6.4</v>
      </c>
      <c r="S1328">
        <f>MAX(0,Inventory[[#This Row],[Daily_Demand]]*Inventory[[#This Row],[Adj_Lead_Time]]+Inventory[[#This Row],[Safety_Stock]]-Inventory[[#This Row],[Current_Inventory]])</f>
        <v>0</v>
      </c>
    </row>
    <row r="1329" spans="1:19" x14ac:dyDescent="0.25">
      <c r="A1329">
        <v>1328</v>
      </c>
      <c r="B1329" t="s">
        <v>1350</v>
      </c>
      <c r="C1329" s="4" t="s">
        <v>13</v>
      </c>
      <c r="D1329" t="s">
        <v>22</v>
      </c>
      <c r="E1329" s="4">
        <v>128</v>
      </c>
      <c r="F1329" s="4">
        <v>6</v>
      </c>
      <c r="G1329" s="4">
        <v>561</v>
      </c>
      <c r="H1329" s="4">
        <v>233</v>
      </c>
      <c r="I1329" s="4">
        <v>344</v>
      </c>
      <c r="J1329" s="6">
        <v>1624.43</v>
      </c>
      <c r="K1329" s="4">
        <v>0.30299999999999999</v>
      </c>
      <c r="L1329" s="4" t="s">
        <v>15</v>
      </c>
      <c r="M1329" s="4">
        <f>Inventory[[#This Row],[Daily_Demand]]*Inventory[[#This Row],[Lead_Time_Days]]</f>
        <v>768</v>
      </c>
      <c r="N1329" s="4">
        <f>MAX(0, Inventory[[#This Row],[Demand_Duration_Lead_time]]+Inventory[[#This Row],[Safety_Stock]]-Inventory[[#This Row],[Current_Inventory]])</f>
        <v>440</v>
      </c>
      <c r="O13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29" s="8">
        <f>Inventory[[#This Row],[Current_Inventory]]*Inventory[[#This Row],[Unit_Cost]]</f>
        <v>911305.23</v>
      </c>
      <c r="Q1329" t="str">
        <f>IF(Inventory[[#This Row],[Stockout_Risk_Score]] &gt;= 0.8, "Critical",
   IF(Inventory[[#This Row],[Stockout_Risk_Score]] &gt;= 0.6, "High",
      IF(Inventory[[#This Row],[Stockout_Risk_Score]] &gt;= 0.3, "Medium", "Low")
   )
)</f>
        <v>Medium</v>
      </c>
      <c r="R1329">
        <f>Inventory[[#This Row],[Lead_Time_Days]]*0.8</f>
        <v>4.8000000000000007</v>
      </c>
      <c r="S1329">
        <f>MAX(0,Inventory[[#This Row],[Daily_Demand]]*Inventory[[#This Row],[Adj_Lead_Time]]+Inventory[[#This Row],[Safety_Stock]]-Inventory[[#This Row],[Current_Inventory]])</f>
        <v>286.40000000000009</v>
      </c>
    </row>
    <row r="1330" spans="1:19" x14ac:dyDescent="0.25">
      <c r="A1330">
        <v>1329</v>
      </c>
      <c r="B1330" t="s">
        <v>1351</v>
      </c>
      <c r="C1330" s="4" t="s">
        <v>17</v>
      </c>
      <c r="D1330" t="s">
        <v>18</v>
      </c>
      <c r="E1330" s="4">
        <v>25</v>
      </c>
      <c r="F1330" s="4">
        <v>3</v>
      </c>
      <c r="G1330" s="4">
        <v>474</v>
      </c>
      <c r="H1330" s="4">
        <v>165</v>
      </c>
      <c r="I1330" s="4">
        <v>345</v>
      </c>
      <c r="J1330" s="6">
        <v>1580.88</v>
      </c>
      <c r="K1330" s="4">
        <v>0.44500000000000001</v>
      </c>
      <c r="L1330" s="4" t="s">
        <v>19</v>
      </c>
      <c r="M1330" s="4">
        <f>Inventory[[#This Row],[Daily_Demand]]*Inventory[[#This Row],[Lead_Time_Days]]</f>
        <v>75</v>
      </c>
      <c r="N1330" s="4">
        <f>MAX(0, Inventory[[#This Row],[Demand_Duration_Lead_time]]+Inventory[[#This Row],[Safety_Stock]]-Inventory[[#This Row],[Current_Inventory]])</f>
        <v>0</v>
      </c>
      <c r="O13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30" s="8">
        <f>Inventory[[#This Row],[Current_Inventory]]*Inventory[[#This Row],[Unit_Cost]]</f>
        <v>749337.12</v>
      </c>
      <c r="Q1330" t="str">
        <f>IF(Inventory[[#This Row],[Stockout_Risk_Score]] &gt;= 0.8, "Critical",
   IF(Inventory[[#This Row],[Stockout_Risk_Score]] &gt;= 0.6, "High",
      IF(Inventory[[#This Row],[Stockout_Risk_Score]] &gt;= 0.3, "Medium", "Low")
   )
)</f>
        <v>Medium</v>
      </c>
      <c r="R1330">
        <f>Inventory[[#This Row],[Lead_Time_Days]]*0.8</f>
        <v>2.4000000000000004</v>
      </c>
      <c r="S1330">
        <f>MAX(0,Inventory[[#This Row],[Daily_Demand]]*Inventory[[#This Row],[Adj_Lead_Time]]+Inventory[[#This Row],[Safety_Stock]]-Inventory[[#This Row],[Current_Inventory]])</f>
        <v>0</v>
      </c>
    </row>
    <row r="1331" spans="1:19" x14ac:dyDescent="0.25">
      <c r="A1331">
        <v>1330</v>
      </c>
      <c r="B1331" t="s">
        <v>1352</v>
      </c>
      <c r="C1331" s="4" t="s">
        <v>41</v>
      </c>
      <c r="D1331" t="s">
        <v>22</v>
      </c>
      <c r="E1331" s="4">
        <v>98</v>
      </c>
      <c r="F1331" s="4">
        <v>10</v>
      </c>
      <c r="G1331" s="4">
        <v>797</v>
      </c>
      <c r="H1331" s="4">
        <v>200</v>
      </c>
      <c r="I1331" s="4">
        <v>184</v>
      </c>
      <c r="J1331" s="6">
        <v>303.11</v>
      </c>
      <c r="K1331" s="4">
        <v>0.63200000000000001</v>
      </c>
      <c r="L1331" s="4" t="s">
        <v>19</v>
      </c>
      <c r="M1331" s="4">
        <f>Inventory[[#This Row],[Daily_Demand]]*Inventory[[#This Row],[Lead_Time_Days]]</f>
        <v>980</v>
      </c>
      <c r="N1331" s="4">
        <f>MAX(0, Inventory[[#This Row],[Demand_Duration_Lead_time]]+Inventory[[#This Row],[Safety_Stock]]-Inventory[[#This Row],[Current_Inventory]])</f>
        <v>383</v>
      </c>
      <c r="O13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31" s="8">
        <f>Inventory[[#This Row],[Current_Inventory]]*Inventory[[#This Row],[Unit_Cost]]</f>
        <v>241578.67</v>
      </c>
      <c r="Q1331" t="str">
        <f>IF(Inventory[[#This Row],[Stockout_Risk_Score]] &gt;= 0.8, "Critical",
   IF(Inventory[[#This Row],[Stockout_Risk_Score]] &gt;= 0.6, "High",
      IF(Inventory[[#This Row],[Stockout_Risk_Score]] &gt;= 0.3, "Medium", "Low")
   )
)</f>
        <v>High</v>
      </c>
      <c r="R1331">
        <f>Inventory[[#This Row],[Lead_Time_Days]]*0.8</f>
        <v>8</v>
      </c>
      <c r="S1331">
        <f>MAX(0,Inventory[[#This Row],[Daily_Demand]]*Inventory[[#This Row],[Adj_Lead_Time]]+Inventory[[#This Row],[Safety_Stock]]-Inventory[[#This Row],[Current_Inventory]])</f>
        <v>187</v>
      </c>
    </row>
    <row r="1332" spans="1:19" x14ac:dyDescent="0.25">
      <c r="A1332">
        <v>1331</v>
      </c>
      <c r="B1332" t="s">
        <v>1353</v>
      </c>
      <c r="C1332" s="4" t="s">
        <v>17</v>
      </c>
      <c r="D1332" t="s">
        <v>22</v>
      </c>
      <c r="E1332" s="4">
        <v>179</v>
      </c>
      <c r="F1332" s="4">
        <v>6</v>
      </c>
      <c r="G1332" s="4">
        <v>630</v>
      </c>
      <c r="H1332" s="4">
        <v>193</v>
      </c>
      <c r="I1332" s="4">
        <v>82</v>
      </c>
      <c r="J1332" s="6">
        <v>824.61</v>
      </c>
      <c r="K1332" s="4">
        <v>0.63700000000000001</v>
      </c>
      <c r="L1332" s="4" t="s">
        <v>27</v>
      </c>
      <c r="M1332" s="4">
        <f>Inventory[[#This Row],[Daily_Demand]]*Inventory[[#This Row],[Lead_Time_Days]]</f>
        <v>1074</v>
      </c>
      <c r="N1332" s="4">
        <f>MAX(0, Inventory[[#This Row],[Demand_Duration_Lead_time]]+Inventory[[#This Row],[Safety_Stock]]-Inventory[[#This Row],[Current_Inventory]])</f>
        <v>637</v>
      </c>
      <c r="O13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32" s="8">
        <f>Inventory[[#This Row],[Current_Inventory]]*Inventory[[#This Row],[Unit_Cost]]</f>
        <v>519504.3</v>
      </c>
      <c r="Q1332" t="str">
        <f>IF(Inventory[[#This Row],[Stockout_Risk_Score]] &gt;= 0.8, "Critical",
   IF(Inventory[[#This Row],[Stockout_Risk_Score]] &gt;= 0.6, "High",
      IF(Inventory[[#This Row],[Stockout_Risk_Score]] &gt;= 0.3, "Medium", "Low")
   )
)</f>
        <v>High</v>
      </c>
      <c r="R1332">
        <f>Inventory[[#This Row],[Lead_Time_Days]]*0.8</f>
        <v>4.8000000000000007</v>
      </c>
      <c r="S1332">
        <f>MAX(0,Inventory[[#This Row],[Daily_Demand]]*Inventory[[#This Row],[Adj_Lead_Time]]+Inventory[[#This Row],[Safety_Stock]]-Inventory[[#This Row],[Current_Inventory]])</f>
        <v>422.20000000000027</v>
      </c>
    </row>
    <row r="1333" spans="1:19" x14ac:dyDescent="0.25">
      <c r="A1333">
        <v>1332</v>
      </c>
      <c r="B1333" t="s">
        <v>1354</v>
      </c>
      <c r="C1333" s="4" t="s">
        <v>17</v>
      </c>
      <c r="D1333" t="s">
        <v>18</v>
      </c>
      <c r="E1333" s="4">
        <v>119</v>
      </c>
      <c r="F1333" s="4">
        <v>8</v>
      </c>
      <c r="G1333" s="4">
        <v>113</v>
      </c>
      <c r="H1333" s="4">
        <v>246</v>
      </c>
      <c r="I1333" s="4">
        <v>342</v>
      </c>
      <c r="J1333" s="6">
        <v>1970.25</v>
      </c>
      <c r="K1333" s="4">
        <v>0.58399999999999996</v>
      </c>
      <c r="L1333" s="4" t="s">
        <v>19</v>
      </c>
      <c r="M1333" s="4">
        <f>Inventory[[#This Row],[Daily_Demand]]*Inventory[[#This Row],[Lead_Time_Days]]</f>
        <v>952</v>
      </c>
      <c r="N1333" s="4">
        <f>MAX(0, Inventory[[#This Row],[Demand_Duration_Lead_time]]+Inventory[[#This Row],[Safety_Stock]]-Inventory[[#This Row],[Current_Inventory]])</f>
        <v>1085</v>
      </c>
      <c r="O13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33" s="8">
        <f>Inventory[[#This Row],[Current_Inventory]]*Inventory[[#This Row],[Unit_Cost]]</f>
        <v>222638.25</v>
      </c>
      <c r="Q1333" t="str">
        <f>IF(Inventory[[#This Row],[Stockout_Risk_Score]] &gt;= 0.8, "Critical",
   IF(Inventory[[#This Row],[Stockout_Risk_Score]] &gt;= 0.6, "High",
      IF(Inventory[[#This Row],[Stockout_Risk_Score]] &gt;= 0.3, "Medium", "Low")
   )
)</f>
        <v>Medium</v>
      </c>
      <c r="R1333">
        <f>Inventory[[#This Row],[Lead_Time_Days]]*0.8</f>
        <v>6.4</v>
      </c>
      <c r="S1333">
        <f>MAX(0,Inventory[[#This Row],[Daily_Demand]]*Inventory[[#This Row],[Adj_Lead_Time]]+Inventory[[#This Row],[Safety_Stock]]-Inventory[[#This Row],[Current_Inventory]])</f>
        <v>894.6</v>
      </c>
    </row>
    <row r="1334" spans="1:19" x14ac:dyDescent="0.25">
      <c r="A1334">
        <v>1333</v>
      </c>
      <c r="B1334" t="s">
        <v>1355</v>
      </c>
      <c r="C1334" s="4" t="s">
        <v>13</v>
      </c>
      <c r="D1334" t="s">
        <v>14</v>
      </c>
      <c r="E1334" s="4">
        <v>180</v>
      </c>
      <c r="F1334" s="4">
        <v>10</v>
      </c>
      <c r="G1334" s="4">
        <v>742</v>
      </c>
      <c r="H1334" s="4">
        <v>67</v>
      </c>
      <c r="I1334" s="4">
        <v>81</v>
      </c>
      <c r="J1334" s="6">
        <v>1978.33</v>
      </c>
      <c r="K1334" s="4">
        <v>0.29299999999999998</v>
      </c>
      <c r="L1334" s="4" t="s">
        <v>19</v>
      </c>
      <c r="M1334" s="4">
        <f>Inventory[[#This Row],[Daily_Demand]]*Inventory[[#This Row],[Lead_Time_Days]]</f>
        <v>1800</v>
      </c>
      <c r="N1334" s="4">
        <f>MAX(0, Inventory[[#This Row],[Demand_Duration_Lead_time]]+Inventory[[#This Row],[Safety_Stock]]-Inventory[[#This Row],[Current_Inventory]])</f>
        <v>1125</v>
      </c>
      <c r="O13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34" s="8">
        <f>Inventory[[#This Row],[Current_Inventory]]*Inventory[[#This Row],[Unit_Cost]]</f>
        <v>1467920.8599999999</v>
      </c>
      <c r="Q1334" t="str">
        <f>IF(Inventory[[#This Row],[Stockout_Risk_Score]] &gt;= 0.8, "Critical",
   IF(Inventory[[#This Row],[Stockout_Risk_Score]] &gt;= 0.6, "High",
      IF(Inventory[[#This Row],[Stockout_Risk_Score]] &gt;= 0.3, "Medium", "Low")
   )
)</f>
        <v>Low</v>
      </c>
      <c r="R1334">
        <f>Inventory[[#This Row],[Lead_Time_Days]]*0.8</f>
        <v>8</v>
      </c>
      <c r="S1334">
        <f>MAX(0,Inventory[[#This Row],[Daily_Demand]]*Inventory[[#This Row],[Adj_Lead_Time]]+Inventory[[#This Row],[Safety_Stock]]-Inventory[[#This Row],[Current_Inventory]])</f>
        <v>765</v>
      </c>
    </row>
    <row r="1335" spans="1:19" x14ac:dyDescent="0.25">
      <c r="A1335">
        <v>1334</v>
      </c>
      <c r="B1335" t="s">
        <v>1356</v>
      </c>
      <c r="C1335" s="4" t="s">
        <v>41</v>
      </c>
      <c r="D1335" t="s">
        <v>18</v>
      </c>
      <c r="E1335" s="4">
        <v>125</v>
      </c>
      <c r="F1335" s="4">
        <v>5</v>
      </c>
      <c r="G1335" s="4">
        <v>314</v>
      </c>
      <c r="H1335" s="4">
        <v>48</v>
      </c>
      <c r="I1335" s="4">
        <v>92</v>
      </c>
      <c r="J1335" s="6">
        <v>1224.73</v>
      </c>
      <c r="K1335" s="4">
        <v>0.94699999999999995</v>
      </c>
      <c r="L1335" s="4" t="s">
        <v>19</v>
      </c>
      <c r="M1335" s="4">
        <f>Inventory[[#This Row],[Daily_Demand]]*Inventory[[#This Row],[Lead_Time_Days]]</f>
        <v>625</v>
      </c>
      <c r="N1335" s="4">
        <f>MAX(0, Inventory[[#This Row],[Demand_Duration_Lead_time]]+Inventory[[#This Row],[Safety_Stock]]-Inventory[[#This Row],[Current_Inventory]])</f>
        <v>359</v>
      </c>
      <c r="O13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35" s="8">
        <f>Inventory[[#This Row],[Current_Inventory]]*Inventory[[#This Row],[Unit_Cost]]</f>
        <v>384565.22000000003</v>
      </c>
      <c r="Q1335" t="str">
        <f>IF(Inventory[[#This Row],[Stockout_Risk_Score]] &gt;= 0.8, "Critical",
   IF(Inventory[[#This Row],[Stockout_Risk_Score]] &gt;= 0.6, "High",
      IF(Inventory[[#This Row],[Stockout_Risk_Score]] &gt;= 0.3, "Medium", "Low")
   )
)</f>
        <v>Critical</v>
      </c>
      <c r="R1335">
        <f>Inventory[[#This Row],[Lead_Time_Days]]*0.8</f>
        <v>4</v>
      </c>
      <c r="S1335">
        <f>MAX(0,Inventory[[#This Row],[Daily_Demand]]*Inventory[[#This Row],[Adj_Lead_Time]]+Inventory[[#This Row],[Safety_Stock]]-Inventory[[#This Row],[Current_Inventory]])</f>
        <v>234</v>
      </c>
    </row>
    <row r="1336" spans="1:19" x14ac:dyDescent="0.25">
      <c r="A1336">
        <v>1335</v>
      </c>
      <c r="B1336" t="s">
        <v>1357</v>
      </c>
      <c r="C1336" s="4" t="s">
        <v>13</v>
      </c>
      <c r="D1336" t="s">
        <v>14</v>
      </c>
      <c r="E1336" s="4">
        <v>17</v>
      </c>
      <c r="F1336" s="4">
        <v>10</v>
      </c>
      <c r="G1336" s="4">
        <v>568</v>
      </c>
      <c r="H1336" s="4">
        <v>250</v>
      </c>
      <c r="I1336" s="4">
        <v>341</v>
      </c>
      <c r="J1336" s="6">
        <v>1433.07</v>
      </c>
      <c r="K1336" s="4">
        <v>0.39200000000000002</v>
      </c>
      <c r="L1336" s="4" t="s">
        <v>15</v>
      </c>
      <c r="M1336" s="4">
        <f>Inventory[[#This Row],[Daily_Demand]]*Inventory[[#This Row],[Lead_Time_Days]]</f>
        <v>170</v>
      </c>
      <c r="N1336" s="4">
        <f>MAX(0, Inventory[[#This Row],[Demand_Duration_Lead_time]]+Inventory[[#This Row],[Safety_Stock]]-Inventory[[#This Row],[Current_Inventory]])</f>
        <v>0</v>
      </c>
      <c r="O13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36" s="8">
        <f>Inventory[[#This Row],[Current_Inventory]]*Inventory[[#This Row],[Unit_Cost]]</f>
        <v>813983.76</v>
      </c>
      <c r="Q1336" t="str">
        <f>IF(Inventory[[#This Row],[Stockout_Risk_Score]] &gt;= 0.8, "Critical",
   IF(Inventory[[#This Row],[Stockout_Risk_Score]] &gt;= 0.6, "High",
      IF(Inventory[[#This Row],[Stockout_Risk_Score]] &gt;= 0.3, "Medium", "Low")
   )
)</f>
        <v>Medium</v>
      </c>
      <c r="R1336">
        <f>Inventory[[#This Row],[Lead_Time_Days]]*0.8</f>
        <v>8</v>
      </c>
      <c r="S1336">
        <f>MAX(0,Inventory[[#This Row],[Daily_Demand]]*Inventory[[#This Row],[Adj_Lead_Time]]+Inventory[[#This Row],[Safety_Stock]]-Inventory[[#This Row],[Current_Inventory]])</f>
        <v>0</v>
      </c>
    </row>
    <row r="1337" spans="1:19" x14ac:dyDescent="0.25">
      <c r="A1337">
        <v>1336</v>
      </c>
      <c r="B1337" t="s">
        <v>1358</v>
      </c>
      <c r="C1337" s="4" t="s">
        <v>41</v>
      </c>
      <c r="D1337" t="s">
        <v>14</v>
      </c>
      <c r="E1337" s="4">
        <v>135</v>
      </c>
      <c r="F1337" s="4">
        <v>2</v>
      </c>
      <c r="G1337" s="4">
        <v>108</v>
      </c>
      <c r="H1337" s="4">
        <v>34</v>
      </c>
      <c r="I1337" s="4">
        <v>354</v>
      </c>
      <c r="J1337" s="6">
        <v>1905</v>
      </c>
      <c r="K1337" s="4">
        <v>0.217</v>
      </c>
      <c r="L1337" s="4" t="s">
        <v>15</v>
      </c>
      <c r="M1337" s="4">
        <f>Inventory[[#This Row],[Daily_Demand]]*Inventory[[#This Row],[Lead_Time_Days]]</f>
        <v>270</v>
      </c>
      <c r="N1337" s="4">
        <f>MAX(0, Inventory[[#This Row],[Demand_Duration_Lead_time]]+Inventory[[#This Row],[Safety_Stock]]-Inventory[[#This Row],[Current_Inventory]])</f>
        <v>196</v>
      </c>
      <c r="O13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37" s="8">
        <f>Inventory[[#This Row],[Current_Inventory]]*Inventory[[#This Row],[Unit_Cost]]</f>
        <v>205740</v>
      </c>
      <c r="Q1337" t="str">
        <f>IF(Inventory[[#This Row],[Stockout_Risk_Score]] &gt;= 0.8, "Critical",
   IF(Inventory[[#This Row],[Stockout_Risk_Score]] &gt;= 0.6, "High",
      IF(Inventory[[#This Row],[Stockout_Risk_Score]] &gt;= 0.3, "Medium", "Low")
   )
)</f>
        <v>Low</v>
      </c>
      <c r="R1337">
        <f>Inventory[[#This Row],[Lead_Time_Days]]*0.8</f>
        <v>1.6</v>
      </c>
      <c r="S1337">
        <f>MAX(0,Inventory[[#This Row],[Daily_Demand]]*Inventory[[#This Row],[Adj_Lead_Time]]+Inventory[[#This Row],[Safety_Stock]]-Inventory[[#This Row],[Current_Inventory]])</f>
        <v>142</v>
      </c>
    </row>
    <row r="1338" spans="1:19" x14ac:dyDescent="0.25">
      <c r="A1338">
        <v>1337</v>
      </c>
      <c r="B1338" t="s">
        <v>1359</v>
      </c>
      <c r="C1338" s="4" t="s">
        <v>26</v>
      </c>
      <c r="D1338" t="s">
        <v>22</v>
      </c>
      <c r="E1338" s="4">
        <v>164</v>
      </c>
      <c r="F1338" s="4">
        <v>13</v>
      </c>
      <c r="G1338" s="4">
        <v>522</v>
      </c>
      <c r="H1338" s="4">
        <v>126</v>
      </c>
      <c r="I1338" s="4">
        <v>330</v>
      </c>
      <c r="J1338" s="6">
        <v>927.36</v>
      </c>
      <c r="K1338" s="4">
        <v>0.55500000000000005</v>
      </c>
      <c r="L1338" s="4" t="s">
        <v>19</v>
      </c>
      <c r="M1338" s="4">
        <f>Inventory[[#This Row],[Daily_Demand]]*Inventory[[#This Row],[Lead_Time_Days]]</f>
        <v>2132</v>
      </c>
      <c r="N1338" s="4">
        <f>MAX(0, Inventory[[#This Row],[Demand_Duration_Lead_time]]+Inventory[[#This Row],[Safety_Stock]]-Inventory[[#This Row],[Current_Inventory]])</f>
        <v>1736</v>
      </c>
      <c r="O13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38" s="8">
        <f>Inventory[[#This Row],[Current_Inventory]]*Inventory[[#This Row],[Unit_Cost]]</f>
        <v>484081.91999999998</v>
      </c>
      <c r="Q1338" t="str">
        <f>IF(Inventory[[#This Row],[Stockout_Risk_Score]] &gt;= 0.8, "Critical",
   IF(Inventory[[#This Row],[Stockout_Risk_Score]] &gt;= 0.6, "High",
      IF(Inventory[[#This Row],[Stockout_Risk_Score]] &gt;= 0.3, "Medium", "Low")
   )
)</f>
        <v>Medium</v>
      </c>
      <c r="R1338">
        <f>Inventory[[#This Row],[Lead_Time_Days]]*0.8</f>
        <v>10.4</v>
      </c>
      <c r="S1338">
        <f>MAX(0,Inventory[[#This Row],[Daily_Demand]]*Inventory[[#This Row],[Adj_Lead_Time]]+Inventory[[#This Row],[Safety_Stock]]-Inventory[[#This Row],[Current_Inventory]])</f>
        <v>1309.6000000000001</v>
      </c>
    </row>
    <row r="1339" spans="1:19" x14ac:dyDescent="0.25">
      <c r="A1339">
        <v>1338</v>
      </c>
      <c r="B1339" t="s">
        <v>1360</v>
      </c>
      <c r="C1339" s="4" t="s">
        <v>41</v>
      </c>
      <c r="D1339" t="s">
        <v>18</v>
      </c>
      <c r="E1339" s="4">
        <v>167</v>
      </c>
      <c r="F1339" s="4">
        <v>7</v>
      </c>
      <c r="G1339" s="4">
        <v>786</v>
      </c>
      <c r="H1339" s="4">
        <v>249</v>
      </c>
      <c r="I1339" s="4">
        <v>157</v>
      </c>
      <c r="J1339" s="6">
        <v>316.89</v>
      </c>
      <c r="K1339" s="4">
        <v>0.749</v>
      </c>
      <c r="L1339" s="4" t="s">
        <v>27</v>
      </c>
      <c r="M1339" s="4">
        <f>Inventory[[#This Row],[Daily_Demand]]*Inventory[[#This Row],[Lead_Time_Days]]</f>
        <v>1169</v>
      </c>
      <c r="N1339" s="4">
        <f>MAX(0, Inventory[[#This Row],[Demand_Duration_Lead_time]]+Inventory[[#This Row],[Safety_Stock]]-Inventory[[#This Row],[Current_Inventory]])</f>
        <v>632</v>
      </c>
      <c r="O13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39" s="8">
        <f>Inventory[[#This Row],[Current_Inventory]]*Inventory[[#This Row],[Unit_Cost]]</f>
        <v>249075.53999999998</v>
      </c>
      <c r="Q1339" t="str">
        <f>IF(Inventory[[#This Row],[Stockout_Risk_Score]] &gt;= 0.8, "Critical",
   IF(Inventory[[#This Row],[Stockout_Risk_Score]] &gt;= 0.6, "High",
      IF(Inventory[[#This Row],[Stockout_Risk_Score]] &gt;= 0.3, "Medium", "Low")
   )
)</f>
        <v>High</v>
      </c>
      <c r="R1339">
        <f>Inventory[[#This Row],[Lead_Time_Days]]*0.8</f>
        <v>5.6000000000000005</v>
      </c>
      <c r="S1339">
        <f>MAX(0,Inventory[[#This Row],[Daily_Demand]]*Inventory[[#This Row],[Adj_Lead_Time]]+Inventory[[#This Row],[Safety_Stock]]-Inventory[[#This Row],[Current_Inventory]])</f>
        <v>398.20000000000005</v>
      </c>
    </row>
    <row r="1340" spans="1:19" x14ac:dyDescent="0.25">
      <c r="A1340">
        <v>1339</v>
      </c>
      <c r="B1340" t="s">
        <v>1361</v>
      </c>
      <c r="C1340" s="4" t="s">
        <v>13</v>
      </c>
      <c r="D1340" t="s">
        <v>22</v>
      </c>
      <c r="E1340" s="4">
        <v>23</v>
      </c>
      <c r="F1340" s="4">
        <v>3</v>
      </c>
      <c r="G1340" s="4">
        <v>233</v>
      </c>
      <c r="H1340" s="4">
        <v>184</v>
      </c>
      <c r="I1340" s="4">
        <v>145</v>
      </c>
      <c r="J1340" s="6">
        <v>1354.45</v>
      </c>
      <c r="K1340" s="4">
        <v>1.2E-2</v>
      </c>
      <c r="L1340" s="4" t="s">
        <v>27</v>
      </c>
      <c r="M1340" s="4">
        <f>Inventory[[#This Row],[Daily_Demand]]*Inventory[[#This Row],[Lead_Time_Days]]</f>
        <v>69</v>
      </c>
      <c r="N1340" s="4">
        <f>MAX(0, Inventory[[#This Row],[Demand_Duration_Lead_time]]+Inventory[[#This Row],[Safety_Stock]]-Inventory[[#This Row],[Current_Inventory]])</f>
        <v>20</v>
      </c>
      <c r="O13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40" s="8">
        <f>Inventory[[#This Row],[Current_Inventory]]*Inventory[[#This Row],[Unit_Cost]]</f>
        <v>315586.85000000003</v>
      </c>
      <c r="Q1340" t="str">
        <f>IF(Inventory[[#This Row],[Stockout_Risk_Score]] &gt;= 0.8, "Critical",
   IF(Inventory[[#This Row],[Stockout_Risk_Score]] &gt;= 0.6, "High",
      IF(Inventory[[#This Row],[Stockout_Risk_Score]] &gt;= 0.3, "Medium", "Low")
   )
)</f>
        <v>Low</v>
      </c>
      <c r="R1340">
        <f>Inventory[[#This Row],[Lead_Time_Days]]*0.8</f>
        <v>2.4000000000000004</v>
      </c>
      <c r="S1340">
        <f>MAX(0,Inventory[[#This Row],[Daily_Demand]]*Inventory[[#This Row],[Adj_Lead_Time]]+Inventory[[#This Row],[Safety_Stock]]-Inventory[[#This Row],[Current_Inventory]])</f>
        <v>6.2000000000000171</v>
      </c>
    </row>
    <row r="1341" spans="1:19" x14ac:dyDescent="0.25">
      <c r="A1341">
        <v>1340</v>
      </c>
      <c r="B1341" t="s">
        <v>1362</v>
      </c>
      <c r="C1341" s="4" t="s">
        <v>17</v>
      </c>
      <c r="D1341" t="s">
        <v>22</v>
      </c>
      <c r="E1341" s="4">
        <v>146</v>
      </c>
      <c r="F1341" s="4">
        <v>9</v>
      </c>
      <c r="G1341" s="4">
        <v>441</v>
      </c>
      <c r="H1341" s="4">
        <v>237</v>
      </c>
      <c r="I1341" s="4">
        <v>115</v>
      </c>
      <c r="J1341" s="6">
        <v>1922.2</v>
      </c>
      <c r="K1341" s="4">
        <v>0.27600000000000002</v>
      </c>
      <c r="L1341" s="4" t="s">
        <v>19</v>
      </c>
      <c r="M1341" s="4">
        <f>Inventory[[#This Row],[Daily_Demand]]*Inventory[[#This Row],[Lead_Time_Days]]</f>
        <v>1314</v>
      </c>
      <c r="N1341" s="4">
        <f>MAX(0, Inventory[[#This Row],[Demand_Duration_Lead_time]]+Inventory[[#This Row],[Safety_Stock]]-Inventory[[#This Row],[Current_Inventory]])</f>
        <v>1110</v>
      </c>
      <c r="O13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41" s="8">
        <f>Inventory[[#This Row],[Current_Inventory]]*Inventory[[#This Row],[Unit_Cost]]</f>
        <v>847690.20000000007</v>
      </c>
      <c r="Q1341" t="str">
        <f>IF(Inventory[[#This Row],[Stockout_Risk_Score]] &gt;= 0.8, "Critical",
   IF(Inventory[[#This Row],[Stockout_Risk_Score]] &gt;= 0.6, "High",
      IF(Inventory[[#This Row],[Stockout_Risk_Score]] &gt;= 0.3, "Medium", "Low")
   )
)</f>
        <v>Low</v>
      </c>
      <c r="R1341">
        <f>Inventory[[#This Row],[Lead_Time_Days]]*0.8</f>
        <v>7.2</v>
      </c>
      <c r="S1341">
        <f>MAX(0,Inventory[[#This Row],[Daily_Demand]]*Inventory[[#This Row],[Adj_Lead_Time]]+Inventory[[#This Row],[Safety_Stock]]-Inventory[[#This Row],[Current_Inventory]])</f>
        <v>847.2</v>
      </c>
    </row>
    <row r="1342" spans="1:19" x14ac:dyDescent="0.25">
      <c r="A1342">
        <v>1341</v>
      </c>
      <c r="B1342" t="s">
        <v>1363</v>
      </c>
      <c r="C1342" s="4" t="s">
        <v>41</v>
      </c>
      <c r="D1342" t="s">
        <v>14</v>
      </c>
      <c r="E1342" s="4">
        <v>180</v>
      </c>
      <c r="F1342" s="4">
        <v>6</v>
      </c>
      <c r="G1342" s="4">
        <v>545</v>
      </c>
      <c r="H1342" s="4">
        <v>262</v>
      </c>
      <c r="I1342" s="4">
        <v>58</v>
      </c>
      <c r="J1342" s="6">
        <v>1409.55</v>
      </c>
      <c r="K1342" s="4">
        <v>0.82499999999999996</v>
      </c>
      <c r="L1342" s="4" t="s">
        <v>15</v>
      </c>
      <c r="M1342" s="4">
        <f>Inventory[[#This Row],[Daily_Demand]]*Inventory[[#This Row],[Lead_Time_Days]]</f>
        <v>1080</v>
      </c>
      <c r="N1342" s="4">
        <f>MAX(0, Inventory[[#This Row],[Demand_Duration_Lead_time]]+Inventory[[#This Row],[Safety_Stock]]-Inventory[[#This Row],[Current_Inventory]])</f>
        <v>797</v>
      </c>
      <c r="O13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42" s="8">
        <f>Inventory[[#This Row],[Current_Inventory]]*Inventory[[#This Row],[Unit_Cost]]</f>
        <v>768204.75</v>
      </c>
      <c r="Q1342" t="str">
        <f>IF(Inventory[[#This Row],[Stockout_Risk_Score]] &gt;= 0.8, "Critical",
   IF(Inventory[[#This Row],[Stockout_Risk_Score]] &gt;= 0.6, "High",
      IF(Inventory[[#This Row],[Stockout_Risk_Score]] &gt;= 0.3, "Medium", "Low")
   )
)</f>
        <v>Critical</v>
      </c>
      <c r="R1342">
        <f>Inventory[[#This Row],[Lead_Time_Days]]*0.8</f>
        <v>4.8000000000000007</v>
      </c>
      <c r="S1342">
        <f>MAX(0,Inventory[[#This Row],[Daily_Demand]]*Inventory[[#This Row],[Adj_Lead_Time]]+Inventory[[#This Row],[Safety_Stock]]-Inventory[[#This Row],[Current_Inventory]])</f>
        <v>581</v>
      </c>
    </row>
    <row r="1343" spans="1:19" x14ac:dyDescent="0.25">
      <c r="A1343">
        <v>1342</v>
      </c>
      <c r="B1343" t="s">
        <v>1364</v>
      </c>
      <c r="C1343" s="4" t="s">
        <v>41</v>
      </c>
      <c r="D1343" t="s">
        <v>22</v>
      </c>
      <c r="E1343" s="4">
        <v>85</v>
      </c>
      <c r="F1343" s="4">
        <v>4</v>
      </c>
      <c r="G1343" s="4">
        <v>211</v>
      </c>
      <c r="H1343" s="4">
        <v>120</v>
      </c>
      <c r="I1343" s="4">
        <v>279</v>
      </c>
      <c r="J1343" s="6">
        <v>1616.48</v>
      </c>
      <c r="K1343" s="4">
        <v>0.50700000000000001</v>
      </c>
      <c r="L1343" s="4" t="s">
        <v>19</v>
      </c>
      <c r="M1343" s="4">
        <f>Inventory[[#This Row],[Daily_Demand]]*Inventory[[#This Row],[Lead_Time_Days]]</f>
        <v>340</v>
      </c>
      <c r="N1343" s="4">
        <f>MAX(0, Inventory[[#This Row],[Demand_Duration_Lead_time]]+Inventory[[#This Row],[Safety_Stock]]-Inventory[[#This Row],[Current_Inventory]])</f>
        <v>249</v>
      </c>
      <c r="O13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43" s="8">
        <f>Inventory[[#This Row],[Current_Inventory]]*Inventory[[#This Row],[Unit_Cost]]</f>
        <v>341077.28</v>
      </c>
      <c r="Q1343" t="str">
        <f>IF(Inventory[[#This Row],[Stockout_Risk_Score]] &gt;= 0.8, "Critical",
   IF(Inventory[[#This Row],[Stockout_Risk_Score]] &gt;= 0.6, "High",
      IF(Inventory[[#This Row],[Stockout_Risk_Score]] &gt;= 0.3, "Medium", "Low")
   )
)</f>
        <v>Medium</v>
      </c>
      <c r="R1343">
        <f>Inventory[[#This Row],[Lead_Time_Days]]*0.8</f>
        <v>3.2</v>
      </c>
      <c r="S1343">
        <f>MAX(0,Inventory[[#This Row],[Daily_Demand]]*Inventory[[#This Row],[Adj_Lead_Time]]+Inventory[[#This Row],[Safety_Stock]]-Inventory[[#This Row],[Current_Inventory]])</f>
        <v>181</v>
      </c>
    </row>
    <row r="1344" spans="1:19" x14ac:dyDescent="0.25">
      <c r="A1344">
        <v>1343</v>
      </c>
      <c r="B1344" t="s">
        <v>1365</v>
      </c>
      <c r="C1344" s="4" t="s">
        <v>21</v>
      </c>
      <c r="D1344" t="s">
        <v>18</v>
      </c>
      <c r="E1344" s="4">
        <v>127</v>
      </c>
      <c r="F1344" s="4">
        <v>3</v>
      </c>
      <c r="G1344" s="4">
        <v>713</v>
      </c>
      <c r="H1344" s="4">
        <v>250</v>
      </c>
      <c r="I1344" s="4">
        <v>270</v>
      </c>
      <c r="J1344" s="6">
        <v>874.36</v>
      </c>
      <c r="K1344" s="4">
        <v>0.40799999999999997</v>
      </c>
      <c r="L1344" s="4" t="s">
        <v>27</v>
      </c>
      <c r="M1344" s="4">
        <f>Inventory[[#This Row],[Daily_Demand]]*Inventory[[#This Row],[Lead_Time_Days]]</f>
        <v>381</v>
      </c>
      <c r="N1344" s="4">
        <f>MAX(0, Inventory[[#This Row],[Demand_Duration_Lead_time]]+Inventory[[#This Row],[Safety_Stock]]-Inventory[[#This Row],[Current_Inventory]])</f>
        <v>0</v>
      </c>
      <c r="O13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44" s="8">
        <f>Inventory[[#This Row],[Current_Inventory]]*Inventory[[#This Row],[Unit_Cost]]</f>
        <v>623418.68000000005</v>
      </c>
      <c r="Q1344" t="str">
        <f>IF(Inventory[[#This Row],[Stockout_Risk_Score]] &gt;= 0.8, "Critical",
   IF(Inventory[[#This Row],[Stockout_Risk_Score]] &gt;= 0.6, "High",
      IF(Inventory[[#This Row],[Stockout_Risk_Score]] &gt;= 0.3, "Medium", "Low")
   )
)</f>
        <v>Medium</v>
      </c>
      <c r="R1344">
        <f>Inventory[[#This Row],[Lead_Time_Days]]*0.8</f>
        <v>2.4000000000000004</v>
      </c>
      <c r="S1344">
        <f>MAX(0,Inventory[[#This Row],[Daily_Demand]]*Inventory[[#This Row],[Adj_Lead_Time]]+Inventory[[#This Row],[Safety_Stock]]-Inventory[[#This Row],[Current_Inventory]])</f>
        <v>0</v>
      </c>
    </row>
    <row r="1345" spans="1:19" x14ac:dyDescent="0.25">
      <c r="A1345">
        <v>1344</v>
      </c>
      <c r="B1345" t="s">
        <v>1366</v>
      </c>
      <c r="C1345" s="4" t="s">
        <v>17</v>
      </c>
      <c r="D1345" t="s">
        <v>22</v>
      </c>
      <c r="E1345" s="4">
        <v>72</v>
      </c>
      <c r="F1345" s="4">
        <v>9</v>
      </c>
      <c r="G1345" s="4">
        <v>661</v>
      </c>
      <c r="H1345" s="4">
        <v>233</v>
      </c>
      <c r="I1345" s="4">
        <v>327</v>
      </c>
      <c r="J1345" s="6">
        <v>238.1</v>
      </c>
      <c r="K1345" s="4">
        <v>0.93100000000000005</v>
      </c>
      <c r="L1345" s="4" t="s">
        <v>15</v>
      </c>
      <c r="M1345" s="4">
        <f>Inventory[[#This Row],[Daily_Demand]]*Inventory[[#This Row],[Lead_Time_Days]]</f>
        <v>648</v>
      </c>
      <c r="N1345" s="4">
        <f>MAX(0, Inventory[[#This Row],[Demand_Duration_Lead_time]]+Inventory[[#This Row],[Safety_Stock]]-Inventory[[#This Row],[Current_Inventory]])</f>
        <v>220</v>
      </c>
      <c r="O13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45" s="8">
        <f>Inventory[[#This Row],[Current_Inventory]]*Inventory[[#This Row],[Unit_Cost]]</f>
        <v>157384.1</v>
      </c>
      <c r="Q1345" t="str">
        <f>IF(Inventory[[#This Row],[Stockout_Risk_Score]] &gt;= 0.8, "Critical",
   IF(Inventory[[#This Row],[Stockout_Risk_Score]] &gt;= 0.6, "High",
      IF(Inventory[[#This Row],[Stockout_Risk_Score]] &gt;= 0.3, "Medium", "Low")
   )
)</f>
        <v>Critical</v>
      </c>
      <c r="R1345">
        <f>Inventory[[#This Row],[Lead_Time_Days]]*0.8</f>
        <v>7.2</v>
      </c>
      <c r="S1345">
        <f>MAX(0,Inventory[[#This Row],[Daily_Demand]]*Inventory[[#This Row],[Adj_Lead_Time]]+Inventory[[#This Row],[Safety_Stock]]-Inventory[[#This Row],[Current_Inventory]])</f>
        <v>90.399999999999977</v>
      </c>
    </row>
    <row r="1346" spans="1:19" x14ac:dyDescent="0.25">
      <c r="A1346">
        <v>1345</v>
      </c>
      <c r="B1346" t="s">
        <v>1367</v>
      </c>
      <c r="C1346" s="4" t="s">
        <v>26</v>
      </c>
      <c r="D1346" t="s">
        <v>22</v>
      </c>
      <c r="E1346" s="4">
        <v>177</v>
      </c>
      <c r="F1346" s="4">
        <v>8</v>
      </c>
      <c r="G1346" s="4">
        <v>243</v>
      </c>
      <c r="H1346" s="4">
        <v>61</v>
      </c>
      <c r="I1346" s="4">
        <v>148</v>
      </c>
      <c r="J1346" s="6">
        <v>379.32</v>
      </c>
      <c r="K1346" s="4">
        <v>0.09</v>
      </c>
      <c r="L1346" s="4" t="s">
        <v>15</v>
      </c>
      <c r="M1346" s="4">
        <f>Inventory[[#This Row],[Daily_Demand]]*Inventory[[#This Row],[Lead_Time_Days]]</f>
        <v>1416</v>
      </c>
      <c r="N1346" s="4">
        <f>MAX(0, Inventory[[#This Row],[Demand_Duration_Lead_time]]+Inventory[[#This Row],[Safety_Stock]]-Inventory[[#This Row],[Current_Inventory]])</f>
        <v>1234</v>
      </c>
      <c r="O13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46" s="8">
        <f>Inventory[[#This Row],[Current_Inventory]]*Inventory[[#This Row],[Unit_Cost]]</f>
        <v>92174.76</v>
      </c>
      <c r="Q1346" t="str">
        <f>IF(Inventory[[#This Row],[Stockout_Risk_Score]] &gt;= 0.8, "Critical",
   IF(Inventory[[#This Row],[Stockout_Risk_Score]] &gt;= 0.6, "High",
      IF(Inventory[[#This Row],[Stockout_Risk_Score]] &gt;= 0.3, "Medium", "Low")
   )
)</f>
        <v>Low</v>
      </c>
      <c r="R1346">
        <f>Inventory[[#This Row],[Lead_Time_Days]]*0.8</f>
        <v>6.4</v>
      </c>
      <c r="S1346">
        <f>MAX(0,Inventory[[#This Row],[Daily_Demand]]*Inventory[[#This Row],[Adj_Lead_Time]]+Inventory[[#This Row],[Safety_Stock]]-Inventory[[#This Row],[Current_Inventory]])</f>
        <v>950.8</v>
      </c>
    </row>
    <row r="1347" spans="1:19" x14ac:dyDescent="0.25">
      <c r="A1347">
        <v>1346</v>
      </c>
      <c r="B1347" t="s">
        <v>1368</v>
      </c>
      <c r="C1347" s="4" t="s">
        <v>13</v>
      </c>
      <c r="D1347" t="s">
        <v>14</v>
      </c>
      <c r="E1347" s="4">
        <v>23</v>
      </c>
      <c r="F1347" s="4">
        <v>10</v>
      </c>
      <c r="G1347" s="4">
        <v>574</v>
      </c>
      <c r="H1347" s="4">
        <v>230</v>
      </c>
      <c r="I1347" s="4">
        <v>320</v>
      </c>
      <c r="J1347" s="6">
        <v>1966.18</v>
      </c>
      <c r="K1347" s="4">
        <v>0.61599999999999999</v>
      </c>
      <c r="L1347" s="4" t="s">
        <v>15</v>
      </c>
      <c r="M1347" s="4">
        <f>Inventory[[#This Row],[Daily_Demand]]*Inventory[[#This Row],[Lead_Time_Days]]</f>
        <v>230</v>
      </c>
      <c r="N1347" s="4">
        <f>MAX(0, Inventory[[#This Row],[Demand_Duration_Lead_time]]+Inventory[[#This Row],[Safety_Stock]]-Inventory[[#This Row],[Current_Inventory]])</f>
        <v>0</v>
      </c>
      <c r="O13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47" s="8">
        <f>Inventory[[#This Row],[Current_Inventory]]*Inventory[[#This Row],[Unit_Cost]]</f>
        <v>1128587.32</v>
      </c>
      <c r="Q1347" t="str">
        <f>IF(Inventory[[#This Row],[Stockout_Risk_Score]] &gt;= 0.8, "Critical",
   IF(Inventory[[#This Row],[Stockout_Risk_Score]] &gt;= 0.6, "High",
      IF(Inventory[[#This Row],[Stockout_Risk_Score]] &gt;= 0.3, "Medium", "Low")
   )
)</f>
        <v>High</v>
      </c>
      <c r="R1347">
        <f>Inventory[[#This Row],[Lead_Time_Days]]*0.8</f>
        <v>8</v>
      </c>
      <c r="S1347">
        <f>MAX(0,Inventory[[#This Row],[Daily_Demand]]*Inventory[[#This Row],[Adj_Lead_Time]]+Inventory[[#This Row],[Safety_Stock]]-Inventory[[#This Row],[Current_Inventory]])</f>
        <v>0</v>
      </c>
    </row>
    <row r="1348" spans="1:19" x14ac:dyDescent="0.25">
      <c r="A1348">
        <v>1347</v>
      </c>
      <c r="B1348" t="s">
        <v>1369</v>
      </c>
      <c r="C1348" s="4" t="s">
        <v>26</v>
      </c>
      <c r="D1348" t="s">
        <v>18</v>
      </c>
      <c r="E1348" s="4">
        <v>68</v>
      </c>
      <c r="F1348" s="4">
        <v>9</v>
      </c>
      <c r="G1348" s="4">
        <v>712</v>
      </c>
      <c r="H1348" s="4">
        <v>297</v>
      </c>
      <c r="I1348" s="4">
        <v>312</v>
      </c>
      <c r="J1348" s="6">
        <v>1011.71</v>
      </c>
      <c r="K1348" s="4">
        <v>0.34200000000000003</v>
      </c>
      <c r="L1348" s="4" t="s">
        <v>19</v>
      </c>
      <c r="M1348" s="4">
        <f>Inventory[[#This Row],[Daily_Demand]]*Inventory[[#This Row],[Lead_Time_Days]]</f>
        <v>612</v>
      </c>
      <c r="N1348" s="4">
        <f>MAX(0, Inventory[[#This Row],[Demand_Duration_Lead_time]]+Inventory[[#This Row],[Safety_Stock]]-Inventory[[#This Row],[Current_Inventory]])</f>
        <v>197</v>
      </c>
      <c r="O13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48" s="8">
        <f>Inventory[[#This Row],[Current_Inventory]]*Inventory[[#This Row],[Unit_Cost]]</f>
        <v>720337.52</v>
      </c>
      <c r="Q1348" t="str">
        <f>IF(Inventory[[#This Row],[Stockout_Risk_Score]] &gt;= 0.8, "Critical",
   IF(Inventory[[#This Row],[Stockout_Risk_Score]] &gt;= 0.6, "High",
      IF(Inventory[[#This Row],[Stockout_Risk_Score]] &gt;= 0.3, "Medium", "Low")
   )
)</f>
        <v>Medium</v>
      </c>
      <c r="R1348">
        <f>Inventory[[#This Row],[Lead_Time_Days]]*0.8</f>
        <v>7.2</v>
      </c>
      <c r="S1348">
        <f>MAX(0,Inventory[[#This Row],[Daily_Demand]]*Inventory[[#This Row],[Adj_Lead_Time]]+Inventory[[#This Row],[Safety_Stock]]-Inventory[[#This Row],[Current_Inventory]])</f>
        <v>74.600000000000023</v>
      </c>
    </row>
    <row r="1349" spans="1:19" x14ac:dyDescent="0.25">
      <c r="A1349">
        <v>1348</v>
      </c>
      <c r="B1349" t="s">
        <v>1370</v>
      </c>
      <c r="C1349" s="4" t="s">
        <v>17</v>
      </c>
      <c r="D1349" t="s">
        <v>22</v>
      </c>
      <c r="E1349" s="4">
        <v>105</v>
      </c>
      <c r="F1349" s="4">
        <v>12</v>
      </c>
      <c r="G1349" s="4">
        <v>406</v>
      </c>
      <c r="H1349" s="4">
        <v>161</v>
      </c>
      <c r="I1349" s="4">
        <v>213</v>
      </c>
      <c r="J1349" s="6">
        <v>73.44</v>
      </c>
      <c r="K1349" s="4">
        <v>7.0999999999999994E-2</v>
      </c>
      <c r="L1349" s="4" t="s">
        <v>19</v>
      </c>
      <c r="M1349" s="4">
        <f>Inventory[[#This Row],[Daily_Demand]]*Inventory[[#This Row],[Lead_Time_Days]]</f>
        <v>1260</v>
      </c>
      <c r="N1349" s="4">
        <f>MAX(0, Inventory[[#This Row],[Demand_Duration_Lead_time]]+Inventory[[#This Row],[Safety_Stock]]-Inventory[[#This Row],[Current_Inventory]])</f>
        <v>1015</v>
      </c>
      <c r="O13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49" s="8">
        <f>Inventory[[#This Row],[Current_Inventory]]*Inventory[[#This Row],[Unit_Cost]]</f>
        <v>29816.639999999999</v>
      </c>
      <c r="Q1349" t="str">
        <f>IF(Inventory[[#This Row],[Stockout_Risk_Score]] &gt;= 0.8, "Critical",
   IF(Inventory[[#This Row],[Stockout_Risk_Score]] &gt;= 0.6, "High",
      IF(Inventory[[#This Row],[Stockout_Risk_Score]] &gt;= 0.3, "Medium", "Low")
   )
)</f>
        <v>Low</v>
      </c>
      <c r="R1349">
        <f>Inventory[[#This Row],[Lead_Time_Days]]*0.8</f>
        <v>9.6000000000000014</v>
      </c>
      <c r="S1349">
        <f>MAX(0,Inventory[[#This Row],[Daily_Demand]]*Inventory[[#This Row],[Adj_Lead_Time]]+Inventory[[#This Row],[Safety_Stock]]-Inventory[[#This Row],[Current_Inventory]])</f>
        <v>763</v>
      </c>
    </row>
    <row r="1350" spans="1:19" x14ac:dyDescent="0.25">
      <c r="A1350">
        <v>1349</v>
      </c>
      <c r="B1350" t="s">
        <v>1371</v>
      </c>
      <c r="C1350" s="4" t="s">
        <v>41</v>
      </c>
      <c r="D1350" t="s">
        <v>14</v>
      </c>
      <c r="E1350" s="4">
        <v>70</v>
      </c>
      <c r="F1350" s="4">
        <v>5</v>
      </c>
      <c r="G1350" s="4">
        <v>700</v>
      </c>
      <c r="H1350" s="4">
        <v>127</v>
      </c>
      <c r="I1350" s="4">
        <v>65</v>
      </c>
      <c r="J1350" s="6">
        <v>1912.97</v>
      </c>
      <c r="K1350" s="4">
        <v>0.214</v>
      </c>
      <c r="L1350" s="4" t="s">
        <v>19</v>
      </c>
      <c r="M1350" s="4">
        <f>Inventory[[#This Row],[Daily_Demand]]*Inventory[[#This Row],[Lead_Time_Days]]</f>
        <v>350</v>
      </c>
      <c r="N1350" s="4">
        <f>MAX(0, Inventory[[#This Row],[Demand_Duration_Lead_time]]+Inventory[[#This Row],[Safety_Stock]]-Inventory[[#This Row],[Current_Inventory]])</f>
        <v>0</v>
      </c>
      <c r="O13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50" s="8">
        <f>Inventory[[#This Row],[Current_Inventory]]*Inventory[[#This Row],[Unit_Cost]]</f>
        <v>1339079</v>
      </c>
      <c r="Q1350" t="str">
        <f>IF(Inventory[[#This Row],[Stockout_Risk_Score]] &gt;= 0.8, "Critical",
   IF(Inventory[[#This Row],[Stockout_Risk_Score]] &gt;= 0.6, "High",
      IF(Inventory[[#This Row],[Stockout_Risk_Score]] &gt;= 0.3, "Medium", "Low")
   )
)</f>
        <v>Low</v>
      </c>
      <c r="R1350">
        <f>Inventory[[#This Row],[Lead_Time_Days]]*0.8</f>
        <v>4</v>
      </c>
      <c r="S1350">
        <f>MAX(0,Inventory[[#This Row],[Daily_Demand]]*Inventory[[#This Row],[Adj_Lead_Time]]+Inventory[[#This Row],[Safety_Stock]]-Inventory[[#This Row],[Current_Inventory]])</f>
        <v>0</v>
      </c>
    </row>
    <row r="1351" spans="1:19" x14ac:dyDescent="0.25">
      <c r="A1351">
        <v>1350</v>
      </c>
      <c r="B1351" t="s">
        <v>1372</v>
      </c>
      <c r="C1351" s="4" t="s">
        <v>41</v>
      </c>
      <c r="D1351" t="s">
        <v>22</v>
      </c>
      <c r="E1351" s="4">
        <v>70</v>
      </c>
      <c r="F1351" s="4">
        <v>3</v>
      </c>
      <c r="G1351" s="4">
        <v>795</v>
      </c>
      <c r="H1351" s="4">
        <v>288</v>
      </c>
      <c r="I1351" s="4">
        <v>218</v>
      </c>
      <c r="J1351" s="6">
        <v>1020.67</v>
      </c>
      <c r="K1351" s="4">
        <v>0.628</v>
      </c>
      <c r="L1351" s="4" t="s">
        <v>27</v>
      </c>
      <c r="M1351" s="4">
        <f>Inventory[[#This Row],[Daily_Demand]]*Inventory[[#This Row],[Lead_Time_Days]]</f>
        <v>210</v>
      </c>
      <c r="N1351" s="4">
        <f>MAX(0, Inventory[[#This Row],[Demand_Duration_Lead_time]]+Inventory[[#This Row],[Safety_Stock]]-Inventory[[#This Row],[Current_Inventory]])</f>
        <v>0</v>
      </c>
      <c r="O13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51" s="8">
        <f>Inventory[[#This Row],[Current_Inventory]]*Inventory[[#This Row],[Unit_Cost]]</f>
        <v>811432.65</v>
      </c>
      <c r="Q1351" t="str">
        <f>IF(Inventory[[#This Row],[Stockout_Risk_Score]] &gt;= 0.8, "Critical",
   IF(Inventory[[#This Row],[Stockout_Risk_Score]] &gt;= 0.6, "High",
      IF(Inventory[[#This Row],[Stockout_Risk_Score]] &gt;= 0.3, "Medium", "Low")
   )
)</f>
        <v>High</v>
      </c>
      <c r="R1351">
        <f>Inventory[[#This Row],[Lead_Time_Days]]*0.8</f>
        <v>2.4000000000000004</v>
      </c>
      <c r="S1351">
        <f>MAX(0,Inventory[[#This Row],[Daily_Demand]]*Inventory[[#This Row],[Adj_Lead_Time]]+Inventory[[#This Row],[Safety_Stock]]-Inventory[[#This Row],[Current_Inventory]])</f>
        <v>0</v>
      </c>
    </row>
    <row r="1352" spans="1:19" x14ac:dyDescent="0.25">
      <c r="A1352">
        <v>1351</v>
      </c>
      <c r="B1352" t="s">
        <v>1373</v>
      </c>
      <c r="C1352" s="4" t="s">
        <v>17</v>
      </c>
      <c r="D1352" t="s">
        <v>18</v>
      </c>
      <c r="E1352" s="4">
        <v>79</v>
      </c>
      <c r="F1352" s="4">
        <v>14</v>
      </c>
      <c r="G1352" s="4">
        <v>493</v>
      </c>
      <c r="H1352" s="4">
        <v>144</v>
      </c>
      <c r="I1352" s="4">
        <v>70</v>
      </c>
      <c r="J1352" s="6">
        <v>1680.72</v>
      </c>
      <c r="K1352" s="4">
        <v>2.8000000000000001E-2</v>
      </c>
      <c r="L1352" s="4" t="s">
        <v>15</v>
      </c>
      <c r="M1352" s="4">
        <f>Inventory[[#This Row],[Daily_Demand]]*Inventory[[#This Row],[Lead_Time_Days]]</f>
        <v>1106</v>
      </c>
      <c r="N1352" s="4">
        <f>MAX(0, Inventory[[#This Row],[Demand_Duration_Lead_time]]+Inventory[[#This Row],[Safety_Stock]]-Inventory[[#This Row],[Current_Inventory]])</f>
        <v>757</v>
      </c>
      <c r="O13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52" s="8">
        <f>Inventory[[#This Row],[Current_Inventory]]*Inventory[[#This Row],[Unit_Cost]]</f>
        <v>828594.96</v>
      </c>
      <c r="Q1352" t="str">
        <f>IF(Inventory[[#This Row],[Stockout_Risk_Score]] &gt;= 0.8, "Critical",
   IF(Inventory[[#This Row],[Stockout_Risk_Score]] &gt;= 0.6, "High",
      IF(Inventory[[#This Row],[Stockout_Risk_Score]] &gt;= 0.3, "Medium", "Low")
   )
)</f>
        <v>Low</v>
      </c>
      <c r="R1352">
        <f>Inventory[[#This Row],[Lead_Time_Days]]*0.8</f>
        <v>11.200000000000001</v>
      </c>
      <c r="S1352">
        <f>MAX(0,Inventory[[#This Row],[Daily_Demand]]*Inventory[[#This Row],[Adj_Lead_Time]]+Inventory[[#This Row],[Safety_Stock]]-Inventory[[#This Row],[Current_Inventory]])</f>
        <v>535.80000000000018</v>
      </c>
    </row>
    <row r="1353" spans="1:19" x14ac:dyDescent="0.25">
      <c r="A1353">
        <v>1352</v>
      </c>
      <c r="B1353" t="s">
        <v>1374</v>
      </c>
      <c r="C1353" s="4" t="s">
        <v>41</v>
      </c>
      <c r="D1353" t="s">
        <v>22</v>
      </c>
      <c r="E1353" s="4">
        <v>49</v>
      </c>
      <c r="F1353" s="4">
        <v>3</v>
      </c>
      <c r="G1353" s="4">
        <v>627</v>
      </c>
      <c r="H1353" s="4">
        <v>218</v>
      </c>
      <c r="I1353" s="4">
        <v>77</v>
      </c>
      <c r="J1353" s="6">
        <v>1119.49</v>
      </c>
      <c r="K1353" s="4">
        <v>0.59199999999999997</v>
      </c>
      <c r="L1353" s="4" t="s">
        <v>15</v>
      </c>
      <c r="M1353" s="4">
        <f>Inventory[[#This Row],[Daily_Demand]]*Inventory[[#This Row],[Lead_Time_Days]]</f>
        <v>147</v>
      </c>
      <c r="N1353" s="4">
        <f>MAX(0, Inventory[[#This Row],[Demand_Duration_Lead_time]]+Inventory[[#This Row],[Safety_Stock]]-Inventory[[#This Row],[Current_Inventory]])</f>
        <v>0</v>
      </c>
      <c r="O13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53" s="8">
        <f>Inventory[[#This Row],[Current_Inventory]]*Inventory[[#This Row],[Unit_Cost]]</f>
        <v>701920.23</v>
      </c>
      <c r="Q1353" t="str">
        <f>IF(Inventory[[#This Row],[Stockout_Risk_Score]] &gt;= 0.8, "Critical",
   IF(Inventory[[#This Row],[Stockout_Risk_Score]] &gt;= 0.6, "High",
      IF(Inventory[[#This Row],[Stockout_Risk_Score]] &gt;= 0.3, "Medium", "Low")
   )
)</f>
        <v>Medium</v>
      </c>
      <c r="R1353">
        <f>Inventory[[#This Row],[Lead_Time_Days]]*0.8</f>
        <v>2.4000000000000004</v>
      </c>
      <c r="S1353">
        <f>MAX(0,Inventory[[#This Row],[Daily_Demand]]*Inventory[[#This Row],[Adj_Lead_Time]]+Inventory[[#This Row],[Safety_Stock]]-Inventory[[#This Row],[Current_Inventory]])</f>
        <v>0</v>
      </c>
    </row>
    <row r="1354" spans="1:19" x14ac:dyDescent="0.25">
      <c r="A1354">
        <v>1353</v>
      </c>
      <c r="B1354" t="s">
        <v>1375</v>
      </c>
      <c r="C1354" s="4" t="s">
        <v>41</v>
      </c>
      <c r="D1354" t="s">
        <v>22</v>
      </c>
      <c r="E1354" s="4">
        <v>91</v>
      </c>
      <c r="F1354" s="4">
        <v>3</v>
      </c>
      <c r="G1354" s="4">
        <v>222</v>
      </c>
      <c r="H1354" s="4">
        <v>136</v>
      </c>
      <c r="I1354" s="4">
        <v>379</v>
      </c>
      <c r="J1354" s="6">
        <v>248.32</v>
      </c>
      <c r="K1354" s="4">
        <v>0.95699999999999996</v>
      </c>
      <c r="L1354" s="4" t="s">
        <v>27</v>
      </c>
      <c r="M1354" s="4">
        <f>Inventory[[#This Row],[Daily_Demand]]*Inventory[[#This Row],[Lead_Time_Days]]</f>
        <v>273</v>
      </c>
      <c r="N1354" s="4">
        <f>MAX(0, Inventory[[#This Row],[Demand_Duration_Lead_time]]+Inventory[[#This Row],[Safety_Stock]]-Inventory[[#This Row],[Current_Inventory]])</f>
        <v>187</v>
      </c>
      <c r="O13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54" s="8">
        <f>Inventory[[#This Row],[Current_Inventory]]*Inventory[[#This Row],[Unit_Cost]]</f>
        <v>55127.040000000001</v>
      </c>
      <c r="Q1354" t="str">
        <f>IF(Inventory[[#This Row],[Stockout_Risk_Score]] &gt;= 0.8, "Critical",
   IF(Inventory[[#This Row],[Stockout_Risk_Score]] &gt;= 0.6, "High",
      IF(Inventory[[#This Row],[Stockout_Risk_Score]] &gt;= 0.3, "Medium", "Low")
   )
)</f>
        <v>Critical</v>
      </c>
      <c r="R1354">
        <f>Inventory[[#This Row],[Lead_Time_Days]]*0.8</f>
        <v>2.4000000000000004</v>
      </c>
      <c r="S1354">
        <f>MAX(0,Inventory[[#This Row],[Daily_Demand]]*Inventory[[#This Row],[Adj_Lead_Time]]+Inventory[[#This Row],[Safety_Stock]]-Inventory[[#This Row],[Current_Inventory]])</f>
        <v>132.40000000000003</v>
      </c>
    </row>
    <row r="1355" spans="1:19" x14ac:dyDescent="0.25">
      <c r="A1355">
        <v>1354</v>
      </c>
      <c r="B1355" t="s">
        <v>1376</v>
      </c>
      <c r="C1355" s="4" t="s">
        <v>41</v>
      </c>
      <c r="D1355" t="s">
        <v>14</v>
      </c>
      <c r="E1355" s="4">
        <v>71</v>
      </c>
      <c r="F1355" s="4">
        <v>12</v>
      </c>
      <c r="G1355" s="4">
        <v>466</v>
      </c>
      <c r="H1355" s="4">
        <v>16</v>
      </c>
      <c r="I1355" s="4">
        <v>132</v>
      </c>
      <c r="J1355" s="6">
        <v>1250.3599999999999</v>
      </c>
      <c r="K1355" s="4">
        <v>0.79500000000000004</v>
      </c>
      <c r="L1355" s="4" t="s">
        <v>27</v>
      </c>
      <c r="M1355" s="4">
        <f>Inventory[[#This Row],[Daily_Demand]]*Inventory[[#This Row],[Lead_Time_Days]]</f>
        <v>852</v>
      </c>
      <c r="N1355" s="4">
        <f>MAX(0, Inventory[[#This Row],[Demand_Duration_Lead_time]]+Inventory[[#This Row],[Safety_Stock]]-Inventory[[#This Row],[Current_Inventory]])</f>
        <v>402</v>
      </c>
      <c r="O13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55" s="8">
        <f>Inventory[[#This Row],[Current_Inventory]]*Inventory[[#This Row],[Unit_Cost]]</f>
        <v>582667.76</v>
      </c>
      <c r="Q1355" t="str">
        <f>IF(Inventory[[#This Row],[Stockout_Risk_Score]] &gt;= 0.8, "Critical",
   IF(Inventory[[#This Row],[Stockout_Risk_Score]] &gt;= 0.6, "High",
      IF(Inventory[[#This Row],[Stockout_Risk_Score]] &gt;= 0.3, "Medium", "Low")
   )
)</f>
        <v>High</v>
      </c>
      <c r="R1355">
        <f>Inventory[[#This Row],[Lead_Time_Days]]*0.8</f>
        <v>9.6000000000000014</v>
      </c>
      <c r="S1355">
        <f>MAX(0,Inventory[[#This Row],[Daily_Demand]]*Inventory[[#This Row],[Adj_Lead_Time]]+Inventory[[#This Row],[Safety_Stock]]-Inventory[[#This Row],[Current_Inventory]])</f>
        <v>231.60000000000014</v>
      </c>
    </row>
    <row r="1356" spans="1:19" x14ac:dyDescent="0.25">
      <c r="A1356">
        <v>1355</v>
      </c>
      <c r="B1356" t="s">
        <v>1377</v>
      </c>
      <c r="C1356" s="4" t="s">
        <v>13</v>
      </c>
      <c r="D1356" t="s">
        <v>22</v>
      </c>
      <c r="E1356" s="4">
        <v>7</v>
      </c>
      <c r="F1356" s="4">
        <v>13</v>
      </c>
      <c r="G1356" s="4">
        <v>87</v>
      </c>
      <c r="H1356" s="4">
        <v>231</v>
      </c>
      <c r="I1356" s="4">
        <v>322</v>
      </c>
      <c r="J1356" s="6">
        <v>1994.93</v>
      </c>
      <c r="K1356" s="4">
        <v>0.34599999999999997</v>
      </c>
      <c r="L1356" s="4" t="s">
        <v>15</v>
      </c>
      <c r="M1356" s="4">
        <f>Inventory[[#This Row],[Daily_Demand]]*Inventory[[#This Row],[Lead_Time_Days]]</f>
        <v>91</v>
      </c>
      <c r="N1356" s="4">
        <f>MAX(0, Inventory[[#This Row],[Demand_Duration_Lead_time]]+Inventory[[#This Row],[Safety_Stock]]-Inventory[[#This Row],[Current_Inventory]])</f>
        <v>235</v>
      </c>
      <c r="O13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56" s="8">
        <f>Inventory[[#This Row],[Current_Inventory]]*Inventory[[#This Row],[Unit_Cost]]</f>
        <v>173558.91</v>
      </c>
      <c r="Q1356" t="str">
        <f>IF(Inventory[[#This Row],[Stockout_Risk_Score]] &gt;= 0.8, "Critical",
   IF(Inventory[[#This Row],[Stockout_Risk_Score]] &gt;= 0.6, "High",
      IF(Inventory[[#This Row],[Stockout_Risk_Score]] &gt;= 0.3, "Medium", "Low")
   )
)</f>
        <v>Medium</v>
      </c>
      <c r="R1356">
        <f>Inventory[[#This Row],[Lead_Time_Days]]*0.8</f>
        <v>10.4</v>
      </c>
      <c r="S1356">
        <f>MAX(0,Inventory[[#This Row],[Daily_Demand]]*Inventory[[#This Row],[Adj_Lead_Time]]+Inventory[[#This Row],[Safety_Stock]]-Inventory[[#This Row],[Current_Inventory]])</f>
        <v>216.8</v>
      </c>
    </row>
    <row r="1357" spans="1:19" x14ac:dyDescent="0.25">
      <c r="A1357">
        <v>1356</v>
      </c>
      <c r="B1357" t="s">
        <v>1378</v>
      </c>
      <c r="C1357" s="4" t="s">
        <v>13</v>
      </c>
      <c r="D1357" t="s">
        <v>14</v>
      </c>
      <c r="E1357" s="4">
        <v>170</v>
      </c>
      <c r="F1357" s="4">
        <v>7</v>
      </c>
      <c r="G1357" s="4">
        <v>111</v>
      </c>
      <c r="H1357" s="4">
        <v>86</v>
      </c>
      <c r="I1357" s="4">
        <v>370</v>
      </c>
      <c r="J1357" s="6">
        <v>117.74</v>
      </c>
      <c r="K1357" s="4">
        <v>0.13800000000000001</v>
      </c>
      <c r="L1357" s="4" t="s">
        <v>15</v>
      </c>
      <c r="M1357" s="4">
        <f>Inventory[[#This Row],[Daily_Demand]]*Inventory[[#This Row],[Lead_Time_Days]]</f>
        <v>1190</v>
      </c>
      <c r="N1357" s="4">
        <f>MAX(0, Inventory[[#This Row],[Demand_Duration_Lead_time]]+Inventory[[#This Row],[Safety_Stock]]-Inventory[[#This Row],[Current_Inventory]])</f>
        <v>1165</v>
      </c>
      <c r="O13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57" s="8">
        <f>Inventory[[#This Row],[Current_Inventory]]*Inventory[[#This Row],[Unit_Cost]]</f>
        <v>13069.14</v>
      </c>
      <c r="Q1357" t="str">
        <f>IF(Inventory[[#This Row],[Stockout_Risk_Score]] &gt;= 0.8, "Critical",
   IF(Inventory[[#This Row],[Stockout_Risk_Score]] &gt;= 0.6, "High",
      IF(Inventory[[#This Row],[Stockout_Risk_Score]] &gt;= 0.3, "Medium", "Low")
   )
)</f>
        <v>Low</v>
      </c>
      <c r="R1357">
        <f>Inventory[[#This Row],[Lead_Time_Days]]*0.8</f>
        <v>5.6000000000000005</v>
      </c>
      <c r="S1357">
        <f>MAX(0,Inventory[[#This Row],[Daily_Demand]]*Inventory[[#This Row],[Adj_Lead_Time]]+Inventory[[#This Row],[Safety_Stock]]-Inventory[[#This Row],[Current_Inventory]])</f>
        <v>927</v>
      </c>
    </row>
    <row r="1358" spans="1:19" x14ac:dyDescent="0.25">
      <c r="A1358">
        <v>1357</v>
      </c>
      <c r="B1358" t="s">
        <v>1379</v>
      </c>
      <c r="C1358" s="4" t="s">
        <v>21</v>
      </c>
      <c r="D1358" t="s">
        <v>18</v>
      </c>
      <c r="E1358" s="4">
        <v>174</v>
      </c>
      <c r="F1358" s="4">
        <v>8</v>
      </c>
      <c r="G1358" s="4">
        <v>797</v>
      </c>
      <c r="H1358" s="4">
        <v>287</v>
      </c>
      <c r="I1358" s="4">
        <v>85</v>
      </c>
      <c r="J1358" s="6">
        <v>1691.5</v>
      </c>
      <c r="K1358" s="4">
        <v>0.46500000000000002</v>
      </c>
      <c r="L1358" s="4" t="s">
        <v>27</v>
      </c>
      <c r="M1358" s="4">
        <f>Inventory[[#This Row],[Daily_Demand]]*Inventory[[#This Row],[Lead_Time_Days]]</f>
        <v>1392</v>
      </c>
      <c r="N1358" s="4">
        <f>MAX(0, Inventory[[#This Row],[Demand_Duration_Lead_time]]+Inventory[[#This Row],[Safety_Stock]]-Inventory[[#This Row],[Current_Inventory]])</f>
        <v>882</v>
      </c>
      <c r="O13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58" s="8">
        <f>Inventory[[#This Row],[Current_Inventory]]*Inventory[[#This Row],[Unit_Cost]]</f>
        <v>1348125.5</v>
      </c>
      <c r="Q1358" t="str">
        <f>IF(Inventory[[#This Row],[Stockout_Risk_Score]] &gt;= 0.8, "Critical",
   IF(Inventory[[#This Row],[Stockout_Risk_Score]] &gt;= 0.6, "High",
      IF(Inventory[[#This Row],[Stockout_Risk_Score]] &gt;= 0.3, "Medium", "Low")
   )
)</f>
        <v>Medium</v>
      </c>
      <c r="R1358">
        <f>Inventory[[#This Row],[Lead_Time_Days]]*0.8</f>
        <v>6.4</v>
      </c>
      <c r="S1358">
        <f>MAX(0,Inventory[[#This Row],[Daily_Demand]]*Inventory[[#This Row],[Adj_Lead_Time]]+Inventory[[#This Row],[Safety_Stock]]-Inventory[[#This Row],[Current_Inventory]])</f>
        <v>603.60000000000014</v>
      </c>
    </row>
    <row r="1359" spans="1:19" x14ac:dyDescent="0.25">
      <c r="A1359">
        <v>1358</v>
      </c>
      <c r="B1359" t="s">
        <v>1380</v>
      </c>
      <c r="C1359" s="4" t="s">
        <v>26</v>
      </c>
      <c r="D1359" t="s">
        <v>22</v>
      </c>
      <c r="E1359" s="4">
        <v>172</v>
      </c>
      <c r="F1359" s="4">
        <v>13</v>
      </c>
      <c r="G1359" s="4">
        <v>197</v>
      </c>
      <c r="H1359" s="4">
        <v>236</v>
      </c>
      <c r="I1359" s="4">
        <v>363</v>
      </c>
      <c r="J1359" s="6">
        <v>509.19</v>
      </c>
      <c r="K1359" s="4">
        <v>0.39300000000000002</v>
      </c>
      <c r="L1359" s="4" t="s">
        <v>19</v>
      </c>
      <c r="M1359" s="4">
        <f>Inventory[[#This Row],[Daily_Demand]]*Inventory[[#This Row],[Lead_Time_Days]]</f>
        <v>2236</v>
      </c>
      <c r="N1359" s="4">
        <f>MAX(0, Inventory[[#This Row],[Demand_Duration_Lead_time]]+Inventory[[#This Row],[Safety_Stock]]-Inventory[[#This Row],[Current_Inventory]])</f>
        <v>2275</v>
      </c>
      <c r="O13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59" s="8">
        <f>Inventory[[#This Row],[Current_Inventory]]*Inventory[[#This Row],[Unit_Cost]]</f>
        <v>100310.43</v>
      </c>
      <c r="Q1359" t="str">
        <f>IF(Inventory[[#This Row],[Stockout_Risk_Score]] &gt;= 0.8, "Critical",
   IF(Inventory[[#This Row],[Stockout_Risk_Score]] &gt;= 0.6, "High",
      IF(Inventory[[#This Row],[Stockout_Risk_Score]] &gt;= 0.3, "Medium", "Low")
   )
)</f>
        <v>Medium</v>
      </c>
      <c r="R1359">
        <f>Inventory[[#This Row],[Lead_Time_Days]]*0.8</f>
        <v>10.4</v>
      </c>
      <c r="S1359">
        <f>MAX(0,Inventory[[#This Row],[Daily_Demand]]*Inventory[[#This Row],[Adj_Lead_Time]]+Inventory[[#This Row],[Safety_Stock]]-Inventory[[#This Row],[Current_Inventory]])</f>
        <v>1827.8</v>
      </c>
    </row>
    <row r="1360" spans="1:19" x14ac:dyDescent="0.25">
      <c r="A1360">
        <v>1359</v>
      </c>
      <c r="B1360" t="s">
        <v>1381</v>
      </c>
      <c r="C1360" s="4" t="s">
        <v>17</v>
      </c>
      <c r="D1360" t="s">
        <v>18</v>
      </c>
      <c r="E1360" s="4">
        <v>182</v>
      </c>
      <c r="F1360" s="4">
        <v>7</v>
      </c>
      <c r="G1360" s="4">
        <v>682</v>
      </c>
      <c r="H1360" s="4">
        <v>284</v>
      </c>
      <c r="I1360" s="4">
        <v>325</v>
      </c>
      <c r="J1360" s="6">
        <v>818.04</v>
      </c>
      <c r="K1360" s="4">
        <v>0.97199999999999998</v>
      </c>
      <c r="L1360" s="4" t="s">
        <v>19</v>
      </c>
      <c r="M1360" s="4">
        <f>Inventory[[#This Row],[Daily_Demand]]*Inventory[[#This Row],[Lead_Time_Days]]</f>
        <v>1274</v>
      </c>
      <c r="N1360" s="4">
        <f>MAX(0, Inventory[[#This Row],[Demand_Duration_Lead_time]]+Inventory[[#This Row],[Safety_Stock]]-Inventory[[#This Row],[Current_Inventory]])</f>
        <v>876</v>
      </c>
      <c r="O13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60" s="8">
        <f>Inventory[[#This Row],[Current_Inventory]]*Inventory[[#This Row],[Unit_Cost]]</f>
        <v>557903.28</v>
      </c>
      <c r="Q1360" t="str">
        <f>IF(Inventory[[#This Row],[Stockout_Risk_Score]] &gt;= 0.8, "Critical",
   IF(Inventory[[#This Row],[Stockout_Risk_Score]] &gt;= 0.6, "High",
      IF(Inventory[[#This Row],[Stockout_Risk_Score]] &gt;= 0.3, "Medium", "Low")
   )
)</f>
        <v>Critical</v>
      </c>
      <c r="R1360">
        <f>Inventory[[#This Row],[Lead_Time_Days]]*0.8</f>
        <v>5.6000000000000005</v>
      </c>
      <c r="S1360">
        <f>MAX(0,Inventory[[#This Row],[Daily_Demand]]*Inventory[[#This Row],[Adj_Lead_Time]]+Inventory[[#This Row],[Safety_Stock]]-Inventory[[#This Row],[Current_Inventory]])</f>
        <v>621.20000000000005</v>
      </c>
    </row>
    <row r="1361" spans="1:19" x14ac:dyDescent="0.25">
      <c r="A1361">
        <v>1360</v>
      </c>
      <c r="B1361" t="s">
        <v>1382</v>
      </c>
      <c r="C1361" s="4" t="s">
        <v>17</v>
      </c>
      <c r="D1361" t="s">
        <v>18</v>
      </c>
      <c r="E1361" s="4">
        <v>167</v>
      </c>
      <c r="F1361" s="4">
        <v>3</v>
      </c>
      <c r="G1361" s="4">
        <v>578</v>
      </c>
      <c r="H1361" s="4">
        <v>126</v>
      </c>
      <c r="I1361" s="4">
        <v>282</v>
      </c>
      <c r="J1361" s="6">
        <v>776.78</v>
      </c>
      <c r="K1361" s="4">
        <v>0.99</v>
      </c>
      <c r="L1361" s="4" t="s">
        <v>19</v>
      </c>
      <c r="M1361" s="4">
        <f>Inventory[[#This Row],[Daily_Demand]]*Inventory[[#This Row],[Lead_Time_Days]]</f>
        <v>501</v>
      </c>
      <c r="N1361" s="4">
        <f>MAX(0, Inventory[[#This Row],[Demand_Duration_Lead_time]]+Inventory[[#This Row],[Safety_Stock]]-Inventory[[#This Row],[Current_Inventory]])</f>
        <v>49</v>
      </c>
      <c r="O13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61" s="8">
        <f>Inventory[[#This Row],[Current_Inventory]]*Inventory[[#This Row],[Unit_Cost]]</f>
        <v>448978.83999999997</v>
      </c>
      <c r="Q1361" t="str">
        <f>IF(Inventory[[#This Row],[Stockout_Risk_Score]] &gt;= 0.8, "Critical",
   IF(Inventory[[#This Row],[Stockout_Risk_Score]] &gt;= 0.6, "High",
      IF(Inventory[[#This Row],[Stockout_Risk_Score]] &gt;= 0.3, "Medium", "Low")
   )
)</f>
        <v>Critical</v>
      </c>
      <c r="R1361">
        <f>Inventory[[#This Row],[Lead_Time_Days]]*0.8</f>
        <v>2.4000000000000004</v>
      </c>
      <c r="S1361">
        <f>MAX(0,Inventory[[#This Row],[Daily_Demand]]*Inventory[[#This Row],[Adj_Lead_Time]]+Inventory[[#This Row],[Safety_Stock]]-Inventory[[#This Row],[Current_Inventory]])</f>
        <v>0</v>
      </c>
    </row>
    <row r="1362" spans="1:19" x14ac:dyDescent="0.25">
      <c r="A1362">
        <v>1361</v>
      </c>
      <c r="B1362" t="s">
        <v>1383</v>
      </c>
      <c r="C1362" s="4" t="s">
        <v>17</v>
      </c>
      <c r="D1362" t="s">
        <v>22</v>
      </c>
      <c r="E1362" s="4">
        <v>28</v>
      </c>
      <c r="F1362" s="4">
        <v>5</v>
      </c>
      <c r="G1362" s="4">
        <v>22</v>
      </c>
      <c r="H1362" s="4">
        <v>280</v>
      </c>
      <c r="I1362" s="4">
        <v>153</v>
      </c>
      <c r="J1362" s="6">
        <v>1802.65</v>
      </c>
      <c r="K1362" s="4">
        <v>0.41099999999999998</v>
      </c>
      <c r="L1362" s="4" t="s">
        <v>27</v>
      </c>
      <c r="M1362" s="4">
        <f>Inventory[[#This Row],[Daily_Demand]]*Inventory[[#This Row],[Lead_Time_Days]]</f>
        <v>140</v>
      </c>
      <c r="N1362" s="4">
        <f>MAX(0, Inventory[[#This Row],[Demand_Duration_Lead_time]]+Inventory[[#This Row],[Safety_Stock]]-Inventory[[#This Row],[Current_Inventory]])</f>
        <v>398</v>
      </c>
      <c r="O13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62" s="8">
        <f>Inventory[[#This Row],[Current_Inventory]]*Inventory[[#This Row],[Unit_Cost]]</f>
        <v>39658.300000000003</v>
      </c>
      <c r="Q1362" t="str">
        <f>IF(Inventory[[#This Row],[Stockout_Risk_Score]] &gt;= 0.8, "Critical",
   IF(Inventory[[#This Row],[Stockout_Risk_Score]] &gt;= 0.6, "High",
      IF(Inventory[[#This Row],[Stockout_Risk_Score]] &gt;= 0.3, "Medium", "Low")
   )
)</f>
        <v>Medium</v>
      </c>
      <c r="R1362">
        <f>Inventory[[#This Row],[Lead_Time_Days]]*0.8</f>
        <v>4</v>
      </c>
      <c r="S1362">
        <f>MAX(0,Inventory[[#This Row],[Daily_Demand]]*Inventory[[#This Row],[Adj_Lead_Time]]+Inventory[[#This Row],[Safety_Stock]]-Inventory[[#This Row],[Current_Inventory]])</f>
        <v>370</v>
      </c>
    </row>
    <row r="1363" spans="1:19" x14ac:dyDescent="0.25">
      <c r="A1363">
        <v>1362</v>
      </c>
      <c r="B1363" t="s">
        <v>1384</v>
      </c>
      <c r="C1363" s="4" t="s">
        <v>21</v>
      </c>
      <c r="D1363" t="s">
        <v>14</v>
      </c>
      <c r="E1363" s="4">
        <v>92</v>
      </c>
      <c r="F1363" s="4">
        <v>4</v>
      </c>
      <c r="G1363" s="4">
        <v>122</v>
      </c>
      <c r="H1363" s="4">
        <v>166</v>
      </c>
      <c r="I1363" s="4">
        <v>55</v>
      </c>
      <c r="J1363" s="6">
        <v>1033.75</v>
      </c>
      <c r="K1363" s="4">
        <v>0.14899999999999999</v>
      </c>
      <c r="L1363" s="4" t="s">
        <v>15</v>
      </c>
      <c r="M1363" s="4">
        <f>Inventory[[#This Row],[Daily_Demand]]*Inventory[[#This Row],[Lead_Time_Days]]</f>
        <v>368</v>
      </c>
      <c r="N1363" s="4">
        <f>MAX(0, Inventory[[#This Row],[Demand_Duration_Lead_time]]+Inventory[[#This Row],[Safety_Stock]]-Inventory[[#This Row],[Current_Inventory]])</f>
        <v>412</v>
      </c>
      <c r="O13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63" s="8">
        <f>Inventory[[#This Row],[Current_Inventory]]*Inventory[[#This Row],[Unit_Cost]]</f>
        <v>126117.5</v>
      </c>
      <c r="Q1363" t="str">
        <f>IF(Inventory[[#This Row],[Stockout_Risk_Score]] &gt;= 0.8, "Critical",
   IF(Inventory[[#This Row],[Stockout_Risk_Score]] &gt;= 0.6, "High",
      IF(Inventory[[#This Row],[Stockout_Risk_Score]] &gt;= 0.3, "Medium", "Low")
   )
)</f>
        <v>Low</v>
      </c>
      <c r="R1363">
        <f>Inventory[[#This Row],[Lead_Time_Days]]*0.8</f>
        <v>3.2</v>
      </c>
      <c r="S1363">
        <f>MAX(0,Inventory[[#This Row],[Daily_Demand]]*Inventory[[#This Row],[Adj_Lead_Time]]+Inventory[[#This Row],[Safety_Stock]]-Inventory[[#This Row],[Current_Inventory]])</f>
        <v>338.40000000000003</v>
      </c>
    </row>
    <row r="1364" spans="1:19" x14ac:dyDescent="0.25">
      <c r="A1364">
        <v>1363</v>
      </c>
      <c r="B1364" t="s">
        <v>1385</v>
      </c>
      <c r="C1364" s="4" t="s">
        <v>13</v>
      </c>
      <c r="D1364" t="s">
        <v>18</v>
      </c>
      <c r="E1364" s="4">
        <v>21</v>
      </c>
      <c r="F1364" s="4">
        <v>12</v>
      </c>
      <c r="G1364" s="4">
        <v>292</v>
      </c>
      <c r="H1364" s="4">
        <v>69</v>
      </c>
      <c r="I1364" s="4">
        <v>72</v>
      </c>
      <c r="J1364" s="6">
        <v>921.99</v>
      </c>
      <c r="K1364" s="4">
        <v>0.91100000000000003</v>
      </c>
      <c r="L1364" s="4" t="s">
        <v>27</v>
      </c>
      <c r="M1364" s="4">
        <f>Inventory[[#This Row],[Daily_Demand]]*Inventory[[#This Row],[Lead_Time_Days]]</f>
        <v>252</v>
      </c>
      <c r="N1364" s="4">
        <f>MAX(0, Inventory[[#This Row],[Demand_Duration_Lead_time]]+Inventory[[#This Row],[Safety_Stock]]-Inventory[[#This Row],[Current_Inventory]])</f>
        <v>29</v>
      </c>
      <c r="O13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64" s="8">
        <f>Inventory[[#This Row],[Current_Inventory]]*Inventory[[#This Row],[Unit_Cost]]</f>
        <v>269221.08</v>
      </c>
      <c r="Q1364" t="str">
        <f>IF(Inventory[[#This Row],[Stockout_Risk_Score]] &gt;= 0.8, "Critical",
   IF(Inventory[[#This Row],[Stockout_Risk_Score]] &gt;= 0.6, "High",
      IF(Inventory[[#This Row],[Stockout_Risk_Score]] &gt;= 0.3, "Medium", "Low")
   )
)</f>
        <v>Critical</v>
      </c>
      <c r="R1364">
        <f>Inventory[[#This Row],[Lead_Time_Days]]*0.8</f>
        <v>9.6000000000000014</v>
      </c>
      <c r="S1364">
        <f>MAX(0,Inventory[[#This Row],[Daily_Demand]]*Inventory[[#This Row],[Adj_Lead_Time]]+Inventory[[#This Row],[Safety_Stock]]-Inventory[[#This Row],[Current_Inventory]])</f>
        <v>0</v>
      </c>
    </row>
    <row r="1365" spans="1:19" x14ac:dyDescent="0.25">
      <c r="A1365">
        <v>1364</v>
      </c>
      <c r="B1365" t="s">
        <v>1386</v>
      </c>
      <c r="C1365" s="4" t="s">
        <v>21</v>
      </c>
      <c r="D1365" t="s">
        <v>18</v>
      </c>
      <c r="E1365" s="4">
        <v>44</v>
      </c>
      <c r="F1365" s="4">
        <v>14</v>
      </c>
      <c r="G1365" s="4">
        <v>553</v>
      </c>
      <c r="H1365" s="4">
        <v>193</v>
      </c>
      <c r="I1365" s="4">
        <v>219</v>
      </c>
      <c r="J1365" s="6">
        <v>1645.15</v>
      </c>
      <c r="K1365" s="4">
        <v>0.79400000000000004</v>
      </c>
      <c r="L1365" s="4" t="s">
        <v>19</v>
      </c>
      <c r="M1365" s="4">
        <f>Inventory[[#This Row],[Daily_Demand]]*Inventory[[#This Row],[Lead_Time_Days]]</f>
        <v>616</v>
      </c>
      <c r="N1365" s="4">
        <f>MAX(0, Inventory[[#This Row],[Demand_Duration_Lead_time]]+Inventory[[#This Row],[Safety_Stock]]-Inventory[[#This Row],[Current_Inventory]])</f>
        <v>256</v>
      </c>
      <c r="O13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65" s="8">
        <f>Inventory[[#This Row],[Current_Inventory]]*Inventory[[#This Row],[Unit_Cost]]</f>
        <v>909767.95000000007</v>
      </c>
      <c r="Q1365" t="str">
        <f>IF(Inventory[[#This Row],[Stockout_Risk_Score]] &gt;= 0.8, "Critical",
   IF(Inventory[[#This Row],[Stockout_Risk_Score]] &gt;= 0.6, "High",
      IF(Inventory[[#This Row],[Stockout_Risk_Score]] &gt;= 0.3, "Medium", "Low")
   )
)</f>
        <v>High</v>
      </c>
      <c r="R1365">
        <f>Inventory[[#This Row],[Lead_Time_Days]]*0.8</f>
        <v>11.200000000000001</v>
      </c>
      <c r="S1365">
        <f>MAX(0,Inventory[[#This Row],[Daily_Demand]]*Inventory[[#This Row],[Adj_Lead_Time]]+Inventory[[#This Row],[Safety_Stock]]-Inventory[[#This Row],[Current_Inventory]])</f>
        <v>132.80000000000007</v>
      </c>
    </row>
    <row r="1366" spans="1:19" x14ac:dyDescent="0.25">
      <c r="A1366">
        <v>1365</v>
      </c>
      <c r="B1366" t="s">
        <v>1387</v>
      </c>
      <c r="C1366" s="4" t="s">
        <v>17</v>
      </c>
      <c r="D1366" t="s">
        <v>22</v>
      </c>
      <c r="E1366" s="4">
        <v>198</v>
      </c>
      <c r="F1366" s="4">
        <v>5</v>
      </c>
      <c r="G1366" s="4">
        <v>135</v>
      </c>
      <c r="H1366" s="4">
        <v>153</v>
      </c>
      <c r="I1366" s="4">
        <v>201</v>
      </c>
      <c r="J1366" s="6">
        <v>145.37</v>
      </c>
      <c r="K1366" s="4">
        <v>0.51100000000000001</v>
      </c>
      <c r="L1366" s="4" t="s">
        <v>19</v>
      </c>
      <c r="M1366" s="4">
        <f>Inventory[[#This Row],[Daily_Demand]]*Inventory[[#This Row],[Lead_Time_Days]]</f>
        <v>990</v>
      </c>
      <c r="N1366" s="4">
        <f>MAX(0, Inventory[[#This Row],[Demand_Duration_Lead_time]]+Inventory[[#This Row],[Safety_Stock]]-Inventory[[#This Row],[Current_Inventory]])</f>
        <v>1008</v>
      </c>
      <c r="O13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66" s="8">
        <f>Inventory[[#This Row],[Current_Inventory]]*Inventory[[#This Row],[Unit_Cost]]</f>
        <v>19624.95</v>
      </c>
      <c r="Q1366" t="str">
        <f>IF(Inventory[[#This Row],[Stockout_Risk_Score]] &gt;= 0.8, "Critical",
   IF(Inventory[[#This Row],[Stockout_Risk_Score]] &gt;= 0.6, "High",
      IF(Inventory[[#This Row],[Stockout_Risk_Score]] &gt;= 0.3, "Medium", "Low")
   )
)</f>
        <v>Medium</v>
      </c>
      <c r="R1366">
        <f>Inventory[[#This Row],[Lead_Time_Days]]*0.8</f>
        <v>4</v>
      </c>
      <c r="S1366">
        <f>MAX(0,Inventory[[#This Row],[Daily_Demand]]*Inventory[[#This Row],[Adj_Lead_Time]]+Inventory[[#This Row],[Safety_Stock]]-Inventory[[#This Row],[Current_Inventory]])</f>
        <v>810</v>
      </c>
    </row>
    <row r="1367" spans="1:19" x14ac:dyDescent="0.25">
      <c r="A1367">
        <v>1366</v>
      </c>
      <c r="B1367" t="s">
        <v>1388</v>
      </c>
      <c r="C1367" s="4" t="s">
        <v>26</v>
      </c>
      <c r="D1367" t="s">
        <v>22</v>
      </c>
      <c r="E1367" s="4">
        <v>176</v>
      </c>
      <c r="F1367" s="4">
        <v>6</v>
      </c>
      <c r="G1367" s="4">
        <v>483</v>
      </c>
      <c r="H1367" s="4">
        <v>170</v>
      </c>
      <c r="I1367" s="4">
        <v>293</v>
      </c>
      <c r="J1367" s="6">
        <v>218.59</v>
      </c>
      <c r="K1367" s="4">
        <v>0.36499999999999999</v>
      </c>
      <c r="L1367" s="4" t="s">
        <v>19</v>
      </c>
      <c r="M1367" s="4">
        <f>Inventory[[#This Row],[Daily_Demand]]*Inventory[[#This Row],[Lead_Time_Days]]</f>
        <v>1056</v>
      </c>
      <c r="N1367" s="4">
        <f>MAX(0, Inventory[[#This Row],[Demand_Duration_Lead_time]]+Inventory[[#This Row],[Safety_Stock]]-Inventory[[#This Row],[Current_Inventory]])</f>
        <v>743</v>
      </c>
      <c r="O13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67" s="8">
        <f>Inventory[[#This Row],[Current_Inventory]]*Inventory[[#This Row],[Unit_Cost]]</f>
        <v>105578.97</v>
      </c>
      <c r="Q1367" t="str">
        <f>IF(Inventory[[#This Row],[Stockout_Risk_Score]] &gt;= 0.8, "Critical",
   IF(Inventory[[#This Row],[Stockout_Risk_Score]] &gt;= 0.6, "High",
      IF(Inventory[[#This Row],[Stockout_Risk_Score]] &gt;= 0.3, "Medium", "Low")
   )
)</f>
        <v>Medium</v>
      </c>
      <c r="R1367">
        <f>Inventory[[#This Row],[Lead_Time_Days]]*0.8</f>
        <v>4.8000000000000007</v>
      </c>
      <c r="S1367">
        <f>MAX(0,Inventory[[#This Row],[Daily_Demand]]*Inventory[[#This Row],[Adj_Lead_Time]]+Inventory[[#This Row],[Safety_Stock]]-Inventory[[#This Row],[Current_Inventory]])</f>
        <v>531.80000000000018</v>
      </c>
    </row>
    <row r="1368" spans="1:19" x14ac:dyDescent="0.25">
      <c r="A1368">
        <v>1367</v>
      </c>
      <c r="B1368" t="s">
        <v>1389</v>
      </c>
      <c r="C1368" s="4" t="s">
        <v>41</v>
      </c>
      <c r="D1368" t="s">
        <v>22</v>
      </c>
      <c r="E1368" s="4">
        <v>155</v>
      </c>
      <c r="F1368" s="4">
        <v>8</v>
      </c>
      <c r="G1368" s="4">
        <v>123</v>
      </c>
      <c r="H1368" s="4">
        <v>98</v>
      </c>
      <c r="I1368" s="4">
        <v>290</v>
      </c>
      <c r="J1368" s="6">
        <v>92.29</v>
      </c>
      <c r="K1368" s="4">
        <v>0.44800000000000001</v>
      </c>
      <c r="L1368" s="4" t="s">
        <v>27</v>
      </c>
      <c r="M1368" s="4">
        <f>Inventory[[#This Row],[Daily_Demand]]*Inventory[[#This Row],[Lead_Time_Days]]</f>
        <v>1240</v>
      </c>
      <c r="N1368" s="4">
        <f>MAX(0, Inventory[[#This Row],[Demand_Duration_Lead_time]]+Inventory[[#This Row],[Safety_Stock]]-Inventory[[#This Row],[Current_Inventory]])</f>
        <v>1215</v>
      </c>
      <c r="O13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68" s="8">
        <f>Inventory[[#This Row],[Current_Inventory]]*Inventory[[#This Row],[Unit_Cost]]</f>
        <v>11351.67</v>
      </c>
      <c r="Q1368" t="str">
        <f>IF(Inventory[[#This Row],[Stockout_Risk_Score]] &gt;= 0.8, "Critical",
   IF(Inventory[[#This Row],[Stockout_Risk_Score]] &gt;= 0.6, "High",
      IF(Inventory[[#This Row],[Stockout_Risk_Score]] &gt;= 0.3, "Medium", "Low")
   )
)</f>
        <v>Medium</v>
      </c>
      <c r="R1368">
        <f>Inventory[[#This Row],[Lead_Time_Days]]*0.8</f>
        <v>6.4</v>
      </c>
      <c r="S1368">
        <f>MAX(0,Inventory[[#This Row],[Daily_Demand]]*Inventory[[#This Row],[Adj_Lead_Time]]+Inventory[[#This Row],[Safety_Stock]]-Inventory[[#This Row],[Current_Inventory]])</f>
        <v>967</v>
      </c>
    </row>
    <row r="1369" spans="1:19" x14ac:dyDescent="0.25">
      <c r="A1369">
        <v>1368</v>
      </c>
      <c r="B1369" t="s">
        <v>1390</v>
      </c>
      <c r="C1369" s="4" t="s">
        <v>13</v>
      </c>
      <c r="D1369" t="s">
        <v>22</v>
      </c>
      <c r="E1369" s="4">
        <v>10</v>
      </c>
      <c r="F1369" s="4">
        <v>10</v>
      </c>
      <c r="G1369" s="4">
        <v>278</v>
      </c>
      <c r="H1369" s="4">
        <v>25</v>
      </c>
      <c r="I1369" s="4">
        <v>310</v>
      </c>
      <c r="J1369" s="6">
        <v>1391.57</v>
      </c>
      <c r="K1369" s="4">
        <v>0.90200000000000002</v>
      </c>
      <c r="L1369" s="4" t="s">
        <v>27</v>
      </c>
      <c r="M1369" s="4">
        <f>Inventory[[#This Row],[Daily_Demand]]*Inventory[[#This Row],[Lead_Time_Days]]</f>
        <v>100</v>
      </c>
      <c r="N1369" s="4">
        <f>MAX(0, Inventory[[#This Row],[Demand_Duration_Lead_time]]+Inventory[[#This Row],[Safety_Stock]]-Inventory[[#This Row],[Current_Inventory]])</f>
        <v>0</v>
      </c>
      <c r="O13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69" s="8">
        <f>Inventory[[#This Row],[Current_Inventory]]*Inventory[[#This Row],[Unit_Cost]]</f>
        <v>386856.45999999996</v>
      </c>
      <c r="Q1369" t="str">
        <f>IF(Inventory[[#This Row],[Stockout_Risk_Score]] &gt;= 0.8, "Critical",
   IF(Inventory[[#This Row],[Stockout_Risk_Score]] &gt;= 0.6, "High",
      IF(Inventory[[#This Row],[Stockout_Risk_Score]] &gt;= 0.3, "Medium", "Low")
   )
)</f>
        <v>Critical</v>
      </c>
      <c r="R1369">
        <f>Inventory[[#This Row],[Lead_Time_Days]]*0.8</f>
        <v>8</v>
      </c>
      <c r="S1369">
        <f>MAX(0,Inventory[[#This Row],[Daily_Demand]]*Inventory[[#This Row],[Adj_Lead_Time]]+Inventory[[#This Row],[Safety_Stock]]-Inventory[[#This Row],[Current_Inventory]])</f>
        <v>0</v>
      </c>
    </row>
    <row r="1370" spans="1:19" x14ac:dyDescent="0.25">
      <c r="A1370">
        <v>1369</v>
      </c>
      <c r="B1370" t="s">
        <v>1391</v>
      </c>
      <c r="C1370" s="4" t="s">
        <v>13</v>
      </c>
      <c r="D1370" t="s">
        <v>22</v>
      </c>
      <c r="E1370" s="4">
        <v>198</v>
      </c>
      <c r="F1370" s="4">
        <v>12</v>
      </c>
      <c r="G1370" s="4">
        <v>327</v>
      </c>
      <c r="H1370" s="4">
        <v>258</v>
      </c>
      <c r="I1370" s="4">
        <v>95</v>
      </c>
      <c r="J1370" s="6">
        <v>1074.95</v>
      </c>
      <c r="K1370" s="4">
        <v>0.185</v>
      </c>
      <c r="L1370" s="4" t="s">
        <v>19</v>
      </c>
      <c r="M1370" s="4">
        <f>Inventory[[#This Row],[Daily_Demand]]*Inventory[[#This Row],[Lead_Time_Days]]</f>
        <v>2376</v>
      </c>
      <c r="N1370" s="4">
        <f>MAX(0, Inventory[[#This Row],[Demand_Duration_Lead_time]]+Inventory[[#This Row],[Safety_Stock]]-Inventory[[#This Row],[Current_Inventory]])</f>
        <v>2307</v>
      </c>
      <c r="O13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70" s="8">
        <f>Inventory[[#This Row],[Current_Inventory]]*Inventory[[#This Row],[Unit_Cost]]</f>
        <v>351508.65</v>
      </c>
      <c r="Q1370" t="str">
        <f>IF(Inventory[[#This Row],[Stockout_Risk_Score]] &gt;= 0.8, "Critical",
   IF(Inventory[[#This Row],[Stockout_Risk_Score]] &gt;= 0.6, "High",
      IF(Inventory[[#This Row],[Stockout_Risk_Score]] &gt;= 0.3, "Medium", "Low")
   )
)</f>
        <v>Low</v>
      </c>
      <c r="R1370">
        <f>Inventory[[#This Row],[Lead_Time_Days]]*0.8</f>
        <v>9.6000000000000014</v>
      </c>
      <c r="S1370">
        <f>MAX(0,Inventory[[#This Row],[Daily_Demand]]*Inventory[[#This Row],[Adj_Lead_Time]]+Inventory[[#This Row],[Safety_Stock]]-Inventory[[#This Row],[Current_Inventory]])</f>
        <v>1831.8000000000002</v>
      </c>
    </row>
    <row r="1371" spans="1:19" x14ac:dyDescent="0.25">
      <c r="A1371">
        <v>1370</v>
      </c>
      <c r="B1371" t="s">
        <v>1392</v>
      </c>
      <c r="C1371" s="4" t="s">
        <v>21</v>
      </c>
      <c r="D1371" t="s">
        <v>22</v>
      </c>
      <c r="E1371" s="4">
        <v>153</v>
      </c>
      <c r="F1371" s="4">
        <v>3</v>
      </c>
      <c r="G1371" s="4">
        <v>386</v>
      </c>
      <c r="H1371" s="4">
        <v>107</v>
      </c>
      <c r="I1371" s="4">
        <v>322</v>
      </c>
      <c r="J1371" s="6">
        <v>1758.24</v>
      </c>
      <c r="K1371" s="4">
        <v>0.80700000000000005</v>
      </c>
      <c r="L1371" s="4" t="s">
        <v>19</v>
      </c>
      <c r="M1371" s="4">
        <f>Inventory[[#This Row],[Daily_Demand]]*Inventory[[#This Row],[Lead_Time_Days]]</f>
        <v>459</v>
      </c>
      <c r="N1371" s="4">
        <f>MAX(0, Inventory[[#This Row],[Demand_Duration_Lead_time]]+Inventory[[#This Row],[Safety_Stock]]-Inventory[[#This Row],[Current_Inventory]])</f>
        <v>180</v>
      </c>
      <c r="O13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71" s="8">
        <f>Inventory[[#This Row],[Current_Inventory]]*Inventory[[#This Row],[Unit_Cost]]</f>
        <v>678680.64</v>
      </c>
      <c r="Q1371" t="str">
        <f>IF(Inventory[[#This Row],[Stockout_Risk_Score]] &gt;= 0.8, "Critical",
   IF(Inventory[[#This Row],[Stockout_Risk_Score]] &gt;= 0.6, "High",
      IF(Inventory[[#This Row],[Stockout_Risk_Score]] &gt;= 0.3, "Medium", "Low")
   )
)</f>
        <v>Critical</v>
      </c>
      <c r="R1371">
        <f>Inventory[[#This Row],[Lead_Time_Days]]*0.8</f>
        <v>2.4000000000000004</v>
      </c>
      <c r="S1371">
        <f>MAX(0,Inventory[[#This Row],[Daily_Demand]]*Inventory[[#This Row],[Adj_Lead_Time]]+Inventory[[#This Row],[Safety_Stock]]-Inventory[[#This Row],[Current_Inventory]])</f>
        <v>88.200000000000045</v>
      </c>
    </row>
    <row r="1372" spans="1:19" x14ac:dyDescent="0.25">
      <c r="A1372">
        <v>1371</v>
      </c>
      <c r="B1372" t="s">
        <v>1393</v>
      </c>
      <c r="C1372" s="4" t="s">
        <v>13</v>
      </c>
      <c r="D1372" t="s">
        <v>14</v>
      </c>
      <c r="E1372" s="4">
        <v>123</v>
      </c>
      <c r="F1372" s="4">
        <v>9</v>
      </c>
      <c r="G1372" s="4">
        <v>661</v>
      </c>
      <c r="H1372" s="4">
        <v>113</v>
      </c>
      <c r="I1372" s="4">
        <v>124</v>
      </c>
      <c r="J1372" s="6">
        <v>1022.14</v>
      </c>
      <c r="K1372" s="4">
        <v>1.7999999999999999E-2</v>
      </c>
      <c r="L1372" s="4" t="s">
        <v>15</v>
      </c>
      <c r="M1372" s="4">
        <f>Inventory[[#This Row],[Daily_Demand]]*Inventory[[#This Row],[Lead_Time_Days]]</f>
        <v>1107</v>
      </c>
      <c r="N1372" s="4">
        <f>MAX(0, Inventory[[#This Row],[Demand_Duration_Lead_time]]+Inventory[[#This Row],[Safety_Stock]]-Inventory[[#This Row],[Current_Inventory]])</f>
        <v>559</v>
      </c>
      <c r="O13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72" s="8">
        <f>Inventory[[#This Row],[Current_Inventory]]*Inventory[[#This Row],[Unit_Cost]]</f>
        <v>675634.54</v>
      </c>
      <c r="Q1372" t="str">
        <f>IF(Inventory[[#This Row],[Stockout_Risk_Score]] &gt;= 0.8, "Critical",
   IF(Inventory[[#This Row],[Stockout_Risk_Score]] &gt;= 0.6, "High",
      IF(Inventory[[#This Row],[Stockout_Risk_Score]] &gt;= 0.3, "Medium", "Low")
   )
)</f>
        <v>Low</v>
      </c>
      <c r="R1372">
        <f>Inventory[[#This Row],[Lead_Time_Days]]*0.8</f>
        <v>7.2</v>
      </c>
      <c r="S1372">
        <f>MAX(0,Inventory[[#This Row],[Daily_Demand]]*Inventory[[#This Row],[Adj_Lead_Time]]+Inventory[[#This Row],[Safety_Stock]]-Inventory[[#This Row],[Current_Inventory]])</f>
        <v>337.6</v>
      </c>
    </row>
    <row r="1373" spans="1:19" x14ac:dyDescent="0.25">
      <c r="A1373">
        <v>1372</v>
      </c>
      <c r="B1373" t="s">
        <v>1394</v>
      </c>
      <c r="C1373" s="4" t="s">
        <v>17</v>
      </c>
      <c r="D1373" t="s">
        <v>18</v>
      </c>
      <c r="E1373" s="4">
        <v>124</v>
      </c>
      <c r="F1373" s="4">
        <v>4</v>
      </c>
      <c r="G1373" s="4">
        <v>321</v>
      </c>
      <c r="H1373" s="4">
        <v>244</v>
      </c>
      <c r="I1373" s="4">
        <v>332</v>
      </c>
      <c r="J1373" s="6">
        <v>482.55</v>
      </c>
      <c r="K1373" s="4">
        <v>0.92100000000000004</v>
      </c>
      <c r="L1373" s="4" t="s">
        <v>27</v>
      </c>
      <c r="M1373" s="4">
        <f>Inventory[[#This Row],[Daily_Demand]]*Inventory[[#This Row],[Lead_Time_Days]]</f>
        <v>496</v>
      </c>
      <c r="N1373" s="4">
        <f>MAX(0, Inventory[[#This Row],[Demand_Duration_Lead_time]]+Inventory[[#This Row],[Safety_Stock]]-Inventory[[#This Row],[Current_Inventory]])</f>
        <v>419</v>
      </c>
      <c r="O13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73" s="8">
        <f>Inventory[[#This Row],[Current_Inventory]]*Inventory[[#This Row],[Unit_Cost]]</f>
        <v>154898.55000000002</v>
      </c>
      <c r="Q1373" t="str">
        <f>IF(Inventory[[#This Row],[Stockout_Risk_Score]] &gt;= 0.8, "Critical",
   IF(Inventory[[#This Row],[Stockout_Risk_Score]] &gt;= 0.6, "High",
      IF(Inventory[[#This Row],[Stockout_Risk_Score]] &gt;= 0.3, "Medium", "Low")
   )
)</f>
        <v>Critical</v>
      </c>
      <c r="R1373">
        <f>Inventory[[#This Row],[Lead_Time_Days]]*0.8</f>
        <v>3.2</v>
      </c>
      <c r="S1373">
        <f>MAX(0,Inventory[[#This Row],[Daily_Demand]]*Inventory[[#This Row],[Adj_Lead_Time]]+Inventory[[#This Row],[Safety_Stock]]-Inventory[[#This Row],[Current_Inventory]])</f>
        <v>319.79999999999995</v>
      </c>
    </row>
    <row r="1374" spans="1:19" x14ac:dyDescent="0.25">
      <c r="A1374">
        <v>1373</v>
      </c>
      <c r="B1374" t="s">
        <v>1395</v>
      </c>
      <c r="C1374" s="4" t="s">
        <v>17</v>
      </c>
      <c r="D1374" t="s">
        <v>14</v>
      </c>
      <c r="E1374" s="4">
        <v>39</v>
      </c>
      <c r="F1374" s="4">
        <v>10</v>
      </c>
      <c r="G1374" s="4">
        <v>579</v>
      </c>
      <c r="H1374" s="4">
        <v>283</v>
      </c>
      <c r="I1374" s="4">
        <v>245</v>
      </c>
      <c r="J1374" s="6">
        <v>1620.04</v>
      </c>
      <c r="K1374" s="4">
        <v>0.5</v>
      </c>
      <c r="L1374" s="4" t="s">
        <v>15</v>
      </c>
      <c r="M1374" s="4">
        <f>Inventory[[#This Row],[Daily_Demand]]*Inventory[[#This Row],[Lead_Time_Days]]</f>
        <v>390</v>
      </c>
      <c r="N1374" s="4">
        <f>MAX(0, Inventory[[#This Row],[Demand_Duration_Lead_time]]+Inventory[[#This Row],[Safety_Stock]]-Inventory[[#This Row],[Current_Inventory]])</f>
        <v>94</v>
      </c>
      <c r="O13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74" s="8">
        <f>Inventory[[#This Row],[Current_Inventory]]*Inventory[[#This Row],[Unit_Cost]]</f>
        <v>938003.16</v>
      </c>
      <c r="Q1374" t="str">
        <f>IF(Inventory[[#This Row],[Stockout_Risk_Score]] &gt;= 0.8, "Critical",
   IF(Inventory[[#This Row],[Stockout_Risk_Score]] &gt;= 0.6, "High",
      IF(Inventory[[#This Row],[Stockout_Risk_Score]] &gt;= 0.3, "Medium", "Low")
   )
)</f>
        <v>Medium</v>
      </c>
      <c r="R1374">
        <f>Inventory[[#This Row],[Lead_Time_Days]]*0.8</f>
        <v>8</v>
      </c>
      <c r="S1374">
        <f>MAX(0,Inventory[[#This Row],[Daily_Demand]]*Inventory[[#This Row],[Adj_Lead_Time]]+Inventory[[#This Row],[Safety_Stock]]-Inventory[[#This Row],[Current_Inventory]])</f>
        <v>16</v>
      </c>
    </row>
    <row r="1375" spans="1:19" x14ac:dyDescent="0.25">
      <c r="A1375">
        <v>1374</v>
      </c>
      <c r="B1375" t="s">
        <v>1396</v>
      </c>
      <c r="C1375" s="4" t="s">
        <v>21</v>
      </c>
      <c r="D1375" t="s">
        <v>14</v>
      </c>
      <c r="E1375" s="4">
        <v>117</v>
      </c>
      <c r="F1375" s="4">
        <v>11</v>
      </c>
      <c r="G1375" s="4">
        <v>46</v>
      </c>
      <c r="H1375" s="4">
        <v>270</v>
      </c>
      <c r="I1375" s="4">
        <v>72</v>
      </c>
      <c r="J1375" s="6">
        <v>623.92999999999995</v>
      </c>
      <c r="K1375" s="4">
        <v>0.22700000000000001</v>
      </c>
      <c r="L1375" s="4" t="s">
        <v>19</v>
      </c>
      <c r="M1375" s="4">
        <f>Inventory[[#This Row],[Daily_Demand]]*Inventory[[#This Row],[Lead_Time_Days]]</f>
        <v>1287</v>
      </c>
      <c r="N1375" s="4">
        <f>MAX(0, Inventory[[#This Row],[Demand_Duration_Lead_time]]+Inventory[[#This Row],[Safety_Stock]]-Inventory[[#This Row],[Current_Inventory]])</f>
        <v>1511</v>
      </c>
      <c r="O13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75" s="8">
        <f>Inventory[[#This Row],[Current_Inventory]]*Inventory[[#This Row],[Unit_Cost]]</f>
        <v>28700.78</v>
      </c>
      <c r="Q1375" t="str">
        <f>IF(Inventory[[#This Row],[Stockout_Risk_Score]] &gt;= 0.8, "Critical",
   IF(Inventory[[#This Row],[Stockout_Risk_Score]] &gt;= 0.6, "High",
      IF(Inventory[[#This Row],[Stockout_Risk_Score]] &gt;= 0.3, "Medium", "Low")
   )
)</f>
        <v>Low</v>
      </c>
      <c r="R1375">
        <f>Inventory[[#This Row],[Lead_Time_Days]]*0.8</f>
        <v>8.8000000000000007</v>
      </c>
      <c r="S1375">
        <f>MAX(0,Inventory[[#This Row],[Daily_Demand]]*Inventory[[#This Row],[Adj_Lead_Time]]+Inventory[[#This Row],[Safety_Stock]]-Inventory[[#This Row],[Current_Inventory]])</f>
        <v>1253.6000000000001</v>
      </c>
    </row>
    <row r="1376" spans="1:19" x14ac:dyDescent="0.25">
      <c r="A1376">
        <v>1375</v>
      </c>
      <c r="B1376" t="s">
        <v>1397</v>
      </c>
      <c r="C1376" s="4" t="s">
        <v>17</v>
      </c>
      <c r="D1376" t="s">
        <v>22</v>
      </c>
      <c r="E1376" s="4">
        <v>33</v>
      </c>
      <c r="F1376" s="4">
        <v>13</v>
      </c>
      <c r="G1376" s="4">
        <v>527</v>
      </c>
      <c r="H1376" s="4">
        <v>248</v>
      </c>
      <c r="I1376" s="4">
        <v>136</v>
      </c>
      <c r="J1376" s="6">
        <v>1874.6</v>
      </c>
      <c r="K1376" s="4">
        <v>3.0000000000000001E-3</v>
      </c>
      <c r="L1376" s="4" t="s">
        <v>19</v>
      </c>
      <c r="M1376" s="4">
        <f>Inventory[[#This Row],[Daily_Demand]]*Inventory[[#This Row],[Lead_Time_Days]]</f>
        <v>429</v>
      </c>
      <c r="N1376" s="4">
        <f>MAX(0, Inventory[[#This Row],[Demand_Duration_Lead_time]]+Inventory[[#This Row],[Safety_Stock]]-Inventory[[#This Row],[Current_Inventory]])</f>
        <v>150</v>
      </c>
      <c r="O13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76" s="8">
        <f>Inventory[[#This Row],[Current_Inventory]]*Inventory[[#This Row],[Unit_Cost]]</f>
        <v>987914.2</v>
      </c>
      <c r="Q1376" t="str">
        <f>IF(Inventory[[#This Row],[Stockout_Risk_Score]] &gt;= 0.8, "Critical",
   IF(Inventory[[#This Row],[Stockout_Risk_Score]] &gt;= 0.6, "High",
      IF(Inventory[[#This Row],[Stockout_Risk_Score]] &gt;= 0.3, "Medium", "Low")
   )
)</f>
        <v>Low</v>
      </c>
      <c r="R1376">
        <f>Inventory[[#This Row],[Lead_Time_Days]]*0.8</f>
        <v>10.4</v>
      </c>
      <c r="S1376">
        <f>MAX(0,Inventory[[#This Row],[Daily_Demand]]*Inventory[[#This Row],[Adj_Lead_Time]]+Inventory[[#This Row],[Safety_Stock]]-Inventory[[#This Row],[Current_Inventory]])</f>
        <v>64.200000000000045</v>
      </c>
    </row>
    <row r="1377" spans="1:19" x14ac:dyDescent="0.25">
      <c r="A1377">
        <v>1376</v>
      </c>
      <c r="B1377" t="s">
        <v>1398</v>
      </c>
      <c r="C1377" s="4" t="s">
        <v>26</v>
      </c>
      <c r="D1377" t="s">
        <v>18</v>
      </c>
      <c r="E1377" s="4">
        <v>11</v>
      </c>
      <c r="F1377" s="4">
        <v>5</v>
      </c>
      <c r="G1377" s="4">
        <v>546</v>
      </c>
      <c r="H1377" s="4">
        <v>271</v>
      </c>
      <c r="I1377" s="4">
        <v>170</v>
      </c>
      <c r="J1377" s="6">
        <v>538.33000000000004</v>
      </c>
      <c r="K1377" s="4">
        <v>0.56000000000000005</v>
      </c>
      <c r="L1377" s="4" t="s">
        <v>19</v>
      </c>
      <c r="M1377" s="4">
        <f>Inventory[[#This Row],[Daily_Demand]]*Inventory[[#This Row],[Lead_Time_Days]]</f>
        <v>55</v>
      </c>
      <c r="N1377" s="4">
        <f>MAX(0, Inventory[[#This Row],[Demand_Duration_Lead_time]]+Inventory[[#This Row],[Safety_Stock]]-Inventory[[#This Row],[Current_Inventory]])</f>
        <v>0</v>
      </c>
      <c r="O13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77" s="8">
        <f>Inventory[[#This Row],[Current_Inventory]]*Inventory[[#This Row],[Unit_Cost]]</f>
        <v>293928.18000000005</v>
      </c>
      <c r="Q1377" t="str">
        <f>IF(Inventory[[#This Row],[Stockout_Risk_Score]] &gt;= 0.8, "Critical",
   IF(Inventory[[#This Row],[Stockout_Risk_Score]] &gt;= 0.6, "High",
      IF(Inventory[[#This Row],[Stockout_Risk_Score]] &gt;= 0.3, "Medium", "Low")
   )
)</f>
        <v>Medium</v>
      </c>
      <c r="R1377">
        <f>Inventory[[#This Row],[Lead_Time_Days]]*0.8</f>
        <v>4</v>
      </c>
      <c r="S1377">
        <f>MAX(0,Inventory[[#This Row],[Daily_Demand]]*Inventory[[#This Row],[Adj_Lead_Time]]+Inventory[[#This Row],[Safety_Stock]]-Inventory[[#This Row],[Current_Inventory]])</f>
        <v>0</v>
      </c>
    </row>
    <row r="1378" spans="1:19" x14ac:dyDescent="0.25">
      <c r="A1378">
        <v>1377</v>
      </c>
      <c r="B1378" t="s">
        <v>1399</v>
      </c>
      <c r="C1378" s="4" t="s">
        <v>21</v>
      </c>
      <c r="D1378" t="s">
        <v>14</v>
      </c>
      <c r="E1378" s="4">
        <v>57</v>
      </c>
      <c r="F1378" s="4">
        <v>4</v>
      </c>
      <c r="G1378" s="4">
        <v>794</v>
      </c>
      <c r="H1378" s="4">
        <v>124</v>
      </c>
      <c r="I1378" s="4">
        <v>198</v>
      </c>
      <c r="J1378" s="6">
        <v>377.06</v>
      </c>
      <c r="K1378" s="4">
        <v>0.24399999999999999</v>
      </c>
      <c r="L1378" s="4" t="s">
        <v>15</v>
      </c>
      <c r="M1378" s="4">
        <f>Inventory[[#This Row],[Daily_Demand]]*Inventory[[#This Row],[Lead_Time_Days]]</f>
        <v>228</v>
      </c>
      <c r="N1378" s="4">
        <f>MAX(0, Inventory[[#This Row],[Demand_Duration_Lead_time]]+Inventory[[#This Row],[Safety_Stock]]-Inventory[[#This Row],[Current_Inventory]])</f>
        <v>0</v>
      </c>
      <c r="O13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378" s="8">
        <f>Inventory[[#This Row],[Current_Inventory]]*Inventory[[#This Row],[Unit_Cost]]</f>
        <v>299385.64</v>
      </c>
      <c r="Q1378" t="str">
        <f>IF(Inventory[[#This Row],[Stockout_Risk_Score]] &gt;= 0.8, "Critical",
   IF(Inventory[[#This Row],[Stockout_Risk_Score]] &gt;= 0.6, "High",
      IF(Inventory[[#This Row],[Stockout_Risk_Score]] &gt;= 0.3, "Medium", "Low")
   )
)</f>
        <v>Low</v>
      </c>
      <c r="R1378">
        <f>Inventory[[#This Row],[Lead_Time_Days]]*0.8</f>
        <v>3.2</v>
      </c>
      <c r="S1378">
        <f>MAX(0,Inventory[[#This Row],[Daily_Demand]]*Inventory[[#This Row],[Adj_Lead_Time]]+Inventory[[#This Row],[Safety_Stock]]-Inventory[[#This Row],[Current_Inventory]])</f>
        <v>0</v>
      </c>
    </row>
    <row r="1379" spans="1:19" x14ac:dyDescent="0.25">
      <c r="A1379">
        <v>1378</v>
      </c>
      <c r="B1379" t="s">
        <v>1400</v>
      </c>
      <c r="C1379" s="4" t="s">
        <v>26</v>
      </c>
      <c r="D1379" t="s">
        <v>22</v>
      </c>
      <c r="E1379" s="4">
        <v>169</v>
      </c>
      <c r="F1379" s="4">
        <v>11</v>
      </c>
      <c r="G1379" s="4">
        <v>384</v>
      </c>
      <c r="H1379" s="4">
        <v>277</v>
      </c>
      <c r="I1379" s="4">
        <v>199</v>
      </c>
      <c r="J1379" s="6">
        <v>1011.98</v>
      </c>
      <c r="K1379" s="4">
        <v>0.63100000000000001</v>
      </c>
      <c r="L1379" s="4" t="s">
        <v>27</v>
      </c>
      <c r="M1379" s="4">
        <f>Inventory[[#This Row],[Daily_Demand]]*Inventory[[#This Row],[Lead_Time_Days]]</f>
        <v>1859</v>
      </c>
      <c r="N1379" s="4">
        <f>MAX(0, Inventory[[#This Row],[Demand_Duration_Lead_time]]+Inventory[[#This Row],[Safety_Stock]]-Inventory[[#This Row],[Current_Inventory]])</f>
        <v>1752</v>
      </c>
      <c r="O13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79" s="8">
        <f>Inventory[[#This Row],[Current_Inventory]]*Inventory[[#This Row],[Unit_Cost]]</f>
        <v>388600.32000000001</v>
      </c>
      <c r="Q1379" t="str">
        <f>IF(Inventory[[#This Row],[Stockout_Risk_Score]] &gt;= 0.8, "Critical",
   IF(Inventory[[#This Row],[Stockout_Risk_Score]] &gt;= 0.6, "High",
      IF(Inventory[[#This Row],[Stockout_Risk_Score]] &gt;= 0.3, "Medium", "Low")
   )
)</f>
        <v>High</v>
      </c>
      <c r="R1379">
        <f>Inventory[[#This Row],[Lead_Time_Days]]*0.8</f>
        <v>8.8000000000000007</v>
      </c>
      <c r="S1379">
        <f>MAX(0,Inventory[[#This Row],[Daily_Demand]]*Inventory[[#This Row],[Adj_Lead_Time]]+Inventory[[#This Row],[Safety_Stock]]-Inventory[[#This Row],[Current_Inventory]])</f>
        <v>1380.2</v>
      </c>
    </row>
    <row r="1380" spans="1:19" x14ac:dyDescent="0.25">
      <c r="A1380">
        <v>1379</v>
      </c>
      <c r="B1380" t="s">
        <v>1401</v>
      </c>
      <c r="C1380" s="4" t="s">
        <v>41</v>
      </c>
      <c r="D1380" t="s">
        <v>22</v>
      </c>
      <c r="E1380" s="4">
        <v>27</v>
      </c>
      <c r="F1380" s="4">
        <v>7</v>
      </c>
      <c r="G1380" s="4">
        <v>317</v>
      </c>
      <c r="H1380" s="4">
        <v>21</v>
      </c>
      <c r="I1380" s="4">
        <v>114</v>
      </c>
      <c r="J1380" s="6">
        <v>148.5</v>
      </c>
      <c r="K1380" s="4">
        <v>0.28100000000000003</v>
      </c>
      <c r="L1380" s="4" t="s">
        <v>27</v>
      </c>
      <c r="M1380" s="4">
        <f>Inventory[[#This Row],[Daily_Demand]]*Inventory[[#This Row],[Lead_Time_Days]]</f>
        <v>189</v>
      </c>
      <c r="N1380" s="4">
        <f>MAX(0, Inventory[[#This Row],[Demand_Duration_Lead_time]]+Inventory[[#This Row],[Safety_Stock]]-Inventory[[#This Row],[Current_Inventory]])</f>
        <v>0</v>
      </c>
      <c r="O13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80" s="8">
        <f>Inventory[[#This Row],[Current_Inventory]]*Inventory[[#This Row],[Unit_Cost]]</f>
        <v>47074.5</v>
      </c>
      <c r="Q1380" t="str">
        <f>IF(Inventory[[#This Row],[Stockout_Risk_Score]] &gt;= 0.8, "Critical",
   IF(Inventory[[#This Row],[Stockout_Risk_Score]] &gt;= 0.6, "High",
      IF(Inventory[[#This Row],[Stockout_Risk_Score]] &gt;= 0.3, "Medium", "Low")
   )
)</f>
        <v>Low</v>
      </c>
      <c r="R1380">
        <f>Inventory[[#This Row],[Lead_Time_Days]]*0.8</f>
        <v>5.6000000000000005</v>
      </c>
      <c r="S1380">
        <f>MAX(0,Inventory[[#This Row],[Daily_Demand]]*Inventory[[#This Row],[Adj_Lead_Time]]+Inventory[[#This Row],[Safety_Stock]]-Inventory[[#This Row],[Current_Inventory]])</f>
        <v>0</v>
      </c>
    </row>
    <row r="1381" spans="1:19" x14ac:dyDescent="0.25">
      <c r="A1381">
        <v>1380</v>
      </c>
      <c r="B1381" t="s">
        <v>1402</v>
      </c>
      <c r="C1381" s="4" t="s">
        <v>26</v>
      </c>
      <c r="D1381" t="s">
        <v>18</v>
      </c>
      <c r="E1381" s="4">
        <v>101</v>
      </c>
      <c r="F1381" s="4">
        <v>11</v>
      </c>
      <c r="G1381" s="4">
        <v>796</v>
      </c>
      <c r="H1381" s="4">
        <v>82</v>
      </c>
      <c r="I1381" s="4">
        <v>209</v>
      </c>
      <c r="J1381" s="6">
        <v>121</v>
      </c>
      <c r="K1381" s="4">
        <v>8.7999999999999995E-2</v>
      </c>
      <c r="L1381" s="4" t="s">
        <v>15</v>
      </c>
      <c r="M1381" s="4">
        <f>Inventory[[#This Row],[Daily_Demand]]*Inventory[[#This Row],[Lead_Time_Days]]</f>
        <v>1111</v>
      </c>
      <c r="N1381" s="4">
        <f>MAX(0, Inventory[[#This Row],[Demand_Duration_Lead_time]]+Inventory[[#This Row],[Safety_Stock]]-Inventory[[#This Row],[Current_Inventory]])</f>
        <v>397</v>
      </c>
      <c r="O13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81" s="8">
        <f>Inventory[[#This Row],[Current_Inventory]]*Inventory[[#This Row],[Unit_Cost]]</f>
        <v>96316</v>
      </c>
      <c r="Q1381" t="str">
        <f>IF(Inventory[[#This Row],[Stockout_Risk_Score]] &gt;= 0.8, "Critical",
   IF(Inventory[[#This Row],[Stockout_Risk_Score]] &gt;= 0.6, "High",
      IF(Inventory[[#This Row],[Stockout_Risk_Score]] &gt;= 0.3, "Medium", "Low")
   )
)</f>
        <v>Low</v>
      </c>
      <c r="R1381">
        <f>Inventory[[#This Row],[Lead_Time_Days]]*0.8</f>
        <v>8.8000000000000007</v>
      </c>
      <c r="S1381">
        <f>MAX(0,Inventory[[#This Row],[Daily_Demand]]*Inventory[[#This Row],[Adj_Lead_Time]]+Inventory[[#This Row],[Safety_Stock]]-Inventory[[#This Row],[Current_Inventory]])</f>
        <v>174.80000000000007</v>
      </c>
    </row>
    <row r="1382" spans="1:19" x14ac:dyDescent="0.25">
      <c r="A1382">
        <v>1381</v>
      </c>
      <c r="B1382" t="s">
        <v>1403</v>
      </c>
      <c r="C1382" s="4" t="s">
        <v>41</v>
      </c>
      <c r="D1382" t="s">
        <v>14</v>
      </c>
      <c r="E1382" s="4">
        <v>140</v>
      </c>
      <c r="F1382" s="4">
        <v>14</v>
      </c>
      <c r="G1382" s="4">
        <v>380</v>
      </c>
      <c r="H1382" s="4">
        <v>187</v>
      </c>
      <c r="I1382" s="4">
        <v>333</v>
      </c>
      <c r="J1382" s="6">
        <v>1017.23</v>
      </c>
      <c r="K1382" s="4">
        <v>0.505</v>
      </c>
      <c r="L1382" s="4" t="s">
        <v>27</v>
      </c>
      <c r="M1382" s="4">
        <f>Inventory[[#This Row],[Daily_Demand]]*Inventory[[#This Row],[Lead_Time_Days]]</f>
        <v>1960</v>
      </c>
      <c r="N1382" s="4">
        <f>MAX(0, Inventory[[#This Row],[Demand_Duration_Lead_time]]+Inventory[[#This Row],[Safety_Stock]]-Inventory[[#This Row],[Current_Inventory]])</f>
        <v>1767</v>
      </c>
      <c r="O13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82" s="8">
        <f>Inventory[[#This Row],[Current_Inventory]]*Inventory[[#This Row],[Unit_Cost]]</f>
        <v>386547.4</v>
      </c>
      <c r="Q1382" t="str">
        <f>IF(Inventory[[#This Row],[Stockout_Risk_Score]] &gt;= 0.8, "Critical",
   IF(Inventory[[#This Row],[Stockout_Risk_Score]] &gt;= 0.6, "High",
      IF(Inventory[[#This Row],[Stockout_Risk_Score]] &gt;= 0.3, "Medium", "Low")
   )
)</f>
        <v>Medium</v>
      </c>
      <c r="R1382">
        <f>Inventory[[#This Row],[Lead_Time_Days]]*0.8</f>
        <v>11.200000000000001</v>
      </c>
      <c r="S1382">
        <f>MAX(0,Inventory[[#This Row],[Daily_Demand]]*Inventory[[#This Row],[Adj_Lead_Time]]+Inventory[[#This Row],[Safety_Stock]]-Inventory[[#This Row],[Current_Inventory]])</f>
        <v>1375.0000000000002</v>
      </c>
    </row>
    <row r="1383" spans="1:19" x14ac:dyDescent="0.25">
      <c r="A1383">
        <v>1382</v>
      </c>
      <c r="B1383" t="s">
        <v>1404</v>
      </c>
      <c r="C1383" s="4" t="s">
        <v>41</v>
      </c>
      <c r="D1383" t="s">
        <v>14</v>
      </c>
      <c r="E1383" s="4">
        <v>80</v>
      </c>
      <c r="F1383" s="4">
        <v>10</v>
      </c>
      <c r="G1383" s="4">
        <v>665</v>
      </c>
      <c r="H1383" s="4">
        <v>269</v>
      </c>
      <c r="I1383" s="4">
        <v>131</v>
      </c>
      <c r="J1383" s="6">
        <v>469.46</v>
      </c>
      <c r="K1383" s="4">
        <v>0.56399999999999995</v>
      </c>
      <c r="L1383" s="4" t="s">
        <v>15</v>
      </c>
      <c r="M1383" s="4">
        <f>Inventory[[#This Row],[Daily_Demand]]*Inventory[[#This Row],[Lead_Time_Days]]</f>
        <v>800</v>
      </c>
      <c r="N1383" s="4">
        <f>MAX(0, Inventory[[#This Row],[Demand_Duration_Lead_time]]+Inventory[[#This Row],[Safety_Stock]]-Inventory[[#This Row],[Current_Inventory]])</f>
        <v>404</v>
      </c>
      <c r="O13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83" s="8">
        <f>Inventory[[#This Row],[Current_Inventory]]*Inventory[[#This Row],[Unit_Cost]]</f>
        <v>312190.89999999997</v>
      </c>
      <c r="Q1383" t="str">
        <f>IF(Inventory[[#This Row],[Stockout_Risk_Score]] &gt;= 0.8, "Critical",
   IF(Inventory[[#This Row],[Stockout_Risk_Score]] &gt;= 0.6, "High",
      IF(Inventory[[#This Row],[Stockout_Risk_Score]] &gt;= 0.3, "Medium", "Low")
   )
)</f>
        <v>Medium</v>
      </c>
      <c r="R1383">
        <f>Inventory[[#This Row],[Lead_Time_Days]]*0.8</f>
        <v>8</v>
      </c>
      <c r="S1383">
        <f>MAX(0,Inventory[[#This Row],[Daily_Demand]]*Inventory[[#This Row],[Adj_Lead_Time]]+Inventory[[#This Row],[Safety_Stock]]-Inventory[[#This Row],[Current_Inventory]])</f>
        <v>244</v>
      </c>
    </row>
    <row r="1384" spans="1:19" x14ac:dyDescent="0.25">
      <c r="A1384">
        <v>1383</v>
      </c>
      <c r="B1384" t="s">
        <v>1405</v>
      </c>
      <c r="C1384" s="4" t="s">
        <v>26</v>
      </c>
      <c r="D1384" t="s">
        <v>14</v>
      </c>
      <c r="E1384" s="4">
        <v>180</v>
      </c>
      <c r="F1384" s="4">
        <v>8</v>
      </c>
      <c r="G1384" s="4">
        <v>523</v>
      </c>
      <c r="H1384" s="4">
        <v>268</v>
      </c>
      <c r="I1384" s="4">
        <v>56</v>
      </c>
      <c r="J1384" s="6">
        <v>68.239999999999995</v>
      </c>
      <c r="K1384" s="4">
        <v>0.45300000000000001</v>
      </c>
      <c r="L1384" s="4" t="s">
        <v>15</v>
      </c>
      <c r="M1384" s="4">
        <f>Inventory[[#This Row],[Daily_Demand]]*Inventory[[#This Row],[Lead_Time_Days]]</f>
        <v>1440</v>
      </c>
      <c r="N1384" s="4">
        <f>MAX(0, Inventory[[#This Row],[Demand_Duration_Lead_time]]+Inventory[[#This Row],[Safety_Stock]]-Inventory[[#This Row],[Current_Inventory]])</f>
        <v>1185</v>
      </c>
      <c r="O13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84" s="8">
        <f>Inventory[[#This Row],[Current_Inventory]]*Inventory[[#This Row],[Unit_Cost]]</f>
        <v>35689.519999999997</v>
      </c>
      <c r="Q1384" t="str">
        <f>IF(Inventory[[#This Row],[Stockout_Risk_Score]] &gt;= 0.8, "Critical",
   IF(Inventory[[#This Row],[Stockout_Risk_Score]] &gt;= 0.6, "High",
      IF(Inventory[[#This Row],[Stockout_Risk_Score]] &gt;= 0.3, "Medium", "Low")
   )
)</f>
        <v>Medium</v>
      </c>
      <c r="R1384">
        <f>Inventory[[#This Row],[Lead_Time_Days]]*0.8</f>
        <v>6.4</v>
      </c>
      <c r="S1384">
        <f>MAX(0,Inventory[[#This Row],[Daily_Demand]]*Inventory[[#This Row],[Adj_Lead_Time]]+Inventory[[#This Row],[Safety_Stock]]-Inventory[[#This Row],[Current_Inventory]])</f>
        <v>897</v>
      </c>
    </row>
    <row r="1385" spans="1:19" x14ac:dyDescent="0.25">
      <c r="A1385">
        <v>1384</v>
      </c>
      <c r="B1385" t="s">
        <v>1406</v>
      </c>
      <c r="C1385" s="4" t="s">
        <v>21</v>
      </c>
      <c r="D1385" t="s">
        <v>22</v>
      </c>
      <c r="E1385" s="4">
        <v>14</v>
      </c>
      <c r="F1385" s="4">
        <v>5</v>
      </c>
      <c r="G1385" s="4">
        <v>607</v>
      </c>
      <c r="H1385" s="4">
        <v>279</v>
      </c>
      <c r="I1385" s="4">
        <v>231</v>
      </c>
      <c r="J1385" s="6">
        <v>627.30999999999995</v>
      </c>
      <c r="K1385" s="4">
        <v>0.45800000000000002</v>
      </c>
      <c r="L1385" s="4" t="s">
        <v>27</v>
      </c>
      <c r="M1385" s="4">
        <f>Inventory[[#This Row],[Daily_Demand]]*Inventory[[#This Row],[Lead_Time_Days]]</f>
        <v>70</v>
      </c>
      <c r="N1385" s="4">
        <f>MAX(0, Inventory[[#This Row],[Demand_Duration_Lead_time]]+Inventory[[#This Row],[Safety_Stock]]-Inventory[[#This Row],[Current_Inventory]])</f>
        <v>0</v>
      </c>
      <c r="O13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85" s="8">
        <f>Inventory[[#This Row],[Current_Inventory]]*Inventory[[#This Row],[Unit_Cost]]</f>
        <v>380777.17</v>
      </c>
      <c r="Q1385" t="str">
        <f>IF(Inventory[[#This Row],[Stockout_Risk_Score]] &gt;= 0.8, "Critical",
   IF(Inventory[[#This Row],[Stockout_Risk_Score]] &gt;= 0.6, "High",
      IF(Inventory[[#This Row],[Stockout_Risk_Score]] &gt;= 0.3, "Medium", "Low")
   )
)</f>
        <v>Medium</v>
      </c>
      <c r="R1385">
        <f>Inventory[[#This Row],[Lead_Time_Days]]*0.8</f>
        <v>4</v>
      </c>
      <c r="S1385">
        <f>MAX(0,Inventory[[#This Row],[Daily_Demand]]*Inventory[[#This Row],[Adj_Lead_Time]]+Inventory[[#This Row],[Safety_Stock]]-Inventory[[#This Row],[Current_Inventory]])</f>
        <v>0</v>
      </c>
    </row>
    <row r="1386" spans="1:19" x14ac:dyDescent="0.25">
      <c r="A1386">
        <v>1385</v>
      </c>
      <c r="B1386" t="s">
        <v>1407</v>
      </c>
      <c r="C1386" s="4" t="s">
        <v>17</v>
      </c>
      <c r="D1386" t="s">
        <v>18</v>
      </c>
      <c r="E1386" s="4">
        <v>121</v>
      </c>
      <c r="F1386" s="4">
        <v>4</v>
      </c>
      <c r="G1386" s="4">
        <v>49</v>
      </c>
      <c r="H1386" s="4">
        <v>129</v>
      </c>
      <c r="I1386" s="4">
        <v>63</v>
      </c>
      <c r="J1386" s="6">
        <v>980.87</v>
      </c>
      <c r="K1386" s="4">
        <v>0.59</v>
      </c>
      <c r="L1386" s="4" t="s">
        <v>27</v>
      </c>
      <c r="M1386" s="4">
        <f>Inventory[[#This Row],[Daily_Demand]]*Inventory[[#This Row],[Lead_Time_Days]]</f>
        <v>484</v>
      </c>
      <c r="N1386" s="4">
        <f>MAX(0, Inventory[[#This Row],[Demand_Duration_Lead_time]]+Inventory[[#This Row],[Safety_Stock]]-Inventory[[#This Row],[Current_Inventory]])</f>
        <v>564</v>
      </c>
      <c r="O13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86" s="8">
        <f>Inventory[[#This Row],[Current_Inventory]]*Inventory[[#This Row],[Unit_Cost]]</f>
        <v>48062.63</v>
      </c>
      <c r="Q1386" t="str">
        <f>IF(Inventory[[#This Row],[Stockout_Risk_Score]] &gt;= 0.8, "Critical",
   IF(Inventory[[#This Row],[Stockout_Risk_Score]] &gt;= 0.6, "High",
      IF(Inventory[[#This Row],[Stockout_Risk_Score]] &gt;= 0.3, "Medium", "Low")
   )
)</f>
        <v>Medium</v>
      </c>
      <c r="R1386">
        <f>Inventory[[#This Row],[Lead_Time_Days]]*0.8</f>
        <v>3.2</v>
      </c>
      <c r="S1386">
        <f>MAX(0,Inventory[[#This Row],[Daily_Demand]]*Inventory[[#This Row],[Adj_Lead_Time]]+Inventory[[#This Row],[Safety_Stock]]-Inventory[[#This Row],[Current_Inventory]])</f>
        <v>467.20000000000005</v>
      </c>
    </row>
    <row r="1387" spans="1:19" x14ac:dyDescent="0.25">
      <c r="A1387">
        <v>1386</v>
      </c>
      <c r="B1387" t="s">
        <v>1408</v>
      </c>
      <c r="C1387" s="4" t="s">
        <v>17</v>
      </c>
      <c r="D1387" t="s">
        <v>18</v>
      </c>
      <c r="E1387" s="4">
        <v>28</v>
      </c>
      <c r="F1387" s="4">
        <v>11</v>
      </c>
      <c r="G1387" s="4">
        <v>458</v>
      </c>
      <c r="H1387" s="4">
        <v>178</v>
      </c>
      <c r="I1387" s="4">
        <v>232</v>
      </c>
      <c r="J1387" s="6">
        <v>818.86</v>
      </c>
      <c r="K1387" s="4">
        <v>0.52600000000000002</v>
      </c>
      <c r="L1387" s="4" t="s">
        <v>15</v>
      </c>
      <c r="M1387" s="4">
        <f>Inventory[[#This Row],[Daily_Demand]]*Inventory[[#This Row],[Lead_Time_Days]]</f>
        <v>308</v>
      </c>
      <c r="N1387" s="4">
        <f>MAX(0, Inventory[[#This Row],[Demand_Duration_Lead_time]]+Inventory[[#This Row],[Safety_Stock]]-Inventory[[#This Row],[Current_Inventory]])</f>
        <v>28</v>
      </c>
      <c r="O13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87" s="8">
        <f>Inventory[[#This Row],[Current_Inventory]]*Inventory[[#This Row],[Unit_Cost]]</f>
        <v>375037.88</v>
      </c>
      <c r="Q1387" t="str">
        <f>IF(Inventory[[#This Row],[Stockout_Risk_Score]] &gt;= 0.8, "Critical",
   IF(Inventory[[#This Row],[Stockout_Risk_Score]] &gt;= 0.6, "High",
      IF(Inventory[[#This Row],[Stockout_Risk_Score]] &gt;= 0.3, "Medium", "Low")
   )
)</f>
        <v>Medium</v>
      </c>
      <c r="R1387">
        <f>Inventory[[#This Row],[Lead_Time_Days]]*0.8</f>
        <v>8.8000000000000007</v>
      </c>
      <c r="S1387">
        <f>MAX(0,Inventory[[#This Row],[Daily_Demand]]*Inventory[[#This Row],[Adj_Lead_Time]]+Inventory[[#This Row],[Safety_Stock]]-Inventory[[#This Row],[Current_Inventory]])</f>
        <v>0</v>
      </c>
    </row>
    <row r="1388" spans="1:19" x14ac:dyDescent="0.25">
      <c r="A1388">
        <v>1387</v>
      </c>
      <c r="B1388" t="s">
        <v>1409</v>
      </c>
      <c r="C1388" s="4" t="s">
        <v>41</v>
      </c>
      <c r="D1388" t="s">
        <v>14</v>
      </c>
      <c r="E1388" s="4">
        <v>179</v>
      </c>
      <c r="F1388" s="4">
        <v>5</v>
      </c>
      <c r="G1388" s="4">
        <v>359</v>
      </c>
      <c r="H1388" s="4">
        <v>77</v>
      </c>
      <c r="I1388" s="4">
        <v>363</v>
      </c>
      <c r="J1388" s="6">
        <v>314.17</v>
      </c>
      <c r="K1388" s="4">
        <v>0.13300000000000001</v>
      </c>
      <c r="L1388" s="4" t="s">
        <v>27</v>
      </c>
      <c r="M1388" s="4">
        <f>Inventory[[#This Row],[Daily_Demand]]*Inventory[[#This Row],[Lead_Time_Days]]</f>
        <v>895</v>
      </c>
      <c r="N1388" s="4">
        <f>MAX(0, Inventory[[#This Row],[Demand_Duration_Lead_time]]+Inventory[[#This Row],[Safety_Stock]]-Inventory[[#This Row],[Current_Inventory]])</f>
        <v>613</v>
      </c>
      <c r="O13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88" s="8">
        <f>Inventory[[#This Row],[Current_Inventory]]*Inventory[[#This Row],[Unit_Cost]]</f>
        <v>112787.03</v>
      </c>
      <c r="Q1388" t="str">
        <f>IF(Inventory[[#This Row],[Stockout_Risk_Score]] &gt;= 0.8, "Critical",
   IF(Inventory[[#This Row],[Stockout_Risk_Score]] &gt;= 0.6, "High",
      IF(Inventory[[#This Row],[Stockout_Risk_Score]] &gt;= 0.3, "Medium", "Low")
   )
)</f>
        <v>Low</v>
      </c>
      <c r="R1388">
        <f>Inventory[[#This Row],[Lead_Time_Days]]*0.8</f>
        <v>4</v>
      </c>
      <c r="S1388">
        <f>MAX(0,Inventory[[#This Row],[Daily_Demand]]*Inventory[[#This Row],[Adj_Lead_Time]]+Inventory[[#This Row],[Safety_Stock]]-Inventory[[#This Row],[Current_Inventory]])</f>
        <v>434</v>
      </c>
    </row>
    <row r="1389" spans="1:19" x14ac:dyDescent="0.25">
      <c r="A1389">
        <v>1388</v>
      </c>
      <c r="B1389" t="s">
        <v>1410</v>
      </c>
      <c r="C1389" s="4" t="s">
        <v>41</v>
      </c>
      <c r="D1389" t="s">
        <v>22</v>
      </c>
      <c r="E1389" s="4">
        <v>185</v>
      </c>
      <c r="F1389" s="4">
        <v>4</v>
      </c>
      <c r="G1389" s="4">
        <v>145</v>
      </c>
      <c r="H1389" s="4">
        <v>68</v>
      </c>
      <c r="I1389" s="4">
        <v>93</v>
      </c>
      <c r="J1389" s="6">
        <v>1180.3699999999999</v>
      </c>
      <c r="K1389" s="4">
        <v>0.19700000000000001</v>
      </c>
      <c r="L1389" s="4" t="s">
        <v>27</v>
      </c>
      <c r="M1389" s="4">
        <f>Inventory[[#This Row],[Daily_Demand]]*Inventory[[#This Row],[Lead_Time_Days]]</f>
        <v>740</v>
      </c>
      <c r="N1389" s="4">
        <f>MAX(0, Inventory[[#This Row],[Demand_Duration_Lead_time]]+Inventory[[#This Row],[Safety_Stock]]-Inventory[[#This Row],[Current_Inventory]])</f>
        <v>663</v>
      </c>
      <c r="O13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89" s="8">
        <f>Inventory[[#This Row],[Current_Inventory]]*Inventory[[#This Row],[Unit_Cost]]</f>
        <v>171153.65</v>
      </c>
      <c r="Q1389" t="str">
        <f>IF(Inventory[[#This Row],[Stockout_Risk_Score]] &gt;= 0.8, "Critical",
   IF(Inventory[[#This Row],[Stockout_Risk_Score]] &gt;= 0.6, "High",
      IF(Inventory[[#This Row],[Stockout_Risk_Score]] &gt;= 0.3, "Medium", "Low")
   )
)</f>
        <v>Low</v>
      </c>
      <c r="R1389">
        <f>Inventory[[#This Row],[Lead_Time_Days]]*0.8</f>
        <v>3.2</v>
      </c>
      <c r="S1389">
        <f>MAX(0,Inventory[[#This Row],[Daily_Demand]]*Inventory[[#This Row],[Adj_Lead_Time]]+Inventory[[#This Row],[Safety_Stock]]-Inventory[[#This Row],[Current_Inventory]])</f>
        <v>515</v>
      </c>
    </row>
    <row r="1390" spans="1:19" x14ac:dyDescent="0.25">
      <c r="A1390">
        <v>1389</v>
      </c>
      <c r="B1390" t="s">
        <v>1411</v>
      </c>
      <c r="C1390" s="4" t="s">
        <v>21</v>
      </c>
      <c r="D1390" t="s">
        <v>14</v>
      </c>
      <c r="E1390" s="4">
        <v>43</v>
      </c>
      <c r="F1390" s="4">
        <v>13</v>
      </c>
      <c r="G1390" s="4">
        <v>615</v>
      </c>
      <c r="H1390" s="4">
        <v>139</v>
      </c>
      <c r="I1390" s="4">
        <v>223</v>
      </c>
      <c r="J1390" s="6">
        <v>1435.15</v>
      </c>
      <c r="K1390" s="4">
        <v>0.14199999999999999</v>
      </c>
      <c r="L1390" s="4" t="s">
        <v>15</v>
      </c>
      <c r="M1390" s="4">
        <f>Inventory[[#This Row],[Daily_Demand]]*Inventory[[#This Row],[Lead_Time_Days]]</f>
        <v>559</v>
      </c>
      <c r="N1390" s="4">
        <f>MAX(0, Inventory[[#This Row],[Demand_Duration_Lead_time]]+Inventory[[#This Row],[Safety_Stock]]-Inventory[[#This Row],[Current_Inventory]])</f>
        <v>83</v>
      </c>
      <c r="O13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90" s="8">
        <f>Inventory[[#This Row],[Current_Inventory]]*Inventory[[#This Row],[Unit_Cost]]</f>
        <v>882617.25</v>
      </c>
      <c r="Q1390" t="str">
        <f>IF(Inventory[[#This Row],[Stockout_Risk_Score]] &gt;= 0.8, "Critical",
   IF(Inventory[[#This Row],[Stockout_Risk_Score]] &gt;= 0.6, "High",
      IF(Inventory[[#This Row],[Stockout_Risk_Score]] &gt;= 0.3, "Medium", "Low")
   )
)</f>
        <v>Low</v>
      </c>
      <c r="R1390">
        <f>Inventory[[#This Row],[Lead_Time_Days]]*0.8</f>
        <v>10.4</v>
      </c>
      <c r="S1390">
        <f>MAX(0,Inventory[[#This Row],[Daily_Demand]]*Inventory[[#This Row],[Adj_Lead_Time]]+Inventory[[#This Row],[Safety_Stock]]-Inventory[[#This Row],[Current_Inventory]])</f>
        <v>0</v>
      </c>
    </row>
    <row r="1391" spans="1:19" x14ac:dyDescent="0.25">
      <c r="A1391">
        <v>1390</v>
      </c>
      <c r="B1391" t="s">
        <v>1412</v>
      </c>
      <c r="C1391" s="4" t="s">
        <v>13</v>
      </c>
      <c r="D1391" t="s">
        <v>18</v>
      </c>
      <c r="E1391" s="4">
        <v>199</v>
      </c>
      <c r="F1391" s="4">
        <v>4</v>
      </c>
      <c r="G1391" s="4">
        <v>585</v>
      </c>
      <c r="H1391" s="4">
        <v>275</v>
      </c>
      <c r="I1391" s="4">
        <v>63</v>
      </c>
      <c r="J1391" s="6">
        <v>1367.3</v>
      </c>
      <c r="K1391" s="4">
        <v>0.69299999999999995</v>
      </c>
      <c r="L1391" s="4" t="s">
        <v>19</v>
      </c>
      <c r="M1391" s="4">
        <f>Inventory[[#This Row],[Daily_Demand]]*Inventory[[#This Row],[Lead_Time_Days]]</f>
        <v>796</v>
      </c>
      <c r="N1391" s="4">
        <f>MAX(0, Inventory[[#This Row],[Demand_Duration_Lead_time]]+Inventory[[#This Row],[Safety_Stock]]-Inventory[[#This Row],[Current_Inventory]])</f>
        <v>486</v>
      </c>
      <c r="O13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91" s="8">
        <f>Inventory[[#This Row],[Current_Inventory]]*Inventory[[#This Row],[Unit_Cost]]</f>
        <v>799870.5</v>
      </c>
      <c r="Q1391" t="str">
        <f>IF(Inventory[[#This Row],[Stockout_Risk_Score]] &gt;= 0.8, "Critical",
   IF(Inventory[[#This Row],[Stockout_Risk_Score]] &gt;= 0.6, "High",
      IF(Inventory[[#This Row],[Stockout_Risk_Score]] &gt;= 0.3, "Medium", "Low")
   )
)</f>
        <v>High</v>
      </c>
      <c r="R1391">
        <f>Inventory[[#This Row],[Lead_Time_Days]]*0.8</f>
        <v>3.2</v>
      </c>
      <c r="S1391">
        <f>MAX(0,Inventory[[#This Row],[Daily_Demand]]*Inventory[[#This Row],[Adj_Lead_Time]]+Inventory[[#This Row],[Safety_Stock]]-Inventory[[#This Row],[Current_Inventory]])</f>
        <v>326.80000000000007</v>
      </c>
    </row>
    <row r="1392" spans="1:19" x14ac:dyDescent="0.25">
      <c r="A1392">
        <v>1391</v>
      </c>
      <c r="B1392" t="s">
        <v>1413</v>
      </c>
      <c r="C1392" s="4" t="s">
        <v>26</v>
      </c>
      <c r="D1392" t="s">
        <v>22</v>
      </c>
      <c r="E1392" s="4">
        <v>70</v>
      </c>
      <c r="F1392" s="4">
        <v>13</v>
      </c>
      <c r="G1392" s="4">
        <v>385</v>
      </c>
      <c r="H1392" s="4">
        <v>84</v>
      </c>
      <c r="I1392" s="4">
        <v>349</v>
      </c>
      <c r="J1392" s="6">
        <v>817.84</v>
      </c>
      <c r="K1392" s="4">
        <v>0.52900000000000003</v>
      </c>
      <c r="L1392" s="4" t="s">
        <v>15</v>
      </c>
      <c r="M1392" s="4">
        <f>Inventory[[#This Row],[Daily_Demand]]*Inventory[[#This Row],[Lead_Time_Days]]</f>
        <v>910</v>
      </c>
      <c r="N1392" s="4">
        <f>MAX(0, Inventory[[#This Row],[Demand_Duration_Lead_time]]+Inventory[[#This Row],[Safety_Stock]]-Inventory[[#This Row],[Current_Inventory]])</f>
        <v>609</v>
      </c>
      <c r="O13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92" s="8">
        <f>Inventory[[#This Row],[Current_Inventory]]*Inventory[[#This Row],[Unit_Cost]]</f>
        <v>314868.40000000002</v>
      </c>
      <c r="Q1392" t="str">
        <f>IF(Inventory[[#This Row],[Stockout_Risk_Score]] &gt;= 0.8, "Critical",
   IF(Inventory[[#This Row],[Stockout_Risk_Score]] &gt;= 0.6, "High",
      IF(Inventory[[#This Row],[Stockout_Risk_Score]] &gt;= 0.3, "Medium", "Low")
   )
)</f>
        <v>Medium</v>
      </c>
      <c r="R1392">
        <f>Inventory[[#This Row],[Lead_Time_Days]]*0.8</f>
        <v>10.4</v>
      </c>
      <c r="S1392">
        <f>MAX(0,Inventory[[#This Row],[Daily_Demand]]*Inventory[[#This Row],[Adj_Lead_Time]]+Inventory[[#This Row],[Safety_Stock]]-Inventory[[#This Row],[Current_Inventory]])</f>
        <v>427</v>
      </c>
    </row>
    <row r="1393" spans="1:19" x14ac:dyDescent="0.25">
      <c r="A1393">
        <v>1392</v>
      </c>
      <c r="B1393" t="s">
        <v>1414</v>
      </c>
      <c r="C1393" s="4" t="s">
        <v>41</v>
      </c>
      <c r="D1393" t="s">
        <v>14</v>
      </c>
      <c r="E1393" s="4">
        <v>10</v>
      </c>
      <c r="F1393" s="4">
        <v>14</v>
      </c>
      <c r="G1393" s="4">
        <v>462</v>
      </c>
      <c r="H1393" s="4">
        <v>99</v>
      </c>
      <c r="I1393" s="4">
        <v>122</v>
      </c>
      <c r="J1393" s="6">
        <v>318.31</v>
      </c>
      <c r="K1393" s="4">
        <v>0.43</v>
      </c>
      <c r="L1393" s="4" t="s">
        <v>27</v>
      </c>
      <c r="M1393" s="4">
        <f>Inventory[[#This Row],[Daily_Demand]]*Inventory[[#This Row],[Lead_Time_Days]]</f>
        <v>140</v>
      </c>
      <c r="N1393" s="4">
        <f>MAX(0, Inventory[[#This Row],[Demand_Duration_Lead_time]]+Inventory[[#This Row],[Safety_Stock]]-Inventory[[#This Row],[Current_Inventory]])</f>
        <v>0</v>
      </c>
      <c r="O13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93" s="8">
        <f>Inventory[[#This Row],[Current_Inventory]]*Inventory[[#This Row],[Unit_Cost]]</f>
        <v>147059.22</v>
      </c>
      <c r="Q1393" t="str">
        <f>IF(Inventory[[#This Row],[Stockout_Risk_Score]] &gt;= 0.8, "Critical",
   IF(Inventory[[#This Row],[Stockout_Risk_Score]] &gt;= 0.6, "High",
      IF(Inventory[[#This Row],[Stockout_Risk_Score]] &gt;= 0.3, "Medium", "Low")
   )
)</f>
        <v>Medium</v>
      </c>
      <c r="R1393">
        <f>Inventory[[#This Row],[Lead_Time_Days]]*0.8</f>
        <v>11.200000000000001</v>
      </c>
      <c r="S1393">
        <f>MAX(0,Inventory[[#This Row],[Daily_Demand]]*Inventory[[#This Row],[Adj_Lead_Time]]+Inventory[[#This Row],[Safety_Stock]]-Inventory[[#This Row],[Current_Inventory]])</f>
        <v>0</v>
      </c>
    </row>
    <row r="1394" spans="1:19" x14ac:dyDescent="0.25">
      <c r="A1394">
        <v>1393</v>
      </c>
      <c r="B1394" t="s">
        <v>1415</v>
      </c>
      <c r="C1394" s="4" t="s">
        <v>17</v>
      </c>
      <c r="D1394" t="s">
        <v>14</v>
      </c>
      <c r="E1394" s="4">
        <v>25</v>
      </c>
      <c r="F1394" s="4">
        <v>10</v>
      </c>
      <c r="G1394" s="4">
        <v>282</v>
      </c>
      <c r="H1394" s="4">
        <v>163</v>
      </c>
      <c r="I1394" s="4">
        <v>272</v>
      </c>
      <c r="J1394" s="6">
        <v>1024</v>
      </c>
      <c r="K1394" s="4">
        <v>0.79800000000000004</v>
      </c>
      <c r="L1394" s="4" t="s">
        <v>19</v>
      </c>
      <c r="M1394" s="4">
        <f>Inventory[[#This Row],[Daily_Demand]]*Inventory[[#This Row],[Lead_Time_Days]]</f>
        <v>250</v>
      </c>
      <c r="N1394" s="4">
        <f>MAX(0, Inventory[[#This Row],[Demand_Duration_Lead_time]]+Inventory[[#This Row],[Safety_Stock]]-Inventory[[#This Row],[Current_Inventory]])</f>
        <v>131</v>
      </c>
      <c r="O13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94" s="8">
        <f>Inventory[[#This Row],[Current_Inventory]]*Inventory[[#This Row],[Unit_Cost]]</f>
        <v>288768</v>
      </c>
      <c r="Q1394" t="str">
        <f>IF(Inventory[[#This Row],[Stockout_Risk_Score]] &gt;= 0.8, "Critical",
   IF(Inventory[[#This Row],[Stockout_Risk_Score]] &gt;= 0.6, "High",
      IF(Inventory[[#This Row],[Stockout_Risk_Score]] &gt;= 0.3, "Medium", "Low")
   )
)</f>
        <v>High</v>
      </c>
      <c r="R1394">
        <f>Inventory[[#This Row],[Lead_Time_Days]]*0.8</f>
        <v>8</v>
      </c>
      <c r="S1394">
        <f>MAX(0,Inventory[[#This Row],[Daily_Demand]]*Inventory[[#This Row],[Adj_Lead_Time]]+Inventory[[#This Row],[Safety_Stock]]-Inventory[[#This Row],[Current_Inventory]])</f>
        <v>81</v>
      </c>
    </row>
    <row r="1395" spans="1:19" x14ac:dyDescent="0.25">
      <c r="A1395">
        <v>1394</v>
      </c>
      <c r="B1395" t="s">
        <v>1416</v>
      </c>
      <c r="C1395" s="4" t="s">
        <v>21</v>
      </c>
      <c r="D1395" t="s">
        <v>22</v>
      </c>
      <c r="E1395" s="4">
        <v>77</v>
      </c>
      <c r="F1395" s="4">
        <v>5</v>
      </c>
      <c r="G1395" s="4">
        <v>241</v>
      </c>
      <c r="H1395" s="4">
        <v>227</v>
      </c>
      <c r="I1395" s="4">
        <v>51</v>
      </c>
      <c r="J1395" s="6">
        <v>1786.34</v>
      </c>
      <c r="K1395" s="4">
        <v>0.32600000000000001</v>
      </c>
      <c r="L1395" s="4" t="s">
        <v>27</v>
      </c>
      <c r="M1395" s="4">
        <f>Inventory[[#This Row],[Daily_Demand]]*Inventory[[#This Row],[Lead_Time_Days]]</f>
        <v>385</v>
      </c>
      <c r="N1395" s="4">
        <f>MAX(0, Inventory[[#This Row],[Demand_Duration_Lead_time]]+Inventory[[#This Row],[Safety_Stock]]-Inventory[[#This Row],[Current_Inventory]])</f>
        <v>371</v>
      </c>
      <c r="O13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95" s="8">
        <f>Inventory[[#This Row],[Current_Inventory]]*Inventory[[#This Row],[Unit_Cost]]</f>
        <v>430507.94</v>
      </c>
      <c r="Q1395" t="str">
        <f>IF(Inventory[[#This Row],[Stockout_Risk_Score]] &gt;= 0.8, "Critical",
   IF(Inventory[[#This Row],[Stockout_Risk_Score]] &gt;= 0.6, "High",
      IF(Inventory[[#This Row],[Stockout_Risk_Score]] &gt;= 0.3, "Medium", "Low")
   )
)</f>
        <v>Medium</v>
      </c>
      <c r="R1395">
        <f>Inventory[[#This Row],[Lead_Time_Days]]*0.8</f>
        <v>4</v>
      </c>
      <c r="S1395">
        <f>MAX(0,Inventory[[#This Row],[Daily_Demand]]*Inventory[[#This Row],[Adj_Lead_Time]]+Inventory[[#This Row],[Safety_Stock]]-Inventory[[#This Row],[Current_Inventory]])</f>
        <v>294</v>
      </c>
    </row>
    <row r="1396" spans="1:19" x14ac:dyDescent="0.25">
      <c r="A1396">
        <v>1395</v>
      </c>
      <c r="B1396" t="s">
        <v>1417</v>
      </c>
      <c r="C1396" s="4" t="s">
        <v>26</v>
      </c>
      <c r="D1396" t="s">
        <v>18</v>
      </c>
      <c r="E1396" s="4">
        <v>78</v>
      </c>
      <c r="F1396" s="4">
        <v>10</v>
      </c>
      <c r="G1396" s="4">
        <v>21</v>
      </c>
      <c r="H1396" s="4">
        <v>37</v>
      </c>
      <c r="I1396" s="4">
        <v>259</v>
      </c>
      <c r="J1396" s="6">
        <v>964.01</v>
      </c>
      <c r="K1396" s="4">
        <v>0.56799999999999995</v>
      </c>
      <c r="L1396" s="4" t="s">
        <v>15</v>
      </c>
      <c r="M1396" s="4">
        <f>Inventory[[#This Row],[Daily_Demand]]*Inventory[[#This Row],[Lead_Time_Days]]</f>
        <v>780</v>
      </c>
      <c r="N1396" s="4">
        <f>MAX(0, Inventory[[#This Row],[Demand_Duration_Lead_time]]+Inventory[[#This Row],[Safety_Stock]]-Inventory[[#This Row],[Current_Inventory]])</f>
        <v>796</v>
      </c>
      <c r="O13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96" s="8">
        <f>Inventory[[#This Row],[Current_Inventory]]*Inventory[[#This Row],[Unit_Cost]]</f>
        <v>20244.21</v>
      </c>
      <c r="Q1396" t="str">
        <f>IF(Inventory[[#This Row],[Stockout_Risk_Score]] &gt;= 0.8, "Critical",
   IF(Inventory[[#This Row],[Stockout_Risk_Score]] &gt;= 0.6, "High",
      IF(Inventory[[#This Row],[Stockout_Risk_Score]] &gt;= 0.3, "Medium", "Low")
   )
)</f>
        <v>Medium</v>
      </c>
      <c r="R1396">
        <f>Inventory[[#This Row],[Lead_Time_Days]]*0.8</f>
        <v>8</v>
      </c>
      <c r="S1396">
        <f>MAX(0,Inventory[[#This Row],[Daily_Demand]]*Inventory[[#This Row],[Adj_Lead_Time]]+Inventory[[#This Row],[Safety_Stock]]-Inventory[[#This Row],[Current_Inventory]])</f>
        <v>640</v>
      </c>
    </row>
    <row r="1397" spans="1:19" x14ac:dyDescent="0.25">
      <c r="A1397">
        <v>1396</v>
      </c>
      <c r="B1397" t="s">
        <v>1418</v>
      </c>
      <c r="C1397" s="4" t="s">
        <v>21</v>
      </c>
      <c r="D1397" t="s">
        <v>22</v>
      </c>
      <c r="E1397" s="4">
        <v>40</v>
      </c>
      <c r="F1397" s="4">
        <v>13</v>
      </c>
      <c r="G1397" s="4">
        <v>413</v>
      </c>
      <c r="H1397" s="4">
        <v>139</v>
      </c>
      <c r="I1397" s="4">
        <v>310</v>
      </c>
      <c r="J1397" s="6">
        <v>431.58</v>
      </c>
      <c r="K1397" s="4">
        <v>7.3999999999999996E-2</v>
      </c>
      <c r="L1397" s="4" t="s">
        <v>15</v>
      </c>
      <c r="M1397" s="4">
        <f>Inventory[[#This Row],[Daily_Demand]]*Inventory[[#This Row],[Lead_Time_Days]]</f>
        <v>520</v>
      </c>
      <c r="N1397" s="4">
        <f>MAX(0, Inventory[[#This Row],[Demand_Duration_Lead_time]]+Inventory[[#This Row],[Safety_Stock]]-Inventory[[#This Row],[Current_Inventory]])</f>
        <v>246</v>
      </c>
      <c r="O13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97" s="8">
        <f>Inventory[[#This Row],[Current_Inventory]]*Inventory[[#This Row],[Unit_Cost]]</f>
        <v>178242.53999999998</v>
      </c>
      <c r="Q1397" t="str">
        <f>IF(Inventory[[#This Row],[Stockout_Risk_Score]] &gt;= 0.8, "Critical",
   IF(Inventory[[#This Row],[Stockout_Risk_Score]] &gt;= 0.6, "High",
      IF(Inventory[[#This Row],[Stockout_Risk_Score]] &gt;= 0.3, "Medium", "Low")
   )
)</f>
        <v>Low</v>
      </c>
      <c r="R1397">
        <f>Inventory[[#This Row],[Lead_Time_Days]]*0.8</f>
        <v>10.4</v>
      </c>
      <c r="S1397">
        <f>MAX(0,Inventory[[#This Row],[Daily_Demand]]*Inventory[[#This Row],[Adj_Lead_Time]]+Inventory[[#This Row],[Safety_Stock]]-Inventory[[#This Row],[Current_Inventory]])</f>
        <v>142</v>
      </c>
    </row>
    <row r="1398" spans="1:19" x14ac:dyDescent="0.25">
      <c r="A1398">
        <v>1397</v>
      </c>
      <c r="B1398" t="s">
        <v>1419</v>
      </c>
      <c r="C1398" s="4" t="s">
        <v>26</v>
      </c>
      <c r="D1398" t="s">
        <v>14</v>
      </c>
      <c r="E1398" s="4">
        <v>135</v>
      </c>
      <c r="F1398" s="4">
        <v>11</v>
      </c>
      <c r="G1398" s="4">
        <v>325</v>
      </c>
      <c r="H1398" s="4">
        <v>75</v>
      </c>
      <c r="I1398" s="4">
        <v>139</v>
      </c>
      <c r="J1398" s="6">
        <v>231.45</v>
      </c>
      <c r="K1398" s="4">
        <v>0.74399999999999999</v>
      </c>
      <c r="L1398" s="4" t="s">
        <v>15</v>
      </c>
      <c r="M1398" s="4">
        <f>Inventory[[#This Row],[Daily_Demand]]*Inventory[[#This Row],[Lead_Time_Days]]</f>
        <v>1485</v>
      </c>
      <c r="N1398" s="4">
        <f>MAX(0, Inventory[[#This Row],[Demand_Duration_Lead_time]]+Inventory[[#This Row],[Safety_Stock]]-Inventory[[#This Row],[Current_Inventory]])</f>
        <v>1235</v>
      </c>
      <c r="O13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398" s="8">
        <f>Inventory[[#This Row],[Current_Inventory]]*Inventory[[#This Row],[Unit_Cost]]</f>
        <v>75221.25</v>
      </c>
      <c r="Q1398" t="str">
        <f>IF(Inventory[[#This Row],[Stockout_Risk_Score]] &gt;= 0.8, "Critical",
   IF(Inventory[[#This Row],[Stockout_Risk_Score]] &gt;= 0.6, "High",
      IF(Inventory[[#This Row],[Stockout_Risk_Score]] &gt;= 0.3, "Medium", "Low")
   )
)</f>
        <v>High</v>
      </c>
      <c r="R1398">
        <f>Inventory[[#This Row],[Lead_Time_Days]]*0.8</f>
        <v>8.8000000000000007</v>
      </c>
      <c r="S1398">
        <f>MAX(0,Inventory[[#This Row],[Daily_Demand]]*Inventory[[#This Row],[Adj_Lead_Time]]+Inventory[[#This Row],[Safety_Stock]]-Inventory[[#This Row],[Current_Inventory]])</f>
        <v>938</v>
      </c>
    </row>
    <row r="1399" spans="1:19" x14ac:dyDescent="0.25">
      <c r="A1399">
        <v>1398</v>
      </c>
      <c r="B1399" t="s">
        <v>1420</v>
      </c>
      <c r="C1399" s="4" t="s">
        <v>26</v>
      </c>
      <c r="D1399" t="s">
        <v>14</v>
      </c>
      <c r="E1399" s="4">
        <v>174</v>
      </c>
      <c r="F1399" s="4">
        <v>6</v>
      </c>
      <c r="G1399" s="4">
        <v>165</v>
      </c>
      <c r="H1399" s="4">
        <v>153</v>
      </c>
      <c r="I1399" s="4">
        <v>392</v>
      </c>
      <c r="J1399" s="6">
        <v>1890.66</v>
      </c>
      <c r="K1399" s="4">
        <v>0.69499999999999995</v>
      </c>
      <c r="L1399" s="4" t="s">
        <v>19</v>
      </c>
      <c r="M1399" s="4">
        <f>Inventory[[#This Row],[Daily_Demand]]*Inventory[[#This Row],[Lead_Time_Days]]</f>
        <v>1044</v>
      </c>
      <c r="N1399" s="4">
        <f>MAX(0, Inventory[[#This Row],[Demand_Duration_Lead_time]]+Inventory[[#This Row],[Safety_Stock]]-Inventory[[#This Row],[Current_Inventory]])</f>
        <v>1032</v>
      </c>
      <c r="O13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399" s="8">
        <f>Inventory[[#This Row],[Current_Inventory]]*Inventory[[#This Row],[Unit_Cost]]</f>
        <v>311958.90000000002</v>
      </c>
      <c r="Q1399" t="str">
        <f>IF(Inventory[[#This Row],[Stockout_Risk_Score]] &gt;= 0.8, "Critical",
   IF(Inventory[[#This Row],[Stockout_Risk_Score]] &gt;= 0.6, "High",
      IF(Inventory[[#This Row],[Stockout_Risk_Score]] &gt;= 0.3, "Medium", "Low")
   )
)</f>
        <v>High</v>
      </c>
      <c r="R1399">
        <f>Inventory[[#This Row],[Lead_Time_Days]]*0.8</f>
        <v>4.8000000000000007</v>
      </c>
      <c r="S1399">
        <f>MAX(0,Inventory[[#This Row],[Daily_Demand]]*Inventory[[#This Row],[Adj_Lead_Time]]+Inventory[[#This Row],[Safety_Stock]]-Inventory[[#This Row],[Current_Inventory]])</f>
        <v>823.20000000000016</v>
      </c>
    </row>
    <row r="1400" spans="1:19" x14ac:dyDescent="0.25">
      <c r="A1400">
        <v>1399</v>
      </c>
      <c r="B1400" t="s">
        <v>1421</v>
      </c>
      <c r="C1400" s="4" t="s">
        <v>41</v>
      </c>
      <c r="D1400" t="s">
        <v>14</v>
      </c>
      <c r="E1400" s="4">
        <v>177</v>
      </c>
      <c r="F1400" s="4">
        <v>8</v>
      </c>
      <c r="G1400" s="4">
        <v>549</v>
      </c>
      <c r="H1400" s="4">
        <v>286</v>
      </c>
      <c r="I1400" s="4">
        <v>383</v>
      </c>
      <c r="J1400" s="6">
        <v>1498.87</v>
      </c>
      <c r="K1400" s="4">
        <v>0.80200000000000005</v>
      </c>
      <c r="L1400" s="4" t="s">
        <v>27</v>
      </c>
      <c r="M1400" s="4">
        <f>Inventory[[#This Row],[Daily_Demand]]*Inventory[[#This Row],[Lead_Time_Days]]</f>
        <v>1416</v>
      </c>
      <c r="N1400" s="4">
        <f>MAX(0, Inventory[[#This Row],[Demand_Duration_Lead_time]]+Inventory[[#This Row],[Safety_Stock]]-Inventory[[#This Row],[Current_Inventory]])</f>
        <v>1153</v>
      </c>
      <c r="O14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00" s="8">
        <f>Inventory[[#This Row],[Current_Inventory]]*Inventory[[#This Row],[Unit_Cost]]</f>
        <v>822879.62999999989</v>
      </c>
      <c r="Q1400" t="str">
        <f>IF(Inventory[[#This Row],[Stockout_Risk_Score]] &gt;= 0.8, "Critical",
   IF(Inventory[[#This Row],[Stockout_Risk_Score]] &gt;= 0.6, "High",
      IF(Inventory[[#This Row],[Stockout_Risk_Score]] &gt;= 0.3, "Medium", "Low")
   )
)</f>
        <v>Critical</v>
      </c>
      <c r="R1400">
        <f>Inventory[[#This Row],[Lead_Time_Days]]*0.8</f>
        <v>6.4</v>
      </c>
      <c r="S1400">
        <f>MAX(0,Inventory[[#This Row],[Daily_Demand]]*Inventory[[#This Row],[Adj_Lead_Time]]+Inventory[[#This Row],[Safety_Stock]]-Inventory[[#This Row],[Current_Inventory]])</f>
        <v>869.8</v>
      </c>
    </row>
    <row r="1401" spans="1:19" x14ac:dyDescent="0.25">
      <c r="A1401">
        <v>1400</v>
      </c>
      <c r="B1401" t="s">
        <v>1422</v>
      </c>
      <c r="C1401" s="4" t="s">
        <v>21</v>
      </c>
      <c r="D1401" t="s">
        <v>14</v>
      </c>
      <c r="E1401" s="4">
        <v>48</v>
      </c>
      <c r="F1401" s="4">
        <v>6</v>
      </c>
      <c r="G1401" s="4">
        <v>547</v>
      </c>
      <c r="H1401" s="4">
        <v>112</v>
      </c>
      <c r="I1401" s="4">
        <v>301</v>
      </c>
      <c r="J1401" s="6">
        <v>660.29</v>
      </c>
      <c r="K1401" s="4">
        <v>0.88400000000000001</v>
      </c>
      <c r="L1401" s="4" t="s">
        <v>19</v>
      </c>
      <c r="M1401" s="4">
        <f>Inventory[[#This Row],[Daily_Demand]]*Inventory[[#This Row],[Lead_Time_Days]]</f>
        <v>288</v>
      </c>
      <c r="N1401" s="4">
        <f>MAX(0, Inventory[[#This Row],[Demand_Duration_Lead_time]]+Inventory[[#This Row],[Safety_Stock]]-Inventory[[#This Row],[Current_Inventory]])</f>
        <v>0</v>
      </c>
      <c r="O14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01" s="8">
        <f>Inventory[[#This Row],[Current_Inventory]]*Inventory[[#This Row],[Unit_Cost]]</f>
        <v>361178.63</v>
      </c>
      <c r="Q1401" t="str">
        <f>IF(Inventory[[#This Row],[Stockout_Risk_Score]] &gt;= 0.8, "Critical",
   IF(Inventory[[#This Row],[Stockout_Risk_Score]] &gt;= 0.6, "High",
      IF(Inventory[[#This Row],[Stockout_Risk_Score]] &gt;= 0.3, "Medium", "Low")
   )
)</f>
        <v>Critical</v>
      </c>
      <c r="R1401">
        <f>Inventory[[#This Row],[Lead_Time_Days]]*0.8</f>
        <v>4.8000000000000007</v>
      </c>
      <c r="S1401">
        <f>MAX(0,Inventory[[#This Row],[Daily_Demand]]*Inventory[[#This Row],[Adj_Lead_Time]]+Inventory[[#This Row],[Safety_Stock]]-Inventory[[#This Row],[Current_Inventory]])</f>
        <v>0</v>
      </c>
    </row>
    <row r="1402" spans="1:19" x14ac:dyDescent="0.25">
      <c r="A1402">
        <v>1401</v>
      </c>
      <c r="B1402" t="s">
        <v>1423</v>
      </c>
      <c r="C1402" s="4" t="s">
        <v>21</v>
      </c>
      <c r="D1402" t="s">
        <v>18</v>
      </c>
      <c r="E1402" s="4">
        <v>95</v>
      </c>
      <c r="F1402" s="4">
        <v>2</v>
      </c>
      <c r="G1402" s="4">
        <v>327</v>
      </c>
      <c r="H1402" s="4">
        <v>46</v>
      </c>
      <c r="I1402" s="4">
        <v>382</v>
      </c>
      <c r="J1402" s="6">
        <v>625.94000000000005</v>
      </c>
      <c r="K1402" s="4">
        <v>0.75800000000000001</v>
      </c>
      <c r="L1402" s="4" t="s">
        <v>15</v>
      </c>
      <c r="M1402" s="4">
        <f>Inventory[[#This Row],[Daily_Demand]]*Inventory[[#This Row],[Lead_Time_Days]]</f>
        <v>190</v>
      </c>
      <c r="N1402" s="4">
        <f>MAX(0, Inventory[[#This Row],[Demand_Duration_Lead_time]]+Inventory[[#This Row],[Safety_Stock]]-Inventory[[#This Row],[Current_Inventory]])</f>
        <v>0</v>
      </c>
      <c r="O14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02" s="8">
        <f>Inventory[[#This Row],[Current_Inventory]]*Inventory[[#This Row],[Unit_Cost]]</f>
        <v>204682.38</v>
      </c>
      <c r="Q1402" t="str">
        <f>IF(Inventory[[#This Row],[Stockout_Risk_Score]] &gt;= 0.8, "Critical",
   IF(Inventory[[#This Row],[Stockout_Risk_Score]] &gt;= 0.6, "High",
      IF(Inventory[[#This Row],[Stockout_Risk_Score]] &gt;= 0.3, "Medium", "Low")
   )
)</f>
        <v>High</v>
      </c>
      <c r="R1402">
        <f>Inventory[[#This Row],[Lead_Time_Days]]*0.8</f>
        <v>1.6</v>
      </c>
      <c r="S1402">
        <f>MAX(0,Inventory[[#This Row],[Daily_Demand]]*Inventory[[#This Row],[Adj_Lead_Time]]+Inventory[[#This Row],[Safety_Stock]]-Inventory[[#This Row],[Current_Inventory]])</f>
        <v>0</v>
      </c>
    </row>
    <row r="1403" spans="1:19" x14ac:dyDescent="0.25">
      <c r="A1403">
        <v>1402</v>
      </c>
      <c r="B1403" t="s">
        <v>1424</v>
      </c>
      <c r="C1403" s="4" t="s">
        <v>17</v>
      </c>
      <c r="D1403" t="s">
        <v>18</v>
      </c>
      <c r="E1403" s="4">
        <v>165</v>
      </c>
      <c r="F1403" s="4">
        <v>3</v>
      </c>
      <c r="G1403" s="4">
        <v>690</v>
      </c>
      <c r="H1403" s="4">
        <v>258</v>
      </c>
      <c r="I1403" s="4">
        <v>96</v>
      </c>
      <c r="J1403" s="6">
        <v>1795.68</v>
      </c>
      <c r="K1403" s="4">
        <v>0.84399999999999997</v>
      </c>
      <c r="L1403" s="4" t="s">
        <v>27</v>
      </c>
      <c r="M1403" s="4">
        <f>Inventory[[#This Row],[Daily_Demand]]*Inventory[[#This Row],[Lead_Time_Days]]</f>
        <v>495</v>
      </c>
      <c r="N1403" s="4">
        <f>MAX(0, Inventory[[#This Row],[Demand_Duration_Lead_time]]+Inventory[[#This Row],[Safety_Stock]]-Inventory[[#This Row],[Current_Inventory]])</f>
        <v>63</v>
      </c>
      <c r="O14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03" s="8">
        <f>Inventory[[#This Row],[Current_Inventory]]*Inventory[[#This Row],[Unit_Cost]]</f>
        <v>1239019.2</v>
      </c>
      <c r="Q1403" t="str">
        <f>IF(Inventory[[#This Row],[Stockout_Risk_Score]] &gt;= 0.8, "Critical",
   IF(Inventory[[#This Row],[Stockout_Risk_Score]] &gt;= 0.6, "High",
      IF(Inventory[[#This Row],[Stockout_Risk_Score]] &gt;= 0.3, "Medium", "Low")
   )
)</f>
        <v>Critical</v>
      </c>
      <c r="R1403">
        <f>Inventory[[#This Row],[Lead_Time_Days]]*0.8</f>
        <v>2.4000000000000004</v>
      </c>
      <c r="S1403">
        <f>MAX(0,Inventory[[#This Row],[Daily_Demand]]*Inventory[[#This Row],[Adj_Lead_Time]]+Inventory[[#This Row],[Safety_Stock]]-Inventory[[#This Row],[Current_Inventory]])</f>
        <v>0</v>
      </c>
    </row>
    <row r="1404" spans="1:19" x14ac:dyDescent="0.25">
      <c r="A1404">
        <v>1403</v>
      </c>
      <c r="B1404" t="s">
        <v>1425</v>
      </c>
      <c r="C1404" s="4" t="s">
        <v>17</v>
      </c>
      <c r="D1404" t="s">
        <v>14</v>
      </c>
      <c r="E1404" s="4">
        <v>64</v>
      </c>
      <c r="F1404" s="4">
        <v>12</v>
      </c>
      <c r="G1404" s="4">
        <v>359</v>
      </c>
      <c r="H1404" s="4">
        <v>165</v>
      </c>
      <c r="I1404" s="4">
        <v>384</v>
      </c>
      <c r="J1404" s="6">
        <v>396.26</v>
      </c>
      <c r="K1404" s="4">
        <v>0.34599999999999997</v>
      </c>
      <c r="L1404" s="4" t="s">
        <v>15</v>
      </c>
      <c r="M1404" s="4">
        <f>Inventory[[#This Row],[Daily_Demand]]*Inventory[[#This Row],[Lead_Time_Days]]</f>
        <v>768</v>
      </c>
      <c r="N1404" s="4">
        <f>MAX(0, Inventory[[#This Row],[Demand_Duration_Lead_time]]+Inventory[[#This Row],[Safety_Stock]]-Inventory[[#This Row],[Current_Inventory]])</f>
        <v>574</v>
      </c>
      <c r="O14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04" s="8">
        <f>Inventory[[#This Row],[Current_Inventory]]*Inventory[[#This Row],[Unit_Cost]]</f>
        <v>142257.34</v>
      </c>
      <c r="Q1404" t="str">
        <f>IF(Inventory[[#This Row],[Stockout_Risk_Score]] &gt;= 0.8, "Critical",
   IF(Inventory[[#This Row],[Stockout_Risk_Score]] &gt;= 0.6, "High",
      IF(Inventory[[#This Row],[Stockout_Risk_Score]] &gt;= 0.3, "Medium", "Low")
   )
)</f>
        <v>Medium</v>
      </c>
      <c r="R1404">
        <f>Inventory[[#This Row],[Lead_Time_Days]]*0.8</f>
        <v>9.6000000000000014</v>
      </c>
      <c r="S1404">
        <f>MAX(0,Inventory[[#This Row],[Daily_Demand]]*Inventory[[#This Row],[Adj_Lead_Time]]+Inventory[[#This Row],[Safety_Stock]]-Inventory[[#This Row],[Current_Inventory]])</f>
        <v>420.40000000000009</v>
      </c>
    </row>
    <row r="1405" spans="1:19" x14ac:dyDescent="0.25">
      <c r="A1405">
        <v>1404</v>
      </c>
      <c r="B1405" t="s">
        <v>1426</v>
      </c>
      <c r="C1405" s="4" t="s">
        <v>41</v>
      </c>
      <c r="D1405" t="s">
        <v>18</v>
      </c>
      <c r="E1405" s="4">
        <v>97</v>
      </c>
      <c r="F1405" s="4">
        <v>6</v>
      </c>
      <c r="G1405" s="4">
        <v>371</v>
      </c>
      <c r="H1405" s="4">
        <v>141</v>
      </c>
      <c r="I1405" s="4">
        <v>212</v>
      </c>
      <c r="J1405" s="6">
        <v>1093.32</v>
      </c>
      <c r="K1405" s="4">
        <v>0.34300000000000003</v>
      </c>
      <c r="L1405" s="4" t="s">
        <v>27</v>
      </c>
      <c r="M1405" s="4">
        <f>Inventory[[#This Row],[Daily_Demand]]*Inventory[[#This Row],[Lead_Time_Days]]</f>
        <v>582</v>
      </c>
      <c r="N1405" s="4">
        <f>MAX(0, Inventory[[#This Row],[Demand_Duration_Lead_time]]+Inventory[[#This Row],[Safety_Stock]]-Inventory[[#This Row],[Current_Inventory]])</f>
        <v>352</v>
      </c>
      <c r="O14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05" s="8">
        <f>Inventory[[#This Row],[Current_Inventory]]*Inventory[[#This Row],[Unit_Cost]]</f>
        <v>405621.72</v>
      </c>
      <c r="Q1405" t="str">
        <f>IF(Inventory[[#This Row],[Stockout_Risk_Score]] &gt;= 0.8, "Critical",
   IF(Inventory[[#This Row],[Stockout_Risk_Score]] &gt;= 0.6, "High",
      IF(Inventory[[#This Row],[Stockout_Risk_Score]] &gt;= 0.3, "Medium", "Low")
   )
)</f>
        <v>Medium</v>
      </c>
      <c r="R1405">
        <f>Inventory[[#This Row],[Lead_Time_Days]]*0.8</f>
        <v>4.8000000000000007</v>
      </c>
      <c r="S1405">
        <f>MAX(0,Inventory[[#This Row],[Daily_Demand]]*Inventory[[#This Row],[Adj_Lead_Time]]+Inventory[[#This Row],[Safety_Stock]]-Inventory[[#This Row],[Current_Inventory]])</f>
        <v>235.60000000000014</v>
      </c>
    </row>
    <row r="1406" spans="1:19" x14ac:dyDescent="0.25">
      <c r="A1406">
        <v>1405</v>
      </c>
      <c r="B1406" t="s">
        <v>1427</v>
      </c>
      <c r="C1406" s="4" t="s">
        <v>41</v>
      </c>
      <c r="D1406" t="s">
        <v>18</v>
      </c>
      <c r="E1406" s="4">
        <v>87</v>
      </c>
      <c r="F1406" s="4">
        <v>7</v>
      </c>
      <c r="G1406" s="4">
        <v>228</v>
      </c>
      <c r="H1406" s="4">
        <v>56</v>
      </c>
      <c r="I1406" s="4">
        <v>165</v>
      </c>
      <c r="J1406" s="6">
        <v>1441.33</v>
      </c>
      <c r="K1406" s="4">
        <v>0.94399999999999995</v>
      </c>
      <c r="L1406" s="4" t="s">
        <v>19</v>
      </c>
      <c r="M1406" s="4">
        <f>Inventory[[#This Row],[Daily_Demand]]*Inventory[[#This Row],[Lead_Time_Days]]</f>
        <v>609</v>
      </c>
      <c r="N1406" s="4">
        <f>MAX(0, Inventory[[#This Row],[Demand_Duration_Lead_time]]+Inventory[[#This Row],[Safety_Stock]]-Inventory[[#This Row],[Current_Inventory]])</f>
        <v>437</v>
      </c>
      <c r="O14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06" s="8">
        <f>Inventory[[#This Row],[Current_Inventory]]*Inventory[[#This Row],[Unit_Cost]]</f>
        <v>328623.24</v>
      </c>
      <c r="Q1406" t="str">
        <f>IF(Inventory[[#This Row],[Stockout_Risk_Score]] &gt;= 0.8, "Critical",
   IF(Inventory[[#This Row],[Stockout_Risk_Score]] &gt;= 0.6, "High",
      IF(Inventory[[#This Row],[Stockout_Risk_Score]] &gt;= 0.3, "Medium", "Low")
   )
)</f>
        <v>Critical</v>
      </c>
      <c r="R1406">
        <f>Inventory[[#This Row],[Lead_Time_Days]]*0.8</f>
        <v>5.6000000000000005</v>
      </c>
      <c r="S1406">
        <f>MAX(0,Inventory[[#This Row],[Daily_Demand]]*Inventory[[#This Row],[Adj_Lead_Time]]+Inventory[[#This Row],[Safety_Stock]]-Inventory[[#This Row],[Current_Inventory]])</f>
        <v>315.20000000000005</v>
      </c>
    </row>
    <row r="1407" spans="1:19" x14ac:dyDescent="0.25">
      <c r="A1407">
        <v>1406</v>
      </c>
      <c r="B1407" t="s">
        <v>1428</v>
      </c>
      <c r="C1407" s="4" t="s">
        <v>13</v>
      </c>
      <c r="D1407" t="s">
        <v>18</v>
      </c>
      <c r="E1407" s="4">
        <v>87</v>
      </c>
      <c r="F1407" s="4">
        <v>8</v>
      </c>
      <c r="G1407" s="4">
        <v>224</v>
      </c>
      <c r="H1407" s="4">
        <v>204</v>
      </c>
      <c r="I1407" s="4">
        <v>128</v>
      </c>
      <c r="J1407" s="6">
        <v>822.96</v>
      </c>
      <c r="K1407" s="4">
        <v>0.91500000000000004</v>
      </c>
      <c r="L1407" s="4" t="s">
        <v>19</v>
      </c>
      <c r="M1407" s="4">
        <f>Inventory[[#This Row],[Daily_Demand]]*Inventory[[#This Row],[Lead_Time_Days]]</f>
        <v>696</v>
      </c>
      <c r="N1407" s="4">
        <f>MAX(0, Inventory[[#This Row],[Demand_Duration_Lead_time]]+Inventory[[#This Row],[Safety_Stock]]-Inventory[[#This Row],[Current_Inventory]])</f>
        <v>676</v>
      </c>
      <c r="O14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07" s="8">
        <f>Inventory[[#This Row],[Current_Inventory]]*Inventory[[#This Row],[Unit_Cost]]</f>
        <v>184343.04000000001</v>
      </c>
      <c r="Q1407" t="str">
        <f>IF(Inventory[[#This Row],[Stockout_Risk_Score]] &gt;= 0.8, "Critical",
   IF(Inventory[[#This Row],[Stockout_Risk_Score]] &gt;= 0.6, "High",
      IF(Inventory[[#This Row],[Stockout_Risk_Score]] &gt;= 0.3, "Medium", "Low")
   )
)</f>
        <v>Critical</v>
      </c>
      <c r="R1407">
        <f>Inventory[[#This Row],[Lead_Time_Days]]*0.8</f>
        <v>6.4</v>
      </c>
      <c r="S1407">
        <f>MAX(0,Inventory[[#This Row],[Daily_Demand]]*Inventory[[#This Row],[Adj_Lead_Time]]+Inventory[[#This Row],[Safety_Stock]]-Inventory[[#This Row],[Current_Inventory]])</f>
        <v>536.80000000000007</v>
      </c>
    </row>
    <row r="1408" spans="1:19" x14ac:dyDescent="0.25">
      <c r="A1408">
        <v>1407</v>
      </c>
      <c r="B1408" t="s">
        <v>1429</v>
      </c>
      <c r="C1408" s="4" t="s">
        <v>17</v>
      </c>
      <c r="D1408" t="s">
        <v>14</v>
      </c>
      <c r="E1408" s="4">
        <v>81</v>
      </c>
      <c r="F1408" s="4">
        <v>3</v>
      </c>
      <c r="G1408" s="4">
        <v>644</v>
      </c>
      <c r="H1408" s="4">
        <v>112</v>
      </c>
      <c r="I1408" s="4">
        <v>57</v>
      </c>
      <c r="J1408" s="6">
        <v>127.81</v>
      </c>
      <c r="K1408" s="4">
        <v>0.54800000000000004</v>
      </c>
      <c r="L1408" s="4" t="s">
        <v>19</v>
      </c>
      <c r="M1408" s="4">
        <f>Inventory[[#This Row],[Daily_Demand]]*Inventory[[#This Row],[Lead_Time_Days]]</f>
        <v>243</v>
      </c>
      <c r="N1408" s="4">
        <f>MAX(0, Inventory[[#This Row],[Demand_Duration_Lead_time]]+Inventory[[#This Row],[Safety_Stock]]-Inventory[[#This Row],[Current_Inventory]])</f>
        <v>0</v>
      </c>
      <c r="O14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08" s="8">
        <f>Inventory[[#This Row],[Current_Inventory]]*Inventory[[#This Row],[Unit_Cost]]</f>
        <v>82309.64</v>
      </c>
      <c r="Q1408" t="str">
        <f>IF(Inventory[[#This Row],[Stockout_Risk_Score]] &gt;= 0.8, "Critical",
   IF(Inventory[[#This Row],[Stockout_Risk_Score]] &gt;= 0.6, "High",
      IF(Inventory[[#This Row],[Stockout_Risk_Score]] &gt;= 0.3, "Medium", "Low")
   )
)</f>
        <v>Medium</v>
      </c>
      <c r="R1408">
        <f>Inventory[[#This Row],[Lead_Time_Days]]*0.8</f>
        <v>2.4000000000000004</v>
      </c>
      <c r="S1408">
        <f>MAX(0,Inventory[[#This Row],[Daily_Demand]]*Inventory[[#This Row],[Adj_Lead_Time]]+Inventory[[#This Row],[Safety_Stock]]-Inventory[[#This Row],[Current_Inventory]])</f>
        <v>0</v>
      </c>
    </row>
    <row r="1409" spans="1:19" x14ac:dyDescent="0.25">
      <c r="A1409">
        <v>1408</v>
      </c>
      <c r="B1409" t="s">
        <v>1430</v>
      </c>
      <c r="C1409" s="4" t="s">
        <v>26</v>
      </c>
      <c r="D1409" t="s">
        <v>22</v>
      </c>
      <c r="E1409" s="4">
        <v>30</v>
      </c>
      <c r="F1409" s="4">
        <v>11</v>
      </c>
      <c r="G1409" s="4">
        <v>709</v>
      </c>
      <c r="H1409" s="4">
        <v>180</v>
      </c>
      <c r="I1409" s="4">
        <v>72</v>
      </c>
      <c r="J1409" s="6">
        <v>494.13</v>
      </c>
      <c r="K1409" s="4">
        <v>0.36699999999999999</v>
      </c>
      <c r="L1409" s="4" t="s">
        <v>19</v>
      </c>
      <c r="M1409" s="4">
        <f>Inventory[[#This Row],[Daily_Demand]]*Inventory[[#This Row],[Lead_Time_Days]]</f>
        <v>330</v>
      </c>
      <c r="N1409" s="4">
        <f>MAX(0, Inventory[[#This Row],[Demand_Duration_Lead_time]]+Inventory[[#This Row],[Safety_Stock]]-Inventory[[#This Row],[Current_Inventory]])</f>
        <v>0</v>
      </c>
      <c r="O14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09" s="8">
        <f>Inventory[[#This Row],[Current_Inventory]]*Inventory[[#This Row],[Unit_Cost]]</f>
        <v>350338.17</v>
      </c>
      <c r="Q1409" t="str">
        <f>IF(Inventory[[#This Row],[Stockout_Risk_Score]] &gt;= 0.8, "Critical",
   IF(Inventory[[#This Row],[Stockout_Risk_Score]] &gt;= 0.6, "High",
      IF(Inventory[[#This Row],[Stockout_Risk_Score]] &gt;= 0.3, "Medium", "Low")
   )
)</f>
        <v>Medium</v>
      </c>
      <c r="R1409">
        <f>Inventory[[#This Row],[Lead_Time_Days]]*0.8</f>
        <v>8.8000000000000007</v>
      </c>
      <c r="S1409">
        <f>MAX(0,Inventory[[#This Row],[Daily_Demand]]*Inventory[[#This Row],[Adj_Lead_Time]]+Inventory[[#This Row],[Safety_Stock]]-Inventory[[#This Row],[Current_Inventory]])</f>
        <v>0</v>
      </c>
    </row>
    <row r="1410" spans="1:19" x14ac:dyDescent="0.25">
      <c r="A1410">
        <v>1409</v>
      </c>
      <c r="B1410" t="s">
        <v>1431</v>
      </c>
      <c r="C1410" s="4" t="s">
        <v>21</v>
      </c>
      <c r="D1410" t="s">
        <v>22</v>
      </c>
      <c r="E1410" s="4">
        <v>25</v>
      </c>
      <c r="F1410" s="4">
        <v>10</v>
      </c>
      <c r="G1410" s="4">
        <v>740</v>
      </c>
      <c r="H1410" s="4">
        <v>98</v>
      </c>
      <c r="I1410" s="4">
        <v>318</v>
      </c>
      <c r="J1410" s="6">
        <v>1808.53</v>
      </c>
      <c r="K1410" s="4">
        <v>0.86599999999999999</v>
      </c>
      <c r="L1410" s="4" t="s">
        <v>27</v>
      </c>
      <c r="M1410" s="4">
        <f>Inventory[[#This Row],[Daily_Demand]]*Inventory[[#This Row],[Lead_Time_Days]]</f>
        <v>250</v>
      </c>
      <c r="N1410" s="4">
        <f>MAX(0, Inventory[[#This Row],[Demand_Duration_Lead_time]]+Inventory[[#This Row],[Safety_Stock]]-Inventory[[#This Row],[Current_Inventory]])</f>
        <v>0</v>
      </c>
      <c r="O14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410" s="8">
        <f>Inventory[[#This Row],[Current_Inventory]]*Inventory[[#This Row],[Unit_Cost]]</f>
        <v>1338312.2</v>
      </c>
      <c r="Q1410" t="str">
        <f>IF(Inventory[[#This Row],[Stockout_Risk_Score]] &gt;= 0.8, "Critical",
   IF(Inventory[[#This Row],[Stockout_Risk_Score]] &gt;= 0.6, "High",
      IF(Inventory[[#This Row],[Stockout_Risk_Score]] &gt;= 0.3, "Medium", "Low")
   )
)</f>
        <v>Critical</v>
      </c>
      <c r="R1410">
        <f>Inventory[[#This Row],[Lead_Time_Days]]*0.8</f>
        <v>8</v>
      </c>
      <c r="S1410">
        <f>MAX(0,Inventory[[#This Row],[Daily_Demand]]*Inventory[[#This Row],[Adj_Lead_Time]]+Inventory[[#This Row],[Safety_Stock]]-Inventory[[#This Row],[Current_Inventory]])</f>
        <v>0</v>
      </c>
    </row>
    <row r="1411" spans="1:19" x14ac:dyDescent="0.25">
      <c r="A1411">
        <v>1410</v>
      </c>
      <c r="B1411" t="s">
        <v>1432</v>
      </c>
      <c r="C1411" s="4" t="s">
        <v>41</v>
      </c>
      <c r="D1411" t="s">
        <v>22</v>
      </c>
      <c r="E1411" s="4">
        <v>124</v>
      </c>
      <c r="F1411" s="4">
        <v>7</v>
      </c>
      <c r="G1411" s="4">
        <v>655</v>
      </c>
      <c r="H1411" s="4">
        <v>255</v>
      </c>
      <c r="I1411" s="4">
        <v>328</v>
      </c>
      <c r="J1411" s="6">
        <v>1070.08</v>
      </c>
      <c r="K1411" s="4">
        <v>0.32300000000000001</v>
      </c>
      <c r="L1411" s="4" t="s">
        <v>27</v>
      </c>
      <c r="M1411" s="4">
        <f>Inventory[[#This Row],[Daily_Demand]]*Inventory[[#This Row],[Lead_Time_Days]]</f>
        <v>868</v>
      </c>
      <c r="N1411" s="4">
        <f>MAX(0, Inventory[[#This Row],[Demand_Duration_Lead_time]]+Inventory[[#This Row],[Safety_Stock]]-Inventory[[#This Row],[Current_Inventory]])</f>
        <v>468</v>
      </c>
      <c r="O14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11" s="8">
        <f>Inventory[[#This Row],[Current_Inventory]]*Inventory[[#This Row],[Unit_Cost]]</f>
        <v>700902.39999999991</v>
      </c>
      <c r="Q1411" t="str">
        <f>IF(Inventory[[#This Row],[Stockout_Risk_Score]] &gt;= 0.8, "Critical",
   IF(Inventory[[#This Row],[Stockout_Risk_Score]] &gt;= 0.6, "High",
      IF(Inventory[[#This Row],[Stockout_Risk_Score]] &gt;= 0.3, "Medium", "Low")
   )
)</f>
        <v>Medium</v>
      </c>
      <c r="R1411">
        <f>Inventory[[#This Row],[Lead_Time_Days]]*0.8</f>
        <v>5.6000000000000005</v>
      </c>
      <c r="S1411">
        <f>MAX(0,Inventory[[#This Row],[Daily_Demand]]*Inventory[[#This Row],[Adj_Lead_Time]]+Inventory[[#This Row],[Safety_Stock]]-Inventory[[#This Row],[Current_Inventory]])</f>
        <v>294.40000000000009</v>
      </c>
    </row>
    <row r="1412" spans="1:19" x14ac:dyDescent="0.25">
      <c r="A1412">
        <v>1411</v>
      </c>
      <c r="B1412" t="s">
        <v>1433</v>
      </c>
      <c r="C1412" s="4" t="s">
        <v>21</v>
      </c>
      <c r="D1412" t="s">
        <v>14</v>
      </c>
      <c r="E1412" s="4">
        <v>134</v>
      </c>
      <c r="F1412" s="4">
        <v>3</v>
      </c>
      <c r="G1412" s="4">
        <v>34</v>
      </c>
      <c r="H1412" s="4">
        <v>67</v>
      </c>
      <c r="I1412" s="4">
        <v>80</v>
      </c>
      <c r="J1412" s="6">
        <v>1640.11</v>
      </c>
      <c r="K1412" s="4">
        <v>0.154</v>
      </c>
      <c r="L1412" s="4" t="s">
        <v>19</v>
      </c>
      <c r="M1412" s="4">
        <f>Inventory[[#This Row],[Daily_Demand]]*Inventory[[#This Row],[Lead_Time_Days]]</f>
        <v>402</v>
      </c>
      <c r="N1412" s="4">
        <f>MAX(0, Inventory[[#This Row],[Demand_Duration_Lead_time]]+Inventory[[#This Row],[Safety_Stock]]-Inventory[[#This Row],[Current_Inventory]])</f>
        <v>435</v>
      </c>
      <c r="O14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12" s="8">
        <f>Inventory[[#This Row],[Current_Inventory]]*Inventory[[#This Row],[Unit_Cost]]</f>
        <v>55763.74</v>
      </c>
      <c r="Q1412" t="str">
        <f>IF(Inventory[[#This Row],[Stockout_Risk_Score]] &gt;= 0.8, "Critical",
   IF(Inventory[[#This Row],[Stockout_Risk_Score]] &gt;= 0.6, "High",
      IF(Inventory[[#This Row],[Stockout_Risk_Score]] &gt;= 0.3, "Medium", "Low")
   )
)</f>
        <v>Low</v>
      </c>
      <c r="R1412">
        <f>Inventory[[#This Row],[Lead_Time_Days]]*0.8</f>
        <v>2.4000000000000004</v>
      </c>
      <c r="S1412">
        <f>MAX(0,Inventory[[#This Row],[Daily_Demand]]*Inventory[[#This Row],[Adj_Lead_Time]]+Inventory[[#This Row],[Safety_Stock]]-Inventory[[#This Row],[Current_Inventory]])</f>
        <v>354.6</v>
      </c>
    </row>
    <row r="1413" spans="1:19" x14ac:dyDescent="0.25">
      <c r="A1413">
        <v>1412</v>
      </c>
      <c r="B1413" t="s">
        <v>1434</v>
      </c>
      <c r="C1413" s="4" t="s">
        <v>21</v>
      </c>
      <c r="D1413" t="s">
        <v>18</v>
      </c>
      <c r="E1413" s="4">
        <v>179</v>
      </c>
      <c r="F1413" s="4">
        <v>3</v>
      </c>
      <c r="G1413" s="4">
        <v>447</v>
      </c>
      <c r="H1413" s="4">
        <v>114</v>
      </c>
      <c r="I1413" s="4">
        <v>219</v>
      </c>
      <c r="J1413" s="6">
        <v>1133.5899999999999</v>
      </c>
      <c r="K1413" s="4">
        <v>0.63900000000000001</v>
      </c>
      <c r="L1413" s="4" t="s">
        <v>19</v>
      </c>
      <c r="M1413" s="4">
        <f>Inventory[[#This Row],[Daily_Demand]]*Inventory[[#This Row],[Lead_Time_Days]]</f>
        <v>537</v>
      </c>
      <c r="N1413" s="4">
        <f>MAX(0, Inventory[[#This Row],[Demand_Duration_Lead_time]]+Inventory[[#This Row],[Safety_Stock]]-Inventory[[#This Row],[Current_Inventory]])</f>
        <v>204</v>
      </c>
      <c r="O14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13" s="8">
        <f>Inventory[[#This Row],[Current_Inventory]]*Inventory[[#This Row],[Unit_Cost]]</f>
        <v>506714.73</v>
      </c>
      <c r="Q1413" t="str">
        <f>IF(Inventory[[#This Row],[Stockout_Risk_Score]] &gt;= 0.8, "Critical",
   IF(Inventory[[#This Row],[Stockout_Risk_Score]] &gt;= 0.6, "High",
      IF(Inventory[[#This Row],[Stockout_Risk_Score]] &gt;= 0.3, "Medium", "Low")
   )
)</f>
        <v>High</v>
      </c>
      <c r="R1413">
        <f>Inventory[[#This Row],[Lead_Time_Days]]*0.8</f>
        <v>2.4000000000000004</v>
      </c>
      <c r="S1413">
        <f>MAX(0,Inventory[[#This Row],[Daily_Demand]]*Inventory[[#This Row],[Adj_Lead_Time]]+Inventory[[#This Row],[Safety_Stock]]-Inventory[[#This Row],[Current_Inventory]])</f>
        <v>96.600000000000136</v>
      </c>
    </row>
    <row r="1414" spans="1:19" x14ac:dyDescent="0.25">
      <c r="A1414">
        <v>1413</v>
      </c>
      <c r="B1414" t="s">
        <v>1435</v>
      </c>
      <c r="C1414" s="4" t="s">
        <v>13</v>
      </c>
      <c r="D1414" t="s">
        <v>18</v>
      </c>
      <c r="E1414" s="4">
        <v>112</v>
      </c>
      <c r="F1414" s="4">
        <v>4</v>
      </c>
      <c r="G1414" s="4">
        <v>495</v>
      </c>
      <c r="H1414" s="4">
        <v>189</v>
      </c>
      <c r="I1414" s="4">
        <v>179</v>
      </c>
      <c r="J1414" s="6">
        <v>1890.02</v>
      </c>
      <c r="K1414" s="4">
        <v>4.2999999999999997E-2</v>
      </c>
      <c r="L1414" s="4" t="s">
        <v>27</v>
      </c>
      <c r="M1414" s="4">
        <f>Inventory[[#This Row],[Daily_Demand]]*Inventory[[#This Row],[Lead_Time_Days]]</f>
        <v>448</v>
      </c>
      <c r="N1414" s="4">
        <f>MAX(0, Inventory[[#This Row],[Demand_Duration_Lead_time]]+Inventory[[#This Row],[Safety_Stock]]-Inventory[[#This Row],[Current_Inventory]])</f>
        <v>142</v>
      </c>
      <c r="O14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14" s="8">
        <f>Inventory[[#This Row],[Current_Inventory]]*Inventory[[#This Row],[Unit_Cost]]</f>
        <v>935559.9</v>
      </c>
      <c r="Q1414" t="str">
        <f>IF(Inventory[[#This Row],[Stockout_Risk_Score]] &gt;= 0.8, "Critical",
   IF(Inventory[[#This Row],[Stockout_Risk_Score]] &gt;= 0.6, "High",
      IF(Inventory[[#This Row],[Stockout_Risk_Score]] &gt;= 0.3, "Medium", "Low")
   )
)</f>
        <v>Low</v>
      </c>
      <c r="R1414">
        <f>Inventory[[#This Row],[Lead_Time_Days]]*0.8</f>
        <v>3.2</v>
      </c>
      <c r="S1414">
        <f>MAX(0,Inventory[[#This Row],[Daily_Demand]]*Inventory[[#This Row],[Adj_Lead_Time]]+Inventory[[#This Row],[Safety_Stock]]-Inventory[[#This Row],[Current_Inventory]])</f>
        <v>52.400000000000091</v>
      </c>
    </row>
    <row r="1415" spans="1:19" x14ac:dyDescent="0.25">
      <c r="A1415">
        <v>1414</v>
      </c>
      <c r="B1415" t="s">
        <v>1436</v>
      </c>
      <c r="C1415" s="4" t="s">
        <v>17</v>
      </c>
      <c r="D1415" t="s">
        <v>14</v>
      </c>
      <c r="E1415" s="4">
        <v>162</v>
      </c>
      <c r="F1415" s="4">
        <v>2</v>
      </c>
      <c r="G1415" s="4">
        <v>317</v>
      </c>
      <c r="H1415" s="4">
        <v>78</v>
      </c>
      <c r="I1415" s="4">
        <v>206</v>
      </c>
      <c r="J1415" s="6">
        <v>1822.81</v>
      </c>
      <c r="K1415" s="4">
        <v>0.379</v>
      </c>
      <c r="L1415" s="4" t="s">
        <v>15</v>
      </c>
      <c r="M1415" s="4">
        <f>Inventory[[#This Row],[Daily_Demand]]*Inventory[[#This Row],[Lead_Time_Days]]</f>
        <v>324</v>
      </c>
      <c r="N1415" s="4">
        <f>MAX(0, Inventory[[#This Row],[Demand_Duration_Lead_time]]+Inventory[[#This Row],[Safety_Stock]]-Inventory[[#This Row],[Current_Inventory]])</f>
        <v>85</v>
      </c>
      <c r="O14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15" s="8">
        <f>Inventory[[#This Row],[Current_Inventory]]*Inventory[[#This Row],[Unit_Cost]]</f>
        <v>577830.77</v>
      </c>
      <c r="Q1415" t="str">
        <f>IF(Inventory[[#This Row],[Stockout_Risk_Score]] &gt;= 0.8, "Critical",
   IF(Inventory[[#This Row],[Stockout_Risk_Score]] &gt;= 0.6, "High",
      IF(Inventory[[#This Row],[Stockout_Risk_Score]] &gt;= 0.3, "Medium", "Low")
   )
)</f>
        <v>Medium</v>
      </c>
      <c r="R1415">
        <f>Inventory[[#This Row],[Lead_Time_Days]]*0.8</f>
        <v>1.6</v>
      </c>
      <c r="S1415">
        <f>MAX(0,Inventory[[#This Row],[Daily_Demand]]*Inventory[[#This Row],[Adj_Lead_Time]]+Inventory[[#This Row],[Safety_Stock]]-Inventory[[#This Row],[Current_Inventory]])</f>
        <v>20.199999999999989</v>
      </c>
    </row>
    <row r="1416" spans="1:19" x14ac:dyDescent="0.25">
      <c r="A1416">
        <v>1415</v>
      </c>
      <c r="B1416" t="s">
        <v>1437</v>
      </c>
      <c r="C1416" s="4" t="s">
        <v>41</v>
      </c>
      <c r="D1416" t="s">
        <v>14</v>
      </c>
      <c r="E1416" s="4">
        <v>31</v>
      </c>
      <c r="F1416" s="4">
        <v>10</v>
      </c>
      <c r="G1416" s="4">
        <v>576</v>
      </c>
      <c r="H1416" s="4">
        <v>162</v>
      </c>
      <c r="I1416" s="4">
        <v>71</v>
      </c>
      <c r="J1416" s="6">
        <v>991.63</v>
      </c>
      <c r="K1416" s="4">
        <v>0.80800000000000005</v>
      </c>
      <c r="L1416" s="4" t="s">
        <v>19</v>
      </c>
      <c r="M1416" s="4">
        <f>Inventory[[#This Row],[Daily_Demand]]*Inventory[[#This Row],[Lead_Time_Days]]</f>
        <v>310</v>
      </c>
      <c r="N1416" s="4">
        <f>MAX(0, Inventory[[#This Row],[Demand_Duration_Lead_time]]+Inventory[[#This Row],[Safety_Stock]]-Inventory[[#This Row],[Current_Inventory]])</f>
        <v>0</v>
      </c>
      <c r="O14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16" s="8">
        <f>Inventory[[#This Row],[Current_Inventory]]*Inventory[[#This Row],[Unit_Cost]]</f>
        <v>571178.88</v>
      </c>
      <c r="Q1416" t="str">
        <f>IF(Inventory[[#This Row],[Stockout_Risk_Score]] &gt;= 0.8, "Critical",
   IF(Inventory[[#This Row],[Stockout_Risk_Score]] &gt;= 0.6, "High",
      IF(Inventory[[#This Row],[Stockout_Risk_Score]] &gt;= 0.3, "Medium", "Low")
   )
)</f>
        <v>Critical</v>
      </c>
      <c r="R1416">
        <f>Inventory[[#This Row],[Lead_Time_Days]]*0.8</f>
        <v>8</v>
      </c>
      <c r="S1416">
        <f>MAX(0,Inventory[[#This Row],[Daily_Demand]]*Inventory[[#This Row],[Adj_Lead_Time]]+Inventory[[#This Row],[Safety_Stock]]-Inventory[[#This Row],[Current_Inventory]])</f>
        <v>0</v>
      </c>
    </row>
    <row r="1417" spans="1:19" x14ac:dyDescent="0.25">
      <c r="A1417">
        <v>1416</v>
      </c>
      <c r="B1417" t="s">
        <v>1438</v>
      </c>
      <c r="C1417" s="4" t="s">
        <v>21</v>
      </c>
      <c r="D1417" t="s">
        <v>22</v>
      </c>
      <c r="E1417" s="4">
        <v>75</v>
      </c>
      <c r="F1417" s="4">
        <v>11</v>
      </c>
      <c r="G1417" s="4">
        <v>113</v>
      </c>
      <c r="H1417" s="4">
        <v>34</v>
      </c>
      <c r="I1417" s="4">
        <v>175</v>
      </c>
      <c r="J1417" s="6">
        <v>670.63</v>
      </c>
      <c r="K1417" s="4">
        <v>0.29499999999999998</v>
      </c>
      <c r="L1417" s="4" t="s">
        <v>27</v>
      </c>
      <c r="M1417" s="4">
        <f>Inventory[[#This Row],[Daily_Demand]]*Inventory[[#This Row],[Lead_Time_Days]]</f>
        <v>825</v>
      </c>
      <c r="N1417" s="4">
        <f>MAX(0, Inventory[[#This Row],[Demand_Duration_Lead_time]]+Inventory[[#This Row],[Safety_Stock]]-Inventory[[#This Row],[Current_Inventory]])</f>
        <v>746</v>
      </c>
      <c r="O14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17" s="8">
        <f>Inventory[[#This Row],[Current_Inventory]]*Inventory[[#This Row],[Unit_Cost]]</f>
        <v>75781.19</v>
      </c>
      <c r="Q1417" t="str">
        <f>IF(Inventory[[#This Row],[Stockout_Risk_Score]] &gt;= 0.8, "Critical",
   IF(Inventory[[#This Row],[Stockout_Risk_Score]] &gt;= 0.6, "High",
      IF(Inventory[[#This Row],[Stockout_Risk_Score]] &gt;= 0.3, "Medium", "Low")
   )
)</f>
        <v>Low</v>
      </c>
      <c r="R1417">
        <f>Inventory[[#This Row],[Lead_Time_Days]]*0.8</f>
        <v>8.8000000000000007</v>
      </c>
      <c r="S1417">
        <f>MAX(0,Inventory[[#This Row],[Daily_Demand]]*Inventory[[#This Row],[Adj_Lead_Time]]+Inventory[[#This Row],[Safety_Stock]]-Inventory[[#This Row],[Current_Inventory]])</f>
        <v>581</v>
      </c>
    </row>
    <row r="1418" spans="1:19" x14ac:dyDescent="0.25">
      <c r="A1418">
        <v>1417</v>
      </c>
      <c r="B1418" t="s">
        <v>1439</v>
      </c>
      <c r="C1418" s="4" t="s">
        <v>41</v>
      </c>
      <c r="D1418" t="s">
        <v>22</v>
      </c>
      <c r="E1418" s="4">
        <v>152</v>
      </c>
      <c r="F1418" s="4">
        <v>12</v>
      </c>
      <c r="G1418" s="4">
        <v>126</v>
      </c>
      <c r="H1418" s="4">
        <v>44</v>
      </c>
      <c r="I1418" s="4">
        <v>218</v>
      </c>
      <c r="J1418" s="6">
        <v>1223.25</v>
      </c>
      <c r="K1418" s="4">
        <v>0.93100000000000005</v>
      </c>
      <c r="L1418" s="4" t="s">
        <v>19</v>
      </c>
      <c r="M1418" s="4">
        <f>Inventory[[#This Row],[Daily_Demand]]*Inventory[[#This Row],[Lead_Time_Days]]</f>
        <v>1824</v>
      </c>
      <c r="N1418" s="4">
        <f>MAX(0, Inventory[[#This Row],[Demand_Duration_Lead_time]]+Inventory[[#This Row],[Safety_Stock]]-Inventory[[#This Row],[Current_Inventory]])</f>
        <v>1742</v>
      </c>
      <c r="O14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18" s="8">
        <f>Inventory[[#This Row],[Current_Inventory]]*Inventory[[#This Row],[Unit_Cost]]</f>
        <v>154129.5</v>
      </c>
      <c r="Q1418" t="str">
        <f>IF(Inventory[[#This Row],[Stockout_Risk_Score]] &gt;= 0.8, "Critical",
   IF(Inventory[[#This Row],[Stockout_Risk_Score]] &gt;= 0.6, "High",
      IF(Inventory[[#This Row],[Stockout_Risk_Score]] &gt;= 0.3, "Medium", "Low")
   )
)</f>
        <v>Critical</v>
      </c>
      <c r="R1418">
        <f>Inventory[[#This Row],[Lead_Time_Days]]*0.8</f>
        <v>9.6000000000000014</v>
      </c>
      <c r="S1418">
        <f>MAX(0,Inventory[[#This Row],[Daily_Demand]]*Inventory[[#This Row],[Adj_Lead_Time]]+Inventory[[#This Row],[Safety_Stock]]-Inventory[[#This Row],[Current_Inventory]])</f>
        <v>1377.2000000000003</v>
      </c>
    </row>
    <row r="1419" spans="1:19" x14ac:dyDescent="0.25">
      <c r="A1419">
        <v>1418</v>
      </c>
      <c r="B1419" t="s">
        <v>1440</v>
      </c>
      <c r="C1419" s="4" t="s">
        <v>26</v>
      </c>
      <c r="D1419" t="s">
        <v>14</v>
      </c>
      <c r="E1419" s="4">
        <v>54</v>
      </c>
      <c r="F1419" s="4">
        <v>5</v>
      </c>
      <c r="G1419" s="4">
        <v>438</v>
      </c>
      <c r="H1419" s="4">
        <v>24</v>
      </c>
      <c r="I1419" s="4">
        <v>215</v>
      </c>
      <c r="J1419" s="6">
        <v>1366.03</v>
      </c>
      <c r="K1419" s="4">
        <v>0.95599999999999996</v>
      </c>
      <c r="L1419" s="4" t="s">
        <v>27</v>
      </c>
      <c r="M1419" s="4">
        <f>Inventory[[#This Row],[Daily_Demand]]*Inventory[[#This Row],[Lead_Time_Days]]</f>
        <v>270</v>
      </c>
      <c r="N1419" s="4">
        <f>MAX(0, Inventory[[#This Row],[Demand_Duration_Lead_time]]+Inventory[[#This Row],[Safety_Stock]]-Inventory[[#This Row],[Current_Inventory]])</f>
        <v>0</v>
      </c>
      <c r="O14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19" s="8">
        <f>Inventory[[#This Row],[Current_Inventory]]*Inventory[[#This Row],[Unit_Cost]]</f>
        <v>598321.14</v>
      </c>
      <c r="Q1419" t="str">
        <f>IF(Inventory[[#This Row],[Stockout_Risk_Score]] &gt;= 0.8, "Critical",
   IF(Inventory[[#This Row],[Stockout_Risk_Score]] &gt;= 0.6, "High",
      IF(Inventory[[#This Row],[Stockout_Risk_Score]] &gt;= 0.3, "Medium", "Low")
   )
)</f>
        <v>Critical</v>
      </c>
      <c r="R1419">
        <f>Inventory[[#This Row],[Lead_Time_Days]]*0.8</f>
        <v>4</v>
      </c>
      <c r="S1419">
        <f>MAX(0,Inventory[[#This Row],[Daily_Demand]]*Inventory[[#This Row],[Adj_Lead_Time]]+Inventory[[#This Row],[Safety_Stock]]-Inventory[[#This Row],[Current_Inventory]])</f>
        <v>0</v>
      </c>
    </row>
    <row r="1420" spans="1:19" x14ac:dyDescent="0.25">
      <c r="A1420">
        <v>1419</v>
      </c>
      <c r="B1420" t="s">
        <v>1441</v>
      </c>
      <c r="C1420" s="4" t="s">
        <v>13</v>
      </c>
      <c r="D1420" t="s">
        <v>22</v>
      </c>
      <c r="E1420" s="4">
        <v>99</v>
      </c>
      <c r="F1420" s="4">
        <v>6</v>
      </c>
      <c r="G1420" s="4">
        <v>297</v>
      </c>
      <c r="H1420" s="4">
        <v>115</v>
      </c>
      <c r="I1420" s="4">
        <v>206</v>
      </c>
      <c r="J1420" s="6">
        <v>1021.79</v>
      </c>
      <c r="K1420" s="4">
        <v>0.81599999999999995</v>
      </c>
      <c r="L1420" s="4" t="s">
        <v>19</v>
      </c>
      <c r="M1420" s="4">
        <f>Inventory[[#This Row],[Daily_Demand]]*Inventory[[#This Row],[Lead_Time_Days]]</f>
        <v>594</v>
      </c>
      <c r="N1420" s="4">
        <f>MAX(0, Inventory[[#This Row],[Demand_Duration_Lead_time]]+Inventory[[#This Row],[Safety_Stock]]-Inventory[[#This Row],[Current_Inventory]])</f>
        <v>412</v>
      </c>
      <c r="O14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20" s="8">
        <f>Inventory[[#This Row],[Current_Inventory]]*Inventory[[#This Row],[Unit_Cost]]</f>
        <v>303471.63</v>
      </c>
      <c r="Q1420" t="str">
        <f>IF(Inventory[[#This Row],[Stockout_Risk_Score]] &gt;= 0.8, "Critical",
   IF(Inventory[[#This Row],[Stockout_Risk_Score]] &gt;= 0.6, "High",
      IF(Inventory[[#This Row],[Stockout_Risk_Score]] &gt;= 0.3, "Medium", "Low")
   )
)</f>
        <v>Critical</v>
      </c>
      <c r="R1420">
        <f>Inventory[[#This Row],[Lead_Time_Days]]*0.8</f>
        <v>4.8000000000000007</v>
      </c>
      <c r="S1420">
        <f>MAX(0,Inventory[[#This Row],[Daily_Demand]]*Inventory[[#This Row],[Adj_Lead_Time]]+Inventory[[#This Row],[Safety_Stock]]-Inventory[[#This Row],[Current_Inventory]])</f>
        <v>293.20000000000005</v>
      </c>
    </row>
    <row r="1421" spans="1:19" x14ac:dyDescent="0.25">
      <c r="A1421">
        <v>1420</v>
      </c>
      <c r="B1421" t="s">
        <v>1442</v>
      </c>
      <c r="C1421" s="4" t="s">
        <v>26</v>
      </c>
      <c r="D1421" t="s">
        <v>18</v>
      </c>
      <c r="E1421" s="4">
        <v>27</v>
      </c>
      <c r="F1421" s="4">
        <v>8</v>
      </c>
      <c r="G1421" s="4">
        <v>147</v>
      </c>
      <c r="H1421" s="4">
        <v>227</v>
      </c>
      <c r="I1421" s="4">
        <v>379</v>
      </c>
      <c r="J1421" s="6">
        <v>1653.45</v>
      </c>
      <c r="K1421" s="4">
        <v>0.98799999999999999</v>
      </c>
      <c r="L1421" s="4" t="s">
        <v>19</v>
      </c>
      <c r="M1421" s="4">
        <f>Inventory[[#This Row],[Daily_Demand]]*Inventory[[#This Row],[Lead_Time_Days]]</f>
        <v>216</v>
      </c>
      <c r="N1421" s="4">
        <f>MAX(0, Inventory[[#This Row],[Demand_Duration_Lead_time]]+Inventory[[#This Row],[Safety_Stock]]-Inventory[[#This Row],[Current_Inventory]])</f>
        <v>296</v>
      </c>
      <c r="O14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21" s="8">
        <f>Inventory[[#This Row],[Current_Inventory]]*Inventory[[#This Row],[Unit_Cost]]</f>
        <v>243057.15</v>
      </c>
      <c r="Q1421" t="str">
        <f>IF(Inventory[[#This Row],[Stockout_Risk_Score]] &gt;= 0.8, "Critical",
   IF(Inventory[[#This Row],[Stockout_Risk_Score]] &gt;= 0.6, "High",
      IF(Inventory[[#This Row],[Stockout_Risk_Score]] &gt;= 0.3, "Medium", "Low")
   )
)</f>
        <v>Critical</v>
      </c>
      <c r="R1421">
        <f>Inventory[[#This Row],[Lead_Time_Days]]*0.8</f>
        <v>6.4</v>
      </c>
      <c r="S1421">
        <f>MAX(0,Inventory[[#This Row],[Daily_Demand]]*Inventory[[#This Row],[Adj_Lead_Time]]+Inventory[[#This Row],[Safety_Stock]]-Inventory[[#This Row],[Current_Inventory]])</f>
        <v>252.8</v>
      </c>
    </row>
    <row r="1422" spans="1:19" x14ac:dyDescent="0.25">
      <c r="A1422">
        <v>1421</v>
      </c>
      <c r="B1422" t="s">
        <v>1443</v>
      </c>
      <c r="C1422" s="4" t="s">
        <v>41</v>
      </c>
      <c r="D1422" t="s">
        <v>14</v>
      </c>
      <c r="E1422" s="4">
        <v>145</v>
      </c>
      <c r="F1422" s="4">
        <v>2</v>
      </c>
      <c r="G1422" s="4">
        <v>478</v>
      </c>
      <c r="H1422" s="4">
        <v>83</v>
      </c>
      <c r="I1422" s="4">
        <v>71</v>
      </c>
      <c r="J1422" s="6">
        <v>407.49</v>
      </c>
      <c r="K1422" s="4">
        <v>0.53100000000000003</v>
      </c>
      <c r="L1422" s="4" t="s">
        <v>15</v>
      </c>
      <c r="M1422" s="4">
        <f>Inventory[[#This Row],[Daily_Demand]]*Inventory[[#This Row],[Lead_Time_Days]]</f>
        <v>290</v>
      </c>
      <c r="N1422" s="4">
        <f>MAX(0, Inventory[[#This Row],[Demand_Duration_Lead_time]]+Inventory[[#This Row],[Safety_Stock]]-Inventory[[#This Row],[Current_Inventory]])</f>
        <v>0</v>
      </c>
      <c r="O14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22" s="8">
        <f>Inventory[[#This Row],[Current_Inventory]]*Inventory[[#This Row],[Unit_Cost]]</f>
        <v>194780.22</v>
      </c>
      <c r="Q1422" t="str">
        <f>IF(Inventory[[#This Row],[Stockout_Risk_Score]] &gt;= 0.8, "Critical",
   IF(Inventory[[#This Row],[Stockout_Risk_Score]] &gt;= 0.6, "High",
      IF(Inventory[[#This Row],[Stockout_Risk_Score]] &gt;= 0.3, "Medium", "Low")
   )
)</f>
        <v>Medium</v>
      </c>
      <c r="R1422">
        <f>Inventory[[#This Row],[Lead_Time_Days]]*0.8</f>
        <v>1.6</v>
      </c>
      <c r="S1422">
        <f>MAX(0,Inventory[[#This Row],[Daily_Demand]]*Inventory[[#This Row],[Adj_Lead_Time]]+Inventory[[#This Row],[Safety_Stock]]-Inventory[[#This Row],[Current_Inventory]])</f>
        <v>0</v>
      </c>
    </row>
    <row r="1423" spans="1:19" x14ac:dyDescent="0.25">
      <c r="A1423">
        <v>1422</v>
      </c>
      <c r="B1423" t="s">
        <v>1444</v>
      </c>
      <c r="C1423" s="4" t="s">
        <v>41</v>
      </c>
      <c r="D1423" t="s">
        <v>14</v>
      </c>
      <c r="E1423" s="4">
        <v>85</v>
      </c>
      <c r="F1423" s="4">
        <v>4</v>
      </c>
      <c r="G1423" s="4">
        <v>57</v>
      </c>
      <c r="H1423" s="4">
        <v>294</v>
      </c>
      <c r="I1423" s="4">
        <v>313</v>
      </c>
      <c r="J1423" s="6">
        <v>702.1</v>
      </c>
      <c r="K1423" s="4">
        <v>0.56899999999999995</v>
      </c>
      <c r="L1423" s="4" t="s">
        <v>15</v>
      </c>
      <c r="M1423" s="4">
        <f>Inventory[[#This Row],[Daily_Demand]]*Inventory[[#This Row],[Lead_Time_Days]]</f>
        <v>340</v>
      </c>
      <c r="N1423" s="4">
        <f>MAX(0, Inventory[[#This Row],[Demand_Duration_Lead_time]]+Inventory[[#This Row],[Safety_Stock]]-Inventory[[#This Row],[Current_Inventory]])</f>
        <v>577</v>
      </c>
      <c r="O14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23" s="8">
        <f>Inventory[[#This Row],[Current_Inventory]]*Inventory[[#This Row],[Unit_Cost]]</f>
        <v>40019.700000000004</v>
      </c>
      <c r="Q1423" t="str">
        <f>IF(Inventory[[#This Row],[Stockout_Risk_Score]] &gt;= 0.8, "Critical",
   IF(Inventory[[#This Row],[Stockout_Risk_Score]] &gt;= 0.6, "High",
      IF(Inventory[[#This Row],[Stockout_Risk_Score]] &gt;= 0.3, "Medium", "Low")
   )
)</f>
        <v>Medium</v>
      </c>
      <c r="R1423">
        <f>Inventory[[#This Row],[Lead_Time_Days]]*0.8</f>
        <v>3.2</v>
      </c>
      <c r="S1423">
        <f>MAX(0,Inventory[[#This Row],[Daily_Demand]]*Inventory[[#This Row],[Adj_Lead_Time]]+Inventory[[#This Row],[Safety_Stock]]-Inventory[[#This Row],[Current_Inventory]])</f>
        <v>509</v>
      </c>
    </row>
    <row r="1424" spans="1:19" x14ac:dyDescent="0.25">
      <c r="A1424">
        <v>1423</v>
      </c>
      <c r="B1424" t="s">
        <v>1445</v>
      </c>
      <c r="C1424" s="4" t="s">
        <v>17</v>
      </c>
      <c r="D1424" t="s">
        <v>18</v>
      </c>
      <c r="E1424" s="4">
        <v>136</v>
      </c>
      <c r="F1424" s="4">
        <v>4</v>
      </c>
      <c r="G1424" s="4">
        <v>628</v>
      </c>
      <c r="H1424" s="4">
        <v>47</v>
      </c>
      <c r="I1424" s="4">
        <v>352</v>
      </c>
      <c r="J1424" s="6">
        <v>1388.43</v>
      </c>
      <c r="K1424" s="4">
        <v>0.83599999999999997</v>
      </c>
      <c r="L1424" s="4" t="s">
        <v>15</v>
      </c>
      <c r="M1424" s="4">
        <f>Inventory[[#This Row],[Daily_Demand]]*Inventory[[#This Row],[Lead_Time_Days]]</f>
        <v>544</v>
      </c>
      <c r="N1424" s="4">
        <f>MAX(0, Inventory[[#This Row],[Demand_Duration_Lead_time]]+Inventory[[#This Row],[Safety_Stock]]-Inventory[[#This Row],[Current_Inventory]])</f>
        <v>0</v>
      </c>
      <c r="O14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24" s="8">
        <f>Inventory[[#This Row],[Current_Inventory]]*Inventory[[#This Row],[Unit_Cost]]</f>
        <v>871934.04</v>
      </c>
      <c r="Q1424" t="str">
        <f>IF(Inventory[[#This Row],[Stockout_Risk_Score]] &gt;= 0.8, "Critical",
   IF(Inventory[[#This Row],[Stockout_Risk_Score]] &gt;= 0.6, "High",
      IF(Inventory[[#This Row],[Stockout_Risk_Score]] &gt;= 0.3, "Medium", "Low")
   )
)</f>
        <v>Critical</v>
      </c>
      <c r="R1424">
        <f>Inventory[[#This Row],[Lead_Time_Days]]*0.8</f>
        <v>3.2</v>
      </c>
      <c r="S1424">
        <f>MAX(0,Inventory[[#This Row],[Daily_Demand]]*Inventory[[#This Row],[Adj_Lead_Time]]+Inventory[[#This Row],[Safety_Stock]]-Inventory[[#This Row],[Current_Inventory]])</f>
        <v>0</v>
      </c>
    </row>
    <row r="1425" spans="1:19" x14ac:dyDescent="0.25">
      <c r="A1425">
        <v>1424</v>
      </c>
      <c r="B1425" t="s">
        <v>1446</v>
      </c>
      <c r="C1425" s="4" t="s">
        <v>21</v>
      </c>
      <c r="D1425" t="s">
        <v>18</v>
      </c>
      <c r="E1425" s="4">
        <v>146</v>
      </c>
      <c r="F1425" s="4">
        <v>3</v>
      </c>
      <c r="G1425" s="4">
        <v>217</v>
      </c>
      <c r="H1425" s="4">
        <v>206</v>
      </c>
      <c r="I1425" s="4">
        <v>312</v>
      </c>
      <c r="J1425" s="6">
        <v>531.03</v>
      </c>
      <c r="K1425" s="4">
        <v>0.49299999999999999</v>
      </c>
      <c r="L1425" s="4" t="s">
        <v>15</v>
      </c>
      <c r="M1425" s="4">
        <f>Inventory[[#This Row],[Daily_Demand]]*Inventory[[#This Row],[Lead_Time_Days]]</f>
        <v>438</v>
      </c>
      <c r="N1425" s="4">
        <f>MAX(0, Inventory[[#This Row],[Demand_Duration_Lead_time]]+Inventory[[#This Row],[Safety_Stock]]-Inventory[[#This Row],[Current_Inventory]])</f>
        <v>427</v>
      </c>
      <c r="O14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25" s="8">
        <f>Inventory[[#This Row],[Current_Inventory]]*Inventory[[#This Row],[Unit_Cost]]</f>
        <v>115233.51</v>
      </c>
      <c r="Q1425" t="str">
        <f>IF(Inventory[[#This Row],[Stockout_Risk_Score]] &gt;= 0.8, "Critical",
   IF(Inventory[[#This Row],[Stockout_Risk_Score]] &gt;= 0.6, "High",
      IF(Inventory[[#This Row],[Stockout_Risk_Score]] &gt;= 0.3, "Medium", "Low")
   )
)</f>
        <v>Medium</v>
      </c>
      <c r="R1425">
        <f>Inventory[[#This Row],[Lead_Time_Days]]*0.8</f>
        <v>2.4000000000000004</v>
      </c>
      <c r="S1425">
        <f>MAX(0,Inventory[[#This Row],[Daily_Demand]]*Inventory[[#This Row],[Adj_Lead_Time]]+Inventory[[#This Row],[Safety_Stock]]-Inventory[[#This Row],[Current_Inventory]])</f>
        <v>339.40000000000009</v>
      </c>
    </row>
    <row r="1426" spans="1:19" x14ac:dyDescent="0.25">
      <c r="A1426">
        <v>1425</v>
      </c>
      <c r="B1426" t="s">
        <v>1447</v>
      </c>
      <c r="C1426" s="4" t="s">
        <v>21</v>
      </c>
      <c r="D1426" t="s">
        <v>18</v>
      </c>
      <c r="E1426" s="4">
        <v>24</v>
      </c>
      <c r="F1426" s="4">
        <v>9</v>
      </c>
      <c r="G1426" s="4">
        <v>723</v>
      </c>
      <c r="H1426" s="4">
        <v>289</v>
      </c>
      <c r="I1426" s="4">
        <v>261</v>
      </c>
      <c r="J1426" s="6">
        <v>907.7</v>
      </c>
      <c r="K1426" s="4">
        <v>0.40699999999999997</v>
      </c>
      <c r="L1426" s="4" t="s">
        <v>19</v>
      </c>
      <c r="M1426" s="4">
        <f>Inventory[[#This Row],[Daily_Demand]]*Inventory[[#This Row],[Lead_Time_Days]]</f>
        <v>216</v>
      </c>
      <c r="N1426" s="4">
        <f>MAX(0, Inventory[[#This Row],[Demand_Duration_Lead_time]]+Inventory[[#This Row],[Safety_Stock]]-Inventory[[#This Row],[Current_Inventory]])</f>
        <v>0</v>
      </c>
      <c r="O14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26" s="8">
        <f>Inventory[[#This Row],[Current_Inventory]]*Inventory[[#This Row],[Unit_Cost]]</f>
        <v>656267.1</v>
      </c>
      <c r="Q1426" t="str">
        <f>IF(Inventory[[#This Row],[Stockout_Risk_Score]] &gt;= 0.8, "Critical",
   IF(Inventory[[#This Row],[Stockout_Risk_Score]] &gt;= 0.6, "High",
      IF(Inventory[[#This Row],[Stockout_Risk_Score]] &gt;= 0.3, "Medium", "Low")
   )
)</f>
        <v>Medium</v>
      </c>
      <c r="R1426">
        <f>Inventory[[#This Row],[Lead_Time_Days]]*0.8</f>
        <v>7.2</v>
      </c>
      <c r="S1426">
        <f>MAX(0,Inventory[[#This Row],[Daily_Demand]]*Inventory[[#This Row],[Adj_Lead_Time]]+Inventory[[#This Row],[Safety_Stock]]-Inventory[[#This Row],[Current_Inventory]])</f>
        <v>0</v>
      </c>
    </row>
    <row r="1427" spans="1:19" x14ac:dyDescent="0.25">
      <c r="A1427">
        <v>1426</v>
      </c>
      <c r="B1427" t="s">
        <v>1448</v>
      </c>
      <c r="C1427" s="4" t="s">
        <v>26</v>
      </c>
      <c r="D1427" t="s">
        <v>22</v>
      </c>
      <c r="E1427" s="4">
        <v>128</v>
      </c>
      <c r="F1427" s="4">
        <v>6</v>
      </c>
      <c r="G1427" s="4">
        <v>376</v>
      </c>
      <c r="H1427" s="4">
        <v>284</v>
      </c>
      <c r="I1427" s="4">
        <v>213</v>
      </c>
      <c r="J1427" s="6">
        <v>1929.28</v>
      </c>
      <c r="K1427" s="4">
        <v>0.61499999999999999</v>
      </c>
      <c r="L1427" s="4" t="s">
        <v>19</v>
      </c>
      <c r="M1427" s="4">
        <f>Inventory[[#This Row],[Daily_Demand]]*Inventory[[#This Row],[Lead_Time_Days]]</f>
        <v>768</v>
      </c>
      <c r="N1427" s="4">
        <f>MAX(0, Inventory[[#This Row],[Demand_Duration_Lead_time]]+Inventory[[#This Row],[Safety_Stock]]-Inventory[[#This Row],[Current_Inventory]])</f>
        <v>676</v>
      </c>
      <c r="O14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27" s="8">
        <f>Inventory[[#This Row],[Current_Inventory]]*Inventory[[#This Row],[Unit_Cost]]</f>
        <v>725409.28000000003</v>
      </c>
      <c r="Q1427" t="str">
        <f>IF(Inventory[[#This Row],[Stockout_Risk_Score]] &gt;= 0.8, "Critical",
   IF(Inventory[[#This Row],[Stockout_Risk_Score]] &gt;= 0.6, "High",
      IF(Inventory[[#This Row],[Stockout_Risk_Score]] &gt;= 0.3, "Medium", "Low")
   )
)</f>
        <v>High</v>
      </c>
      <c r="R1427">
        <f>Inventory[[#This Row],[Lead_Time_Days]]*0.8</f>
        <v>4.8000000000000007</v>
      </c>
      <c r="S1427">
        <f>MAX(0,Inventory[[#This Row],[Daily_Demand]]*Inventory[[#This Row],[Adj_Lead_Time]]+Inventory[[#This Row],[Safety_Stock]]-Inventory[[#This Row],[Current_Inventory]])</f>
        <v>522.40000000000009</v>
      </c>
    </row>
    <row r="1428" spans="1:19" x14ac:dyDescent="0.25">
      <c r="A1428">
        <v>1427</v>
      </c>
      <c r="B1428" t="s">
        <v>1449</v>
      </c>
      <c r="C1428" s="4" t="s">
        <v>13</v>
      </c>
      <c r="D1428" t="s">
        <v>14</v>
      </c>
      <c r="E1428" s="4">
        <v>17</v>
      </c>
      <c r="F1428" s="4">
        <v>2</v>
      </c>
      <c r="G1428" s="4">
        <v>26</v>
      </c>
      <c r="H1428" s="4">
        <v>183</v>
      </c>
      <c r="I1428" s="4">
        <v>185</v>
      </c>
      <c r="J1428" s="6">
        <v>1270.46</v>
      </c>
      <c r="K1428" s="4">
        <v>0.65800000000000003</v>
      </c>
      <c r="L1428" s="4" t="s">
        <v>15</v>
      </c>
      <c r="M1428" s="4">
        <f>Inventory[[#This Row],[Daily_Demand]]*Inventory[[#This Row],[Lead_Time_Days]]</f>
        <v>34</v>
      </c>
      <c r="N1428" s="4">
        <f>MAX(0, Inventory[[#This Row],[Demand_Duration_Lead_time]]+Inventory[[#This Row],[Safety_Stock]]-Inventory[[#This Row],[Current_Inventory]])</f>
        <v>191</v>
      </c>
      <c r="O14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28" s="8">
        <f>Inventory[[#This Row],[Current_Inventory]]*Inventory[[#This Row],[Unit_Cost]]</f>
        <v>33031.96</v>
      </c>
      <c r="Q1428" t="str">
        <f>IF(Inventory[[#This Row],[Stockout_Risk_Score]] &gt;= 0.8, "Critical",
   IF(Inventory[[#This Row],[Stockout_Risk_Score]] &gt;= 0.6, "High",
      IF(Inventory[[#This Row],[Stockout_Risk_Score]] &gt;= 0.3, "Medium", "Low")
   )
)</f>
        <v>High</v>
      </c>
      <c r="R1428">
        <f>Inventory[[#This Row],[Lead_Time_Days]]*0.8</f>
        <v>1.6</v>
      </c>
      <c r="S1428">
        <f>MAX(0,Inventory[[#This Row],[Daily_Demand]]*Inventory[[#This Row],[Adj_Lead_Time]]+Inventory[[#This Row],[Safety_Stock]]-Inventory[[#This Row],[Current_Inventory]])</f>
        <v>184.2</v>
      </c>
    </row>
    <row r="1429" spans="1:19" x14ac:dyDescent="0.25">
      <c r="A1429">
        <v>1428</v>
      </c>
      <c r="B1429" t="s">
        <v>1450</v>
      </c>
      <c r="C1429" s="4" t="s">
        <v>21</v>
      </c>
      <c r="D1429" t="s">
        <v>22</v>
      </c>
      <c r="E1429" s="4">
        <v>7</v>
      </c>
      <c r="F1429" s="4">
        <v>13</v>
      </c>
      <c r="G1429" s="4">
        <v>575</v>
      </c>
      <c r="H1429" s="4">
        <v>53</v>
      </c>
      <c r="I1429" s="4">
        <v>301</v>
      </c>
      <c r="J1429" s="6">
        <v>1900.66</v>
      </c>
      <c r="K1429" s="4">
        <v>0.751</v>
      </c>
      <c r="L1429" s="4" t="s">
        <v>15</v>
      </c>
      <c r="M1429" s="4">
        <f>Inventory[[#This Row],[Daily_Demand]]*Inventory[[#This Row],[Lead_Time_Days]]</f>
        <v>91</v>
      </c>
      <c r="N1429" s="4">
        <f>MAX(0, Inventory[[#This Row],[Demand_Duration_Lead_time]]+Inventory[[#This Row],[Safety_Stock]]-Inventory[[#This Row],[Current_Inventory]])</f>
        <v>0</v>
      </c>
      <c r="O14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429" s="8">
        <f>Inventory[[#This Row],[Current_Inventory]]*Inventory[[#This Row],[Unit_Cost]]</f>
        <v>1092879.5</v>
      </c>
      <c r="Q1429" t="str">
        <f>IF(Inventory[[#This Row],[Stockout_Risk_Score]] &gt;= 0.8, "Critical",
   IF(Inventory[[#This Row],[Stockout_Risk_Score]] &gt;= 0.6, "High",
      IF(Inventory[[#This Row],[Stockout_Risk_Score]] &gt;= 0.3, "Medium", "Low")
   )
)</f>
        <v>High</v>
      </c>
      <c r="R1429">
        <f>Inventory[[#This Row],[Lead_Time_Days]]*0.8</f>
        <v>10.4</v>
      </c>
      <c r="S1429">
        <f>MAX(0,Inventory[[#This Row],[Daily_Demand]]*Inventory[[#This Row],[Adj_Lead_Time]]+Inventory[[#This Row],[Safety_Stock]]-Inventory[[#This Row],[Current_Inventory]])</f>
        <v>0</v>
      </c>
    </row>
    <row r="1430" spans="1:19" x14ac:dyDescent="0.25">
      <c r="A1430">
        <v>1429</v>
      </c>
      <c r="B1430" t="s">
        <v>1451</v>
      </c>
      <c r="C1430" s="4" t="s">
        <v>17</v>
      </c>
      <c r="D1430" t="s">
        <v>18</v>
      </c>
      <c r="E1430" s="4">
        <v>179</v>
      </c>
      <c r="F1430" s="4">
        <v>3</v>
      </c>
      <c r="G1430" s="4">
        <v>351</v>
      </c>
      <c r="H1430" s="4">
        <v>163</v>
      </c>
      <c r="I1430" s="4">
        <v>254</v>
      </c>
      <c r="J1430" s="6">
        <v>1458.76</v>
      </c>
      <c r="K1430" s="4">
        <v>0.66800000000000004</v>
      </c>
      <c r="L1430" s="4" t="s">
        <v>19</v>
      </c>
      <c r="M1430" s="4">
        <f>Inventory[[#This Row],[Daily_Demand]]*Inventory[[#This Row],[Lead_Time_Days]]</f>
        <v>537</v>
      </c>
      <c r="N1430" s="4">
        <f>MAX(0, Inventory[[#This Row],[Demand_Duration_Lead_time]]+Inventory[[#This Row],[Safety_Stock]]-Inventory[[#This Row],[Current_Inventory]])</f>
        <v>349</v>
      </c>
      <c r="O14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30" s="8">
        <f>Inventory[[#This Row],[Current_Inventory]]*Inventory[[#This Row],[Unit_Cost]]</f>
        <v>512024.76</v>
      </c>
      <c r="Q1430" t="str">
        <f>IF(Inventory[[#This Row],[Stockout_Risk_Score]] &gt;= 0.8, "Critical",
   IF(Inventory[[#This Row],[Stockout_Risk_Score]] &gt;= 0.6, "High",
      IF(Inventory[[#This Row],[Stockout_Risk_Score]] &gt;= 0.3, "Medium", "Low")
   )
)</f>
        <v>High</v>
      </c>
      <c r="R1430">
        <f>Inventory[[#This Row],[Lead_Time_Days]]*0.8</f>
        <v>2.4000000000000004</v>
      </c>
      <c r="S1430">
        <f>MAX(0,Inventory[[#This Row],[Daily_Demand]]*Inventory[[#This Row],[Adj_Lead_Time]]+Inventory[[#This Row],[Safety_Stock]]-Inventory[[#This Row],[Current_Inventory]])</f>
        <v>241.60000000000014</v>
      </c>
    </row>
    <row r="1431" spans="1:19" x14ac:dyDescent="0.25">
      <c r="A1431">
        <v>1430</v>
      </c>
      <c r="B1431" t="s">
        <v>1452</v>
      </c>
      <c r="C1431" s="4" t="s">
        <v>26</v>
      </c>
      <c r="D1431" t="s">
        <v>22</v>
      </c>
      <c r="E1431" s="4">
        <v>135</v>
      </c>
      <c r="F1431" s="4">
        <v>2</v>
      </c>
      <c r="G1431" s="4">
        <v>538</v>
      </c>
      <c r="H1431" s="4">
        <v>162</v>
      </c>
      <c r="I1431" s="4">
        <v>393</v>
      </c>
      <c r="J1431" s="6">
        <v>1463.1</v>
      </c>
      <c r="K1431" s="4">
        <v>0.746</v>
      </c>
      <c r="L1431" s="4" t="s">
        <v>27</v>
      </c>
      <c r="M1431" s="4">
        <f>Inventory[[#This Row],[Daily_Demand]]*Inventory[[#This Row],[Lead_Time_Days]]</f>
        <v>270</v>
      </c>
      <c r="N1431" s="4">
        <f>MAX(0, Inventory[[#This Row],[Demand_Duration_Lead_time]]+Inventory[[#This Row],[Safety_Stock]]-Inventory[[#This Row],[Current_Inventory]])</f>
        <v>0</v>
      </c>
      <c r="O14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31" s="8">
        <f>Inventory[[#This Row],[Current_Inventory]]*Inventory[[#This Row],[Unit_Cost]]</f>
        <v>787147.79999999993</v>
      </c>
      <c r="Q1431" t="str">
        <f>IF(Inventory[[#This Row],[Stockout_Risk_Score]] &gt;= 0.8, "Critical",
   IF(Inventory[[#This Row],[Stockout_Risk_Score]] &gt;= 0.6, "High",
      IF(Inventory[[#This Row],[Stockout_Risk_Score]] &gt;= 0.3, "Medium", "Low")
   )
)</f>
        <v>High</v>
      </c>
      <c r="R1431">
        <f>Inventory[[#This Row],[Lead_Time_Days]]*0.8</f>
        <v>1.6</v>
      </c>
      <c r="S1431">
        <f>MAX(0,Inventory[[#This Row],[Daily_Demand]]*Inventory[[#This Row],[Adj_Lead_Time]]+Inventory[[#This Row],[Safety_Stock]]-Inventory[[#This Row],[Current_Inventory]])</f>
        <v>0</v>
      </c>
    </row>
    <row r="1432" spans="1:19" x14ac:dyDescent="0.25">
      <c r="A1432">
        <v>1431</v>
      </c>
      <c r="B1432" t="s">
        <v>1453</v>
      </c>
      <c r="C1432" s="4" t="s">
        <v>26</v>
      </c>
      <c r="D1432" t="s">
        <v>18</v>
      </c>
      <c r="E1432" s="4">
        <v>133</v>
      </c>
      <c r="F1432" s="4">
        <v>7</v>
      </c>
      <c r="G1432" s="4">
        <v>213</v>
      </c>
      <c r="H1432" s="4">
        <v>151</v>
      </c>
      <c r="I1432" s="4">
        <v>351</v>
      </c>
      <c r="J1432" s="6">
        <v>1204.1199999999999</v>
      </c>
      <c r="K1432" s="4">
        <v>0.67500000000000004</v>
      </c>
      <c r="L1432" s="4" t="s">
        <v>15</v>
      </c>
      <c r="M1432" s="4">
        <f>Inventory[[#This Row],[Daily_Demand]]*Inventory[[#This Row],[Lead_Time_Days]]</f>
        <v>931</v>
      </c>
      <c r="N1432" s="4">
        <f>MAX(0, Inventory[[#This Row],[Demand_Duration_Lead_time]]+Inventory[[#This Row],[Safety_Stock]]-Inventory[[#This Row],[Current_Inventory]])</f>
        <v>869</v>
      </c>
      <c r="O14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32" s="8">
        <f>Inventory[[#This Row],[Current_Inventory]]*Inventory[[#This Row],[Unit_Cost]]</f>
        <v>256477.55999999997</v>
      </c>
      <c r="Q1432" t="str">
        <f>IF(Inventory[[#This Row],[Stockout_Risk_Score]] &gt;= 0.8, "Critical",
   IF(Inventory[[#This Row],[Stockout_Risk_Score]] &gt;= 0.6, "High",
      IF(Inventory[[#This Row],[Stockout_Risk_Score]] &gt;= 0.3, "Medium", "Low")
   )
)</f>
        <v>High</v>
      </c>
      <c r="R1432">
        <f>Inventory[[#This Row],[Lead_Time_Days]]*0.8</f>
        <v>5.6000000000000005</v>
      </c>
      <c r="S1432">
        <f>MAX(0,Inventory[[#This Row],[Daily_Demand]]*Inventory[[#This Row],[Adj_Lead_Time]]+Inventory[[#This Row],[Safety_Stock]]-Inventory[[#This Row],[Current_Inventory]])</f>
        <v>682.80000000000007</v>
      </c>
    </row>
    <row r="1433" spans="1:19" x14ac:dyDescent="0.25">
      <c r="A1433">
        <v>1432</v>
      </c>
      <c r="B1433" t="s">
        <v>1454</v>
      </c>
      <c r="C1433" s="4" t="s">
        <v>17</v>
      </c>
      <c r="D1433" t="s">
        <v>22</v>
      </c>
      <c r="E1433" s="4">
        <v>94</v>
      </c>
      <c r="F1433" s="4">
        <v>10</v>
      </c>
      <c r="G1433" s="4">
        <v>335</v>
      </c>
      <c r="H1433" s="4">
        <v>265</v>
      </c>
      <c r="I1433" s="4">
        <v>291</v>
      </c>
      <c r="J1433" s="6">
        <v>327.31</v>
      </c>
      <c r="K1433" s="4">
        <v>0.48</v>
      </c>
      <c r="L1433" s="4" t="s">
        <v>27</v>
      </c>
      <c r="M1433" s="4">
        <f>Inventory[[#This Row],[Daily_Demand]]*Inventory[[#This Row],[Lead_Time_Days]]</f>
        <v>940</v>
      </c>
      <c r="N1433" s="4">
        <f>MAX(0, Inventory[[#This Row],[Demand_Duration_Lead_time]]+Inventory[[#This Row],[Safety_Stock]]-Inventory[[#This Row],[Current_Inventory]])</f>
        <v>870</v>
      </c>
      <c r="O14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33" s="8">
        <f>Inventory[[#This Row],[Current_Inventory]]*Inventory[[#This Row],[Unit_Cost]]</f>
        <v>109648.85</v>
      </c>
      <c r="Q1433" t="str">
        <f>IF(Inventory[[#This Row],[Stockout_Risk_Score]] &gt;= 0.8, "Critical",
   IF(Inventory[[#This Row],[Stockout_Risk_Score]] &gt;= 0.6, "High",
      IF(Inventory[[#This Row],[Stockout_Risk_Score]] &gt;= 0.3, "Medium", "Low")
   )
)</f>
        <v>Medium</v>
      </c>
      <c r="R1433">
        <f>Inventory[[#This Row],[Lead_Time_Days]]*0.8</f>
        <v>8</v>
      </c>
      <c r="S1433">
        <f>MAX(0,Inventory[[#This Row],[Daily_Demand]]*Inventory[[#This Row],[Adj_Lead_Time]]+Inventory[[#This Row],[Safety_Stock]]-Inventory[[#This Row],[Current_Inventory]])</f>
        <v>682</v>
      </c>
    </row>
    <row r="1434" spans="1:19" x14ac:dyDescent="0.25">
      <c r="A1434">
        <v>1433</v>
      </c>
      <c r="B1434" t="s">
        <v>1455</v>
      </c>
      <c r="C1434" s="4" t="s">
        <v>13</v>
      </c>
      <c r="D1434" t="s">
        <v>22</v>
      </c>
      <c r="E1434" s="4">
        <v>156</v>
      </c>
      <c r="F1434" s="4">
        <v>12</v>
      </c>
      <c r="G1434" s="4">
        <v>20</v>
      </c>
      <c r="H1434" s="4">
        <v>143</v>
      </c>
      <c r="I1434" s="4">
        <v>369</v>
      </c>
      <c r="J1434" s="6">
        <v>1063.44</v>
      </c>
      <c r="K1434" s="4">
        <v>0.13500000000000001</v>
      </c>
      <c r="L1434" s="4" t="s">
        <v>19</v>
      </c>
      <c r="M1434" s="4">
        <f>Inventory[[#This Row],[Daily_Demand]]*Inventory[[#This Row],[Lead_Time_Days]]</f>
        <v>1872</v>
      </c>
      <c r="N1434" s="4">
        <f>MAX(0, Inventory[[#This Row],[Demand_Duration_Lead_time]]+Inventory[[#This Row],[Safety_Stock]]-Inventory[[#This Row],[Current_Inventory]])</f>
        <v>1995</v>
      </c>
      <c r="O14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34" s="8">
        <f>Inventory[[#This Row],[Current_Inventory]]*Inventory[[#This Row],[Unit_Cost]]</f>
        <v>21268.800000000003</v>
      </c>
      <c r="Q1434" t="str">
        <f>IF(Inventory[[#This Row],[Stockout_Risk_Score]] &gt;= 0.8, "Critical",
   IF(Inventory[[#This Row],[Stockout_Risk_Score]] &gt;= 0.6, "High",
      IF(Inventory[[#This Row],[Stockout_Risk_Score]] &gt;= 0.3, "Medium", "Low")
   )
)</f>
        <v>Low</v>
      </c>
      <c r="R1434">
        <f>Inventory[[#This Row],[Lead_Time_Days]]*0.8</f>
        <v>9.6000000000000014</v>
      </c>
      <c r="S1434">
        <f>MAX(0,Inventory[[#This Row],[Daily_Demand]]*Inventory[[#This Row],[Adj_Lead_Time]]+Inventory[[#This Row],[Safety_Stock]]-Inventory[[#This Row],[Current_Inventory]])</f>
        <v>1620.6000000000001</v>
      </c>
    </row>
    <row r="1435" spans="1:19" x14ac:dyDescent="0.25">
      <c r="A1435">
        <v>1434</v>
      </c>
      <c r="B1435" t="s">
        <v>1456</v>
      </c>
      <c r="C1435" s="4" t="s">
        <v>17</v>
      </c>
      <c r="D1435" t="s">
        <v>18</v>
      </c>
      <c r="E1435" s="4">
        <v>39</v>
      </c>
      <c r="F1435" s="4">
        <v>8</v>
      </c>
      <c r="G1435" s="4">
        <v>81</v>
      </c>
      <c r="H1435" s="4">
        <v>41</v>
      </c>
      <c r="I1435" s="4">
        <v>328</v>
      </c>
      <c r="J1435" s="6">
        <v>542.70000000000005</v>
      </c>
      <c r="K1435" s="4">
        <v>0.78500000000000003</v>
      </c>
      <c r="L1435" s="4" t="s">
        <v>27</v>
      </c>
      <c r="M1435" s="4">
        <f>Inventory[[#This Row],[Daily_Demand]]*Inventory[[#This Row],[Lead_Time_Days]]</f>
        <v>312</v>
      </c>
      <c r="N1435" s="4">
        <f>MAX(0, Inventory[[#This Row],[Demand_Duration_Lead_time]]+Inventory[[#This Row],[Safety_Stock]]-Inventory[[#This Row],[Current_Inventory]])</f>
        <v>272</v>
      </c>
      <c r="O14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35" s="8">
        <f>Inventory[[#This Row],[Current_Inventory]]*Inventory[[#This Row],[Unit_Cost]]</f>
        <v>43958.700000000004</v>
      </c>
      <c r="Q1435" t="str">
        <f>IF(Inventory[[#This Row],[Stockout_Risk_Score]] &gt;= 0.8, "Critical",
   IF(Inventory[[#This Row],[Stockout_Risk_Score]] &gt;= 0.6, "High",
      IF(Inventory[[#This Row],[Stockout_Risk_Score]] &gt;= 0.3, "Medium", "Low")
   )
)</f>
        <v>High</v>
      </c>
      <c r="R1435">
        <f>Inventory[[#This Row],[Lead_Time_Days]]*0.8</f>
        <v>6.4</v>
      </c>
      <c r="S1435">
        <f>MAX(0,Inventory[[#This Row],[Daily_Demand]]*Inventory[[#This Row],[Adj_Lead_Time]]+Inventory[[#This Row],[Safety_Stock]]-Inventory[[#This Row],[Current_Inventory]])</f>
        <v>209.60000000000002</v>
      </c>
    </row>
    <row r="1436" spans="1:19" x14ac:dyDescent="0.25">
      <c r="A1436">
        <v>1435</v>
      </c>
      <c r="B1436" t="s">
        <v>1457</v>
      </c>
      <c r="C1436" s="4" t="s">
        <v>13</v>
      </c>
      <c r="D1436" t="s">
        <v>22</v>
      </c>
      <c r="E1436" s="4">
        <v>18</v>
      </c>
      <c r="F1436" s="4">
        <v>6</v>
      </c>
      <c r="G1436" s="4">
        <v>362</v>
      </c>
      <c r="H1436" s="4">
        <v>35</v>
      </c>
      <c r="I1436" s="4">
        <v>110</v>
      </c>
      <c r="J1436" s="6">
        <v>1997.41</v>
      </c>
      <c r="K1436" s="4">
        <v>3.1E-2</v>
      </c>
      <c r="L1436" s="4" t="s">
        <v>15</v>
      </c>
      <c r="M1436" s="4">
        <f>Inventory[[#This Row],[Daily_Demand]]*Inventory[[#This Row],[Lead_Time_Days]]</f>
        <v>108</v>
      </c>
      <c r="N1436" s="4">
        <f>MAX(0, Inventory[[#This Row],[Demand_Duration_Lead_time]]+Inventory[[#This Row],[Safety_Stock]]-Inventory[[#This Row],[Current_Inventory]])</f>
        <v>0</v>
      </c>
      <c r="O14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436" s="8">
        <f>Inventory[[#This Row],[Current_Inventory]]*Inventory[[#This Row],[Unit_Cost]]</f>
        <v>723062.42</v>
      </c>
      <c r="Q1436" t="str">
        <f>IF(Inventory[[#This Row],[Stockout_Risk_Score]] &gt;= 0.8, "Critical",
   IF(Inventory[[#This Row],[Stockout_Risk_Score]] &gt;= 0.6, "High",
      IF(Inventory[[#This Row],[Stockout_Risk_Score]] &gt;= 0.3, "Medium", "Low")
   )
)</f>
        <v>Low</v>
      </c>
      <c r="R1436">
        <f>Inventory[[#This Row],[Lead_Time_Days]]*0.8</f>
        <v>4.8000000000000007</v>
      </c>
      <c r="S1436">
        <f>MAX(0,Inventory[[#This Row],[Daily_Demand]]*Inventory[[#This Row],[Adj_Lead_Time]]+Inventory[[#This Row],[Safety_Stock]]-Inventory[[#This Row],[Current_Inventory]])</f>
        <v>0</v>
      </c>
    </row>
    <row r="1437" spans="1:19" x14ac:dyDescent="0.25">
      <c r="A1437">
        <v>1436</v>
      </c>
      <c r="B1437" t="s">
        <v>1458</v>
      </c>
      <c r="C1437" s="4" t="s">
        <v>17</v>
      </c>
      <c r="D1437" t="s">
        <v>14</v>
      </c>
      <c r="E1437" s="4">
        <v>199</v>
      </c>
      <c r="F1437" s="4">
        <v>13</v>
      </c>
      <c r="G1437" s="4">
        <v>620</v>
      </c>
      <c r="H1437" s="4">
        <v>264</v>
      </c>
      <c r="I1437" s="4">
        <v>355</v>
      </c>
      <c r="J1437" s="6">
        <v>570.58000000000004</v>
      </c>
      <c r="K1437" s="4">
        <v>0.99299999999999999</v>
      </c>
      <c r="L1437" s="4" t="s">
        <v>15</v>
      </c>
      <c r="M1437" s="4">
        <f>Inventory[[#This Row],[Daily_Demand]]*Inventory[[#This Row],[Lead_Time_Days]]</f>
        <v>2587</v>
      </c>
      <c r="N1437" s="4">
        <f>MAX(0, Inventory[[#This Row],[Demand_Duration_Lead_time]]+Inventory[[#This Row],[Safety_Stock]]-Inventory[[#This Row],[Current_Inventory]])</f>
        <v>2231</v>
      </c>
      <c r="O14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37" s="8">
        <f>Inventory[[#This Row],[Current_Inventory]]*Inventory[[#This Row],[Unit_Cost]]</f>
        <v>353759.60000000003</v>
      </c>
      <c r="Q1437" t="str">
        <f>IF(Inventory[[#This Row],[Stockout_Risk_Score]] &gt;= 0.8, "Critical",
   IF(Inventory[[#This Row],[Stockout_Risk_Score]] &gt;= 0.6, "High",
      IF(Inventory[[#This Row],[Stockout_Risk_Score]] &gt;= 0.3, "Medium", "Low")
   )
)</f>
        <v>Critical</v>
      </c>
      <c r="R1437">
        <f>Inventory[[#This Row],[Lead_Time_Days]]*0.8</f>
        <v>10.4</v>
      </c>
      <c r="S1437">
        <f>MAX(0,Inventory[[#This Row],[Daily_Demand]]*Inventory[[#This Row],[Adj_Lead_Time]]+Inventory[[#This Row],[Safety_Stock]]-Inventory[[#This Row],[Current_Inventory]])</f>
        <v>1713.6</v>
      </c>
    </row>
    <row r="1438" spans="1:19" x14ac:dyDescent="0.25">
      <c r="A1438">
        <v>1437</v>
      </c>
      <c r="B1438" t="s">
        <v>1459</v>
      </c>
      <c r="C1438" s="4" t="s">
        <v>17</v>
      </c>
      <c r="D1438" t="s">
        <v>22</v>
      </c>
      <c r="E1438" s="4">
        <v>145</v>
      </c>
      <c r="F1438" s="4">
        <v>14</v>
      </c>
      <c r="G1438" s="4">
        <v>37</v>
      </c>
      <c r="H1438" s="4">
        <v>232</v>
      </c>
      <c r="I1438" s="4">
        <v>351</v>
      </c>
      <c r="J1438" s="6">
        <v>499.84</v>
      </c>
      <c r="K1438" s="4">
        <v>0.82799999999999996</v>
      </c>
      <c r="L1438" s="4" t="s">
        <v>15</v>
      </c>
      <c r="M1438" s="4">
        <f>Inventory[[#This Row],[Daily_Demand]]*Inventory[[#This Row],[Lead_Time_Days]]</f>
        <v>2030</v>
      </c>
      <c r="N1438" s="4">
        <f>MAX(0, Inventory[[#This Row],[Demand_Duration_Lead_time]]+Inventory[[#This Row],[Safety_Stock]]-Inventory[[#This Row],[Current_Inventory]])</f>
        <v>2225</v>
      </c>
      <c r="O14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38" s="8">
        <f>Inventory[[#This Row],[Current_Inventory]]*Inventory[[#This Row],[Unit_Cost]]</f>
        <v>18494.079999999998</v>
      </c>
      <c r="Q1438" t="str">
        <f>IF(Inventory[[#This Row],[Stockout_Risk_Score]] &gt;= 0.8, "Critical",
   IF(Inventory[[#This Row],[Stockout_Risk_Score]] &gt;= 0.6, "High",
      IF(Inventory[[#This Row],[Stockout_Risk_Score]] &gt;= 0.3, "Medium", "Low")
   )
)</f>
        <v>Critical</v>
      </c>
      <c r="R1438">
        <f>Inventory[[#This Row],[Lead_Time_Days]]*0.8</f>
        <v>11.200000000000001</v>
      </c>
      <c r="S1438">
        <f>MAX(0,Inventory[[#This Row],[Daily_Demand]]*Inventory[[#This Row],[Adj_Lead_Time]]+Inventory[[#This Row],[Safety_Stock]]-Inventory[[#This Row],[Current_Inventory]])</f>
        <v>1819.0000000000002</v>
      </c>
    </row>
    <row r="1439" spans="1:19" x14ac:dyDescent="0.25">
      <c r="A1439">
        <v>1438</v>
      </c>
      <c r="B1439" t="s">
        <v>1460</v>
      </c>
      <c r="C1439" s="4" t="s">
        <v>41</v>
      </c>
      <c r="D1439" t="s">
        <v>22</v>
      </c>
      <c r="E1439" s="4">
        <v>179</v>
      </c>
      <c r="F1439" s="4">
        <v>4</v>
      </c>
      <c r="G1439" s="4">
        <v>639</v>
      </c>
      <c r="H1439" s="4">
        <v>65</v>
      </c>
      <c r="I1439" s="4">
        <v>348</v>
      </c>
      <c r="J1439" s="6">
        <v>1266.57</v>
      </c>
      <c r="K1439" s="4">
        <v>0.67100000000000004</v>
      </c>
      <c r="L1439" s="4" t="s">
        <v>15</v>
      </c>
      <c r="M1439" s="4">
        <f>Inventory[[#This Row],[Daily_Demand]]*Inventory[[#This Row],[Lead_Time_Days]]</f>
        <v>716</v>
      </c>
      <c r="N1439" s="4">
        <f>MAX(0, Inventory[[#This Row],[Demand_Duration_Lead_time]]+Inventory[[#This Row],[Safety_Stock]]-Inventory[[#This Row],[Current_Inventory]])</f>
        <v>142</v>
      </c>
      <c r="O14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39" s="8">
        <f>Inventory[[#This Row],[Current_Inventory]]*Inventory[[#This Row],[Unit_Cost]]</f>
        <v>809338.23</v>
      </c>
      <c r="Q1439" t="str">
        <f>IF(Inventory[[#This Row],[Stockout_Risk_Score]] &gt;= 0.8, "Critical",
   IF(Inventory[[#This Row],[Stockout_Risk_Score]] &gt;= 0.6, "High",
      IF(Inventory[[#This Row],[Stockout_Risk_Score]] &gt;= 0.3, "Medium", "Low")
   )
)</f>
        <v>High</v>
      </c>
      <c r="R1439">
        <f>Inventory[[#This Row],[Lead_Time_Days]]*0.8</f>
        <v>3.2</v>
      </c>
      <c r="S1439">
        <f>MAX(0,Inventory[[#This Row],[Daily_Demand]]*Inventory[[#This Row],[Adj_Lead_Time]]+Inventory[[#This Row],[Safety_Stock]]-Inventory[[#This Row],[Current_Inventory]])</f>
        <v>0</v>
      </c>
    </row>
    <row r="1440" spans="1:19" x14ac:dyDescent="0.25">
      <c r="A1440">
        <v>1439</v>
      </c>
      <c r="B1440" t="s">
        <v>1461</v>
      </c>
      <c r="C1440" s="4" t="s">
        <v>26</v>
      </c>
      <c r="D1440" t="s">
        <v>14</v>
      </c>
      <c r="E1440" s="4">
        <v>54</v>
      </c>
      <c r="F1440" s="4">
        <v>13</v>
      </c>
      <c r="G1440" s="4">
        <v>666</v>
      </c>
      <c r="H1440" s="4">
        <v>134</v>
      </c>
      <c r="I1440" s="4">
        <v>144</v>
      </c>
      <c r="J1440" s="6">
        <v>1046.3499999999999</v>
      </c>
      <c r="K1440" s="4">
        <v>0.96699999999999997</v>
      </c>
      <c r="L1440" s="4" t="s">
        <v>15</v>
      </c>
      <c r="M1440" s="4">
        <f>Inventory[[#This Row],[Daily_Demand]]*Inventory[[#This Row],[Lead_Time_Days]]</f>
        <v>702</v>
      </c>
      <c r="N1440" s="4">
        <f>MAX(0, Inventory[[#This Row],[Demand_Duration_Lead_time]]+Inventory[[#This Row],[Safety_Stock]]-Inventory[[#This Row],[Current_Inventory]])</f>
        <v>170</v>
      </c>
      <c r="O14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40" s="8">
        <f>Inventory[[#This Row],[Current_Inventory]]*Inventory[[#This Row],[Unit_Cost]]</f>
        <v>696869.1</v>
      </c>
      <c r="Q1440" t="str">
        <f>IF(Inventory[[#This Row],[Stockout_Risk_Score]] &gt;= 0.8, "Critical",
   IF(Inventory[[#This Row],[Stockout_Risk_Score]] &gt;= 0.6, "High",
      IF(Inventory[[#This Row],[Stockout_Risk_Score]] &gt;= 0.3, "Medium", "Low")
   )
)</f>
        <v>Critical</v>
      </c>
      <c r="R1440">
        <f>Inventory[[#This Row],[Lead_Time_Days]]*0.8</f>
        <v>10.4</v>
      </c>
      <c r="S1440">
        <f>MAX(0,Inventory[[#This Row],[Daily_Demand]]*Inventory[[#This Row],[Adj_Lead_Time]]+Inventory[[#This Row],[Safety_Stock]]-Inventory[[#This Row],[Current_Inventory]])</f>
        <v>29.600000000000023</v>
      </c>
    </row>
    <row r="1441" spans="1:19" x14ac:dyDescent="0.25">
      <c r="A1441">
        <v>1440</v>
      </c>
      <c r="B1441" t="s">
        <v>1462</v>
      </c>
      <c r="C1441" s="4" t="s">
        <v>17</v>
      </c>
      <c r="D1441" t="s">
        <v>18</v>
      </c>
      <c r="E1441" s="4">
        <v>82</v>
      </c>
      <c r="F1441" s="4">
        <v>13</v>
      </c>
      <c r="G1441" s="4">
        <v>390</v>
      </c>
      <c r="H1441" s="4">
        <v>239</v>
      </c>
      <c r="I1441" s="4">
        <v>197</v>
      </c>
      <c r="J1441" s="6">
        <v>91.64</v>
      </c>
      <c r="K1441" s="4">
        <v>0.61199999999999999</v>
      </c>
      <c r="L1441" s="4" t="s">
        <v>19</v>
      </c>
      <c r="M1441" s="4">
        <f>Inventory[[#This Row],[Daily_Demand]]*Inventory[[#This Row],[Lead_Time_Days]]</f>
        <v>1066</v>
      </c>
      <c r="N1441" s="4">
        <f>MAX(0, Inventory[[#This Row],[Demand_Duration_Lead_time]]+Inventory[[#This Row],[Safety_Stock]]-Inventory[[#This Row],[Current_Inventory]])</f>
        <v>915</v>
      </c>
      <c r="O14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41" s="8">
        <f>Inventory[[#This Row],[Current_Inventory]]*Inventory[[#This Row],[Unit_Cost]]</f>
        <v>35739.599999999999</v>
      </c>
      <c r="Q1441" t="str">
        <f>IF(Inventory[[#This Row],[Stockout_Risk_Score]] &gt;= 0.8, "Critical",
   IF(Inventory[[#This Row],[Stockout_Risk_Score]] &gt;= 0.6, "High",
      IF(Inventory[[#This Row],[Stockout_Risk_Score]] &gt;= 0.3, "Medium", "Low")
   )
)</f>
        <v>High</v>
      </c>
      <c r="R1441">
        <f>Inventory[[#This Row],[Lead_Time_Days]]*0.8</f>
        <v>10.4</v>
      </c>
      <c r="S1441">
        <f>MAX(0,Inventory[[#This Row],[Daily_Demand]]*Inventory[[#This Row],[Adj_Lead_Time]]+Inventory[[#This Row],[Safety_Stock]]-Inventory[[#This Row],[Current_Inventory]])</f>
        <v>701.80000000000018</v>
      </c>
    </row>
    <row r="1442" spans="1:19" x14ac:dyDescent="0.25">
      <c r="A1442">
        <v>1441</v>
      </c>
      <c r="B1442" t="s">
        <v>1463</v>
      </c>
      <c r="C1442" s="4" t="s">
        <v>17</v>
      </c>
      <c r="D1442" t="s">
        <v>14</v>
      </c>
      <c r="E1442" s="4">
        <v>158</v>
      </c>
      <c r="F1442" s="4">
        <v>9</v>
      </c>
      <c r="G1442" s="4">
        <v>598</v>
      </c>
      <c r="H1442" s="4">
        <v>62</v>
      </c>
      <c r="I1442" s="4">
        <v>308</v>
      </c>
      <c r="J1442" s="6">
        <v>302.58999999999997</v>
      </c>
      <c r="K1442" s="4">
        <v>5.6000000000000001E-2</v>
      </c>
      <c r="L1442" s="4" t="s">
        <v>27</v>
      </c>
      <c r="M1442" s="4">
        <f>Inventory[[#This Row],[Daily_Demand]]*Inventory[[#This Row],[Lead_Time_Days]]</f>
        <v>1422</v>
      </c>
      <c r="N1442" s="4">
        <f>MAX(0, Inventory[[#This Row],[Demand_Duration_Lead_time]]+Inventory[[#This Row],[Safety_Stock]]-Inventory[[#This Row],[Current_Inventory]])</f>
        <v>886</v>
      </c>
      <c r="O14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42" s="8">
        <f>Inventory[[#This Row],[Current_Inventory]]*Inventory[[#This Row],[Unit_Cost]]</f>
        <v>180948.81999999998</v>
      </c>
      <c r="Q1442" t="str">
        <f>IF(Inventory[[#This Row],[Stockout_Risk_Score]] &gt;= 0.8, "Critical",
   IF(Inventory[[#This Row],[Stockout_Risk_Score]] &gt;= 0.6, "High",
      IF(Inventory[[#This Row],[Stockout_Risk_Score]] &gt;= 0.3, "Medium", "Low")
   )
)</f>
        <v>Low</v>
      </c>
      <c r="R1442">
        <f>Inventory[[#This Row],[Lead_Time_Days]]*0.8</f>
        <v>7.2</v>
      </c>
      <c r="S1442">
        <f>MAX(0,Inventory[[#This Row],[Daily_Demand]]*Inventory[[#This Row],[Adj_Lead_Time]]+Inventory[[#This Row],[Safety_Stock]]-Inventory[[#This Row],[Current_Inventory]])</f>
        <v>601.60000000000014</v>
      </c>
    </row>
    <row r="1443" spans="1:19" x14ac:dyDescent="0.25">
      <c r="A1443">
        <v>1442</v>
      </c>
      <c r="B1443" t="s">
        <v>1464</v>
      </c>
      <c r="C1443" s="4" t="s">
        <v>21</v>
      </c>
      <c r="D1443" t="s">
        <v>22</v>
      </c>
      <c r="E1443" s="4">
        <v>7</v>
      </c>
      <c r="F1443" s="4">
        <v>11</v>
      </c>
      <c r="G1443" s="4">
        <v>624</v>
      </c>
      <c r="H1443" s="4">
        <v>110</v>
      </c>
      <c r="I1443" s="4">
        <v>79</v>
      </c>
      <c r="J1443" s="6">
        <v>1631.53</v>
      </c>
      <c r="K1443" s="4">
        <v>0.55900000000000005</v>
      </c>
      <c r="L1443" s="4" t="s">
        <v>19</v>
      </c>
      <c r="M1443" s="4">
        <f>Inventory[[#This Row],[Daily_Demand]]*Inventory[[#This Row],[Lead_Time_Days]]</f>
        <v>77</v>
      </c>
      <c r="N1443" s="4">
        <f>MAX(0, Inventory[[#This Row],[Demand_Duration_Lead_time]]+Inventory[[#This Row],[Safety_Stock]]-Inventory[[#This Row],[Current_Inventory]])</f>
        <v>0</v>
      </c>
      <c r="O14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443" s="8">
        <f>Inventory[[#This Row],[Current_Inventory]]*Inventory[[#This Row],[Unit_Cost]]</f>
        <v>1018074.72</v>
      </c>
      <c r="Q1443" t="str">
        <f>IF(Inventory[[#This Row],[Stockout_Risk_Score]] &gt;= 0.8, "Critical",
   IF(Inventory[[#This Row],[Stockout_Risk_Score]] &gt;= 0.6, "High",
      IF(Inventory[[#This Row],[Stockout_Risk_Score]] &gt;= 0.3, "Medium", "Low")
   )
)</f>
        <v>Medium</v>
      </c>
      <c r="R1443">
        <f>Inventory[[#This Row],[Lead_Time_Days]]*0.8</f>
        <v>8.8000000000000007</v>
      </c>
      <c r="S1443">
        <f>MAX(0,Inventory[[#This Row],[Daily_Demand]]*Inventory[[#This Row],[Adj_Lead_Time]]+Inventory[[#This Row],[Safety_Stock]]-Inventory[[#This Row],[Current_Inventory]])</f>
        <v>0</v>
      </c>
    </row>
    <row r="1444" spans="1:19" x14ac:dyDescent="0.25">
      <c r="A1444">
        <v>1443</v>
      </c>
      <c r="B1444" t="s">
        <v>1465</v>
      </c>
      <c r="C1444" s="4" t="s">
        <v>26</v>
      </c>
      <c r="D1444" t="s">
        <v>18</v>
      </c>
      <c r="E1444" s="4">
        <v>183</v>
      </c>
      <c r="F1444" s="4">
        <v>5</v>
      </c>
      <c r="G1444" s="4">
        <v>669</v>
      </c>
      <c r="H1444" s="4">
        <v>276</v>
      </c>
      <c r="I1444" s="4">
        <v>67</v>
      </c>
      <c r="J1444" s="6">
        <v>993.2</v>
      </c>
      <c r="K1444" s="4">
        <v>0.27700000000000002</v>
      </c>
      <c r="L1444" s="4" t="s">
        <v>19</v>
      </c>
      <c r="M1444" s="4">
        <f>Inventory[[#This Row],[Daily_Demand]]*Inventory[[#This Row],[Lead_Time_Days]]</f>
        <v>915</v>
      </c>
      <c r="N1444" s="4">
        <f>MAX(0, Inventory[[#This Row],[Demand_Duration_Lead_time]]+Inventory[[#This Row],[Safety_Stock]]-Inventory[[#This Row],[Current_Inventory]])</f>
        <v>522</v>
      </c>
      <c r="O14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44" s="8">
        <f>Inventory[[#This Row],[Current_Inventory]]*Inventory[[#This Row],[Unit_Cost]]</f>
        <v>664450.80000000005</v>
      </c>
      <c r="Q1444" t="str">
        <f>IF(Inventory[[#This Row],[Stockout_Risk_Score]] &gt;= 0.8, "Critical",
   IF(Inventory[[#This Row],[Stockout_Risk_Score]] &gt;= 0.6, "High",
      IF(Inventory[[#This Row],[Stockout_Risk_Score]] &gt;= 0.3, "Medium", "Low")
   )
)</f>
        <v>Low</v>
      </c>
      <c r="R1444">
        <f>Inventory[[#This Row],[Lead_Time_Days]]*0.8</f>
        <v>4</v>
      </c>
      <c r="S1444">
        <f>MAX(0,Inventory[[#This Row],[Daily_Demand]]*Inventory[[#This Row],[Adj_Lead_Time]]+Inventory[[#This Row],[Safety_Stock]]-Inventory[[#This Row],[Current_Inventory]])</f>
        <v>339</v>
      </c>
    </row>
    <row r="1445" spans="1:19" x14ac:dyDescent="0.25">
      <c r="A1445">
        <v>1444</v>
      </c>
      <c r="B1445" t="s">
        <v>1466</v>
      </c>
      <c r="C1445" s="4" t="s">
        <v>21</v>
      </c>
      <c r="D1445" t="s">
        <v>22</v>
      </c>
      <c r="E1445" s="4">
        <v>44</v>
      </c>
      <c r="F1445" s="4">
        <v>10</v>
      </c>
      <c r="G1445" s="4">
        <v>720</v>
      </c>
      <c r="H1445" s="4">
        <v>292</v>
      </c>
      <c r="I1445" s="4">
        <v>236</v>
      </c>
      <c r="J1445" s="6">
        <v>334.73</v>
      </c>
      <c r="K1445" s="4">
        <v>0.36899999999999999</v>
      </c>
      <c r="L1445" s="4" t="s">
        <v>19</v>
      </c>
      <c r="M1445" s="4">
        <f>Inventory[[#This Row],[Daily_Demand]]*Inventory[[#This Row],[Lead_Time_Days]]</f>
        <v>440</v>
      </c>
      <c r="N1445" s="4">
        <f>MAX(0, Inventory[[#This Row],[Demand_Duration_Lead_time]]+Inventory[[#This Row],[Safety_Stock]]-Inventory[[#This Row],[Current_Inventory]])</f>
        <v>12</v>
      </c>
      <c r="O14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45" s="8">
        <f>Inventory[[#This Row],[Current_Inventory]]*Inventory[[#This Row],[Unit_Cost]]</f>
        <v>241005.6</v>
      </c>
      <c r="Q1445" t="str">
        <f>IF(Inventory[[#This Row],[Stockout_Risk_Score]] &gt;= 0.8, "Critical",
   IF(Inventory[[#This Row],[Stockout_Risk_Score]] &gt;= 0.6, "High",
      IF(Inventory[[#This Row],[Stockout_Risk_Score]] &gt;= 0.3, "Medium", "Low")
   )
)</f>
        <v>Medium</v>
      </c>
      <c r="R1445">
        <f>Inventory[[#This Row],[Lead_Time_Days]]*0.8</f>
        <v>8</v>
      </c>
      <c r="S1445">
        <f>MAX(0,Inventory[[#This Row],[Daily_Demand]]*Inventory[[#This Row],[Adj_Lead_Time]]+Inventory[[#This Row],[Safety_Stock]]-Inventory[[#This Row],[Current_Inventory]])</f>
        <v>0</v>
      </c>
    </row>
    <row r="1446" spans="1:19" x14ac:dyDescent="0.25">
      <c r="A1446">
        <v>1445</v>
      </c>
      <c r="B1446" t="s">
        <v>1467</v>
      </c>
      <c r="C1446" s="4" t="s">
        <v>26</v>
      </c>
      <c r="D1446" t="s">
        <v>22</v>
      </c>
      <c r="E1446" s="4">
        <v>168</v>
      </c>
      <c r="F1446" s="4">
        <v>6</v>
      </c>
      <c r="G1446" s="4">
        <v>590</v>
      </c>
      <c r="H1446" s="4">
        <v>11</v>
      </c>
      <c r="I1446" s="4">
        <v>261</v>
      </c>
      <c r="J1446" s="6">
        <v>957.22</v>
      </c>
      <c r="K1446" s="4">
        <v>0.46</v>
      </c>
      <c r="L1446" s="4" t="s">
        <v>27</v>
      </c>
      <c r="M1446" s="4">
        <f>Inventory[[#This Row],[Daily_Demand]]*Inventory[[#This Row],[Lead_Time_Days]]</f>
        <v>1008</v>
      </c>
      <c r="N1446" s="4">
        <f>MAX(0, Inventory[[#This Row],[Demand_Duration_Lead_time]]+Inventory[[#This Row],[Safety_Stock]]-Inventory[[#This Row],[Current_Inventory]])</f>
        <v>429</v>
      </c>
      <c r="O14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46" s="8">
        <f>Inventory[[#This Row],[Current_Inventory]]*Inventory[[#This Row],[Unit_Cost]]</f>
        <v>564759.80000000005</v>
      </c>
      <c r="Q1446" t="str">
        <f>IF(Inventory[[#This Row],[Stockout_Risk_Score]] &gt;= 0.8, "Critical",
   IF(Inventory[[#This Row],[Stockout_Risk_Score]] &gt;= 0.6, "High",
      IF(Inventory[[#This Row],[Stockout_Risk_Score]] &gt;= 0.3, "Medium", "Low")
   )
)</f>
        <v>Medium</v>
      </c>
      <c r="R1446">
        <f>Inventory[[#This Row],[Lead_Time_Days]]*0.8</f>
        <v>4.8000000000000007</v>
      </c>
      <c r="S1446">
        <f>MAX(0,Inventory[[#This Row],[Daily_Demand]]*Inventory[[#This Row],[Adj_Lead_Time]]+Inventory[[#This Row],[Safety_Stock]]-Inventory[[#This Row],[Current_Inventory]])</f>
        <v>227.40000000000009</v>
      </c>
    </row>
    <row r="1447" spans="1:19" x14ac:dyDescent="0.25">
      <c r="A1447">
        <v>1446</v>
      </c>
      <c r="B1447" t="s">
        <v>1468</v>
      </c>
      <c r="C1447" s="4" t="s">
        <v>21</v>
      </c>
      <c r="D1447" t="s">
        <v>14</v>
      </c>
      <c r="E1447" s="4">
        <v>55</v>
      </c>
      <c r="F1447" s="4">
        <v>7</v>
      </c>
      <c r="G1447" s="4">
        <v>718</v>
      </c>
      <c r="H1447" s="4">
        <v>31</v>
      </c>
      <c r="I1447" s="4">
        <v>84</v>
      </c>
      <c r="J1447" s="6">
        <v>543.64</v>
      </c>
      <c r="K1447" s="4">
        <v>0.77500000000000002</v>
      </c>
      <c r="L1447" s="4" t="s">
        <v>27</v>
      </c>
      <c r="M1447" s="4">
        <f>Inventory[[#This Row],[Daily_Demand]]*Inventory[[#This Row],[Lead_Time_Days]]</f>
        <v>385</v>
      </c>
      <c r="N1447" s="4">
        <f>MAX(0, Inventory[[#This Row],[Demand_Duration_Lead_time]]+Inventory[[#This Row],[Safety_Stock]]-Inventory[[#This Row],[Current_Inventory]])</f>
        <v>0</v>
      </c>
      <c r="O14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47" s="8">
        <f>Inventory[[#This Row],[Current_Inventory]]*Inventory[[#This Row],[Unit_Cost]]</f>
        <v>390333.52</v>
      </c>
      <c r="Q1447" t="str">
        <f>IF(Inventory[[#This Row],[Stockout_Risk_Score]] &gt;= 0.8, "Critical",
   IF(Inventory[[#This Row],[Stockout_Risk_Score]] &gt;= 0.6, "High",
      IF(Inventory[[#This Row],[Stockout_Risk_Score]] &gt;= 0.3, "Medium", "Low")
   )
)</f>
        <v>High</v>
      </c>
      <c r="R1447">
        <f>Inventory[[#This Row],[Lead_Time_Days]]*0.8</f>
        <v>5.6000000000000005</v>
      </c>
      <c r="S1447">
        <f>MAX(0,Inventory[[#This Row],[Daily_Demand]]*Inventory[[#This Row],[Adj_Lead_Time]]+Inventory[[#This Row],[Safety_Stock]]-Inventory[[#This Row],[Current_Inventory]])</f>
        <v>0</v>
      </c>
    </row>
    <row r="1448" spans="1:19" x14ac:dyDescent="0.25">
      <c r="A1448">
        <v>1447</v>
      </c>
      <c r="B1448" t="s">
        <v>1469</v>
      </c>
      <c r="C1448" s="4" t="s">
        <v>17</v>
      </c>
      <c r="D1448" t="s">
        <v>14</v>
      </c>
      <c r="E1448" s="4">
        <v>5</v>
      </c>
      <c r="F1448" s="4">
        <v>6</v>
      </c>
      <c r="G1448" s="4">
        <v>254</v>
      </c>
      <c r="H1448" s="4">
        <v>75</v>
      </c>
      <c r="I1448" s="4">
        <v>196</v>
      </c>
      <c r="J1448" s="6">
        <v>486</v>
      </c>
      <c r="K1448" s="4">
        <v>0.503</v>
      </c>
      <c r="L1448" s="4" t="s">
        <v>19</v>
      </c>
      <c r="M1448" s="4">
        <f>Inventory[[#This Row],[Daily_Demand]]*Inventory[[#This Row],[Lead_Time_Days]]</f>
        <v>30</v>
      </c>
      <c r="N1448" s="4">
        <f>MAX(0, Inventory[[#This Row],[Demand_Duration_Lead_time]]+Inventory[[#This Row],[Safety_Stock]]-Inventory[[#This Row],[Current_Inventory]])</f>
        <v>0</v>
      </c>
      <c r="O14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448" s="8">
        <f>Inventory[[#This Row],[Current_Inventory]]*Inventory[[#This Row],[Unit_Cost]]</f>
        <v>123444</v>
      </c>
      <c r="Q1448" t="str">
        <f>IF(Inventory[[#This Row],[Stockout_Risk_Score]] &gt;= 0.8, "Critical",
   IF(Inventory[[#This Row],[Stockout_Risk_Score]] &gt;= 0.6, "High",
      IF(Inventory[[#This Row],[Stockout_Risk_Score]] &gt;= 0.3, "Medium", "Low")
   )
)</f>
        <v>Medium</v>
      </c>
      <c r="R1448">
        <f>Inventory[[#This Row],[Lead_Time_Days]]*0.8</f>
        <v>4.8000000000000007</v>
      </c>
      <c r="S1448">
        <f>MAX(0,Inventory[[#This Row],[Daily_Demand]]*Inventory[[#This Row],[Adj_Lead_Time]]+Inventory[[#This Row],[Safety_Stock]]-Inventory[[#This Row],[Current_Inventory]])</f>
        <v>0</v>
      </c>
    </row>
    <row r="1449" spans="1:19" x14ac:dyDescent="0.25">
      <c r="A1449">
        <v>1448</v>
      </c>
      <c r="B1449" t="s">
        <v>1470</v>
      </c>
      <c r="C1449" s="4" t="s">
        <v>17</v>
      </c>
      <c r="D1449" t="s">
        <v>18</v>
      </c>
      <c r="E1449" s="4">
        <v>108</v>
      </c>
      <c r="F1449" s="4">
        <v>11</v>
      </c>
      <c r="G1449" s="4">
        <v>88</v>
      </c>
      <c r="H1449" s="4">
        <v>221</v>
      </c>
      <c r="I1449" s="4">
        <v>331</v>
      </c>
      <c r="J1449" s="6">
        <v>1917.56</v>
      </c>
      <c r="K1449" s="4">
        <v>0.47499999999999998</v>
      </c>
      <c r="L1449" s="4" t="s">
        <v>27</v>
      </c>
      <c r="M1449" s="4">
        <f>Inventory[[#This Row],[Daily_Demand]]*Inventory[[#This Row],[Lead_Time_Days]]</f>
        <v>1188</v>
      </c>
      <c r="N1449" s="4">
        <f>MAX(0, Inventory[[#This Row],[Demand_Duration_Lead_time]]+Inventory[[#This Row],[Safety_Stock]]-Inventory[[#This Row],[Current_Inventory]])</f>
        <v>1321</v>
      </c>
      <c r="O14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49" s="8">
        <f>Inventory[[#This Row],[Current_Inventory]]*Inventory[[#This Row],[Unit_Cost]]</f>
        <v>168745.28</v>
      </c>
      <c r="Q1449" t="str">
        <f>IF(Inventory[[#This Row],[Stockout_Risk_Score]] &gt;= 0.8, "Critical",
   IF(Inventory[[#This Row],[Stockout_Risk_Score]] &gt;= 0.6, "High",
      IF(Inventory[[#This Row],[Stockout_Risk_Score]] &gt;= 0.3, "Medium", "Low")
   )
)</f>
        <v>Medium</v>
      </c>
      <c r="R1449">
        <f>Inventory[[#This Row],[Lead_Time_Days]]*0.8</f>
        <v>8.8000000000000007</v>
      </c>
      <c r="S1449">
        <f>MAX(0,Inventory[[#This Row],[Daily_Demand]]*Inventory[[#This Row],[Adj_Lead_Time]]+Inventory[[#This Row],[Safety_Stock]]-Inventory[[#This Row],[Current_Inventory]])</f>
        <v>1083.4000000000001</v>
      </c>
    </row>
    <row r="1450" spans="1:19" x14ac:dyDescent="0.25">
      <c r="A1450">
        <v>1449</v>
      </c>
      <c r="B1450" t="s">
        <v>1471</v>
      </c>
      <c r="C1450" s="4" t="s">
        <v>41</v>
      </c>
      <c r="D1450" t="s">
        <v>18</v>
      </c>
      <c r="E1450" s="4">
        <v>165</v>
      </c>
      <c r="F1450" s="4">
        <v>13</v>
      </c>
      <c r="G1450" s="4">
        <v>466</v>
      </c>
      <c r="H1450" s="4">
        <v>245</v>
      </c>
      <c r="I1450" s="4">
        <v>84</v>
      </c>
      <c r="J1450" s="6">
        <v>755.95</v>
      </c>
      <c r="K1450" s="4">
        <v>0.30199999999999999</v>
      </c>
      <c r="L1450" s="4" t="s">
        <v>19</v>
      </c>
      <c r="M1450" s="4">
        <f>Inventory[[#This Row],[Daily_Demand]]*Inventory[[#This Row],[Lead_Time_Days]]</f>
        <v>2145</v>
      </c>
      <c r="N1450" s="4">
        <f>MAX(0, Inventory[[#This Row],[Demand_Duration_Lead_time]]+Inventory[[#This Row],[Safety_Stock]]-Inventory[[#This Row],[Current_Inventory]])</f>
        <v>1924</v>
      </c>
      <c r="O14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50" s="8">
        <f>Inventory[[#This Row],[Current_Inventory]]*Inventory[[#This Row],[Unit_Cost]]</f>
        <v>352272.7</v>
      </c>
      <c r="Q1450" t="str">
        <f>IF(Inventory[[#This Row],[Stockout_Risk_Score]] &gt;= 0.8, "Critical",
   IF(Inventory[[#This Row],[Stockout_Risk_Score]] &gt;= 0.6, "High",
      IF(Inventory[[#This Row],[Stockout_Risk_Score]] &gt;= 0.3, "Medium", "Low")
   )
)</f>
        <v>Medium</v>
      </c>
      <c r="R1450">
        <f>Inventory[[#This Row],[Lead_Time_Days]]*0.8</f>
        <v>10.4</v>
      </c>
      <c r="S1450">
        <f>MAX(0,Inventory[[#This Row],[Daily_Demand]]*Inventory[[#This Row],[Adj_Lead_Time]]+Inventory[[#This Row],[Safety_Stock]]-Inventory[[#This Row],[Current_Inventory]])</f>
        <v>1495</v>
      </c>
    </row>
    <row r="1451" spans="1:19" x14ac:dyDescent="0.25">
      <c r="A1451">
        <v>1450</v>
      </c>
      <c r="B1451" t="s">
        <v>1472</v>
      </c>
      <c r="C1451" s="4" t="s">
        <v>21</v>
      </c>
      <c r="D1451" t="s">
        <v>18</v>
      </c>
      <c r="E1451" s="4">
        <v>139</v>
      </c>
      <c r="F1451" s="4">
        <v>12</v>
      </c>
      <c r="G1451" s="4">
        <v>629</v>
      </c>
      <c r="H1451" s="4">
        <v>26</v>
      </c>
      <c r="I1451" s="4">
        <v>125</v>
      </c>
      <c r="J1451" s="6">
        <v>140.54</v>
      </c>
      <c r="K1451" s="4">
        <v>0.54</v>
      </c>
      <c r="L1451" s="4" t="s">
        <v>19</v>
      </c>
      <c r="M1451" s="4">
        <f>Inventory[[#This Row],[Daily_Demand]]*Inventory[[#This Row],[Lead_Time_Days]]</f>
        <v>1668</v>
      </c>
      <c r="N1451" s="4">
        <f>MAX(0, Inventory[[#This Row],[Demand_Duration_Lead_time]]+Inventory[[#This Row],[Safety_Stock]]-Inventory[[#This Row],[Current_Inventory]])</f>
        <v>1065</v>
      </c>
      <c r="O14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51" s="8">
        <f>Inventory[[#This Row],[Current_Inventory]]*Inventory[[#This Row],[Unit_Cost]]</f>
        <v>88399.659999999989</v>
      </c>
      <c r="Q1451" t="str">
        <f>IF(Inventory[[#This Row],[Stockout_Risk_Score]] &gt;= 0.8, "Critical",
   IF(Inventory[[#This Row],[Stockout_Risk_Score]] &gt;= 0.6, "High",
      IF(Inventory[[#This Row],[Stockout_Risk_Score]] &gt;= 0.3, "Medium", "Low")
   )
)</f>
        <v>Medium</v>
      </c>
      <c r="R1451">
        <f>Inventory[[#This Row],[Lead_Time_Days]]*0.8</f>
        <v>9.6000000000000014</v>
      </c>
      <c r="S1451">
        <f>MAX(0,Inventory[[#This Row],[Daily_Demand]]*Inventory[[#This Row],[Adj_Lead_Time]]+Inventory[[#This Row],[Safety_Stock]]-Inventory[[#This Row],[Current_Inventory]])</f>
        <v>731.40000000000009</v>
      </c>
    </row>
    <row r="1452" spans="1:19" x14ac:dyDescent="0.25">
      <c r="A1452">
        <v>1451</v>
      </c>
      <c r="B1452" t="s">
        <v>1473</v>
      </c>
      <c r="C1452" s="4" t="s">
        <v>13</v>
      </c>
      <c r="D1452" t="s">
        <v>22</v>
      </c>
      <c r="E1452" s="4">
        <v>121</v>
      </c>
      <c r="F1452" s="4">
        <v>8</v>
      </c>
      <c r="G1452" s="4">
        <v>27</v>
      </c>
      <c r="H1452" s="4">
        <v>23</v>
      </c>
      <c r="I1452" s="4">
        <v>121</v>
      </c>
      <c r="J1452" s="6">
        <v>1942.14</v>
      </c>
      <c r="K1452" s="4">
        <v>0.248</v>
      </c>
      <c r="L1452" s="4" t="s">
        <v>15</v>
      </c>
      <c r="M1452" s="4">
        <f>Inventory[[#This Row],[Daily_Demand]]*Inventory[[#This Row],[Lead_Time_Days]]</f>
        <v>968</v>
      </c>
      <c r="N1452" s="4">
        <f>MAX(0, Inventory[[#This Row],[Demand_Duration_Lead_time]]+Inventory[[#This Row],[Safety_Stock]]-Inventory[[#This Row],[Current_Inventory]])</f>
        <v>964</v>
      </c>
      <c r="O14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52" s="8">
        <f>Inventory[[#This Row],[Current_Inventory]]*Inventory[[#This Row],[Unit_Cost]]</f>
        <v>52437.780000000006</v>
      </c>
      <c r="Q1452" t="str">
        <f>IF(Inventory[[#This Row],[Stockout_Risk_Score]] &gt;= 0.8, "Critical",
   IF(Inventory[[#This Row],[Stockout_Risk_Score]] &gt;= 0.6, "High",
      IF(Inventory[[#This Row],[Stockout_Risk_Score]] &gt;= 0.3, "Medium", "Low")
   )
)</f>
        <v>Low</v>
      </c>
      <c r="R1452">
        <f>Inventory[[#This Row],[Lead_Time_Days]]*0.8</f>
        <v>6.4</v>
      </c>
      <c r="S1452">
        <f>MAX(0,Inventory[[#This Row],[Daily_Demand]]*Inventory[[#This Row],[Adj_Lead_Time]]+Inventory[[#This Row],[Safety_Stock]]-Inventory[[#This Row],[Current_Inventory]])</f>
        <v>770.40000000000009</v>
      </c>
    </row>
    <row r="1453" spans="1:19" x14ac:dyDescent="0.25">
      <c r="A1453">
        <v>1452</v>
      </c>
      <c r="B1453" t="s">
        <v>1474</v>
      </c>
      <c r="C1453" s="4" t="s">
        <v>41</v>
      </c>
      <c r="D1453" t="s">
        <v>14</v>
      </c>
      <c r="E1453" s="4">
        <v>120</v>
      </c>
      <c r="F1453" s="4">
        <v>8</v>
      </c>
      <c r="G1453" s="4">
        <v>481</v>
      </c>
      <c r="H1453" s="4">
        <v>16</v>
      </c>
      <c r="I1453" s="4">
        <v>298</v>
      </c>
      <c r="J1453" s="6">
        <v>1599.94</v>
      </c>
      <c r="K1453" s="4">
        <v>0.26100000000000001</v>
      </c>
      <c r="L1453" s="4" t="s">
        <v>27</v>
      </c>
      <c r="M1453" s="4">
        <f>Inventory[[#This Row],[Daily_Demand]]*Inventory[[#This Row],[Lead_Time_Days]]</f>
        <v>960</v>
      </c>
      <c r="N1453" s="4">
        <f>MAX(0, Inventory[[#This Row],[Demand_Duration_Lead_time]]+Inventory[[#This Row],[Safety_Stock]]-Inventory[[#This Row],[Current_Inventory]])</f>
        <v>495</v>
      </c>
      <c r="O14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53" s="8">
        <f>Inventory[[#This Row],[Current_Inventory]]*Inventory[[#This Row],[Unit_Cost]]</f>
        <v>769571.14</v>
      </c>
      <c r="Q1453" t="str">
        <f>IF(Inventory[[#This Row],[Stockout_Risk_Score]] &gt;= 0.8, "Critical",
   IF(Inventory[[#This Row],[Stockout_Risk_Score]] &gt;= 0.6, "High",
      IF(Inventory[[#This Row],[Stockout_Risk_Score]] &gt;= 0.3, "Medium", "Low")
   )
)</f>
        <v>Low</v>
      </c>
      <c r="R1453">
        <f>Inventory[[#This Row],[Lead_Time_Days]]*0.8</f>
        <v>6.4</v>
      </c>
      <c r="S1453">
        <f>MAX(0,Inventory[[#This Row],[Daily_Demand]]*Inventory[[#This Row],[Adj_Lead_Time]]+Inventory[[#This Row],[Safety_Stock]]-Inventory[[#This Row],[Current_Inventory]])</f>
        <v>303</v>
      </c>
    </row>
    <row r="1454" spans="1:19" x14ac:dyDescent="0.25">
      <c r="A1454">
        <v>1453</v>
      </c>
      <c r="B1454" t="s">
        <v>1475</v>
      </c>
      <c r="C1454" s="4" t="s">
        <v>21</v>
      </c>
      <c r="D1454" t="s">
        <v>14</v>
      </c>
      <c r="E1454" s="4">
        <v>56</v>
      </c>
      <c r="F1454" s="4">
        <v>2</v>
      </c>
      <c r="G1454" s="4">
        <v>330</v>
      </c>
      <c r="H1454" s="4">
        <v>231</v>
      </c>
      <c r="I1454" s="4">
        <v>106</v>
      </c>
      <c r="J1454" s="6">
        <v>546.11</v>
      </c>
      <c r="K1454" s="4">
        <v>0.75700000000000001</v>
      </c>
      <c r="L1454" s="4" t="s">
        <v>15</v>
      </c>
      <c r="M1454" s="4">
        <f>Inventory[[#This Row],[Daily_Demand]]*Inventory[[#This Row],[Lead_Time_Days]]</f>
        <v>112</v>
      </c>
      <c r="N1454" s="4">
        <f>MAX(0, Inventory[[#This Row],[Demand_Duration_Lead_time]]+Inventory[[#This Row],[Safety_Stock]]-Inventory[[#This Row],[Current_Inventory]])</f>
        <v>13</v>
      </c>
      <c r="O14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54" s="8">
        <f>Inventory[[#This Row],[Current_Inventory]]*Inventory[[#This Row],[Unit_Cost]]</f>
        <v>180216.30000000002</v>
      </c>
      <c r="Q1454" t="str">
        <f>IF(Inventory[[#This Row],[Stockout_Risk_Score]] &gt;= 0.8, "Critical",
   IF(Inventory[[#This Row],[Stockout_Risk_Score]] &gt;= 0.6, "High",
      IF(Inventory[[#This Row],[Stockout_Risk_Score]] &gt;= 0.3, "Medium", "Low")
   )
)</f>
        <v>High</v>
      </c>
      <c r="R1454">
        <f>Inventory[[#This Row],[Lead_Time_Days]]*0.8</f>
        <v>1.6</v>
      </c>
      <c r="S1454">
        <f>MAX(0,Inventory[[#This Row],[Daily_Demand]]*Inventory[[#This Row],[Adj_Lead_Time]]+Inventory[[#This Row],[Safety_Stock]]-Inventory[[#This Row],[Current_Inventory]])</f>
        <v>0</v>
      </c>
    </row>
    <row r="1455" spans="1:19" x14ac:dyDescent="0.25">
      <c r="A1455">
        <v>1454</v>
      </c>
      <c r="B1455" t="s">
        <v>1476</v>
      </c>
      <c r="C1455" s="4" t="s">
        <v>21</v>
      </c>
      <c r="D1455" t="s">
        <v>14</v>
      </c>
      <c r="E1455" s="4">
        <v>124</v>
      </c>
      <c r="F1455" s="4">
        <v>3</v>
      </c>
      <c r="G1455" s="4">
        <v>153</v>
      </c>
      <c r="H1455" s="4">
        <v>113</v>
      </c>
      <c r="I1455" s="4">
        <v>354</v>
      </c>
      <c r="J1455" s="6">
        <v>847.34</v>
      </c>
      <c r="K1455" s="4">
        <v>0.34300000000000003</v>
      </c>
      <c r="L1455" s="4" t="s">
        <v>19</v>
      </c>
      <c r="M1455" s="4">
        <f>Inventory[[#This Row],[Daily_Demand]]*Inventory[[#This Row],[Lead_Time_Days]]</f>
        <v>372</v>
      </c>
      <c r="N1455" s="4">
        <f>MAX(0, Inventory[[#This Row],[Demand_Duration_Lead_time]]+Inventory[[#This Row],[Safety_Stock]]-Inventory[[#This Row],[Current_Inventory]])</f>
        <v>332</v>
      </c>
      <c r="O14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55" s="8">
        <f>Inventory[[#This Row],[Current_Inventory]]*Inventory[[#This Row],[Unit_Cost]]</f>
        <v>129643.02</v>
      </c>
      <c r="Q1455" t="str">
        <f>IF(Inventory[[#This Row],[Stockout_Risk_Score]] &gt;= 0.8, "Critical",
   IF(Inventory[[#This Row],[Stockout_Risk_Score]] &gt;= 0.6, "High",
      IF(Inventory[[#This Row],[Stockout_Risk_Score]] &gt;= 0.3, "Medium", "Low")
   )
)</f>
        <v>Medium</v>
      </c>
      <c r="R1455">
        <f>Inventory[[#This Row],[Lead_Time_Days]]*0.8</f>
        <v>2.4000000000000004</v>
      </c>
      <c r="S1455">
        <f>MAX(0,Inventory[[#This Row],[Daily_Demand]]*Inventory[[#This Row],[Adj_Lead_Time]]+Inventory[[#This Row],[Safety_Stock]]-Inventory[[#This Row],[Current_Inventory]])</f>
        <v>257.60000000000002</v>
      </c>
    </row>
    <row r="1456" spans="1:19" x14ac:dyDescent="0.25">
      <c r="A1456">
        <v>1455</v>
      </c>
      <c r="B1456" t="s">
        <v>1477</v>
      </c>
      <c r="C1456" s="4" t="s">
        <v>41</v>
      </c>
      <c r="D1456" t="s">
        <v>18</v>
      </c>
      <c r="E1456" s="4">
        <v>143</v>
      </c>
      <c r="F1456" s="4">
        <v>8</v>
      </c>
      <c r="G1456" s="4">
        <v>404</v>
      </c>
      <c r="H1456" s="4">
        <v>10</v>
      </c>
      <c r="I1456" s="4">
        <v>59</v>
      </c>
      <c r="J1456" s="6">
        <v>1731.46</v>
      </c>
      <c r="K1456" s="4">
        <v>5.0999999999999997E-2</v>
      </c>
      <c r="L1456" s="4" t="s">
        <v>19</v>
      </c>
      <c r="M1456" s="4">
        <f>Inventory[[#This Row],[Daily_Demand]]*Inventory[[#This Row],[Lead_Time_Days]]</f>
        <v>1144</v>
      </c>
      <c r="N1456" s="4">
        <f>MAX(0, Inventory[[#This Row],[Demand_Duration_Lead_time]]+Inventory[[#This Row],[Safety_Stock]]-Inventory[[#This Row],[Current_Inventory]])</f>
        <v>750</v>
      </c>
      <c r="O14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56" s="8">
        <f>Inventory[[#This Row],[Current_Inventory]]*Inventory[[#This Row],[Unit_Cost]]</f>
        <v>699509.84</v>
      </c>
      <c r="Q1456" t="str">
        <f>IF(Inventory[[#This Row],[Stockout_Risk_Score]] &gt;= 0.8, "Critical",
   IF(Inventory[[#This Row],[Stockout_Risk_Score]] &gt;= 0.6, "High",
      IF(Inventory[[#This Row],[Stockout_Risk_Score]] &gt;= 0.3, "Medium", "Low")
   )
)</f>
        <v>Low</v>
      </c>
      <c r="R1456">
        <f>Inventory[[#This Row],[Lead_Time_Days]]*0.8</f>
        <v>6.4</v>
      </c>
      <c r="S1456">
        <f>MAX(0,Inventory[[#This Row],[Daily_Demand]]*Inventory[[#This Row],[Adj_Lead_Time]]+Inventory[[#This Row],[Safety_Stock]]-Inventory[[#This Row],[Current_Inventory]])</f>
        <v>521.20000000000005</v>
      </c>
    </row>
    <row r="1457" spans="1:19" x14ac:dyDescent="0.25">
      <c r="A1457">
        <v>1456</v>
      </c>
      <c r="B1457" t="s">
        <v>1478</v>
      </c>
      <c r="C1457" s="4" t="s">
        <v>17</v>
      </c>
      <c r="D1457" t="s">
        <v>14</v>
      </c>
      <c r="E1457" s="4">
        <v>159</v>
      </c>
      <c r="F1457" s="4">
        <v>9</v>
      </c>
      <c r="G1457" s="4">
        <v>75</v>
      </c>
      <c r="H1457" s="4">
        <v>296</v>
      </c>
      <c r="I1457" s="4">
        <v>262</v>
      </c>
      <c r="J1457" s="6">
        <v>746.96</v>
      </c>
      <c r="K1457" s="4">
        <v>0.34399999999999997</v>
      </c>
      <c r="L1457" s="4" t="s">
        <v>19</v>
      </c>
      <c r="M1457" s="4">
        <f>Inventory[[#This Row],[Daily_Demand]]*Inventory[[#This Row],[Lead_Time_Days]]</f>
        <v>1431</v>
      </c>
      <c r="N1457" s="4">
        <f>MAX(0, Inventory[[#This Row],[Demand_Duration_Lead_time]]+Inventory[[#This Row],[Safety_Stock]]-Inventory[[#This Row],[Current_Inventory]])</f>
        <v>1652</v>
      </c>
      <c r="O14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57" s="8">
        <f>Inventory[[#This Row],[Current_Inventory]]*Inventory[[#This Row],[Unit_Cost]]</f>
        <v>56022</v>
      </c>
      <c r="Q1457" t="str">
        <f>IF(Inventory[[#This Row],[Stockout_Risk_Score]] &gt;= 0.8, "Critical",
   IF(Inventory[[#This Row],[Stockout_Risk_Score]] &gt;= 0.6, "High",
      IF(Inventory[[#This Row],[Stockout_Risk_Score]] &gt;= 0.3, "Medium", "Low")
   )
)</f>
        <v>Medium</v>
      </c>
      <c r="R1457">
        <f>Inventory[[#This Row],[Lead_Time_Days]]*0.8</f>
        <v>7.2</v>
      </c>
      <c r="S1457">
        <f>MAX(0,Inventory[[#This Row],[Daily_Demand]]*Inventory[[#This Row],[Adj_Lead_Time]]+Inventory[[#This Row],[Safety_Stock]]-Inventory[[#This Row],[Current_Inventory]])</f>
        <v>1365.8</v>
      </c>
    </row>
    <row r="1458" spans="1:19" x14ac:dyDescent="0.25">
      <c r="A1458">
        <v>1457</v>
      </c>
      <c r="B1458" t="s">
        <v>1479</v>
      </c>
      <c r="C1458" s="4" t="s">
        <v>21</v>
      </c>
      <c r="D1458" t="s">
        <v>14</v>
      </c>
      <c r="E1458" s="4">
        <v>146</v>
      </c>
      <c r="F1458" s="4">
        <v>5</v>
      </c>
      <c r="G1458" s="4">
        <v>379</v>
      </c>
      <c r="H1458" s="4">
        <v>256</v>
      </c>
      <c r="I1458" s="4">
        <v>286</v>
      </c>
      <c r="J1458" s="6">
        <v>1156.44</v>
      </c>
      <c r="K1458" s="4">
        <v>0.63900000000000001</v>
      </c>
      <c r="L1458" s="4" t="s">
        <v>15</v>
      </c>
      <c r="M1458" s="4">
        <f>Inventory[[#This Row],[Daily_Demand]]*Inventory[[#This Row],[Lead_Time_Days]]</f>
        <v>730</v>
      </c>
      <c r="N1458" s="4">
        <f>MAX(0, Inventory[[#This Row],[Demand_Duration_Lead_time]]+Inventory[[#This Row],[Safety_Stock]]-Inventory[[#This Row],[Current_Inventory]])</f>
        <v>607</v>
      </c>
      <c r="O14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58" s="8">
        <f>Inventory[[#This Row],[Current_Inventory]]*Inventory[[#This Row],[Unit_Cost]]</f>
        <v>438290.76</v>
      </c>
      <c r="Q1458" t="str">
        <f>IF(Inventory[[#This Row],[Stockout_Risk_Score]] &gt;= 0.8, "Critical",
   IF(Inventory[[#This Row],[Stockout_Risk_Score]] &gt;= 0.6, "High",
      IF(Inventory[[#This Row],[Stockout_Risk_Score]] &gt;= 0.3, "Medium", "Low")
   )
)</f>
        <v>High</v>
      </c>
      <c r="R1458">
        <f>Inventory[[#This Row],[Lead_Time_Days]]*0.8</f>
        <v>4</v>
      </c>
      <c r="S1458">
        <f>MAX(0,Inventory[[#This Row],[Daily_Demand]]*Inventory[[#This Row],[Adj_Lead_Time]]+Inventory[[#This Row],[Safety_Stock]]-Inventory[[#This Row],[Current_Inventory]])</f>
        <v>461</v>
      </c>
    </row>
    <row r="1459" spans="1:19" x14ac:dyDescent="0.25">
      <c r="A1459">
        <v>1458</v>
      </c>
      <c r="B1459" t="s">
        <v>1480</v>
      </c>
      <c r="C1459" s="4" t="s">
        <v>17</v>
      </c>
      <c r="D1459" t="s">
        <v>14</v>
      </c>
      <c r="E1459" s="4">
        <v>90</v>
      </c>
      <c r="F1459" s="4">
        <v>7</v>
      </c>
      <c r="G1459" s="4">
        <v>133</v>
      </c>
      <c r="H1459" s="4">
        <v>100</v>
      </c>
      <c r="I1459" s="4">
        <v>283</v>
      </c>
      <c r="J1459" s="6">
        <v>1092.97</v>
      </c>
      <c r="K1459" s="4">
        <v>0.81399999999999995</v>
      </c>
      <c r="L1459" s="4" t="s">
        <v>15</v>
      </c>
      <c r="M1459" s="4">
        <f>Inventory[[#This Row],[Daily_Demand]]*Inventory[[#This Row],[Lead_Time_Days]]</f>
        <v>630</v>
      </c>
      <c r="N1459" s="4">
        <f>MAX(0, Inventory[[#This Row],[Demand_Duration_Lead_time]]+Inventory[[#This Row],[Safety_Stock]]-Inventory[[#This Row],[Current_Inventory]])</f>
        <v>597</v>
      </c>
      <c r="O14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59" s="8">
        <f>Inventory[[#This Row],[Current_Inventory]]*Inventory[[#This Row],[Unit_Cost]]</f>
        <v>145365.01</v>
      </c>
      <c r="Q1459" t="str">
        <f>IF(Inventory[[#This Row],[Stockout_Risk_Score]] &gt;= 0.8, "Critical",
   IF(Inventory[[#This Row],[Stockout_Risk_Score]] &gt;= 0.6, "High",
      IF(Inventory[[#This Row],[Stockout_Risk_Score]] &gt;= 0.3, "Medium", "Low")
   )
)</f>
        <v>Critical</v>
      </c>
      <c r="R1459">
        <f>Inventory[[#This Row],[Lead_Time_Days]]*0.8</f>
        <v>5.6000000000000005</v>
      </c>
      <c r="S1459">
        <f>MAX(0,Inventory[[#This Row],[Daily_Demand]]*Inventory[[#This Row],[Adj_Lead_Time]]+Inventory[[#This Row],[Safety_Stock]]-Inventory[[#This Row],[Current_Inventory]])</f>
        <v>471</v>
      </c>
    </row>
    <row r="1460" spans="1:19" x14ac:dyDescent="0.25">
      <c r="A1460">
        <v>1459</v>
      </c>
      <c r="B1460" t="s">
        <v>1481</v>
      </c>
      <c r="C1460" s="4" t="s">
        <v>41</v>
      </c>
      <c r="D1460" t="s">
        <v>18</v>
      </c>
      <c r="E1460" s="4">
        <v>50</v>
      </c>
      <c r="F1460" s="4">
        <v>12</v>
      </c>
      <c r="G1460" s="4">
        <v>107</v>
      </c>
      <c r="H1460" s="4">
        <v>223</v>
      </c>
      <c r="I1460" s="4">
        <v>272</v>
      </c>
      <c r="J1460" s="6">
        <v>832.52</v>
      </c>
      <c r="K1460" s="4">
        <v>0.96199999999999997</v>
      </c>
      <c r="L1460" s="4" t="s">
        <v>19</v>
      </c>
      <c r="M1460" s="4">
        <f>Inventory[[#This Row],[Daily_Demand]]*Inventory[[#This Row],[Lead_Time_Days]]</f>
        <v>600</v>
      </c>
      <c r="N1460" s="4">
        <f>MAX(0, Inventory[[#This Row],[Demand_Duration_Lead_time]]+Inventory[[#This Row],[Safety_Stock]]-Inventory[[#This Row],[Current_Inventory]])</f>
        <v>716</v>
      </c>
      <c r="O14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60" s="8">
        <f>Inventory[[#This Row],[Current_Inventory]]*Inventory[[#This Row],[Unit_Cost]]</f>
        <v>89079.64</v>
      </c>
      <c r="Q1460" t="str">
        <f>IF(Inventory[[#This Row],[Stockout_Risk_Score]] &gt;= 0.8, "Critical",
   IF(Inventory[[#This Row],[Stockout_Risk_Score]] &gt;= 0.6, "High",
      IF(Inventory[[#This Row],[Stockout_Risk_Score]] &gt;= 0.3, "Medium", "Low")
   )
)</f>
        <v>Critical</v>
      </c>
      <c r="R1460">
        <f>Inventory[[#This Row],[Lead_Time_Days]]*0.8</f>
        <v>9.6000000000000014</v>
      </c>
      <c r="S1460">
        <f>MAX(0,Inventory[[#This Row],[Daily_Demand]]*Inventory[[#This Row],[Adj_Lead_Time]]+Inventory[[#This Row],[Safety_Stock]]-Inventory[[#This Row],[Current_Inventory]])</f>
        <v>596</v>
      </c>
    </row>
    <row r="1461" spans="1:19" x14ac:dyDescent="0.25">
      <c r="A1461">
        <v>1460</v>
      </c>
      <c r="B1461" t="s">
        <v>1482</v>
      </c>
      <c r="C1461" s="4" t="s">
        <v>17</v>
      </c>
      <c r="D1461" t="s">
        <v>14</v>
      </c>
      <c r="E1461" s="4">
        <v>80</v>
      </c>
      <c r="F1461" s="4">
        <v>13</v>
      </c>
      <c r="G1461" s="4">
        <v>157</v>
      </c>
      <c r="H1461" s="4">
        <v>52</v>
      </c>
      <c r="I1461" s="4">
        <v>153</v>
      </c>
      <c r="J1461" s="6">
        <v>1297.03</v>
      </c>
      <c r="K1461" s="4">
        <v>0.746</v>
      </c>
      <c r="L1461" s="4" t="s">
        <v>15</v>
      </c>
      <c r="M1461" s="4">
        <f>Inventory[[#This Row],[Daily_Demand]]*Inventory[[#This Row],[Lead_Time_Days]]</f>
        <v>1040</v>
      </c>
      <c r="N1461" s="4">
        <f>MAX(0, Inventory[[#This Row],[Demand_Duration_Lead_time]]+Inventory[[#This Row],[Safety_Stock]]-Inventory[[#This Row],[Current_Inventory]])</f>
        <v>935</v>
      </c>
      <c r="O14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61" s="8">
        <f>Inventory[[#This Row],[Current_Inventory]]*Inventory[[#This Row],[Unit_Cost]]</f>
        <v>203633.71</v>
      </c>
      <c r="Q1461" t="str">
        <f>IF(Inventory[[#This Row],[Stockout_Risk_Score]] &gt;= 0.8, "Critical",
   IF(Inventory[[#This Row],[Stockout_Risk_Score]] &gt;= 0.6, "High",
      IF(Inventory[[#This Row],[Stockout_Risk_Score]] &gt;= 0.3, "Medium", "Low")
   )
)</f>
        <v>High</v>
      </c>
      <c r="R1461">
        <f>Inventory[[#This Row],[Lead_Time_Days]]*0.8</f>
        <v>10.4</v>
      </c>
      <c r="S1461">
        <f>MAX(0,Inventory[[#This Row],[Daily_Demand]]*Inventory[[#This Row],[Adj_Lead_Time]]+Inventory[[#This Row],[Safety_Stock]]-Inventory[[#This Row],[Current_Inventory]])</f>
        <v>727</v>
      </c>
    </row>
    <row r="1462" spans="1:19" x14ac:dyDescent="0.25">
      <c r="A1462">
        <v>1461</v>
      </c>
      <c r="B1462" t="s">
        <v>1483</v>
      </c>
      <c r="C1462" s="4" t="s">
        <v>26</v>
      </c>
      <c r="D1462" t="s">
        <v>18</v>
      </c>
      <c r="E1462" s="4">
        <v>14</v>
      </c>
      <c r="F1462" s="4">
        <v>11</v>
      </c>
      <c r="G1462" s="4">
        <v>127</v>
      </c>
      <c r="H1462" s="4">
        <v>83</v>
      </c>
      <c r="I1462" s="4">
        <v>376</v>
      </c>
      <c r="J1462" s="6">
        <v>972.92</v>
      </c>
      <c r="K1462" s="4">
        <v>0.42899999999999999</v>
      </c>
      <c r="L1462" s="4" t="s">
        <v>19</v>
      </c>
      <c r="M1462" s="4">
        <f>Inventory[[#This Row],[Daily_Demand]]*Inventory[[#This Row],[Lead_Time_Days]]</f>
        <v>154</v>
      </c>
      <c r="N1462" s="4">
        <f>MAX(0, Inventory[[#This Row],[Demand_Duration_Lead_time]]+Inventory[[#This Row],[Safety_Stock]]-Inventory[[#This Row],[Current_Inventory]])</f>
        <v>110</v>
      </c>
      <c r="O14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62" s="8">
        <f>Inventory[[#This Row],[Current_Inventory]]*Inventory[[#This Row],[Unit_Cost]]</f>
        <v>123560.84</v>
      </c>
      <c r="Q1462" t="str">
        <f>IF(Inventory[[#This Row],[Stockout_Risk_Score]] &gt;= 0.8, "Critical",
   IF(Inventory[[#This Row],[Stockout_Risk_Score]] &gt;= 0.6, "High",
      IF(Inventory[[#This Row],[Stockout_Risk_Score]] &gt;= 0.3, "Medium", "Low")
   )
)</f>
        <v>Medium</v>
      </c>
      <c r="R1462">
        <f>Inventory[[#This Row],[Lead_Time_Days]]*0.8</f>
        <v>8.8000000000000007</v>
      </c>
      <c r="S1462">
        <f>MAX(0,Inventory[[#This Row],[Daily_Demand]]*Inventory[[#This Row],[Adj_Lead_Time]]+Inventory[[#This Row],[Safety_Stock]]-Inventory[[#This Row],[Current_Inventory]])</f>
        <v>79.200000000000017</v>
      </c>
    </row>
    <row r="1463" spans="1:19" x14ac:dyDescent="0.25">
      <c r="A1463">
        <v>1462</v>
      </c>
      <c r="B1463" t="s">
        <v>1484</v>
      </c>
      <c r="C1463" s="4" t="s">
        <v>13</v>
      </c>
      <c r="D1463" t="s">
        <v>14</v>
      </c>
      <c r="E1463" s="4">
        <v>156</v>
      </c>
      <c r="F1463" s="4">
        <v>4</v>
      </c>
      <c r="G1463" s="4">
        <v>519</v>
      </c>
      <c r="H1463" s="4">
        <v>251</v>
      </c>
      <c r="I1463" s="4">
        <v>147</v>
      </c>
      <c r="J1463" s="6">
        <v>91.4</v>
      </c>
      <c r="K1463" s="4">
        <v>0.29899999999999999</v>
      </c>
      <c r="L1463" s="4" t="s">
        <v>19</v>
      </c>
      <c r="M1463" s="4">
        <f>Inventory[[#This Row],[Daily_Demand]]*Inventory[[#This Row],[Lead_Time_Days]]</f>
        <v>624</v>
      </c>
      <c r="N1463" s="4">
        <f>MAX(0, Inventory[[#This Row],[Demand_Duration_Lead_time]]+Inventory[[#This Row],[Safety_Stock]]-Inventory[[#This Row],[Current_Inventory]])</f>
        <v>356</v>
      </c>
      <c r="O14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63" s="8">
        <f>Inventory[[#This Row],[Current_Inventory]]*Inventory[[#This Row],[Unit_Cost]]</f>
        <v>47436.600000000006</v>
      </c>
      <c r="Q1463" t="str">
        <f>IF(Inventory[[#This Row],[Stockout_Risk_Score]] &gt;= 0.8, "Critical",
   IF(Inventory[[#This Row],[Stockout_Risk_Score]] &gt;= 0.6, "High",
      IF(Inventory[[#This Row],[Stockout_Risk_Score]] &gt;= 0.3, "Medium", "Low")
   )
)</f>
        <v>Low</v>
      </c>
      <c r="R1463">
        <f>Inventory[[#This Row],[Lead_Time_Days]]*0.8</f>
        <v>3.2</v>
      </c>
      <c r="S1463">
        <f>MAX(0,Inventory[[#This Row],[Daily_Demand]]*Inventory[[#This Row],[Adj_Lead_Time]]+Inventory[[#This Row],[Safety_Stock]]-Inventory[[#This Row],[Current_Inventory]])</f>
        <v>231.20000000000005</v>
      </c>
    </row>
    <row r="1464" spans="1:19" x14ac:dyDescent="0.25">
      <c r="A1464">
        <v>1463</v>
      </c>
      <c r="B1464" t="s">
        <v>1485</v>
      </c>
      <c r="C1464" s="4" t="s">
        <v>21</v>
      </c>
      <c r="D1464" t="s">
        <v>14</v>
      </c>
      <c r="E1464" s="4">
        <v>65</v>
      </c>
      <c r="F1464" s="4">
        <v>8</v>
      </c>
      <c r="G1464" s="4">
        <v>554</v>
      </c>
      <c r="H1464" s="4">
        <v>58</v>
      </c>
      <c r="I1464" s="4">
        <v>275</v>
      </c>
      <c r="J1464" s="6">
        <v>1638.05</v>
      </c>
      <c r="K1464" s="4">
        <v>0.13</v>
      </c>
      <c r="L1464" s="4" t="s">
        <v>15</v>
      </c>
      <c r="M1464" s="4">
        <f>Inventory[[#This Row],[Daily_Demand]]*Inventory[[#This Row],[Lead_Time_Days]]</f>
        <v>520</v>
      </c>
      <c r="N1464" s="4">
        <f>MAX(0, Inventory[[#This Row],[Demand_Duration_Lead_time]]+Inventory[[#This Row],[Safety_Stock]]-Inventory[[#This Row],[Current_Inventory]])</f>
        <v>24</v>
      </c>
      <c r="O14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64" s="8">
        <f>Inventory[[#This Row],[Current_Inventory]]*Inventory[[#This Row],[Unit_Cost]]</f>
        <v>907479.7</v>
      </c>
      <c r="Q1464" t="str">
        <f>IF(Inventory[[#This Row],[Stockout_Risk_Score]] &gt;= 0.8, "Critical",
   IF(Inventory[[#This Row],[Stockout_Risk_Score]] &gt;= 0.6, "High",
      IF(Inventory[[#This Row],[Stockout_Risk_Score]] &gt;= 0.3, "Medium", "Low")
   )
)</f>
        <v>Low</v>
      </c>
      <c r="R1464">
        <f>Inventory[[#This Row],[Lead_Time_Days]]*0.8</f>
        <v>6.4</v>
      </c>
      <c r="S1464">
        <f>MAX(0,Inventory[[#This Row],[Daily_Demand]]*Inventory[[#This Row],[Adj_Lead_Time]]+Inventory[[#This Row],[Safety_Stock]]-Inventory[[#This Row],[Current_Inventory]])</f>
        <v>0</v>
      </c>
    </row>
    <row r="1465" spans="1:19" x14ac:dyDescent="0.25">
      <c r="A1465">
        <v>1464</v>
      </c>
      <c r="B1465" t="s">
        <v>1486</v>
      </c>
      <c r="C1465" s="4" t="s">
        <v>13</v>
      </c>
      <c r="D1465" t="s">
        <v>14</v>
      </c>
      <c r="E1465" s="4">
        <v>22</v>
      </c>
      <c r="F1465" s="4">
        <v>12</v>
      </c>
      <c r="G1465" s="4">
        <v>163</v>
      </c>
      <c r="H1465" s="4">
        <v>231</v>
      </c>
      <c r="I1465" s="4">
        <v>271</v>
      </c>
      <c r="J1465" s="6">
        <v>270.64999999999998</v>
      </c>
      <c r="K1465" s="4">
        <v>0.628</v>
      </c>
      <c r="L1465" s="4" t="s">
        <v>27</v>
      </c>
      <c r="M1465" s="4">
        <f>Inventory[[#This Row],[Daily_Demand]]*Inventory[[#This Row],[Lead_Time_Days]]</f>
        <v>264</v>
      </c>
      <c r="N1465" s="4">
        <f>MAX(0, Inventory[[#This Row],[Demand_Duration_Lead_time]]+Inventory[[#This Row],[Safety_Stock]]-Inventory[[#This Row],[Current_Inventory]])</f>
        <v>332</v>
      </c>
      <c r="O14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65" s="8">
        <f>Inventory[[#This Row],[Current_Inventory]]*Inventory[[#This Row],[Unit_Cost]]</f>
        <v>44115.95</v>
      </c>
      <c r="Q1465" t="str">
        <f>IF(Inventory[[#This Row],[Stockout_Risk_Score]] &gt;= 0.8, "Critical",
   IF(Inventory[[#This Row],[Stockout_Risk_Score]] &gt;= 0.6, "High",
      IF(Inventory[[#This Row],[Stockout_Risk_Score]] &gt;= 0.3, "Medium", "Low")
   )
)</f>
        <v>High</v>
      </c>
      <c r="R1465">
        <f>Inventory[[#This Row],[Lead_Time_Days]]*0.8</f>
        <v>9.6000000000000014</v>
      </c>
      <c r="S1465">
        <f>MAX(0,Inventory[[#This Row],[Daily_Demand]]*Inventory[[#This Row],[Adj_Lead_Time]]+Inventory[[#This Row],[Safety_Stock]]-Inventory[[#This Row],[Current_Inventory]])</f>
        <v>279.20000000000005</v>
      </c>
    </row>
    <row r="1466" spans="1:19" x14ac:dyDescent="0.25">
      <c r="A1466">
        <v>1465</v>
      </c>
      <c r="B1466" t="s">
        <v>1487</v>
      </c>
      <c r="C1466" s="4" t="s">
        <v>17</v>
      </c>
      <c r="D1466" t="s">
        <v>18</v>
      </c>
      <c r="E1466" s="4">
        <v>90</v>
      </c>
      <c r="F1466" s="4">
        <v>4</v>
      </c>
      <c r="G1466" s="4">
        <v>675</v>
      </c>
      <c r="H1466" s="4">
        <v>153</v>
      </c>
      <c r="I1466" s="4">
        <v>373</v>
      </c>
      <c r="J1466" s="6">
        <v>954.98</v>
      </c>
      <c r="K1466" s="4">
        <v>0.51</v>
      </c>
      <c r="L1466" s="4" t="s">
        <v>19</v>
      </c>
      <c r="M1466" s="4">
        <f>Inventory[[#This Row],[Daily_Demand]]*Inventory[[#This Row],[Lead_Time_Days]]</f>
        <v>360</v>
      </c>
      <c r="N1466" s="4">
        <f>MAX(0, Inventory[[#This Row],[Demand_Duration_Lead_time]]+Inventory[[#This Row],[Safety_Stock]]-Inventory[[#This Row],[Current_Inventory]])</f>
        <v>0</v>
      </c>
      <c r="O14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66" s="8">
        <f>Inventory[[#This Row],[Current_Inventory]]*Inventory[[#This Row],[Unit_Cost]]</f>
        <v>644611.5</v>
      </c>
      <c r="Q1466" t="str">
        <f>IF(Inventory[[#This Row],[Stockout_Risk_Score]] &gt;= 0.8, "Critical",
   IF(Inventory[[#This Row],[Stockout_Risk_Score]] &gt;= 0.6, "High",
      IF(Inventory[[#This Row],[Stockout_Risk_Score]] &gt;= 0.3, "Medium", "Low")
   )
)</f>
        <v>Medium</v>
      </c>
      <c r="R1466">
        <f>Inventory[[#This Row],[Lead_Time_Days]]*0.8</f>
        <v>3.2</v>
      </c>
      <c r="S1466">
        <f>MAX(0,Inventory[[#This Row],[Daily_Demand]]*Inventory[[#This Row],[Adj_Lead_Time]]+Inventory[[#This Row],[Safety_Stock]]-Inventory[[#This Row],[Current_Inventory]])</f>
        <v>0</v>
      </c>
    </row>
    <row r="1467" spans="1:19" x14ac:dyDescent="0.25">
      <c r="A1467">
        <v>1466</v>
      </c>
      <c r="B1467" t="s">
        <v>1488</v>
      </c>
      <c r="C1467" s="4" t="s">
        <v>21</v>
      </c>
      <c r="D1467" t="s">
        <v>18</v>
      </c>
      <c r="E1467" s="4">
        <v>141</v>
      </c>
      <c r="F1467" s="4">
        <v>12</v>
      </c>
      <c r="G1467" s="4">
        <v>75</v>
      </c>
      <c r="H1467" s="4">
        <v>218</v>
      </c>
      <c r="I1467" s="4">
        <v>383</v>
      </c>
      <c r="J1467" s="6">
        <v>1180.81</v>
      </c>
      <c r="K1467" s="4">
        <v>0.67800000000000005</v>
      </c>
      <c r="L1467" s="4" t="s">
        <v>19</v>
      </c>
      <c r="M1467" s="4">
        <f>Inventory[[#This Row],[Daily_Demand]]*Inventory[[#This Row],[Lead_Time_Days]]</f>
        <v>1692</v>
      </c>
      <c r="N1467" s="4">
        <f>MAX(0, Inventory[[#This Row],[Demand_Duration_Lead_time]]+Inventory[[#This Row],[Safety_Stock]]-Inventory[[#This Row],[Current_Inventory]])</f>
        <v>1835</v>
      </c>
      <c r="O14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67" s="8">
        <f>Inventory[[#This Row],[Current_Inventory]]*Inventory[[#This Row],[Unit_Cost]]</f>
        <v>88560.75</v>
      </c>
      <c r="Q1467" t="str">
        <f>IF(Inventory[[#This Row],[Stockout_Risk_Score]] &gt;= 0.8, "Critical",
   IF(Inventory[[#This Row],[Stockout_Risk_Score]] &gt;= 0.6, "High",
      IF(Inventory[[#This Row],[Stockout_Risk_Score]] &gt;= 0.3, "Medium", "Low")
   )
)</f>
        <v>High</v>
      </c>
      <c r="R1467">
        <f>Inventory[[#This Row],[Lead_Time_Days]]*0.8</f>
        <v>9.6000000000000014</v>
      </c>
      <c r="S1467">
        <f>MAX(0,Inventory[[#This Row],[Daily_Demand]]*Inventory[[#This Row],[Adj_Lead_Time]]+Inventory[[#This Row],[Safety_Stock]]-Inventory[[#This Row],[Current_Inventory]])</f>
        <v>1496.6000000000001</v>
      </c>
    </row>
    <row r="1468" spans="1:19" x14ac:dyDescent="0.25">
      <c r="A1468">
        <v>1467</v>
      </c>
      <c r="B1468" t="s">
        <v>1489</v>
      </c>
      <c r="C1468" s="4" t="s">
        <v>17</v>
      </c>
      <c r="D1468" t="s">
        <v>14</v>
      </c>
      <c r="E1468" s="4">
        <v>149</v>
      </c>
      <c r="F1468" s="4">
        <v>8</v>
      </c>
      <c r="G1468" s="4">
        <v>639</v>
      </c>
      <c r="H1468" s="4">
        <v>108</v>
      </c>
      <c r="I1468" s="4">
        <v>329</v>
      </c>
      <c r="J1468" s="6">
        <v>1425.74</v>
      </c>
      <c r="K1468" s="4">
        <v>0.23699999999999999</v>
      </c>
      <c r="L1468" s="4" t="s">
        <v>15</v>
      </c>
      <c r="M1468" s="4">
        <f>Inventory[[#This Row],[Daily_Demand]]*Inventory[[#This Row],[Lead_Time_Days]]</f>
        <v>1192</v>
      </c>
      <c r="N1468" s="4">
        <f>MAX(0, Inventory[[#This Row],[Demand_Duration_Lead_time]]+Inventory[[#This Row],[Safety_Stock]]-Inventory[[#This Row],[Current_Inventory]])</f>
        <v>661</v>
      </c>
      <c r="O14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68" s="8">
        <f>Inventory[[#This Row],[Current_Inventory]]*Inventory[[#This Row],[Unit_Cost]]</f>
        <v>911047.86</v>
      </c>
      <c r="Q1468" t="str">
        <f>IF(Inventory[[#This Row],[Stockout_Risk_Score]] &gt;= 0.8, "Critical",
   IF(Inventory[[#This Row],[Stockout_Risk_Score]] &gt;= 0.6, "High",
      IF(Inventory[[#This Row],[Stockout_Risk_Score]] &gt;= 0.3, "Medium", "Low")
   )
)</f>
        <v>Low</v>
      </c>
      <c r="R1468">
        <f>Inventory[[#This Row],[Lead_Time_Days]]*0.8</f>
        <v>6.4</v>
      </c>
      <c r="S1468">
        <f>MAX(0,Inventory[[#This Row],[Daily_Demand]]*Inventory[[#This Row],[Adj_Lead_Time]]+Inventory[[#This Row],[Safety_Stock]]-Inventory[[#This Row],[Current_Inventory]])</f>
        <v>422.59999999999991</v>
      </c>
    </row>
    <row r="1469" spans="1:19" x14ac:dyDescent="0.25">
      <c r="A1469">
        <v>1468</v>
      </c>
      <c r="B1469" t="s">
        <v>1490</v>
      </c>
      <c r="C1469" s="4" t="s">
        <v>26</v>
      </c>
      <c r="D1469" t="s">
        <v>22</v>
      </c>
      <c r="E1469" s="4">
        <v>132</v>
      </c>
      <c r="F1469" s="4">
        <v>13</v>
      </c>
      <c r="G1469" s="4">
        <v>25</v>
      </c>
      <c r="H1469" s="4">
        <v>197</v>
      </c>
      <c r="I1469" s="4">
        <v>92</v>
      </c>
      <c r="J1469" s="6">
        <v>851.05</v>
      </c>
      <c r="K1469" s="4">
        <v>0.32400000000000001</v>
      </c>
      <c r="L1469" s="4" t="s">
        <v>15</v>
      </c>
      <c r="M1469" s="4">
        <f>Inventory[[#This Row],[Daily_Demand]]*Inventory[[#This Row],[Lead_Time_Days]]</f>
        <v>1716</v>
      </c>
      <c r="N1469" s="4">
        <f>MAX(0, Inventory[[#This Row],[Demand_Duration_Lead_time]]+Inventory[[#This Row],[Safety_Stock]]-Inventory[[#This Row],[Current_Inventory]])</f>
        <v>1888</v>
      </c>
      <c r="O14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69" s="8">
        <f>Inventory[[#This Row],[Current_Inventory]]*Inventory[[#This Row],[Unit_Cost]]</f>
        <v>21276.25</v>
      </c>
      <c r="Q1469" t="str">
        <f>IF(Inventory[[#This Row],[Stockout_Risk_Score]] &gt;= 0.8, "Critical",
   IF(Inventory[[#This Row],[Stockout_Risk_Score]] &gt;= 0.6, "High",
      IF(Inventory[[#This Row],[Stockout_Risk_Score]] &gt;= 0.3, "Medium", "Low")
   )
)</f>
        <v>Medium</v>
      </c>
      <c r="R1469">
        <f>Inventory[[#This Row],[Lead_Time_Days]]*0.8</f>
        <v>10.4</v>
      </c>
      <c r="S1469">
        <f>MAX(0,Inventory[[#This Row],[Daily_Demand]]*Inventory[[#This Row],[Adj_Lead_Time]]+Inventory[[#This Row],[Safety_Stock]]-Inventory[[#This Row],[Current_Inventory]])</f>
        <v>1544.8</v>
      </c>
    </row>
    <row r="1470" spans="1:19" x14ac:dyDescent="0.25">
      <c r="A1470">
        <v>1469</v>
      </c>
      <c r="B1470" t="s">
        <v>1491</v>
      </c>
      <c r="C1470" s="4" t="s">
        <v>41</v>
      </c>
      <c r="D1470" t="s">
        <v>18</v>
      </c>
      <c r="E1470" s="4">
        <v>108</v>
      </c>
      <c r="F1470" s="4">
        <v>12</v>
      </c>
      <c r="G1470" s="4">
        <v>561</v>
      </c>
      <c r="H1470" s="4">
        <v>123</v>
      </c>
      <c r="I1470" s="4">
        <v>397</v>
      </c>
      <c r="J1470" s="6">
        <v>1484.32</v>
      </c>
      <c r="K1470" s="4">
        <v>0.29199999999999998</v>
      </c>
      <c r="L1470" s="4" t="s">
        <v>15</v>
      </c>
      <c r="M1470" s="4">
        <f>Inventory[[#This Row],[Daily_Demand]]*Inventory[[#This Row],[Lead_Time_Days]]</f>
        <v>1296</v>
      </c>
      <c r="N1470" s="4">
        <f>MAX(0, Inventory[[#This Row],[Demand_Duration_Lead_time]]+Inventory[[#This Row],[Safety_Stock]]-Inventory[[#This Row],[Current_Inventory]])</f>
        <v>858</v>
      </c>
      <c r="O14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70" s="8">
        <f>Inventory[[#This Row],[Current_Inventory]]*Inventory[[#This Row],[Unit_Cost]]</f>
        <v>832703.52</v>
      </c>
      <c r="Q1470" t="str">
        <f>IF(Inventory[[#This Row],[Stockout_Risk_Score]] &gt;= 0.8, "Critical",
   IF(Inventory[[#This Row],[Stockout_Risk_Score]] &gt;= 0.6, "High",
      IF(Inventory[[#This Row],[Stockout_Risk_Score]] &gt;= 0.3, "Medium", "Low")
   )
)</f>
        <v>Low</v>
      </c>
      <c r="R1470">
        <f>Inventory[[#This Row],[Lead_Time_Days]]*0.8</f>
        <v>9.6000000000000014</v>
      </c>
      <c r="S1470">
        <f>MAX(0,Inventory[[#This Row],[Daily_Demand]]*Inventory[[#This Row],[Adj_Lead_Time]]+Inventory[[#This Row],[Safety_Stock]]-Inventory[[#This Row],[Current_Inventory]])</f>
        <v>598.80000000000018</v>
      </c>
    </row>
    <row r="1471" spans="1:19" x14ac:dyDescent="0.25">
      <c r="A1471">
        <v>1470</v>
      </c>
      <c r="B1471" t="s">
        <v>1492</v>
      </c>
      <c r="C1471" s="4" t="s">
        <v>21</v>
      </c>
      <c r="D1471" t="s">
        <v>18</v>
      </c>
      <c r="E1471" s="4">
        <v>190</v>
      </c>
      <c r="F1471" s="4">
        <v>13</v>
      </c>
      <c r="G1471" s="4">
        <v>466</v>
      </c>
      <c r="H1471" s="4">
        <v>184</v>
      </c>
      <c r="I1471" s="4">
        <v>202</v>
      </c>
      <c r="J1471" s="6">
        <v>306.13</v>
      </c>
      <c r="K1471" s="4">
        <v>0.79800000000000004</v>
      </c>
      <c r="L1471" s="4" t="s">
        <v>19</v>
      </c>
      <c r="M1471" s="4">
        <f>Inventory[[#This Row],[Daily_Demand]]*Inventory[[#This Row],[Lead_Time_Days]]</f>
        <v>2470</v>
      </c>
      <c r="N1471" s="4">
        <f>MAX(0, Inventory[[#This Row],[Demand_Duration_Lead_time]]+Inventory[[#This Row],[Safety_Stock]]-Inventory[[#This Row],[Current_Inventory]])</f>
        <v>2188</v>
      </c>
      <c r="O14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71" s="8">
        <f>Inventory[[#This Row],[Current_Inventory]]*Inventory[[#This Row],[Unit_Cost]]</f>
        <v>142656.57999999999</v>
      </c>
      <c r="Q1471" t="str">
        <f>IF(Inventory[[#This Row],[Stockout_Risk_Score]] &gt;= 0.8, "Critical",
   IF(Inventory[[#This Row],[Stockout_Risk_Score]] &gt;= 0.6, "High",
      IF(Inventory[[#This Row],[Stockout_Risk_Score]] &gt;= 0.3, "Medium", "Low")
   )
)</f>
        <v>High</v>
      </c>
      <c r="R1471">
        <f>Inventory[[#This Row],[Lead_Time_Days]]*0.8</f>
        <v>10.4</v>
      </c>
      <c r="S1471">
        <f>MAX(0,Inventory[[#This Row],[Daily_Demand]]*Inventory[[#This Row],[Adj_Lead_Time]]+Inventory[[#This Row],[Safety_Stock]]-Inventory[[#This Row],[Current_Inventory]])</f>
        <v>1694</v>
      </c>
    </row>
    <row r="1472" spans="1:19" x14ac:dyDescent="0.25">
      <c r="A1472">
        <v>1471</v>
      </c>
      <c r="B1472" t="s">
        <v>1493</v>
      </c>
      <c r="C1472" s="4" t="s">
        <v>26</v>
      </c>
      <c r="D1472" t="s">
        <v>14</v>
      </c>
      <c r="E1472" s="4">
        <v>145</v>
      </c>
      <c r="F1472" s="4">
        <v>12</v>
      </c>
      <c r="G1472" s="4">
        <v>404</v>
      </c>
      <c r="H1472" s="4">
        <v>280</v>
      </c>
      <c r="I1472" s="4">
        <v>388</v>
      </c>
      <c r="J1472" s="6">
        <v>1324.22</v>
      </c>
      <c r="K1472" s="4">
        <v>0.17100000000000001</v>
      </c>
      <c r="L1472" s="4" t="s">
        <v>27</v>
      </c>
      <c r="M1472" s="4">
        <f>Inventory[[#This Row],[Daily_Demand]]*Inventory[[#This Row],[Lead_Time_Days]]</f>
        <v>1740</v>
      </c>
      <c r="N1472" s="4">
        <f>MAX(0, Inventory[[#This Row],[Demand_Duration_Lead_time]]+Inventory[[#This Row],[Safety_Stock]]-Inventory[[#This Row],[Current_Inventory]])</f>
        <v>1616</v>
      </c>
      <c r="O14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72" s="8">
        <f>Inventory[[#This Row],[Current_Inventory]]*Inventory[[#This Row],[Unit_Cost]]</f>
        <v>534984.88</v>
      </c>
      <c r="Q1472" t="str">
        <f>IF(Inventory[[#This Row],[Stockout_Risk_Score]] &gt;= 0.8, "Critical",
   IF(Inventory[[#This Row],[Stockout_Risk_Score]] &gt;= 0.6, "High",
      IF(Inventory[[#This Row],[Stockout_Risk_Score]] &gt;= 0.3, "Medium", "Low")
   )
)</f>
        <v>Low</v>
      </c>
      <c r="R1472">
        <f>Inventory[[#This Row],[Lead_Time_Days]]*0.8</f>
        <v>9.6000000000000014</v>
      </c>
      <c r="S1472">
        <f>MAX(0,Inventory[[#This Row],[Daily_Demand]]*Inventory[[#This Row],[Adj_Lead_Time]]+Inventory[[#This Row],[Safety_Stock]]-Inventory[[#This Row],[Current_Inventory]])</f>
        <v>1268.0000000000002</v>
      </c>
    </row>
    <row r="1473" spans="1:19" x14ac:dyDescent="0.25">
      <c r="A1473">
        <v>1472</v>
      </c>
      <c r="B1473" t="s">
        <v>1494</v>
      </c>
      <c r="C1473" s="4" t="s">
        <v>26</v>
      </c>
      <c r="D1473" t="s">
        <v>22</v>
      </c>
      <c r="E1473" s="4">
        <v>182</v>
      </c>
      <c r="F1473" s="4">
        <v>9</v>
      </c>
      <c r="G1473" s="4">
        <v>326</v>
      </c>
      <c r="H1473" s="4">
        <v>72</v>
      </c>
      <c r="I1473" s="4">
        <v>339</v>
      </c>
      <c r="J1473" s="6">
        <v>1661.36</v>
      </c>
      <c r="K1473" s="4">
        <v>0.60799999999999998</v>
      </c>
      <c r="L1473" s="4" t="s">
        <v>27</v>
      </c>
      <c r="M1473" s="4">
        <f>Inventory[[#This Row],[Daily_Demand]]*Inventory[[#This Row],[Lead_Time_Days]]</f>
        <v>1638</v>
      </c>
      <c r="N1473" s="4">
        <f>MAX(0, Inventory[[#This Row],[Demand_Duration_Lead_time]]+Inventory[[#This Row],[Safety_Stock]]-Inventory[[#This Row],[Current_Inventory]])</f>
        <v>1384</v>
      </c>
      <c r="O14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73" s="8">
        <f>Inventory[[#This Row],[Current_Inventory]]*Inventory[[#This Row],[Unit_Cost]]</f>
        <v>541603.36</v>
      </c>
      <c r="Q1473" t="str">
        <f>IF(Inventory[[#This Row],[Stockout_Risk_Score]] &gt;= 0.8, "Critical",
   IF(Inventory[[#This Row],[Stockout_Risk_Score]] &gt;= 0.6, "High",
      IF(Inventory[[#This Row],[Stockout_Risk_Score]] &gt;= 0.3, "Medium", "Low")
   )
)</f>
        <v>High</v>
      </c>
      <c r="R1473">
        <f>Inventory[[#This Row],[Lead_Time_Days]]*0.8</f>
        <v>7.2</v>
      </c>
      <c r="S1473">
        <f>MAX(0,Inventory[[#This Row],[Daily_Demand]]*Inventory[[#This Row],[Adj_Lead_Time]]+Inventory[[#This Row],[Safety_Stock]]-Inventory[[#This Row],[Current_Inventory]])</f>
        <v>1056.4000000000001</v>
      </c>
    </row>
    <row r="1474" spans="1:19" x14ac:dyDescent="0.25">
      <c r="A1474">
        <v>1473</v>
      </c>
      <c r="B1474" t="s">
        <v>1495</v>
      </c>
      <c r="C1474" s="4" t="s">
        <v>21</v>
      </c>
      <c r="D1474" t="s">
        <v>14</v>
      </c>
      <c r="E1474" s="4">
        <v>105</v>
      </c>
      <c r="F1474" s="4">
        <v>4</v>
      </c>
      <c r="G1474" s="4">
        <v>658</v>
      </c>
      <c r="H1474" s="4">
        <v>293</v>
      </c>
      <c r="I1474" s="4">
        <v>273</v>
      </c>
      <c r="J1474" s="6">
        <v>1784.42</v>
      </c>
      <c r="K1474" s="4">
        <v>5.0999999999999997E-2</v>
      </c>
      <c r="L1474" s="4" t="s">
        <v>27</v>
      </c>
      <c r="M1474" s="4">
        <f>Inventory[[#This Row],[Daily_Demand]]*Inventory[[#This Row],[Lead_Time_Days]]</f>
        <v>420</v>
      </c>
      <c r="N1474" s="4">
        <f>MAX(0, Inventory[[#This Row],[Demand_Duration_Lead_time]]+Inventory[[#This Row],[Safety_Stock]]-Inventory[[#This Row],[Current_Inventory]])</f>
        <v>55</v>
      </c>
      <c r="O14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74" s="8">
        <f>Inventory[[#This Row],[Current_Inventory]]*Inventory[[#This Row],[Unit_Cost]]</f>
        <v>1174148.3600000001</v>
      </c>
      <c r="Q1474" t="str">
        <f>IF(Inventory[[#This Row],[Stockout_Risk_Score]] &gt;= 0.8, "Critical",
   IF(Inventory[[#This Row],[Stockout_Risk_Score]] &gt;= 0.6, "High",
      IF(Inventory[[#This Row],[Stockout_Risk_Score]] &gt;= 0.3, "Medium", "Low")
   )
)</f>
        <v>Low</v>
      </c>
      <c r="R1474">
        <f>Inventory[[#This Row],[Lead_Time_Days]]*0.8</f>
        <v>3.2</v>
      </c>
      <c r="S1474">
        <f>MAX(0,Inventory[[#This Row],[Daily_Demand]]*Inventory[[#This Row],[Adj_Lead_Time]]+Inventory[[#This Row],[Safety_Stock]]-Inventory[[#This Row],[Current_Inventory]])</f>
        <v>0</v>
      </c>
    </row>
    <row r="1475" spans="1:19" x14ac:dyDescent="0.25">
      <c r="A1475">
        <v>1474</v>
      </c>
      <c r="B1475" t="s">
        <v>1496</v>
      </c>
      <c r="C1475" s="4" t="s">
        <v>17</v>
      </c>
      <c r="D1475" t="s">
        <v>18</v>
      </c>
      <c r="E1475" s="4">
        <v>10</v>
      </c>
      <c r="F1475" s="4">
        <v>3</v>
      </c>
      <c r="G1475" s="4">
        <v>321</v>
      </c>
      <c r="H1475" s="4">
        <v>234</v>
      </c>
      <c r="I1475" s="4">
        <v>168</v>
      </c>
      <c r="J1475" s="6">
        <v>1180.1500000000001</v>
      </c>
      <c r="K1475" s="4">
        <v>0.55000000000000004</v>
      </c>
      <c r="L1475" s="4" t="s">
        <v>19</v>
      </c>
      <c r="M1475" s="4">
        <f>Inventory[[#This Row],[Daily_Demand]]*Inventory[[#This Row],[Lead_Time_Days]]</f>
        <v>30</v>
      </c>
      <c r="N1475" s="4">
        <f>MAX(0, Inventory[[#This Row],[Demand_Duration_Lead_time]]+Inventory[[#This Row],[Safety_Stock]]-Inventory[[#This Row],[Current_Inventory]])</f>
        <v>0</v>
      </c>
      <c r="O14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75" s="8">
        <f>Inventory[[#This Row],[Current_Inventory]]*Inventory[[#This Row],[Unit_Cost]]</f>
        <v>378828.15</v>
      </c>
      <c r="Q1475" t="str">
        <f>IF(Inventory[[#This Row],[Stockout_Risk_Score]] &gt;= 0.8, "Critical",
   IF(Inventory[[#This Row],[Stockout_Risk_Score]] &gt;= 0.6, "High",
      IF(Inventory[[#This Row],[Stockout_Risk_Score]] &gt;= 0.3, "Medium", "Low")
   )
)</f>
        <v>Medium</v>
      </c>
      <c r="R1475">
        <f>Inventory[[#This Row],[Lead_Time_Days]]*0.8</f>
        <v>2.4000000000000004</v>
      </c>
      <c r="S1475">
        <f>MAX(0,Inventory[[#This Row],[Daily_Demand]]*Inventory[[#This Row],[Adj_Lead_Time]]+Inventory[[#This Row],[Safety_Stock]]-Inventory[[#This Row],[Current_Inventory]])</f>
        <v>0</v>
      </c>
    </row>
    <row r="1476" spans="1:19" x14ac:dyDescent="0.25">
      <c r="A1476">
        <v>1475</v>
      </c>
      <c r="B1476" t="s">
        <v>1497</v>
      </c>
      <c r="C1476" s="4" t="s">
        <v>26</v>
      </c>
      <c r="D1476" t="s">
        <v>18</v>
      </c>
      <c r="E1476" s="4">
        <v>89</v>
      </c>
      <c r="F1476" s="4">
        <v>13</v>
      </c>
      <c r="G1476" s="4">
        <v>652</v>
      </c>
      <c r="H1476" s="4">
        <v>170</v>
      </c>
      <c r="I1476" s="4">
        <v>263</v>
      </c>
      <c r="J1476" s="6">
        <v>660.15</v>
      </c>
      <c r="K1476" s="4">
        <v>6.4000000000000001E-2</v>
      </c>
      <c r="L1476" s="4" t="s">
        <v>15</v>
      </c>
      <c r="M1476" s="4">
        <f>Inventory[[#This Row],[Daily_Demand]]*Inventory[[#This Row],[Lead_Time_Days]]</f>
        <v>1157</v>
      </c>
      <c r="N1476" s="4">
        <f>MAX(0, Inventory[[#This Row],[Demand_Duration_Lead_time]]+Inventory[[#This Row],[Safety_Stock]]-Inventory[[#This Row],[Current_Inventory]])</f>
        <v>675</v>
      </c>
      <c r="O14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76" s="8">
        <f>Inventory[[#This Row],[Current_Inventory]]*Inventory[[#This Row],[Unit_Cost]]</f>
        <v>430417.8</v>
      </c>
      <c r="Q1476" t="str">
        <f>IF(Inventory[[#This Row],[Stockout_Risk_Score]] &gt;= 0.8, "Critical",
   IF(Inventory[[#This Row],[Stockout_Risk_Score]] &gt;= 0.6, "High",
      IF(Inventory[[#This Row],[Stockout_Risk_Score]] &gt;= 0.3, "Medium", "Low")
   )
)</f>
        <v>Low</v>
      </c>
      <c r="R1476">
        <f>Inventory[[#This Row],[Lead_Time_Days]]*0.8</f>
        <v>10.4</v>
      </c>
      <c r="S1476">
        <f>MAX(0,Inventory[[#This Row],[Daily_Demand]]*Inventory[[#This Row],[Adj_Lead_Time]]+Inventory[[#This Row],[Safety_Stock]]-Inventory[[#This Row],[Current_Inventory]])</f>
        <v>443.59999999999991</v>
      </c>
    </row>
    <row r="1477" spans="1:19" x14ac:dyDescent="0.25">
      <c r="A1477">
        <v>1476</v>
      </c>
      <c r="B1477" t="s">
        <v>1498</v>
      </c>
      <c r="C1477" s="4" t="s">
        <v>13</v>
      </c>
      <c r="D1477" t="s">
        <v>14</v>
      </c>
      <c r="E1477" s="4">
        <v>55</v>
      </c>
      <c r="F1477" s="4">
        <v>7</v>
      </c>
      <c r="G1477" s="4">
        <v>424</v>
      </c>
      <c r="H1477" s="4">
        <v>45</v>
      </c>
      <c r="I1477" s="4">
        <v>102</v>
      </c>
      <c r="J1477" s="6">
        <v>368.55</v>
      </c>
      <c r="K1477" s="4">
        <v>0.17599999999999999</v>
      </c>
      <c r="L1477" s="4" t="s">
        <v>27</v>
      </c>
      <c r="M1477" s="4">
        <f>Inventory[[#This Row],[Daily_Demand]]*Inventory[[#This Row],[Lead_Time_Days]]</f>
        <v>385</v>
      </c>
      <c r="N1477" s="4">
        <f>MAX(0, Inventory[[#This Row],[Demand_Duration_Lead_time]]+Inventory[[#This Row],[Safety_Stock]]-Inventory[[#This Row],[Current_Inventory]])</f>
        <v>6</v>
      </c>
      <c r="O14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77" s="8">
        <f>Inventory[[#This Row],[Current_Inventory]]*Inventory[[#This Row],[Unit_Cost]]</f>
        <v>156265.20000000001</v>
      </c>
      <c r="Q1477" t="str">
        <f>IF(Inventory[[#This Row],[Stockout_Risk_Score]] &gt;= 0.8, "Critical",
   IF(Inventory[[#This Row],[Stockout_Risk_Score]] &gt;= 0.6, "High",
      IF(Inventory[[#This Row],[Stockout_Risk_Score]] &gt;= 0.3, "Medium", "Low")
   )
)</f>
        <v>Low</v>
      </c>
      <c r="R1477">
        <f>Inventory[[#This Row],[Lead_Time_Days]]*0.8</f>
        <v>5.6000000000000005</v>
      </c>
      <c r="S1477">
        <f>MAX(0,Inventory[[#This Row],[Daily_Demand]]*Inventory[[#This Row],[Adj_Lead_Time]]+Inventory[[#This Row],[Safety_Stock]]-Inventory[[#This Row],[Current_Inventory]])</f>
        <v>0</v>
      </c>
    </row>
    <row r="1478" spans="1:19" x14ac:dyDescent="0.25">
      <c r="A1478">
        <v>1477</v>
      </c>
      <c r="B1478" t="s">
        <v>1499</v>
      </c>
      <c r="C1478" s="4" t="s">
        <v>26</v>
      </c>
      <c r="D1478" t="s">
        <v>14</v>
      </c>
      <c r="E1478" s="4">
        <v>40</v>
      </c>
      <c r="F1478" s="4">
        <v>5</v>
      </c>
      <c r="G1478" s="4">
        <v>630</v>
      </c>
      <c r="H1478" s="4">
        <v>150</v>
      </c>
      <c r="I1478" s="4">
        <v>269</v>
      </c>
      <c r="J1478" s="6">
        <v>723.84</v>
      </c>
      <c r="K1478" s="4">
        <v>0.113</v>
      </c>
      <c r="L1478" s="4" t="s">
        <v>27</v>
      </c>
      <c r="M1478" s="4">
        <f>Inventory[[#This Row],[Daily_Demand]]*Inventory[[#This Row],[Lead_Time_Days]]</f>
        <v>200</v>
      </c>
      <c r="N1478" s="4">
        <f>MAX(0, Inventory[[#This Row],[Demand_Duration_Lead_time]]+Inventory[[#This Row],[Safety_Stock]]-Inventory[[#This Row],[Current_Inventory]])</f>
        <v>0</v>
      </c>
      <c r="O14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78" s="8">
        <f>Inventory[[#This Row],[Current_Inventory]]*Inventory[[#This Row],[Unit_Cost]]</f>
        <v>456019.20000000001</v>
      </c>
      <c r="Q1478" t="str">
        <f>IF(Inventory[[#This Row],[Stockout_Risk_Score]] &gt;= 0.8, "Critical",
   IF(Inventory[[#This Row],[Stockout_Risk_Score]] &gt;= 0.6, "High",
      IF(Inventory[[#This Row],[Stockout_Risk_Score]] &gt;= 0.3, "Medium", "Low")
   )
)</f>
        <v>Low</v>
      </c>
      <c r="R1478">
        <f>Inventory[[#This Row],[Lead_Time_Days]]*0.8</f>
        <v>4</v>
      </c>
      <c r="S1478">
        <f>MAX(0,Inventory[[#This Row],[Daily_Demand]]*Inventory[[#This Row],[Adj_Lead_Time]]+Inventory[[#This Row],[Safety_Stock]]-Inventory[[#This Row],[Current_Inventory]])</f>
        <v>0</v>
      </c>
    </row>
    <row r="1479" spans="1:19" x14ac:dyDescent="0.25">
      <c r="A1479">
        <v>1478</v>
      </c>
      <c r="B1479" t="s">
        <v>1500</v>
      </c>
      <c r="C1479" s="4" t="s">
        <v>17</v>
      </c>
      <c r="D1479" t="s">
        <v>22</v>
      </c>
      <c r="E1479" s="4">
        <v>75</v>
      </c>
      <c r="F1479" s="4">
        <v>9</v>
      </c>
      <c r="G1479" s="4">
        <v>697</v>
      </c>
      <c r="H1479" s="4">
        <v>205</v>
      </c>
      <c r="I1479" s="4">
        <v>292</v>
      </c>
      <c r="J1479" s="6">
        <v>1102.95</v>
      </c>
      <c r="K1479" s="4">
        <v>0.34699999999999998</v>
      </c>
      <c r="L1479" s="4" t="s">
        <v>27</v>
      </c>
      <c r="M1479" s="4">
        <f>Inventory[[#This Row],[Daily_Demand]]*Inventory[[#This Row],[Lead_Time_Days]]</f>
        <v>675</v>
      </c>
      <c r="N1479" s="4">
        <f>MAX(0, Inventory[[#This Row],[Demand_Duration_Lead_time]]+Inventory[[#This Row],[Safety_Stock]]-Inventory[[#This Row],[Current_Inventory]])</f>
        <v>183</v>
      </c>
      <c r="O14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79" s="8">
        <f>Inventory[[#This Row],[Current_Inventory]]*Inventory[[#This Row],[Unit_Cost]]</f>
        <v>768756.15</v>
      </c>
      <c r="Q1479" t="str">
        <f>IF(Inventory[[#This Row],[Stockout_Risk_Score]] &gt;= 0.8, "Critical",
   IF(Inventory[[#This Row],[Stockout_Risk_Score]] &gt;= 0.6, "High",
      IF(Inventory[[#This Row],[Stockout_Risk_Score]] &gt;= 0.3, "Medium", "Low")
   )
)</f>
        <v>Medium</v>
      </c>
      <c r="R1479">
        <f>Inventory[[#This Row],[Lead_Time_Days]]*0.8</f>
        <v>7.2</v>
      </c>
      <c r="S1479">
        <f>MAX(0,Inventory[[#This Row],[Daily_Demand]]*Inventory[[#This Row],[Adj_Lead_Time]]+Inventory[[#This Row],[Safety_Stock]]-Inventory[[#This Row],[Current_Inventory]])</f>
        <v>48</v>
      </c>
    </row>
    <row r="1480" spans="1:19" x14ac:dyDescent="0.25">
      <c r="A1480">
        <v>1479</v>
      </c>
      <c r="B1480" t="s">
        <v>1501</v>
      </c>
      <c r="C1480" s="4" t="s">
        <v>17</v>
      </c>
      <c r="D1480" t="s">
        <v>22</v>
      </c>
      <c r="E1480" s="4">
        <v>104</v>
      </c>
      <c r="F1480" s="4">
        <v>14</v>
      </c>
      <c r="G1480" s="4">
        <v>772</v>
      </c>
      <c r="H1480" s="4">
        <v>160</v>
      </c>
      <c r="I1480" s="4">
        <v>102</v>
      </c>
      <c r="J1480" s="6">
        <v>432.84</v>
      </c>
      <c r="K1480" s="4">
        <v>0.34399999999999997</v>
      </c>
      <c r="L1480" s="4" t="s">
        <v>19</v>
      </c>
      <c r="M1480" s="4">
        <f>Inventory[[#This Row],[Daily_Demand]]*Inventory[[#This Row],[Lead_Time_Days]]</f>
        <v>1456</v>
      </c>
      <c r="N1480" s="4">
        <f>MAX(0, Inventory[[#This Row],[Demand_Duration_Lead_time]]+Inventory[[#This Row],[Safety_Stock]]-Inventory[[#This Row],[Current_Inventory]])</f>
        <v>844</v>
      </c>
      <c r="O14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80" s="8">
        <f>Inventory[[#This Row],[Current_Inventory]]*Inventory[[#This Row],[Unit_Cost]]</f>
        <v>334152.48</v>
      </c>
      <c r="Q1480" t="str">
        <f>IF(Inventory[[#This Row],[Stockout_Risk_Score]] &gt;= 0.8, "Critical",
   IF(Inventory[[#This Row],[Stockout_Risk_Score]] &gt;= 0.6, "High",
      IF(Inventory[[#This Row],[Stockout_Risk_Score]] &gt;= 0.3, "Medium", "Low")
   )
)</f>
        <v>Medium</v>
      </c>
      <c r="R1480">
        <f>Inventory[[#This Row],[Lead_Time_Days]]*0.8</f>
        <v>11.200000000000001</v>
      </c>
      <c r="S1480">
        <f>MAX(0,Inventory[[#This Row],[Daily_Demand]]*Inventory[[#This Row],[Adj_Lead_Time]]+Inventory[[#This Row],[Safety_Stock]]-Inventory[[#This Row],[Current_Inventory]])</f>
        <v>552.80000000000018</v>
      </c>
    </row>
    <row r="1481" spans="1:19" x14ac:dyDescent="0.25">
      <c r="A1481">
        <v>1480</v>
      </c>
      <c r="B1481" t="s">
        <v>1502</v>
      </c>
      <c r="C1481" s="4" t="s">
        <v>13</v>
      </c>
      <c r="D1481" t="s">
        <v>18</v>
      </c>
      <c r="E1481" s="4">
        <v>29</v>
      </c>
      <c r="F1481" s="4">
        <v>3</v>
      </c>
      <c r="G1481" s="4">
        <v>581</v>
      </c>
      <c r="H1481" s="4">
        <v>278</v>
      </c>
      <c r="I1481" s="4">
        <v>166</v>
      </c>
      <c r="J1481" s="6">
        <v>1907.4</v>
      </c>
      <c r="K1481" s="4">
        <v>0.82599999999999996</v>
      </c>
      <c r="L1481" s="4" t="s">
        <v>15</v>
      </c>
      <c r="M1481" s="4">
        <f>Inventory[[#This Row],[Daily_Demand]]*Inventory[[#This Row],[Lead_Time_Days]]</f>
        <v>87</v>
      </c>
      <c r="N1481" s="4">
        <f>MAX(0, Inventory[[#This Row],[Demand_Duration_Lead_time]]+Inventory[[#This Row],[Safety_Stock]]-Inventory[[#This Row],[Current_Inventory]])</f>
        <v>0</v>
      </c>
      <c r="O14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81" s="8">
        <f>Inventory[[#This Row],[Current_Inventory]]*Inventory[[#This Row],[Unit_Cost]]</f>
        <v>1108199.4000000001</v>
      </c>
      <c r="Q1481" t="str">
        <f>IF(Inventory[[#This Row],[Stockout_Risk_Score]] &gt;= 0.8, "Critical",
   IF(Inventory[[#This Row],[Stockout_Risk_Score]] &gt;= 0.6, "High",
      IF(Inventory[[#This Row],[Stockout_Risk_Score]] &gt;= 0.3, "Medium", "Low")
   )
)</f>
        <v>Critical</v>
      </c>
      <c r="R1481">
        <f>Inventory[[#This Row],[Lead_Time_Days]]*0.8</f>
        <v>2.4000000000000004</v>
      </c>
      <c r="S1481">
        <f>MAX(0,Inventory[[#This Row],[Daily_Demand]]*Inventory[[#This Row],[Adj_Lead_Time]]+Inventory[[#This Row],[Safety_Stock]]-Inventory[[#This Row],[Current_Inventory]])</f>
        <v>0</v>
      </c>
    </row>
    <row r="1482" spans="1:19" x14ac:dyDescent="0.25">
      <c r="A1482">
        <v>1481</v>
      </c>
      <c r="B1482" t="s">
        <v>1503</v>
      </c>
      <c r="C1482" s="4" t="s">
        <v>26</v>
      </c>
      <c r="D1482" t="s">
        <v>22</v>
      </c>
      <c r="E1482" s="4">
        <v>143</v>
      </c>
      <c r="F1482" s="4">
        <v>5</v>
      </c>
      <c r="G1482" s="4">
        <v>799</v>
      </c>
      <c r="H1482" s="4">
        <v>49</v>
      </c>
      <c r="I1482" s="4">
        <v>380</v>
      </c>
      <c r="J1482" s="6">
        <v>1799.41</v>
      </c>
      <c r="K1482" s="4">
        <v>0.22600000000000001</v>
      </c>
      <c r="L1482" s="4" t="s">
        <v>15</v>
      </c>
      <c r="M1482" s="4">
        <f>Inventory[[#This Row],[Daily_Demand]]*Inventory[[#This Row],[Lead_Time_Days]]</f>
        <v>715</v>
      </c>
      <c r="N1482" s="4">
        <f>MAX(0, Inventory[[#This Row],[Demand_Duration_Lead_time]]+Inventory[[#This Row],[Safety_Stock]]-Inventory[[#This Row],[Current_Inventory]])</f>
        <v>0</v>
      </c>
      <c r="O14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82" s="8">
        <f>Inventory[[#This Row],[Current_Inventory]]*Inventory[[#This Row],[Unit_Cost]]</f>
        <v>1437728.59</v>
      </c>
      <c r="Q1482" t="str">
        <f>IF(Inventory[[#This Row],[Stockout_Risk_Score]] &gt;= 0.8, "Critical",
   IF(Inventory[[#This Row],[Stockout_Risk_Score]] &gt;= 0.6, "High",
      IF(Inventory[[#This Row],[Stockout_Risk_Score]] &gt;= 0.3, "Medium", "Low")
   )
)</f>
        <v>Low</v>
      </c>
      <c r="R1482">
        <f>Inventory[[#This Row],[Lead_Time_Days]]*0.8</f>
        <v>4</v>
      </c>
      <c r="S1482">
        <f>MAX(0,Inventory[[#This Row],[Daily_Demand]]*Inventory[[#This Row],[Adj_Lead_Time]]+Inventory[[#This Row],[Safety_Stock]]-Inventory[[#This Row],[Current_Inventory]])</f>
        <v>0</v>
      </c>
    </row>
    <row r="1483" spans="1:19" x14ac:dyDescent="0.25">
      <c r="A1483">
        <v>1482</v>
      </c>
      <c r="B1483" t="s">
        <v>1504</v>
      </c>
      <c r="C1483" s="4" t="s">
        <v>17</v>
      </c>
      <c r="D1483" t="s">
        <v>22</v>
      </c>
      <c r="E1483" s="4">
        <v>48</v>
      </c>
      <c r="F1483" s="4">
        <v>3</v>
      </c>
      <c r="G1483" s="4">
        <v>529</v>
      </c>
      <c r="H1483" s="4">
        <v>247</v>
      </c>
      <c r="I1483" s="4">
        <v>91</v>
      </c>
      <c r="J1483" s="6">
        <v>114.27</v>
      </c>
      <c r="K1483" s="4">
        <v>8.5999999999999993E-2</v>
      </c>
      <c r="L1483" s="4" t="s">
        <v>15</v>
      </c>
      <c r="M1483" s="4">
        <f>Inventory[[#This Row],[Daily_Demand]]*Inventory[[#This Row],[Lead_Time_Days]]</f>
        <v>144</v>
      </c>
      <c r="N1483" s="4">
        <f>MAX(0, Inventory[[#This Row],[Demand_Duration_Lead_time]]+Inventory[[#This Row],[Safety_Stock]]-Inventory[[#This Row],[Current_Inventory]])</f>
        <v>0</v>
      </c>
      <c r="O14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83" s="8">
        <f>Inventory[[#This Row],[Current_Inventory]]*Inventory[[#This Row],[Unit_Cost]]</f>
        <v>60448.829999999994</v>
      </c>
      <c r="Q1483" t="str">
        <f>IF(Inventory[[#This Row],[Stockout_Risk_Score]] &gt;= 0.8, "Critical",
   IF(Inventory[[#This Row],[Stockout_Risk_Score]] &gt;= 0.6, "High",
      IF(Inventory[[#This Row],[Stockout_Risk_Score]] &gt;= 0.3, "Medium", "Low")
   )
)</f>
        <v>Low</v>
      </c>
      <c r="R1483">
        <f>Inventory[[#This Row],[Lead_Time_Days]]*0.8</f>
        <v>2.4000000000000004</v>
      </c>
      <c r="S1483">
        <f>MAX(0,Inventory[[#This Row],[Daily_Demand]]*Inventory[[#This Row],[Adj_Lead_Time]]+Inventory[[#This Row],[Safety_Stock]]-Inventory[[#This Row],[Current_Inventory]])</f>
        <v>0</v>
      </c>
    </row>
    <row r="1484" spans="1:19" x14ac:dyDescent="0.25">
      <c r="A1484">
        <v>1483</v>
      </c>
      <c r="B1484" t="s">
        <v>1505</v>
      </c>
      <c r="C1484" s="4" t="s">
        <v>21</v>
      </c>
      <c r="D1484" t="s">
        <v>18</v>
      </c>
      <c r="E1484" s="4">
        <v>18</v>
      </c>
      <c r="F1484" s="4">
        <v>3</v>
      </c>
      <c r="G1484" s="4">
        <v>92</v>
      </c>
      <c r="H1484" s="4">
        <v>231</v>
      </c>
      <c r="I1484" s="4">
        <v>296</v>
      </c>
      <c r="J1484" s="6">
        <v>1145.83</v>
      </c>
      <c r="K1484" s="4">
        <v>0.60399999999999998</v>
      </c>
      <c r="L1484" s="4" t="s">
        <v>15</v>
      </c>
      <c r="M1484" s="4">
        <f>Inventory[[#This Row],[Daily_Demand]]*Inventory[[#This Row],[Lead_Time_Days]]</f>
        <v>54</v>
      </c>
      <c r="N1484" s="4">
        <f>MAX(0, Inventory[[#This Row],[Demand_Duration_Lead_time]]+Inventory[[#This Row],[Safety_Stock]]-Inventory[[#This Row],[Current_Inventory]])</f>
        <v>193</v>
      </c>
      <c r="O14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84" s="8">
        <f>Inventory[[#This Row],[Current_Inventory]]*Inventory[[#This Row],[Unit_Cost]]</f>
        <v>105416.35999999999</v>
      </c>
      <c r="Q1484" t="str">
        <f>IF(Inventory[[#This Row],[Stockout_Risk_Score]] &gt;= 0.8, "Critical",
   IF(Inventory[[#This Row],[Stockout_Risk_Score]] &gt;= 0.6, "High",
      IF(Inventory[[#This Row],[Stockout_Risk_Score]] &gt;= 0.3, "Medium", "Low")
   )
)</f>
        <v>High</v>
      </c>
      <c r="R1484">
        <f>Inventory[[#This Row],[Lead_Time_Days]]*0.8</f>
        <v>2.4000000000000004</v>
      </c>
      <c r="S1484">
        <f>MAX(0,Inventory[[#This Row],[Daily_Demand]]*Inventory[[#This Row],[Adj_Lead_Time]]+Inventory[[#This Row],[Safety_Stock]]-Inventory[[#This Row],[Current_Inventory]])</f>
        <v>182.2</v>
      </c>
    </row>
    <row r="1485" spans="1:19" x14ac:dyDescent="0.25">
      <c r="A1485">
        <v>1484</v>
      </c>
      <c r="B1485" t="s">
        <v>1506</v>
      </c>
      <c r="C1485" s="4" t="s">
        <v>41</v>
      </c>
      <c r="D1485" t="s">
        <v>18</v>
      </c>
      <c r="E1485" s="4">
        <v>33</v>
      </c>
      <c r="F1485" s="4">
        <v>3</v>
      </c>
      <c r="G1485" s="4">
        <v>583</v>
      </c>
      <c r="H1485" s="4">
        <v>290</v>
      </c>
      <c r="I1485" s="4">
        <v>340</v>
      </c>
      <c r="J1485" s="6">
        <v>1589.15</v>
      </c>
      <c r="K1485" s="4">
        <v>0.68700000000000006</v>
      </c>
      <c r="L1485" s="4" t="s">
        <v>27</v>
      </c>
      <c r="M1485" s="4">
        <f>Inventory[[#This Row],[Daily_Demand]]*Inventory[[#This Row],[Lead_Time_Days]]</f>
        <v>99</v>
      </c>
      <c r="N1485" s="4">
        <f>MAX(0, Inventory[[#This Row],[Demand_Duration_Lead_time]]+Inventory[[#This Row],[Safety_Stock]]-Inventory[[#This Row],[Current_Inventory]])</f>
        <v>0</v>
      </c>
      <c r="O14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85" s="8">
        <f>Inventory[[#This Row],[Current_Inventory]]*Inventory[[#This Row],[Unit_Cost]]</f>
        <v>926474.45000000007</v>
      </c>
      <c r="Q1485" t="str">
        <f>IF(Inventory[[#This Row],[Stockout_Risk_Score]] &gt;= 0.8, "Critical",
   IF(Inventory[[#This Row],[Stockout_Risk_Score]] &gt;= 0.6, "High",
      IF(Inventory[[#This Row],[Stockout_Risk_Score]] &gt;= 0.3, "Medium", "Low")
   )
)</f>
        <v>High</v>
      </c>
      <c r="R1485">
        <f>Inventory[[#This Row],[Lead_Time_Days]]*0.8</f>
        <v>2.4000000000000004</v>
      </c>
      <c r="S1485">
        <f>MAX(0,Inventory[[#This Row],[Daily_Demand]]*Inventory[[#This Row],[Adj_Lead_Time]]+Inventory[[#This Row],[Safety_Stock]]-Inventory[[#This Row],[Current_Inventory]])</f>
        <v>0</v>
      </c>
    </row>
    <row r="1486" spans="1:19" x14ac:dyDescent="0.25">
      <c r="A1486">
        <v>1485</v>
      </c>
      <c r="B1486" t="s">
        <v>1507</v>
      </c>
      <c r="C1486" s="4" t="s">
        <v>41</v>
      </c>
      <c r="D1486" t="s">
        <v>18</v>
      </c>
      <c r="E1486" s="4">
        <v>78</v>
      </c>
      <c r="F1486" s="4">
        <v>2</v>
      </c>
      <c r="G1486" s="4">
        <v>284</v>
      </c>
      <c r="H1486" s="4">
        <v>234</v>
      </c>
      <c r="I1486" s="4">
        <v>297</v>
      </c>
      <c r="J1486" s="6">
        <v>528.51</v>
      </c>
      <c r="K1486" s="4">
        <v>0.29499999999999998</v>
      </c>
      <c r="L1486" s="4" t="s">
        <v>15</v>
      </c>
      <c r="M1486" s="4">
        <f>Inventory[[#This Row],[Daily_Demand]]*Inventory[[#This Row],[Lead_Time_Days]]</f>
        <v>156</v>
      </c>
      <c r="N1486" s="4">
        <f>MAX(0, Inventory[[#This Row],[Demand_Duration_Lead_time]]+Inventory[[#This Row],[Safety_Stock]]-Inventory[[#This Row],[Current_Inventory]])</f>
        <v>106</v>
      </c>
      <c r="O14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86" s="8">
        <f>Inventory[[#This Row],[Current_Inventory]]*Inventory[[#This Row],[Unit_Cost]]</f>
        <v>150096.84</v>
      </c>
      <c r="Q1486" t="str">
        <f>IF(Inventory[[#This Row],[Stockout_Risk_Score]] &gt;= 0.8, "Critical",
   IF(Inventory[[#This Row],[Stockout_Risk_Score]] &gt;= 0.6, "High",
      IF(Inventory[[#This Row],[Stockout_Risk_Score]] &gt;= 0.3, "Medium", "Low")
   )
)</f>
        <v>Low</v>
      </c>
      <c r="R1486">
        <f>Inventory[[#This Row],[Lead_Time_Days]]*0.8</f>
        <v>1.6</v>
      </c>
      <c r="S1486">
        <f>MAX(0,Inventory[[#This Row],[Daily_Demand]]*Inventory[[#This Row],[Adj_Lead_Time]]+Inventory[[#This Row],[Safety_Stock]]-Inventory[[#This Row],[Current_Inventory]])</f>
        <v>74.800000000000011</v>
      </c>
    </row>
    <row r="1487" spans="1:19" x14ac:dyDescent="0.25">
      <c r="A1487">
        <v>1486</v>
      </c>
      <c r="B1487" t="s">
        <v>1508</v>
      </c>
      <c r="C1487" s="4" t="s">
        <v>41</v>
      </c>
      <c r="D1487" t="s">
        <v>18</v>
      </c>
      <c r="E1487" s="4">
        <v>54</v>
      </c>
      <c r="F1487" s="4">
        <v>5</v>
      </c>
      <c r="G1487" s="4">
        <v>246</v>
      </c>
      <c r="H1487" s="4">
        <v>163</v>
      </c>
      <c r="I1487" s="4">
        <v>150</v>
      </c>
      <c r="J1487" s="6">
        <v>1071.5999999999999</v>
      </c>
      <c r="K1487" s="4">
        <v>0.60299999999999998</v>
      </c>
      <c r="L1487" s="4" t="s">
        <v>27</v>
      </c>
      <c r="M1487" s="4">
        <f>Inventory[[#This Row],[Daily_Demand]]*Inventory[[#This Row],[Lead_Time_Days]]</f>
        <v>270</v>
      </c>
      <c r="N1487" s="4">
        <f>MAX(0, Inventory[[#This Row],[Demand_Duration_Lead_time]]+Inventory[[#This Row],[Safety_Stock]]-Inventory[[#This Row],[Current_Inventory]])</f>
        <v>187</v>
      </c>
      <c r="O14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87" s="8">
        <f>Inventory[[#This Row],[Current_Inventory]]*Inventory[[#This Row],[Unit_Cost]]</f>
        <v>263613.59999999998</v>
      </c>
      <c r="Q1487" t="str">
        <f>IF(Inventory[[#This Row],[Stockout_Risk_Score]] &gt;= 0.8, "Critical",
   IF(Inventory[[#This Row],[Stockout_Risk_Score]] &gt;= 0.6, "High",
      IF(Inventory[[#This Row],[Stockout_Risk_Score]] &gt;= 0.3, "Medium", "Low")
   )
)</f>
        <v>High</v>
      </c>
      <c r="R1487">
        <f>Inventory[[#This Row],[Lead_Time_Days]]*0.8</f>
        <v>4</v>
      </c>
      <c r="S1487">
        <f>MAX(0,Inventory[[#This Row],[Daily_Demand]]*Inventory[[#This Row],[Adj_Lead_Time]]+Inventory[[#This Row],[Safety_Stock]]-Inventory[[#This Row],[Current_Inventory]])</f>
        <v>133</v>
      </c>
    </row>
    <row r="1488" spans="1:19" x14ac:dyDescent="0.25">
      <c r="A1488">
        <v>1487</v>
      </c>
      <c r="B1488" t="s">
        <v>1509</v>
      </c>
      <c r="C1488" s="4" t="s">
        <v>26</v>
      </c>
      <c r="D1488" t="s">
        <v>14</v>
      </c>
      <c r="E1488" s="4">
        <v>9</v>
      </c>
      <c r="F1488" s="4">
        <v>3</v>
      </c>
      <c r="G1488" s="4">
        <v>212</v>
      </c>
      <c r="H1488" s="4">
        <v>289</v>
      </c>
      <c r="I1488" s="4">
        <v>136</v>
      </c>
      <c r="J1488" s="6">
        <v>841.68</v>
      </c>
      <c r="K1488" s="4">
        <v>0.77600000000000002</v>
      </c>
      <c r="L1488" s="4" t="s">
        <v>19</v>
      </c>
      <c r="M1488" s="4">
        <f>Inventory[[#This Row],[Daily_Demand]]*Inventory[[#This Row],[Lead_Time_Days]]</f>
        <v>27</v>
      </c>
      <c r="N1488" s="4">
        <f>MAX(0, Inventory[[#This Row],[Demand_Duration_Lead_time]]+Inventory[[#This Row],[Safety_Stock]]-Inventory[[#This Row],[Current_Inventory]])</f>
        <v>104</v>
      </c>
      <c r="O14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88" s="8">
        <f>Inventory[[#This Row],[Current_Inventory]]*Inventory[[#This Row],[Unit_Cost]]</f>
        <v>178436.16</v>
      </c>
      <c r="Q1488" t="str">
        <f>IF(Inventory[[#This Row],[Stockout_Risk_Score]] &gt;= 0.8, "Critical",
   IF(Inventory[[#This Row],[Stockout_Risk_Score]] &gt;= 0.6, "High",
      IF(Inventory[[#This Row],[Stockout_Risk_Score]] &gt;= 0.3, "Medium", "Low")
   )
)</f>
        <v>High</v>
      </c>
      <c r="R1488">
        <f>Inventory[[#This Row],[Lead_Time_Days]]*0.8</f>
        <v>2.4000000000000004</v>
      </c>
      <c r="S1488">
        <f>MAX(0,Inventory[[#This Row],[Daily_Demand]]*Inventory[[#This Row],[Adj_Lead_Time]]+Inventory[[#This Row],[Safety_Stock]]-Inventory[[#This Row],[Current_Inventory]])</f>
        <v>98.600000000000023</v>
      </c>
    </row>
    <row r="1489" spans="1:19" x14ac:dyDescent="0.25">
      <c r="A1489">
        <v>1488</v>
      </c>
      <c r="B1489" t="s">
        <v>1510</v>
      </c>
      <c r="C1489" s="4" t="s">
        <v>13</v>
      </c>
      <c r="D1489" t="s">
        <v>18</v>
      </c>
      <c r="E1489" s="4">
        <v>114</v>
      </c>
      <c r="F1489" s="4">
        <v>10</v>
      </c>
      <c r="G1489" s="4">
        <v>393</v>
      </c>
      <c r="H1489" s="4">
        <v>48</v>
      </c>
      <c r="I1489" s="4">
        <v>133</v>
      </c>
      <c r="J1489" s="6">
        <v>433.27</v>
      </c>
      <c r="K1489" s="4">
        <v>0.34799999999999998</v>
      </c>
      <c r="L1489" s="4" t="s">
        <v>19</v>
      </c>
      <c r="M1489" s="4">
        <f>Inventory[[#This Row],[Daily_Demand]]*Inventory[[#This Row],[Lead_Time_Days]]</f>
        <v>1140</v>
      </c>
      <c r="N1489" s="4">
        <f>MAX(0, Inventory[[#This Row],[Demand_Duration_Lead_time]]+Inventory[[#This Row],[Safety_Stock]]-Inventory[[#This Row],[Current_Inventory]])</f>
        <v>795</v>
      </c>
      <c r="O14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89" s="8">
        <f>Inventory[[#This Row],[Current_Inventory]]*Inventory[[#This Row],[Unit_Cost]]</f>
        <v>170275.11</v>
      </c>
      <c r="Q1489" t="str">
        <f>IF(Inventory[[#This Row],[Stockout_Risk_Score]] &gt;= 0.8, "Critical",
   IF(Inventory[[#This Row],[Stockout_Risk_Score]] &gt;= 0.6, "High",
      IF(Inventory[[#This Row],[Stockout_Risk_Score]] &gt;= 0.3, "Medium", "Low")
   )
)</f>
        <v>Medium</v>
      </c>
      <c r="R1489">
        <f>Inventory[[#This Row],[Lead_Time_Days]]*0.8</f>
        <v>8</v>
      </c>
      <c r="S1489">
        <f>MAX(0,Inventory[[#This Row],[Daily_Demand]]*Inventory[[#This Row],[Adj_Lead_Time]]+Inventory[[#This Row],[Safety_Stock]]-Inventory[[#This Row],[Current_Inventory]])</f>
        <v>567</v>
      </c>
    </row>
    <row r="1490" spans="1:19" x14ac:dyDescent="0.25">
      <c r="A1490">
        <v>1489</v>
      </c>
      <c r="B1490" t="s">
        <v>1511</v>
      </c>
      <c r="C1490" s="4" t="s">
        <v>17</v>
      </c>
      <c r="D1490" t="s">
        <v>18</v>
      </c>
      <c r="E1490" s="4">
        <v>126</v>
      </c>
      <c r="F1490" s="4">
        <v>10</v>
      </c>
      <c r="G1490" s="4">
        <v>770</v>
      </c>
      <c r="H1490" s="4">
        <v>226</v>
      </c>
      <c r="I1490" s="4">
        <v>310</v>
      </c>
      <c r="J1490" s="6">
        <v>1248.74</v>
      </c>
      <c r="K1490" s="4">
        <v>0.52500000000000002</v>
      </c>
      <c r="L1490" s="4" t="s">
        <v>19</v>
      </c>
      <c r="M1490" s="4">
        <f>Inventory[[#This Row],[Daily_Demand]]*Inventory[[#This Row],[Lead_Time_Days]]</f>
        <v>1260</v>
      </c>
      <c r="N1490" s="4">
        <f>MAX(0, Inventory[[#This Row],[Demand_Duration_Lead_time]]+Inventory[[#This Row],[Safety_Stock]]-Inventory[[#This Row],[Current_Inventory]])</f>
        <v>716</v>
      </c>
      <c r="O14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90" s="8">
        <f>Inventory[[#This Row],[Current_Inventory]]*Inventory[[#This Row],[Unit_Cost]]</f>
        <v>961529.8</v>
      </c>
      <c r="Q1490" t="str">
        <f>IF(Inventory[[#This Row],[Stockout_Risk_Score]] &gt;= 0.8, "Critical",
   IF(Inventory[[#This Row],[Stockout_Risk_Score]] &gt;= 0.6, "High",
      IF(Inventory[[#This Row],[Stockout_Risk_Score]] &gt;= 0.3, "Medium", "Low")
   )
)</f>
        <v>Medium</v>
      </c>
      <c r="R1490">
        <f>Inventory[[#This Row],[Lead_Time_Days]]*0.8</f>
        <v>8</v>
      </c>
      <c r="S1490">
        <f>MAX(0,Inventory[[#This Row],[Daily_Demand]]*Inventory[[#This Row],[Adj_Lead_Time]]+Inventory[[#This Row],[Safety_Stock]]-Inventory[[#This Row],[Current_Inventory]])</f>
        <v>464</v>
      </c>
    </row>
    <row r="1491" spans="1:19" x14ac:dyDescent="0.25">
      <c r="A1491">
        <v>1490</v>
      </c>
      <c r="B1491" t="s">
        <v>1512</v>
      </c>
      <c r="C1491" s="4" t="s">
        <v>21</v>
      </c>
      <c r="D1491" t="s">
        <v>18</v>
      </c>
      <c r="E1491" s="4">
        <v>92</v>
      </c>
      <c r="F1491" s="4">
        <v>12</v>
      </c>
      <c r="G1491" s="4">
        <v>29</v>
      </c>
      <c r="H1491" s="4">
        <v>253</v>
      </c>
      <c r="I1491" s="4">
        <v>270</v>
      </c>
      <c r="J1491" s="6">
        <v>1987.7</v>
      </c>
      <c r="K1491" s="4">
        <v>0.14699999999999999</v>
      </c>
      <c r="L1491" s="4" t="s">
        <v>15</v>
      </c>
      <c r="M1491" s="4">
        <f>Inventory[[#This Row],[Daily_Demand]]*Inventory[[#This Row],[Lead_Time_Days]]</f>
        <v>1104</v>
      </c>
      <c r="N1491" s="4">
        <f>MAX(0, Inventory[[#This Row],[Demand_Duration_Lead_time]]+Inventory[[#This Row],[Safety_Stock]]-Inventory[[#This Row],[Current_Inventory]])</f>
        <v>1328</v>
      </c>
      <c r="O14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91" s="8">
        <f>Inventory[[#This Row],[Current_Inventory]]*Inventory[[#This Row],[Unit_Cost]]</f>
        <v>57643.3</v>
      </c>
      <c r="Q1491" t="str">
        <f>IF(Inventory[[#This Row],[Stockout_Risk_Score]] &gt;= 0.8, "Critical",
   IF(Inventory[[#This Row],[Stockout_Risk_Score]] &gt;= 0.6, "High",
      IF(Inventory[[#This Row],[Stockout_Risk_Score]] &gt;= 0.3, "Medium", "Low")
   )
)</f>
        <v>Low</v>
      </c>
      <c r="R1491">
        <f>Inventory[[#This Row],[Lead_Time_Days]]*0.8</f>
        <v>9.6000000000000014</v>
      </c>
      <c r="S1491">
        <f>MAX(0,Inventory[[#This Row],[Daily_Demand]]*Inventory[[#This Row],[Adj_Lead_Time]]+Inventory[[#This Row],[Safety_Stock]]-Inventory[[#This Row],[Current_Inventory]])</f>
        <v>1107.2000000000003</v>
      </c>
    </row>
    <row r="1492" spans="1:19" x14ac:dyDescent="0.25">
      <c r="A1492">
        <v>1491</v>
      </c>
      <c r="B1492" t="s">
        <v>1513</v>
      </c>
      <c r="C1492" s="4" t="s">
        <v>21</v>
      </c>
      <c r="D1492" t="s">
        <v>22</v>
      </c>
      <c r="E1492" s="4">
        <v>61</v>
      </c>
      <c r="F1492" s="4">
        <v>12</v>
      </c>
      <c r="G1492" s="4">
        <v>321</v>
      </c>
      <c r="H1492" s="4">
        <v>118</v>
      </c>
      <c r="I1492" s="4">
        <v>203</v>
      </c>
      <c r="J1492" s="6">
        <v>762.31</v>
      </c>
      <c r="K1492" s="4">
        <v>2.4E-2</v>
      </c>
      <c r="L1492" s="4" t="s">
        <v>15</v>
      </c>
      <c r="M1492" s="4">
        <f>Inventory[[#This Row],[Daily_Demand]]*Inventory[[#This Row],[Lead_Time_Days]]</f>
        <v>732</v>
      </c>
      <c r="N1492" s="4">
        <f>MAX(0, Inventory[[#This Row],[Demand_Duration_Lead_time]]+Inventory[[#This Row],[Safety_Stock]]-Inventory[[#This Row],[Current_Inventory]])</f>
        <v>529</v>
      </c>
      <c r="O14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92" s="8">
        <f>Inventory[[#This Row],[Current_Inventory]]*Inventory[[#This Row],[Unit_Cost]]</f>
        <v>244701.50999999998</v>
      </c>
      <c r="Q1492" t="str">
        <f>IF(Inventory[[#This Row],[Stockout_Risk_Score]] &gt;= 0.8, "Critical",
   IF(Inventory[[#This Row],[Stockout_Risk_Score]] &gt;= 0.6, "High",
      IF(Inventory[[#This Row],[Stockout_Risk_Score]] &gt;= 0.3, "Medium", "Low")
   )
)</f>
        <v>Low</v>
      </c>
      <c r="R1492">
        <f>Inventory[[#This Row],[Lead_Time_Days]]*0.8</f>
        <v>9.6000000000000014</v>
      </c>
      <c r="S1492">
        <f>MAX(0,Inventory[[#This Row],[Daily_Demand]]*Inventory[[#This Row],[Adj_Lead_Time]]+Inventory[[#This Row],[Safety_Stock]]-Inventory[[#This Row],[Current_Inventory]])</f>
        <v>382.60000000000014</v>
      </c>
    </row>
    <row r="1493" spans="1:19" x14ac:dyDescent="0.25">
      <c r="A1493">
        <v>1492</v>
      </c>
      <c r="B1493" t="s">
        <v>1514</v>
      </c>
      <c r="C1493" s="4" t="s">
        <v>26</v>
      </c>
      <c r="D1493" t="s">
        <v>18</v>
      </c>
      <c r="E1493" s="4">
        <v>30</v>
      </c>
      <c r="F1493" s="4">
        <v>8</v>
      </c>
      <c r="G1493" s="4">
        <v>378</v>
      </c>
      <c r="H1493" s="4">
        <v>70</v>
      </c>
      <c r="I1493" s="4">
        <v>100</v>
      </c>
      <c r="J1493" s="6">
        <v>1127.1400000000001</v>
      </c>
      <c r="K1493" s="4">
        <v>0.98099999999999998</v>
      </c>
      <c r="L1493" s="4" t="s">
        <v>27</v>
      </c>
      <c r="M1493" s="4">
        <f>Inventory[[#This Row],[Daily_Demand]]*Inventory[[#This Row],[Lead_Time_Days]]</f>
        <v>240</v>
      </c>
      <c r="N1493" s="4">
        <f>MAX(0, Inventory[[#This Row],[Demand_Duration_Lead_time]]+Inventory[[#This Row],[Safety_Stock]]-Inventory[[#This Row],[Current_Inventory]])</f>
        <v>0</v>
      </c>
      <c r="O14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93" s="8">
        <f>Inventory[[#This Row],[Current_Inventory]]*Inventory[[#This Row],[Unit_Cost]]</f>
        <v>426058.92000000004</v>
      </c>
      <c r="Q1493" t="str">
        <f>IF(Inventory[[#This Row],[Stockout_Risk_Score]] &gt;= 0.8, "Critical",
   IF(Inventory[[#This Row],[Stockout_Risk_Score]] &gt;= 0.6, "High",
      IF(Inventory[[#This Row],[Stockout_Risk_Score]] &gt;= 0.3, "Medium", "Low")
   )
)</f>
        <v>Critical</v>
      </c>
      <c r="R1493">
        <f>Inventory[[#This Row],[Lead_Time_Days]]*0.8</f>
        <v>6.4</v>
      </c>
      <c r="S1493">
        <f>MAX(0,Inventory[[#This Row],[Daily_Demand]]*Inventory[[#This Row],[Adj_Lead_Time]]+Inventory[[#This Row],[Safety_Stock]]-Inventory[[#This Row],[Current_Inventory]])</f>
        <v>0</v>
      </c>
    </row>
    <row r="1494" spans="1:19" x14ac:dyDescent="0.25">
      <c r="A1494">
        <v>1493</v>
      </c>
      <c r="B1494" t="s">
        <v>1515</v>
      </c>
      <c r="C1494" s="4" t="s">
        <v>41</v>
      </c>
      <c r="D1494" t="s">
        <v>14</v>
      </c>
      <c r="E1494" s="4">
        <v>10</v>
      </c>
      <c r="F1494" s="4">
        <v>7</v>
      </c>
      <c r="G1494" s="4">
        <v>759</v>
      </c>
      <c r="H1494" s="4">
        <v>207</v>
      </c>
      <c r="I1494" s="4">
        <v>87</v>
      </c>
      <c r="J1494" s="6">
        <v>689.32</v>
      </c>
      <c r="K1494" s="4">
        <v>0.3</v>
      </c>
      <c r="L1494" s="4" t="s">
        <v>15</v>
      </c>
      <c r="M1494" s="4">
        <f>Inventory[[#This Row],[Daily_Demand]]*Inventory[[#This Row],[Lead_Time_Days]]</f>
        <v>70</v>
      </c>
      <c r="N1494" s="4">
        <f>MAX(0, Inventory[[#This Row],[Demand_Duration_Lead_time]]+Inventory[[#This Row],[Safety_Stock]]-Inventory[[#This Row],[Current_Inventory]])</f>
        <v>0</v>
      </c>
      <c r="O14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494" s="8">
        <f>Inventory[[#This Row],[Current_Inventory]]*Inventory[[#This Row],[Unit_Cost]]</f>
        <v>523193.88000000006</v>
      </c>
      <c r="Q1494" t="str">
        <f>IF(Inventory[[#This Row],[Stockout_Risk_Score]] &gt;= 0.8, "Critical",
   IF(Inventory[[#This Row],[Stockout_Risk_Score]] &gt;= 0.6, "High",
      IF(Inventory[[#This Row],[Stockout_Risk_Score]] &gt;= 0.3, "Medium", "Low")
   )
)</f>
        <v>Medium</v>
      </c>
      <c r="R1494">
        <f>Inventory[[#This Row],[Lead_Time_Days]]*0.8</f>
        <v>5.6000000000000005</v>
      </c>
      <c r="S1494">
        <f>MAX(0,Inventory[[#This Row],[Daily_Demand]]*Inventory[[#This Row],[Adj_Lead_Time]]+Inventory[[#This Row],[Safety_Stock]]-Inventory[[#This Row],[Current_Inventory]])</f>
        <v>0</v>
      </c>
    </row>
    <row r="1495" spans="1:19" x14ac:dyDescent="0.25">
      <c r="A1495">
        <v>1494</v>
      </c>
      <c r="B1495" t="s">
        <v>1516</v>
      </c>
      <c r="C1495" s="4" t="s">
        <v>26</v>
      </c>
      <c r="D1495" t="s">
        <v>14</v>
      </c>
      <c r="E1495" s="4">
        <v>148</v>
      </c>
      <c r="F1495" s="4">
        <v>13</v>
      </c>
      <c r="G1495" s="4">
        <v>71</v>
      </c>
      <c r="H1495" s="4">
        <v>285</v>
      </c>
      <c r="I1495" s="4">
        <v>308</v>
      </c>
      <c r="J1495" s="6">
        <v>1760.05</v>
      </c>
      <c r="K1495" s="4">
        <v>0.27900000000000003</v>
      </c>
      <c r="L1495" s="4" t="s">
        <v>19</v>
      </c>
      <c r="M1495" s="4">
        <f>Inventory[[#This Row],[Daily_Demand]]*Inventory[[#This Row],[Lead_Time_Days]]</f>
        <v>1924</v>
      </c>
      <c r="N1495" s="4">
        <f>MAX(0, Inventory[[#This Row],[Demand_Duration_Lead_time]]+Inventory[[#This Row],[Safety_Stock]]-Inventory[[#This Row],[Current_Inventory]])</f>
        <v>2138</v>
      </c>
      <c r="O14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95" s="8">
        <f>Inventory[[#This Row],[Current_Inventory]]*Inventory[[#This Row],[Unit_Cost]]</f>
        <v>124963.55</v>
      </c>
      <c r="Q1495" t="str">
        <f>IF(Inventory[[#This Row],[Stockout_Risk_Score]] &gt;= 0.8, "Critical",
   IF(Inventory[[#This Row],[Stockout_Risk_Score]] &gt;= 0.6, "High",
      IF(Inventory[[#This Row],[Stockout_Risk_Score]] &gt;= 0.3, "Medium", "Low")
   )
)</f>
        <v>Low</v>
      </c>
      <c r="R1495">
        <f>Inventory[[#This Row],[Lead_Time_Days]]*0.8</f>
        <v>10.4</v>
      </c>
      <c r="S1495">
        <f>MAX(0,Inventory[[#This Row],[Daily_Demand]]*Inventory[[#This Row],[Adj_Lead_Time]]+Inventory[[#This Row],[Safety_Stock]]-Inventory[[#This Row],[Current_Inventory]])</f>
        <v>1753.2</v>
      </c>
    </row>
    <row r="1496" spans="1:19" x14ac:dyDescent="0.25">
      <c r="A1496">
        <v>1495</v>
      </c>
      <c r="B1496" t="s">
        <v>1517</v>
      </c>
      <c r="C1496" s="4" t="s">
        <v>13</v>
      </c>
      <c r="D1496" t="s">
        <v>18</v>
      </c>
      <c r="E1496" s="4">
        <v>64</v>
      </c>
      <c r="F1496" s="4">
        <v>4</v>
      </c>
      <c r="G1496" s="4">
        <v>771</v>
      </c>
      <c r="H1496" s="4">
        <v>181</v>
      </c>
      <c r="I1496" s="4">
        <v>236</v>
      </c>
      <c r="J1496" s="6">
        <v>1735.98</v>
      </c>
      <c r="K1496" s="4">
        <v>0.97299999999999998</v>
      </c>
      <c r="L1496" s="4" t="s">
        <v>15</v>
      </c>
      <c r="M1496" s="4">
        <f>Inventory[[#This Row],[Daily_Demand]]*Inventory[[#This Row],[Lead_Time_Days]]</f>
        <v>256</v>
      </c>
      <c r="N1496" s="4">
        <f>MAX(0, Inventory[[#This Row],[Demand_Duration_Lead_time]]+Inventory[[#This Row],[Safety_Stock]]-Inventory[[#This Row],[Current_Inventory]])</f>
        <v>0</v>
      </c>
      <c r="O14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96" s="8">
        <f>Inventory[[#This Row],[Current_Inventory]]*Inventory[[#This Row],[Unit_Cost]]</f>
        <v>1338440.58</v>
      </c>
      <c r="Q1496" t="str">
        <f>IF(Inventory[[#This Row],[Stockout_Risk_Score]] &gt;= 0.8, "Critical",
   IF(Inventory[[#This Row],[Stockout_Risk_Score]] &gt;= 0.6, "High",
      IF(Inventory[[#This Row],[Stockout_Risk_Score]] &gt;= 0.3, "Medium", "Low")
   )
)</f>
        <v>Critical</v>
      </c>
      <c r="R1496">
        <f>Inventory[[#This Row],[Lead_Time_Days]]*0.8</f>
        <v>3.2</v>
      </c>
      <c r="S1496">
        <f>MAX(0,Inventory[[#This Row],[Daily_Demand]]*Inventory[[#This Row],[Adj_Lead_Time]]+Inventory[[#This Row],[Safety_Stock]]-Inventory[[#This Row],[Current_Inventory]])</f>
        <v>0</v>
      </c>
    </row>
    <row r="1497" spans="1:19" x14ac:dyDescent="0.25">
      <c r="A1497">
        <v>1496</v>
      </c>
      <c r="B1497" t="s">
        <v>1518</v>
      </c>
      <c r="C1497" s="4" t="s">
        <v>13</v>
      </c>
      <c r="D1497" t="s">
        <v>14</v>
      </c>
      <c r="E1497" s="4">
        <v>104</v>
      </c>
      <c r="F1497" s="4">
        <v>13</v>
      </c>
      <c r="G1497" s="4">
        <v>118</v>
      </c>
      <c r="H1497" s="4">
        <v>281</v>
      </c>
      <c r="I1497" s="4">
        <v>62</v>
      </c>
      <c r="J1497" s="6">
        <v>398.61</v>
      </c>
      <c r="K1497" s="4">
        <v>0.72799999999999998</v>
      </c>
      <c r="L1497" s="4" t="s">
        <v>27</v>
      </c>
      <c r="M1497" s="4">
        <f>Inventory[[#This Row],[Daily_Demand]]*Inventory[[#This Row],[Lead_Time_Days]]</f>
        <v>1352</v>
      </c>
      <c r="N1497" s="4">
        <f>MAX(0, Inventory[[#This Row],[Demand_Duration_Lead_time]]+Inventory[[#This Row],[Safety_Stock]]-Inventory[[#This Row],[Current_Inventory]])</f>
        <v>1515</v>
      </c>
      <c r="O14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97" s="8">
        <f>Inventory[[#This Row],[Current_Inventory]]*Inventory[[#This Row],[Unit_Cost]]</f>
        <v>47035.98</v>
      </c>
      <c r="Q1497" t="str">
        <f>IF(Inventory[[#This Row],[Stockout_Risk_Score]] &gt;= 0.8, "Critical",
   IF(Inventory[[#This Row],[Stockout_Risk_Score]] &gt;= 0.6, "High",
      IF(Inventory[[#This Row],[Stockout_Risk_Score]] &gt;= 0.3, "Medium", "Low")
   )
)</f>
        <v>High</v>
      </c>
      <c r="R1497">
        <f>Inventory[[#This Row],[Lead_Time_Days]]*0.8</f>
        <v>10.4</v>
      </c>
      <c r="S1497">
        <f>MAX(0,Inventory[[#This Row],[Daily_Demand]]*Inventory[[#This Row],[Adj_Lead_Time]]+Inventory[[#This Row],[Safety_Stock]]-Inventory[[#This Row],[Current_Inventory]])</f>
        <v>1244.6000000000001</v>
      </c>
    </row>
    <row r="1498" spans="1:19" x14ac:dyDescent="0.25">
      <c r="A1498">
        <v>1497</v>
      </c>
      <c r="B1498" t="s">
        <v>1519</v>
      </c>
      <c r="C1498" s="4" t="s">
        <v>17</v>
      </c>
      <c r="D1498" t="s">
        <v>22</v>
      </c>
      <c r="E1498" s="4">
        <v>16</v>
      </c>
      <c r="F1498" s="4">
        <v>8</v>
      </c>
      <c r="G1498" s="4">
        <v>612</v>
      </c>
      <c r="H1498" s="4">
        <v>280</v>
      </c>
      <c r="I1498" s="4">
        <v>272</v>
      </c>
      <c r="J1498" s="6">
        <v>1804.9</v>
      </c>
      <c r="K1498" s="4">
        <v>0.58499999999999996</v>
      </c>
      <c r="L1498" s="4" t="s">
        <v>19</v>
      </c>
      <c r="M1498" s="4">
        <f>Inventory[[#This Row],[Daily_Demand]]*Inventory[[#This Row],[Lead_Time_Days]]</f>
        <v>128</v>
      </c>
      <c r="N1498" s="4">
        <f>MAX(0, Inventory[[#This Row],[Demand_Duration_Lead_time]]+Inventory[[#This Row],[Safety_Stock]]-Inventory[[#This Row],[Current_Inventory]])</f>
        <v>0</v>
      </c>
      <c r="O14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498" s="8">
        <f>Inventory[[#This Row],[Current_Inventory]]*Inventory[[#This Row],[Unit_Cost]]</f>
        <v>1104598.8</v>
      </c>
      <c r="Q1498" t="str">
        <f>IF(Inventory[[#This Row],[Stockout_Risk_Score]] &gt;= 0.8, "Critical",
   IF(Inventory[[#This Row],[Stockout_Risk_Score]] &gt;= 0.6, "High",
      IF(Inventory[[#This Row],[Stockout_Risk_Score]] &gt;= 0.3, "Medium", "Low")
   )
)</f>
        <v>Medium</v>
      </c>
      <c r="R1498">
        <f>Inventory[[#This Row],[Lead_Time_Days]]*0.8</f>
        <v>6.4</v>
      </c>
      <c r="S1498">
        <f>MAX(0,Inventory[[#This Row],[Daily_Demand]]*Inventory[[#This Row],[Adj_Lead_Time]]+Inventory[[#This Row],[Safety_Stock]]-Inventory[[#This Row],[Current_Inventory]])</f>
        <v>0</v>
      </c>
    </row>
    <row r="1499" spans="1:19" x14ac:dyDescent="0.25">
      <c r="A1499">
        <v>1498</v>
      </c>
      <c r="B1499" t="s">
        <v>1520</v>
      </c>
      <c r="C1499" s="4" t="s">
        <v>17</v>
      </c>
      <c r="D1499" t="s">
        <v>18</v>
      </c>
      <c r="E1499" s="4">
        <v>79</v>
      </c>
      <c r="F1499" s="4">
        <v>2</v>
      </c>
      <c r="G1499" s="4">
        <v>32</v>
      </c>
      <c r="H1499" s="4">
        <v>51</v>
      </c>
      <c r="I1499" s="4">
        <v>136</v>
      </c>
      <c r="J1499" s="6">
        <v>345.44</v>
      </c>
      <c r="K1499" s="4">
        <v>0.69899999999999995</v>
      </c>
      <c r="L1499" s="4" t="s">
        <v>19</v>
      </c>
      <c r="M1499" s="4">
        <f>Inventory[[#This Row],[Daily_Demand]]*Inventory[[#This Row],[Lead_Time_Days]]</f>
        <v>158</v>
      </c>
      <c r="N1499" s="4">
        <f>MAX(0, Inventory[[#This Row],[Demand_Duration_Lead_time]]+Inventory[[#This Row],[Safety_Stock]]-Inventory[[#This Row],[Current_Inventory]])</f>
        <v>177</v>
      </c>
      <c r="O14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499" s="8">
        <f>Inventory[[#This Row],[Current_Inventory]]*Inventory[[#This Row],[Unit_Cost]]</f>
        <v>11054.08</v>
      </c>
      <c r="Q1499" t="str">
        <f>IF(Inventory[[#This Row],[Stockout_Risk_Score]] &gt;= 0.8, "Critical",
   IF(Inventory[[#This Row],[Stockout_Risk_Score]] &gt;= 0.6, "High",
      IF(Inventory[[#This Row],[Stockout_Risk_Score]] &gt;= 0.3, "Medium", "Low")
   )
)</f>
        <v>High</v>
      </c>
      <c r="R1499">
        <f>Inventory[[#This Row],[Lead_Time_Days]]*0.8</f>
        <v>1.6</v>
      </c>
      <c r="S1499">
        <f>MAX(0,Inventory[[#This Row],[Daily_Demand]]*Inventory[[#This Row],[Adj_Lead_Time]]+Inventory[[#This Row],[Safety_Stock]]-Inventory[[#This Row],[Current_Inventory]])</f>
        <v>145.4</v>
      </c>
    </row>
    <row r="1500" spans="1:19" x14ac:dyDescent="0.25">
      <c r="A1500">
        <v>1499</v>
      </c>
      <c r="B1500" t="s">
        <v>1521</v>
      </c>
      <c r="C1500" s="4" t="s">
        <v>13</v>
      </c>
      <c r="D1500" t="s">
        <v>14</v>
      </c>
      <c r="E1500" s="4">
        <v>7</v>
      </c>
      <c r="F1500" s="4">
        <v>10</v>
      </c>
      <c r="G1500" s="4">
        <v>409</v>
      </c>
      <c r="H1500" s="4">
        <v>198</v>
      </c>
      <c r="I1500" s="4">
        <v>308</v>
      </c>
      <c r="J1500" s="6">
        <v>236.11</v>
      </c>
      <c r="K1500" s="4">
        <v>0.71</v>
      </c>
      <c r="L1500" s="4" t="s">
        <v>27</v>
      </c>
      <c r="M1500" s="4">
        <f>Inventory[[#This Row],[Daily_Demand]]*Inventory[[#This Row],[Lead_Time_Days]]</f>
        <v>70</v>
      </c>
      <c r="N1500" s="4">
        <f>MAX(0, Inventory[[#This Row],[Demand_Duration_Lead_time]]+Inventory[[#This Row],[Safety_Stock]]-Inventory[[#This Row],[Current_Inventory]])</f>
        <v>0</v>
      </c>
      <c r="O15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00" s="8">
        <f>Inventory[[#This Row],[Current_Inventory]]*Inventory[[#This Row],[Unit_Cost]]</f>
        <v>96568.99</v>
      </c>
      <c r="Q1500" t="str">
        <f>IF(Inventory[[#This Row],[Stockout_Risk_Score]] &gt;= 0.8, "Critical",
   IF(Inventory[[#This Row],[Stockout_Risk_Score]] &gt;= 0.6, "High",
      IF(Inventory[[#This Row],[Stockout_Risk_Score]] &gt;= 0.3, "Medium", "Low")
   )
)</f>
        <v>High</v>
      </c>
      <c r="R1500">
        <f>Inventory[[#This Row],[Lead_Time_Days]]*0.8</f>
        <v>8</v>
      </c>
      <c r="S1500">
        <f>MAX(0,Inventory[[#This Row],[Daily_Demand]]*Inventory[[#This Row],[Adj_Lead_Time]]+Inventory[[#This Row],[Safety_Stock]]-Inventory[[#This Row],[Current_Inventory]])</f>
        <v>0</v>
      </c>
    </row>
    <row r="1501" spans="1:19" x14ac:dyDescent="0.25">
      <c r="A1501">
        <v>1500</v>
      </c>
      <c r="B1501" t="s">
        <v>1522</v>
      </c>
      <c r="C1501" s="4" t="s">
        <v>13</v>
      </c>
      <c r="D1501" t="s">
        <v>14</v>
      </c>
      <c r="E1501" s="4">
        <v>67</v>
      </c>
      <c r="F1501" s="4">
        <v>5</v>
      </c>
      <c r="G1501" s="4">
        <v>376</v>
      </c>
      <c r="H1501" s="4">
        <v>269</v>
      </c>
      <c r="I1501" s="4">
        <v>230</v>
      </c>
      <c r="J1501" s="6">
        <v>1323.22</v>
      </c>
      <c r="K1501" s="4">
        <v>0.76300000000000001</v>
      </c>
      <c r="L1501" s="4" t="s">
        <v>19</v>
      </c>
      <c r="M1501" s="4">
        <f>Inventory[[#This Row],[Daily_Demand]]*Inventory[[#This Row],[Lead_Time_Days]]</f>
        <v>335</v>
      </c>
      <c r="N1501" s="4">
        <f>MAX(0, Inventory[[#This Row],[Demand_Duration_Lead_time]]+Inventory[[#This Row],[Safety_Stock]]-Inventory[[#This Row],[Current_Inventory]])</f>
        <v>228</v>
      </c>
      <c r="O15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01" s="8">
        <f>Inventory[[#This Row],[Current_Inventory]]*Inventory[[#This Row],[Unit_Cost]]</f>
        <v>497530.72000000003</v>
      </c>
      <c r="Q1501" t="str">
        <f>IF(Inventory[[#This Row],[Stockout_Risk_Score]] &gt;= 0.8, "Critical",
   IF(Inventory[[#This Row],[Stockout_Risk_Score]] &gt;= 0.6, "High",
      IF(Inventory[[#This Row],[Stockout_Risk_Score]] &gt;= 0.3, "Medium", "Low")
   )
)</f>
        <v>High</v>
      </c>
      <c r="R1501">
        <f>Inventory[[#This Row],[Lead_Time_Days]]*0.8</f>
        <v>4</v>
      </c>
      <c r="S1501">
        <f>MAX(0,Inventory[[#This Row],[Daily_Demand]]*Inventory[[#This Row],[Adj_Lead_Time]]+Inventory[[#This Row],[Safety_Stock]]-Inventory[[#This Row],[Current_Inventory]])</f>
        <v>161</v>
      </c>
    </row>
    <row r="1502" spans="1:19" x14ac:dyDescent="0.25">
      <c r="A1502">
        <v>1501</v>
      </c>
      <c r="B1502" t="s">
        <v>1523</v>
      </c>
      <c r="C1502" s="4" t="s">
        <v>13</v>
      </c>
      <c r="D1502" t="s">
        <v>18</v>
      </c>
      <c r="E1502" s="4">
        <v>196</v>
      </c>
      <c r="F1502" s="4">
        <v>7</v>
      </c>
      <c r="G1502" s="4">
        <v>659</v>
      </c>
      <c r="H1502" s="4">
        <v>161</v>
      </c>
      <c r="I1502" s="4">
        <v>360</v>
      </c>
      <c r="J1502" s="6">
        <v>802.51</v>
      </c>
      <c r="K1502" s="4">
        <v>6.7000000000000004E-2</v>
      </c>
      <c r="L1502" s="4" t="s">
        <v>27</v>
      </c>
      <c r="M1502" s="4">
        <f>Inventory[[#This Row],[Daily_Demand]]*Inventory[[#This Row],[Lead_Time_Days]]</f>
        <v>1372</v>
      </c>
      <c r="N1502" s="4">
        <f>MAX(0, Inventory[[#This Row],[Demand_Duration_Lead_time]]+Inventory[[#This Row],[Safety_Stock]]-Inventory[[#This Row],[Current_Inventory]])</f>
        <v>874</v>
      </c>
      <c r="O15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02" s="8">
        <f>Inventory[[#This Row],[Current_Inventory]]*Inventory[[#This Row],[Unit_Cost]]</f>
        <v>528854.09</v>
      </c>
      <c r="Q1502" t="str">
        <f>IF(Inventory[[#This Row],[Stockout_Risk_Score]] &gt;= 0.8, "Critical",
   IF(Inventory[[#This Row],[Stockout_Risk_Score]] &gt;= 0.6, "High",
      IF(Inventory[[#This Row],[Stockout_Risk_Score]] &gt;= 0.3, "Medium", "Low")
   )
)</f>
        <v>Low</v>
      </c>
      <c r="R1502">
        <f>Inventory[[#This Row],[Lead_Time_Days]]*0.8</f>
        <v>5.6000000000000005</v>
      </c>
      <c r="S1502">
        <f>MAX(0,Inventory[[#This Row],[Daily_Demand]]*Inventory[[#This Row],[Adj_Lead_Time]]+Inventory[[#This Row],[Safety_Stock]]-Inventory[[#This Row],[Current_Inventory]])</f>
        <v>599.60000000000014</v>
      </c>
    </row>
    <row r="1503" spans="1:19" x14ac:dyDescent="0.25">
      <c r="A1503">
        <v>1502</v>
      </c>
      <c r="B1503" t="s">
        <v>1524</v>
      </c>
      <c r="C1503" s="4" t="s">
        <v>26</v>
      </c>
      <c r="D1503" t="s">
        <v>14</v>
      </c>
      <c r="E1503" s="4">
        <v>194</v>
      </c>
      <c r="F1503" s="4">
        <v>7</v>
      </c>
      <c r="G1503" s="4">
        <v>30</v>
      </c>
      <c r="H1503" s="4">
        <v>140</v>
      </c>
      <c r="I1503" s="4">
        <v>222</v>
      </c>
      <c r="J1503" s="6">
        <v>1084.94</v>
      </c>
      <c r="K1503" s="4">
        <v>0.41299999999999998</v>
      </c>
      <c r="L1503" s="4" t="s">
        <v>27</v>
      </c>
      <c r="M1503" s="4">
        <f>Inventory[[#This Row],[Daily_Demand]]*Inventory[[#This Row],[Lead_Time_Days]]</f>
        <v>1358</v>
      </c>
      <c r="N1503" s="4">
        <f>MAX(0, Inventory[[#This Row],[Demand_Duration_Lead_time]]+Inventory[[#This Row],[Safety_Stock]]-Inventory[[#This Row],[Current_Inventory]])</f>
        <v>1468</v>
      </c>
      <c r="O15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03" s="8">
        <f>Inventory[[#This Row],[Current_Inventory]]*Inventory[[#This Row],[Unit_Cost]]</f>
        <v>32548.2</v>
      </c>
      <c r="Q1503" t="str">
        <f>IF(Inventory[[#This Row],[Stockout_Risk_Score]] &gt;= 0.8, "Critical",
   IF(Inventory[[#This Row],[Stockout_Risk_Score]] &gt;= 0.6, "High",
      IF(Inventory[[#This Row],[Stockout_Risk_Score]] &gt;= 0.3, "Medium", "Low")
   )
)</f>
        <v>Medium</v>
      </c>
      <c r="R1503">
        <f>Inventory[[#This Row],[Lead_Time_Days]]*0.8</f>
        <v>5.6000000000000005</v>
      </c>
      <c r="S1503">
        <f>MAX(0,Inventory[[#This Row],[Daily_Demand]]*Inventory[[#This Row],[Adj_Lead_Time]]+Inventory[[#This Row],[Safety_Stock]]-Inventory[[#This Row],[Current_Inventory]])</f>
        <v>1196.4000000000001</v>
      </c>
    </row>
    <row r="1504" spans="1:19" x14ac:dyDescent="0.25">
      <c r="A1504">
        <v>1503</v>
      </c>
      <c r="B1504" t="s">
        <v>1525</v>
      </c>
      <c r="C1504" s="4" t="s">
        <v>13</v>
      </c>
      <c r="D1504" t="s">
        <v>18</v>
      </c>
      <c r="E1504" s="4">
        <v>138</v>
      </c>
      <c r="F1504" s="4">
        <v>12</v>
      </c>
      <c r="G1504" s="4">
        <v>100</v>
      </c>
      <c r="H1504" s="4">
        <v>123</v>
      </c>
      <c r="I1504" s="4">
        <v>371</v>
      </c>
      <c r="J1504" s="6">
        <v>1322.51</v>
      </c>
      <c r="K1504" s="4">
        <v>0.29499999999999998</v>
      </c>
      <c r="L1504" s="4" t="s">
        <v>15</v>
      </c>
      <c r="M1504" s="4">
        <f>Inventory[[#This Row],[Daily_Demand]]*Inventory[[#This Row],[Lead_Time_Days]]</f>
        <v>1656</v>
      </c>
      <c r="N1504" s="4">
        <f>MAX(0, Inventory[[#This Row],[Demand_Duration_Lead_time]]+Inventory[[#This Row],[Safety_Stock]]-Inventory[[#This Row],[Current_Inventory]])</f>
        <v>1679</v>
      </c>
      <c r="O15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04" s="8">
        <f>Inventory[[#This Row],[Current_Inventory]]*Inventory[[#This Row],[Unit_Cost]]</f>
        <v>132251</v>
      </c>
      <c r="Q1504" t="str">
        <f>IF(Inventory[[#This Row],[Stockout_Risk_Score]] &gt;= 0.8, "Critical",
   IF(Inventory[[#This Row],[Stockout_Risk_Score]] &gt;= 0.6, "High",
      IF(Inventory[[#This Row],[Stockout_Risk_Score]] &gt;= 0.3, "Medium", "Low")
   )
)</f>
        <v>Low</v>
      </c>
      <c r="R1504">
        <f>Inventory[[#This Row],[Lead_Time_Days]]*0.8</f>
        <v>9.6000000000000014</v>
      </c>
      <c r="S1504">
        <f>MAX(0,Inventory[[#This Row],[Daily_Demand]]*Inventory[[#This Row],[Adj_Lead_Time]]+Inventory[[#This Row],[Safety_Stock]]-Inventory[[#This Row],[Current_Inventory]])</f>
        <v>1347.8000000000002</v>
      </c>
    </row>
    <row r="1505" spans="1:19" x14ac:dyDescent="0.25">
      <c r="A1505">
        <v>1504</v>
      </c>
      <c r="B1505" t="s">
        <v>1526</v>
      </c>
      <c r="C1505" s="4" t="s">
        <v>21</v>
      </c>
      <c r="D1505" t="s">
        <v>14</v>
      </c>
      <c r="E1505" s="4">
        <v>23</v>
      </c>
      <c r="F1505" s="4">
        <v>4</v>
      </c>
      <c r="G1505" s="4">
        <v>280</v>
      </c>
      <c r="H1505" s="4">
        <v>231</v>
      </c>
      <c r="I1505" s="4">
        <v>244</v>
      </c>
      <c r="J1505" s="6">
        <v>153.03</v>
      </c>
      <c r="K1505" s="4">
        <v>7.0999999999999994E-2</v>
      </c>
      <c r="L1505" s="4" t="s">
        <v>19</v>
      </c>
      <c r="M1505" s="4">
        <f>Inventory[[#This Row],[Daily_Demand]]*Inventory[[#This Row],[Lead_Time_Days]]</f>
        <v>92</v>
      </c>
      <c r="N1505" s="4">
        <f>MAX(0, Inventory[[#This Row],[Demand_Duration_Lead_time]]+Inventory[[#This Row],[Safety_Stock]]-Inventory[[#This Row],[Current_Inventory]])</f>
        <v>43</v>
      </c>
      <c r="O15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05" s="8">
        <f>Inventory[[#This Row],[Current_Inventory]]*Inventory[[#This Row],[Unit_Cost]]</f>
        <v>42848.4</v>
      </c>
      <c r="Q1505" t="str">
        <f>IF(Inventory[[#This Row],[Stockout_Risk_Score]] &gt;= 0.8, "Critical",
   IF(Inventory[[#This Row],[Stockout_Risk_Score]] &gt;= 0.6, "High",
      IF(Inventory[[#This Row],[Stockout_Risk_Score]] &gt;= 0.3, "Medium", "Low")
   )
)</f>
        <v>Low</v>
      </c>
      <c r="R1505">
        <f>Inventory[[#This Row],[Lead_Time_Days]]*0.8</f>
        <v>3.2</v>
      </c>
      <c r="S1505">
        <f>MAX(0,Inventory[[#This Row],[Daily_Demand]]*Inventory[[#This Row],[Adj_Lead_Time]]+Inventory[[#This Row],[Safety_Stock]]-Inventory[[#This Row],[Current_Inventory]])</f>
        <v>24.600000000000023</v>
      </c>
    </row>
    <row r="1506" spans="1:19" x14ac:dyDescent="0.25">
      <c r="A1506">
        <v>1505</v>
      </c>
      <c r="B1506" t="s">
        <v>1527</v>
      </c>
      <c r="C1506" s="4" t="s">
        <v>41</v>
      </c>
      <c r="D1506" t="s">
        <v>22</v>
      </c>
      <c r="E1506" s="4">
        <v>22</v>
      </c>
      <c r="F1506" s="4">
        <v>5</v>
      </c>
      <c r="G1506" s="4">
        <v>25</v>
      </c>
      <c r="H1506" s="4">
        <v>63</v>
      </c>
      <c r="I1506" s="4">
        <v>389</v>
      </c>
      <c r="J1506" s="6">
        <v>621.26</v>
      </c>
      <c r="K1506" s="4">
        <v>0.41299999999999998</v>
      </c>
      <c r="L1506" s="4" t="s">
        <v>15</v>
      </c>
      <c r="M1506" s="4">
        <f>Inventory[[#This Row],[Daily_Demand]]*Inventory[[#This Row],[Lead_Time_Days]]</f>
        <v>110</v>
      </c>
      <c r="N1506" s="4">
        <f>MAX(0, Inventory[[#This Row],[Demand_Duration_Lead_time]]+Inventory[[#This Row],[Safety_Stock]]-Inventory[[#This Row],[Current_Inventory]])</f>
        <v>148</v>
      </c>
      <c r="O15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06" s="8">
        <f>Inventory[[#This Row],[Current_Inventory]]*Inventory[[#This Row],[Unit_Cost]]</f>
        <v>15531.5</v>
      </c>
      <c r="Q1506" t="str">
        <f>IF(Inventory[[#This Row],[Stockout_Risk_Score]] &gt;= 0.8, "Critical",
   IF(Inventory[[#This Row],[Stockout_Risk_Score]] &gt;= 0.6, "High",
      IF(Inventory[[#This Row],[Stockout_Risk_Score]] &gt;= 0.3, "Medium", "Low")
   )
)</f>
        <v>Medium</v>
      </c>
      <c r="R1506">
        <f>Inventory[[#This Row],[Lead_Time_Days]]*0.8</f>
        <v>4</v>
      </c>
      <c r="S1506">
        <f>MAX(0,Inventory[[#This Row],[Daily_Demand]]*Inventory[[#This Row],[Adj_Lead_Time]]+Inventory[[#This Row],[Safety_Stock]]-Inventory[[#This Row],[Current_Inventory]])</f>
        <v>126</v>
      </c>
    </row>
    <row r="1507" spans="1:19" x14ac:dyDescent="0.25">
      <c r="A1507">
        <v>1506</v>
      </c>
      <c r="B1507" t="s">
        <v>1528</v>
      </c>
      <c r="C1507" s="4" t="s">
        <v>13</v>
      </c>
      <c r="D1507" t="s">
        <v>14</v>
      </c>
      <c r="E1507" s="4">
        <v>84</v>
      </c>
      <c r="F1507" s="4">
        <v>14</v>
      </c>
      <c r="G1507" s="4">
        <v>477</v>
      </c>
      <c r="H1507" s="4">
        <v>51</v>
      </c>
      <c r="I1507" s="4">
        <v>294</v>
      </c>
      <c r="J1507" s="6">
        <v>948.77</v>
      </c>
      <c r="K1507" s="4">
        <v>0.61599999999999999</v>
      </c>
      <c r="L1507" s="4" t="s">
        <v>15</v>
      </c>
      <c r="M1507" s="4">
        <f>Inventory[[#This Row],[Daily_Demand]]*Inventory[[#This Row],[Lead_Time_Days]]</f>
        <v>1176</v>
      </c>
      <c r="N1507" s="4">
        <f>MAX(0, Inventory[[#This Row],[Demand_Duration_Lead_time]]+Inventory[[#This Row],[Safety_Stock]]-Inventory[[#This Row],[Current_Inventory]])</f>
        <v>750</v>
      </c>
      <c r="O15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07" s="8">
        <f>Inventory[[#This Row],[Current_Inventory]]*Inventory[[#This Row],[Unit_Cost]]</f>
        <v>452563.29</v>
      </c>
      <c r="Q1507" t="str">
        <f>IF(Inventory[[#This Row],[Stockout_Risk_Score]] &gt;= 0.8, "Critical",
   IF(Inventory[[#This Row],[Stockout_Risk_Score]] &gt;= 0.6, "High",
      IF(Inventory[[#This Row],[Stockout_Risk_Score]] &gt;= 0.3, "Medium", "Low")
   )
)</f>
        <v>High</v>
      </c>
      <c r="R1507">
        <f>Inventory[[#This Row],[Lead_Time_Days]]*0.8</f>
        <v>11.200000000000001</v>
      </c>
      <c r="S1507">
        <f>MAX(0,Inventory[[#This Row],[Daily_Demand]]*Inventory[[#This Row],[Adj_Lead_Time]]+Inventory[[#This Row],[Safety_Stock]]-Inventory[[#This Row],[Current_Inventory]])</f>
        <v>514.80000000000007</v>
      </c>
    </row>
    <row r="1508" spans="1:19" x14ac:dyDescent="0.25">
      <c r="A1508">
        <v>1507</v>
      </c>
      <c r="B1508" t="s">
        <v>1529</v>
      </c>
      <c r="C1508" s="4" t="s">
        <v>41</v>
      </c>
      <c r="D1508" t="s">
        <v>14</v>
      </c>
      <c r="E1508" s="4">
        <v>175</v>
      </c>
      <c r="F1508" s="4">
        <v>12</v>
      </c>
      <c r="G1508" s="4">
        <v>392</v>
      </c>
      <c r="H1508" s="4">
        <v>102</v>
      </c>
      <c r="I1508" s="4">
        <v>378</v>
      </c>
      <c r="J1508" s="6">
        <v>569.85</v>
      </c>
      <c r="K1508" s="4">
        <v>0.17799999999999999</v>
      </c>
      <c r="L1508" s="4" t="s">
        <v>27</v>
      </c>
      <c r="M1508" s="4">
        <f>Inventory[[#This Row],[Daily_Demand]]*Inventory[[#This Row],[Lead_Time_Days]]</f>
        <v>2100</v>
      </c>
      <c r="N1508" s="4">
        <f>MAX(0, Inventory[[#This Row],[Demand_Duration_Lead_time]]+Inventory[[#This Row],[Safety_Stock]]-Inventory[[#This Row],[Current_Inventory]])</f>
        <v>1810</v>
      </c>
      <c r="O15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08" s="8">
        <f>Inventory[[#This Row],[Current_Inventory]]*Inventory[[#This Row],[Unit_Cost]]</f>
        <v>223381.2</v>
      </c>
      <c r="Q1508" t="str">
        <f>IF(Inventory[[#This Row],[Stockout_Risk_Score]] &gt;= 0.8, "Critical",
   IF(Inventory[[#This Row],[Stockout_Risk_Score]] &gt;= 0.6, "High",
      IF(Inventory[[#This Row],[Stockout_Risk_Score]] &gt;= 0.3, "Medium", "Low")
   )
)</f>
        <v>Low</v>
      </c>
      <c r="R1508">
        <f>Inventory[[#This Row],[Lead_Time_Days]]*0.8</f>
        <v>9.6000000000000014</v>
      </c>
      <c r="S1508">
        <f>MAX(0,Inventory[[#This Row],[Daily_Demand]]*Inventory[[#This Row],[Adj_Lead_Time]]+Inventory[[#This Row],[Safety_Stock]]-Inventory[[#This Row],[Current_Inventory]])</f>
        <v>1390.0000000000002</v>
      </c>
    </row>
    <row r="1509" spans="1:19" x14ac:dyDescent="0.25">
      <c r="A1509">
        <v>1508</v>
      </c>
      <c r="B1509" t="s">
        <v>1530</v>
      </c>
      <c r="C1509" s="4" t="s">
        <v>26</v>
      </c>
      <c r="D1509" t="s">
        <v>18</v>
      </c>
      <c r="E1509" s="4">
        <v>77</v>
      </c>
      <c r="F1509" s="4">
        <v>11</v>
      </c>
      <c r="G1509" s="4">
        <v>500</v>
      </c>
      <c r="H1509" s="4">
        <v>269</v>
      </c>
      <c r="I1509" s="4">
        <v>245</v>
      </c>
      <c r="J1509" s="6">
        <v>145.49</v>
      </c>
      <c r="K1509" s="4">
        <v>0.30499999999999999</v>
      </c>
      <c r="L1509" s="4" t="s">
        <v>27</v>
      </c>
      <c r="M1509" s="4">
        <f>Inventory[[#This Row],[Daily_Demand]]*Inventory[[#This Row],[Lead_Time_Days]]</f>
        <v>847</v>
      </c>
      <c r="N1509" s="4">
        <f>MAX(0, Inventory[[#This Row],[Demand_Duration_Lead_time]]+Inventory[[#This Row],[Safety_Stock]]-Inventory[[#This Row],[Current_Inventory]])</f>
        <v>616</v>
      </c>
      <c r="O15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09" s="8">
        <f>Inventory[[#This Row],[Current_Inventory]]*Inventory[[#This Row],[Unit_Cost]]</f>
        <v>72745</v>
      </c>
      <c r="Q1509" t="str">
        <f>IF(Inventory[[#This Row],[Stockout_Risk_Score]] &gt;= 0.8, "Critical",
   IF(Inventory[[#This Row],[Stockout_Risk_Score]] &gt;= 0.6, "High",
      IF(Inventory[[#This Row],[Stockout_Risk_Score]] &gt;= 0.3, "Medium", "Low")
   )
)</f>
        <v>Medium</v>
      </c>
      <c r="R1509">
        <f>Inventory[[#This Row],[Lead_Time_Days]]*0.8</f>
        <v>8.8000000000000007</v>
      </c>
      <c r="S1509">
        <f>MAX(0,Inventory[[#This Row],[Daily_Demand]]*Inventory[[#This Row],[Adj_Lead_Time]]+Inventory[[#This Row],[Safety_Stock]]-Inventory[[#This Row],[Current_Inventory]])</f>
        <v>446.6</v>
      </c>
    </row>
    <row r="1510" spans="1:19" x14ac:dyDescent="0.25">
      <c r="A1510">
        <v>1509</v>
      </c>
      <c r="B1510" t="s">
        <v>1531</v>
      </c>
      <c r="C1510" s="4" t="s">
        <v>41</v>
      </c>
      <c r="D1510" t="s">
        <v>14</v>
      </c>
      <c r="E1510" s="4">
        <v>135</v>
      </c>
      <c r="F1510" s="4">
        <v>4</v>
      </c>
      <c r="G1510" s="4">
        <v>241</v>
      </c>
      <c r="H1510" s="4">
        <v>290</v>
      </c>
      <c r="I1510" s="4">
        <v>111</v>
      </c>
      <c r="J1510" s="6">
        <v>219.02</v>
      </c>
      <c r="K1510" s="4">
        <v>0.63900000000000001</v>
      </c>
      <c r="L1510" s="4" t="s">
        <v>15</v>
      </c>
      <c r="M1510" s="4">
        <f>Inventory[[#This Row],[Daily_Demand]]*Inventory[[#This Row],[Lead_Time_Days]]</f>
        <v>540</v>
      </c>
      <c r="N1510" s="4">
        <f>MAX(0, Inventory[[#This Row],[Demand_Duration_Lead_time]]+Inventory[[#This Row],[Safety_Stock]]-Inventory[[#This Row],[Current_Inventory]])</f>
        <v>589</v>
      </c>
      <c r="O15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10" s="8">
        <f>Inventory[[#This Row],[Current_Inventory]]*Inventory[[#This Row],[Unit_Cost]]</f>
        <v>52783.82</v>
      </c>
      <c r="Q1510" t="str">
        <f>IF(Inventory[[#This Row],[Stockout_Risk_Score]] &gt;= 0.8, "Critical",
   IF(Inventory[[#This Row],[Stockout_Risk_Score]] &gt;= 0.6, "High",
      IF(Inventory[[#This Row],[Stockout_Risk_Score]] &gt;= 0.3, "Medium", "Low")
   )
)</f>
        <v>High</v>
      </c>
      <c r="R1510">
        <f>Inventory[[#This Row],[Lead_Time_Days]]*0.8</f>
        <v>3.2</v>
      </c>
      <c r="S1510">
        <f>MAX(0,Inventory[[#This Row],[Daily_Demand]]*Inventory[[#This Row],[Adj_Lead_Time]]+Inventory[[#This Row],[Safety_Stock]]-Inventory[[#This Row],[Current_Inventory]])</f>
        <v>481</v>
      </c>
    </row>
    <row r="1511" spans="1:19" x14ac:dyDescent="0.25">
      <c r="A1511">
        <v>1510</v>
      </c>
      <c r="B1511" t="s">
        <v>1532</v>
      </c>
      <c r="C1511" s="4" t="s">
        <v>26</v>
      </c>
      <c r="D1511" t="s">
        <v>18</v>
      </c>
      <c r="E1511" s="4">
        <v>130</v>
      </c>
      <c r="F1511" s="4">
        <v>14</v>
      </c>
      <c r="G1511" s="4">
        <v>100</v>
      </c>
      <c r="H1511" s="4">
        <v>201</v>
      </c>
      <c r="I1511" s="4">
        <v>74</v>
      </c>
      <c r="J1511" s="6">
        <v>1613.41</v>
      </c>
      <c r="K1511" s="4">
        <v>0.57899999999999996</v>
      </c>
      <c r="L1511" s="4" t="s">
        <v>27</v>
      </c>
      <c r="M1511" s="4">
        <f>Inventory[[#This Row],[Daily_Demand]]*Inventory[[#This Row],[Lead_Time_Days]]</f>
        <v>1820</v>
      </c>
      <c r="N1511" s="4">
        <f>MAX(0, Inventory[[#This Row],[Demand_Duration_Lead_time]]+Inventory[[#This Row],[Safety_Stock]]-Inventory[[#This Row],[Current_Inventory]])</f>
        <v>1921</v>
      </c>
      <c r="O15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11" s="8">
        <f>Inventory[[#This Row],[Current_Inventory]]*Inventory[[#This Row],[Unit_Cost]]</f>
        <v>161341</v>
      </c>
      <c r="Q1511" t="str">
        <f>IF(Inventory[[#This Row],[Stockout_Risk_Score]] &gt;= 0.8, "Critical",
   IF(Inventory[[#This Row],[Stockout_Risk_Score]] &gt;= 0.6, "High",
      IF(Inventory[[#This Row],[Stockout_Risk_Score]] &gt;= 0.3, "Medium", "Low")
   )
)</f>
        <v>Medium</v>
      </c>
      <c r="R1511">
        <f>Inventory[[#This Row],[Lead_Time_Days]]*0.8</f>
        <v>11.200000000000001</v>
      </c>
      <c r="S1511">
        <f>MAX(0,Inventory[[#This Row],[Daily_Demand]]*Inventory[[#This Row],[Adj_Lead_Time]]+Inventory[[#This Row],[Safety_Stock]]-Inventory[[#This Row],[Current_Inventory]])</f>
        <v>1557.0000000000002</v>
      </c>
    </row>
    <row r="1512" spans="1:19" x14ac:dyDescent="0.25">
      <c r="A1512">
        <v>1511</v>
      </c>
      <c r="B1512" t="s">
        <v>1533</v>
      </c>
      <c r="C1512" s="4" t="s">
        <v>21</v>
      </c>
      <c r="D1512" t="s">
        <v>22</v>
      </c>
      <c r="E1512" s="4">
        <v>76</v>
      </c>
      <c r="F1512" s="4">
        <v>7</v>
      </c>
      <c r="G1512" s="4">
        <v>534</v>
      </c>
      <c r="H1512" s="4">
        <v>134</v>
      </c>
      <c r="I1512" s="4">
        <v>101</v>
      </c>
      <c r="J1512" s="6">
        <v>1827.2</v>
      </c>
      <c r="K1512" s="4">
        <v>0.86899999999999999</v>
      </c>
      <c r="L1512" s="4" t="s">
        <v>19</v>
      </c>
      <c r="M1512" s="4">
        <f>Inventory[[#This Row],[Daily_Demand]]*Inventory[[#This Row],[Lead_Time_Days]]</f>
        <v>532</v>
      </c>
      <c r="N1512" s="4">
        <f>MAX(0, Inventory[[#This Row],[Demand_Duration_Lead_time]]+Inventory[[#This Row],[Safety_Stock]]-Inventory[[#This Row],[Current_Inventory]])</f>
        <v>132</v>
      </c>
      <c r="O15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12" s="8">
        <f>Inventory[[#This Row],[Current_Inventory]]*Inventory[[#This Row],[Unit_Cost]]</f>
        <v>975724.8</v>
      </c>
      <c r="Q1512" t="str">
        <f>IF(Inventory[[#This Row],[Stockout_Risk_Score]] &gt;= 0.8, "Critical",
   IF(Inventory[[#This Row],[Stockout_Risk_Score]] &gt;= 0.6, "High",
      IF(Inventory[[#This Row],[Stockout_Risk_Score]] &gt;= 0.3, "Medium", "Low")
   )
)</f>
        <v>Critical</v>
      </c>
      <c r="R1512">
        <f>Inventory[[#This Row],[Lead_Time_Days]]*0.8</f>
        <v>5.6000000000000005</v>
      </c>
      <c r="S1512">
        <f>MAX(0,Inventory[[#This Row],[Daily_Demand]]*Inventory[[#This Row],[Adj_Lead_Time]]+Inventory[[#This Row],[Safety_Stock]]-Inventory[[#This Row],[Current_Inventory]])</f>
        <v>25.600000000000023</v>
      </c>
    </row>
    <row r="1513" spans="1:19" x14ac:dyDescent="0.25">
      <c r="A1513">
        <v>1512</v>
      </c>
      <c r="B1513" t="s">
        <v>1534</v>
      </c>
      <c r="C1513" s="4" t="s">
        <v>26</v>
      </c>
      <c r="D1513" t="s">
        <v>18</v>
      </c>
      <c r="E1513" s="4">
        <v>42</v>
      </c>
      <c r="F1513" s="4">
        <v>2</v>
      </c>
      <c r="G1513" s="4">
        <v>79</v>
      </c>
      <c r="H1513" s="4">
        <v>44</v>
      </c>
      <c r="I1513" s="4">
        <v>99</v>
      </c>
      <c r="J1513" s="6">
        <v>346.85</v>
      </c>
      <c r="K1513" s="4">
        <v>0.79100000000000004</v>
      </c>
      <c r="L1513" s="4" t="s">
        <v>19</v>
      </c>
      <c r="M1513" s="4">
        <f>Inventory[[#This Row],[Daily_Demand]]*Inventory[[#This Row],[Lead_Time_Days]]</f>
        <v>84</v>
      </c>
      <c r="N1513" s="4">
        <f>MAX(0, Inventory[[#This Row],[Demand_Duration_Lead_time]]+Inventory[[#This Row],[Safety_Stock]]-Inventory[[#This Row],[Current_Inventory]])</f>
        <v>49</v>
      </c>
      <c r="O15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13" s="8">
        <f>Inventory[[#This Row],[Current_Inventory]]*Inventory[[#This Row],[Unit_Cost]]</f>
        <v>27401.15</v>
      </c>
      <c r="Q1513" t="str">
        <f>IF(Inventory[[#This Row],[Stockout_Risk_Score]] &gt;= 0.8, "Critical",
   IF(Inventory[[#This Row],[Stockout_Risk_Score]] &gt;= 0.6, "High",
      IF(Inventory[[#This Row],[Stockout_Risk_Score]] &gt;= 0.3, "Medium", "Low")
   )
)</f>
        <v>High</v>
      </c>
      <c r="R1513">
        <f>Inventory[[#This Row],[Lead_Time_Days]]*0.8</f>
        <v>1.6</v>
      </c>
      <c r="S1513">
        <f>MAX(0,Inventory[[#This Row],[Daily_Demand]]*Inventory[[#This Row],[Adj_Lead_Time]]+Inventory[[#This Row],[Safety_Stock]]-Inventory[[#This Row],[Current_Inventory]])</f>
        <v>32.200000000000003</v>
      </c>
    </row>
    <row r="1514" spans="1:19" x14ac:dyDescent="0.25">
      <c r="A1514">
        <v>1513</v>
      </c>
      <c r="B1514" t="s">
        <v>1535</v>
      </c>
      <c r="C1514" s="4" t="s">
        <v>26</v>
      </c>
      <c r="D1514" t="s">
        <v>18</v>
      </c>
      <c r="E1514" s="4">
        <v>72</v>
      </c>
      <c r="F1514" s="4">
        <v>9</v>
      </c>
      <c r="G1514" s="4">
        <v>240</v>
      </c>
      <c r="H1514" s="4">
        <v>56</v>
      </c>
      <c r="I1514" s="4">
        <v>344</v>
      </c>
      <c r="J1514" s="6">
        <v>536.05999999999995</v>
      </c>
      <c r="K1514" s="4">
        <v>0.96599999999999997</v>
      </c>
      <c r="L1514" s="4" t="s">
        <v>15</v>
      </c>
      <c r="M1514" s="4">
        <f>Inventory[[#This Row],[Daily_Demand]]*Inventory[[#This Row],[Lead_Time_Days]]</f>
        <v>648</v>
      </c>
      <c r="N1514" s="4">
        <f>MAX(0, Inventory[[#This Row],[Demand_Duration_Lead_time]]+Inventory[[#This Row],[Safety_Stock]]-Inventory[[#This Row],[Current_Inventory]])</f>
        <v>464</v>
      </c>
      <c r="O15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14" s="8">
        <f>Inventory[[#This Row],[Current_Inventory]]*Inventory[[#This Row],[Unit_Cost]]</f>
        <v>128654.39999999999</v>
      </c>
      <c r="Q1514" t="str">
        <f>IF(Inventory[[#This Row],[Stockout_Risk_Score]] &gt;= 0.8, "Critical",
   IF(Inventory[[#This Row],[Stockout_Risk_Score]] &gt;= 0.6, "High",
      IF(Inventory[[#This Row],[Stockout_Risk_Score]] &gt;= 0.3, "Medium", "Low")
   )
)</f>
        <v>Critical</v>
      </c>
      <c r="R1514">
        <f>Inventory[[#This Row],[Lead_Time_Days]]*0.8</f>
        <v>7.2</v>
      </c>
      <c r="S1514">
        <f>MAX(0,Inventory[[#This Row],[Daily_Demand]]*Inventory[[#This Row],[Adj_Lead_Time]]+Inventory[[#This Row],[Safety_Stock]]-Inventory[[#This Row],[Current_Inventory]])</f>
        <v>334.4</v>
      </c>
    </row>
    <row r="1515" spans="1:19" x14ac:dyDescent="0.25">
      <c r="A1515">
        <v>1514</v>
      </c>
      <c r="B1515" t="s">
        <v>1536</v>
      </c>
      <c r="C1515" s="4" t="s">
        <v>17</v>
      </c>
      <c r="D1515" t="s">
        <v>14</v>
      </c>
      <c r="E1515" s="4">
        <v>176</v>
      </c>
      <c r="F1515" s="4">
        <v>9</v>
      </c>
      <c r="G1515" s="4">
        <v>368</v>
      </c>
      <c r="H1515" s="4">
        <v>162</v>
      </c>
      <c r="I1515" s="4">
        <v>101</v>
      </c>
      <c r="J1515" s="6">
        <v>1321.89</v>
      </c>
      <c r="K1515" s="4">
        <v>0.59699999999999998</v>
      </c>
      <c r="L1515" s="4" t="s">
        <v>19</v>
      </c>
      <c r="M1515" s="4">
        <f>Inventory[[#This Row],[Daily_Demand]]*Inventory[[#This Row],[Lead_Time_Days]]</f>
        <v>1584</v>
      </c>
      <c r="N1515" s="4">
        <f>MAX(0, Inventory[[#This Row],[Demand_Duration_Lead_time]]+Inventory[[#This Row],[Safety_Stock]]-Inventory[[#This Row],[Current_Inventory]])</f>
        <v>1378</v>
      </c>
      <c r="O15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15" s="8">
        <f>Inventory[[#This Row],[Current_Inventory]]*Inventory[[#This Row],[Unit_Cost]]</f>
        <v>486455.52</v>
      </c>
      <c r="Q1515" t="str">
        <f>IF(Inventory[[#This Row],[Stockout_Risk_Score]] &gt;= 0.8, "Critical",
   IF(Inventory[[#This Row],[Stockout_Risk_Score]] &gt;= 0.6, "High",
      IF(Inventory[[#This Row],[Stockout_Risk_Score]] &gt;= 0.3, "Medium", "Low")
   )
)</f>
        <v>Medium</v>
      </c>
      <c r="R1515">
        <f>Inventory[[#This Row],[Lead_Time_Days]]*0.8</f>
        <v>7.2</v>
      </c>
      <c r="S1515">
        <f>MAX(0,Inventory[[#This Row],[Daily_Demand]]*Inventory[[#This Row],[Adj_Lead_Time]]+Inventory[[#This Row],[Safety_Stock]]-Inventory[[#This Row],[Current_Inventory]])</f>
        <v>1061.2</v>
      </c>
    </row>
    <row r="1516" spans="1:19" x14ac:dyDescent="0.25">
      <c r="A1516">
        <v>1515</v>
      </c>
      <c r="B1516" t="s">
        <v>1537</v>
      </c>
      <c r="C1516" s="4" t="s">
        <v>13</v>
      </c>
      <c r="D1516" t="s">
        <v>22</v>
      </c>
      <c r="E1516" s="4">
        <v>84</v>
      </c>
      <c r="F1516" s="4">
        <v>10</v>
      </c>
      <c r="G1516" s="4">
        <v>580</v>
      </c>
      <c r="H1516" s="4">
        <v>247</v>
      </c>
      <c r="I1516" s="4">
        <v>381</v>
      </c>
      <c r="J1516" s="6">
        <v>1910.83</v>
      </c>
      <c r="K1516" s="4">
        <v>0.69799999999999995</v>
      </c>
      <c r="L1516" s="4" t="s">
        <v>15</v>
      </c>
      <c r="M1516" s="4">
        <f>Inventory[[#This Row],[Daily_Demand]]*Inventory[[#This Row],[Lead_Time_Days]]</f>
        <v>840</v>
      </c>
      <c r="N1516" s="4">
        <f>MAX(0, Inventory[[#This Row],[Demand_Duration_Lead_time]]+Inventory[[#This Row],[Safety_Stock]]-Inventory[[#This Row],[Current_Inventory]])</f>
        <v>507</v>
      </c>
      <c r="O15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16" s="8">
        <f>Inventory[[#This Row],[Current_Inventory]]*Inventory[[#This Row],[Unit_Cost]]</f>
        <v>1108281.3999999999</v>
      </c>
      <c r="Q1516" t="str">
        <f>IF(Inventory[[#This Row],[Stockout_Risk_Score]] &gt;= 0.8, "Critical",
   IF(Inventory[[#This Row],[Stockout_Risk_Score]] &gt;= 0.6, "High",
      IF(Inventory[[#This Row],[Stockout_Risk_Score]] &gt;= 0.3, "Medium", "Low")
   )
)</f>
        <v>High</v>
      </c>
      <c r="R1516">
        <f>Inventory[[#This Row],[Lead_Time_Days]]*0.8</f>
        <v>8</v>
      </c>
      <c r="S1516">
        <f>MAX(0,Inventory[[#This Row],[Daily_Demand]]*Inventory[[#This Row],[Adj_Lead_Time]]+Inventory[[#This Row],[Safety_Stock]]-Inventory[[#This Row],[Current_Inventory]])</f>
        <v>339</v>
      </c>
    </row>
    <row r="1517" spans="1:19" x14ac:dyDescent="0.25">
      <c r="A1517">
        <v>1516</v>
      </c>
      <c r="B1517" t="s">
        <v>1538</v>
      </c>
      <c r="C1517" s="4" t="s">
        <v>13</v>
      </c>
      <c r="D1517" t="s">
        <v>18</v>
      </c>
      <c r="E1517" s="4">
        <v>195</v>
      </c>
      <c r="F1517" s="4">
        <v>7</v>
      </c>
      <c r="G1517" s="4">
        <v>247</v>
      </c>
      <c r="H1517" s="4">
        <v>14</v>
      </c>
      <c r="I1517" s="4">
        <v>89</v>
      </c>
      <c r="J1517" s="6">
        <v>634.20000000000005</v>
      </c>
      <c r="K1517" s="4">
        <v>0.86099999999999999</v>
      </c>
      <c r="L1517" s="4" t="s">
        <v>19</v>
      </c>
      <c r="M1517" s="4">
        <f>Inventory[[#This Row],[Daily_Demand]]*Inventory[[#This Row],[Lead_Time_Days]]</f>
        <v>1365</v>
      </c>
      <c r="N1517" s="4">
        <f>MAX(0, Inventory[[#This Row],[Demand_Duration_Lead_time]]+Inventory[[#This Row],[Safety_Stock]]-Inventory[[#This Row],[Current_Inventory]])</f>
        <v>1132</v>
      </c>
      <c r="O15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17" s="8">
        <f>Inventory[[#This Row],[Current_Inventory]]*Inventory[[#This Row],[Unit_Cost]]</f>
        <v>156647.40000000002</v>
      </c>
      <c r="Q1517" t="str">
        <f>IF(Inventory[[#This Row],[Stockout_Risk_Score]] &gt;= 0.8, "Critical",
   IF(Inventory[[#This Row],[Stockout_Risk_Score]] &gt;= 0.6, "High",
      IF(Inventory[[#This Row],[Stockout_Risk_Score]] &gt;= 0.3, "Medium", "Low")
   )
)</f>
        <v>Critical</v>
      </c>
      <c r="R1517">
        <f>Inventory[[#This Row],[Lead_Time_Days]]*0.8</f>
        <v>5.6000000000000005</v>
      </c>
      <c r="S1517">
        <f>MAX(0,Inventory[[#This Row],[Daily_Demand]]*Inventory[[#This Row],[Adj_Lead_Time]]+Inventory[[#This Row],[Safety_Stock]]-Inventory[[#This Row],[Current_Inventory]])</f>
        <v>859</v>
      </c>
    </row>
    <row r="1518" spans="1:19" x14ac:dyDescent="0.25">
      <c r="A1518">
        <v>1517</v>
      </c>
      <c r="B1518" t="s">
        <v>1539</v>
      </c>
      <c r="C1518" s="4" t="s">
        <v>21</v>
      </c>
      <c r="D1518" t="s">
        <v>14</v>
      </c>
      <c r="E1518" s="4">
        <v>46</v>
      </c>
      <c r="F1518" s="4">
        <v>2</v>
      </c>
      <c r="G1518" s="4">
        <v>309</v>
      </c>
      <c r="H1518" s="4">
        <v>134</v>
      </c>
      <c r="I1518" s="4">
        <v>281</v>
      </c>
      <c r="J1518" s="6">
        <v>1717.67</v>
      </c>
      <c r="K1518" s="4">
        <v>0.84</v>
      </c>
      <c r="L1518" s="4" t="s">
        <v>27</v>
      </c>
      <c r="M1518" s="4">
        <f>Inventory[[#This Row],[Daily_Demand]]*Inventory[[#This Row],[Lead_Time_Days]]</f>
        <v>92</v>
      </c>
      <c r="N1518" s="4">
        <f>MAX(0, Inventory[[#This Row],[Demand_Duration_Lead_time]]+Inventory[[#This Row],[Safety_Stock]]-Inventory[[#This Row],[Current_Inventory]])</f>
        <v>0</v>
      </c>
      <c r="O15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18" s="8">
        <f>Inventory[[#This Row],[Current_Inventory]]*Inventory[[#This Row],[Unit_Cost]]</f>
        <v>530760.03</v>
      </c>
      <c r="Q1518" t="str">
        <f>IF(Inventory[[#This Row],[Stockout_Risk_Score]] &gt;= 0.8, "Critical",
   IF(Inventory[[#This Row],[Stockout_Risk_Score]] &gt;= 0.6, "High",
      IF(Inventory[[#This Row],[Stockout_Risk_Score]] &gt;= 0.3, "Medium", "Low")
   )
)</f>
        <v>Critical</v>
      </c>
      <c r="R1518">
        <f>Inventory[[#This Row],[Lead_Time_Days]]*0.8</f>
        <v>1.6</v>
      </c>
      <c r="S1518">
        <f>MAX(0,Inventory[[#This Row],[Daily_Demand]]*Inventory[[#This Row],[Adj_Lead_Time]]+Inventory[[#This Row],[Safety_Stock]]-Inventory[[#This Row],[Current_Inventory]])</f>
        <v>0</v>
      </c>
    </row>
    <row r="1519" spans="1:19" x14ac:dyDescent="0.25">
      <c r="A1519">
        <v>1518</v>
      </c>
      <c r="B1519" t="s">
        <v>1540</v>
      </c>
      <c r="C1519" s="4" t="s">
        <v>21</v>
      </c>
      <c r="D1519" t="s">
        <v>14</v>
      </c>
      <c r="E1519" s="4">
        <v>68</v>
      </c>
      <c r="F1519" s="4">
        <v>4</v>
      </c>
      <c r="G1519" s="4">
        <v>312</v>
      </c>
      <c r="H1519" s="4">
        <v>96</v>
      </c>
      <c r="I1519" s="4">
        <v>109</v>
      </c>
      <c r="J1519" s="6">
        <v>1036.75</v>
      </c>
      <c r="K1519" s="4">
        <v>0.71899999999999997</v>
      </c>
      <c r="L1519" s="4" t="s">
        <v>19</v>
      </c>
      <c r="M1519" s="4">
        <f>Inventory[[#This Row],[Daily_Demand]]*Inventory[[#This Row],[Lead_Time_Days]]</f>
        <v>272</v>
      </c>
      <c r="N1519" s="4">
        <f>MAX(0, Inventory[[#This Row],[Demand_Duration_Lead_time]]+Inventory[[#This Row],[Safety_Stock]]-Inventory[[#This Row],[Current_Inventory]])</f>
        <v>56</v>
      </c>
      <c r="O15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19" s="8">
        <f>Inventory[[#This Row],[Current_Inventory]]*Inventory[[#This Row],[Unit_Cost]]</f>
        <v>323466</v>
      </c>
      <c r="Q1519" t="str">
        <f>IF(Inventory[[#This Row],[Stockout_Risk_Score]] &gt;= 0.8, "Critical",
   IF(Inventory[[#This Row],[Stockout_Risk_Score]] &gt;= 0.6, "High",
      IF(Inventory[[#This Row],[Stockout_Risk_Score]] &gt;= 0.3, "Medium", "Low")
   )
)</f>
        <v>High</v>
      </c>
      <c r="R1519">
        <f>Inventory[[#This Row],[Lead_Time_Days]]*0.8</f>
        <v>3.2</v>
      </c>
      <c r="S1519">
        <f>MAX(0,Inventory[[#This Row],[Daily_Demand]]*Inventory[[#This Row],[Adj_Lead_Time]]+Inventory[[#This Row],[Safety_Stock]]-Inventory[[#This Row],[Current_Inventory]])</f>
        <v>1.6000000000000227</v>
      </c>
    </row>
    <row r="1520" spans="1:19" x14ac:dyDescent="0.25">
      <c r="A1520">
        <v>1519</v>
      </c>
      <c r="B1520" t="s">
        <v>1541</v>
      </c>
      <c r="C1520" s="4" t="s">
        <v>13</v>
      </c>
      <c r="D1520" t="s">
        <v>18</v>
      </c>
      <c r="E1520" s="4">
        <v>186</v>
      </c>
      <c r="F1520" s="4">
        <v>2</v>
      </c>
      <c r="G1520" s="4">
        <v>212</v>
      </c>
      <c r="H1520" s="4">
        <v>12</v>
      </c>
      <c r="I1520" s="4">
        <v>265</v>
      </c>
      <c r="J1520" s="6">
        <v>1915.29</v>
      </c>
      <c r="K1520" s="4">
        <v>0.5</v>
      </c>
      <c r="L1520" s="4" t="s">
        <v>27</v>
      </c>
      <c r="M1520" s="4">
        <f>Inventory[[#This Row],[Daily_Demand]]*Inventory[[#This Row],[Lead_Time_Days]]</f>
        <v>372</v>
      </c>
      <c r="N1520" s="4">
        <f>MAX(0, Inventory[[#This Row],[Demand_Duration_Lead_time]]+Inventory[[#This Row],[Safety_Stock]]-Inventory[[#This Row],[Current_Inventory]])</f>
        <v>172</v>
      </c>
      <c r="O15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20" s="8">
        <f>Inventory[[#This Row],[Current_Inventory]]*Inventory[[#This Row],[Unit_Cost]]</f>
        <v>406041.48</v>
      </c>
      <c r="Q1520" t="str">
        <f>IF(Inventory[[#This Row],[Stockout_Risk_Score]] &gt;= 0.8, "Critical",
   IF(Inventory[[#This Row],[Stockout_Risk_Score]] &gt;= 0.6, "High",
      IF(Inventory[[#This Row],[Stockout_Risk_Score]] &gt;= 0.3, "Medium", "Low")
   )
)</f>
        <v>Medium</v>
      </c>
      <c r="R1520">
        <f>Inventory[[#This Row],[Lead_Time_Days]]*0.8</f>
        <v>1.6</v>
      </c>
      <c r="S1520">
        <f>MAX(0,Inventory[[#This Row],[Daily_Demand]]*Inventory[[#This Row],[Adj_Lead_Time]]+Inventory[[#This Row],[Safety_Stock]]-Inventory[[#This Row],[Current_Inventory]])</f>
        <v>97.600000000000023</v>
      </c>
    </row>
    <row r="1521" spans="1:19" x14ac:dyDescent="0.25">
      <c r="A1521">
        <v>1520</v>
      </c>
      <c r="B1521" t="s">
        <v>1542</v>
      </c>
      <c r="C1521" s="4" t="s">
        <v>17</v>
      </c>
      <c r="D1521" t="s">
        <v>14</v>
      </c>
      <c r="E1521" s="4">
        <v>82</v>
      </c>
      <c r="F1521" s="4">
        <v>14</v>
      </c>
      <c r="G1521" s="4">
        <v>493</v>
      </c>
      <c r="H1521" s="4">
        <v>174</v>
      </c>
      <c r="I1521" s="4">
        <v>389</v>
      </c>
      <c r="J1521" s="6">
        <v>315.7</v>
      </c>
      <c r="K1521" s="4">
        <v>0.27300000000000002</v>
      </c>
      <c r="L1521" s="4" t="s">
        <v>15</v>
      </c>
      <c r="M1521" s="4">
        <f>Inventory[[#This Row],[Daily_Demand]]*Inventory[[#This Row],[Lead_Time_Days]]</f>
        <v>1148</v>
      </c>
      <c r="N1521" s="4">
        <f>MAX(0, Inventory[[#This Row],[Demand_Duration_Lead_time]]+Inventory[[#This Row],[Safety_Stock]]-Inventory[[#This Row],[Current_Inventory]])</f>
        <v>829</v>
      </c>
      <c r="O15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21" s="8">
        <f>Inventory[[#This Row],[Current_Inventory]]*Inventory[[#This Row],[Unit_Cost]]</f>
        <v>155640.1</v>
      </c>
      <c r="Q1521" t="str">
        <f>IF(Inventory[[#This Row],[Stockout_Risk_Score]] &gt;= 0.8, "Critical",
   IF(Inventory[[#This Row],[Stockout_Risk_Score]] &gt;= 0.6, "High",
      IF(Inventory[[#This Row],[Stockout_Risk_Score]] &gt;= 0.3, "Medium", "Low")
   )
)</f>
        <v>Low</v>
      </c>
      <c r="R1521">
        <f>Inventory[[#This Row],[Lead_Time_Days]]*0.8</f>
        <v>11.200000000000001</v>
      </c>
      <c r="S1521">
        <f>MAX(0,Inventory[[#This Row],[Daily_Demand]]*Inventory[[#This Row],[Adj_Lead_Time]]+Inventory[[#This Row],[Safety_Stock]]-Inventory[[#This Row],[Current_Inventory]])</f>
        <v>599.40000000000009</v>
      </c>
    </row>
    <row r="1522" spans="1:19" x14ac:dyDescent="0.25">
      <c r="A1522">
        <v>1521</v>
      </c>
      <c r="B1522" t="s">
        <v>1543</v>
      </c>
      <c r="C1522" s="4" t="s">
        <v>13</v>
      </c>
      <c r="D1522" t="s">
        <v>18</v>
      </c>
      <c r="E1522" s="4">
        <v>131</v>
      </c>
      <c r="F1522" s="4">
        <v>6</v>
      </c>
      <c r="G1522" s="4">
        <v>276</v>
      </c>
      <c r="H1522" s="4">
        <v>232</v>
      </c>
      <c r="I1522" s="4">
        <v>246</v>
      </c>
      <c r="J1522" s="6">
        <v>1948.66</v>
      </c>
      <c r="K1522" s="4">
        <v>0.877</v>
      </c>
      <c r="L1522" s="4" t="s">
        <v>19</v>
      </c>
      <c r="M1522" s="4">
        <f>Inventory[[#This Row],[Daily_Demand]]*Inventory[[#This Row],[Lead_Time_Days]]</f>
        <v>786</v>
      </c>
      <c r="N1522" s="4">
        <f>MAX(0, Inventory[[#This Row],[Demand_Duration_Lead_time]]+Inventory[[#This Row],[Safety_Stock]]-Inventory[[#This Row],[Current_Inventory]])</f>
        <v>742</v>
      </c>
      <c r="O15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22" s="8">
        <f>Inventory[[#This Row],[Current_Inventory]]*Inventory[[#This Row],[Unit_Cost]]</f>
        <v>537830.16</v>
      </c>
      <c r="Q1522" t="str">
        <f>IF(Inventory[[#This Row],[Stockout_Risk_Score]] &gt;= 0.8, "Critical",
   IF(Inventory[[#This Row],[Stockout_Risk_Score]] &gt;= 0.6, "High",
      IF(Inventory[[#This Row],[Stockout_Risk_Score]] &gt;= 0.3, "Medium", "Low")
   )
)</f>
        <v>Critical</v>
      </c>
      <c r="R1522">
        <f>Inventory[[#This Row],[Lead_Time_Days]]*0.8</f>
        <v>4.8000000000000007</v>
      </c>
      <c r="S1522">
        <f>MAX(0,Inventory[[#This Row],[Daily_Demand]]*Inventory[[#This Row],[Adj_Lead_Time]]+Inventory[[#This Row],[Safety_Stock]]-Inventory[[#This Row],[Current_Inventory]])</f>
        <v>584.80000000000007</v>
      </c>
    </row>
    <row r="1523" spans="1:19" x14ac:dyDescent="0.25">
      <c r="A1523">
        <v>1522</v>
      </c>
      <c r="B1523" t="s">
        <v>1544</v>
      </c>
      <c r="C1523" s="4" t="s">
        <v>17</v>
      </c>
      <c r="D1523" t="s">
        <v>18</v>
      </c>
      <c r="E1523" s="4">
        <v>109</v>
      </c>
      <c r="F1523" s="4">
        <v>4</v>
      </c>
      <c r="G1523" s="4">
        <v>525</v>
      </c>
      <c r="H1523" s="4">
        <v>34</v>
      </c>
      <c r="I1523" s="4">
        <v>325</v>
      </c>
      <c r="J1523" s="6">
        <v>909.91</v>
      </c>
      <c r="K1523" s="4">
        <v>0.77700000000000002</v>
      </c>
      <c r="L1523" s="4" t="s">
        <v>27</v>
      </c>
      <c r="M1523" s="4">
        <f>Inventory[[#This Row],[Daily_Demand]]*Inventory[[#This Row],[Lead_Time_Days]]</f>
        <v>436</v>
      </c>
      <c r="N1523" s="4">
        <f>MAX(0, Inventory[[#This Row],[Demand_Duration_Lead_time]]+Inventory[[#This Row],[Safety_Stock]]-Inventory[[#This Row],[Current_Inventory]])</f>
        <v>0</v>
      </c>
      <c r="O15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23" s="8">
        <f>Inventory[[#This Row],[Current_Inventory]]*Inventory[[#This Row],[Unit_Cost]]</f>
        <v>477702.75</v>
      </c>
      <c r="Q1523" t="str">
        <f>IF(Inventory[[#This Row],[Stockout_Risk_Score]] &gt;= 0.8, "Critical",
   IF(Inventory[[#This Row],[Stockout_Risk_Score]] &gt;= 0.6, "High",
      IF(Inventory[[#This Row],[Stockout_Risk_Score]] &gt;= 0.3, "Medium", "Low")
   )
)</f>
        <v>High</v>
      </c>
      <c r="R1523">
        <f>Inventory[[#This Row],[Lead_Time_Days]]*0.8</f>
        <v>3.2</v>
      </c>
      <c r="S1523">
        <f>MAX(0,Inventory[[#This Row],[Daily_Demand]]*Inventory[[#This Row],[Adj_Lead_Time]]+Inventory[[#This Row],[Safety_Stock]]-Inventory[[#This Row],[Current_Inventory]])</f>
        <v>0</v>
      </c>
    </row>
    <row r="1524" spans="1:19" x14ac:dyDescent="0.25">
      <c r="A1524">
        <v>1523</v>
      </c>
      <c r="B1524" t="s">
        <v>1545</v>
      </c>
      <c r="C1524" s="4" t="s">
        <v>21</v>
      </c>
      <c r="D1524" t="s">
        <v>18</v>
      </c>
      <c r="E1524" s="4">
        <v>80</v>
      </c>
      <c r="F1524" s="4">
        <v>3</v>
      </c>
      <c r="G1524" s="4">
        <v>407</v>
      </c>
      <c r="H1524" s="4">
        <v>48</v>
      </c>
      <c r="I1524" s="4">
        <v>390</v>
      </c>
      <c r="J1524" s="6">
        <v>1908.23</v>
      </c>
      <c r="K1524" s="4">
        <v>0.83799999999999997</v>
      </c>
      <c r="L1524" s="4" t="s">
        <v>27</v>
      </c>
      <c r="M1524" s="4">
        <f>Inventory[[#This Row],[Daily_Demand]]*Inventory[[#This Row],[Lead_Time_Days]]</f>
        <v>240</v>
      </c>
      <c r="N1524" s="4">
        <f>MAX(0, Inventory[[#This Row],[Demand_Duration_Lead_time]]+Inventory[[#This Row],[Safety_Stock]]-Inventory[[#This Row],[Current_Inventory]])</f>
        <v>0</v>
      </c>
      <c r="O15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24" s="8">
        <f>Inventory[[#This Row],[Current_Inventory]]*Inventory[[#This Row],[Unit_Cost]]</f>
        <v>776649.61</v>
      </c>
      <c r="Q1524" t="str">
        <f>IF(Inventory[[#This Row],[Stockout_Risk_Score]] &gt;= 0.8, "Critical",
   IF(Inventory[[#This Row],[Stockout_Risk_Score]] &gt;= 0.6, "High",
      IF(Inventory[[#This Row],[Stockout_Risk_Score]] &gt;= 0.3, "Medium", "Low")
   )
)</f>
        <v>Critical</v>
      </c>
      <c r="R1524">
        <f>Inventory[[#This Row],[Lead_Time_Days]]*0.8</f>
        <v>2.4000000000000004</v>
      </c>
      <c r="S1524">
        <f>MAX(0,Inventory[[#This Row],[Daily_Demand]]*Inventory[[#This Row],[Adj_Lead_Time]]+Inventory[[#This Row],[Safety_Stock]]-Inventory[[#This Row],[Current_Inventory]])</f>
        <v>0</v>
      </c>
    </row>
    <row r="1525" spans="1:19" x14ac:dyDescent="0.25">
      <c r="A1525">
        <v>1524</v>
      </c>
      <c r="B1525" t="s">
        <v>1546</v>
      </c>
      <c r="C1525" s="4" t="s">
        <v>41</v>
      </c>
      <c r="D1525" t="s">
        <v>22</v>
      </c>
      <c r="E1525" s="4">
        <v>169</v>
      </c>
      <c r="F1525" s="4">
        <v>4</v>
      </c>
      <c r="G1525" s="4">
        <v>634</v>
      </c>
      <c r="H1525" s="4">
        <v>114</v>
      </c>
      <c r="I1525" s="4">
        <v>51</v>
      </c>
      <c r="J1525" s="6">
        <v>944.45</v>
      </c>
      <c r="K1525" s="4">
        <v>0.14099999999999999</v>
      </c>
      <c r="L1525" s="4" t="s">
        <v>15</v>
      </c>
      <c r="M1525" s="4">
        <f>Inventory[[#This Row],[Daily_Demand]]*Inventory[[#This Row],[Lead_Time_Days]]</f>
        <v>676</v>
      </c>
      <c r="N1525" s="4">
        <f>MAX(0, Inventory[[#This Row],[Demand_Duration_Lead_time]]+Inventory[[#This Row],[Safety_Stock]]-Inventory[[#This Row],[Current_Inventory]])</f>
        <v>156</v>
      </c>
      <c r="O15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25" s="8">
        <f>Inventory[[#This Row],[Current_Inventory]]*Inventory[[#This Row],[Unit_Cost]]</f>
        <v>598781.30000000005</v>
      </c>
      <c r="Q1525" t="str">
        <f>IF(Inventory[[#This Row],[Stockout_Risk_Score]] &gt;= 0.8, "Critical",
   IF(Inventory[[#This Row],[Stockout_Risk_Score]] &gt;= 0.6, "High",
      IF(Inventory[[#This Row],[Stockout_Risk_Score]] &gt;= 0.3, "Medium", "Low")
   )
)</f>
        <v>Low</v>
      </c>
      <c r="R1525">
        <f>Inventory[[#This Row],[Lead_Time_Days]]*0.8</f>
        <v>3.2</v>
      </c>
      <c r="S1525">
        <f>MAX(0,Inventory[[#This Row],[Daily_Demand]]*Inventory[[#This Row],[Adj_Lead_Time]]+Inventory[[#This Row],[Safety_Stock]]-Inventory[[#This Row],[Current_Inventory]])</f>
        <v>20.800000000000068</v>
      </c>
    </row>
    <row r="1526" spans="1:19" x14ac:dyDescent="0.25">
      <c r="A1526">
        <v>1525</v>
      </c>
      <c r="B1526" t="s">
        <v>1547</v>
      </c>
      <c r="C1526" s="4" t="s">
        <v>21</v>
      </c>
      <c r="D1526" t="s">
        <v>18</v>
      </c>
      <c r="E1526" s="4">
        <v>136</v>
      </c>
      <c r="F1526" s="4">
        <v>10</v>
      </c>
      <c r="G1526" s="4">
        <v>417</v>
      </c>
      <c r="H1526" s="4">
        <v>14</v>
      </c>
      <c r="I1526" s="4">
        <v>155</v>
      </c>
      <c r="J1526" s="6">
        <v>1083.6600000000001</v>
      </c>
      <c r="K1526" s="4">
        <v>0.315</v>
      </c>
      <c r="L1526" s="4" t="s">
        <v>15</v>
      </c>
      <c r="M1526" s="4">
        <f>Inventory[[#This Row],[Daily_Demand]]*Inventory[[#This Row],[Lead_Time_Days]]</f>
        <v>1360</v>
      </c>
      <c r="N1526" s="4">
        <f>MAX(0, Inventory[[#This Row],[Demand_Duration_Lead_time]]+Inventory[[#This Row],[Safety_Stock]]-Inventory[[#This Row],[Current_Inventory]])</f>
        <v>957</v>
      </c>
      <c r="O15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26" s="8">
        <f>Inventory[[#This Row],[Current_Inventory]]*Inventory[[#This Row],[Unit_Cost]]</f>
        <v>451886.22000000003</v>
      </c>
      <c r="Q1526" t="str">
        <f>IF(Inventory[[#This Row],[Stockout_Risk_Score]] &gt;= 0.8, "Critical",
   IF(Inventory[[#This Row],[Stockout_Risk_Score]] &gt;= 0.6, "High",
      IF(Inventory[[#This Row],[Stockout_Risk_Score]] &gt;= 0.3, "Medium", "Low")
   )
)</f>
        <v>Medium</v>
      </c>
      <c r="R1526">
        <f>Inventory[[#This Row],[Lead_Time_Days]]*0.8</f>
        <v>8</v>
      </c>
      <c r="S1526">
        <f>MAX(0,Inventory[[#This Row],[Daily_Demand]]*Inventory[[#This Row],[Adj_Lead_Time]]+Inventory[[#This Row],[Safety_Stock]]-Inventory[[#This Row],[Current_Inventory]])</f>
        <v>685</v>
      </c>
    </row>
    <row r="1527" spans="1:19" x14ac:dyDescent="0.25">
      <c r="A1527">
        <v>1526</v>
      </c>
      <c r="B1527" t="s">
        <v>1548</v>
      </c>
      <c r="C1527" s="4" t="s">
        <v>21</v>
      </c>
      <c r="D1527" t="s">
        <v>14</v>
      </c>
      <c r="E1527" s="4">
        <v>134</v>
      </c>
      <c r="F1527" s="4">
        <v>12</v>
      </c>
      <c r="G1527" s="4">
        <v>385</v>
      </c>
      <c r="H1527" s="4">
        <v>145</v>
      </c>
      <c r="I1527" s="4">
        <v>265</v>
      </c>
      <c r="J1527" s="6">
        <v>1619.31</v>
      </c>
      <c r="K1527" s="4">
        <v>0.42499999999999999</v>
      </c>
      <c r="L1527" s="4" t="s">
        <v>19</v>
      </c>
      <c r="M1527" s="4">
        <f>Inventory[[#This Row],[Daily_Demand]]*Inventory[[#This Row],[Lead_Time_Days]]</f>
        <v>1608</v>
      </c>
      <c r="N1527" s="4">
        <f>MAX(0, Inventory[[#This Row],[Demand_Duration_Lead_time]]+Inventory[[#This Row],[Safety_Stock]]-Inventory[[#This Row],[Current_Inventory]])</f>
        <v>1368</v>
      </c>
      <c r="O15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27" s="8">
        <f>Inventory[[#This Row],[Current_Inventory]]*Inventory[[#This Row],[Unit_Cost]]</f>
        <v>623434.35</v>
      </c>
      <c r="Q1527" t="str">
        <f>IF(Inventory[[#This Row],[Stockout_Risk_Score]] &gt;= 0.8, "Critical",
   IF(Inventory[[#This Row],[Stockout_Risk_Score]] &gt;= 0.6, "High",
      IF(Inventory[[#This Row],[Stockout_Risk_Score]] &gt;= 0.3, "Medium", "Low")
   )
)</f>
        <v>Medium</v>
      </c>
      <c r="R1527">
        <f>Inventory[[#This Row],[Lead_Time_Days]]*0.8</f>
        <v>9.6000000000000014</v>
      </c>
      <c r="S1527">
        <f>MAX(0,Inventory[[#This Row],[Daily_Demand]]*Inventory[[#This Row],[Adj_Lead_Time]]+Inventory[[#This Row],[Safety_Stock]]-Inventory[[#This Row],[Current_Inventory]])</f>
        <v>1046.4000000000001</v>
      </c>
    </row>
    <row r="1528" spans="1:19" x14ac:dyDescent="0.25">
      <c r="A1528">
        <v>1527</v>
      </c>
      <c r="B1528" t="s">
        <v>1549</v>
      </c>
      <c r="C1528" s="4" t="s">
        <v>26</v>
      </c>
      <c r="D1528" t="s">
        <v>22</v>
      </c>
      <c r="E1528" s="4">
        <v>126</v>
      </c>
      <c r="F1528" s="4">
        <v>9</v>
      </c>
      <c r="G1528" s="4">
        <v>677</v>
      </c>
      <c r="H1528" s="4">
        <v>13</v>
      </c>
      <c r="I1528" s="4">
        <v>314</v>
      </c>
      <c r="J1528" s="6">
        <v>1459.13</v>
      </c>
      <c r="K1528" s="4">
        <v>0.83799999999999997</v>
      </c>
      <c r="L1528" s="4" t="s">
        <v>19</v>
      </c>
      <c r="M1528" s="4">
        <f>Inventory[[#This Row],[Daily_Demand]]*Inventory[[#This Row],[Lead_Time_Days]]</f>
        <v>1134</v>
      </c>
      <c r="N1528" s="4">
        <f>MAX(0, Inventory[[#This Row],[Demand_Duration_Lead_time]]+Inventory[[#This Row],[Safety_Stock]]-Inventory[[#This Row],[Current_Inventory]])</f>
        <v>470</v>
      </c>
      <c r="O15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28" s="8">
        <f>Inventory[[#This Row],[Current_Inventory]]*Inventory[[#This Row],[Unit_Cost]]</f>
        <v>987831.01000000013</v>
      </c>
      <c r="Q1528" t="str">
        <f>IF(Inventory[[#This Row],[Stockout_Risk_Score]] &gt;= 0.8, "Critical",
   IF(Inventory[[#This Row],[Stockout_Risk_Score]] &gt;= 0.6, "High",
      IF(Inventory[[#This Row],[Stockout_Risk_Score]] &gt;= 0.3, "Medium", "Low")
   )
)</f>
        <v>Critical</v>
      </c>
      <c r="R1528">
        <f>Inventory[[#This Row],[Lead_Time_Days]]*0.8</f>
        <v>7.2</v>
      </c>
      <c r="S1528">
        <f>MAX(0,Inventory[[#This Row],[Daily_Demand]]*Inventory[[#This Row],[Adj_Lead_Time]]+Inventory[[#This Row],[Safety_Stock]]-Inventory[[#This Row],[Current_Inventory]])</f>
        <v>243.20000000000005</v>
      </c>
    </row>
    <row r="1529" spans="1:19" x14ac:dyDescent="0.25">
      <c r="A1529">
        <v>1528</v>
      </c>
      <c r="B1529" t="s">
        <v>1550</v>
      </c>
      <c r="C1529" s="4" t="s">
        <v>26</v>
      </c>
      <c r="D1529" t="s">
        <v>14</v>
      </c>
      <c r="E1529" s="4">
        <v>48</v>
      </c>
      <c r="F1529" s="4">
        <v>14</v>
      </c>
      <c r="G1529" s="4">
        <v>309</v>
      </c>
      <c r="H1529" s="4">
        <v>178</v>
      </c>
      <c r="I1529" s="4">
        <v>216</v>
      </c>
      <c r="J1529" s="6">
        <v>1258.23</v>
      </c>
      <c r="K1529" s="4">
        <v>0.89300000000000002</v>
      </c>
      <c r="L1529" s="4" t="s">
        <v>19</v>
      </c>
      <c r="M1529" s="4">
        <f>Inventory[[#This Row],[Daily_Demand]]*Inventory[[#This Row],[Lead_Time_Days]]</f>
        <v>672</v>
      </c>
      <c r="N1529" s="4">
        <f>MAX(0, Inventory[[#This Row],[Demand_Duration_Lead_time]]+Inventory[[#This Row],[Safety_Stock]]-Inventory[[#This Row],[Current_Inventory]])</f>
        <v>541</v>
      </c>
      <c r="O15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29" s="8">
        <f>Inventory[[#This Row],[Current_Inventory]]*Inventory[[#This Row],[Unit_Cost]]</f>
        <v>388793.07</v>
      </c>
      <c r="Q1529" t="str">
        <f>IF(Inventory[[#This Row],[Stockout_Risk_Score]] &gt;= 0.8, "Critical",
   IF(Inventory[[#This Row],[Stockout_Risk_Score]] &gt;= 0.6, "High",
      IF(Inventory[[#This Row],[Stockout_Risk_Score]] &gt;= 0.3, "Medium", "Low")
   )
)</f>
        <v>Critical</v>
      </c>
      <c r="R1529">
        <f>Inventory[[#This Row],[Lead_Time_Days]]*0.8</f>
        <v>11.200000000000001</v>
      </c>
      <c r="S1529">
        <f>MAX(0,Inventory[[#This Row],[Daily_Demand]]*Inventory[[#This Row],[Adj_Lead_Time]]+Inventory[[#This Row],[Safety_Stock]]-Inventory[[#This Row],[Current_Inventory]])</f>
        <v>406.6</v>
      </c>
    </row>
    <row r="1530" spans="1:19" x14ac:dyDescent="0.25">
      <c r="A1530">
        <v>1529</v>
      </c>
      <c r="B1530" t="s">
        <v>1551</v>
      </c>
      <c r="C1530" s="4" t="s">
        <v>26</v>
      </c>
      <c r="D1530" t="s">
        <v>22</v>
      </c>
      <c r="E1530" s="4">
        <v>199</v>
      </c>
      <c r="F1530" s="4">
        <v>4</v>
      </c>
      <c r="G1530" s="4">
        <v>788</v>
      </c>
      <c r="H1530" s="4">
        <v>87</v>
      </c>
      <c r="I1530" s="4">
        <v>296</v>
      </c>
      <c r="J1530" s="6">
        <v>863.11</v>
      </c>
      <c r="K1530" s="4">
        <v>0.28499999999999998</v>
      </c>
      <c r="L1530" s="4" t="s">
        <v>27</v>
      </c>
      <c r="M1530" s="4">
        <f>Inventory[[#This Row],[Daily_Demand]]*Inventory[[#This Row],[Lead_Time_Days]]</f>
        <v>796</v>
      </c>
      <c r="N1530" s="4">
        <f>MAX(0, Inventory[[#This Row],[Demand_Duration_Lead_time]]+Inventory[[#This Row],[Safety_Stock]]-Inventory[[#This Row],[Current_Inventory]])</f>
        <v>95</v>
      </c>
      <c r="O15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30" s="8">
        <f>Inventory[[#This Row],[Current_Inventory]]*Inventory[[#This Row],[Unit_Cost]]</f>
        <v>680130.68</v>
      </c>
      <c r="Q1530" t="str">
        <f>IF(Inventory[[#This Row],[Stockout_Risk_Score]] &gt;= 0.8, "Critical",
   IF(Inventory[[#This Row],[Stockout_Risk_Score]] &gt;= 0.6, "High",
      IF(Inventory[[#This Row],[Stockout_Risk_Score]] &gt;= 0.3, "Medium", "Low")
   )
)</f>
        <v>Low</v>
      </c>
      <c r="R1530">
        <f>Inventory[[#This Row],[Lead_Time_Days]]*0.8</f>
        <v>3.2</v>
      </c>
      <c r="S1530">
        <f>MAX(0,Inventory[[#This Row],[Daily_Demand]]*Inventory[[#This Row],[Adj_Lead_Time]]+Inventory[[#This Row],[Safety_Stock]]-Inventory[[#This Row],[Current_Inventory]])</f>
        <v>0</v>
      </c>
    </row>
    <row r="1531" spans="1:19" x14ac:dyDescent="0.25">
      <c r="A1531">
        <v>1530</v>
      </c>
      <c r="B1531" t="s">
        <v>1552</v>
      </c>
      <c r="C1531" s="4" t="s">
        <v>26</v>
      </c>
      <c r="D1531" t="s">
        <v>22</v>
      </c>
      <c r="E1531" s="4">
        <v>106</v>
      </c>
      <c r="F1531" s="4">
        <v>12</v>
      </c>
      <c r="G1531" s="4">
        <v>328</v>
      </c>
      <c r="H1531" s="4">
        <v>28</v>
      </c>
      <c r="I1531" s="4">
        <v>259</v>
      </c>
      <c r="J1531" s="6">
        <v>1595.25</v>
      </c>
      <c r="K1531" s="4">
        <v>0.68600000000000005</v>
      </c>
      <c r="L1531" s="4" t="s">
        <v>15</v>
      </c>
      <c r="M1531" s="4">
        <f>Inventory[[#This Row],[Daily_Demand]]*Inventory[[#This Row],[Lead_Time_Days]]</f>
        <v>1272</v>
      </c>
      <c r="N1531" s="4">
        <f>MAX(0, Inventory[[#This Row],[Demand_Duration_Lead_time]]+Inventory[[#This Row],[Safety_Stock]]-Inventory[[#This Row],[Current_Inventory]])</f>
        <v>972</v>
      </c>
      <c r="O15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31" s="8">
        <f>Inventory[[#This Row],[Current_Inventory]]*Inventory[[#This Row],[Unit_Cost]]</f>
        <v>523242</v>
      </c>
      <c r="Q1531" t="str">
        <f>IF(Inventory[[#This Row],[Stockout_Risk_Score]] &gt;= 0.8, "Critical",
   IF(Inventory[[#This Row],[Stockout_Risk_Score]] &gt;= 0.6, "High",
      IF(Inventory[[#This Row],[Stockout_Risk_Score]] &gt;= 0.3, "Medium", "Low")
   )
)</f>
        <v>High</v>
      </c>
      <c r="R1531">
        <f>Inventory[[#This Row],[Lead_Time_Days]]*0.8</f>
        <v>9.6000000000000014</v>
      </c>
      <c r="S1531">
        <f>MAX(0,Inventory[[#This Row],[Daily_Demand]]*Inventory[[#This Row],[Adj_Lead_Time]]+Inventory[[#This Row],[Safety_Stock]]-Inventory[[#This Row],[Current_Inventory]])</f>
        <v>717.60000000000014</v>
      </c>
    </row>
    <row r="1532" spans="1:19" x14ac:dyDescent="0.25">
      <c r="A1532">
        <v>1531</v>
      </c>
      <c r="B1532" t="s">
        <v>1553</v>
      </c>
      <c r="C1532" s="4" t="s">
        <v>17</v>
      </c>
      <c r="D1532" t="s">
        <v>22</v>
      </c>
      <c r="E1532" s="4">
        <v>66</v>
      </c>
      <c r="F1532" s="4">
        <v>3</v>
      </c>
      <c r="G1532" s="4">
        <v>297</v>
      </c>
      <c r="H1532" s="4">
        <v>214</v>
      </c>
      <c r="I1532" s="4">
        <v>107</v>
      </c>
      <c r="J1532" s="6">
        <v>1899.05</v>
      </c>
      <c r="K1532" s="4">
        <v>7.8E-2</v>
      </c>
      <c r="L1532" s="4" t="s">
        <v>19</v>
      </c>
      <c r="M1532" s="4">
        <f>Inventory[[#This Row],[Daily_Demand]]*Inventory[[#This Row],[Lead_Time_Days]]</f>
        <v>198</v>
      </c>
      <c r="N1532" s="4">
        <f>MAX(0, Inventory[[#This Row],[Demand_Duration_Lead_time]]+Inventory[[#This Row],[Safety_Stock]]-Inventory[[#This Row],[Current_Inventory]])</f>
        <v>115</v>
      </c>
      <c r="O15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32" s="8">
        <f>Inventory[[#This Row],[Current_Inventory]]*Inventory[[#This Row],[Unit_Cost]]</f>
        <v>564017.85</v>
      </c>
      <c r="Q1532" t="str">
        <f>IF(Inventory[[#This Row],[Stockout_Risk_Score]] &gt;= 0.8, "Critical",
   IF(Inventory[[#This Row],[Stockout_Risk_Score]] &gt;= 0.6, "High",
      IF(Inventory[[#This Row],[Stockout_Risk_Score]] &gt;= 0.3, "Medium", "Low")
   )
)</f>
        <v>Low</v>
      </c>
      <c r="R1532">
        <f>Inventory[[#This Row],[Lead_Time_Days]]*0.8</f>
        <v>2.4000000000000004</v>
      </c>
      <c r="S1532">
        <f>MAX(0,Inventory[[#This Row],[Daily_Demand]]*Inventory[[#This Row],[Adj_Lead_Time]]+Inventory[[#This Row],[Safety_Stock]]-Inventory[[#This Row],[Current_Inventory]])</f>
        <v>75.400000000000034</v>
      </c>
    </row>
    <row r="1533" spans="1:19" x14ac:dyDescent="0.25">
      <c r="A1533">
        <v>1532</v>
      </c>
      <c r="B1533" t="s">
        <v>1554</v>
      </c>
      <c r="C1533" s="4" t="s">
        <v>13</v>
      </c>
      <c r="D1533" t="s">
        <v>22</v>
      </c>
      <c r="E1533" s="4">
        <v>5</v>
      </c>
      <c r="F1533" s="4">
        <v>6</v>
      </c>
      <c r="G1533" s="4">
        <v>483</v>
      </c>
      <c r="H1533" s="4">
        <v>42</v>
      </c>
      <c r="I1533" s="4">
        <v>92</v>
      </c>
      <c r="J1533" s="6">
        <v>69.13</v>
      </c>
      <c r="K1533" s="4">
        <v>0.41</v>
      </c>
      <c r="L1533" s="4" t="s">
        <v>19</v>
      </c>
      <c r="M1533" s="4">
        <f>Inventory[[#This Row],[Daily_Demand]]*Inventory[[#This Row],[Lead_Time_Days]]</f>
        <v>30</v>
      </c>
      <c r="N1533" s="4">
        <f>MAX(0, Inventory[[#This Row],[Demand_Duration_Lead_time]]+Inventory[[#This Row],[Safety_Stock]]-Inventory[[#This Row],[Current_Inventory]])</f>
        <v>0</v>
      </c>
      <c r="O15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533" s="8">
        <f>Inventory[[#This Row],[Current_Inventory]]*Inventory[[#This Row],[Unit_Cost]]</f>
        <v>33389.79</v>
      </c>
      <c r="Q1533" t="str">
        <f>IF(Inventory[[#This Row],[Stockout_Risk_Score]] &gt;= 0.8, "Critical",
   IF(Inventory[[#This Row],[Stockout_Risk_Score]] &gt;= 0.6, "High",
      IF(Inventory[[#This Row],[Stockout_Risk_Score]] &gt;= 0.3, "Medium", "Low")
   )
)</f>
        <v>Medium</v>
      </c>
      <c r="R1533">
        <f>Inventory[[#This Row],[Lead_Time_Days]]*0.8</f>
        <v>4.8000000000000007</v>
      </c>
      <c r="S1533">
        <f>MAX(0,Inventory[[#This Row],[Daily_Demand]]*Inventory[[#This Row],[Adj_Lead_Time]]+Inventory[[#This Row],[Safety_Stock]]-Inventory[[#This Row],[Current_Inventory]])</f>
        <v>0</v>
      </c>
    </row>
    <row r="1534" spans="1:19" x14ac:dyDescent="0.25">
      <c r="A1534">
        <v>1533</v>
      </c>
      <c r="B1534" t="s">
        <v>1555</v>
      </c>
      <c r="C1534" s="4" t="s">
        <v>41</v>
      </c>
      <c r="D1534" t="s">
        <v>14</v>
      </c>
      <c r="E1534" s="4">
        <v>21</v>
      </c>
      <c r="F1534" s="4">
        <v>13</v>
      </c>
      <c r="G1534" s="4">
        <v>208</v>
      </c>
      <c r="H1534" s="4">
        <v>159</v>
      </c>
      <c r="I1534" s="4">
        <v>187</v>
      </c>
      <c r="J1534" s="6">
        <v>1196.3</v>
      </c>
      <c r="K1534" s="4">
        <v>0.48699999999999999</v>
      </c>
      <c r="L1534" s="4" t="s">
        <v>27</v>
      </c>
      <c r="M1534" s="4">
        <f>Inventory[[#This Row],[Daily_Demand]]*Inventory[[#This Row],[Lead_Time_Days]]</f>
        <v>273</v>
      </c>
      <c r="N1534" s="4">
        <f>MAX(0, Inventory[[#This Row],[Demand_Duration_Lead_time]]+Inventory[[#This Row],[Safety_Stock]]-Inventory[[#This Row],[Current_Inventory]])</f>
        <v>224</v>
      </c>
      <c r="O15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34" s="8">
        <f>Inventory[[#This Row],[Current_Inventory]]*Inventory[[#This Row],[Unit_Cost]]</f>
        <v>248830.4</v>
      </c>
      <c r="Q1534" t="str">
        <f>IF(Inventory[[#This Row],[Stockout_Risk_Score]] &gt;= 0.8, "Critical",
   IF(Inventory[[#This Row],[Stockout_Risk_Score]] &gt;= 0.6, "High",
      IF(Inventory[[#This Row],[Stockout_Risk_Score]] &gt;= 0.3, "Medium", "Low")
   )
)</f>
        <v>Medium</v>
      </c>
      <c r="R1534">
        <f>Inventory[[#This Row],[Lead_Time_Days]]*0.8</f>
        <v>10.4</v>
      </c>
      <c r="S1534">
        <f>MAX(0,Inventory[[#This Row],[Daily_Demand]]*Inventory[[#This Row],[Adj_Lead_Time]]+Inventory[[#This Row],[Safety_Stock]]-Inventory[[#This Row],[Current_Inventory]])</f>
        <v>169.39999999999998</v>
      </c>
    </row>
    <row r="1535" spans="1:19" x14ac:dyDescent="0.25">
      <c r="A1535">
        <v>1534</v>
      </c>
      <c r="B1535" t="s">
        <v>1556</v>
      </c>
      <c r="C1535" s="4" t="s">
        <v>21</v>
      </c>
      <c r="D1535" t="s">
        <v>18</v>
      </c>
      <c r="E1535" s="4">
        <v>20</v>
      </c>
      <c r="F1535" s="4">
        <v>13</v>
      </c>
      <c r="G1535" s="4">
        <v>197</v>
      </c>
      <c r="H1535" s="4">
        <v>202</v>
      </c>
      <c r="I1535" s="4">
        <v>158</v>
      </c>
      <c r="J1535" s="6">
        <v>1738.66</v>
      </c>
      <c r="K1535" s="4">
        <v>0.76600000000000001</v>
      </c>
      <c r="L1535" s="4" t="s">
        <v>19</v>
      </c>
      <c r="M1535" s="4">
        <f>Inventory[[#This Row],[Daily_Demand]]*Inventory[[#This Row],[Lead_Time_Days]]</f>
        <v>260</v>
      </c>
      <c r="N1535" s="4">
        <f>MAX(0, Inventory[[#This Row],[Demand_Duration_Lead_time]]+Inventory[[#This Row],[Safety_Stock]]-Inventory[[#This Row],[Current_Inventory]])</f>
        <v>265</v>
      </c>
      <c r="O15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35" s="8">
        <f>Inventory[[#This Row],[Current_Inventory]]*Inventory[[#This Row],[Unit_Cost]]</f>
        <v>342516.02</v>
      </c>
      <c r="Q1535" t="str">
        <f>IF(Inventory[[#This Row],[Stockout_Risk_Score]] &gt;= 0.8, "Critical",
   IF(Inventory[[#This Row],[Stockout_Risk_Score]] &gt;= 0.6, "High",
      IF(Inventory[[#This Row],[Stockout_Risk_Score]] &gt;= 0.3, "Medium", "Low")
   )
)</f>
        <v>High</v>
      </c>
      <c r="R1535">
        <f>Inventory[[#This Row],[Lead_Time_Days]]*0.8</f>
        <v>10.4</v>
      </c>
      <c r="S1535">
        <f>MAX(0,Inventory[[#This Row],[Daily_Demand]]*Inventory[[#This Row],[Adj_Lead_Time]]+Inventory[[#This Row],[Safety_Stock]]-Inventory[[#This Row],[Current_Inventory]])</f>
        <v>213</v>
      </c>
    </row>
    <row r="1536" spans="1:19" x14ac:dyDescent="0.25">
      <c r="A1536">
        <v>1535</v>
      </c>
      <c r="B1536" t="s">
        <v>1557</v>
      </c>
      <c r="C1536" s="4" t="s">
        <v>17</v>
      </c>
      <c r="D1536" t="s">
        <v>14</v>
      </c>
      <c r="E1536" s="4">
        <v>13</v>
      </c>
      <c r="F1536" s="4">
        <v>14</v>
      </c>
      <c r="G1536" s="4">
        <v>547</v>
      </c>
      <c r="H1536" s="4">
        <v>148</v>
      </c>
      <c r="I1536" s="4">
        <v>97</v>
      </c>
      <c r="J1536" s="6">
        <v>1323.57</v>
      </c>
      <c r="K1536" s="4">
        <v>0.89200000000000002</v>
      </c>
      <c r="L1536" s="4" t="s">
        <v>27</v>
      </c>
      <c r="M1536" s="4">
        <f>Inventory[[#This Row],[Daily_Demand]]*Inventory[[#This Row],[Lead_Time_Days]]</f>
        <v>182</v>
      </c>
      <c r="N1536" s="4">
        <f>MAX(0, Inventory[[#This Row],[Demand_Duration_Lead_time]]+Inventory[[#This Row],[Safety_Stock]]-Inventory[[#This Row],[Current_Inventory]])</f>
        <v>0</v>
      </c>
      <c r="O15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36" s="8">
        <f>Inventory[[#This Row],[Current_Inventory]]*Inventory[[#This Row],[Unit_Cost]]</f>
        <v>723992.78999999992</v>
      </c>
      <c r="Q1536" t="str">
        <f>IF(Inventory[[#This Row],[Stockout_Risk_Score]] &gt;= 0.8, "Critical",
   IF(Inventory[[#This Row],[Stockout_Risk_Score]] &gt;= 0.6, "High",
      IF(Inventory[[#This Row],[Stockout_Risk_Score]] &gt;= 0.3, "Medium", "Low")
   )
)</f>
        <v>Critical</v>
      </c>
      <c r="R1536">
        <f>Inventory[[#This Row],[Lead_Time_Days]]*0.8</f>
        <v>11.200000000000001</v>
      </c>
      <c r="S1536">
        <f>MAX(0,Inventory[[#This Row],[Daily_Demand]]*Inventory[[#This Row],[Adj_Lead_Time]]+Inventory[[#This Row],[Safety_Stock]]-Inventory[[#This Row],[Current_Inventory]])</f>
        <v>0</v>
      </c>
    </row>
    <row r="1537" spans="1:19" x14ac:dyDescent="0.25">
      <c r="A1537">
        <v>1536</v>
      </c>
      <c r="B1537" t="s">
        <v>1558</v>
      </c>
      <c r="C1537" s="4" t="s">
        <v>41</v>
      </c>
      <c r="D1537" t="s">
        <v>18</v>
      </c>
      <c r="E1537" s="4">
        <v>185</v>
      </c>
      <c r="F1537" s="4">
        <v>13</v>
      </c>
      <c r="G1537" s="4">
        <v>394</v>
      </c>
      <c r="H1537" s="4">
        <v>281</v>
      </c>
      <c r="I1537" s="4">
        <v>175</v>
      </c>
      <c r="J1537" s="6">
        <v>1611.62</v>
      </c>
      <c r="K1537" s="4">
        <v>0.33700000000000002</v>
      </c>
      <c r="L1537" s="4" t="s">
        <v>27</v>
      </c>
      <c r="M1537" s="4">
        <f>Inventory[[#This Row],[Daily_Demand]]*Inventory[[#This Row],[Lead_Time_Days]]</f>
        <v>2405</v>
      </c>
      <c r="N1537" s="4">
        <f>MAX(0, Inventory[[#This Row],[Demand_Duration_Lead_time]]+Inventory[[#This Row],[Safety_Stock]]-Inventory[[#This Row],[Current_Inventory]])</f>
        <v>2292</v>
      </c>
      <c r="O15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37" s="8">
        <f>Inventory[[#This Row],[Current_Inventory]]*Inventory[[#This Row],[Unit_Cost]]</f>
        <v>634978.27999999991</v>
      </c>
      <c r="Q1537" t="str">
        <f>IF(Inventory[[#This Row],[Stockout_Risk_Score]] &gt;= 0.8, "Critical",
   IF(Inventory[[#This Row],[Stockout_Risk_Score]] &gt;= 0.6, "High",
      IF(Inventory[[#This Row],[Stockout_Risk_Score]] &gt;= 0.3, "Medium", "Low")
   )
)</f>
        <v>Medium</v>
      </c>
      <c r="R1537">
        <f>Inventory[[#This Row],[Lead_Time_Days]]*0.8</f>
        <v>10.4</v>
      </c>
      <c r="S1537">
        <f>MAX(0,Inventory[[#This Row],[Daily_Demand]]*Inventory[[#This Row],[Adj_Lead_Time]]+Inventory[[#This Row],[Safety_Stock]]-Inventory[[#This Row],[Current_Inventory]])</f>
        <v>1811</v>
      </c>
    </row>
    <row r="1538" spans="1:19" x14ac:dyDescent="0.25">
      <c r="A1538">
        <v>1537</v>
      </c>
      <c r="B1538" t="s">
        <v>1559</v>
      </c>
      <c r="C1538" s="4" t="s">
        <v>17</v>
      </c>
      <c r="D1538" t="s">
        <v>14</v>
      </c>
      <c r="E1538" s="4">
        <v>63</v>
      </c>
      <c r="F1538" s="4">
        <v>2</v>
      </c>
      <c r="G1538" s="4">
        <v>617</v>
      </c>
      <c r="H1538" s="4">
        <v>205</v>
      </c>
      <c r="I1538" s="4">
        <v>263</v>
      </c>
      <c r="J1538" s="6">
        <v>1795.37</v>
      </c>
      <c r="K1538" s="4">
        <v>0.52800000000000002</v>
      </c>
      <c r="L1538" s="4" t="s">
        <v>15</v>
      </c>
      <c r="M1538" s="4">
        <f>Inventory[[#This Row],[Daily_Demand]]*Inventory[[#This Row],[Lead_Time_Days]]</f>
        <v>126</v>
      </c>
      <c r="N1538" s="4">
        <f>MAX(0, Inventory[[#This Row],[Demand_Duration_Lead_time]]+Inventory[[#This Row],[Safety_Stock]]-Inventory[[#This Row],[Current_Inventory]])</f>
        <v>0</v>
      </c>
      <c r="O15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38" s="8">
        <f>Inventory[[#This Row],[Current_Inventory]]*Inventory[[#This Row],[Unit_Cost]]</f>
        <v>1107743.29</v>
      </c>
      <c r="Q1538" t="str">
        <f>IF(Inventory[[#This Row],[Stockout_Risk_Score]] &gt;= 0.8, "Critical",
   IF(Inventory[[#This Row],[Stockout_Risk_Score]] &gt;= 0.6, "High",
      IF(Inventory[[#This Row],[Stockout_Risk_Score]] &gt;= 0.3, "Medium", "Low")
   )
)</f>
        <v>Medium</v>
      </c>
      <c r="R1538">
        <f>Inventory[[#This Row],[Lead_Time_Days]]*0.8</f>
        <v>1.6</v>
      </c>
      <c r="S1538">
        <f>MAX(0,Inventory[[#This Row],[Daily_Demand]]*Inventory[[#This Row],[Adj_Lead_Time]]+Inventory[[#This Row],[Safety_Stock]]-Inventory[[#This Row],[Current_Inventory]])</f>
        <v>0</v>
      </c>
    </row>
    <row r="1539" spans="1:19" x14ac:dyDescent="0.25">
      <c r="A1539">
        <v>1538</v>
      </c>
      <c r="B1539" t="s">
        <v>1560</v>
      </c>
      <c r="C1539" s="4" t="s">
        <v>17</v>
      </c>
      <c r="D1539" t="s">
        <v>22</v>
      </c>
      <c r="E1539" s="4">
        <v>123</v>
      </c>
      <c r="F1539" s="4">
        <v>5</v>
      </c>
      <c r="G1539" s="4">
        <v>779</v>
      </c>
      <c r="H1539" s="4">
        <v>136</v>
      </c>
      <c r="I1539" s="4">
        <v>177</v>
      </c>
      <c r="J1539" s="6">
        <v>1514.35</v>
      </c>
      <c r="K1539" s="4">
        <v>0.64700000000000002</v>
      </c>
      <c r="L1539" s="4" t="s">
        <v>27</v>
      </c>
      <c r="M1539" s="4">
        <f>Inventory[[#This Row],[Daily_Demand]]*Inventory[[#This Row],[Lead_Time_Days]]</f>
        <v>615</v>
      </c>
      <c r="N1539" s="4">
        <f>MAX(0, Inventory[[#This Row],[Demand_Duration_Lead_time]]+Inventory[[#This Row],[Safety_Stock]]-Inventory[[#This Row],[Current_Inventory]])</f>
        <v>0</v>
      </c>
      <c r="O15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39" s="8">
        <f>Inventory[[#This Row],[Current_Inventory]]*Inventory[[#This Row],[Unit_Cost]]</f>
        <v>1179678.6499999999</v>
      </c>
      <c r="Q1539" t="str">
        <f>IF(Inventory[[#This Row],[Stockout_Risk_Score]] &gt;= 0.8, "Critical",
   IF(Inventory[[#This Row],[Stockout_Risk_Score]] &gt;= 0.6, "High",
      IF(Inventory[[#This Row],[Stockout_Risk_Score]] &gt;= 0.3, "Medium", "Low")
   )
)</f>
        <v>High</v>
      </c>
      <c r="R1539">
        <f>Inventory[[#This Row],[Lead_Time_Days]]*0.8</f>
        <v>4</v>
      </c>
      <c r="S1539">
        <f>MAX(0,Inventory[[#This Row],[Daily_Demand]]*Inventory[[#This Row],[Adj_Lead_Time]]+Inventory[[#This Row],[Safety_Stock]]-Inventory[[#This Row],[Current_Inventory]])</f>
        <v>0</v>
      </c>
    </row>
    <row r="1540" spans="1:19" x14ac:dyDescent="0.25">
      <c r="A1540">
        <v>1539</v>
      </c>
      <c r="B1540" t="s">
        <v>1561</v>
      </c>
      <c r="C1540" s="4" t="s">
        <v>21</v>
      </c>
      <c r="D1540" t="s">
        <v>22</v>
      </c>
      <c r="E1540" s="4">
        <v>141</v>
      </c>
      <c r="F1540" s="4">
        <v>9</v>
      </c>
      <c r="G1540" s="4">
        <v>473</v>
      </c>
      <c r="H1540" s="4">
        <v>240</v>
      </c>
      <c r="I1540" s="4">
        <v>247</v>
      </c>
      <c r="J1540" s="6">
        <v>1448.18</v>
      </c>
      <c r="K1540" s="4">
        <v>0.32900000000000001</v>
      </c>
      <c r="L1540" s="4" t="s">
        <v>15</v>
      </c>
      <c r="M1540" s="4">
        <f>Inventory[[#This Row],[Daily_Demand]]*Inventory[[#This Row],[Lead_Time_Days]]</f>
        <v>1269</v>
      </c>
      <c r="N1540" s="4">
        <f>MAX(0, Inventory[[#This Row],[Demand_Duration_Lead_time]]+Inventory[[#This Row],[Safety_Stock]]-Inventory[[#This Row],[Current_Inventory]])</f>
        <v>1036</v>
      </c>
      <c r="O15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40" s="8">
        <f>Inventory[[#This Row],[Current_Inventory]]*Inventory[[#This Row],[Unit_Cost]]</f>
        <v>684989.14</v>
      </c>
      <c r="Q1540" t="str">
        <f>IF(Inventory[[#This Row],[Stockout_Risk_Score]] &gt;= 0.8, "Critical",
   IF(Inventory[[#This Row],[Stockout_Risk_Score]] &gt;= 0.6, "High",
      IF(Inventory[[#This Row],[Stockout_Risk_Score]] &gt;= 0.3, "Medium", "Low")
   )
)</f>
        <v>Medium</v>
      </c>
      <c r="R1540">
        <f>Inventory[[#This Row],[Lead_Time_Days]]*0.8</f>
        <v>7.2</v>
      </c>
      <c r="S1540">
        <f>MAX(0,Inventory[[#This Row],[Daily_Demand]]*Inventory[[#This Row],[Adj_Lead_Time]]+Inventory[[#This Row],[Safety_Stock]]-Inventory[[#This Row],[Current_Inventory]])</f>
        <v>782.2</v>
      </c>
    </row>
    <row r="1541" spans="1:19" x14ac:dyDescent="0.25">
      <c r="A1541">
        <v>1540</v>
      </c>
      <c r="B1541" t="s">
        <v>1562</v>
      </c>
      <c r="C1541" s="4" t="s">
        <v>13</v>
      </c>
      <c r="D1541" t="s">
        <v>18</v>
      </c>
      <c r="E1541" s="4">
        <v>144</v>
      </c>
      <c r="F1541" s="4">
        <v>2</v>
      </c>
      <c r="G1541" s="4">
        <v>236</v>
      </c>
      <c r="H1541" s="4">
        <v>53</v>
      </c>
      <c r="I1541" s="4">
        <v>251</v>
      </c>
      <c r="J1541" s="6">
        <v>1931.25</v>
      </c>
      <c r="K1541" s="4">
        <v>0.98599999999999999</v>
      </c>
      <c r="L1541" s="4" t="s">
        <v>27</v>
      </c>
      <c r="M1541" s="4">
        <f>Inventory[[#This Row],[Daily_Demand]]*Inventory[[#This Row],[Lead_Time_Days]]</f>
        <v>288</v>
      </c>
      <c r="N1541" s="4">
        <f>MAX(0, Inventory[[#This Row],[Demand_Duration_Lead_time]]+Inventory[[#This Row],[Safety_Stock]]-Inventory[[#This Row],[Current_Inventory]])</f>
        <v>105</v>
      </c>
      <c r="O15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41" s="8">
        <f>Inventory[[#This Row],[Current_Inventory]]*Inventory[[#This Row],[Unit_Cost]]</f>
        <v>455775</v>
      </c>
      <c r="Q1541" t="str">
        <f>IF(Inventory[[#This Row],[Stockout_Risk_Score]] &gt;= 0.8, "Critical",
   IF(Inventory[[#This Row],[Stockout_Risk_Score]] &gt;= 0.6, "High",
      IF(Inventory[[#This Row],[Stockout_Risk_Score]] &gt;= 0.3, "Medium", "Low")
   )
)</f>
        <v>Critical</v>
      </c>
      <c r="R1541">
        <f>Inventory[[#This Row],[Lead_Time_Days]]*0.8</f>
        <v>1.6</v>
      </c>
      <c r="S1541">
        <f>MAX(0,Inventory[[#This Row],[Daily_Demand]]*Inventory[[#This Row],[Adj_Lead_Time]]+Inventory[[#This Row],[Safety_Stock]]-Inventory[[#This Row],[Current_Inventory]])</f>
        <v>47.399999999999977</v>
      </c>
    </row>
    <row r="1542" spans="1:19" x14ac:dyDescent="0.25">
      <c r="A1542">
        <v>1541</v>
      </c>
      <c r="B1542" t="s">
        <v>1563</v>
      </c>
      <c r="C1542" s="4" t="s">
        <v>26</v>
      </c>
      <c r="D1542" t="s">
        <v>18</v>
      </c>
      <c r="E1542" s="4">
        <v>123</v>
      </c>
      <c r="F1542" s="4">
        <v>6</v>
      </c>
      <c r="G1542" s="4">
        <v>61</v>
      </c>
      <c r="H1542" s="4">
        <v>239</v>
      </c>
      <c r="I1542" s="4">
        <v>241</v>
      </c>
      <c r="J1542" s="6">
        <v>1734.19</v>
      </c>
      <c r="K1542" s="4">
        <v>0.876</v>
      </c>
      <c r="L1542" s="4" t="s">
        <v>15</v>
      </c>
      <c r="M1542" s="4">
        <f>Inventory[[#This Row],[Daily_Demand]]*Inventory[[#This Row],[Lead_Time_Days]]</f>
        <v>738</v>
      </c>
      <c r="N1542" s="4">
        <f>MAX(0, Inventory[[#This Row],[Demand_Duration_Lead_time]]+Inventory[[#This Row],[Safety_Stock]]-Inventory[[#This Row],[Current_Inventory]])</f>
        <v>916</v>
      </c>
      <c r="O15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42" s="8">
        <f>Inventory[[#This Row],[Current_Inventory]]*Inventory[[#This Row],[Unit_Cost]]</f>
        <v>105785.59</v>
      </c>
      <c r="Q1542" t="str">
        <f>IF(Inventory[[#This Row],[Stockout_Risk_Score]] &gt;= 0.8, "Critical",
   IF(Inventory[[#This Row],[Stockout_Risk_Score]] &gt;= 0.6, "High",
      IF(Inventory[[#This Row],[Stockout_Risk_Score]] &gt;= 0.3, "Medium", "Low")
   )
)</f>
        <v>Critical</v>
      </c>
      <c r="R1542">
        <f>Inventory[[#This Row],[Lead_Time_Days]]*0.8</f>
        <v>4.8000000000000007</v>
      </c>
      <c r="S1542">
        <f>MAX(0,Inventory[[#This Row],[Daily_Demand]]*Inventory[[#This Row],[Adj_Lead_Time]]+Inventory[[#This Row],[Safety_Stock]]-Inventory[[#This Row],[Current_Inventory]])</f>
        <v>768.40000000000009</v>
      </c>
    </row>
    <row r="1543" spans="1:19" x14ac:dyDescent="0.25">
      <c r="A1543">
        <v>1542</v>
      </c>
      <c r="B1543" t="s">
        <v>1564</v>
      </c>
      <c r="C1543" s="4" t="s">
        <v>13</v>
      </c>
      <c r="D1543" t="s">
        <v>14</v>
      </c>
      <c r="E1543" s="4">
        <v>45</v>
      </c>
      <c r="F1543" s="4">
        <v>13</v>
      </c>
      <c r="G1543" s="4">
        <v>213</v>
      </c>
      <c r="H1543" s="4">
        <v>225</v>
      </c>
      <c r="I1543" s="4">
        <v>156</v>
      </c>
      <c r="J1543" s="6">
        <v>1639.99</v>
      </c>
      <c r="K1543" s="4">
        <v>0.29599999999999999</v>
      </c>
      <c r="L1543" s="4" t="s">
        <v>27</v>
      </c>
      <c r="M1543" s="4">
        <f>Inventory[[#This Row],[Daily_Demand]]*Inventory[[#This Row],[Lead_Time_Days]]</f>
        <v>585</v>
      </c>
      <c r="N1543" s="4">
        <f>MAX(0, Inventory[[#This Row],[Demand_Duration_Lead_time]]+Inventory[[#This Row],[Safety_Stock]]-Inventory[[#This Row],[Current_Inventory]])</f>
        <v>597</v>
      </c>
      <c r="O15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43" s="8">
        <f>Inventory[[#This Row],[Current_Inventory]]*Inventory[[#This Row],[Unit_Cost]]</f>
        <v>349317.87</v>
      </c>
      <c r="Q1543" t="str">
        <f>IF(Inventory[[#This Row],[Stockout_Risk_Score]] &gt;= 0.8, "Critical",
   IF(Inventory[[#This Row],[Stockout_Risk_Score]] &gt;= 0.6, "High",
      IF(Inventory[[#This Row],[Stockout_Risk_Score]] &gt;= 0.3, "Medium", "Low")
   )
)</f>
        <v>Low</v>
      </c>
      <c r="R1543">
        <f>Inventory[[#This Row],[Lead_Time_Days]]*0.8</f>
        <v>10.4</v>
      </c>
      <c r="S1543">
        <f>MAX(0,Inventory[[#This Row],[Daily_Demand]]*Inventory[[#This Row],[Adj_Lead_Time]]+Inventory[[#This Row],[Safety_Stock]]-Inventory[[#This Row],[Current_Inventory]])</f>
        <v>480</v>
      </c>
    </row>
    <row r="1544" spans="1:19" x14ac:dyDescent="0.25">
      <c r="A1544">
        <v>1543</v>
      </c>
      <c r="B1544" t="s">
        <v>1565</v>
      </c>
      <c r="C1544" s="4" t="s">
        <v>21</v>
      </c>
      <c r="D1544" t="s">
        <v>18</v>
      </c>
      <c r="E1544" s="4">
        <v>147</v>
      </c>
      <c r="F1544" s="4">
        <v>5</v>
      </c>
      <c r="G1544" s="4">
        <v>346</v>
      </c>
      <c r="H1544" s="4">
        <v>253</v>
      </c>
      <c r="I1544" s="4">
        <v>243</v>
      </c>
      <c r="J1544" s="6">
        <v>218.49</v>
      </c>
      <c r="K1544" s="4">
        <v>0.50800000000000001</v>
      </c>
      <c r="L1544" s="4" t="s">
        <v>19</v>
      </c>
      <c r="M1544" s="4">
        <f>Inventory[[#This Row],[Daily_Demand]]*Inventory[[#This Row],[Lead_Time_Days]]</f>
        <v>735</v>
      </c>
      <c r="N1544" s="4">
        <f>MAX(0, Inventory[[#This Row],[Demand_Duration_Lead_time]]+Inventory[[#This Row],[Safety_Stock]]-Inventory[[#This Row],[Current_Inventory]])</f>
        <v>642</v>
      </c>
      <c r="O15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44" s="8">
        <f>Inventory[[#This Row],[Current_Inventory]]*Inventory[[#This Row],[Unit_Cost]]</f>
        <v>75597.540000000008</v>
      </c>
      <c r="Q1544" t="str">
        <f>IF(Inventory[[#This Row],[Stockout_Risk_Score]] &gt;= 0.8, "Critical",
   IF(Inventory[[#This Row],[Stockout_Risk_Score]] &gt;= 0.6, "High",
      IF(Inventory[[#This Row],[Stockout_Risk_Score]] &gt;= 0.3, "Medium", "Low")
   )
)</f>
        <v>Medium</v>
      </c>
      <c r="R1544">
        <f>Inventory[[#This Row],[Lead_Time_Days]]*0.8</f>
        <v>4</v>
      </c>
      <c r="S1544">
        <f>MAX(0,Inventory[[#This Row],[Daily_Demand]]*Inventory[[#This Row],[Adj_Lead_Time]]+Inventory[[#This Row],[Safety_Stock]]-Inventory[[#This Row],[Current_Inventory]])</f>
        <v>495</v>
      </c>
    </row>
    <row r="1545" spans="1:19" x14ac:dyDescent="0.25">
      <c r="A1545">
        <v>1544</v>
      </c>
      <c r="B1545" t="s">
        <v>1566</v>
      </c>
      <c r="C1545" s="4" t="s">
        <v>21</v>
      </c>
      <c r="D1545" t="s">
        <v>14</v>
      </c>
      <c r="E1545" s="4">
        <v>70</v>
      </c>
      <c r="F1545" s="4">
        <v>7</v>
      </c>
      <c r="G1545" s="4">
        <v>392</v>
      </c>
      <c r="H1545" s="4">
        <v>18</v>
      </c>
      <c r="I1545" s="4">
        <v>376</v>
      </c>
      <c r="J1545" s="6">
        <v>516.11</v>
      </c>
      <c r="K1545" s="4">
        <v>0.23100000000000001</v>
      </c>
      <c r="L1545" s="4" t="s">
        <v>15</v>
      </c>
      <c r="M1545" s="4">
        <f>Inventory[[#This Row],[Daily_Demand]]*Inventory[[#This Row],[Lead_Time_Days]]</f>
        <v>490</v>
      </c>
      <c r="N1545" s="4">
        <f>MAX(0, Inventory[[#This Row],[Demand_Duration_Lead_time]]+Inventory[[#This Row],[Safety_Stock]]-Inventory[[#This Row],[Current_Inventory]])</f>
        <v>116</v>
      </c>
      <c r="O15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45" s="8">
        <f>Inventory[[#This Row],[Current_Inventory]]*Inventory[[#This Row],[Unit_Cost]]</f>
        <v>202315.12</v>
      </c>
      <c r="Q1545" t="str">
        <f>IF(Inventory[[#This Row],[Stockout_Risk_Score]] &gt;= 0.8, "Critical",
   IF(Inventory[[#This Row],[Stockout_Risk_Score]] &gt;= 0.6, "High",
      IF(Inventory[[#This Row],[Stockout_Risk_Score]] &gt;= 0.3, "Medium", "Low")
   )
)</f>
        <v>Low</v>
      </c>
      <c r="R1545">
        <f>Inventory[[#This Row],[Lead_Time_Days]]*0.8</f>
        <v>5.6000000000000005</v>
      </c>
      <c r="S1545">
        <f>MAX(0,Inventory[[#This Row],[Daily_Demand]]*Inventory[[#This Row],[Adj_Lead_Time]]+Inventory[[#This Row],[Safety_Stock]]-Inventory[[#This Row],[Current_Inventory]])</f>
        <v>18.000000000000057</v>
      </c>
    </row>
    <row r="1546" spans="1:19" x14ac:dyDescent="0.25">
      <c r="A1546">
        <v>1545</v>
      </c>
      <c r="B1546" t="s">
        <v>1567</v>
      </c>
      <c r="C1546" s="4" t="s">
        <v>21</v>
      </c>
      <c r="D1546" t="s">
        <v>18</v>
      </c>
      <c r="E1546" s="4">
        <v>79</v>
      </c>
      <c r="F1546" s="4">
        <v>8</v>
      </c>
      <c r="G1546" s="4">
        <v>484</v>
      </c>
      <c r="H1546" s="4">
        <v>259</v>
      </c>
      <c r="I1546" s="4">
        <v>287</v>
      </c>
      <c r="J1546" s="6">
        <v>1135.67</v>
      </c>
      <c r="K1546" s="4">
        <v>0.51500000000000001</v>
      </c>
      <c r="L1546" s="4" t="s">
        <v>15</v>
      </c>
      <c r="M1546" s="4">
        <f>Inventory[[#This Row],[Daily_Demand]]*Inventory[[#This Row],[Lead_Time_Days]]</f>
        <v>632</v>
      </c>
      <c r="N1546" s="4">
        <f>MAX(0, Inventory[[#This Row],[Demand_Duration_Lead_time]]+Inventory[[#This Row],[Safety_Stock]]-Inventory[[#This Row],[Current_Inventory]])</f>
        <v>407</v>
      </c>
      <c r="O15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46" s="8">
        <f>Inventory[[#This Row],[Current_Inventory]]*Inventory[[#This Row],[Unit_Cost]]</f>
        <v>549664.28</v>
      </c>
      <c r="Q1546" t="str">
        <f>IF(Inventory[[#This Row],[Stockout_Risk_Score]] &gt;= 0.8, "Critical",
   IF(Inventory[[#This Row],[Stockout_Risk_Score]] &gt;= 0.6, "High",
      IF(Inventory[[#This Row],[Stockout_Risk_Score]] &gt;= 0.3, "Medium", "Low")
   )
)</f>
        <v>Medium</v>
      </c>
      <c r="R1546">
        <f>Inventory[[#This Row],[Lead_Time_Days]]*0.8</f>
        <v>6.4</v>
      </c>
      <c r="S1546">
        <f>MAX(0,Inventory[[#This Row],[Daily_Demand]]*Inventory[[#This Row],[Adj_Lead_Time]]+Inventory[[#This Row],[Safety_Stock]]-Inventory[[#This Row],[Current_Inventory]])</f>
        <v>280.60000000000002</v>
      </c>
    </row>
    <row r="1547" spans="1:19" x14ac:dyDescent="0.25">
      <c r="A1547">
        <v>1546</v>
      </c>
      <c r="B1547" t="s">
        <v>1568</v>
      </c>
      <c r="C1547" s="4" t="s">
        <v>41</v>
      </c>
      <c r="D1547" t="s">
        <v>18</v>
      </c>
      <c r="E1547" s="4">
        <v>15</v>
      </c>
      <c r="F1547" s="4">
        <v>10</v>
      </c>
      <c r="G1547" s="4">
        <v>182</v>
      </c>
      <c r="H1547" s="4">
        <v>209</v>
      </c>
      <c r="I1547" s="4">
        <v>181</v>
      </c>
      <c r="J1547" s="6">
        <v>1433.64</v>
      </c>
      <c r="K1547" s="4">
        <v>0.68300000000000005</v>
      </c>
      <c r="L1547" s="4" t="s">
        <v>27</v>
      </c>
      <c r="M1547" s="4">
        <f>Inventory[[#This Row],[Daily_Demand]]*Inventory[[#This Row],[Lead_Time_Days]]</f>
        <v>150</v>
      </c>
      <c r="N1547" s="4">
        <f>MAX(0, Inventory[[#This Row],[Demand_Duration_Lead_time]]+Inventory[[#This Row],[Safety_Stock]]-Inventory[[#This Row],[Current_Inventory]])</f>
        <v>177</v>
      </c>
      <c r="O15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47" s="8">
        <f>Inventory[[#This Row],[Current_Inventory]]*Inventory[[#This Row],[Unit_Cost]]</f>
        <v>260922.48</v>
      </c>
      <c r="Q1547" t="str">
        <f>IF(Inventory[[#This Row],[Stockout_Risk_Score]] &gt;= 0.8, "Critical",
   IF(Inventory[[#This Row],[Stockout_Risk_Score]] &gt;= 0.6, "High",
      IF(Inventory[[#This Row],[Stockout_Risk_Score]] &gt;= 0.3, "Medium", "Low")
   )
)</f>
        <v>High</v>
      </c>
      <c r="R1547">
        <f>Inventory[[#This Row],[Lead_Time_Days]]*0.8</f>
        <v>8</v>
      </c>
      <c r="S1547">
        <f>MAX(0,Inventory[[#This Row],[Daily_Demand]]*Inventory[[#This Row],[Adj_Lead_Time]]+Inventory[[#This Row],[Safety_Stock]]-Inventory[[#This Row],[Current_Inventory]])</f>
        <v>147</v>
      </c>
    </row>
    <row r="1548" spans="1:19" x14ac:dyDescent="0.25">
      <c r="A1548">
        <v>1547</v>
      </c>
      <c r="B1548" t="s">
        <v>1569</v>
      </c>
      <c r="C1548" s="4" t="s">
        <v>13</v>
      </c>
      <c r="D1548" t="s">
        <v>18</v>
      </c>
      <c r="E1548" s="4">
        <v>12</v>
      </c>
      <c r="F1548" s="4">
        <v>2</v>
      </c>
      <c r="G1548" s="4">
        <v>295</v>
      </c>
      <c r="H1548" s="4">
        <v>88</v>
      </c>
      <c r="I1548" s="4">
        <v>132</v>
      </c>
      <c r="J1548" s="6">
        <v>641.27</v>
      </c>
      <c r="K1548" s="4">
        <v>8.5999999999999993E-2</v>
      </c>
      <c r="L1548" s="4" t="s">
        <v>19</v>
      </c>
      <c r="M1548" s="4">
        <f>Inventory[[#This Row],[Daily_Demand]]*Inventory[[#This Row],[Lead_Time_Days]]</f>
        <v>24</v>
      </c>
      <c r="N1548" s="4">
        <f>MAX(0, Inventory[[#This Row],[Demand_Duration_Lead_time]]+Inventory[[#This Row],[Safety_Stock]]-Inventory[[#This Row],[Current_Inventory]])</f>
        <v>0</v>
      </c>
      <c r="O15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548" s="8">
        <f>Inventory[[#This Row],[Current_Inventory]]*Inventory[[#This Row],[Unit_Cost]]</f>
        <v>189174.65</v>
      </c>
      <c r="Q1548" t="str">
        <f>IF(Inventory[[#This Row],[Stockout_Risk_Score]] &gt;= 0.8, "Critical",
   IF(Inventory[[#This Row],[Stockout_Risk_Score]] &gt;= 0.6, "High",
      IF(Inventory[[#This Row],[Stockout_Risk_Score]] &gt;= 0.3, "Medium", "Low")
   )
)</f>
        <v>Low</v>
      </c>
      <c r="R1548">
        <f>Inventory[[#This Row],[Lead_Time_Days]]*0.8</f>
        <v>1.6</v>
      </c>
      <c r="S1548">
        <f>MAX(0,Inventory[[#This Row],[Daily_Demand]]*Inventory[[#This Row],[Adj_Lead_Time]]+Inventory[[#This Row],[Safety_Stock]]-Inventory[[#This Row],[Current_Inventory]])</f>
        <v>0</v>
      </c>
    </row>
    <row r="1549" spans="1:19" x14ac:dyDescent="0.25">
      <c r="A1549">
        <v>1548</v>
      </c>
      <c r="B1549" t="s">
        <v>1570</v>
      </c>
      <c r="C1549" s="4" t="s">
        <v>13</v>
      </c>
      <c r="D1549" t="s">
        <v>22</v>
      </c>
      <c r="E1549" s="4">
        <v>187</v>
      </c>
      <c r="F1549" s="4">
        <v>12</v>
      </c>
      <c r="G1549" s="4">
        <v>383</v>
      </c>
      <c r="H1549" s="4">
        <v>254</v>
      </c>
      <c r="I1549" s="4">
        <v>333</v>
      </c>
      <c r="J1549" s="6">
        <v>231.99</v>
      </c>
      <c r="K1549" s="4">
        <v>0.87</v>
      </c>
      <c r="L1549" s="4" t="s">
        <v>19</v>
      </c>
      <c r="M1549" s="4">
        <f>Inventory[[#This Row],[Daily_Demand]]*Inventory[[#This Row],[Lead_Time_Days]]</f>
        <v>2244</v>
      </c>
      <c r="N1549" s="4">
        <f>MAX(0, Inventory[[#This Row],[Demand_Duration_Lead_time]]+Inventory[[#This Row],[Safety_Stock]]-Inventory[[#This Row],[Current_Inventory]])</f>
        <v>2115</v>
      </c>
      <c r="O15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49" s="8">
        <f>Inventory[[#This Row],[Current_Inventory]]*Inventory[[#This Row],[Unit_Cost]]</f>
        <v>88852.17</v>
      </c>
      <c r="Q1549" t="str">
        <f>IF(Inventory[[#This Row],[Stockout_Risk_Score]] &gt;= 0.8, "Critical",
   IF(Inventory[[#This Row],[Stockout_Risk_Score]] &gt;= 0.6, "High",
      IF(Inventory[[#This Row],[Stockout_Risk_Score]] &gt;= 0.3, "Medium", "Low")
   )
)</f>
        <v>Critical</v>
      </c>
      <c r="R1549">
        <f>Inventory[[#This Row],[Lead_Time_Days]]*0.8</f>
        <v>9.6000000000000014</v>
      </c>
      <c r="S1549">
        <f>MAX(0,Inventory[[#This Row],[Daily_Demand]]*Inventory[[#This Row],[Adj_Lead_Time]]+Inventory[[#This Row],[Safety_Stock]]-Inventory[[#This Row],[Current_Inventory]])</f>
        <v>1666.2000000000003</v>
      </c>
    </row>
    <row r="1550" spans="1:19" x14ac:dyDescent="0.25">
      <c r="A1550">
        <v>1549</v>
      </c>
      <c r="B1550" t="s">
        <v>1571</v>
      </c>
      <c r="C1550" s="4" t="s">
        <v>17</v>
      </c>
      <c r="D1550" t="s">
        <v>22</v>
      </c>
      <c r="E1550" s="4">
        <v>138</v>
      </c>
      <c r="F1550" s="4">
        <v>11</v>
      </c>
      <c r="G1550" s="4">
        <v>661</v>
      </c>
      <c r="H1550" s="4">
        <v>199</v>
      </c>
      <c r="I1550" s="4">
        <v>271</v>
      </c>
      <c r="J1550" s="6">
        <v>656.64</v>
      </c>
      <c r="K1550" s="4">
        <v>0.59399999999999997</v>
      </c>
      <c r="L1550" s="4" t="s">
        <v>15</v>
      </c>
      <c r="M1550" s="4">
        <f>Inventory[[#This Row],[Daily_Demand]]*Inventory[[#This Row],[Lead_Time_Days]]</f>
        <v>1518</v>
      </c>
      <c r="N1550" s="4">
        <f>MAX(0, Inventory[[#This Row],[Demand_Duration_Lead_time]]+Inventory[[#This Row],[Safety_Stock]]-Inventory[[#This Row],[Current_Inventory]])</f>
        <v>1056</v>
      </c>
      <c r="O15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50" s="8">
        <f>Inventory[[#This Row],[Current_Inventory]]*Inventory[[#This Row],[Unit_Cost]]</f>
        <v>434039.03999999998</v>
      </c>
      <c r="Q1550" t="str">
        <f>IF(Inventory[[#This Row],[Stockout_Risk_Score]] &gt;= 0.8, "Critical",
   IF(Inventory[[#This Row],[Stockout_Risk_Score]] &gt;= 0.6, "High",
      IF(Inventory[[#This Row],[Stockout_Risk_Score]] &gt;= 0.3, "Medium", "Low")
   )
)</f>
        <v>Medium</v>
      </c>
      <c r="R1550">
        <f>Inventory[[#This Row],[Lead_Time_Days]]*0.8</f>
        <v>8.8000000000000007</v>
      </c>
      <c r="S1550">
        <f>MAX(0,Inventory[[#This Row],[Daily_Demand]]*Inventory[[#This Row],[Adj_Lead_Time]]+Inventory[[#This Row],[Safety_Stock]]-Inventory[[#This Row],[Current_Inventory]])</f>
        <v>752.40000000000009</v>
      </c>
    </row>
    <row r="1551" spans="1:19" x14ac:dyDescent="0.25">
      <c r="A1551">
        <v>1550</v>
      </c>
      <c r="B1551" t="s">
        <v>1572</v>
      </c>
      <c r="C1551" s="4" t="s">
        <v>17</v>
      </c>
      <c r="D1551" t="s">
        <v>14</v>
      </c>
      <c r="E1551" s="4">
        <v>185</v>
      </c>
      <c r="F1551" s="4">
        <v>5</v>
      </c>
      <c r="G1551" s="4">
        <v>794</v>
      </c>
      <c r="H1551" s="4">
        <v>95</v>
      </c>
      <c r="I1551" s="4">
        <v>155</v>
      </c>
      <c r="J1551" s="6">
        <v>1553.51</v>
      </c>
      <c r="K1551" s="4">
        <v>0.99</v>
      </c>
      <c r="L1551" s="4" t="s">
        <v>19</v>
      </c>
      <c r="M1551" s="4">
        <f>Inventory[[#This Row],[Daily_Demand]]*Inventory[[#This Row],[Lead_Time_Days]]</f>
        <v>925</v>
      </c>
      <c r="N1551" s="4">
        <f>MAX(0, Inventory[[#This Row],[Demand_Duration_Lead_time]]+Inventory[[#This Row],[Safety_Stock]]-Inventory[[#This Row],[Current_Inventory]])</f>
        <v>226</v>
      </c>
      <c r="O15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51" s="8">
        <f>Inventory[[#This Row],[Current_Inventory]]*Inventory[[#This Row],[Unit_Cost]]</f>
        <v>1233486.94</v>
      </c>
      <c r="Q1551" t="str">
        <f>IF(Inventory[[#This Row],[Stockout_Risk_Score]] &gt;= 0.8, "Critical",
   IF(Inventory[[#This Row],[Stockout_Risk_Score]] &gt;= 0.6, "High",
      IF(Inventory[[#This Row],[Stockout_Risk_Score]] &gt;= 0.3, "Medium", "Low")
   )
)</f>
        <v>Critical</v>
      </c>
      <c r="R1551">
        <f>Inventory[[#This Row],[Lead_Time_Days]]*0.8</f>
        <v>4</v>
      </c>
      <c r="S1551">
        <f>MAX(0,Inventory[[#This Row],[Daily_Demand]]*Inventory[[#This Row],[Adj_Lead_Time]]+Inventory[[#This Row],[Safety_Stock]]-Inventory[[#This Row],[Current_Inventory]])</f>
        <v>41</v>
      </c>
    </row>
    <row r="1552" spans="1:19" x14ac:dyDescent="0.25">
      <c r="A1552">
        <v>1551</v>
      </c>
      <c r="B1552" t="s">
        <v>1573</v>
      </c>
      <c r="C1552" s="4" t="s">
        <v>17</v>
      </c>
      <c r="D1552" t="s">
        <v>18</v>
      </c>
      <c r="E1552" s="4">
        <v>152</v>
      </c>
      <c r="F1552" s="4">
        <v>7</v>
      </c>
      <c r="G1552" s="4">
        <v>499</v>
      </c>
      <c r="H1552" s="4">
        <v>280</v>
      </c>
      <c r="I1552" s="4">
        <v>343</v>
      </c>
      <c r="J1552" s="6">
        <v>1760.93</v>
      </c>
      <c r="K1552" s="4">
        <v>2.5999999999999999E-2</v>
      </c>
      <c r="L1552" s="4" t="s">
        <v>19</v>
      </c>
      <c r="M1552" s="4">
        <f>Inventory[[#This Row],[Daily_Demand]]*Inventory[[#This Row],[Lead_Time_Days]]</f>
        <v>1064</v>
      </c>
      <c r="N1552" s="4">
        <f>MAX(0, Inventory[[#This Row],[Demand_Duration_Lead_time]]+Inventory[[#This Row],[Safety_Stock]]-Inventory[[#This Row],[Current_Inventory]])</f>
        <v>845</v>
      </c>
      <c r="O15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52" s="8">
        <f>Inventory[[#This Row],[Current_Inventory]]*Inventory[[#This Row],[Unit_Cost]]</f>
        <v>878704.07000000007</v>
      </c>
      <c r="Q1552" t="str">
        <f>IF(Inventory[[#This Row],[Stockout_Risk_Score]] &gt;= 0.8, "Critical",
   IF(Inventory[[#This Row],[Stockout_Risk_Score]] &gt;= 0.6, "High",
      IF(Inventory[[#This Row],[Stockout_Risk_Score]] &gt;= 0.3, "Medium", "Low")
   )
)</f>
        <v>Low</v>
      </c>
      <c r="R1552">
        <f>Inventory[[#This Row],[Lead_Time_Days]]*0.8</f>
        <v>5.6000000000000005</v>
      </c>
      <c r="S1552">
        <f>MAX(0,Inventory[[#This Row],[Daily_Demand]]*Inventory[[#This Row],[Adj_Lead_Time]]+Inventory[[#This Row],[Safety_Stock]]-Inventory[[#This Row],[Current_Inventory]])</f>
        <v>632.20000000000005</v>
      </c>
    </row>
    <row r="1553" spans="1:19" x14ac:dyDescent="0.25">
      <c r="A1553">
        <v>1552</v>
      </c>
      <c r="B1553" t="s">
        <v>1574</v>
      </c>
      <c r="C1553" s="4" t="s">
        <v>21</v>
      </c>
      <c r="D1553" t="s">
        <v>14</v>
      </c>
      <c r="E1553" s="4">
        <v>171</v>
      </c>
      <c r="F1553" s="4">
        <v>11</v>
      </c>
      <c r="G1553" s="4">
        <v>708</v>
      </c>
      <c r="H1553" s="4">
        <v>271</v>
      </c>
      <c r="I1553" s="4">
        <v>115</v>
      </c>
      <c r="J1553" s="6">
        <v>1830.16</v>
      </c>
      <c r="K1553" s="4">
        <v>0.83099999999999996</v>
      </c>
      <c r="L1553" s="4" t="s">
        <v>27</v>
      </c>
      <c r="M1553" s="4">
        <f>Inventory[[#This Row],[Daily_Demand]]*Inventory[[#This Row],[Lead_Time_Days]]</f>
        <v>1881</v>
      </c>
      <c r="N1553" s="4">
        <f>MAX(0, Inventory[[#This Row],[Demand_Duration_Lead_time]]+Inventory[[#This Row],[Safety_Stock]]-Inventory[[#This Row],[Current_Inventory]])</f>
        <v>1444</v>
      </c>
      <c r="O15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53" s="8">
        <f>Inventory[[#This Row],[Current_Inventory]]*Inventory[[#This Row],[Unit_Cost]]</f>
        <v>1295753.28</v>
      </c>
      <c r="Q1553" t="str">
        <f>IF(Inventory[[#This Row],[Stockout_Risk_Score]] &gt;= 0.8, "Critical",
   IF(Inventory[[#This Row],[Stockout_Risk_Score]] &gt;= 0.6, "High",
      IF(Inventory[[#This Row],[Stockout_Risk_Score]] &gt;= 0.3, "Medium", "Low")
   )
)</f>
        <v>Critical</v>
      </c>
      <c r="R1553">
        <f>Inventory[[#This Row],[Lead_Time_Days]]*0.8</f>
        <v>8.8000000000000007</v>
      </c>
      <c r="S1553">
        <f>MAX(0,Inventory[[#This Row],[Daily_Demand]]*Inventory[[#This Row],[Adj_Lead_Time]]+Inventory[[#This Row],[Safety_Stock]]-Inventory[[#This Row],[Current_Inventory]])</f>
        <v>1067.8000000000002</v>
      </c>
    </row>
    <row r="1554" spans="1:19" x14ac:dyDescent="0.25">
      <c r="A1554">
        <v>1553</v>
      </c>
      <c r="B1554" t="s">
        <v>1575</v>
      </c>
      <c r="C1554" s="4" t="s">
        <v>13</v>
      </c>
      <c r="D1554" t="s">
        <v>18</v>
      </c>
      <c r="E1554" s="4">
        <v>103</v>
      </c>
      <c r="F1554" s="4">
        <v>8</v>
      </c>
      <c r="G1554" s="4">
        <v>479</v>
      </c>
      <c r="H1554" s="4">
        <v>10</v>
      </c>
      <c r="I1554" s="4">
        <v>244</v>
      </c>
      <c r="J1554" s="6">
        <v>788.79</v>
      </c>
      <c r="K1554" s="4">
        <v>0.79200000000000004</v>
      </c>
      <c r="L1554" s="4" t="s">
        <v>19</v>
      </c>
      <c r="M1554" s="4">
        <f>Inventory[[#This Row],[Daily_Demand]]*Inventory[[#This Row],[Lead_Time_Days]]</f>
        <v>824</v>
      </c>
      <c r="N1554" s="4">
        <f>MAX(0, Inventory[[#This Row],[Demand_Duration_Lead_time]]+Inventory[[#This Row],[Safety_Stock]]-Inventory[[#This Row],[Current_Inventory]])</f>
        <v>355</v>
      </c>
      <c r="O15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54" s="8">
        <f>Inventory[[#This Row],[Current_Inventory]]*Inventory[[#This Row],[Unit_Cost]]</f>
        <v>377830.41</v>
      </c>
      <c r="Q1554" t="str">
        <f>IF(Inventory[[#This Row],[Stockout_Risk_Score]] &gt;= 0.8, "Critical",
   IF(Inventory[[#This Row],[Stockout_Risk_Score]] &gt;= 0.6, "High",
      IF(Inventory[[#This Row],[Stockout_Risk_Score]] &gt;= 0.3, "Medium", "Low")
   )
)</f>
        <v>High</v>
      </c>
      <c r="R1554">
        <f>Inventory[[#This Row],[Lead_Time_Days]]*0.8</f>
        <v>6.4</v>
      </c>
      <c r="S1554">
        <f>MAX(0,Inventory[[#This Row],[Daily_Demand]]*Inventory[[#This Row],[Adj_Lead_Time]]+Inventory[[#This Row],[Safety_Stock]]-Inventory[[#This Row],[Current_Inventory]])</f>
        <v>190.20000000000005</v>
      </c>
    </row>
    <row r="1555" spans="1:19" x14ac:dyDescent="0.25">
      <c r="A1555">
        <v>1554</v>
      </c>
      <c r="B1555" t="s">
        <v>1576</v>
      </c>
      <c r="C1555" s="4" t="s">
        <v>21</v>
      </c>
      <c r="D1555" t="s">
        <v>22</v>
      </c>
      <c r="E1555" s="4">
        <v>76</v>
      </c>
      <c r="F1555" s="4">
        <v>8</v>
      </c>
      <c r="G1555" s="4">
        <v>284</v>
      </c>
      <c r="H1555" s="4">
        <v>29</v>
      </c>
      <c r="I1555" s="4">
        <v>237</v>
      </c>
      <c r="J1555" s="6">
        <v>776.45</v>
      </c>
      <c r="K1555" s="4">
        <v>0.13300000000000001</v>
      </c>
      <c r="L1555" s="4" t="s">
        <v>19</v>
      </c>
      <c r="M1555" s="4">
        <f>Inventory[[#This Row],[Daily_Demand]]*Inventory[[#This Row],[Lead_Time_Days]]</f>
        <v>608</v>
      </c>
      <c r="N1555" s="4">
        <f>MAX(0, Inventory[[#This Row],[Demand_Duration_Lead_time]]+Inventory[[#This Row],[Safety_Stock]]-Inventory[[#This Row],[Current_Inventory]])</f>
        <v>353</v>
      </c>
      <c r="O15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55" s="8">
        <f>Inventory[[#This Row],[Current_Inventory]]*Inventory[[#This Row],[Unit_Cost]]</f>
        <v>220511.80000000002</v>
      </c>
      <c r="Q1555" t="str">
        <f>IF(Inventory[[#This Row],[Stockout_Risk_Score]] &gt;= 0.8, "Critical",
   IF(Inventory[[#This Row],[Stockout_Risk_Score]] &gt;= 0.6, "High",
      IF(Inventory[[#This Row],[Stockout_Risk_Score]] &gt;= 0.3, "Medium", "Low")
   )
)</f>
        <v>Low</v>
      </c>
      <c r="R1555">
        <f>Inventory[[#This Row],[Lead_Time_Days]]*0.8</f>
        <v>6.4</v>
      </c>
      <c r="S1555">
        <f>MAX(0,Inventory[[#This Row],[Daily_Demand]]*Inventory[[#This Row],[Adj_Lead_Time]]+Inventory[[#This Row],[Safety_Stock]]-Inventory[[#This Row],[Current_Inventory]])</f>
        <v>231.40000000000009</v>
      </c>
    </row>
    <row r="1556" spans="1:19" x14ac:dyDescent="0.25">
      <c r="A1556">
        <v>1555</v>
      </c>
      <c r="B1556" t="s">
        <v>1577</v>
      </c>
      <c r="C1556" s="4" t="s">
        <v>41</v>
      </c>
      <c r="D1556" t="s">
        <v>22</v>
      </c>
      <c r="E1556" s="4">
        <v>117</v>
      </c>
      <c r="F1556" s="4">
        <v>9</v>
      </c>
      <c r="G1556" s="4">
        <v>558</v>
      </c>
      <c r="H1556" s="4">
        <v>139</v>
      </c>
      <c r="I1556" s="4">
        <v>96</v>
      </c>
      <c r="J1556" s="6">
        <v>843.08</v>
      </c>
      <c r="K1556" s="4">
        <v>0.33500000000000002</v>
      </c>
      <c r="L1556" s="4" t="s">
        <v>19</v>
      </c>
      <c r="M1556" s="4">
        <f>Inventory[[#This Row],[Daily_Demand]]*Inventory[[#This Row],[Lead_Time_Days]]</f>
        <v>1053</v>
      </c>
      <c r="N1556" s="4">
        <f>MAX(0, Inventory[[#This Row],[Demand_Duration_Lead_time]]+Inventory[[#This Row],[Safety_Stock]]-Inventory[[#This Row],[Current_Inventory]])</f>
        <v>634</v>
      </c>
      <c r="O15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56" s="8">
        <f>Inventory[[#This Row],[Current_Inventory]]*Inventory[[#This Row],[Unit_Cost]]</f>
        <v>470438.64</v>
      </c>
      <c r="Q1556" t="str">
        <f>IF(Inventory[[#This Row],[Stockout_Risk_Score]] &gt;= 0.8, "Critical",
   IF(Inventory[[#This Row],[Stockout_Risk_Score]] &gt;= 0.6, "High",
      IF(Inventory[[#This Row],[Stockout_Risk_Score]] &gt;= 0.3, "Medium", "Low")
   )
)</f>
        <v>Medium</v>
      </c>
      <c r="R1556">
        <f>Inventory[[#This Row],[Lead_Time_Days]]*0.8</f>
        <v>7.2</v>
      </c>
      <c r="S1556">
        <f>MAX(0,Inventory[[#This Row],[Daily_Demand]]*Inventory[[#This Row],[Adj_Lead_Time]]+Inventory[[#This Row],[Safety_Stock]]-Inventory[[#This Row],[Current_Inventory]])</f>
        <v>423.4</v>
      </c>
    </row>
    <row r="1557" spans="1:19" x14ac:dyDescent="0.25">
      <c r="A1557">
        <v>1556</v>
      </c>
      <c r="B1557" t="s">
        <v>1578</v>
      </c>
      <c r="C1557" s="4" t="s">
        <v>17</v>
      </c>
      <c r="D1557" t="s">
        <v>18</v>
      </c>
      <c r="E1557" s="4">
        <v>111</v>
      </c>
      <c r="F1557" s="4">
        <v>11</v>
      </c>
      <c r="G1557" s="4">
        <v>405</v>
      </c>
      <c r="H1557" s="4">
        <v>267</v>
      </c>
      <c r="I1557" s="4">
        <v>74</v>
      </c>
      <c r="J1557" s="6">
        <v>782.83</v>
      </c>
      <c r="K1557" s="4">
        <v>0.88500000000000001</v>
      </c>
      <c r="L1557" s="4" t="s">
        <v>19</v>
      </c>
      <c r="M1557" s="4">
        <f>Inventory[[#This Row],[Daily_Demand]]*Inventory[[#This Row],[Lead_Time_Days]]</f>
        <v>1221</v>
      </c>
      <c r="N1557" s="4">
        <f>MAX(0, Inventory[[#This Row],[Demand_Duration_Lead_time]]+Inventory[[#This Row],[Safety_Stock]]-Inventory[[#This Row],[Current_Inventory]])</f>
        <v>1083</v>
      </c>
      <c r="O15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57" s="8">
        <f>Inventory[[#This Row],[Current_Inventory]]*Inventory[[#This Row],[Unit_Cost]]</f>
        <v>317046.15000000002</v>
      </c>
      <c r="Q1557" t="str">
        <f>IF(Inventory[[#This Row],[Stockout_Risk_Score]] &gt;= 0.8, "Critical",
   IF(Inventory[[#This Row],[Stockout_Risk_Score]] &gt;= 0.6, "High",
      IF(Inventory[[#This Row],[Stockout_Risk_Score]] &gt;= 0.3, "Medium", "Low")
   )
)</f>
        <v>Critical</v>
      </c>
      <c r="R1557">
        <f>Inventory[[#This Row],[Lead_Time_Days]]*0.8</f>
        <v>8.8000000000000007</v>
      </c>
      <c r="S1557">
        <f>MAX(0,Inventory[[#This Row],[Daily_Demand]]*Inventory[[#This Row],[Adj_Lead_Time]]+Inventory[[#This Row],[Safety_Stock]]-Inventory[[#This Row],[Current_Inventory]])</f>
        <v>838.80000000000018</v>
      </c>
    </row>
    <row r="1558" spans="1:19" x14ac:dyDescent="0.25">
      <c r="A1558">
        <v>1557</v>
      </c>
      <c r="B1558" t="s">
        <v>1579</v>
      </c>
      <c r="C1558" s="4" t="s">
        <v>21</v>
      </c>
      <c r="D1558" t="s">
        <v>18</v>
      </c>
      <c r="E1558" s="4">
        <v>38</v>
      </c>
      <c r="F1558" s="4">
        <v>9</v>
      </c>
      <c r="G1558" s="4">
        <v>104</v>
      </c>
      <c r="H1558" s="4">
        <v>140</v>
      </c>
      <c r="I1558" s="4">
        <v>115</v>
      </c>
      <c r="J1558" s="6">
        <v>1349.08</v>
      </c>
      <c r="K1558" s="4">
        <v>0.51800000000000002</v>
      </c>
      <c r="L1558" s="4" t="s">
        <v>27</v>
      </c>
      <c r="M1558" s="4">
        <f>Inventory[[#This Row],[Daily_Demand]]*Inventory[[#This Row],[Lead_Time_Days]]</f>
        <v>342</v>
      </c>
      <c r="N1558" s="4">
        <f>MAX(0, Inventory[[#This Row],[Demand_Duration_Lead_time]]+Inventory[[#This Row],[Safety_Stock]]-Inventory[[#This Row],[Current_Inventory]])</f>
        <v>378</v>
      </c>
      <c r="O15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58" s="8">
        <f>Inventory[[#This Row],[Current_Inventory]]*Inventory[[#This Row],[Unit_Cost]]</f>
        <v>140304.32000000001</v>
      </c>
      <c r="Q1558" t="str">
        <f>IF(Inventory[[#This Row],[Stockout_Risk_Score]] &gt;= 0.8, "Critical",
   IF(Inventory[[#This Row],[Stockout_Risk_Score]] &gt;= 0.6, "High",
      IF(Inventory[[#This Row],[Stockout_Risk_Score]] &gt;= 0.3, "Medium", "Low")
   )
)</f>
        <v>Medium</v>
      </c>
      <c r="R1558">
        <f>Inventory[[#This Row],[Lead_Time_Days]]*0.8</f>
        <v>7.2</v>
      </c>
      <c r="S1558">
        <f>MAX(0,Inventory[[#This Row],[Daily_Demand]]*Inventory[[#This Row],[Adj_Lead_Time]]+Inventory[[#This Row],[Safety_Stock]]-Inventory[[#This Row],[Current_Inventory]])</f>
        <v>309.60000000000002</v>
      </c>
    </row>
    <row r="1559" spans="1:19" x14ac:dyDescent="0.25">
      <c r="A1559">
        <v>1558</v>
      </c>
      <c r="B1559" t="s">
        <v>1580</v>
      </c>
      <c r="C1559" s="4" t="s">
        <v>21</v>
      </c>
      <c r="D1559" t="s">
        <v>22</v>
      </c>
      <c r="E1559" s="4">
        <v>61</v>
      </c>
      <c r="F1559" s="4">
        <v>9</v>
      </c>
      <c r="G1559" s="4">
        <v>727</v>
      </c>
      <c r="H1559" s="4">
        <v>16</v>
      </c>
      <c r="I1559" s="4">
        <v>384</v>
      </c>
      <c r="J1559" s="6">
        <v>748.73</v>
      </c>
      <c r="K1559" s="4">
        <v>0.40100000000000002</v>
      </c>
      <c r="L1559" s="4" t="s">
        <v>27</v>
      </c>
      <c r="M1559" s="4">
        <f>Inventory[[#This Row],[Daily_Demand]]*Inventory[[#This Row],[Lead_Time_Days]]</f>
        <v>549</v>
      </c>
      <c r="N1559" s="4">
        <f>MAX(0, Inventory[[#This Row],[Demand_Duration_Lead_time]]+Inventory[[#This Row],[Safety_Stock]]-Inventory[[#This Row],[Current_Inventory]])</f>
        <v>0</v>
      </c>
      <c r="O15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59" s="8">
        <f>Inventory[[#This Row],[Current_Inventory]]*Inventory[[#This Row],[Unit_Cost]]</f>
        <v>544326.71</v>
      </c>
      <c r="Q1559" t="str">
        <f>IF(Inventory[[#This Row],[Stockout_Risk_Score]] &gt;= 0.8, "Critical",
   IF(Inventory[[#This Row],[Stockout_Risk_Score]] &gt;= 0.6, "High",
      IF(Inventory[[#This Row],[Stockout_Risk_Score]] &gt;= 0.3, "Medium", "Low")
   )
)</f>
        <v>Medium</v>
      </c>
      <c r="R1559">
        <f>Inventory[[#This Row],[Lead_Time_Days]]*0.8</f>
        <v>7.2</v>
      </c>
      <c r="S1559">
        <f>MAX(0,Inventory[[#This Row],[Daily_Demand]]*Inventory[[#This Row],[Adj_Lead_Time]]+Inventory[[#This Row],[Safety_Stock]]-Inventory[[#This Row],[Current_Inventory]])</f>
        <v>0</v>
      </c>
    </row>
    <row r="1560" spans="1:19" x14ac:dyDescent="0.25">
      <c r="A1560">
        <v>1559</v>
      </c>
      <c r="B1560" t="s">
        <v>1581</v>
      </c>
      <c r="C1560" s="4" t="s">
        <v>41</v>
      </c>
      <c r="D1560" t="s">
        <v>22</v>
      </c>
      <c r="E1560" s="4">
        <v>121</v>
      </c>
      <c r="F1560" s="4">
        <v>9</v>
      </c>
      <c r="G1560" s="4">
        <v>335</v>
      </c>
      <c r="H1560" s="4">
        <v>250</v>
      </c>
      <c r="I1560" s="4">
        <v>116</v>
      </c>
      <c r="J1560" s="6">
        <v>89.67</v>
      </c>
      <c r="K1560" s="4">
        <v>0.90500000000000003</v>
      </c>
      <c r="L1560" s="4" t="s">
        <v>19</v>
      </c>
      <c r="M1560" s="4">
        <f>Inventory[[#This Row],[Daily_Demand]]*Inventory[[#This Row],[Lead_Time_Days]]</f>
        <v>1089</v>
      </c>
      <c r="N1560" s="4">
        <f>MAX(0, Inventory[[#This Row],[Demand_Duration_Lead_time]]+Inventory[[#This Row],[Safety_Stock]]-Inventory[[#This Row],[Current_Inventory]])</f>
        <v>1004</v>
      </c>
      <c r="O15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60" s="8">
        <f>Inventory[[#This Row],[Current_Inventory]]*Inventory[[#This Row],[Unit_Cost]]</f>
        <v>30039.45</v>
      </c>
      <c r="Q1560" t="str">
        <f>IF(Inventory[[#This Row],[Stockout_Risk_Score]] &gt;= 0.8, "Critical",
   IF(Inventory[[#This Row],[Stockout_Risk_Score]] &gt;= 0.6, "High",
      IF(Inventory[[#This Row],[Stockout_Risk_Score]] &gt;= 0.3, "Medium", "Low")
   )
)</f>
        <v>Critical</v>
      </c>
      <c r="R1560">
        <f>Inventory[[#This Row],[Lead_Time_Days]]*0.8</f>
        <v>7.2</v>
      </c>
      <c r="S1560">
        <f>MAX(0,Inventory[[#This Row],[Daily_Demand]]*Inventory[[#This Row],[Adj_Lead_Time]]+Inventory[[#This Row],[Safety_Stock]]-Inventory[[#This Row],[Current_Inventory]])</f>
        <v>786.2</v>
      </c>
    </row>
    <row r="1561" spans="1:19" x14ac:dyDescent="0.25">
      <c r="A1561">
        <v>1560</v>
      </c>
      <c r="B1561" t="s">
        <v>1582</v>
      </c>
      <c r="C1561" s="4" t="s">
        <v>26</v>
      </c>
      <c r="D1561" t="s">
        <v>14</v>
      </c>
      <c r="E1561" s="4">
        <v>124</v>
      </c>
      <c r="F1561" s="4">
        <v>13</v>
      </c>
      <c r="G1561" s="4">
        <v>262</v>
      </c>
      <c r="H1561" s="4">
        <v>201</v>
      </c>
      <c r="I1561" s="4">
        <v>246</v>
      </c>
      <c r="J1561" s="6">
        <v>906.1</v>
      </c>
      <c r="K1561" s="4">
        <v>9.2999999999999999E-2</v>
      </c>
      <c r="L1561" s="4" t="s">
        <v>27</v>
      </c>
      <c r="M1561" s="4">
        <f>Inventory[[#This Row],[Daily_Demand]]*Inventory[[#This Row],[Lead_Time_Days]]</f>
        <v>1612</v>
      </c>
      <c r="N1561" s="4">
        <f>MAX(0, Inventory[[#This Row],[Demand_Duration_Lead_time]]+Inventory[[#This Row],[Safety_Stock]]-Inventory[[#This Row],[Current_Inventory]])</f>
        <v>1551</v>
      </c>
      <c r="O15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61" s="8">
        <f>Inventory[[#This Row],[Current_Inventory]]*Inventory[[#This Row],[Unit_Cost]]</f>
        <v>237398.2</v>
      </c>
      <c r="Q1561" t="str">
        <f>IF(Inventory[[#This Row],[Stockout_Risk_Score]] &gt;= 0.8, "Critical",
   IF(Inventory[[#This Row],[Stockout_Risk_Score]] &gt;= 0.6, "High",
      IF(Inventory[[#This Row],[Stockout_Risk_Score]] &gt;= 0.3, "Medium", "Low")
   )
)</f>
        <v>Low</v>
      </c>
      <c r="R1561">
        <f>Inventory[[#This Row],[Lead_Time_Days]]*0.8</f>
        <v>10.4</v>
      </c>
      <c r="S1561">
        <f>MAX(0,Inventory[[#This Row],[Daily_Demand]]*Inventory[[#This Row],[Adj_Lead_Time]]+Inventory[[#This Row],[Safety_Stock]]-Inventory[[#This Row],[Current_Inventory]])</f>
        <v>1228.6000000000001</v>
      </c>
    </row>
    <row r="1562" spans="1:19" x14ac:dyDescent="0.25">
      <c r="A1562">
        <v>1561</v>
      </c>
      <c r="B1562" t="s">
        <v>1583</v>
      </c>
      <c r="C1562" s="4" t="s">
        <v>13</v>
      </c>
      <c r="D1562" t="s">
        <v>22</v>
      </c>
      <c r="E1562" s="4">
        <v>151</v>
      </c>
      <c r="F1562" s="4">
        <v>9</v>
      </c>
      <c r="G1562" s="4">
        <v>488</v>
      </c>
      <c r="H1562" s="4">
        <v>124</v>
      </c>
      <c r="I1562" s="4">
        <v>295</v>
      </c>
      <c r="J1562" s="6">
        <v>487.1</v>
      </c>
      <c r="K1562" s="4">
        <v>0.47299999999999998</v>
      </c>
      <c r="L1562" s="4" t="s">
        <v>15</v>
      </c>
      <c r="M1562" s="4">
        <f>Inventory[[#This Row],[Daily_Demand]]*Inventory[[#This Row],[Lead_Time_Days]]</f>
        <v>1359</v>
      </c>
      <c r="N1562" s="4">
        <f>MAX(0, Inventory[[#This Row],[Demand_Duration_Lead_time]]+Inventory[[#This Row],[Safety_Stock]]-Inventory[[#This Row],[Current_Inventory]])</f>
        <v>995</v>
      </c>
      <c r="O15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62" s="8">
        <f>Inventory[[#This Row],[Current_Inventory]]*Inventory[[#This Row],[Unit_Cost]]</f>
        <v>237704.80000000002</v>
      </c>
      <c r="Q1562" t="str">
        <f>IF(Inventory[[#This Row],[Stockout_Risk_Score]] &gt;= 0.8, "Critical",
   IF(Inventory[[#This Row],[Stockout_Risk_Score]] &gt;= 0.6, "High",
      IF(Inventory[[#This Row],[Stockout_Risk_Score]] &gt;= 0.3, "Medium", "Low")
   )
)</f>
        <v>Medium</v>
      </c>
      <c r="R1562">
        <f>Inventory[[#This Row],[Lead_Time_Days]]*0.8</f>
        <v>7.2</v>
      </c>
      <c r="S1562">
        <f>MAX(0,Inventory[[#This Row],[Daily_Demand]]*Inventory[[#This Row],[Adj_Lead_Time]]+Inventory[[#This Row],[Safety_Stock]]-Inventory[[#This Row],[Current_Inventory]])</f>
        <v>723.2</v>
      </c>
    </row>
    <row r="1563" spans="1:19" x14ac:dyDescent="0.25">
      <c r="A1563">
        <v>1562</v>
      </c>
      <c r="B1563" t="s">
        <v>1584</v>
      </c>
      <c r="C1563" s="4" t="s">
        <v>26</v>
      </c>
      <c r="D1563" t="s">
        <v>18</v>
      </c>
      <c r="E1563" s="4">
        <v>75</v>
      </c>
      <c r="F1563" s="4">
        <v>7</v>
      </c>
      <c r="G1563" s="4">
        <v>361</v>
      </c>
      <c r="H1563" s="4">
        <v>111</v>
      </c>
      <c r="I1563" s="4">
        <v>345</v>
      </c>
      <c r="J1563" s="6">
        <v>106.17</v>
      </c>
      <c r="K1563" s="4">
        <v>0.65200000000000002</v>
      </c>
      <c r="L1563" s="4" t="s">
        <v>27</v>
      </c>
      <c r="M1563" s="4">
        <f>Inventory[[#This Row],[Daily_Demand]]*Inventory[[#This Row],[Lead_Time_Days]]</f>
        <v>525</v>
      </c>
      <c r="N1563" s="4">
        <f>MAX(0, Inventory[[#This Row],[Demand_Duration_Lead_time]]+Inventory[[#This Row],[Safety_Stock]]-Inventory[[#This Row],[Current_Inventory]])</f>
        <v>275</v>
      </c>
      <c r="O15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63" s="8">
        <f>Inventory[[#This Row],[Current_Inventory]]*Inventory[[#This Row],[Unit_Cost]]</f>
        <v>38327.370000000003</v>
      </c>
      <c r="Q1563" t="str">
        <f>IF(Inventory[[#This Row],[Stockout_Risk_Score]] &gt;= 0.8, "Critical",
   IF(Inventory[[#This Row],[Stockout_Risk_Score]] &gt;= 0.6, "High",
      IF(Inventory[[#This Row],[Stockout_Risk_Score]] &gt;= 0.3, "Medium", "Low")
   )
)</f>
        <v>High</v>
      </c>
      <c r="R1563">
        <f>Inventory[[#This Row],[Lead_Time_Days]]*0.8</f>
        <v>5.6000000000000005</v>
      </c>
      <c r="S1563">
        <f>MAX(0,Inventory[[#This Row],[Daily_Demand]]*Inventory[[#This Row],[Adj_Lead_Time]]+Inventory[[#This Row],[Safety_Stock]]-Inventory[[#This Row],[Current_Inventory]])</f>
        <v>170</v>
      </c>
    </row>
    <row r="1564" spans="1:19" x14ac:dyDescent="0.25">
      <c r="A1564">
        <v>1563</v>
      </c>
      <c r="B1564" t="s">
        <v>1585</v>
      </c>
      <c r="C1564" s="4" t="s">
        <v>17</v>
      </c>
      <c r="D1564" t="s">
        <v>14</v>
      </c>
      <c r="E1564" s="4">
        <v>163</v>
      </c>
      <c r="F1564" s="4">
        <v>10</v>
      </c>
      <c r="G1564" s="4">
        <v>196</v>
      </c>
      <c r="H1564" s="4">
        <v>10</v>
      </c>
      <c r="I1564" s="4">
        <v>149</v>
      </c>
      <c r="J1564" s="6">
        <v>968.14</v>
      </c>
      <c r="K1564" s="4">
        <v>0.60899999999999999</v>
      </c>
      <c r="L1564" s="4" t="s">
        <v>27</v>
      </c>
      <c r="M1564" s="4">
        <f>Inventory[[#This Row],[Daily_Demand]]*Inventory[[#This Row],[Lead_Time_Days]]</f>
        <v>1630</v>
      </c>
      <c r="N1564" s="4">
        <f>MAX(0, Inventory[[#This Row],[Demand_Duration_Lead_time]]+Inventory[[#This Row],[Safety_Stock]]-Inventory[[#This Row],[Current_Inventory]])</f>
        <v>1444</v>
      </c>
      <c r="O15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64" s="8">
        <f>Inventory[[#This Row],[Current_Inventory]]*Inventory[[#This Row],[Unit_Cost]]</f>
        <v>189755.44</v>
      </c>
      <c r="Q1564" t="str">
        <f>IF(Inventory[[#This Row],[Stockout_Risk_Score]] &gt;= 0.8, "Critical",
   IF(Inventory[[#This Row],[Stockout_Risk_Score]] &gt;= 0.6, "High",
      IF(Inventory[[#This Row],[Stockout_Risk_Score]] &gt;= 0.3, "Medium", "Low")
   )
)</f>
        <v>High</v>
      </c>
      <c r="R1564">
        <f>Inventory[[#This Row],[Lead_Time_Days]]*0.8</f>
        <v>8</v>
      </c>
      <c r="S1564">
        <f>MAX(0,Inventory[[#This Row],[Daily_Demand]]*Inventory[[#This Row],[Adj_Lead_Time]]+Inventory[[#This Row],[Safety_Stock]]-Inventory[[#This Row],[Current_Inventory]])</f>
        <v>1118</v>
      </c>
    </row>
    <row r="1565" spans="1:19" x14ac:dyDescent="0.25">
      <c r="A1565">
        <v>1564</v>
      </c>
      <c r="B1565" t="s">
        <v>1586</v>
      </c>
      <c r="C1565" s="4" t="s">
        <v>21</v>
      </c>
      <c r="D1565" t="s">
        <v>18</v>
      </c>
      <c r="E1565" s="4">
        <v>44</v>
      </c>
      <c r="F1565" s="4">
        <v>4</v>
      </c>
      <c r="G1565" s="4">
        <v>149</v>
      </c>
      <c r="H1565" s="4">
        <v>34</v>
      </c>
      <c r="I1565" s="4">
        <v>227</v>
      </c>
      <c r="J1565" s="6">
        <v>451.61</v>
      </c>
      <c r="K1565" s="4">
        <v>0.26400000000000001</v>
      </c>
      <c r="L1565" s="4" t="s">
        <v>27</v>
      </c>
      <c r="M1565" s="4">
        <f>Inventory[[#This Row],[Daily_Demand]]*Inventory[[#This Row],[Lead_Time_Days]]</f>
        <v>176</v>
      </c>
      <c r="N1565" s="4">
        <f>MAX(0, Inventory[[#This Row],[Demand_Duration_Lead_time]]+Inventory[[#This Row],[Safety_Stock]]-Inventory[[#This Row],[Current_Inventory]])</f>
        <v>61</v>
      </c>
      <c r="O15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65" s="8">
        <f>Inventory[[#This Row],[Current_Inventory]]*Inventory[[#This Row],[Unit_Cost]]</f>
        <v>67289.89</v>
      </c>
      <c r="Q1565" t="str">
        <f>IF(Inventory[[#This Row],[Stockout_Risk_Score]] &gt;= 0.8, "Critical",
   IF(Inventory[[#This Row],[Stockout_Risk_Score]] &gt;= 0.6, "High",
      IF(Inventory[[#This Row],[Stockout_Risk_Score]] &gt;= 0.3, "Medium", "Low")
   )
)</f>
        <v>Low</v>
      </c>
      <c r="R1565">
        <f>Inventory[[#This Row],[Lead_Time_Days]]*0.8</f>
        <v>3.2</v>
      </c>
      <c r="S1565">
        <f>MAX(0,Inventory[[#This Row],[Daily_Demand]]*Inventory[[#This Row],[Adj_Lead_Time]]+Inventory[[#This Row],[Safety_Stock]]-Inventory[[#This Row],[Current_Inventory]])</f>
        <v>25.800000000000011</v>
      </c>
    </row>
    <row r="1566" spans="1:19" x14ac:dyDescent="0.25">
      <c r="A1566">
        <v>1565</v>
      </c>
      <c r="B1566" t="s">
        <v>1587</v>
      </c>
      <c r="C1566" s="4" t="s">
        <v>41</v>
      </c>
      <c r="D1566" t="s">
        <v>14</v>
      </c>
      <c r="E1566" s="4">
        <v>146</v>
      </c>
      <c r="F1566" s="4">
        <v>7</v>
      </c>
      <c r="G1566" s="4">
        <v>676</v>
      </c>
      <c r="H1566" s="4">
        <v>218</v>
      </c>
      <c r="I1566" s="4">
        <v>164</v>
      </c>
      <c r="J1566" s="6">
        <v>932.85</v>
      </c>
      <c r="K1566" s="4">
        <v>0.56299999999999994</v>
      </c>
      <c r="L1566" s="4" t="s">
        <v>15</v>
      </c>
      <c r="M1566" s="4">
        <f>Inventory[[#This Row],[Daily_Demand]]*Inventory[[#This Row],[Lead_Time_Days]]</f>
        <v>1022</v>
      </c>
      <c r="N1566" s="4">
        <f>MAX(0, Inventory[[#This Row],[Demand_Duration_Lead_time]]+Inventory[[#This Row],[Safety_Stock]]-Inventory[[#This Row],[Current_Inventory]])</f>
        <v>564</v>
      </c>
      <c r="O15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66" s="8">
        <f>Inventory[[#This Row],[Current_Inventory]]*Inventory[[#This Row],[Unit_Cost]]</f>
        <v>630606.6</v>
      </c>
      <c r="Q1566" t="str">
        <f>IF(Inventory[[#This Row],[Stockout_Risk_Score]] &gt;= 0.8, "Critical",
   IF(Inventory[[#This Row],[Stockout_Risk_Score]] &gt;= 0.6, "High",
      IF(Inventory[[#This Row],[Stockout_Risk_Score]] &gt;= 0.3, "Medium", "Low")
   )
)</f>
        <v>Medium</v>
      </c>
      <c r="R1566">
        <f>Inventory[[#This Row],[Lead_Time_Days]]*0.8</f>
        <v>5.6000000000000005</v>
      </c>
      <c r="S1566">
        <f>MAX(0,Inventory[[#This Row],[Daily_Demand]]*Inventory[[#This Row],[Adj_Lead_Time]]+Inventory[[#This Row],[Safety_Stock]]-Inventory[[#This Row],[Current_Inventory]])</f>
        <v>359.59999999999991</v>
      </c>
    </row>
    <row r="1567" spans="1:19" x14ac:dyDescent="0.25">
      <c r="A1567">
        <v>1566</v>
      </c>
      <c r="B1567" t="s">
        <v>1588</v>
      </c>
      <c r="C1567" s="4" t="s">
        <v>41</v>
      </c>
      <c r="D1567" t="s">
        <v>18</v>
      </c>
      <c r="E1567" s="4">
        <v>107</v>
      </c>
      <c r="F1567" s="4">
        <v>6</v>
      </c>
      <c r="G1567" s="4">
        <v>102</v>
      </c>
      <c r="H1567" s="4">
        <v>152</v>
      </c>
      <c r="I1567" s="4">
        <v>217</v>
      </c>
      <c r="J1567" s="6">
        <v>591.61</v>
      </c>
      <c r="K1567" s="4">
        <v>0.70899999999999996</v>
      </c>
      <c r="L1567" s="4" t="s">
        <v>15</v>
      </c>
      <c r="M1567" s="4">
        <f>Inventory[[#This Row],[Daily_Demand]]*Inventory[[#This Row],[Lead_Time_Days]]</f>
        <v>642</v>
      </c>
      <c r="N1567" s="4">
        <f>MAX(0, Inventory[[#This Row],[Demand_Duration_Lead_time]]+Inventory[[#This Row],[Safety_Stock]]-Inventory[[#This Row],[Current_Inventory]])</f>
        <v>692</v>
      </c>
      <c r="O15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67" s="8">
        <f>Inventory[[#This Row],[Current_Inventory]]*Inventory[[#This Row],[Unit_Cost]]</f>
        <v>60344.22</v>
      </c>
      <c r="Q1567" t="str">
        <f>IF(Inventory[[#This Row],[Stockout_Risk_Score]] &gt;= 0.8, "Critical",
   IF(Inventory[[#This Row],[Stockout_Risk_Score]] &gt;= 0.6, "High",
      IF(Inventory[[#This Row],[Stockout_Risk_Score]] &gt;= 0.3, "Medium", "Low")
   )
)</f>
        <v>High</v>
      </c>
      <c r="R1567">
        <f>Inventory[[#This Row],[Lead_Time_Days]]*0.8</f>
        <v>4.8000000000000007</v>
      </c>
      <c r="S1567">
        <f>MAX(0,Inventory[[#This Row],[Daily_Demand]]*Inventory[[#This Row],[Adj_Lead_Time]]+Inventory[[#This Row],[Safety_Stock]]-Inventory[[#This Row],[Current_Inventory]])</f>
        <v>563.6</v>
      </c>
    </row>
    <row r="1568" spans="1:19" x14ac:dyDescent="0.25">
      <c r="A1568">
        <v>1567</v>
      </c>
      <c r="B1568" t="s">
        <v>1589</v>
      </c>
      <c r="C1568" s="4" t="s">
        <v>13</v>
      </c>
      <c r="D1568" t="s">
        <v>22</v>
      </c>
      <c r="E1568" s="4">
        <v>128</v>
      </c>
      <c r="F1568" s="4">
        <v>9</v>
      </c>
      <c r="G1568" s="4">
        <v>379</v>
      </c>
      <c r="H1568" s="4">
        <v>206</v>
      </c>
      <c r="I1568" s="4">
        <v>168</v>
      </c>
      <c r="J1568" s="6">
        <v>1227.23</v>
      </c>
      <c r="K1568" s="4">
        <v>0.58499999999999996</v>
      </c>
      <c r="L1568" s="4" t="s">
        <v>15</v>
      </c>
      <c r="M1568" s="4">
        <f>Inventory[[#This Row],[Daily_Demand]]*Inventory[[#This Row],[Lead_Time_Days]]</f>
        <v>1152</v>
      </c>
      <c r="N1568" s="4">
        <f>MAX(0, Inventory[[#This Row],[Demand_Duration_Lead_time]]+Inventory[[#This Row],[Safety_Stock]]-Inventory[[#This Row],[Current_Inventory]])</f>
        <v>979</v>
      </c>
      <c r="O15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68" s="8">
        <f>Inventory[[#This Row],[Current_Inventory]]*Inventory[[#This Row],[Unit_Cost]]</f>
        <v>465120.17</v>
      </c>
      <c r="Q1568" t="str">
        <f>IF(Inventory[[#This Row],[Stockout_Risk_Score]] &gt;= 0.8, "Critical",
   IF(Inventory[[#This Row],[Stockout_Risk_Score]] &gt;= 0.6, "High",
      IF(Inventory[[#This Row],[Stockout_Risk_Score]] &gt;= 0.3, "Medium", "Low")
   )
)</f>
        <v>Medium</v>
      </c>
      <c r="R1568">
        <f>Inventory[[#This Row],[Lead_Time_Days]]*0.8</f>
        <v>7.2</v>
      </c>
      <c r="S1568">
        <f>MAX(0,Inventory[[#This Row],[Daily_Demand]]*Inventory[[#This Row],[Adj_Lead_Time]]+Inventory[[#This Row],[Safety_Stock]]-Inventory[[#This Row],[Current_Inventory]])</f>
        <v>748.59999999999991</v>
      </c>
    </row>
    <row r="1569" spans="1:19" x14ac:dyDescent="0.25">
      <c r="A1569">
        <v>1568</v>
      </c>
      <c r="B1569" t="s">
        <v>1590</v>
      </c>
      <c r="C1569" s="4" t="s">
        <v>26</v>
      </c>
      <c r="D1569" t="s">
        <v>18</v>
      </c>
      <c r="E1569" s="4">
        <v>127</v>
      </c>
      <c r="F1569" s="4">
        <v>5</v>
      </c>
      <c r="G1569" s="4">
        <v>107</v>
      </c>
      <c r="H1569" s="4">
        <v>154</v>
      </c>
      <c r="I1569" s="4">
        <v>214</v>
      </c>
      <c r="J1569" s="6">
        <v>1982.21</v>
      </c>
      <c r="K1569" s="4">
        <v>0.68400000000000005</v>
      </c>
      <c r="L1569" s="4" t="s">
        <v>27</v>
      </c>
      <c r="M1569" s="4">
        <f>Inventory[[#This Row],[Daily_Demand]]*Inventory[[#This Row],[Lead_Time_Days]]</f>
        <v>635</v>
      </c>
      <c r="N1569" s="4">
        <f>MAX(0, Inventory[[#This Row],[Demand_Duration_Lead_time]]+Inventory[[#This Row],[Safety_Stock]]-Inventory[[#This Row],[Current_Inventory]])</f>
        <v>682</v>
      </c>
      <c r="O15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69" s="8">
        <f>Inventory[[#This Row],[Current_Inventory]]*Inventory[[#This Row],[Unit_Cost]]</f>
        <v>212096.47</v>
      </c>
      <c r="Q1569" t="str">
        <f>IF(Inventory[[#This Row],[Stockout_Risk_Score]] &gt;= 0.8, "Critical",
   IF(Inventory[[#This Row],[Stockout_Risk_Score]] &gt;= 0.6, "High",
      IF(Inventory[[#This Row],[Stockout_Risk_Score]] &gt;= 0.3, "Medium", "Low")
   )
)</f>
        <v>High</v>
      </c>
      <c r="R1569">
        <f>Inventory[[#This Row],[Lead_Time_Days]]*0.8</f>
        <v>4</v>
      </c>
      <c r="S1569">
        <f>MAX(0,Inventory[[#This Row],[Daily_Demand]]*Inventory[[#This Row],[Adj_Lead_Time]]+Inventory[[#This Row],[Safety_Stock]]-Inventory[[#This Row],[Current_Inventory]])</f>
        <v>555</v>
      </c>
    </row>
    <row r="1570" spans="1:19" x14ac:dyDescent="0.25">
      <c r="A1570">
        <v>1569</v>
      </c>
      <c r="B1570" t="s">
        <v>1591</v>
      </c>
      <c r="C1570" s="4" t="s">
        <v>13</v>
      </c>
      <c r="D1570" t="s">
        <v>14</v>
      </c>
      <c r="E1570" s="4">
        <v>104</v>
      </c>
      <c r="F1570" s="4">
        <v>5</v>
      </c>
      <c r="G1570" s="4">
        <v>551</v>
      </c>
      <c r="H1570" s="4">
        <v>158</v>
      </c>
      <c r="I1570" s="4">
        <v>268</v>
      </c>
      <c r="J1570" s="6">
        <v>1117.0999999999999</v>
      </c>
      <c r="K1570" s="4">
        <v>0.25600000000000001</v>
      </c>
      <c r="L1570" s="4" t="s">
        <v>15</v>
      </c>
      <c r="M1570" s="4">
        <f>Inventory[[#This Row],[Daily_Demand]]*Inventory[[#This Row],[Lead_Time_Days]]</f>
        <v>520</v>
      </c>
      <c r="N1570" s="4">
        <f>MAX(0, Inventory[[#This Row],[Demand_Duration_Lead_time]]+Inventory[[#This Row],[Safety_Stock]]-Inventory[[#This Row],[Current_Inventory]])</f>
        <v>127</v>
      </c>
      <c r="O15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70" s="8">
        <f>Inventory[[#This Row],[Current_Inventory]]*Inventory[[#This Row],[Unit_Cost]]</f>
        <v>615522.1</v>
      </c>
      <c r="Q1570" t="str">
        <f>IF(Inventory[[#This Row],[Stockout_Risk_Score]] &gt;= 0.8, "Critical",
   IF(Inventory[[#This Row],[Stockout_Risk_Score]] &gt;= 0.6, "High",
      IF(Inventory[[#This Row],[Stockout_Risk_Score]] &gt;= 0.3, "Medium", "Low")
   )
)</f>
        <v>Low</v>
      </c>
      <c r="R1570">
        <f>Inventory[[#This Row],[Lead_Time_Days]]*0.8</f>
        <v>4</v>
      </c>
      <c r="S1570">
        <f>MAX(0,Inventory[[#This Row],[Daily_Demand]]*Inventory[[#This Row],[Adj_Lead_Time]]+Inventory[[#This Row],[Safety_Stock]]-Inventory[[#This Row],[Current_Inventory]])</f>
        <v>23</v>
      </c>
    </row>
    <row r="1571" spans="1:19" x14ac:dyDescent="0.25">
      <c r="A1571">
        <v>1570</v>
      </c>
      <c r="B1571" t="s">
        <v>1592</v>
      </c>
      <c r="C1571" s="4" t="s">
        <v>21</v>
      </c>
      <c r="D1571" t="s">
        <v>18</v>
      </c>
      <c r="E1571" s="4">
        <v>169</v>
      </c>
      <c r="F1571" s="4">
        <v>14</v>
      </c>
      <c r="G1571" s="4">
        <v>761</v>
      </c>
      <c r="H1571" s="4">
        <v>190</v>
      </c>
      <c r="I1571" s="4">
        <v>246</v>
      </c>
      <c r="J1571" s="6">
        <v>1311.45</v>
      </c>
      <c r="K1571" s="4">
        <v>0.83299999999999996</v>
      </c>
      <c r="L1571" s="4" t="s">
        <v>15</v>
      </c>
      <c r="M1571" s="4">
        <f>Inventory[[#This Row],[Daily_Demand]]*Inventory[[#This Row],[Lead_Time_Days]]</f>
        <v>2366</v>
      </c>
      <c r="N1571" s="4">
        <f>MAX(0, Inventory[[#This Row],[Demand_Duration_Lead_time]]+Inventory[[#This Row],[Safety_Stock]]-Inventory[[#This Row],[Current_Inventory]])</f>
        <v>1795</v>
      </c>
      <c r="O15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71" s="8">
        <f>Inventory[[#This Row],[Current_Inventory]]*Inventory[[#This Row],[Unit_Cost]]</f>
        <v>998013.45000000007</v>
      </c>
      <c r="Q1571" t="str">
        <f>IF(Inventory[[#This Row],[Stockout_Risk_Score]] &gt;= 0.8, "Critical",
   IF(Inventory[[#This Row],[Stockout_Risk_Score]] &gt;= 0.6, "High",
      IF(Inventory[[#This Row],[Stockout_Risk_Score]] &gt;= 0.3, "Medium", "Low")
   )
)</f>
        <v>Critical</v>
      </c>
      <c r="R1571">
        <f>Inventory[[#This Row],[Lead_Time_Days]]*0.8</f>
        <v>11.200000000000001</v>
      </c>
      <c r="S1571">
        <f>MAX(0,Inventory[[#This Row],[Daily_Demand]]*Inventory[[#This Row],[Adj_Lead_Time]]+Inventory[[#This Row],[Safety_Stock]]-Inventory[[#This Row],[Current_Inventory]])</f>
        <v>1321.8000000000002</v>
      </c>
    </row>
    <row r="1572" spans="1:19" x14ac:dyDescent="0.25">
      <c r="A1572">
        <v>1571</v>
      </c>
      <c r="B1572" t="s">
        <v>1593</v>
      </c>
      <c r="C1572" s="4" t="s">
        <v>13</v>
      </c>
      <c r="D1572" t="s">
        <v>14</v>
      </c>
      <c r="E1572" s="4">
        <v>176</v>
      </c>
      <c r="F1572" s="4">
        <v>11</v>
      </c>
      <c r="G1572" s="4">
        <v>657</v>
      </c>
      <c r="H1572" s="4">
        <v>64</v>
      </c>
      <c r="I1572" s="4">
        <v>367</v>
      </c>
      <c r="J1572" s="6">
        <v>1842.59</v>
      </c>
      <c r="K1572" s="4">
        <v>0.45</v>
      </c>
      <c r="L1572" s="4" t="s">
        <v>27</v>
      </c>
      <c r="M1572" s="4">
        <f>Inventory[[#This Row],[Daily_Demand]]*Inventory[[#This Row],[Lead_Time_Days]]</f>
        <v>1936</v>
      </c>
      <c r="N1572" s="4">
        <f>MAX(0, Inventory[[#This Row],[Demand_Duration_Lead_time]]+Inventory[[#This Row],[Safety_Stock]]-Inventory[[#This Row],[Current_Inventory]])</f>
        <v>1343</v>
      </c>
      <c r="O15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72" s="8">
        <f>Inventory[[#This Row],[Current_Inventory]]*Inventory[[#This Row],[Unit_Cost]]</f>
        <v>1210581.6299999999</v>
      </c>
      <c r="Q1572" t="str">
        <f>IF(Inventory[[#This Row],[Stockout_Risk_Score]] &gt;= 0.8, "Critical",
   IF(Inventory[[#This Row],[Stockout_Risk_Score]] &gt;= 0.6, "High",
      IF(Inventory[[#This Row],[Stockout_Risk_Score]] &gt;= 0.3, "Medium", "Low")
   )
)</f>
        <v>Medium</v>
      </c>
      <c r="R1572">
        <f>Inventory[[#This Row],[Lead_Time_Days]]*0.8</f>
        <v>8.8000000000000007</v>
      </c>
      <c r="S1572">
        <f>MAX(0,Inventory[[#This Row],[Daily_Demand]]*Inventory[[#This Row],[Adj_Lead_Time]]+Inventory[[#This Row],[Safety_Stock]]-Inventory[[#This Row],[Current_Inventory]])</f>
        <v>955.80000000000018</v>
      </c>
    </row>
    <row r="1573" spans="1:19" x14ac:dyDescent="0.25">
      <c r="A1573">
        <v>1572</v>
      </c>
      <c r="B1573" t="s">
        <v>1594</v>
      </c>
      <c r="C1573" s="4" t="s">
        <v>41</v>
      </c>
      <c r="D1573" t="s">
        <v>18</v>
      </c>
      <c r="E1573" s="4">
        <v>141</v>
      </c>
      <c r="F1573" s="4">
        <v>12</v>
      </c>
      <c r="G1573" s="4">
        <v>490</v>
      </c>
      <c r="H1573" s="4">
        <v>147</v>
      </c>
      <c r="I1573" s="4">
        <v>286</v>
      </c>
      <c r="J1573" s="6">
        <v>779.3</v>
      </c>
      <c r="K1573" s="4">
        <v>0.98699999999999999</v>
      </c>
      <c r="L1573" s="4" t="s">
        <v>19</v>
      </c>
      <c r="M1573" s="4">
        <f>Inventory[[#This Row],[Daily_Demand]]*Inventory[[#This Row],[Lead_Time_Days]]</f>
        <v>1692</v>
      </c>
      <c r="N1573" s="4">
        <f>MAX(0, Inventory[[#This Row],[Demand_Duration_Lead_time]]+Inventory[[#This Row],[Safety_Stock]]-Inventory[[#This Row],[Current_Inventory]])</f>
        <v>1349</v>
      </c>
      <c r="O15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73" s="8">
        <f>Inventory[[#This Row],[Current_Inventory]]*Inventory[[#This Row],[Unit_Cost]]</f>
        <v>381857</v>
      </c>
      <c r="Q1573" t="str">
        <f>IF(Inventory[[#This Row],[Stockout_Risk_Score]] &gt;= 0.8, "Critical",
   IF(Inventory[[#This Row],[Stockout_Risk_Score]] &gt;= 0.6, "High",
      IF(Inventory[[#This Row],[Stockout_Risk_Score]] &gt;= 0.3, "Medium", "Low")
   )
)</f>
        <v>Critical</v>
      </c>
      <c r="R1573">
        <f>Inventory[[#This Row],[Lead_Time_Days]]*0.8</f>
        <v>9.6000000000000014</v>
      </c>
      <c r="S1573">
        <f>MAX(0,Inventory[[#This Row],[Daily_Demand]]*Inventory[[#This Row],[Adj_Lead_Time]]+Inventory[[#This Row],[Safety_Stock]]-Inventory[[#This Row],[Current_Inventory]])</f>
        <v>1010.6000000000001</v>
      </c>
    </row>
    <row r="1574" spans="1:19" x14ac:dyDescent="0.25">
      <c r="A1574">
        <v>1573</v>
      </c>
      <c r="B1574" t="s">
        <v>1595</v>
      </c>
      <c r="C1574" s="4" t="s">
        <v>41</v>
      </c>
      <c r="D1574" t="s">
        <v>22</v>
      </c>
      <c r="E1574" s="4">
        <v>62</v>
      </c>
      <c r="F1574" s="4">
        <v>11</v>
      </c>
      <c r="G1574" s="4">
        <v>517</v>
      </c>
      <c r="H1574" s="4">
        <v>218</v>
      </c>
      <c r="I1574" s="4">
        <v>218</v>
      </c>
      <c r="J1574" s="6">
        <v>374.77</v>
      </c>
      <c r="K1574" s="4">
        <v>2.3E-2</v>
      </c>
      <c r="L1574" s="4" t="s">
        <v>27</v>
      </c>
      <c r="M1574" s="4">
        <f>Inventory[[#This Row],[Daily_Demand]]*Inventory[[#This Row],[Lead_Time_Days]]</f>
        <v>682</v>
      </c>
      <c r="N1574" s="4">
        <f>MAX(0, Inventory[[#This Row],[Demand_Duration_Lead_time]]+Inventory[[#This Row],[Safety_Stock]]-Inventory[[#This Row],[Current_Inventory]])</f>
        <v>383</v>
      </c>
      <c r="O15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74" s="8">
        <f>Inventory[[#This Row],[Current_Inventory]]*Inventory[[#This Row],[Unit_Cost]]</f>
        <v>193756.09</v>
      </c>
      <c r="Q1574" t="str">
        <f>IF(Inventory[[#This Row],[Stockout_Risk_Score]] &gt;= 0.8, "Critical",
   IF(Inventory[[#This Row],[Stockout_Risk_Score]] &gt;= 0.6, "High",
      IF(Inventory[[#This Row],[Stockout_Risk_Score]] &gt;= 0.3, "Medium", "Low")
   )
)</f>
        <v>Low</v>
      </c>
      <c r="R1574">
        <f>Inventory[[#This Row],[Lead_Time_Days]]*0.8</f>
        <v>8.8000000000000007</v>
      </c>
      <c r="S1574">
        <f>MAX(0,Inventory[[#This Row],[Daily_Demand]]*Inventory[[#This Row],[Adj_Lead_Time]]+Inventory[[#This Row],[Safety_Stock]]-Inventory[[#This Row],[Current_Inventory]])</f>
        <v>246.60000000000002</v>
      </c>
    </row>
    <row r="1575" spans="1:19" x14ac:dyDescent="0.25">
      <c r="A1575">
        <v>1574</v>
      </c>
      <c r="B1575" t="s">
        <v>1596</v>
      </c>
      <c r="C1575" s="4" t="s">
        <v>17</v>
      </c>
      <c r="D1575" t="s">
        <v>22</v>
      </c>
      <c r="E1575" s="4">
        <v>152</v>
      </c>
      <c r="F1575" s="4">
        <v>14</v>
      </c>
      <c r="G1575" s="4">
        <v>526</v>
      </c>
      <c r="H1575" s="4">
        <v>194</v>
      </c>
      <c r="I1575" s="4">
        <v>125</v>
      </c>
      <c r="J1575" s="6">
        <v>601.45000000000005</v>
      </c>
      <c r="K1575" s="4">
        <v>0.38</v>
      </c>
      <c r="L1575" s="4" t="s">
        <v>27</v>
      </c>
      <c r="M1575" s="4">
        <f>Inventory[[#This Row],[Daily_Demand]]*Inventory[[#This Row],[Lead_Time_Days]]</f>
        <v>2128</v>
      </c>
      <c r="N1575" s="4">
        <f>MAX(0, Inventory[[#This Row],[Demand_Duration_Lead_time]]+Inventory[[#This Row],[Safety_Stock]]-Inventory[[#This Row],[Current_Inventory]])</f>
        <v>1796</v>
      </c>
      <c r="O15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75" s="8">
        <f>Inventory[[#This Row],[Current_Inventory]]*Inventory[[#This Row],[Unit_Cost]]</f>
        <v>316362.7</v>
      </c>
      <c r="Q1575" t="str">
        <f>IF(Inventory[[#This Row],[Stockout_Risk_Score]] &gt;= 0.8, "Critical",
   IF(Inventory[[#This Row],[Stockout_Risk_Score]] &gt;= 0.6, "High",
      IF(Inventory[[#This Row],[Stockout_Risk_Score]] &gt;= 0.3, "Medium", "Low")
   )
)</f>
        <v>Medium</v>
      </c>
      <c r="R1575">
        <f>Inventory[[#This Row],[Lead_Time_Days]]*0.8</f>
        <v>11.200000000000001</v>
      </c>
      <c r="S1575">
        <f>MAX(0,Inventory[[#This Row],[Daily_Demand]]*Inventory[[#This Row],[Adj_Lead_Time]]+Inventory[[#This Row],[Safety_Stock]]-Inventory[[#This Row],[Current_Inventory]])</f>
        <v>1370.4</v>
      </c>
    </row>
    <row r="1576" spans="1:19" x14ac:dyDescent="0.25">
      <c r="A1576">
        <v>1575</v>
      </c>
      <c r="B1576" t="s">
        <v>1597</v>
      </c>
      <c r="C1576" s="4" t="s">
        <v>17</v>
      </c>
      <c r="D1576" t="s">
        <v>18</v>
      </c>
      <c r="E1576" s="4">
        <v>113</v>
      </c>
      <c r="F1576" s="4">
        <v>6</v>
      </c>
      <c r="G1576" s="4">
        <v>373</v>
      </c>
      <c r="H1576" s="4">
        <v>74</v>
      </c>
      <c r="I1576" s="4">
        <v>336</v>
      </c>
      <c r="J1576" s="6">
        <v>835.45</v>
      </c>
      <c r="K1576" s="4">
        <v>0.18</v>
      </c>
      <c r="L1576" s="4" t="s">
        <v>27</v>
      </c>
      <c r="M1576" s="4">
        <f>Inventory[[#This Row],[Daily_Demand]]*Inventory[[#This Row],[Lead_Time_Days]]</f>
        <v>678</v>
      </c>
      <c r="N1576" s="4">
        <f>MAX(0, Inventory[[#This Row],[Demand_Duration_Lead_time]]+Inventory[[#This Row],[Safety_Stock]]-Inventory[[#This Row],[Current_Inventory]])</f>
        <v>379</v>
      </c>
      <c r="O15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76" s="8">
        <f>Inventory[[#This Row],[Current_Inventory]]*Inventory[[#This Row],[Unit_Cost]]</f>
        <v>311622.85000000003</v>
      </c>
      <c r="Q1576" t="str">
        <f>IF(Inventory[[#This Row],[Stockout_Risk_Score]] &gt;= 0.8, "Critical",
   IF(Inventory[[#This Row],[Stockout_Risk_Score]] &gt;= 0.6, "High",
      IF(Inventory[[#This Row],[Stockout_Risk_Score]] &gt;= 0.3, "Medium", "Low")
   )
)</f>
        <v>Low</v>
      </c>
      <c r="R1576">
        <f>Inventory[[#This Row],[Lead_Time_Days]]*0.8</f>
        <v>4.8000000000000007</v>
      </c>
      <c r="S1576">
        <f>MAX(0,Inventory[[#This Row],[Daily_Demand]]*Inventory[[#This Row],[Adj_Lead_Time]]+Inventory[[#This Row],[Safety_Stock]]-Inventory[[#This Row],[Current_Inventory]])</f>
        <v>243.40000000000009</v>
      </c>
    </row>
    <row r="1577" spans="1:19" x14ac:dyDescent="0.25">
      <c r="A1577">
        <v>1576</v>
      </c>
      <c r="B1577" t="s">
        <v>1598</v>
      </c>
      <c r="C1577" s="4" t="s">
        <v>21</v>
      </c>
      <c r="D1577" t="s">
        <v>18</v>
      </c>
      <c r="E1577" s="4">
        <v>125</v>
      </c>
      <c r="F1577" s="4">
        <v>12</v>
      </c>
      <c r="G1577" s="4">
        <v>435</v>
      </c>
      <c r="H1577" s="4">
        <v>46</v>
      </c>
      <c r="I1577" s="4">
        <v>82</v>
      </c>
      <c r="J1577" s="6">
        <v>1307.78</v>
      </c>
      <c r="K1577" s="4">
        <v>0.55600000000000005</v>
      </c>
      <c r="L1577" s="4" t="s">
        <v>19</v>
      </c>
      <c r="M1577" s="4">
        <f>Inventory[[#This Row],[Daily_Demand]]*Inventory[[#This Row],[Lead_Time_Days]]</f>
        <v>1500</v>
      </c>
      <c r="N1577" s="4">
        <f>MAX(0, Inventory[[#This Row],[Demand_Duration_Lead_time]]+Inventory[[#This Row],[Safety_Stock]]-Inventory[[#This Row],[Current_Inventory]])</f>
        <v>1111</v>
      </c>
      <c r="O15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77" s="8">
        <f>Inventory[[#This Row],[Current_Inventory]]*Inventory[[#This Row],[Unit_Cost]]</f>
        <v>568884.29999999993</v>
      </c>
      <c r="Q1577" t="str">
        <f>IF(Inventory[[#This Row],[Stockout_Risk_Score]] &gt;= 0.8, "Critical",
   IF(Inventory[[#This Row],[Stockout_Risk_Score]] &gt;= 0.6, "High",
      IF(Inventory[[#This Row],[Stockout_Risk_Score]] &gt;= 0.3, "Medium", "Low")
   )
)</f>
        <v>Medium</v>
      </c>
      <c r="R1577">
        <f>Inventory[[#This Row],[Lead_Time_Days]]*0.8</f>
        <v>9.6000000000000014</v>
      </c>
      <c r="S1577">
        <f>MAX(0,Inventory[[#This Row],[Daily_Demand]]*Inventory[[#This Row],[Adj_Lead_Time]]+Inventory[[#This Row],[Safety_Stock]]-Inventory[[#This Row],[Current_Inventory]])</f>
        <v>811.00000000000023</v>
      </c>
    </row>
    <row r="1578" spans="1:19" x14ac:dyDescent="0.25">
      <c r="A1578">
        <v>1577</v>
      </c>
      <c r="B1578" t="s">
        <v>1599</v>
      </c>
      <c r="C1578" s="4" t="s">
        <v>26</v>
      </c>
      <c r="D1578" t="s">
        <v>18</v>
      </c>
      <c r="E1578" s="4">
        <v>96</v>
      </c>
      <c r="F1578" s="4">
        <v>14</v>
      </c>
      <c r="G1578" s="4">
        <v>70</v>
      </c>
      <c r="H1578" s="4">
        <v>121</v>
      </c>
      <c r="I1578" s="4">
        <v>348</v>
      </c>
      <c r="J1578" s="6">
        <v>58.95</v>
      </c>
      <c r="K1578" s="4">
        <v>0.24299999999999999</v>
      </c>
      <c r="L1578" s="4" t="s">
        <v>27</v>
      </c>
      <c r="M1578" s="4">
        <f>Inventory[[#This Row],[Daily_Demand]]*Inventory[[#This Row],[Lead_Time_Days]]</f>
        <v>1344</v>
      </c>
      <c r="N1578" s="4">
        <f>MAX(0, Inventory[[#This Row],[Demand_Duration_Lead_time]]+Inventory[[#This Row],[Safety_Stock]]-Inventory[[#This Row],[Current_Inventory]])</f>
        <v>1395</v>
      </c>
      <c r="O15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78" s="8">
        <f>Inventory[[#This Row],[Current_Inventory]]*Inventory[[#This Row],[Unit_Cost]]</f>
        <v>4126.5</v>
      </c>
      <c r="Q1578" t="str">
        <f>IF(Inventory[[#This Row],[Stockout_Risk_Score]] &gt;= 0.8, "Critical",
   IF(Inventory[[#This Row],[Stockout_Risk_Score]] &gt;= 0.6, "High",
      IF(Inventory[[#This Row],[Stockout_Risk_Score]] &gt;= 0.3, "Medium", "Low")
   )
)</f>
        <v>Low</v>
      </c>
      <c r="R1578">
        <f>Inventory[[#This Row],[Lead_Time_Days]]*0.8</f>
        <v>11.200000000000001</v>
      </c>
      <c r="S1578">
        <f>MAX(0,Inventory[[#This Row],[Daily_Demand]]*Inventory[[#This Row],[Adj_Lead_Time]]+Inventory[[#This Row],[Safety_Stock]]-Inventory[[#This Row],[Current_Inventory]])</f>
        <v>1126.2</v>
      </c>
    </row>
    <row r="1579" spans="1:19" x14ac:dyDescent="0.25">
      <c r="A1579">
        <v>1578</v>
      </c>
      <c r="B1579" t="s">
        <v>1600</v>
      </c>
      <c r="C1579" s="4" t="s">
        <v>13</v>
      </c>
      <c r="D1579" t="s">
        <v>14</v>
      </c>
      <c r="E1579" s="4">
        <v>54</v>
      </c>
      <c r="F1579" s="4">
        <v>14</v>
      </c>
      <c r="G1579" s="4">
        <v>619</v>
      </c>
      <c r="H1579" s="4">
        <v>272</v>
      </c>
      <c r="I1579" s="4">
        <v>398</v>
      </c>
      <c r="J1579" s="6">
        <v>1714.1</v>
      </c>
      <c r="K1579" s="4">
        <v>0.73699999999999999</v>
      </c>
      <c r="L1579" s="4" t="s">
        <v>27</v>
      </c>
      <c r="M1579" s="4">
        <f>Inventory[[#This Row],[Daily_Demand]]*Inventory[[#This Row],[Lead_Time_Days]]</f>
        <v>756</v>
      </c>
      <c r="N1579" s="4">
        <f>MAX(0, Inventory[[#This Row],[Demand_Duration_Lead_time]]+Inventory[[#This Row],[Safety_Stock]]-Inventory[[#This Row],[Current_Inventory]])</f>
        <v>409</v>
      </c>
      <c r="O15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79" s="8">
        <f>Inventory[[#This Row],[Current_Inventory]]*Inventory[[#This Row],[Unit_Cost]]</f>
        <v>1061027.8999999999</v>
      </c>
      <c r="Q1579" t="str">
        <f>IF(Inventory[[#This Row],[Stockout_Risk_Score]] &gt;= 0.8, "Critical",
   IF(Inventory[[#This Row],[Stockout_Risk_Score]] &gt;= 0.6, "High",
      IF(Inventory[[#This Row],[Stockout_Risk_Score]] &gt;= 0.3, "Medium", "Low")
   )
)</f>
        <v>High</v>
      </c>
      <c r="R1579">
        <f>Inventory[[#This Row],[Lead_Time_Days]]*0.8</f>
        <v>11.200000000000001</v>
      </c>
      <c r="S1579">
        <f>MAX(0,Inventory[[#This Row],[Daily_Demand]]*Inventory[[#This Row],[Adj_Lead_Time]]+Inventory[[#This Row],[Safety_Stock]]-Inventory[[#This Row],[Current_Inventory]])</f>
        <v>257.80000000000007</v>
      </c>
    </row>
    <row r="1580" spans="1:19" x14ac:dyDescent="0.25">
      <c r="A1580">
        <v>1579</v>
      </c>
      <c r="B1580" t="s">
        <v>1601</v>
      </c>
      <c r="C1580" s="4" t="s">
        <v>21</v>
      </c>
      <c r="D1580" t="s">
        <v>18</v>
      </c>
      <c r="E1580" s="4">
        <v>152</v>
      </c>
      <c r="F1580" s="4">
        <v>7</v>
      </c>
      <c r="G1580" s="4">
        <v>701</v>
      </c>
      <c r="H1580" s="4">
        <v>85</v>
      </c>
      <c r="I1580" s="4">
        <v>279</v>
      </c>
      <c r="J1580" s="6">
        <v>198.38</v>
      </c>
      <c r="K1580" s="4">
        <v>0.88200000000000001</v>
      </c>
      <c r="L1580" s="4" t="s">
        <v>19</v>
      </c>
      <c r="M1580" s="4">
        <f>Inventory[[#This Row],[Daily_Demand]]*Inventory[[#This Row],[Lead_Time_Days]]</f>
        <v>1064</v>
      </c>
      <c r="N1580" s="4">
        <f>MAX(0, Inventory[[#This Row],[Demand_Duration_Lead_time]]+Inventory[[#This Row],[Safety_Stock]]-Inventory[[#This Row],[Current_Inventory]])</f>
        <v>448</v>
      </c>
      <c r="O15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80" s="8">
        <f>Inventory[[#This Row],[Current_Inventory]]*Inventory[[#This Row],[Unit_Cost]]</f>
        <v>139064.38</v>
      </c>
      <c r="Q1580" t="str">
        <f>IF(Inventory[[#This Row],[Stockout_Risk_Score]] &gt;= 0.8, "Critical",
   IF(Inventory[[#This Row],[Stockout_Risk_Score]] &gt;= 0.6, "High",
      IF(Inventory[[#This Row],[Stockout_Risk_Score]] &gt;= 0.3, "Medium", "Low")
   )
)</f>
        <v>Critical</v>
      </c>
      <c r="R1580">
        <f>Inventory[[#This Row],[Lead_Time_Days]]*0.8</f>
        <v>5.6000000000000005</v>
      </c>
      <c r="S1580">
        <f>MAX(0,Inventory[[#This Row],[Daily_Demand]]*Inventory[[#This Row],[Adj_Lead_Time]]+Inventory[[#This Row],[Safety_Stock]]-Inventory[[#This Row],[Current_Inventory]])</f>
        <v>235.20000000000005</v>
      </c>
    </row>
    <row r="1581" spans="1:19" x14ac:dyDescent="0.25">
      <c r="A1581">
        <v>1580</v>
      </c>
      <c r="B1581" t="s">
        <v>1602</v>
      </c>
      <c r="C1581" s="4" t="s">
        <v>17</v>
      </c>
      <c r="D1581" t="s">
        <v>18</v>
      </c>
      <c r="E1581" s="4">
        <v>109</v>
      </c>
      <c r="F1581" s="4">
        <v>12</v>
      </c>
      <c r="G1581" s="4">
        <v>82</v>
      </c>
      <c r="H1581" s="4">
        <v>187</v>
      </c>
      <c r="I1581" s="4">
        <v>244</v>
      </c>
      <c r="J1581" s="6">
        <v>1806.28</v>
      </c>
      <c r="K1581" s="4">
        <v>0.21099999999999999</v>
      </c>
      <c r="L1581" s="4" t="s">
        <v>27</v>
      </c>
      <c r="M1581" s="4">
        <f>Inventory[[#This Row],[Daily_Demand]]*Inventory[[#This Row],[Lead_Time_Days]]</f>
        <v>1308</v>
      </c>
      <c r="N1581" s="4">
        <f>MAX(0, Inventory[[#This Row],[Demand_Duration_Lead_time]]+Inventory[[#This Row],[Safety_Stock]]-Inventory[[#This Row],[Current_Inventory]])</f>
        <v>1413</v>
      </c>
      <c r="O15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81" s="8">
        <f>Inventory[[#This Row],[Current_Inventory]]*Inventory[[#This Row],[Unit_Cost]]</f>
        <v>148114.96</v>
      </c>
      <c r="Q1581" t="str">
        <f>IF(Inventory[[#This Row],[Stockout_Risk_Score]] &gt;= 0.8, "Critical",
   IF(Inventory[[#This Row],[Stockout_Risk_Score]] &gt;= 0.6, "High",
      IF(Inventory[[#This Row],[Stockout_Risk_Score]] &gt;= 0.3, "Medium", "Low")
   )
)</f>
        <v>Low</v>
      </c>
      <c r="R1581">
        <f>Inventory[[#This Row],[Lead_Time_Days]]*0.8</f>
        <v>9.6000000000000014</v>
      </c>
      <c r="S1581">
        <f>MAX(0,Inventory[[#This Row],[Daily_Demand]]*Inventory[[#This Row],[Adj_Lead_Time]]+Inventory[[#This Row],[Safety_Stock]]-Inventory[[#This Row],[Current_Inventory]])</f>
        <v>1151.4000000000001</v>
      </c>
    </row>
    <row r="1582" spans="1:19" x14ac:dyDescent="0.25">
      <c r="A1582">
        <v>1581</v>
      </c>
      <c r="B1582" t="s">
        <v>1603</v>
      </c>
      <c r="C1582" s="4" t="s">
        <v>13</v>
      </c>
      <c r="D1582" t="s">
        <v>14</v>
      </c>
      <c r="E1582" s="4">
        <v>168</v>
      </c>
      <c r="F1582" s="4">
        <v>5</v>
      </c>
      <c r="G1582" s="4">
        <v>108</v>
      </c>
      <c r="H1582" s="4">
        <v>263</v>
      </c>
      <c r="I1582" s="4">
        <v>343</v>
      </c>
      <c r="J1582" s="6">
        <v>1901.4</v>
      </c>
      <c r="K1582" s="4">
        <v>0.161</v>
      </c>
      <c r="L1582" s="4" t="s">
        <v>27</v>
      </c>
      <c r="M1582" s="4">
        <f>Inventory[[#This Row],[Daily_Demand]]*Inventory[[#This Row],[Lead_Time_Days]]</f>
        <v>840</v>
      </c>
      <c r="N1582" s="4">
        <f>MAX(0, Inventory[[#This Row],[Demand_Duration_Lead_time]]+Inventory[[#This Row],[Safety_Stock]]-Inventory[[#This Row],[Current_Inventory]])</f>
        <v>995</v>
      </c>
      <c r="O15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82" s="8">
        <f>Inventory[[#This Row],[Current_Inventory]]*Inventory[[#This Row],[Unit_Cost]]</f>
        <v>205351.2</v>
      </c>
      <c r="Q1582" t="str">
        <f>IF(Inventory[[#This Row],[Stockout_Risk_Score]] &gt;= 0.8, "Critical",
   IF(Inventory[[#This Row],[Stockout_Risk_Score]] &gt;= 0.6, "High",
      IF(Inventory[[#This Row],[Stockout_Risk_Score]] &gt;= 0.3, "Medium", "Low")
   )
)</f>
        <v>Low</v>
      </c>
      <c r="R1582">
        <f>Inventory[[#This Row],[Lead_Time_Days]]*0.8</f>
        <v>4</v>
      </c>
      <c r="S1582">
        <f>MAX(0,Inventory[[#This Row],[Daily_Demand]]*Inventory[[#This Row],[Adj_Lead_Time]]+Inventory[[#This Row],[Safety_Stock]]-Inventory[[#This Row],[Current_Inventory]])</f>
        <v>827</v>
      </c>
    </row>
    <row r="1583" spans="1:19" x14ac:dyDescent="0.25">
      <c r="A1583">
        <v>1582</v>
      </c>
      <c r="B1583" t="s">
        <v>1604</v>
      </c>
      <c r="C1583" s="4" t="s">
        <v>17</v>
      </c>
      <c r="D1583" t="s">
        <v>22</v>
      </c>
      <c r="E1583" s="4">
        <v>121</v>
      </c>
      <c r="F1583" s="4">
        <v>3</v>
      </c>
      <c r="G1583" s="4">
        <v>720</v>
      </c>
      <c r="H1583" s="4">
        <v>10</v>
      </c>
      <c r="I1583" s="4">
        <v>346</v>
      </c>
      <c r="J1583" s="6">
        <v>1980.7</v>
      </c>
      <c r="K1583" s="4">
        <v>0.875</v>
      </c>
      <c r="L1583" s="4" t="s">
        <v>27</v>
      </c>
      <c r="M1583" s="4">
        <f>Inventory[[#This Row],[Daily_Demand]]*Inventory[[#This Row],[Lead_Time_Days]]</f>
        <v>363</v>
      </c>
      <c r="N1583" s="4">
        <f>MAX(0, Inventory[[#This Row],[Demand_Duration_Lead_time]]+Inventory[[#This Row],[Safety_Stock]]-Inventory[[#This Row],[Current_Inventory]])</f>
        <v>0</v>
      </c>
      <c r="O15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83" s="8">
        <f>Inventory[[#This Row],[Current_Inventory]]*Inventory[[#This Row],[Unit_Cost]]</f>
        <v>1426104</v>
      </c>
      <c r="Q1583" t="str">
        <f>IF(Inventory[[#This Row],[Stockout_Risk_Score]] &gt;= 0.8, "Critical",
   IF(Inventory[[#This Row],[Stockout_Risk_Score]] &gt;= 0.6, "High",
      IF(Inventory[[#This Row],[Stockout_Risk_Score]] &gt;= 0.3, "Medium", "Low")
   )
)</f>
        <v>Critical</v>
      </c>
      <c r="R1583">
        <f>Inventory[[#This Row],[Lead_Time_Days]]*0.8</f>
        <v>2.4000000000000004</v>
      </c>
      <c r="S1583">
        <f>MAX(0,Inventory[[#This Row],[Daily_Demand]]*Inventory[[#This Row],[Adj_Lead_Time]]+Inventory[[#This Row],[Safety_Stock]]-Inventory[[#This Row],[Current_Inventory]])</f>
        <v>0</v>
      </c>
    </row>
    <row r="1584" spans="1:19" x14ac:dyDescent="0.25">
      <c r="A1584">
        <v>1583</v>
      </c>
      <c r="B1584" t="s">
        <v>1605</v>
      </c>
      <c r="C1584" s="4" t="s">
        <v>13</v>
      </c>
      <c r="D1584" t="s">
        <v>18</v>
      </c>
      <c r="E1584" s="4">
        <v>31</v>
      </c>
      <c r="F1584" s="4">
        <v>13</v>
      </c>
      <c r="G1584" s="4">
        <v>209</v>
      </c>
      <c r="H1584" s="4">
        <v>157</v>
      </c>
      <c r="I1584" s="4">
        <v>327</v>
      </c>
      <c r="J1584" s="6">
        <v>1628.54</v>
      </c>
      <c r="K1584" s="4">
        <v>0.36099999999999999</v>
      </c>
      <c r="L1584" s="4" t="s">
        <v>19</v>
      </c>
      <c r="M1584" s="4">
        <f>Inventory[[#This Row],[Daily_Demand]]*Inventory[[#This Row],[Lead_Time_Days]]</f>
        <v>403</v>
      </c>
      <c r="N1584" s="4">
        <f>MAX(0, Inventory[[#This Row],[Demand_Duration_Lead_time]]+Inventory[[#This Row],[Safety_Stock]]-Inventory[[#This Row],[Current_Inventory]])</f>
        <v>351</v>
      </c>
      <c r="O15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84" s="8">
        <f>Inventory[[#This Row],[Current_Inventory]]*Inventory[[#This Row],[Unit_Cost]]</f>
        <v>340364.86</v>
      </c>
      <c r="Q1584" t="str">
        <f>IF(Inventory[[#This Row],[Stockout_Risk_Score]] &gt;= 0.8, "Critical",
   IF(Inventory[[#This Row],[Stockout_Risk_Score]] &gt;= 0.6, "High",
      IF(Inventory[[#This Row],[Stockout_Risk_Score]] &gt;= 0.3, "Medium", "Low")
   )
)</f>
        <v>Medium</v>
      </c>
      <c r="R1584">
        <f>Inventory[[#This Row],[Lead_Time_Days]]*0.8</f>
        <v>10.4</v>
      </c>
      <c r="S1584">
        <f>MAX(0,Inventory[[#This Row],[Daily_Demand]]*Inventory[[#This Row],[Adj_Lead_Time]]+Inventory[[#This Row],[Safety_Stock]]-Inventory[[#This Row],[Current_Inventory]])</f>
        <v>270.40000000000003</v>
      </c>
    </row>
    <row r="1585" spans="1:19" x14ac:dyDescent="0.25">
      <c r="A1585">
        <v>1584</v>
      </c>
      <c r="B1585" t="s">
        <v>1606</v>
      </c>
      <c r="C1585" s="4" t="s">
        <v>26</v>
      </c>
      <c r="D1585" t="s">
        <v>18</v>
      </c>
      <c r="E1585" s="4">
        <v>36</v>
      </c>
      <c r="F1585" s="4">
        <v>13</v>
      </c>
      <c r="G1585" s="4">
        <v>620</v>
      </c>
      <c r="H1585" s="4">
        <v>168</v>
      </c>
      <c r="I1585" s="4">
        <v>279</v>
      </c>
      <c r="J1585" s="6">
        <v>326.62</v>
      </c>
      <c r="K1585" s="4">
        <v>0.435</v>
      </c>
      <c r="L1585" s="4" t="s">
        <v>27</v>
      </c>
      <c r="M1585" s="4">
        <f>Inventory[[#This Row],[Daily_Demand]]*Inventory[[#This Row],[Lead_Time_Days]]</f>
        <v>468</v>
      </c>
      <c r="N1585" s="4">
        <f>MAX(0, Inventory[[#This Row],[Demand_Duration_Lead_time]]+Inventory[[#This Row],[Safety_Stock]]-Inventory[[#This Row],[Current_Inventory]])</f>
        <v>16</v>
      </c>
      <c r="O15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85" s="8">
        <f>Inventory[[#This Row],[Current_Inventory]]*Inventory[[#This Row],[Unit_Cost]]</f>
        <v>202504.4</v>
      </c>
      <c r="Q1585" t="str">
        <f>IF(Inventory[[#This Row],[Stockout_Risk_Score]] &gt;= 0.8, "Critical",
   IF(Inventory[[#This Row],[Stockout_Risk_Score]] &gt;= 0.6, "High",
      IF(Inventory[[#This Row],[Stockout_Risk_Score]] &gt;= 0.3, "Medium", "Low")
   )
)</f>
        <v>Medium</v>
      </c>
      <c r="R1585">
        <f>Inventory[[#This Row],[Lead_Time_Days]]*0.8</f>
        <v>10.4</v>
      </c>
      <c r="S1585">
        <f>MAX(0,Inventory[[#This Row],[Daily_Demand]]*Inventory[[#This Row],[Adj_Lead_Time]]+Inventory[[#This Row],[Safety_Stock]]-Inventory[[#This Row],[Current_Inventory]])</f>
        <v>0</v>
      </c>
    </row>
    <row r="1586" spans="1:19" x14ac:dyDescent="0.25">
      <c r="A1586">
        <v>1585</v>
      </c>
      <c r="B1586" t="s">
        <v>1607</v>
      </c>
      <c r="C1586" s="4" t="s">
        <v>21</v>
      </c>
      <c r="D1586" t="s">
        <v>22</v>
      </c>
      <c r="E1586" s="4">
        <v>5</v>
      </c>
      <c r="F1586" s="4">
        <v>3</v>
      </c>
      <c r="G1586" s="4">
        <v>367</v>
      </c>
      <c r="H1586" s="4">
        <v>277</v>
      </c>
      <c r="I1586" s="4">
        <v>145</v>
      </c>
      <c r="J1586" s="6">
        <v>1427.03</v>
      </c>
      <c r="K1586" s="4">
        <v>0.221</v>
      </c>
      <c r="L1586" s="4" t="s">
        <v>19</v>
      </c>
      <c r="M1586" s="4">
        <f>Inventory[[#This Row],[Daily_Demand]]*Inventory[[#This Row],[Lead_Time_Days]]</f>
        <v>15</v>
      </c>
      <c r="N1586" s="4">
        <f>MAX(0, Inventory[[#This Row],[Demand_Duration_Lead_time]]+Inventory[[#This Row],[Safety_Stock]]-Inventory[[#This Row],[Current_Inventory]])</f>
        <v>0</v>
      </c>
      <c r="O15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86" s="8">
        <f>Inventory[[#This Row],[Current_Inventory]]*Inventory[[#This Row],[Unit_Cost]]</f>
        <v>523720.01</v>
      </c>
      <c r="Q1586" t="str">
        <f>IF(Inventory[[#This Row],[Stockout_Risk_Score]] &gt;= 0.8, "Critical",
   IF(Inventory[[#This Row],[Stockout_Risk_Score]] &gt;= 0.6, "High",
      IF(Inventory[[#This Row],[Stockout_Risk_Score]] &gt;= 0.3, "Medium", "Low")
   )
)</f>
        <v>Low</v>
      </c>
      <c r="R1586">
        <f>Inventory[[#This Row],[Lead_Time_Days]]*0.8</f>
        <v>2.4000000000000004</v>
      </c>
      <c r="S1586">
        <f>MAX(0,Inventory[[#This Row],[Daily_Demand]]*Inventory[[#This Row],[Adj_Lead_Time]]+Inventory[[#This Row],[Safety_Stock]]-Inventory[[#This Row],[Current_Inventory]])</f>
        <v>0</v>
      </c>
    </row>
    <row r="1587" spans="1:19" x14ac:dyDescent="0.25">
      <c r="A1587">
        <v>1586</v>
      </c>
      <c r="B1587" t="s">
        <v>1608</v>
      </c>
      <c r="C1587" s="4" t="s">
        <v>13</v>
      </c>
      <c r="D1587" t="s">
        <v>22</v>
      </c>
      <c r="E1587" s="4">
        <v>21</v>
      </c>
      <c r="F1587" s="4">
        <v>13</v>
      </c>
      <c r="G1587" s="4">
        <v>557</v>
      </c>
      <c r="H1587" s="4">
        <v>159</v>
      </c>
      <c r="I1587" s="4">
        <v>220</v>
      </c>
      <c r="J1587" s="6">
        <v>446.48</v>
      </c>
      <c r="K1587" s="4">
        <v>0.42499999999999999</v>
      </c>
      <c r="L1587" s="4" t="s">
        <v>19</v>
      </c>
      <c r="M1587" s="4">
        <f>Inventory[[#This Row],[Daily_Demand]]*Inventory[[#This Row],[Lead_Time_Days]]</f>
        <v>273</v>
      </c>
      <c r="N1587" s="4">
        <f>MAX(0, Inventory[[#This Row],[Demand_Duration_Lead_time]]+Inventory[[#This Row],[Safety_Stock]]-Inventory[[#This Row],[Current_Inventory]])</f>
        <v>0</v>
      </c>
      <c r="O15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87" s="8">
        <f>Inventory[[#This Row],[Current_Inventory]]*Inventory[[#This Row],[Unit_Cost]]</f>
        <v>248689.36000000002</v>
      </c>
      <c r="Q1587" t="str">
        <f>IF(Inventory[[#This Row],[Stockout_Risk_Score]] &gt;= 0.8, "Critical",
   IF(Inventory[[#This Row],[Stockout_Risk_Score]] &gt;= 0.6, "High",
      IF(Inventory[[#This Row],[Stockout_Risk_Score]] &gt;= 0.3, "Medium", "Low")
   )
)</f>
        <v>Medium</v>
      </c>
      <c r="R1587">
        <f>Inventory[[#This Row],[Lead_Time_Days]]*0.8</f>
        <v>10.4</v>
      </c>
      <c r="S1587">
        <f>MAX(0,Inventory[[#This Row],[Daily_Demand]]*Inventory[[#This Row],[Adj_Lead_Time]]+Inventory[[#This Row],[Safety_Stock]]-Inventory[[#This Row],[Current_Inventory]])</f>
        <v>0</v>
      </c>
    </row>
    <row r="1588" spans="1:19" x14ac:dyDescent="0.25">
      <c r="A1588">
        <v>1587</v>
      </c>
      <c r="B1588" t="s">
        <v>1609</v>
      </c>
      <c r="C1588" s="4" t="s">
        <v>41</v>
      </c>
      <c r="D1588" t="s">
        <v>14</v>
      </c>
      <c r="E1588" s="4">
        <v>141</v>
      </c>
      <c r="F1588" s="4">
        <v>4</v>
      </c>
      <c r="G1588" s="4">
        <v>195</v>
      </c>
      <c r="H1588" s="4">
        <v>138</v>
      </c>
      <c r="I1588" s="4">
        <v>366</v>
      </c>
      <c r="J1588" s="6">
        <v>1799.4</v>
      </c>
      <c r="K1588" s="4">
        <v>0.23100000000000001</v>
      </c>
      <c r="L1588" s="4" t="s">
        <v>15</v>
      </c>
      <c r="M1588" s="4">
        <f>Inventory[[#This Row],[Daily_Demand]]*Inventory[[#This Row],[Lead_Time_Days]]</f>
        <v>564</v>
      </c>
      <c r="N1588" s="4">
        <f>MAX(0, Inventory[[#This Row],[Demand_Duration_Lead_time]]+Inventory[[#This Row],[Safety_Stock]]-Inventory[[#This Row],[Current_Inventory]])</f>
        <v>507</v>
      </c>
      <c r="O15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88" s="8">
        <f>Inventory[[#This Row],[Current_Inventory]]*Inventory[[#This Row],[Unit_Cost]]</f>
        <v>350883</v>
      </c>
      <c r="Q1588" t="str">
        <f>IF(Inventory[[#This Row],[Stockout_Risk_Score]] &gt;= 0.8, "Critical",
   IF(Inventory[[#This Row],[Stockout_Risk_Score]] &gt;= 0.6, "High",
      IF(Inventory[[#This Row],[Stockout_Risk_Score]] &gt;= 0.3, "Medium", "Low")
   )
)</f>
        <v>Low</v>
      </c>
      <c r="R1588">
        <f>Inventory[[#This Row],[Lead_Time_Days]]*0.8</f>
        <v>3.2</v>
      </c>
      <c r="S1588">
        <f>MAX(0,Inventory[[#This Row],[Daily_Demand]]*Inventory[[#This Row],[Adj_Lead_Time]]+Inventory[[#This Row],[Safety_Stock]]-Inventory[[#This Row],[Current_Inventory]])</f>
        <v>394.20000000000005</v>
      </c>
    </row>
    <row r="1589" spans="1:19" x14ac:dyDescent="0.25">
      <c r="A1589">
        <v>1588</v>
      </c>
      <c r="B1589" t="s">
        <v>1610</v>
      </c>
      <c r="C1589" s="4" t="s">
        <v>41</v>
      </c>
      <c r="D1589" t="s">
        <v>18</v>
      </c>
      <c r="E1589" s="4">
        <v>88</v>
      </c>
      <c r="F1589" s="4">
        <v>3</v>
      </c>
      <c r="G1589" s="4">
        <v>383</v>
      </c>
      <c r="H1589" s="4">
        <v>135</v>
      </c>
      <c r="I1589" s="4">
        <v>379</v>
      </c>
      <c r="J1589" s="6">
        <v>667.38</v>
      </c>
      <c r="K1589" s="4">
        <v>0.66600000000000004</v>
      </c>
      <c r="L1589" s="4" t="s">
        <v>27</v>
      </c>
      <c r="M1589" s="4">
        <f>Inventory[[#This Row],[Daily_Demand]]*Inventory[[#This Row],[Lead_Time_Days]]</f>
        <v>264</v>
      </c>
      <c r="N1589" s="4">
        <f>MAX(0, Inventory[[#This Row],[Demand_Duration_Lead_time]]+Inventory[[#This Row],[Safety_Stock]]-Inventory[[#This Row],[Current_Inventory]])</f>
        <v>16</v>
      </c>
      <c r="O15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89" s="8">
        <f>Inventory[[#This Row],[Current_Inventory]]*Inventory[[#This Row],[Unit_Cost]]</f>
        <v>255606.54</v>
      </c>
      <c r="Q1589" t="str">
        <f>IF(Inventory[[#This Row],[Stockout_Risk_Score]] &gt;= 0.8, "Critical",
   IF(Inventory[[#This Row],[Stockout_Risk_Score]] &gt;= 0.6, "High",
      IF(Inventory[[#This Row],[Stockout_Risk_Score]] &gt;= 0.3, "Medium", "Low")
   )
)</f>
        <v>High</v>
      </c>
      <c r="R1589">
        <f>Inventory[[#This Row],[Lead_Time_Days]]*0.8</f>
        <v>2.4000000000000004</v>
      </c>
      <c r="S1589">
        <f>MAX(0,Inventory[[#This Row],[Daily_Demand]]*Inventory[[#This Row],[Adj_Lead_Time]]+Inventory[[#This Row],[Safety_Stock]]-Inventory[[#This Row],[Current_Inventory]])</f>
        <v>0</v>
      </c>
    </row>
    <row r="1590" spans="1:19" x14ac:dyDescent="0.25">
      <c r="A1590">
        <v>1589</v>
      </c>
      <c r="B1590" t="s">
        <v>1611</v>
      </c>
      <c r="C1590" s="4" t="s">
        <v>13</v>
      </c>
      <c r="D1590" t="s">
        <v>18</v>
      </c>
      <c r="E1590" s="4">
        <v>49</v>
      </c>
      <c r="F1590" s="4">
        <v>2</v>
      </c>
      <c r="G1590" s="4">
        <v>795</v>
      </c>
      <c r="H1590" s="4">
        <v>10</v>
      </c>
      <c r="I1590" s="4">
        <v>81</v>
      </c>
      <c r="J1590" s="6">
        <v>687.25</v>
      </c>
      <c r="K1590" s="4">
        <v>0.499</v>
      </c>
      <c r="L1590" s="4" t="s">
        <v>27</v>
      </c>
      <c r="M1590" s="4">
        <f>Inventory[[#This Row],[Daily_Demand]]*Inventory[[#This Row],[Lead_Time_Days]]</f>
        <v>98</v>
      </c>
      <c r="N1590" s="4">
        <f>MAX(0, Inventory[[#This Row],[Demand_Duration_Lead_time]]+Inventory[[#This Row],[Safety_Stock]]-Inventory[[#This Row],[Current_Inventory]])</f>
        <v>0</v>
      </c>
      <c r="O15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590" s="8">
        <f>Inventory[[#This Row],[Current_Inventory]]*Inventory[[#This Row],[Unit_Cost]]</f>
        <v>546363.75</v>
      </c>
      <c r="Q1590" t="str">
        <f>IF(Inventory[[#This Row],[Stockout_Risk_Score]] &gt;= 0.8, "Critical",
   IF(Inventory[[#This Row],[Stockout_Risk_Score]] &gt;= 0.6, "High",
      IF(Inventory[[#This Row],[Stockout_Risk_Score]] &gt;= 0.3, "Medium", "Low")
   )
)</f>
        <v>Medium</v>
      </c>
      <c r="R1590">
        <f>Inventory[[#This Row],[Lead_Time_Days]]*0.8</f>
        <v>1.6</v>
      </c>
      <c r="S1590">
        <f>MAX(0,Inventory[[#This Row],[Daily_Demand]]*Inventory[[#This Row],[Adj_Lead_Time]]+Inventory[[#This Row],[Safety_Stock]]-Inventory[[#This Row],[Current_Inventory]])</f>
        <v>0</v>
      </c>
    </row>
    <row r="1591" spans="1:19" x14ac:dyDescent="0.25">
      <c r="A1591">
        <v>1590</v>
      </c>
      <c r="B1591" t="s">
        <v>1612</v>
      </c>
      <c r="C1591" s="4" t="s">
        <v>13</v>
      </c>
      <c r="D1591" t="s">
        <v>14</v>
      </c>
      <c r="E1591" s="4">
        <v>70</v>
      </c>
      <c r="F1591" s="4">
        <v>9</v>
      </c>
      <c r="G1591" s="4">
        <v>573</v>
      </c>
      <c r="H1591" s="4">
        <v>126</v>
      </c>
      <c r="I1591" s="4">
        <v>94</v>
      </c>
      <c r="J1591" s="6">
        <v>1839.42</v>
      </c>
      <c r="K1591" s="4">
        <v>0.78800000000000003</v>
      </c>
      <c r="L1591" s="4" t="s">
        <v>15</v>
      </c>
      <c r="M1591" s="4">
        <f>Inventory[[#This Row],[Daily_Demand]]*Inventory[[#This Row],[Lead_Time_Days]]</f>
        <v>630</v>
      </c>
      <c r="N1591" s="4">
        <f>MAX(0, Inventory[[#This Row],[Demand_Duration_Lead_time]]+Inventory[[#This Row],[Safety_Stock]]-Inventory[[#This Row],[Current_Inventory]])</f>
        <v>183</v>
      </c>
      <c r="O15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91" s="8">
        <f>Inventory[[#This Row],[Current_Inventory]]*Inventory[[#This Row],[Unit_Cost]]</f>
        <v>1053987.6600000001</v>
      </c>
      <c r="Q1591" t="str">
        <f>IF(Inventory[[#This Row],[Stockout_Risk_Score]] &gt;= 0.8, "Critical",
   IF(Inventory[[#This Row],[Stockout_Risk_Score]] &gt;= 0.6, "High",
      IF(Inventory[[#This Row],[Stockout_Risk_Score]] &gt;= 0.3, "Medium", "Low")
   )
)</f>
        <v>High</v>
      </c>
      <c r="R1591">
        <f>Inventory[[#This Row],[Lead_Time_Days]]*0.8</f>
        <v>7.2</v>
      </c>
      <c r="S1591">
        <f>MAX(0,Inventory[[#This Row],[Daily_Demand]]*Inventory[[#This Row],[Adj_Lead_Time]]+Inventory[[#This Row],[Safety_Stock]]-Inventory[[#This Row],[Current_Inventory]])</f>
        <v>57</v>
      </c>
    </row>
    <row r="1592" spans="1:19" x14ac:dyDescent="0.25">
      <c r="A1592">
        <v>1591</v>
      </c>
      <c r="B1592" t="s">
        <v>1613</v>
      </c>
      <c r="C1592" s="4" t="s">
        <v>13</v>
      </c>
      <c r="D1592" t="s">
        <v>22</v>
      </c>
      <c r="E1592" s="4">
        <v>36</v>
      </c>
      <c r="F1592" s="4">
        <v>13</v>
      </c>
      <c r="G1592" s="4">
        <v>502</v>
      </c>
      <c r="H1592" s="4">
        <v>158</v>
      </c>
      <c r="I1592" s="4">
        <v>121</v>
      </c>
      <c r="J1592" s="6">
        <v>75.8</v>
      </c>
      <c r="K1592" s="4">
        <v>0.313</v>
      </c>
      <c r="L1592" s="4" t="s">
        <v>15</v>
      </c>
      <c r="M1592" s="4">
        <f>Inventory[[#This Row],[Daily_Demand]]*Inventory[[#This Row],[Lead_Time_Days]]</f>
        <v>468</v>
      </c>
      <c r="N1592" s="4">
        <f>MAX(0, Inventory[[#This Row],[Demand_Duration_Lead_time]]+Inventory[[#This Row],[Safety_Stock]]-Inventory[[#This Row],[Current_Inventory]])</f>
        <v>124</v>
      </c>
      <c r="O15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92" s="8">
        <f>Inventory[[#This Row],[Current_Inventory]]*Inventory[[#This Row],[Unit_Cost]]</f>
        <v>38051.599999999999</v>
      </c>
      <c r="Q1592" t="str">
        <f>IF(Inventory[[#This Row],[Stockout_Risk_Score]] &gt;= 0.8, "Critical",
   IF(Inventory[[#This Row],[Stockout_Risk_Score]] &gt;= 0.6, "High",
      IF(Inventory[[#This Row],[Stockout_Risk_Score]] &gt;= 0.3, "Medium", "Low")
   )
)</f>
        <v>Medium</v>
      </c>
      <c r="R1592">
        <f>Inventory[[#This Row],[Lead_Time_Days]]*0.8</f>
        <v>10.4</v>
      </c>
      <c r="S1592">
        <f>MAX(0,Inventory[[#This Row],[Daily_Demand]]*Inventory[[#This Row],[Adj_Lead_Time]]+Inventory[[#This Row],[Safety_Stock]]-Inventory[[#This Row],[Current_Inventory]])</f>
        <v>30.400000000000091</v>
      </c>
    </row>
    <row r="1593" spans="1:19" x14ac:dyDescent="0.25">
      <c r="A1593">
        <v>1592</v>
      </c>
      <c r="B1593" t="s">
        <v>1614</v>
      </c>
      <c r="C1593" s="4" t="s">
        <v>41</v>
      </c>
      <c r="D1593" t="s">
        <v>14</v>
      </c>
      <c r="E1593" s="4">
        <v>49</v>
      </c>
      <c r="F1593" s="4">
        <v>6</v>
      </c>
      <c r="G1593" s="4">
        <v>138</v>
      </c>
      <c r="H1593" s="4">
        <v>278</v>
      </c>
      <c r="I1593" s="4">
        <v>69</v>
      </c>
      <c r="J1593" s="6">
        <v>428.23</v>
      </c>
      <c r="K1593" s="4">
        <v>0.50600000000000001</v>
      </c>
      <c r="L1593" s="4" t="s">
        <v>27</v>
      </c>
      <c r="M1593" s="4">
        <f>Inventory[[#This Row],[Daily_Demand]]*Inventory[[#This Row],[Lead_Time_Days]]</f>
        <v>294</v>
      </c>
      <c r="N1593" s="4">
        <f>MAX(0, Inventory[[#This Row],[Demand_Duration_Lead_time]]+Inventory[[#This Row],[Safety_Stock]]-Inventory[[#This Row],[Current_Inventory]])</f>
        <v>434</v>
      </c>
      <c r="O15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93" s="8">
        <f>Inventory[[#This Row],[Current_Inventory]]*Inventory[[#This Row],[Unit_Cost]]</f>
        <v>59095.740000000005</v>
      </c>
      <c r="Q1593" t="str">
        <f>IF(Inventory[[#This Row],[Stockout_Risk_Score]] &gt;= 0.8, "Critical",
   IF(Inventory[[#This Row],[Stockout_Risk_Score]] &gt;= 0.6, "High",
      IF(Inventory[[#This Row],[Stockout_Risk_Score]] &gt;= 0.3, "Medium", "Low")
   )
)</f>
        <v>Medium</v>
      </c>
      <c r="R1593">
        <f>Inventory[[#This Row],[Lead_Time_Days]]*0.8</f>
        <v>4.8000000000000007</v>
      </c>
      <c r="S1593">
        <f>MAX(0,Inventory[[#This Row],[Daily_Demand]]*Inventory[[#This Row],[Adj_Lead_Time]]+Inventory[[#This Row],[Safety_Stock]]-Inventory[[#This Row],[Current_Inventory]])</f>
        <v>375.20000000000005</v>
      </c>
    </row>
    <row r="1594" spans="1:19" x14ac:dyDescent="0.25">
      <c r="A1594">
        <v>1593</v>
      </c>
      <c r="B1594" t="s">
        <v>1615</v>
      </c>
      <c r="C1594" s="4" t="s">
        <v>41</v>
      </c>
      <c r="D1594" t="s">
        <v>22</v>
      </c>
      <c r="E1594" s="4">
        <v>13</v>
      </c>
      <c r="F1594" s="4">
        <v>11</v>
      </c>
      <c r="G1594" s="4">
        <v>188</v>
      </c>
      <c r="H1594" s="4">
        <v>198</v>
      </c>
      <c r="I1594" s="4">
        <v>288</v>
      </c>
      <c r="J1594" s="6">
        <v>872.77</v>
      </c>
      <c r="K1594" s="4">
        <v>0.26</v>
      </c>
      <c r="L1594" s="4" t="s">
        <v>27</v>
      </c>
      <c r="M1594" s="4">
        <f>Inventory[[#This Row],[Daily_Demand]]*Inventory[[#This Row],[Lead_Time_Days]]</f>
        <v>143</v>
      </c>
      <c r="N1594" s="4">
        <f>MAX(0, Inventory[[#This Row],[Demand_Duration_Lead_time]]+Inventory[[#This Row],[Safety_Stock]]-Inventory[[#This Row],[Current_Inventory]])</f>
        <v>153</v>
      </c>
      <c r="O15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594" s="8">
        <f>Inventory[[#This Row],[Current_Inventory]]*Inventory[[#This Row],[Unit_Cost]]</f>
        <v>164080.76</v>
      </c>
      <c r="Q1594" t="str">
        <f>IF(Inventory[[#This Row],[Stockout_Risk_Score]] &gt;= 0.8, "Critical",
   IF(Inventory[[#This Row],[Stockout_Risk_Score]] &gt;= 0.6, "High",
      IF(Inventory[[#This Row],[Stockout_Risk_Score]] &gt;= 0.3, "Medium", "Low")
   )
)</f>
        <v>Low</v>
      </c>
      <c r="R1594">
        <f>Inventory[[#This Row],[Lead_Time_Days]]*0.8</f>
        <v>8.8000000000000007</v>
      </c>
      <c r="S1594">
        <f>MAX(0,Inventory[[#This Row],[Daily_Demand]]*Inventory[[#This Row],[Adj_Lead_Time]]+Inventory[[#This Row],[Safety_Stock]]-Inventory[[#This Row],[Current_Inventory]])</f>
        <v>124.39999999999998</v>
      </c>
    </row>
    <row r="1595" spans="1:19" x14ac:dyDescent="0.25">
      <c r="A1595">
        <v>1594</v>
      </c>
      <c r="B1595" t="s">
        <v>1616</v>
      </c>
      <c r="C1595" s="4" t="s">
        <v>13</v>
      </c>
      <c r="D1595" t="s">
        <v>14</v>
      </c>
      <c r="E1595" s="4">
        <v>34</v>
      </c>
      <c r="F1595" s="4">
        <v>2</v>
      </c>
      <c r="G1595" s="4">
        <v>639</v>
      </c>
      <c r="H1595" s="4">
        <v>150</v>
      </c>
      <c r="I1595" s="4">
        <v>248</v>
      </c>
      <c r="J1595" s="6">
        <v>1416.41</v>
      </c>
      <c r="K1595" s="4">
        <v>0.93400000000000005</v>
      </c>
      <c r="L1595" s="4" t="s">
        <v>15</v>
      </c>
      <c r="M1595" s="4">
        <f>Inventory[[#This Row],[Daily_Demand]]*Inventory[[#This Row],[Lead_Time_Days]]</f>
        <v>68</v>
      </c>
      <c r="N1595" s="4">
        <f>MAX(0, Inventory[[#This Row],[Demand_Duration_Lead_time]]+Inventory[[#This Row],[Safety_Stock]]-Inventory[[#This Row],[Current_Inventory]])</f>
        <v>0</v>
      </c>
      <c r="O15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595" s="8">
        <f>Inventory[[#This Row],[Current_Inventory]]*Inventory[[#This Row],[Unit_Cost]]</f>
        <v>905085.99000000011</v>
      </c>
      <c r="Q1595" t="str">
        <f>IF(Inventory[[#This Row],[Stockout_Risk_Score]] &gt;= 0.8, "Critical",
   IF(Inventory[[#This Row],[Stockout_Risk_Score]] &gt;= 0.6, "High",
      IF(Inventory[[#This Row],[Stockout_Risk_Score]] &gt;= 0.3, "Medium", "Low")
   )
)</f>
        <v>Critical</v>
      </c>
      <c r="R1595">
        <f>Inventory[[#This Row],[Lead_Time_Days]]*0.8</f>
        <v>1.6</v>
      </c>
      <c r="S1595">
        <f>MAX(0,Inventory[[#This Row],[Daily_Demand]]*Inventory[[#This Row],[Adj_Lead_Time]]+Inventory[[#This Row],[Safety_Stock]]-Inventory[[#This Row],[Current_Inventory]])</f>
        <v>0</v>
      </c>
    </row>
    <row r="1596" spans="1:19" x14ac:dyDescent="0.25">
      <c r="A1596">
        <v>1595</v>
      </c>
      <c r="B1596" t="s">
        <v>1617</v>
      </c>
      <c r="C1596" s="4" t="s">
        <v>17</v>
      </c>
      <c r="D1596" t="s">
        <v>22</v>
      </c>
      <c r="E1596" s="4">
        <v>88</v>
      </c>
      <c r="F1596" s="4">
        <v>14</v>
      </c>
      <c r="G1596" s="4">
        <v>166</v>
      </c>
      <c r="H1596" s="4">
        <v>114</v>
      </c>
      <c r="I1596" s="4">
        <v>114</v>
      </c>
      <c r="J1596" s="6">
        <v>1312.75</v>
      </c>
      <c r="K1596" s="4">
        <v>0.52200000000000002</v>
      </c>
      <c r="L1596" s="4" t="s">
        <v>27</v>
      </c>
      <c r="M1596" s="4">
        <f>Inventory[[#This Row],[Daily_Demand]]*Inventory[[#This Row],[Lead_Time_Days]]</f>
        <v>1232</v>
      </c>
      <c r="N1596" s="4">
        <f>MAX(0, Inventory[[#This Row],[Demand_Duration_Lead_time]]+Inventory[[#This Row],[Safety_Stock]]-Inventory[[#This Row],[Current_Inventory]])</f>
        <v>1180</v>
      </c>
      <c r="O15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96" s="8">
        <f>Inventory[[#This Row],[Current_Inventory]]*Inventory[[#This Row],[Unit_Cost]]</f>
        <v>217916.5</v>
      </c>
      <c r="Q1596" t="str">
        <f>IF(Inventory[[#This Row],[Stockout_Risk_Score]] &gt;= 0.8, "Critical",
   IF(Inventory[[#This Row],[Stockout_Risk_Score]] &gt;= 0.6, "High",
      IF(Inventory[[#This Row],[Stockout_Risk_Score]] &gt;= 0.3, "Medium", "Low")
   )
)</f>
        <v>Medium</v>
      </c>
      <c r="R1596">
        <f>Inventory[[#This Row],[Lead_Time_Days]]*0.8</f>
        <v>11.200000000000001</v>
      </c>
      <c r="S1596">
        <f>MAX(0,Inventory[[#This Row],[Daily_Demand]]*Inventory[[#This Row],[Adj_Lead_Time]]+Inventory[[#This Row],[Safety_Stock]]-Inventory[[#This Row],[Current_Inventory]])</f>
        <v>933.60000000000014</v>
      </c>
    </row>
    <row r="1597" spans="1:19" x14ac:dyDescent="0.25">
      <c r="A1597">
        <v>1596</v>
      </c>
      <c r="B1597" t="s">
        <v>1618</v>
      </c>
      <c r="C1597" s="4" t="s">
        <v>17</v>
      </c>
      <c r="D1597" t="s">
        <v>14</v>
      </c>
      <c r="E1597" s="4">
        <v>170</v>
      </c>
      <c r="F1597" s="4">
        <v>10</v>
      </c>
      <c r="G1597" s="4">
        <v>707</v>
      </c>
      <c r="H1597" s="4">
        <v>261</v>
      </c>
      <c r="I1597" s="4">
        <v>237</v>
      </c>
      <c r="J1597" s="6">
        <v>1355.35</v>
      </c>
      <c r="K1597" s="4">
        <v>0.17299999999999999</v>
      </c>
      <c r="L1597" s="4" t="s">
        <v>27</v>
      </c>
      <c r="M1597" s="4">
        <f>Inventory[[#This Row],[Daily_Demand]]*Inventory[[#This Row],[Lead_Time_Days]]</f>
        <v>1700</v>
      </c>
      <c r="N1597" s="4">
        <f>MAX(0, Inventory[[#This Row],[Demand_Duration_Lead_time]]+Inventory[[#This Row],[Safety_Stock]]-Inventory[[#This Row],[Current_Inventory]])</f>
        <v>1254</v>
      </c>
      <c r="O15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97" s="8">
        <f>Inventory[[#This Row],[Current_Inventory]]*Inventory[[#This Row],[Unit_Cost]]</f>
        <v>958232.45</v>
      </c>
      <c r="Q1597" t="str">
        <f>IF(Inventory[[#This Row],[Stockout_Risk_Score]] &gt;= 0.8, "Critical",
   IF(Inventory[[#This Row],[Stockout_Risk_Score]] &gt;= 0.6, "High",
      IF(Inventory[[#This Row],[Stockout_Risk_Score]] &gt;= 0.3, "Medium", "Low")
   )
)</f>
        <v>Low</v>
      </c>
      <c r="R1597">
        <f>Inventory[[#This Row],[Lead_Time_Days]]*0.8</f>
        <v>8</v>
      </c>
      <c r="S1597">
        <f>MAX(0,Inventory[[#This Row],[Daily_Demand]]*Inventory[[#This Row],[Adj_Lead_Time]]+Inventory[[#This Row],[Safety_Stock]]-Inventory[[#This Row],[Current_Inventory]])</f>
        <v>914</v>
      </c>
    </row>
    <row r="1598" spans="1:19" x14ac:dyDescent="0.25">
      <c r="A1598">
        <v>1597</v>
      </c>
      <c r="B1598" t="s">
        <v>1619</v>
      </c>
      <c r="C1598" s="4" t="s">
        <v>26</v>
      </c>
      <c r="D1598" t="s">
        <v>22</v>
      </c>
      <c r="E1598" s="4">
        <v>64</v>
      </c>
      <c r="F1598" s="4">
        <v>9</v>
      </c>
      <c r="G1598" s="4">
        <v>456</v>
      </c>
      <c r="H1598" s="4">
        <v>290</v>
      </c>
      <c r="I1598" s="4">
        <v>138</v>
      </c>
      <c r="J1598" s="6">
        <v>1766.04</v>
      </c>
      <c r="K1598" s="4">
        <v>0.27300000000000002</v>
      </c>
      <c r="L1598" s="4" t="s">
        <v>27</v>
      </c>
      <c r="M1598" s="4">
        <f>Inventory[[#This Row],[Daily_Demand]]*Inventory[[#This Row],[Lead_Time_Days]]</f>
        <v>576</v>
      </c>
      <c r="N1598" s="4">
        <f>MAX(0, Inventory[[#This Row],[Demand_Duration_Lead_time]]+Inventory[[#This Row],[Safety_Stock]]-Inventory[[#This Row],[Current_Inventory]])</f>
        <v>410</v>
      </c>
      <c r="O15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598" s="8">
        <f>Inventory[[#This Row],[Current_Inventory]]*Inventory[[#This Row],[Unit_Cost]]</f>
        <v>805314.24</v>
      </c>
      <c r="Q1598" t="str">
        <f>IF(Inventory[[#This Row],[Stockout_Risk_Score]] &gt;= 0.8, "Critical",
   IF(Inventory[[#This Row],[Stockout_Risk_Score]] &gt;= 0.6, "High",
      IF(Inventory[[#This Row],[Stockout_Risk_Score]] &gt;= 0.3, "Medium", "Low")
   )
)</f>
        <v>Low</v>
      </c>
      <c r="R1598">
        <f>Inventory[[#This Row],[Lead_Time_Days]]*0.8</f>
        <v>7.2</v>
      </c>
      <c r="S1598">
        <f>MAX(0,Inventory[[#This Row],[Daily_Demand]]*Inventory[[#This Row],[Adj_Lead_Time]]+Inventory[[#This Row],[Safety_Stock]]-Inventory[[#This Row],[Current_Inventory]])</f>
        <v>294.79999999999995</v>
      </c>
    </row>
    <row r="1599" spans="1:19" x14ac:dyDescent="0.25">
      <c r="A1599">
        <v>1598</v>
      </c>
      <c r="B1599" t="s">
        <v>1620</v>
      </c>
      <c r="C1599" s="4" t="s">
        <v>21</v>
      </c>
      <c r="D1599" t="s">
        <v>22</v>
      </c>
      <c r="E1599" s="4">
        <v>5</v>
      </c>
      <c r="F1599" s="4">
        <v>5</v>
      </c>
      <c r="G1599" s="4">
        <v>458</v>
      </c>
      <c r="H1599" s="4">
        <v>110</v>
      </c>
      <c r="I1599" s="4">
        <v>250</v>
      </c>
      <c r="J1599" s="6">
        <v>286.01</v>
      </c>
      <c r="K1599" s="4">
        <v>8.3000000000000004E-2</v>
      </c>
      <c r="L1599" s="4" t="s">
        <v>15</v>
      </c>
      <c r="M1599" s="4">
        <f>Inventory[[#This Row],[Daily_Demand]]*Inventory[[#This Row],[Lead_Time_Days]]</f>
        <v>25</v>
      </c>
      <c r="N1599" s="4">
        <f>MAX(0, Inventory[[#This Row],[Demand_Duration_Lead_time]]+Inventory[[#This Row],[Safety_Stock]]-Inventory[[#This Row],[Current_Inventory]])</f>
        <v>0</v>
      </c>
      <c r="O15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599" s="8">
        <f>Inventory[[#This Row],[Current_Inventory]]*Inventory[[#This Row],[Unit_Cost]]</f>
        <v>130992.58</v>
      </c>
      <c r="Q1599" t="str">
        <f>IF(Inventory[[#This Row],[Stockout_Risk_Score]] &gt;= 0.8, "Critical",
   IF(Inventory[[#This Row],[Stockout_Risk_Score]] &gt;= 0.6, "High",
      IF(Inventory[[#This Row],[Stockout_Risk_Score]] &gt;= 0.3, "Medium", "Low")
   )
)</f>
        <v>Low</v>
      </c>
      <c r="R1599">
        <f>Inventory[[#This Row],[Lead_Time_Days]]*0.8</f>
        <v>4</v>
      </c>
      <c r="S1599">
        <f>MAX(0,Inventory[[#This Row],[Daily_Demand]]*Inventory[[#This Row],[Adj_Lead_Time]]+Inventory[[#This Row],[Safety_Stock]]-Inventory[[#This Row],[Current_Inventory]])</f>
        <v>0</v>
      </c>
    </row>
    <row r="1600" spans="1:19" x14ac:dyDescent="0.25">
      <c r="A1600">
        <v>1599</v>
      </c>
      <c r="B1600" t="s">
        <v>1621</v>
      </c>
      <c r="C1600" s="4" t="s">
        <v>17</v>
      </c>
      <c r="D1600" t="s">
        <v>22</v>
      </c>
      <c r="E1600" s="4">
        <v>9</v>
      </c>
      <c r="F1600" s="4">
        <v>9</v>
      </c>
      <c r="G1600" s="4">
        <v>208</v>
      </c>
      <c r="H1600" s="4">
        <v>291</v>
      </c>
      <c r="I1600" s="4">
        <v>72</v>
      </c>
      <c r="J1600" s="6">
        <v>1068.22</v>
      </c>
      <c r="K1600" s="4">
        <v>2.8000000000000001E-2</v>
      </c>
      <c r="L1600" s="4" t="s">
        <v>15</v>
      </c>
      <c r="M1600" s="4">
        <f>Inventory[[#This Row],[Daily_Demand]]*Inventory[[#This Row],[Lead_Time_Days]]</f>
        <v>81</v>
      </c>
      <c r="N1600" s="4">
        <f>MAX(0, Inventory[[#This Row],[Demand_Duration_Lead_time]]+Inventory[[#This Row],[Safety_Stock]]-Inventory[[#This Row],[Current_Inventory]])</f>
        <v>164</v>
      </c>
      <c r="O16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00" s="8">
        <f>Inventory[[#This Row],[Current_Inventory]]*Inventory[[#This Row],[Unit_Cost]]</f>
        <v>222189.76</v>
      </c>
      <c r="Q1600" t="str">
        <f>IF(Inventory[[#This Row],[Stockout_Risk_Score]] &gt;= 0.8, "Critical",
   IF(Inventory[[#This Row],[Stockout_Risk_Score]] &gt;= 0.6, "High",
      IF(Inventory[[#This Row],[Stockout_Risk_Score]] &gt;= 0.3, "Medium", "Low")
   )
)</f>
        <v>Low</v>
      </c>
      <c r="R1600">
        <f>Inventory[[#This Row],[Lead_Time_Days]]*0.8</f>
        <v>7.2</v>
      </c>
      <c r="S1600">
        <f>MAX(0,Inventory[[#This Row],[Daily_Demand]]*Inventory[[#This Row],[Adj_Lead_Time]]+Inventory[[#This Row],[Safety_Stock]]-Inventory[[#This Row],[Current_Inventory]])</f>
        <v>147.80000000000001</v>
      </c>
    </row>
    <row r="1601" spans="1:19" x14ac:dyDescent="0.25">
      <c r="A1601">
        <v>1600</v>
      </c>
      <c r="B1601" t="s">
        <v>1622</v>
      </c>
      <c r="C1601" s="4" t="s">
        <v>41</v>
      </c>
      <c r="D1601" t="s">
        <v>22</v>
      </c>
      <c r="E1601" s="4">
        <v>67</v>
      </c>
      <c r="F1601" s="4">
        <v>14</v>
      </c>
      <c r="G1601" s="4">
        <v>179</v>
      </c>
      <c r="H1601" s="4">
        <v>172</v>
      </c>
      <c r="I1601" s="4">
        <v>345</v>
      </c>
      <c r="J1601" s="6">
        <v>1464.68</v>
      </c>
      <c r="K1601" s="4">
        <v>0.52600000000000002</v>
      </c>
      <c r="L1601" s="4" t="s">
        <v>19</v>
      </c>
      <c r="M1601" s="4">
        <f>Inventory[[#This Row],[Daily_Demand]]*Inventory[[#This Row],[Lead_Time_Days]]</f>
        <v>938</v>
      </c>
      <c r="N1601" s="4">
        <f>MAX(0, Inventory[[#This Row],[Demand_Duration_Lead_time]]+Inventory[[#This Row],[Safety_Stock]]-Inventory[[#This Row],[Current_Inventory]])</f>
        <v>931</v>
      </c>
      <c r="O16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01" s="8">
        <f>Inventory[[#This Row],[Current_Inventory]]*Inventory[[#This Row],[Unit_Cost]]</f>
        <v>262177.72000000003</v>
      </c>
      <c r="Q1601" t="str">
        <f>IF(Inventory[[#This Row],[Stockout_Risk_Score]] &gt;= 0.8, "Critical",
   IF(Inventory[[#This Row],[Stockout_Risk_Score]] &gt;= 0.6, "High",
      IF(Inventory[[#This Row],[Stockout_Risk_Score]] &gt;= 0.3, "Medium", "Low")
   )
)</f>
        <v>Medium</v>
      </c>
      <c r="R1601">
        <f>Inventory[[#This Row],[Lead_Time_Days]]*0.8</f>
        <v>11.200000000000001</v>
      </c>
      <c r="S1601">
        <f>MAX(0,Inventory[[#This Row],[Daily_Demand]]*Inventory[[#This Row],[Adj_Lead_Time]]+Inventory[[#This Row],[Safety_Stock]]-Inventory[[#This Row],[Current_Inventory]])</f>
        <v>743.40000000000009</v>
      </c>
    </row>
    <row r="1602" spans="1:19" x14ac:dyDescent="0.25">
      <c r="A1602">
        <v>1601</v>
      </c>
      <c r="B1602" t="s">
        <v>1623</v>
      </c>
      <c r="C1602" s="4" t="s">
        <v>17</v>
      </c>
      <c r="D1602" t="s">
        <v>22</v>
      </c>
      <c r="E1602" s="4">
        <v>168</v>
      </c>
      <c r="F1602" s="4">
        <v>13</v>
      </c>
      <c r="G1602" s="4">
        <v>421</v>
      </c>
      <c r="H1602" s="4">
        <v>212</v>
      </c>
      <c r="I1602" s="4">
        <v>179</v>
      </c>
      <c r="J1602" s="6">
        <v>1290.43</v>
      </c>
      <c r="K1602" s="4">
        <v>0.33700000000000002</v>
      </c>
      <c r="L1602" s="4" t="s">
        <v>19</v>
      </c>
      <c r="M1602" s="4">
        <f>Inventory[[#This Row],[Daily_Demand]]*Inventory[[#This Row],[Lead_Time_Days]]</f>
        <v>2184</v>
      </c>
      <c r="N1602" s="4">
        <f>MAX(0, Inventory[[#This Row],[Demand_Duration_Lead_time]]+Inventory[[#This Row],[Safety_Stock]]-Inventory[[#This Row],[Current_Inventory]])</f>
        <v>1975</v>
      </c>
      <c r="O16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02" s="8">
        <f>Inventory[[#This Row],[Current_Inventory]]*Inventory[[#This Row],[Unit_Cost]]</f>
        <v>543271.03</v>
      </c>
      <c r="Q1602" t="str">
        <f>IF(Inventory[[#This Row],[Stockout_Risk_Score]] &gt;= 0.8, "Critical",
   IF(Inventory[[#This Row],[Stockout_Risk_Score]] &gt;= 0.6, "High",
      IF(Inventory[[#This Row],[Stockout_Risk_Score]] &gt;= 0.3, "Medium", "Low")
   )
)</f>
        <v>Medium</v>
      </c>
      <c r="R1602">
        <f>Inventory[[#This Row],[Lead_Time_Days]]*0.8</f>
        <v>10.4</v>
      </c>
      <c r="S1602">
        <f>MAX(0,Inventory[[#This Row],[Daily_Demand]]*Inventory[[#This Row],[Adj_Lead_Time]]+Inventory[[#This Row],[Safety_Stock]]-Inventory[[#This Row],[Current_Inventory]])</f>
        <v>1538.2</v>
      </c>
    </row>
    <row r="1603" spans="1:19" x14ac:dyDescent="0.25">
      <c r="A1603">
        <v>1602</v>
      </c>
      <c r="B1603" t="s">
        <v>1624</v>
      </c>
      <c r="C1603" s="4" t="s">
        <v>26</v>
      </c>
      <c r="D1603" t="s">
        <v>18</v>
      </c>
      <c r="E1603" s="4">
        <v>69</v>
      </c>
      <c r="F1603" s="4">
        <v>14</v>
      </c>
      <c r="G1603" s="4">
        <v>605</v>
      </c>
      <c r="H1603" s="4">
        <v>109</v>
      </c>
      <c r="I1603" s="4">
        <v>203</v>
      </c>
      <c r="J1603" s="6">
        <v>924.21</v>
      </c>
      <c r="K1603" s="4">
        <v>0.96399999999999997</v>
      </c>
      <c r="L1603" s="4" t="s">
        <v>27</v>
      </c>
      <c r="M1603" s="4">
        <f>Inventory[[#This Row],[Daily_Demand]]*Inventory[[#This Row],[Lead_Time_Days]]</f>
        <v>966</v>
      </c>
      <c r="N1603" s="4">
        <f>MAX(0, Inventory[[#This Row],[Demand_Duration_Lead_time]]+Inventory[[#This Row],[Safety_Stock]]-Inventory[[#This Row],[Current_Inventory]])</f>
        <v>470</v>
      </c>
      <c r="O16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03" s="8">
        <f>Inventory[[#This Row],[Current_Inventory]]*Inventory[[#This Row],[Unit_Cost]]</f>
        <v>559147.05000000005</v>
      </c>
      <c r="Q1603" t="str">
        <f>IF(Inventory[[#This Row],[Stockout_Risk_Score]] &gt;= 0.8, "Critical",
   IF(Inventory[[#This Row],[Stockout_Risk_Score]] &gt;= 0.6, "High",
      IF(Inventory[[#This Row],[Stockout_Risk_Score]] &gt;= 0.3, "Medium", "Low")
   )
)</f>
        <v>Critical</v>
      </c>
      <c r="R1603">
        <f>Inventory[[#This Row],[Lead_Time_Days]]*0.8</f>
        <v>11.200000000000001</v>
      </c>
      <c r="S1603">
        <f>MAX(0,Inventory[[#This Row],[Daily_Demand]]*Inventory[[#This Row],[Adj_Lead_Time]]+Inventory[[#This Row],[Safety_Stock]]-Inventory[[#This Row],[Current_Inventory]])</f>
        <v>276.80000000000007</v>
      </c>
    </row>
    <row r="1604" spans="1:19" x14ac:dyDescent="0.25">
      <c r="A1604">
        <v>1603</v>
      </c>
      <c r="B1604" t="s">
        <v>1625</v>
      </c>
      <c r="C1604" s="4" t="s">
        <v>26</v>
      </c>
      <c r="D1604" t="s">
        <v>22</v>
      </c>
      <c r="E1604" s="4">
        <v>82</v>
      </c>
      <c r="F1604" s="4">
        <v>11</v>
      </c>
      <c r="G1604" s="4">
        <v>37</v>
      </c>
      <c r="H1604" s="4">
        <v>290</v>
      </c>
      <c r="I1604" s="4">
        <v>127</v>
      </c>
      <c r="J1604" s="6">
        <v>83.37</v>
      </c>
      <c r="K1604" s="4">
        <v>0.17100000000000001</v>
      </c>
      <c r="L1604" s="4" t="s">
        <v>27</v>
      </c>
      <c r="M1604" s="4">
        <f>Inventory[[#This Row],[Daily_Demand]]*Inventory[[#This Row],[Lead_Time_Days]]</f>
        <v>902</v>
      </c>
      <c r="N1604" s="4">
        <f>MAX(0, Inventory[[#This Row],[Demand_Duration_Lead_time]]+Inventory[[#This Row],[Safety_Stock]]-Inventory[[#This Row],[Current_Inventory]])</f>
        <v>1155</v>
      </c>
      <c r="O16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04" s="8">
        <f>Inventory[[#This Row],[Current_Inventory]]*Inventory[[#This Row],[Unit_Cost]]</f>
        <v>3084.69</v>
      </c>
      <c r="Q1604" t="str">
        <f>IF(Inventory[[#This Row],[Stockout_Risk_Score]] &gt;= 0.8, "Critical",
   IF(Inventory[[#This Row],[Stockout_Risk_Score]] &gt;= 0.6, "High",
      IF(Inventory[[#This Row],[Stockout_Risk_Score]] &gt;= 0.3, "Medium", "Low")
   )
)</f>
        <v>Low</v>
      </c>
      <c r="R1604">
        <f>Inventory[[#This Row],[Lead_Time_Days]]*0.8</f>
        <v>8.8000000000000007</v>
      </c>
      <c r="S1604">
        <f>MAX(0,Inventory[[#This Row],[Daily_Demand]]*Inventory[[#This Row],[Adj_Lead_Time]]+Inventory[[#This Row],[Safety_Stock]]-Inventory[[#This Row],[Current_Inventory]])</f>
        <v>974.6</v>
      </c>
    </row>
    <row r="1605" spans="1:19" x14ac:dyDescent="0.25">
      <c r="A1605">
        <v>1604</v>
      </c>
      <c r="B1605" t="s">
        <v>1626</v>
      </c>
      <c r="C1605" s="4" t="s">
        <v>21</v>
      </c>
      <c r="D1605" t="s">
        <v>18</v>
      </c>
      <c r="E1605" s="4">
        <v>156</v>
      </c>
      <c r="F1605" s="4">
        <v>8</v>
      </c>
      <c r="G1605" s="4">
        <v>159</v>
      </c>
      <c r="H1605" s="4">
        <v>266</v>
      </c>
      <c r="I1605" s="4">
        <v>239</v>
      </c>
      <c r="J1605" s="6">
        <v>167.88</v>
      </c>
      <c r="K1605" s="4">
        <v>0.79400000000000004</v>
      </c>
      <c r="L1605" s="4" t="s">
        <v>19</v>
      </c>
      <c r="M1605" s="4">
        <f>Inventory[[#This Row],[Daily_Demand]]*Inventory[[#This Row],[Lead_Time_Days]]</f>
        <v>1248</v>
      </c>
      <c r="N1605" s="4">
        <f>MAX(0, Inventory[[#This Row],[Demand_Duration_Lead_time]]+Inventory[[#This Row],[Safety_Stock]]-Inventory[[#This Row],[Current_Inventory]])</f>
        <v>1355</v>
      </c>
      <c r="O16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05" s="8">
        <f>Inventory[[#This Row],[Current_Inventory]]*Inventory[[#This Row],[Unit_Cost]]</f>
        <v>26692.92</v>
      </c>
      <c r="Q1605" t="str">
        <f>IF(Inventory[[#This Row],[Stockout_Risk_Score]] &gt;= 0.8, "Critical",
   IF(Inventory[[#This Row],[Stockout_Risk_Score]] &gt;= 0.6, "High",
      IF(Inventory[[#This Row],[Stockout_Risk_Score]] &gt;= 0.3, "Medium", "Low")
   )
)</f>
        <v>High</v>
      </c>
      <c r="R1605">
        <f>Inventory[[#This Row],[Lead_Time_Days]]*0.8</f>
        <v>6.4</v>
      </c>
      <c r="S1605">
        <f>MAX(0,Inventory[[#This Row],[Daily_Demand]]*Inventory[[#This Row],[Adj_Lead_Time]]+Inventory[[#This Row],[Safety_Stock]]-Inventory[[#This Row],[Current_Inventory]])</f>
        <v>1105.4000000000001</v>
      </c>
    </row>
    <row r="1606" spans="1:19" x14ac:dyDescent="0.25">
      <c r="A1606">
        <v>1605</v>
      </c>
      <c r="B1606" t="s">
        <v>1627</v>
      </c>
      <c r="C1606" s="4" t="s">
        <v>17</v>
      </c>
      <c r="D1606" t="s">
        <v>22</v>
      </c>
      <c r="E1606" s="4">
        <v>136</v>
      </c>
      <c r="F1606" s="4">
        <v>12</v>
      </c>
      <c r="G1606" s="4">
        <v>134</v>
      </c>
      <c r="H1606" s="4">
        <v>103</v>
      </c>
      <c r="I1606" s="4">
        <v>349</v>
      </c>
      <c r="J1606" s="6">
        <v>281.94</v>
      </c>
      <c r="K1606" s="4">
        <v>0.316</v>
      </c>
      <c r="L1606" s="4" t="s">
        <v>19</v>
      </c>
      <c r="M1606" s="4">
        <f>Inventory[[#This Row],[Daily_Demand]]*Inventory[[#This Row],[Lead_Time_Days]]</f>
        <v>1632</v>
      </c>
      <c r="N1606" s="4">
        <f>MAX(0, Inventory[[#This Row],[Demand_Duration_Lead_time]]+Inventory[[#This Row],[Safety_Stock]]-Inventory[[#This Row],[Current_Inventory]])</f>
        <v>1601</v>
      </c>
      <c r="O16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06" s="8">
        <f>Inventory[[#This Row],[Current_Inventory]]*Inventory[[#This Row],[Unit_Cost]]</f>
        <v>37779.96</v>
      </c>
      <c r="Q1606" t="str">
        <f>IF(Inventory[[#This Row],[Stockout_Risk_Score]] &gt;= 0.8, "Critical",
   IF(Inventory[[#This Row],[Stockout_Risk_Score]] &gt;= 0.6, "High",
      IF(Inventory[[#This Row],[Stockout_Risk_Score]] &gt;= 0.3, "Medium", "Low")
   )
)</f>
        <v>Medium</v>
      </c>
      <c r="R1606">
        <f>Inventory[[#This Row],[Lead_Time_Days]]*0.8</f>
        <v>9.6000000000000014</v>
      </c>
      <c r="S1606">
        <f>MAX(0,Inventory[[#This Row],[Daily_Demand]]*Inventory[[#This Row],[Adj_Lead_Time]]+Inventory[[#This Row],[Safety_Stock]]-Inventory[[#This Row],[Current_Inventory]])</f>
        <v>1274.6000000000001</v>
      </c>
    </row>
    <row r="1607" spans="1:19" x14ac:dyDescent="0.25">
      <c r="A1607">
        <v>1606</v>
      </c>
      <c r="B1607" t="s">
        <v>1628</v>
      </c>
      <c r="C1607" s="4" t="s">
        <v>41</v>
      </c>
      <c r="D1607" t="s">
        <v>18</v>
      </c>
      <c r="E1607" s="4">
        <v>118</v>
      </c>
      <c r="F1607" s="4">
        <v>12</v>
      </c>
      <c r="G1607" s="4">
        <v>347</v>
      </c>
      <c r="H1607" s="4">
        <v>288</v>
      </c>
      <c r="I1607" s="4">
        <v>203</v>
      </c>
      <c r="J1607" s="6">
        <v>719.29</v>
      </c>
      <c r="K1607" s="4">
        <v>0.224</v>
      </c>
      <c r="L1607" s="4" t="s">
        <v>19</v>
      </c>
      <c r="M1607" s="4">
        <f>Inventory[[#This Row],[Daily_Demand]]*Inventory[[#This Row],[Lead_Time_Days]]</f>
        <v>1416</v>
      </c>
      <c r="N1607" s="4">
        <f>MAX(0, Inventory[[#This Row],[Demand_Duration_Lead_time]]+Inventory[[#This Row],[Safety_Stock]]-Inventory[[#This Row],[Current_Inventory]])</f>
        <v>1357</v>
      </c>
      <c r="O16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07" s="8">
        <f>Inventory[[#This Row],[Current_Inventory]]*Inventory[[#This Row],[Unit_Cost]]</f>
        <v>249593.62999999998</v>
      </c>
      <c r="Q1607" t="str">
        <f>IF(Inventory[[#This Row],[Stockout_Risk_Score]] &gt;= 0.8, "Critical",
   IF(Inventory[[#This Row],[Stockout_Risk_Score]] &gt;= 0.6, "High",
      IF(Inventory[[#This Row],[Stockout_Risk_Score]] &gt;= 0.3, "Medium", "Low")
   )
)</f>
        <v>Low</v>
      </c>
      <c r="R1607">
        <f>Inventory[[#This Row],[Lead_Time_Days]]*0.8</f>
        <v>9.6000000000000014</v>
      </c>
      <c r="S1607">
        <f>MAX(0,Inventory[[#This Row],[Daily_Demand]]*Inventory[[#This Row],[Adj_Lead_Time]]+Inventory[[#This Row],[Safety_Stock]]-Inventory[[#This Row],[Current_Inventory]])</f>
        <v>1073.8000000000002</v>
      </c>
    </row>
    <row r="1608" spans="1:19" x14ac:dyDescent="0.25">
      <c r="A1608">
        <v>1607</v>
      </c>
      <c r="B1608" t="s">
        <v>1629</v>
      </c>
      <c r="C1608" s="4" t="s">
        <v>41</v>
      </c>
      <c r="D1608" t="s">
        <v>18</v>
      </c>
      <c r="E1608" s="4">
        <v>29</v>
      </c>
      <c r="F1608" s="4">
        <v>8</v>
      </c>
      <c r="G1608" s="4">
        <v>244</v>
      </c>
      <c r="H1608" s="4">
        <v>236</v>
      </c>
      <c r="I1608" s="4">
        <v>162</v>
      </c>
      <c r="J1608" s="6">
        <v>279.42</v>
      </c>
      <c r="K1608" s="4">
        <v>0.97</v>
      </c>
      <c r="L1608" s="4" t="s">
        <v>27</v>
      </c>
      <c r="M1608" s="4">
        <f>Inventory[[#This Row],[Daily_Demand]]*Inventory[[#This Row],[Lead_Time_Days]]</f>
        <v>232</v>
      </c>
      <c r="N1608" s="4">
        <f>MAX(0, Inventory[[#This Row],[Demand_Duration_Lead_time]]+Inventory[[#This Row],[Safety_Stock]]-Inventory[[#This Row],[Current_Inventory]])</f>
        <v>224</v>
      </c>
      <c r="O16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08" s="8">
        <f>Inventory[[#This Row],[Current_Inventory]]*Inventory[[#This Row],[Unit_Cost]]</f>
        <v>68178.48000000001</v>
      </c>
      <c r="Q1608" t="str">
        <f>IF(Inventory[[#This Row],[Stockout_Risk_Score]] &gt;= 0.8, "Critical",
   IF(Inventory[[#This Row],[Stockout_Risk_Score]] &gt;= 0.6, "High",
      IF(Inventory[[#This Row],[Stockout_Risk_Score]] &gt;= 0.3, "Medium", "Low")
   )
)</f>
        <v>Critical</v>
      </c>
      <c r="R1608">
        <f>Inventory[[#This Row],[Lead_Time_Days]]*0.8</f>
        <v>6.4</v>
      </c>
      <c r="S1608">
        <f>MAX(0,Inventory[[#This Row],[Daily_Demand]]*Inventory[[#This Row],[Adj_Lead_Time]]+Inventory[[#This Row],[Safety_Stock]]-Inventory[[#This Row],[Current_Inventory]])</f>
        <v>177.60000000000002</v>
      </c>
    </row>
    <row r="1609" spans="1:19" x14ac:dyDescent="0.25">
      <c r="A1609">
        <v>1608</v>
      </c>
      <c r="B1609" t="s">
        <v>1630</v>
      </c>
      <c r="C1609" s="4" t="s">
        <v>13</v>
      </c>
      <c r="D1609" t="s">
        <v>14</v>
      </c>
      <c r="E1609" s="4">
        <v>139</v>
      </c>
      <c r="F1609" s="4">
        <v>2</v>
      </c>
      <c r="G1609" s="4">
        <v>577</v>
      </c>
      <c r="H1609" s="4">
        <v>159</v>
      </c>
      <c r="I1609" s="4">
        <v>388</v>
      </c>
      <c r="J1609" s="6">
        <v>880.86</v>
      </c>
      <c r="K1609" s="4">
        <v>0.80300000000000005</v>
      </c>
      <c r="L1609" s="4" t="s">
        <v>27</v>
      </c>
      <c r="M1609" s="4">
        <f>Inventory[[#This Row],[Daily_Demand]]*Inventory[[#This Row],[Lead_Time_Days]]</f>
        <v>278</v>
      </c>
      <c r="N1609" s="4">
        <f>MAX(0, Inventory[[#This Row],[Demand_Duration_Lead_time]]+Inventory[[#This Row],[Safety_Stock]]-Inventory[[#This Row],[Current_Inventory]])</f>
        <v>0</v>
      </c>
      <c r="O16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09" s="8">
        <f>Inventory[[#This Row],[Current_Inventory]]*Inventory[[#This Row],[Unit_Cost]]</f>
        <v>508256.22000000003</v>
      </c>
      <c r="Q1609" t="str">
        <f>IF(Inventory[[#This Row],[Stockout_Risk_Score]] &gt;= 0.8, "Critical",
   IF(Inventory[[#This Row],[Stockout_Risk_Score]] &gt;= 0.6, "High",
      IF(Inventory[[#This Row],[Stockout_Risk_Score]] &gt;= 0.3, "Medium", "Low")
   )
)</f>
        <v>Critical</v>
      </c>
      <c r="R1609">
        <f>Inventory[[#This Row],[Lead_Time_Days]]*0.8</f>
        <v>1.6</v>
      </c>
      <c r="S1609">
        <f>MAX(0,Inventory[[#This Row],[Daily_Demand]]*Inventory[[#This Row],[Adj_Lead_Time]]+Inventory[[#This Row],[Safety_Stock]]-Inventory[[#This Row],[Current_Inventory]])</f>
        <v>0</v>
      </c>
    </row>
    <row r="1610" spans="1:19" x14ac:dyDescent="0.25">
      <c r="A1610">
        <v>1609</v>
      </c>
      <c r="B1610" t="s">
        <v>1631</v>
      </c>
      <c r="C1610" s="4" t="s">
        <v>41</v>
      </c>
      <c r="D1610" t="s">
        <v>22</v>
      </c>
      <c r="E1610" s="4">
        <v>145</v>
      </c>
      <c r="F1610" s="4">
        <v>7</v>
      </c>
      <c r="G1610" s="4">
        <v>458</v>
      </c>
      <c r="H1610" s="4">
        <v>71</v>
      </c>
      <c r="I1610" s="4">
        <v>166</v>
      </c>
      <c r="J1610" s="6">
        <v>398.35</v>
      </c>
      <c r="K1610" s="4">
        <v>0.63100000000000001</v>
      </c>
      <c r="L1610" s="4" t="s">
        <v>19</v>
      </c>
      <c r="M1610" s="4">
        <f>Inventory[[#This Row],[Daily_Demand]]*Inventory[[#This Row],[Lead_Time_Days]]</f>
        <v>1015</v>
      </c>
      <c r="N1610" s="4">
        <f>MAX(0, Inventory[[#This Row],[Demand_Duration_Lead_time]]+Inventory[[#This Row],[Safety_Stock]]-Inventory[[#This Row],[Current_Inventory]])</f>
        <v>628</v>
      </c>
      <c r="O16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10" s="8">
        <f>Inventory[[#This Row],[Current_Inventory]]*Inventory[[#This Row],[Unit_Cost]]</f>
        <v>182444.30000000002</v>
      </c>
      <c r="Q1610" t="str">
        <f>IF(Inventory[[#This Row],[Stockout_Risk_Score]] &gt;= 0.8, "Critical",
   IF(Inventory[[#This Row],[Stockout_Risk_Score]] &gt;= 0.6, "High",
      IF(Inventory[[#This Row],[Stockout_Risk_Score]] &gt;= 0.3, "Medium", "Low")
   )
)</f>
        <v>High</v>
      </c>
      <c r="R1610">
        <f>Inventory[[#This Row],[Lead_Time_Days]]*0.8</f>
        <v>5.6000000000000005</v>
      </c>
      <c r="S1610">
        <f>MAX(0,Inventory[[#This Row],[Daily_Demand]]*Inventory[[#This Row],[Adj_Lead_Time]]+Inventory[[#This Row],[Safety_Stock]]-Inventory[[#This Row],[Current_Inventory]])</f>
        <v>425.00000000000011</v>
      </c>
    </row>
    <row r="1611" spans="1:19" x14ac:dyDescent="0.25">
      <c r="A1611">
        <v>1610</v>
      </c>
      <c r="B1611" t="s">
        <v>1632</v>
      </c>
      <c r="C1611" s="4" t="s">
        <v>21</v>
      </c>
      <c r="D1611" t="s">
        <v>14</v>
      </c>
      <c r="E1611" s="4">
        <v>47</v>
      </c>
      <c r="F1611" s="4">
        <v>14</v>
      </c>
      <c r="G1611" s="4">
        <v>569</v>
      </c>
      <c r="H1611" s="4">
        <v>138</v>
      </c>
      <c r="I1611" s="4">
        <v>54</v>
      </c>
      <c r="J1611" s="6">
        <v>1569.37</v>
      </c>
      <c r="K1611" s="4">
        <v>0.69699999999999995</v>
      </c>
      <c r="L1611" s="4" t="s">
        <v>15</v>
      </c>
      <c r="M1611" s="4">
        <f>Inventory[[#This Row],[Daily_Demand]]*Inventory[[#This Row],[Lead_Time_Days]]</f>
        <v>658</v>
      </c>
      <c r="N1611" s="4">
        <f>MAX(0, Inventory[[#This Row],[Demand_Duration_Lead_time]]+Inventory[[#This Row],[Safety_Stock]]-Inventory[[#This Row],[Current_Inventory]])</f>
        <v>227</v>
      </c>
      <c r="O16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11" s="8">
        <f>Inventory[[#This Row],[Current_Inventory]]*Inventory[[#This Row],[Unit_Cost]]</f>
        <v>892971.52999999991</v>
      </c>
      <c r="Q1611" t="str">
        <f>IF(Inventory[[#This Row],[Stockout_Risk_Score]] &gt;= 0.8, "Critical",
   IF(Inventory[[#This Row],[Stockout_Risk_Score]] &gt;= 0.6, "High",
      IF(Inventory[[#This Row],[Stockout_Risk_Score]] &gt;= 0.3, "Medium", "Low")
   )
)</f>
        <v>High</v>
      </c>
      <c r="R1611">
        <f>Inventory[[#This Row],[Lead_Time_Days]]*0.8</f>
        <v>11.200000000000001</v>
      </c>
      <c r="S1611">
        <f>MAX(0,Inventory[[#This Row],[Daily_Demand]]*Inventory[[#This Row],[Adj_Lead_Time]]+Inventory[[#This Row],[Safety_Stock]]-Inventory[[#This Row],[Current_Inventory]])</f>
        <v>95.400000000000091</v>
      </c>
    </row>
    <row r="1612" spans="1:19" x14ac:dyDescent="0.25">
      <c r="A1612">
        <v>1611</v>
      </c>
      <c r="B1612" t="s">
        <v>1633</v>
      </c>
      <c r="C1612" s="4" t="s">
        <v>21</v>
      </c>
      <c r="D1612" t="s">
        <v>14</v>
      </c>
      <c r="E1612" s="4">
        <v>61</v>
      </c>
      <c r="F1612" s="4">
        <v>5</v>
      </c>
      <c r="G1612" s="4">
        <v>737</v>
      </c>
      <c r="H1612" s="4">
        <v>196</v>
      </c>
      <c r="I1612" s="4">
        <v>375</v>
      </c>
      <c r="J1612" s="6">
        <v>1749.4</v>
      </c>
      <c r="K1612" s="4">
        <v>0.99099999999999999</v>
      </c>
      <c r="L1612" s="4" t="s">
        <v>19</v>
      </c>
      <c r="M1612" s="4">
        <f>Inventory[[#This Row],[Daily_Demand]]*Inventory[[#This Row],[Lead_Time_Days]]</f>
        <v>305</v>
      </c>
      <c r="N1612" s="4">
        <f>MAX(0, Inventory[[#This Row],[Demand_Duration_Lead_time]]+Inventory[[#This Row],[Safety_Stock]]-Inventory[[#This Row],[Current_Inventory]])</f>
        <v>0</v>
      </c>
      <c r="O16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12" s="8">
        <f>Inventory[[#This Row],[Current_Inventory]]*Inventory[[#This Row],[Unit_Cost]]</f>
        <v>1289307.8</v>
      </c>
      <c r="Q1612" t="str">
        <f>IF(Inventory[[#This Row],[Stockout_Risk_Score]] &gt;= 0.8, "Critical",
   IF(Inventory[[#This Row],[Stockout_Risk_Score]] &gt;= 0.6, "High",
      IF(Inventory[[#This Row],[Stockout_Risk_Score]] &gt;= 0.3, "Medium", "Low")
   )
)</f>
        <v>Critical</v>
      </c>
      <c r="R1612">
        <f>Inventory[[#This Row],[Lead_Time_Days]]*0.8</f>
        <v>4</v>
      </c>
      <c r="S1612">
        <f>MAX(0,Inventory[[#This Row],[Daily_Demand]]*Inventory[[#This Row],[Adj_Lead_Time]]+Inventory[[#This Row],[Safety_Stock]]-Inventory[[#This Row],[Current_Inventory]])</f>
        <v>0</v>
      </c>
    </row>
    <row r="1613" spans="1:19" x14ac:dyDescent="0.25">
      <c r="A1613">
        <v>1612</v>
      </c>
      <c r="B1613" t="s">
        <v>1634</v>
      </c>
      <c r="C1613" s="4" t="s">
        <v>41</v>
      </c>
      <c r="D1613" t="s">
        <v>22</v>
      </c>
      <c r="E1613" s="4">
        <v>168</v>
      </c>
      <c r="F1613" s="4">
        <v>11</v>
      </c>
      <c r="G1613" s="4">
        <v>405</v>
      </c>
      <c r="H1613" s="4">
        <v>77</v>
      </c>
      <c r="I1613" s="4">
        <v>84</v>
      </c>
      <c r="J1613" s="6">
        <v>809.81</v>
      </c>
      <c r="K1613" s="4">
        <v>0.59299999999999997</v>
      </c>
      <c r="L1613" s="4" t="s">
        <v>15</v>
      </c>
      <c r="M1613" s="4">
        <f>Inventory[[#This Row],[Daily_Demand]]*Inventory[[#This Row],[Lead_Time_Days]]</f>
        <v>1848</v>
      </c>
      <c r="N1613" s="4">
        <f>MAX(0, Inventory[[#This Row],[Demand_Duration_Lead_time]]+Inventory[[#This Row],[Safety_Stock]]-Inventory[[#This Row],[Current_Inventory]])</f>
        <v>1520</v>
      </c>
      <c r="O16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13" s="8">
        <f>Inventory[[#This Row],[Current_Inventory]]*Inventory[[#This Row],[Unit_Cost]]</f>
        <v>327973.05</v>
      </c>
      <c r="Q1613" t="str">
        <f>IF(Inventory[[#This Row],[Stockout_Risk_Score]] &gt;= 0.8, "Critical",
   IF(Inventory[[#This Row],[Stockout_Risk_Score]] &gt;= 0.6, "High",
      IF(Inventory[[#This Row],[Stockout_Risk_Score]] &gt;= 0.3, "Medium", "Low")
   )
)</f>
        <v>Medium</v>
      </c>
      <c r="R1613">
        <f>Inventory[[#This Row],[Lead_Time_Days]]*0.8</f>
        <v>8.8000000000000007</v>
      </c>
      <c r="S1613">
        <f>MAX(0,Inventory[[#This Row],[Daily_Demand]]*Inventory[[#This Row],[Adj_Lead_Time]]+Inventory[[#This Row],[Safety_Stock]]-Inventory[[#This Row],[Current_Inventory]])</f>
        <v>1150.4000000000001</v>
      </c>
    </row>
    <row r="1614" spans="1:19" x14ac:dyDescent="0.25">
      <c r="A1614">
        <v>1613</v>
      </c>
      <c r="B1614" t="s">
        <v>1635</v>
      </c>
      <c r="C1614" s="4" t="s">
        <v>41</v>
      </c>
      <c r="D1614" t="s">
        <v>14</v>
      </c>
      <c r="E1614" s="4">
        <v>146</v>
      </c>
      <c r="F1614" s="4">
        <v>11</v>
      </c>
      <c r="G1614" s="4">
        <v>540</v>
      </c>
      <c r="H1614" s="4">
        <v>39</v>
      </c>
      <c r="I1614" s="4">
        <v>321</v>
      </c>
      <c r="J1614" s="6">
        <v>1047.0999999999999</v>
      </c>
      <c r="K1614" s="4">
        <v>0.10199999999999999</v>
      </c>
      <c r="L1614" s="4" t="s">
        <v>15</v>
      </c>
      <c r="M1614" s="4">
        <f>Inventory[[#This Row],[Daily_Demand]]*Inventory[[#This Row],[Lead_Time_Days]]</f>
        <v>1606</v>
      </c>
      <c r="N1614" s="4">
        <f>MAX(0, Inventory[[#This Row],[Demand_Duration_Lead_time]]+Inventory[[#This Row],[Safety_Stock]]-Inventory[[#This Row],[Current_Inventory]])</f>
        <v>1105</v>
      </c>
      <c r="O16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14" s="8">
        <f>Inventory[[#This Row],[Current_Inventory]]*Inventory[[#This Row],[Unit_Cost]]</f>
        <v>565434</v>
      </c>
      <c r="Q1614" t="str">
        <f>IF(Inventory[[#This Row],[Stockout_Risk_Score]] &gt;= 0.8, "Critical",
   IF(Inventory[[#This Row],[Stockout_Risk_Score]] &gt;= 0.6, "High",
      IF(Inventory[[#This Row],[Stockout_Risk_Score]] &gt;= 0.3, "Medium", "Low")
   )
)</f>
        <v>Low</v>
      </c>
      <c r="R1614">
        <f>Inventory[[#This Row],[Lead_Time_Days]]*0.8</f>
        <v>8.8000000000000007</v>
      </c>
      <c r="S1614">
        <f>MAX(0,Inventory[[#This Row],[Daily_Demand]]*Inventory[[#This Row],[Adj_Lead_Time]]+Inventory[[#This Row],[Safety_Stock]]-Inventory[[#This Row],[Current_Inventory]])</f>
        <v>783.80000000000018</v>
      </c>
    </row>
    <row r="1615" spans="1:19" x14ac:dyDescent="0.25">
      <c r="A1615">
        <v>1614</v>
      </c>
      <c r="B1615" t="s">
        <v>1636</v>
      </c>
      <c r="C1615" s="4" t="s">
        <v>13</v>
      </c>
      <c r="D1615" t="s">
        <v>22</v>
      </c>
      <c r="E1615" s="4">
        <v>76</v>
      </c>
      <c r="F1615" s="4">
        <v>11</v>
      </c>
      <c r="G1615" s="4">
        <v>272</v>
      </c>
      <c r="H1615" s="4">
        <v>284</v>
      </c>
      <c r="I1615" s="4">
        <v>208</v>
      </c>
      <c r="J1615" s="6">
        <v>1909.32</v>
      </c>
      <c r="K1615" s="4">
        <v>6.5000000000000002E-2</v>
      </c>
      <c r="L1615" s="4" t="s">
        <v>27</v>
      </c>
      <c r="M1615" s="4">
        <f>Inventory[[#This Row],[Daily_Demand]]*Inventory[[#This Row],[Lead_Time_Days]]</f>
        <v>836</v>
      </c>
      <c r="N1615" s="4">
        <f>MAX(0, Inventory[[#This Row],[Demand_Duration_Lead_time]]+Inventory[[#This Row],[Safety_Stock]]-Inventory[[#This Row],[Current_Inventory]])</f>
        <v>848</v>
      </c>
      <c r="O16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15" s="8">
        <f>Inventory[[#This Row],[Current_Inventory]]*Inventory[[#This Row],[Unit_Cost]]</f>
        <v>519335.04</v>
      </c>
      <c r="Q1615" t="str">
        <f>IF(Inventory[[#This Row],[Stockout_Risk_Score]] &gt;= 0.8, "Critical",
   IF(Inventory[[#This Row],[Stockout_Risk_Score]] &gt;= 0.6, "High",
      IF(Inventory[[#This Row],[Stockout_Risk_Score]] &gt;= 0.3, "Medium", "Low")
   )
)</f>
        <v>Low</v>
      </c>
      <c r="R1615">
        <f>Inventory[[#This Row],[Lead_Time_Days]]*0.8</f>
        <v>8.8000000000000007</v>
      </c>
      <c r="S1615">
        <f>MAX(0,Inventory[[#This Row],[Daily_Demand]]*Inventory[[#This Row],[Adj_Lead_Time]]+Inventory[[#This Row],[Safety_Stock]]-Inventory[[#This Row],[Current_Inventory]])</f>
        <v>680.80000000000007</v>
      </c>
    </row>
    <row r="1616" spans="1:19" x14ac:dyDescent="0.25">
      <c r="A1616">
        <v>1615</v>
      </c>
      <c r="B1616" t="s">
        <v>1637</v>
      </c>
      <c r="C1616" s="4" t="s">
        <v>41</v>
      </c>
      <c r="D1616" t="s">
        <v>14</v>
      </c>
      <c r="E1616" s="4">
        <v>31</v>
      </c>
      <c r="F1616" s="4">
        <v>12</v>
      </c>
      <c r="G1616" s="4">
        <v>639</v>
      </c>
      <c r="H1616" s="4">
        <v>136</v>
      </c>
      <c r="I1616" s="4">
        <v>259</v>
      </c>
      <c r="J1616" s="6">
        <v>1094.24</v>
      </c>
      <c r="K1616" s="4">
        <v>0.66700000000000004</v>
      </c>
      <c r="L1616" s="4" t="s">
        <v>15</v>
      </c>
      <c r="M1616" s="4">
        <f>Inventory[[#This Row],[Daily_Demand]]*Inventory[[#This Row],[Lead_Time_Days]]</f>
        <v>372</v>
      </c>
      <c r="N1616" s="4">
        <f>MAX(0, Inventory[[#This Row],[Demand_Duration_Lead_time]]+Inventory[[#This Row],[Safety_Stock]]-Inventory[[#This Row],[Current_Inventory]])</f>
        <v>0</v>
      </c>
      <c r="O16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16" s="8">
        <f>Inventory[[#This Row],[Current_Inventory]]*Inventory[[#This Row],[Unit_Cost]]</f>
        <v>699219.36</v>
      </c>
      <c r="Q1616" t="str">
        <f>IF(Inventory[[#This Row],[Stockout_Risk_Score]] &gt;= 0.8, "Critical",
   IF(Inventory[[#This Row],[Stockout_Risk_Score]] &gt;= 0.6, "High",
      IF(Inventory[[#This Row],[Stockout_Risk_Score]] &gt;= 0.3, "Medium", "Low")
   )
)</f>
        <v>High</v>
      </c>
      <c r="R1616">
        <f>Inventory[[#This Row],[Lead_Time_Days]]*0.8</f>
        <v>9.6000000000000014</v>
      </c>
      <c r="S1616">
        <f>MAX(0,Inventory[[#This Row],[Daily_Demand]]*Inventory[[#This Row],[Adj_Lead_Time]]+Inventory[[#This Row],[Safety_Stock]]-Inventory[[#This Row],[Current_Inventory]])</f>
        <v>0</v>
      </c>
    </row>
    <row r="1617" spans="1:19" x14ac:dyDescent="0.25">
      <c r="A1617">
        <v>1616</v>
      </c>
      <c r="B1617" t="s">
        <v>1638</v>
      </c>
      <c r="C1617" s="4" t="s">
        <v>13</v>
      </c>
      <c r="D1617" t="s">
        <v>22</v>
      </c>
      <c r="E1617" s="4">
        <v>132</v>
      </c>
      <c r="F1617" s="4">
        <v>13</v>
      </c>
      <c r="G1617" s="4">
        <v>117</v>
      </c>
      <c r="H1617" s="4">
        <v>222</v>
      </c>
      <c r="I1617" s="4">
        <v>63</v>
      </c>
      <c r="J1617" s="6">
        <v>1990.39</v>
      </c>
      <c r="K1617" s="4">
        <v>0.65800000000000003</v>
      </c>
      <c r="L1617" s="4" t="s">
        <v>15</v>
      </c>
      <c r="M1617" s="4">
        <f>Inventory[[#This Row],[Daily_Demand]]*Inventory[[#This Row],[Lead_Time_Days]]</f>
        <v>1716</v>
      </c>
      <c r="N1617" s="4">
        <f>MAX(0, Inventory[[#This Row],[Demand_Duration_Lead_time]]+Inventory[[#This Row],[Safety_Stock]]-Inventory[[#This Row],[Current_Inventory]])</f>
        <v>1821</v>
      </c>
      <c r="O16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17" s="8">
        <f>Inventory[[#This Row],[Current_Inventory]]*Inventory[[#This Row],[Unit_Cost]]</f>
        <v>232875.63</v>
      </c>
      <c r="Q1617" t="str">
        <f>IF(Inventory[[#This Row],[Stockout_Risk_Score]] &gt;= 0.8, "Critical",
   IF(Inventory[[#This Row],[Stockout_Risk_Score]] &gt;= 0.6, "High",
      IF(Inventory[[#This Row],[Stockout_Risk_Score]] &gt;= 0.3, "Medium", "Low")
   )
)</f>
        <v>High</v>
      </c>
      <c r="R1617">
        <f>Inventory[[#This Row],[Lead_Time_Days]]*0.8</f>
        <v>10.4</v>
      </c>
      <c r="S1617">
        <f>MAX(0,Inventory[[#This Row],[Daily_Demand]]*Inventory[[#This Row],[Adj_Lead_Time]]+Inventory[[#This Row],[Safety_Stock]]-Inventory[[#This Row],[Current_Inventory]])</f>
        <v>1477.8</v>
      </c>
    </row>
    <row r="1618" spans="1:19" x14ac:dyDescent="0.25">
      <c r="A1618">
        <v>1617</v>
      </c>
      <c r="B1618" t="s">
        <v>1639</v>
      </c>
      <c r="C1618" s="4" t="s">
        <v>13</v>
      </c>
      <c r="D1618" t="s">
        <v>22</v>
      </c>
      <c r="E1618" s="4">
        <v>110</v>
      </c>
      <c r="F1618" s="4">
        <v>3</v>
      </c>
      <c r="G1618" s="4">
        <v>90</v>
      </c>
      <c r="H1618" s="4">
        <v>143</v>
      </c>
      <c r="I1618" s="4">
        <v>74</v>
      </c>
      <c r="J1618" s="6">
        <v>327.16000000000003</v>
      </c>
      <c r="K1618" s="4">
        <v>0.748</v>
      </c>
      <c r="L1618" s="4" t="s">
        <v>19</v>
      </c>
      <c r="M1618" s="4">
        <f>Inventory[[#This Row],[Daily_Demand]]*Inventory[[#This Row],[Lead_Time_Days]]</f>
        <v>330</v>
      </c>
      <c r="N1618" s="4">
        <f>MAX(0, Inventory[[#This Row],[Demand_Duration_Lead_time]]+Inventory[[#This Row],[Safety_Stock]]-Inventory[[#This Row],[Current_Inventory]])</f>
        <v>383</v>
      </c>
      <c r="O16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18" s="8">
        <f>Inventory[[#This Row],[Current_Inventory]]*Inventory[[#This Row],[Unit_Cost]]</f>
        <v>29444.400000000001</v>
      </c>
      <c r="Q1618" t="str">
        <f>IF(Inventory[[#This Row],[Stockout_Risk_Score]] &gt;= 0.8, "Critical",
   IF(Inventory[[#This Row],[Stockout_Risk_Score]] &gt;= 0.6, "High",
      IF(Inventory[[#This Row],[Stockout_Risk_Score]] &gt;= 0.3, "Medium", "Low")
   )
)</f>
        <v>High</v>
      </c>
      <c r="R1618">
        <f>Inventory[[#This Row],[Lead_Time_Days]]*0.8</f>
        <v>2.4000000000000004</v>
      </c>
      <c r="S1618">
        <f>MAX(0,Inventory[[#This Row],[Daily_Demand]]*Inventory[[#This Row],[Adj_Lead_Time]]+Inventory[[#This Row],[Safety_Stock]]-Inventory[[#This Row],[Current_Inventory]])</f>
        <v>317.00000000000006</v>
      </c>
    </row>
    <row r="1619" spans="1:19" x14ac:dyDescent="0.25">
      <c r="A1619">
        <v>1618</v>
      </c>
      <c r="B1619" t="s">
        <v>1640</v>
      </c>
      <c r="C1619" s="4" t="s">
        <v>41</v>
      </c>
      <c r="D1619" t="s">
        <v>22</v>
      </c>
      <c r="E1619" s="4">
        <v>169</v>
      </c>
      <c r="F1619" s="4">
        <v>11</v>
      </c>
      <c r="G1619" s="4">
        <v>570</v>
      </c>
      <c r="H1619" s="4">
        <v>228</v>
      </c>
      <c r="I1619" s="4">
        <v>384</v>
      </c>
      <c r="J1619" s="6">
        <v>1731.34</v>
      </c>
      <c r="K1619" s="4">
        <v>0.109</v>
      </c>
      <c r="L1619" s="4" t="s">
        <v>19</v>
      </c>
      <c r="M1619" s="4">
        <f>Inventory[[#This Row],[Daily_Demand]]*Inventory[[#This Row],[Lead_Time_Days]]</f>
        <v>1859</v>
      </c>
      <c r="N1619" s="4">
        <f>MAX(0, Inventory[[#This Row],[Demand_Duration_Lead_time]]+Inventory[[#This Row],[Safety_Stock]]-Inventory[[#This Row],[Current_Inventory]])</f>
        <v>1517</v>
      </c>
      <c r="O16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19" s="8">
        <f>Inventory[[#This Row],[Current_Inventory]]*Inventory[[#This Row],[Unit_Cost]]</f>
        <v>986863.79999999993</v>
      </c>
      <c r="Q1619" t="str">
        <f>IF(Inventory[[#This Row],[Stockout_Risk_Score]] &gt;= 0.8, "Critical",
   IF(Inventory[[#This Row],[Stockout_Risk_Score]] &gt;= 0.6, "High",
      IF(Inventory[[#This Row],[Stockout_Risk_Score]] &gt;= 0.3, "Medium", "Low")
   )
)</f>
        <v>Low</v>
      </c>
      <c r="R1619">
        <f>Inventory[[#This Row],[Lead_Time_Days]]*0.8</f>
        <v>8.8000000000000007</v>
      </c>
      <c r="S1619">
        <f>MAX(0,Inventory[[#This Row],[Daily_Demand]]*Inventory[[#This Row],[Adj_Lead_Time]]+Inventory[[#This Row],[Safety_Stock]]-Inventory[[#This Row],[Current_Inventory]])</f>
        <v>1145.2</v>
      </c>
    </row>
    <row r="1620" spans="1:19" x14ac:dyDescent="0.25">
      <c r="A1620">
        <v>1619</v>
      </c>
      <c r="B1620" t="s">
        <v>1641</v>
      </c>
      <c r="C1620" s="4" t="s">
        <v>26</v>
      </c>
      <c r="D1620" t="s">
        <v>18</v>
      </c>
      <c r="E1620" s="4">
        <v>75</v>
      </c>
      <c r="F1620" s="4">
        <v>8</v>
      </c>
      <c r="G1620" s="4">
        <v>466</v>
      </c>
      <c r="H1620" s="4">
        <v>166</v>
      </c>
      <c r="I1620" s="4">
        <v>267</v>
      </c>
      <c r="J1620" s="6">
        <v>1019.55</v>
      </c>
      <c r="K1620" s="4">
        <v>0.94499999999999995</v>
      </c>
      <c r="L1620" s="4" t="s">
        <v>15</v>
      </c>
      <c r="M1620" s="4">
        <f>Inventory[[#This Row],[Daily_Demand]]*Inventory[[#This Row],[Lead_Time_Days]]</f>
        <v>600</v>
      </c>
      <c r="N1620" s="4">
        <f>MAX(0, Inventory[[#This Row],[Demand_Duration_Lead_time]]+Inventory[[#This Row],[Safety_Stock]]-Inventory[[#This Row],[Current_Inventory]])</f>
        <v>300</v>
      </c>
      <c r="O16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20" s="8">
        <f>Inventory[[#This Row],[Current_Inventory]]*Inventory[[#This Row],[Unit_Cost]]</f>
        <v>475110.3</v>
      </c>
      <c r="Q1620" t="str">
        <f>IF(Inventory[[#This Row],[Stockout_Risk_Score]] &gt;= 0.8, "Critical",
   IF(Inventory[[#This Row],[Stockout_Risk_Score]] &gt;= 0.6, "High",
      IF(Inventory[[#This Row],[Stockout_Risk_Score]] &gt;= 0.3, "Medium", "Low")
   )
)</f>
        <v>Critical</v>
      </c>
      <c r="R1620">
        <f>Inventory[[#This Row],[Lead_Time_Days]]*0.8</f>
        <v>6.4</v>
      </c>
      <c r="S1620">
        <f>MAX(0,Inventory[[#This Row],[Daily_Demand]]*Inventory[[#This Row],[Adj_Lead_Time]]+Inventory[[#This Row],[Safety_Stock]]-Inventory[[#This Row],[Current_Inventory]])</f>
        <v>180</v>
      </c>
    </row>
    <row r="1621" spans="1:19" x14ac:dyDescent="0.25">
      <c r="A1621">
        <v>1620</v>
      </c>
      <c r="B1621" t="s">
        <v>1642</v>
      </c>
      <c r="C1621" s="4" t="s">
        <v>26</v>
      </c>
      <c r="D1621" t="s">
        <v>14</v>
      </c>
      <c r="E1621" s="4">
        <v>157</v>
      </c>
      <c r="F1621" s="4">
        <v>10</v>
      </c>
      <c r="G1621" s="4">
        <v>109</v>
      </c>
      <c r="H1621" s="4">
        <v>197</v>
      </c>
      <c r="I1621" s="4">
        <v>303</v>
      </c>
      <c r="J1621" s="6">
        <v>94.29</v>
      </c>
      <c r="K1621" s="4">
        <v>0.55100000000000005</v>
      </c>
      <c r="L1621" s="4" t="s">
        <v>19</v>
      </c>
      <c r="M1621" s="4">
        <f>Inventory[[#This Row],[Daily_Demand]]*Inventory[[#This Row],[Lead_Time_Days]]</f>
        <v>1570</v>
      </c>
      <c r="N1621" s="4">
        <f>MAX(0, Inventory[[#This Row],[Demand_Duration_Lead_time]]+Inventory[[#This Row],[Safety_Stock]]-Inventory[[#This Row],[Current_Inventory]])</f>
        <v>1658</v>
      </c>
      <c r="O16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21" s="8">
        <f>Inventory[[#This Row],[Current_Inventory]]*Inventory[[#This Row],[Unit_Cost]]</f>
        <v>10277.61</v>
      </c>
      <c r="Q1621" t="str">
        <f>IF(Inventory[[#This Row],[Stockout_Risk_Score]] &gt;= 0.8, "Critical",
   IF(Inventory[[#This Row],[Stockout_Risk_Score]] &gt;= 0.6, "High",
      IF(Inventory[[#This Row],[Stockout_Risk_Score]] &gt;= 0.3, "Medium", "Low")
   )
)</f>
        <v>Medium</v>
      </c>
      <c r="R1621">
        <f>Inventory[[#This Row],[Lead_Time_Days]]*0.8</f>
        <v>8</v>
      </c>
      <c r="S1621">
        <f>MAX(0,Inventory[[#This Row],[Daily_Demand]]*Inventory[[#This Row],[Adj_Lead_Time]]+Inventory[[#This Row],[Safety_Stock]]-Inventory[[#This Row],[Current_Inventory]])</f>
        <v>1344</v>
      </c>
    </row>
    <row r="1622" spans="1:19" x14ac:dyDescent="0.25">
      <c r="A1622">
        <v>1621</v>
      </c>
      <c r="B1622" t="s">
        <v>1643</v>
      </c>
      <c r="C1622" s="4" t="s">
        <v>13</v>
      </c>
      <c r="D1622" t="s">
        <v>18</v>
      </c>
      <c r="E1622" s="4">
        <v>71</v>
      </c>
      <c r="F1622" s="4">
        <v>14</v>
      </c>
      <c r="G1622" s="4">
        <v>449</v>
      </c>
      <c r="H1622" s="4">
        <v>171</v>
      </c>
      <c r="I1622" s="4">
        <v>252</v>
      </c>
      <c r="J1622" s="6">
        <v>1945.83</v>
      </c>
      <c r="K1622" s="4">
        <v>0.65</v>
      </c>
      <c r="L1622" s="4" t="s">
        <v>19</v>
      </c>
      <c r="M1622" s="4">
        <f>Inventory[[#This Row],[Daily_Demand]]*Inventory[[#This Row],[Lead_Time_Days]]</f>
        <v>994</v>
      </c>
      <c r="N1622" s="4">
        <f>MAX(0, Inventory[[#This Row],[Demand_Duration_Lead_time]]+Inventory[[#This Row],[Safety_Stock]]-Inventory[[#This Row],[Current_Inventory]])</f>
        <v>716</v>
      </c>
      <c r="O16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22" s="8">
        <f>Inventory[[#This Row],[Current_Inventory]]*Inventory[[#This Row],[Unit_Cost]]</f>
        <v>873677.66999999993</v>
      </c>
      <c r="Q1622" t="str">
        <f>IF(Inventory[[#This Row],[Stockout_Risk_Score]] &gt;= 0.8, "Critical",
   IF(Inventory[[#This Row],[Stockout_Risk_Score]] &gt;= 0.6, "High",
      IF(Inventory[[#This Row],[Stockout_Risk_Score]] &gt;= 0.3, "Medium", "Low")
   )
)</f>
        <v>High</v>
      </c>
      <c r="R1622">
        <f>Inventory[[#This Row],[Lead_Time_Days]]*0.8</f>
        <v>11.200000000000001</v>
      </c>
      <c r="S1622">
        <f>MAX(0,Inventory[[#This Row],[Daily_Demand]]*Inventory[[#This Row],[Adj_Lead_Time]]+Inventory[[#This Row],[Safety_Stock]]-Inventory[[#This Row],[Current_Inventory]])</f>
        <v>517.20000000000005</v>
      </c>
    </row>
    <row r="1623" spans="1:19" x14ac:dyDescent="0.25">
      <c r="A1623">
        <v>1622</v>
      </c>
      <c r="B1623" t="s">
        <v>1644</v>
      </c>
      <c r="C1623" s="4" t="s">
        <v>41</v>
      </c>
      <c r="D1623" t="s">
        <v>14</v>
      </c>
      <c r="E1623" s="4">
        <v>94</v>
      </c>
      <c r="F1623" s="4">
        <v>6</v>
      </c>
      <c r="G1623" s="4">
        <v>238</v>
      </c>
      <c r="H1623" s="4">
        <v>138</v>
      </c>
      <c r="I1623" s="4">
        <v>150</v>
      </c>
      <c r="J1623" s="6">
        <v>1931.84</v>
      </c>
      <c r="K1623" s="4">
        <v>3.5000000000000003E-2</v>
      </c>
      <c r="L1623" s="4" t="s">
        <v>19</v>
      </c>
      <c r="M1623" s="4">
        <f>Inventory[[#This Row],[Daily_Demand]]*Inventory[[#This Row],[Lead_Time_Days]]</f>
        <v>564</v>
      </c>
      <c r="N1623" s="4">
        <f>MAX(0, Inventory[[#This Row],[Demand_Duration_Lead_time]]+Inventory[[#This Row],[Safety_Stock]]-Inventory[[#This Row],[Current_Inventory]])</f>
        <v>464</v>
      </c>
      <c r="O16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23" s="8">
        <f>Inventory[[#This Row],[Current_Inventory]]*Inventory[[#This Row],[Unit_Cost]]</f>
        <v>459777.92</v>
      </c>
      <c r="Q1623" t="str">
        <f>IF(Inventory[[#This Row],[Stockout_Risk_Score]] &gt;= 0.8, "Critical",
   IF(Inventory[[#This Row],[Stockout_Risk_Score]] &gt;= 0.6, "High",
      IF(Inventory[[#This Row],[Stockout_Risk_Score]] &gt;= 0.3, "Medium", "Low")
   )
)</f>
        <v>Low</v>
      </c>
      <c r="R1623">
        <f>Inventory[[#This Row],[Lead_Time_Days]]*0.8</f>
        <v>4.8000000000000007</v>
      </c>
      <c r="S1623">
        <f>MAX(0,Inventory[[#This Row],[Daily_Demand]]*Inventory[[#This Row],[Adj_Lead_Time]]+Inventory[[#This Row],[Safety_Stock]]-Inventory[[#This Row],[Current_Inventory]])</f>
        <v>351.20000000000005</v>
      </c>
    </row>
    <row r="1624" spans="1:19" x14ac:dyDescent="0.25">
      <c r="A1624">
        <v>1623</v>
      </c>
      <c r="B1624" t="s">
        <v>1645</v>
      </c>
      <c r="C1624" s="4" t="s">
        <v>26</v>
      </c>
      <c r="D1624" t="s">
        <v>14</v>
      </c>
      <c r="E1624" s="4">
        <v>8</v>
      </c>
      <c r="F1624" s="4">
        <v>9</v>
      </c>
      <c r="G1624" s="4">
        <v>126</v>
      </c>
      <c r="H1624" s="4">
        <v>98</v>
      </c>
      <c r="I1624" s="4">
        <v>278</v>
      </c>
      <c r="J1624" s="6">
        <v>797.38</v>
      </c>
      <c r="K1624" s="4">
        <v>0.96099999999999997</v>
      </c>
      <c r="L1624" s="4" t="s">
        <v>19</v>
      </c>
      <c r="M1624" s="4">
        <f>Inventory[[#This Row],[Daily_Demand]]*Inventory[[#This Row],[Lead_Time_Days]]</f>
        <v>72</v>
      </c>
      <c r="N1624" s="4">
        <f>MAX(0, Inventory[[#This Row],[Demand_Duration_Lead_time]]+Inventory[[#This Row],[Safety_Stock]]-Inventory[[#This Row],[Current_Inventory]])</f>
        <v>44</v>
      </c>
      <c r="O16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24" s="8">
        <f>Inventory[[#This Row],[Current_Inventory]]*Inventory[[#This Row],[Unit_Cost]]</f>
        <v>100469.88</v>
      </c>
      <c r="Q1624" t="str">
        <f>IF(Inventory[[#This Row],[Stockout_Risk_Score]] &gt;= 0.8, "Critical",
   IF(Inventory[[#This Row],[Stockout_Risk_Score]] &gt;= 0.6, "High",
      IF(Inventory[[#This Row],[Stockout_Risk_Score]] &gt;= 0.3, "Medium", "Low")
   )
)</f>
        <v>Critical</v>
      </c>
      <c r="R1624">
        <f>Inventory[[#This Row],[Lead_Time_Days]]*0.8</f>
        <v>7.2</v>
      </c>
      <c r="S1624">
        <f>MAX(0,Inventory[[#This Row],[Daily_Demand]]*Inventory[[#This Row],[Adj_Lead_Time]]+Inventory[[#This Row],[Safety_Stock]]-Inventory[[#This Row],[Current_Inventory]])</f>
        <v>29.599999999999994</v>
      </c>
    </row>
    <row r="1625" spans="1:19" x14ac:dyDescent="0.25">
      <c r="A1625">
        <v>1624</v>
      </c>
      <c r="B1625" t="s">
        <v>1646</v>
      </c>
      <c r="C1625" s="4" t="s">
        <v>41</v>
      </c>
      <c r="D1625" t="s">
        <v>14</v>
      </c>
      <c r="E1625" s="4">
        <v>110</v>
      </c>
      <c r="F1625" s="4">
        <v>6</v>
      </c>
      <c r="G1625" s="4">
        <v>495</v>
      </c>
      <c r="H1625" s="4">
        <v>171</v>
      </c>
      <c r="I1625" s="4">
        <v>248</v>
      </c>
      <c r="J1625" s="6">
        <v>1910.58</v>
      </c>
      <c r="K1625" s="4">
        <v>0.56299999999999994</v>
      </c>
      <c r="L1625" s="4" t="s">
        <v>15</v>
      </c>
      <c r="M1625" s="4">
        <f>Inventory[[#This Row],[Daily_Demand]]*Inventory[[#This Row],[Lead_Time_Days]]</f>
        <v>660</v>
      </c>
      <c r="N1625" s="4">
        <f>MAX(0, Inventory[[#This Row],[Demand_Duration_Lead_time]]+Inventory[[#This Row],[Safety_Stock]]-Inventory[[#This Row],[Current_Inventory]])</f>
        <v>336</v>
      </c>
      <c r="O16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25" s="8">
        <f>Inventory[[#This Row],[Current_Inventory]]*Inventory[[#This Row],[Unit_Cost]]</f>
        <v>945737.1</v>
      </c>
      <c r="Q1625" t="str">
        <f>IF(Inventory[[#This Row],[Stockout_Risk_Score]] &gt;= 0.8, "Critical",
   IF(Inventory[[#This Row],[Stockout_Risk_Score]] &gt;= 0.6, "High",
      IF(Inventory[[#This Row],[Stockout_Risk_Score]] &gt;= 0.3, "Medium", "Low")
   )
)</f>
        <v>Medium</v>
      </c>
      <c r="R1625">
        <f>Inventory[[#This Row],[Lead_Time_Days]]*0.8</f>
        <v>4.8000000000000007</v>
      </c>
      <c r="S1625">
        <f>MAX(0,Inventory[[#This Row],[Daily_Demand]]*Inventory[[#This Row],[Adj_Lead_Time]]+Inventory[[#This Row],[Safety_Stock]]-Inventory[[#This Row],[Current_Inventory]])</f>
        <v>204.00000000000011</v>
      </c>
    </row>
    <row r="1626" spans="1:19" x14ac:dyDescent="0.25">
      <c r="A1626">
        <v>1625</v>
      </c>
      <c r="B1626" t="s">
        <v>1647</v>
      </c>
      <c r="C1626" s="4" t="s">
        <v>41</v>
      </c>
      <c r="D1626" t="s">
        <v>18</v>
      </c>
      <c r="E1626" s="4">
        <v>83</v>
      </c>
      <c r="F1626" s="4">
        <v>8</v>
      </c>
      <c r="G1626" s="4">
        <v>473</v>
      </c>
      <c r="H1626" s="4">
        <v>45</v>
      </c>
      <c r="I1626" s="4">
        <v>227</v>
      </c>
      <c r="J1626" s="6">
        <v>324.97000000000003</v>
      </c>
      <c r="K1626" s="4">
        <v>0.56299999999999994</v>
      </c>
      <c r="L1626" s="4" t="s">
        <v>15</v>
      </c>
      <c r="M1626" s="4">
        <f>Inventory[[#This Row],[Daily_Demand]]*Inventory[[#This Row],[Lead_Time_Days]]</f>
        <v>664</v>
      </c>
      <c r="N1626" s="4">
        <f>MAX(0, Inventory[[#This Row],[Demand_Duration_Lead_time]]+Inventory[[#This Row],[Safety_Stock]]-Inventory[[#This Row],[Current_Inventory]])</f>
        <v>236</v>
      </c>
      <c r="O16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26" s="8">
        <f>Inventory[[#This Row],[Current_Inventory]]*Inventory[[#This Row],[Unit_Cost]]</f>
        <v>153710.81000000003</v>
      </c>
      <c r="Q1626" t="str">
        <f>IF(Inventory[[#This Row],[Stockout_Risk_Score]] &gt;= 0.8, "Critical",
   IF(Inventory[[#This Row],[Stockout_Risk_Score]] &gt;= 0.6, "High",
      IF(Inventory[[#This Row],[Stockout_Risk_Score]] &gt;= 0.3, "Medium", "Low")
   )
)</f>
        <v>Medium</v>
      </c>
      <c r="R1626">
        <f>Inventory[[#This Row],[Lead_Time_Days]]*0.8</f>
        <v>6.4</v>
      </c>
      <c r="S1626">
        <f>MAX(0,Inventory[[#This Row],[Daily_Demand]]*Inventory[[#This Row],[Adj_Lead_Time]]+Inventory[[#This Row],[Safety_Stock]]-Inventory[[#This Row],[Current_Inventory]])</f>
        <v>103.20000000000005</v>
      </c>
    </row>
    <row r="1627" spans="1:19" x14ac:dyDescent="0.25">
      <c r="A1627">
        <v>1626</v>
      </c>
      <c r="B1627" t="s">
        <v>1648</v>
      </c>
      <c r="C1627" s="4" t="s">
        <v>41</v>
      </c>
      <c r="D1627" t="s">
        <v>14</v>
      </c>
      <c r="E1627" s="4">
        <v>100</v>
      </c>
      <c r="F1627" s="4">
        <v>8</v>
      </c>
      <c r="G1627" s="4">
        <v>627</v>
      </c>
      <c r="H1627" s="4">
        <v>236</v>
      </c>
      <c r="I1627" s="4">
        <v>325</v>
      </c>
      <c r="J1627" s="6">
        <v>1376.21</v>
      </c>
      <c r="K1627" s="4">
        <v>0.94399999999999995</v>
      </c>
      <c r="L1627" s="4" t="s">
        <v>15</v>
      </c>
      <c r="M1627" s="4">
        <f>Inventory[[#This Row],[Daily_Demand]]*Inventory[[#This Row],[Lead_Time_Days]]</f>
        <v>800</v>
      </c>
      <c r="N1627" s="4">
        <f>MAX(0, Inventory[[#This Row],[Demand_Duration_Lead_time]]+Inventory[[#This Row],[Safety_Stock]]-Inventory[[#This Row],[Current_Inventory]])</f>
        <v>409</v>
      </c>
      <c r="O16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27" s="8">
        <f>Inventory[[#This Row],[Current_Inventory]]*Inventory[[#This Row],[Unit_Cost]]</f>
        <v>862883.67</v>
      </c>
      <c r="Q1627" t="str">
        <f>IF(Inventory[[#This Row],[Stockout_Risk_Score]] &gt;= 0.8, "Critical",
   IF(Inventory[[#This Row],[Stockout_Risk_Score]] &gt;= 0.6, "High",
      IF(Inventory[[#This Row],[Stockout_Risk_Score]] &gt;= 0.3, "Medium", "Low")
   )
)</f>
        <v>Critical</v>
      </c>
      <c r="R1627">
        <f>Inventory[[#This Row],[Lead_Time_Days]]*0.8</f>
        <v>6.4</v>
      </c>
      <c r="S1627">
        <f>MAX(0,Inventory[[#This Row],[Daily_Demand]]*Inventory[[#This Row],[Adj_Lead_Time]]+Inventory[[#This Row],[Safety_Stock]]-Inventory[[#This Row],[Current_Inventory]])</f>
        <v>249</v>
      </c>
    </row>
    <row r="1628" spans="1:19" x14ac:dyDescent="0.25">
      <c r="A1628">
        <v>1627</v>
      </c>
      <c r="B1628" t="s">
        <v>1649</v>
      </c>
      <c r="C1628" s="4" t="s">
        <v>17</v>
      </c>
      <c r="D1628" t="s">
        <v>18</v>
      </c>
      <c r="E1628" s="4">
        <v>97</v>
      </c>
      <c r="F1628" s="4">
        <v>10</v>
      </c>
      <c r="G1628" s="4">
        <v>563</v>
      </c>
      <c r="H1628" s="4">
        <v>160</v>
      </c>
      <c r="I1628" s="4">
        <v>361</v>
      </c>
      <c r="J1628" s="6">
        <v>424.26</v>
      </c>
      <c r="K1628" s="4">
        <v>0.92900000000000005</v>
      </c>
      <c r="L1628" s="4" t="s">
        <v>15</v>
      </c>
      <c r="M1628" s="4">
        <f>Inventory[[#This Row],[Daily_Demand]]*Inventory[[#This Row],[Lead_Time_Days]]</f>
        <v>970</v>
      </c>
      <c r="N1628" s="4">
        <f>MAX(0, Inventory[[#This Row],[Demand_Duration_Lead_time]]+Inventory[[#This Row],[Safety_Stock]]-Inventory[[#This Row],[Current_Inventory]])</f>
        <v>567</v>
      </c>
      <c r="O16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28" s="8">
        <f>Inventory[[#This Row],[Current_Inventory]]*Inventory[[#This Row],[Unit_Cost]]</f>
        <v>238858.38</v>
      </c>
      <c r="Q1628" t="str">
        <f>IF(Inventory[[#This Row],[Stockout_Risk_Score]] &gt;= 0.8, "Critical",
   IF(Inventory[[#This Row],[Stockout_Risk_Score]] &gt;= 0.6, "High",
      IF(Inventory[[#This Row],[Stockout_Risk_Score]] &gt;= 0.3, "Medium", "Low")
   )
)</f>
        <v>Critical</v>
      </c>
      <c r="R1628">
        <f>Inventory[[#This Row],[Lead_Time_Days]]*0.8</f>
        <v>8</v>
      </c>
      <c r="S1628">
        <f>MAX(0,Inventory[[#This Row],[Daily_Demand]]*Inventory[[#This Row],[Adj_Lead_Time]]+Inventory[[#This Row],[Safety_Stock]]-Inventory[[#This Row],[Current_Inventory]])</f>
        <v>373</v>
      </c>
    </row>
    <row r="1629" spans="1:19" x14ac:dyDescent="0.25">
      <c r="A1629">
        <v>1628</v>
      </c>
      <c r="B1629" t="s">
        <v>1650</v>
      </c>
      <c r="C1629" s="4" t="s">
        <v>41</v>
      </c>
      <c r="D1629" t="s">
        <v>22</v>
      </c>
      <c r="E1629" s="4">
        <v>78</v>
      </c>
      <c r="F1629" s="4">
        <v>4</v>
      </c>
      <c r="G1629" s="4">
        <v>145</v>
      </c>
      <c r="H1629" s="4">
        <v>90</v>
      </c>
      <c r="I1629" s="4">
        <v>179</v>
      </c>
      <c r="J1629" s="6">
        <v>530.96</v>
      </c>
      <c r="K1629" s="4">
        <v>0.22</v>
      </c>
      <c r="L1629" s="4" t="s">
        <v>15</v>
      </c>
      <c r="M1629" s="4">
        <f>Inventory[[#This Row],[Daily_Demand]]*Inventory[[#This Row],[Lead_Time_Days]]</f>
        <v>312</v>
      </c>
      <c r="N1629" s="4">
        <f>MAX(0, Inventory[[#This Row],[Demand_Duration_Lead_time]]+Inventory[[#This Row],[Safety_Stock]]-Inventory[[#This Row],[Current_Inventory]])</f>
        <v>257</v>
      </c>
      <c r="O16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29" s="8">
        <f>Inventory[[#This Row],[Current_Inventory]]*Inventory[[#This Row],[Unit_Cost]]</f>
        <v>76989.200000000012</v>
      </c>
      <c r="Q1629" t="str">
        <f>IF(Inventory[[#This Row],[Stockout_Risk_Score]] &gt;= 0.8, "Critical",
   IF(Inventory[[#This Row],[Stockout_Risk_Score]] &gt;= 0.6, "High",
      IF(Inventory[[#This Row],[Stockout_Risk_Score]] &gt;= 0.3, "Medium", "Low")
   )
)</f>
        <v>Low</v>
      </c>
      <c r="R1629">
        <f>Inventory[[#This Row],[Lead_Time_Days]]*0.8</f>
        <v>3.2</v>
      </c>
      <c r="S1629">
        <f>MAX(0,Inventory[[#This Row],[Daily_Demand]]*Inventory[[#This Row],[Adj_Lead_Time]]+Inventory[[#This Row],[Safety_Stock]]-Inventory[[#This Row],[Current_Inventory]])</f>
        <v>194.60000000000002</v>
      </c>
    </row>
    <row r="1630" spans="1:19" x14ac:dyDescent="0.25">
      <c r="A1630">
        <v>1629</v>
      </c>
      <c r="B1630" t="s">
        <v>1651</v>
      </c>
      <c r="C1630" s="4" t="s">
        <v>17</v>
      </c>
      <c r="D1630" t="s">
        <v>14</v>
      </c>
      <c r="E1630" s="4">
        <v>130</v>
      </c>
      <c r="F1630" s="4">
        <v>2</v>
      </c>
      <c r="G1630" s="4">
        <v>166</v>
      </c>
      <c r="H1630" s="4">
        <v>56</v>
      </c>
      <c r="I1630" s="4">
        <v>328</v>
      </c>
      <c r="J1630" s="6">
        <v>1569.71</v>
      </c>
      <c r="K1630" s="4">
        <v>0.93100000000000005</v>
      </c>
      <c r="L1630" s="4" t="s">
        <v>27</v>
      </c>
      <c r="M1630" s="4">
        <f>Inventory[[#This Row],[Daily_Demand]]*Inventory[[#This Row],[Lead_Time_Days]]</f>
        <v>260</v>
      </c>
      <c r="N1630" s="4">
        <f>MAX(0, Inventory[[#This Row],[Demand_Duration_Lead_time]]+Inventory[[#This Row],[Safety_Stock]]-Inventory[[#This Row],[Current_Inventory]])</f>
        <v>150</v>
      </c>
      <c r="O16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30" s="8">
        <f>Inventory[[#This Row],[Current_Inventory]]*Inventory[[#This Row],[Unit_Cost]]</f>
        <v>260571.86000000002</v>
      </c>
      <c r="Q1630" t="str">
        <f>IF(Inventory[[#This Row],[Stockout_Risk_Score]] &gt;= 0.8, "Critical",
   IF(Inventory[[#This Row],[Stockout_Risk_Score]] &gt;= 0.6, "High",
      IF(Inventory[[#This Row],[Stockout_Risk_Score]] &gt;= 0.3, "Medium", "Low")
   )
)</f>
        <v>Critical</v>
      </c>
      <c r="R1630">
        <f>Inventory[[#This Row],[Lead_Time_Days]]*0.8</f>
        <v>1.6</v>
      </c>
      <c r="S1630">
        <f>MAX(0,Inventory[[#This Row],[Daily_Demand]]*Inventory[[#This Row],[Adj_Lead_Time]]+Inventory[[#This Row],[Safety_Stock]]-Inventory[[#This Row],[Current_Inventory]])</f>
        <v>98</v>
      </c>
    </row>
    <row r="1631" spans="1:19" x14ac:dyDescent="0.25">
      <c r="A1631">
        <v>1630</v>
      </c>
      <c r="B1631" t="s">
        <v>1652</v>
      </c>
      <c r="C1631" s="4" t="s">
        <v>13</v>
      </c>
      <c r="D1631" t="s">
        <v>14</v>
      </c>
      <c r="E1631" s="4">
        <v>20</v>
      </c>
      <c r="F1631" s="4">
        <v>3</v>
      </c>
      <c r="G1631" s="4">
        <v>299</v>
      </c>
      <c r="H1631" s="4">
        <v>213</v>
      </c>
      <c r="I1631" s="4">
        <v>337</v>
      </c>
      <c r="J1631" s="6">
        <v>785.85</v>
      </c>
      <c r="K1631" s="4">
        <v>0.73699999999999999</v>
      </c>
      <c r="L1631" s="4" t="s">
        <v>19</v>
      </c>
      <c r="M1631" s="4">
        <f>Inventory[[#This Row],[Daily_Demand]]*Inventory[[#This Row],[Lead_Time_Days]]</f>
        <v>60</v>
      </c>
      <c r="N1631" s="4">
        <f>MAX(0, Inventory[[#This Row],[Demand_Duration_Lead_time]]+Inventory[[#This Row],[Safety_Stock]]-Inventory[[#This Row],[Current_Inventory]])</f>
        <v>0</v>
      </c>
      <c r="O16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31" s="8">
        <f>Inventory[[#This Row],[Current_Inventory]]*Inventory[[#This Row],[Unit_Cost]]</f>
        <v>234969.15</v>
      </c>
      <c r="Q1631" t="str">
        <f>IF(Inventory[[#This Row],[Stockout_Risk_Score]] &gt;= 0.8, "Critical",
   IF(Inventory[[#This Row],[Stockout_Risk_Score]] &gt;= 0.6, "High",
      IF(Inventory[[#This Row],[Stockout_Risk_Score]] &gt;= 0.3, "Medium", "Low")
   )
)</f>
        <v>High</v>
      </c>
      <c r="R1631">
        <f>Inventory[[#This Row],[Lead_Time_Days]]*0.8</f>
        <v>2.4000000000000004</v>
      </c>
      <c r="S1631">
        <f>MAX(0,Inventory[[#This Row],[Daily_Demand]]*Inventory[[#This Row],[Adj_Lead_Time]]+Inventory[[#This Row],[Safety_Stock]]-Inventory[[#This Row],[Current_Inventory]])</f>
        <v>0</v>
      </c>
    </row>
    <row r="1632" spans="1:19" x14ac:dyDescent="0.25">
      <c r="A1632">
        <v>1631</v>
      </c>
      <c r="B1632" t="s">
        <v>1653</v>
      </c>
      <c r="C1632" s="4" t="s">
        <v>26</v>
      </c>
      <c r="D1632" t="s">
        <v>22</v>
      </c>
      <c r="E1632" s="4">
        <v>151</v>
      </c>
      <c r="F1632" s="4">
        <v>13</v>
      </c>
      <c r="G1632" s="4">
        <v>43</v>
      </c>
      <c r="H1632" s="4">
        <v>157</v>
      </c>
      <c r="I1632" s="4">
        <v>190</v>
      </c>
      <c r="J1632" s="6">
        <v>63.9</v>
      </c>
      <c r="K1632" s="4">
        <v>1.9E-2</v>
      </c>
      <c r="L1632" s="4" t="s">
        <v>27</v>
      </c>
      <c r="M1632" s="4">
        <f>Inventory[[#This Row],[Daily_Demand]]*Inventory[[#This Row],[Lead_Time_Days]]</f>
        <v>1963</v>
      </c>
      <c r="N1632" s="4">
        <f>MAX(0, Inventory[[#This Row],[Demand_Duration_Lead_time]]+Inventory[[#This Row],[Safety_Stock]]-Inventory[[#This Row],[Current_Inventory]])</f>
        <v>2077</v>
      </c>
      <c r="O16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32" s="8">
        <f>Inventory[[#This Row],[Current_Inventory]]*Inventory[[#This Row],[Unit_Cost]]</f>
        <v>2747.7</v>
      </c>
      <c r="Q1632" t="str">
        <f>IF(Inventory[[#This Row],[Stockout_Risk_Score]] &gt;= 0.8, "Critical",
   IF(Inventory[[#This Row],[Stockout_Risk_Score]] &gt;= 0.6, "High",
      IF(Inventory[[#This Row],[Stockout_Risk_Score]] &gt;= 0.3, "Medium", "Low")
   )
)</f>
        <v>Low</v>
      </c>
      <c r="R1632">
        <f>Inventory[[#This Row],[Lead_Time_Days]]*0.8</f>
        <v>10.4</v>
      </c>
      <c r="S1632">
        <f>MAX(0,Inventory[[#This Row],[Daily_Demand]]*Inventory[[#This Row],[Adj_Lead_Time]]+Inventory[[#This Row],[Safety_Stock]]-Inventory[[#This Row],[Current_Inventory]])</f>
        <v>1684.4</v>
      </c>
    </row>
    <row r="1633" spans="1:19" x14ac:dyDescent="0.25">
      <c r="A1633">
        <v>1632</v>
      </c>
      <c r="B1633" t="s">
        <v>1654</v>
      </c>
      <c r="C1633" s="4" t="s">
        <v>26</v>
      </c>
      <c r="D1633" t="s">
        <v>22</v>
      </c>
      <c r="E1633" s="4">
        <v>161</v>
      </c>
      <c r="F1633" s="4">
        <v>7</v>
      </c>
      <c r="G1633" s="4">
        <v>740</v>
      </c>
      <c r="H1633" s="4">
        <v>240</v>
      </c>
      <c r="I1633" s="4">
        <v>62</v>
      </c>
      <c r="J1633" s="6">
        <v>857.76</v>
      </c>
      <c r="K1633" s="4">
        <v>0.24</v>
      </c>
      <c r="L1633" s="4" t="s">
        <v>15</v>
      </c>
      <c r="M1633" s="4">
        <f>Inventory[[#This Row],[Daily_Demand]]*Inventory[[#This Row],[Lead_Time_Days]]</f>
        <v>1127</v>
      </c>
      <c r="N1633" s="4">
        <f>MAX(0, Inventory[[#This Row],[Demand_Duration_Lead_time]]+Inventory[[#This Row],[Safety_Stock]]-Inventory[[#This Row],[Current_Inventory]])</f>
        <v>627</v>
      </c>
      <c r="O16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33" s="8">
        <f>Inventory[[#This Row],[Current_Inventory]]*Inventory[[#This Row],[Unit_Cost]]</f>
        <v>634742.4</v>
      </c>
      <c r="Q1633" t="str">
        <f>IF(Inventory[[#This Row],[Stockout_Risk_Score]] &gt;= 0.8, "Critical",
   IF(Inventory[[#This Row],[Stockout_Risk_Score]] &gt;= 0.6, "High",
      IF(Inventory[[#This Row],[Stockout_Risk_Score]] &gt;= 0.3, "Medium", "Low")
   )
)</f>
        <v>Low</v>
      </c>
      <c r="R1633">
        <f>Inventory[[#This Row],[Lead_Time_Days]]*0.8</f>
        <v>5.6000000000000005</v>
      </c>
      <c r="S1633">
        <f>MAX(0,Inventory[[#This Row],[Daily_Demand]]*Inventory[[#This Row],[Adj_Lead_Time]]+Inventory[[#This Row],[Safety_Stock]]-Inventory[[#This Row],[Current_Inventory]])</f>
        <v>401.60000000000014</v>
      </c>
    </row>
    <row r="1634" spans="1:19" x14ac:dyDescent="0.25">
      <c r="A1634">
        <v>1633</v>
      </c>
      <c r="B1634" t="s">
        <v>1655</v>
      </c>
      <c r="C1634" s="4" t="s">
        <v>26</v>
      </c>
      <c r="D1634" t="s">
        <v>14</v>
      </c>
      <c r="E1634" s="4">
        <v>120</v>
      </c>
      <c r="F1634" s="4">
        <v>11</v>
      </c>
      <c r="G1634" s="4">
        <v>139</v>
      </c>
      <c r="H1634" s="4">
        <v>36</v>
      </c>
      <c r="I1634" s="4">
        <v>266</v>
      </c>
      <c r="J1634" s="6">
        <v>494.74</v>
      </c>
      <c r="K1634" s="4">
        <v>0.41299999999999998</v>
      </c>
      <c r="L1634" s="4" t="s">
        <v>19</v>
      </c>
      <c r="M1634" s="4">
        <f>Inventory[[#This Row],[Daily_Demand]]*Inventory[[#This Row],[Lead_Time_Days]]</f>
        <v>1320</v>
      </c>
      <c r="N1634" s="4">
        <f>MAX(0, Inventory[[#This Row],[Demand_Duration_Lead_time]]+Inventory[[#This Row],[Safety_Stock]]-Inventory[[#This Row],[Current_Inventory]])</f>
        <v>1217</v>
      </c>
      <c r="O16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34" s="8">
        <f>Inventory[[#This Row],[Current_Inventory]]*Inventory[[#This Row],[Unit_Cost]]</f>
        <v>68768.86</v>
      </c>
      <c r="Q1634" t="str">
        <f>IF(Inventory[[#This Row],[Stockout_Risk_Score]] &gt;= 0.8, "Critical",
   IF(Inventory[[#This Row],[Stockout_Risk_Score]] &gt;= 0.6, "High",
      IF(Inventory[[#This Row],[Stockout_Risk_Score]] &gt;= 0.3, "Medium", "Low")
   )
)</f>
        <v>Medium</v>
      </c>
      <c r="R1634">
        <f>Inventory[[#This Row],[Lead_Time_Days]]*0.8</f>
        <v>8.8000000000000007</v>
      </c>
      <c r="S1634">
        <f>MAX(0,Inventory[[#This Row],[Daily_Demand]]*Inventory[[#This Row],[Adj_Lead_Time]]+Inventory[[#This Row],[Safety_Stock]]-Inventory[[#This Row],[Current_Inventory]])</f>
        <v>953</v>
      </c>
    </row>
    <row r="1635" spans="1:19" x14ac:dyDescent="0.25">
      <c r="A1635">
        <v>1634</v>
      </c>
      <c r="B1635" t="s">
        <v>1656</v>
      </c>
      <c r="C1635" s="4" t="s">
        <v>26</v>
      </c>
      <c r="D1635" t="s">
        <v>22</v>
      </c>
      <c r="E1635" s="4">
        <v>183</v>
      </c>
      <c r="F1635" s="4">
        <v>11</v>
      </c>
      <c r="G1635" s="4">
        <v>671</v>
      </c>
      <c r="H1635" s="4">
        <v>198</v>
      </c>
      <c r="I1635" s="4">
        <v>235</v>
      </c>
      <c r="J1635" s="6">
        <v>1382.49</v>
      </c>
      <c r="K1635" s="4">
        <v>0.58299999999999996</v>
      </c>
      <c r="L1635" s="4" t="s">
        <v>15</v>
      </c>
      <c r="M1635" s="4">
        <f>Inventory[[#This Row],[Daily_Demand]]*Inventory[[#This Row],[Lead_Time_Days]]</f>
        <v>2013</v>
      </c>
      <c r="N1635" s="4">
        <f>MAX(0, Inventory[[#This Row],[Demand_Duration_Lead_time]]+Inventory[[#This Row],[Safety_Stock]]-Inventory[[#This Row],[Current_Inventory]])</f>
        <v>1540</v>
      </c>
      <c r="O16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35" s="8">
        <f>Inventory[[#This Row],[Current_Inventory]]*Inventory[[#This Row],[Unit_Cost]]</f>
        <v>927650.79</v>
      </c>
      <c r="Q1635" t="str">
        <f>IF(Inventory[[#This Row],[Stockout_Risk_Score]] &gt;= 0.8, "Critical",
   IF(Inventory[[#This Row],[Stockout_Risk_Score]] &gt;= 0.6, "High",
      IF(Inventory[[#This Row],[Stockout_Risk_Score]] &gt;= 0.3, "Medium", "Low")
   )
)</f>
        <v>Medium</v>
      </c>
      <c r="R1635">
        <f>Inventory[[#This Row],[Lead_Time_Days]]*0.8</f>
        <v>8.8000000000000007</v>
      </c>
      <c r="S1635">
        <f>MAX(0,Inventory[[#This Row],[Daily_Demand]]*Inventory[[#This Row],[Adj_Lead_Time]]+Inventory[[#This Row],[Safety_Stock]]-Inventory[[#This Row],[Current_Inventory]])</f>
        <v>1137.4000000000001</v>
      </c>
    </row>
    <row r="1636" spans="1:19" x14ac:dyDescent="0.25">
      <c r="A1636">
        <v>1635</v>
      </c>
      <c r="B1636" t="s">
        <v>1657</v>
      </c>
      <c r="C1636" s="4" t="s">
        <v>26</v>
      </c>
      <c r="D1636" t="s">
        <v>18</v>
      </c>
      <c r="E1636" s="4">
        <v>22</v>
      </c>
      <c r="F1636" s="4">
        <v>13</v>
      </c>
      <c r="G1636" s="4">
        <v>316</v>
      </c>
      <c r="H1636" s="4">
        <v>174</v>
      </c>
      <c r="I1636" s="4">
        <v>76</v>
      </c>
      <c r="J1636" s="6">
        <v>429.17</v>
      </c>
      <c r="K1636" s="4">
        <v>0.70099999999999996</v>
      </c>
      <c r="L1636" s="4" t="s">
        <v>27</v>
      </c>
      <c r="M1636" s="4">
        <f>Inventory[[#This Row],[Daily_Demand]]*Inventory[[#This Row],[Lead_Time_Days]]</f>
        <v>286</v>
      </c>
      <c r="N1636" s="4">
        <f>MAX(0, Inventory[[#This Row],[Demand_Duration_Lead_time]]+Inventory[[#This Row],[Safety_Stock]]-Inventory[[#This Row],[Current_Inventory]])</f>
        <v>144</v>
      </c>
      <c r="O16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36" s="8">
        <f>Inventory[[#This Row],[Current_Inventory]]*Inventory[[#This Row],[Unit_Cost]]</f>
        <v>135617.72</v>
      </c>
      <c r="Q1636" t="str">
        <f>IF(Inventory[[#This Row],[Stockout_Risk_Score]] &gt;= 0.8, "Critical",
   IF(Inventory[[#This Row],[Stockout_Risk_Score]] &gt;= 0.6, "High",
      IF(Inventory[[#This Row],[Stockout_Risk_Score]] &gt;= 0.3, "Medium", "Low")
   )
)</f>
        <v>High</v>
      </c>
      <c r="R1636">
        <f>Inventory[[#This Row],[Lead_Time_Days]]*0.8</f>
        <v>10.4</v>
      </c>
      <c r="S1636">
        <f>MAX(0,Inventory[[#This Row],[Daily_Demand]]*Inventory[[#This Row],[Adj_Lead_Time]]+Inventory[[#This Row],[Safety_Stock]]-Inventory[[#This Row],[Current_Inventory]])</f>
        <v>86.800000000000011</v>
      </c>
    </row>
    <row r="1637" spans="1:19" x14ac:dyDescent="0.25">
      <c r="A1637">
        <v>1636</v>
      </c>
      <c r="B1637" t="s">
        <v>1658</v>
      </c>
      <c r="C1637" s="4" t="s">
        <v>26</v>
      </c>
      <c r="D1637" t="s">
        <v>18</v>
      </c>
      <c r="E1637" s="4">
        <v>190</v>
      </c>
      <c r="F1637" s="4">
        <v>14</v>
      </c>
      <c r="G1637" s="4">
        <v>101</v>
      </c>
      <c r="H1637" s="4">
        <v>221</v>
      </c>
      <c r="I1637" s="4">
        <v>267</v>
      </c>
      <c r="J1637" s="6">
        <v>1692.39</v>
      </c>
      <c r="K1637" s="4">
        <v>0.21</v>
      </c>
      <c r="L1637" s="4" t="s">
        <v>15</v>
      </c>
      <c r="M1637" s="4">
        <f>Inventory[[#This Row],[Daily_Demand]]*Inventory[[#This Row],[Lead_Time_Days]]</f>
        <v>2660</v>
      </c>
      <c r="N1637" s="4">
        <f>MAX(0, Inventory[[#This Row],[Demand_Duration_Lead_time]]+Inventory[[#This Row],[Safety_Stock]]-Inventory[[#This Row],[Current_Inventory]])</f>
        <v>2780</v>
      </c>
      <c r="O16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37" s="8">
        <f>Inventory[[#This Row],[Current_Inventory]]*Inventory[[#This Row],[Unit_Cost]]</f>
        <v>170931.39</v>
      </c>
      <c r="Q1637" t="str">
        <f>IF(Inventory[[#This Row],[Stockout_Risk_Score]] &gt;= 0.8, "Critical",
   IF(Inventory[[#This Row],[Stockout_Risk_Score]] &gt;= 0.6, "High",
      IF(Inventory[[#This Row],[Stockout_Risk_Score]] &gt;= 0.3, "Medium", "Low")
   )
)</f>
        <v>Low</v>
      </c>
      <c r="R1637">
        <f>Inventory[[#This Row],[Lead_Time_Days]]*0.8</f>
        <v>11.200000000000001</v>
      </c>
      <c r="S1637">
        <f>MAX(0,Inventory[[#This Row],[Daily_Demand]]*Inventory[[#This Row],[Adj_Lead_Time]]+Inventory[[#This Row],[Safety_Stock]]-Inventory[[#This Row],[Current_Inventory]])</f>
        <v>2248</v>
      </c>
    </row>
    <row r="1638" spans="1:19" x14ac:dyDescent="0.25">
      <c r="A1638">
        <v>1637</v>
      </c>
      <c r="B1638" t="s">
        <v>1659</v>
      </c>
      <c r="C1638" s="4" t="s">
        <v>26</v>
      </c>
      <c r="D1638" t="s">
        <v>14</v>
      </c>
      <c r="E1638" s="4">
        <v>176</v>
      </c>
      <c r="F1638" s="4">
        <v>10</v>
      </c>
      <c r="G1638" s="4">
        <v>467</v>
      </c>
      <c r="H1638" s="4">
        <v>84</v>
      </c>
      <c r="I1638" s="4">
        <v>63</v>
      </c>
      <c r="J1638" s="6">
        <v>570.83000000000004</v>
      </c>
      <c r="K1638" s="4">
        <v>0.83699999999999997</v>
      </c>
      <c r="L1638" s="4" t="s">
        <v>19</v>
      </c>
      <c r="M1638" s="4">
        <f>Inventory[[#This Row],[Daily_Demand]]*Inventory[[#This Row],[Lead_Time_Days]]</f>
        <v>1760</v>
      </c>
      <c r="N1638" s="4">
        <f>MAX(0, Inventory[[#This Row],[Demand_Duration_Lead_time]]+Inventory[[#This Row],[Safety_Stock]]-Inventory[[#This Row],[Current_Inventory]])</f>
        <v>1377</v>
      </c>
      <c r="O16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38" s="8">
        <f>Inventory[[#This Row],[Current_Inventory]]*Inventory[[#This Row],[Unit_Cost]]</f>
        <v>266577.61000000004</v>
      </c>
      <c r="Q1638" t="str">
        <f>IF(Inventory[[#This Row],[Stockout_Risk_Score]] &gt;= 0.8, "Critical",
   IF(Inventory[[#This Row],[Stockout_Risk_Score]] &gt;= 0.6, "High",
      IF(Inventory[[#This Row],[Stockout_Risk_Score]] &gt;= 0.3, "Medium", "Low")
   )
)</f>
        <v>Critical</v>
      </c>
      <c r="R1638">
        <f>Inventory[[#This Row],[Lead_Time_Days]]*0.8</f>
        <v>8</v>
      </c>
      <c r="S1638">
        <f>MAX(0,Inventory[[#This Row],[Daily_Demand]]*Inventory[[#This Row],[Adj_Lead_Time]]+Inventory[[#This Row],[Safety_Stock]]-Inventory[[#This Row],[Current_Inventory]])</f>
        <v>1025</v>
      </c>
    </row>
    <row r="1639" spans="1:19" x14ac:dyDescent="0.25">
      <c r="A1639">
        <v>1638</v>
      </c>
      <c r="B1639" t="s">
        <v>1660</v>
      </c>
      <c r="C1639" s="4" t="s">
        <v>13</v>
      </c>
      <c r="D1639" t="s">
        <v>18</v>
      </c>
      <c r="E1639" s="4">
        <v>20</v>
      </c>
      <c r="F1639" s="4">
        <v>4</v>
      </c>
      <c r="G1639" s="4">
        <v>739</v>
      </c>
      <c r="H1639" s="4">
        <v>101</v>
      </c>
      <c r="I1639" s="4">
        <v>191</v>
      </c>
      <c r="J1639" s="6">
        <v>816.41</v>
      </c>
      <c r="K1639" s="4">
        <v>0.84599999999999997</v>
      </c>
      <c r="L1639" s="4" t="s">
        <v>15</v>
      </c>
      <c r="M1639" s="4">
        <f>Inventory[[#This Row],[Daily_Demand]]*Inventory[[#This Row],[Lead_Time_Days]]</f>
        <v>80</v>
      </c>
      <c r="N1639" s="4">
        <f>MAX(0, Inventory[[#This Row],[Demand_Duration_Lead_time]]+Inventory[[#This Row],[Safety_Stock]]-Inventory[[#This Row],[Current_Inventory]])</f>
        <v>0</v>
      </c>
      <c r="O16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639" s="8">
        <f>Inventory[[#This Row],[Current_Inventory]]*Inventory[[#This Row],[Unit_Cost]]</f>
        <v>603326.99</v>
      </c>
      <c r="Q1639" t="str">
        <f>IF(Inventory[[#This Row],[Stockout_Risk_Score]] &gt;= 0.8, "Critical",
   IF(Inventory[[#This Row],[Stockout_Risk_Score]] &gt;= 0.6, "High",
      IF(Inventory[[#This Row],[Stockout_Risk_Score]] &gt;= 0.3, "Medium", "Low")
   )
)</f>
        <v>Critical</v>
      </c>
      <c r="R1639">
        <f>Inventory[[#This Row],[Lead_Time_Days]]*0.8</f>
        <v>3.2</v>
      </c>
      <c r="S1639">
        <f>MAX(0,Inventory[[#This Row],[Daily_Demand]]*Inventory[[#This Row],[Adj_Lead_Time]]+Inventory[[#This Row],[Safety_Stock]]-Inventory[[#This Row],[Current_Inventory]])</f>
        <v>0</v>
      </c>
    </row>
    <row r="1640" spans="1:19" x14ac:dyDescent="0.25">
      <c r="A1640">
        <v>1639</v>
      </c>
      <c r="B1640" t="s">
        <v>1661</v>
      </c>
      <c r="C1640" s="4" t="s">
        <v>41</v>
      </c>
      <c r="D1640" t="s">
        <v>18</v>
      </c>
      <c r="E1640" s="4">
        <v>197</v>
      </c>
      <c r="F1640" s="4">
        <v>11</v>
      </c>
      <c r="G1640" s="4">
        <v>489</v>
      </c>
      <c r="H1640" s="4">
        <v>71</v>
      </c>
      <c r="I1640" s="4">
        <v>374</v>
      </c>
      <c r="J1640" s="6">
        <v>631.16999999999996</v>
      </c>
      <c r="K1640" s="4">
        <v>0.63500000000000001</v>
      </c>
      <c r="L1640" s="4" t="s">
        <v>15</v>
      </c>
      <c r="M1640" s="4">
        <f>Inventory[[#This Row],[Daily_Demand]]*Inventory[[#This Row],[Lead_Time_Days]]</f>
        <v>2167</v>
      </c>
      <c r="N1640" s="4">
        <f>MAX(0, Inventory[[#This Row],[Demand_Duration_Lead_time]]+Inventory[[#This Row],[Safety_Stock]]-Inventory[[#This Row],[Current_Inventory]])</f>
        <v>1749</v>
      </c>
      <c r="O16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40" s="8">
        <f>Inventory[[#This Row],[Current_Inventory]]*Inventory[[#This Row],[Unit_Cost]]</f>
        <v>308642.13</v>
      </c>
      <c r="Q1640" t="str">
        <f>IF(Inventory[[#This Row],[Stockout_Risk_Score]] &gt;= 0.8, "Critical",
   IF(Inventory[[#This Row],[Stockout_Risk_Score]] &gt;= 0.6, "High",
      IF(Inventory[[#This Row],[Stockout_Risk_Score]] &gt;= 0.3, "Medium", "Low")
   )
)</f>
        <v>High</v>
      </c>
      <c r="R1640">
        <f>Inventory[[#This Row],[Lead_Time_Days]]*0.8</f>
        <v>8.8000000000000007</v>
      </c>
      <c r="S1640">
        <f>MAX(0,Inventory[[#This Row],[Daily_Demand]]*Inventory[[#This Row],[Adj_Lead_Time]]+Inventory[[#This Row],[Safety_Stock]]-Inventory[[#This Row],[Current_Inventory]])</f>
        <v>1315.6000000000001</v>
      </c>
    </row>
    <row r="1641" spans="1:19" x14ac:dyDescent="0.25">
      <c r="A1641">
        <v>1640</v>
      </c>
      <c r="B1641" t="s">
        <v>1662</v>
      </c>
      <c r="C1641" s="4" t="s">
        <v>21</v>
      </c>
      <c r="D1641" t="s">
        <v>14</v>
      </c>
      <c r="E1641" s="4">
        <v>134</v>
      </c>
      <c r="F1641" s="4">
        <v>3</v>
      </c>
      <c r="G1641" s="4">
        <v>442</v>
      </c>
      <c r="H1641" s="4">
        <v>75</v>
      </c>
      <c r="I1641" s="4">
        <v>373</v>
      </c>
      <c r="J1641" s="6">
        <v>1305.6500000000001</v>
      </c>
      <c r="K1641" s="4">
        <v>0.92100000000000004</v>
      </c>
      <c r="L1641" s="4" t="s">
        <v>19</v>
      </c>
      <c r="M1641" s="4">
        <f>Inventory[[#This Row],[Daily_Demand]]*Inventory[[#This Row],[Lead_Time_Days]]</f>
        <v>402</v>
      </c>
      <c r="N1641" s="4">
        <f>MAX(0, Inventory[[#This Row],[Demand_Duration_Lead_time]]+Inventory[[#This Row],[Safety_Stock]]-Inventory[[#This Row],[Current_Inventory]])</f>
        <v>35</v>
      </c>
      <c r="O16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41" s="8">
        <f>Inventory[[#This Row],[Current_Inventory]]*Inventory[[#This Row],[Unit_Cost]]</f>
        <v>577097.30000000005</v>
      </c>
      <c r="Q1641" t="str">
        <f>IF(Inventory[[#This Row],[Stockout_Risk_Score]] &gt;= 0.8, "Critical",
   IF(Inventory[[#This Row],[Stockout_Risk_Score]] &gt;= 0.6, "High",
      IF(Inventory[[#This Row],[Stockout_Risk_Score]] &gt;= 0.3, "Medium", "Low")
   )
)</f>
        <v>Critical</v>
      </c>
      <c r="R1641">
        <f>Inventory[[#This Row],[Lead_Time_Days]]*0.8</f>
        <v>2.4000000000000004</v>
      </c>
      <c r="S1641">
        <f>MAX(0,Inventory[[#This Row],[Daily_Demand]]*Inventory[[#This Row],[Adj_Lead_Time]]+Inventory[[#This Row],[Safety_Stock]]-Inventory[[#This Row],[Current_Inventory]])</f>
        <v>0</v>
      </c>
    </row>
    <row r="1642" spans="1:19" x14ac:dyDescent="0.25">
      <c r="A1642">
        <v>1641</v>
      </c>
      <c r="B1642" t="s">
        <v>1663</v>
      </c>
      <c r="C1642" s="4" t="s">
        <v>17</v>
      </c>
      <c r="D1642" t="s">
        <v>22</v>
      </c>
      <c r="E1642" s="4">
        <v>60</v>
      </c>
      <c r="F1642" s="4">
        <v>12</v>
      </c>
      <c r="G1642" s="4">
        <v>564</v>
      </c>
      <c r="H1642" s="4">
        <v>89</v>
      </c>
      <c r="I1642" s="4">
        <v>104</v>
      </c>
      <c r="J1642" s="6">
        <v>247.27</v>
      </c>
      <c r="K1642" s="4">
        <v>0.81299999999999994</v>
      </c>
      <c r="L1642" s="4" t="s">
        <v>27</v>
      </c>
      <c r="M1642" s="4">
        <f>Inventory[[#This Row],[Daily_Demand]]*Inventory[[#This Row],[Lead_Time_Days]]</f>
        <v>720</v>
      </c>
      <c r="N1642" s="4">
        <f>MAX(0, Inventory[[#This Row],[Demand_Duration_Lead_time]]+Inventory[[#This Row],[Safety_Stock]]-Inventory[[#This Row],[Current_Inventory]])</f>
        <v>245</v>
      </c>
      <c r="O16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42" s="8">
        <f>Inventory[[#This Row],[Current_Inventory]]*Inventory[[#This Row],[Unit_Cost]]</f>
        <v>139460.28</v>
      </c>
      <c r="Q1642" t="str">
        <f>IF(Inventory[[#This Row],[Stockout_Risk_Score]] &gt;= 0.8, "Critical",
   IF(Inventory[[#This Row],[Stockout_Risk_Score]] &gt;= 0.6, "High",
      IF(Inventory[[#This Row],[Stockout_Risk_Score]] &gt;= 0.3, "Medium", "Low")
   )
)</f>
        <v>Critical</v>
      </c>
      <c r="R1642">
        <f>Inventory[[#This Row],[Lead_Time_Days]]*0.8</f>
        <v>9.6000000000000014</v>
      </c>
      <c r="S1642">
        <f>MAX(0,Inventory[[#This Row],[Daily_Demand]]*Inventory[[#This Row],[Adj_Lead_Time]]+Inventory[[#This Row],[Safety_Stock]]-Inventory[[#This Row],[Current_Inventory]])</f>
        <v>101.00000000000011</v>
      </c>
    </row>
    <row r="1643" spans="1:19" x14ac:dyDescent="0.25">
      <c r="A1643">
        <v>1642</v>
      </c>
      <c r="B1643" t="s">
        <v>1664</v>
      </c>
      <c r="C1643" s="4" t="s">
        <v>21</v>
      </c>
      <c r="D1643" t="s">
        <v>14</v>
      </c>
      <c r="E1643" s="4">
        <v>83</v>
      </c>
      <c r="F1643" s="4">
        <v>2</v>
      </c>
      <c r="G1643" s="4">
        <v>43</v>
      </c>
      <c r="H1643" s="4">
        <v>149</v>
      </c>
      <c r="I1643" s="4">
        <v>240</v>
      </c>
      <c r="J1643" s="6">
        <v>982.29</v>
      </c>
      <c r="K1643" s="4">
        <v>0.222</v>
      </c>
      <c r="L1643" s="4" t="s">
        <v>27</v>
      </c>
      <c r="M1643" s="4">
        <f>Inventory[[#This Row],[Daily_Demand]]*Inventory[[#This Row],[Lead_Time_Days]]</f>
        <v>166</v>
      </c>
      <c r="N1643" s="4">
        <f>MAX(0, Inventory[[#This Row],[Demand_Duration_Lead_time]]+Inventory[[#This Row],[Safety_Stock]]-Inventory[[#This Row],[Current_Inventory]])</f>
        <v>272</v>
      </c>
      <c r="O16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43" s="8">
        <f>Inventory[[#This Row],[Current_Inventory]]*Inventory[[#This Row],[Unit_Cost]]</f>
        <v>42238.47</v>
      </c>
      <c r="Q1643" t="str">
        <f>IF(Inventory[[#This Row],[Stockout_Risk_Score]] &gt;= 0.8, "Critical",
   IF(Inventory[[#This Row],[Stockout_Risk_Score]] &gt;= 0.6, "High",
      IF(Inventory[[#This Row],[Stockout_Risk_Score]] &gt;= 0.3, "Medium", "Low")
   )
)</f>
        <v>Low</v>
      </c>
      <c r="R1643">
        <f>Inventory[[#This Row],[Lead_Time_Days]]*0.8</f>
        <v>1.6</v>
      </c>
      <c r="S1643">
        <f>MAX(0,Inventory[[#This Row],[Daily_Demand]]*Inventory[[#This Row],[Adj_Lead_Time]]+Inventory[[#This Row],[Safety_Stock]]-Inventory[[#This Row],[Current_Inventory]])</f>
        <v>238.8</v>
      </c>
    </row>
    <row r="1644" spans="1:19" x14ac:dyDescent="0.25">
      <c r="A1644">
        <v>1643</v>
      </c>
      <c r="B1644" t="s">
        <v>1665</v>
      </c>
      <c r="C1644" s="4" t="s">
        <v>21</v>
      </c>
      <c r="D1644" t="s">
        <v>18</v>
      </c>
      <c r="E1644" s="4">
        <v>107</v>
      </c>
      <c r="F1644" s="4">
        <v>3</v>
      </c>
      <c r="G1644" s="4">
        <v>80</v>
      </c>
      <c r="H1644" s="4">
        <v>139</v>
      </c>
      <c r="I1644" s="4">
        <v>334</v>
      </c>
      <c r="J1644" s="6">
        <v>702.19</v>
      </c>
      <c r="K1644" s="4">
        <v>0.79900000000000004</v>
      </c>
      <c r="L1644" s="4" t="s">
        <v>19</v>
      </c>
      <c r="M1644" s="4">
        <f>Inventory[[#This Row],[Daily_Demand]]*Inventory[[#This Row],[Lead_Time_Days]]</f>
        <v>321</v>
      </c>
      <c r="N1644" s="4">
        <f>MAX(0, Inventory[[#This Row],[Demand_Duration_Lead_time]]+Inventory[[#This Row],[Safety_Stock]]-Inventory[[#This Row],[Current_Inventory]])</f>
        <v>380</v>
      </c>
      <c r="O16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44" s="8">
        <f>Inventory[[#This Row],[Current_Inventory]]*Inventory[[#This Row],[Unit_Cost]]</f>
        <v>56175.200000000004</v>
      </c>
      <c r="Q1644" t="str">
        <f>IF(Inventory[[#This Row],[Stockout_Risk_Score]] &gt;= 0.8, "Critical",
   IF(Inventory[[#This Row],[Stockout_Risk_Score]] &gt;= 0.6, "High",
      IF(Inventory[[#This Row],[Stockout_Risk_Score]] &gt;= 0.3, "Medium", "Low")
   )
)</f>
        <v>High</v>
      </c>
      <c r="R1644">
        <f>Inventory[[#This Row],[Lead_Time_Days]]*0.8</f>
        <v>2.4000000000000004</v>
      </c>
      <c r="S1644">
        <f>MAX(0,Inventory[[#This Row],[Daily_Demand]]*Inventory[[#This Row],[Adj_Lead_Time]]+Inventory[[#This Row],[Safety_Stock]]-Inventory[[#This Row],[Current_Inventory]])</f>
        <v>315.8</v>
      </c>
    </row>
    <row r="1645" spans="1:19" x14ac:dyDescent="0.25">
      <c r="A1645">
        <v>1644</v>
      </c>
      <c r="B1645" t="s">
        <v>1666</v>
      </c>
      <c r="C1645" s="4" t="s">
        <v>41</v>
      </c>
      <c r="D1645" t="s">
        <v>14</v>
      </c>
      <c r="E1645" s="4">
        <v>32</v>
      </c>
      <c r="F1645" s="4">
        <v>4</v>
      </c>
      <c r="G1645" s="4">
        <v>720</v>
      </c>
      <c r="H1645" s="4">
        <v>263</v>
      </c>
      <c r="I1645" s="4">
        <v>138</v>
      </c>
      <c r="J1645" s="6">
        <v>1774.07</v>
      </c>
      <c r="K1645" s="4">
        <v>0.95299999999999996</v>
      </c>
      <c r="L1645" s="4" t="s">
        <v>19</v>
      </c>
      <c r="M1645" s="4">
        <f>Inventory[[#This Row],[Daily_Demand]]*Inventory[[#This Row],[Lead_Time_Days]]</f>
        <v>128</v>
      </c>
      <c r="N1645" s="4">
        <f>MAX(0, Inventory[[#This Row],[Demand_Duration_Lead_time]]+Inventory[[#This Row],[Safety_Stock]]-Inventory[[#This Row],[Current_Inventory]])</f>
        <v>0</v>
      </c>
      <c r="O16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45" s="8">
        <f>Inventory[[#This Row],[Current_Inventory]]*Inventory[[#This Row],[Unit_Cost]]</f>
        <v>1277330.3999999999</v>
      </c>
      <c r="Q1645" t="str">
        <f>IF(Inventory[[#This Row],[Stockout_Risk_Score]] &gt;= 0.8, "Critical",
   IF(Inventory[[#This Row],[Stockout_Risk_Score]] &gt;= 0.6, "High",
      IF(Inventory[[#This Row],[Stockout_Risk_Score]] &gt;= 0.3, "Medium", "Low")
   )
)</f>
        <v>Critical</v>
      </c>
      <c r="R1645">
        <f>Inventory[[#This Row],[Lead_Time_Days]]*0.8</f>
        <v>3.2</v>
      </c>
      <c r="S1645">
        <f>MAX(0,Inventory[[#This Row],[Daily_Demand]]*Inventory[[#This Row],[Adj_Lead_Time]]+Inventory[[#This Row],[Safety_Stock]]-Inventory[[#This Row],[Current_Inventory]])</f>
        <v>0</v>
      </c>
    </row>
    <row r="1646" spans="1:19" x14ac:dyDescent="0.25">
      <c r="A1646">
        <v>1645</v>
      </c>
      <c r="B1646" t="s">
        <v>1667</v>
      </c>
      <c r="C1646" s="4" t="s">
        <v>41</v>
      </c>
      <c r="D1646" t="s">
        <v>14</v>
      </c>
      <c r="E1646" s="4">
        <v>197</v>
      </c>
      <c r="F1646" s="4">
        <v>8</v>
      </c>
      <c r="G1646" s="4">
        <v>103</v>
      </c>
      <c r="H1646" s="4">
        <v>38</v>
      </c>
      <c r="I1646" s="4">
        <v>94</v>
      </c>
      <c r="J1646" s="6">
        <v>193.15</v>
      </c>
      <c r="K1646" s="4">
        <v>0.13800000000000001</v>
      </c>
      <c r="L1646" s="4" t="s">
        <v>27</v>
      </c>
      <c r="M1646" s="4">
        <f>Inventory[[#This Row],[Daily_Demand]]*Inventory[[#This Row],[Lead_Time_Days]]</f>
        <v>1576</v>
      </c>
      <c r="N1646" s="4">
        <f>MAX(0, Inventory[[#This Row],[Demand_Duration_Lead_time]]+Inventory[[#This Row],[Safety_Stock]]-Inventory[[#This Row],[Current_Inventory]])</f>
        <v>1511</v>
      </c>
      <c r="O16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46" s="8">
        <f>Inventory[[#This Row],[Current_Inventory]]*Inventory[[#This Row],[Unit_Cost]]</f>
        <v>19894.45</v>
      </c>
      <c r="Q1646" t="str">
        <f>IF(Inventory[[#This Row],[Stockout_Risk_Score]] &gt;= 0.8, "Critical",
   IF(Inventory[[#This Row],[Stockout_Risk_Score]] &gt;= 0.6, "High",
      IF(Inventory[[#This Row],[Stockout_Risk_Score]] &gt;= 0.3, "Medium", "Low")
   )
)</f>
        <v>Low</v>
      </c>
      <c r="R1646">
        <f>Inventory[[#This Row],[Lead_Time_Days]]*0.8</f>
        <v>6.4</v>
      </c>
      <c r="S1646">
        <f>MAX(0,Inventory[[#This Row],[Daily_Demand]]*Inventory[[#This Row],[Adj_Lead_Time]]+Inventory[[#This Row],[Safety_Stock]]-Inventory[[#This Row],[Current_Inventory]])</f>
        <v>1195.8000000000002</v>
      </c>
    </row>
    <row r="1647" spans="1:19" x14ac:dyDescent="0.25">
      <c r="A1647">
        <v>1646</v>
      </c>
      <c r="B1647" t="s">
        <v>1668</v>
      </c>
      <c r="C1647" s="4" t="s">
        <v>41</v>
      </c>
      <c r="D1647" t="s">
        <v>18</v>
      </c>
      <c r="E1647" s="4">
        <v>9</v>
      </c>
      <c r="F1647" s="4">
        <v>3</v>
      </c>
      <c r="G1647" s="4">
        <v>244</v>
      </c>
      <c r="H1647" s="4">
        <v>211</v>
      </c>
      <c r="I1647" s="4">
        <v>181</v>
      </c>
      <c r="J1647" s="6">
        <v>1667.91</v>
      </c>
      <c r="K1647" s="4">
        <v>0.97899999999999998</v>
      </c>
      <c r="L1647" s="4" t="s">
        <v>19</v>
      </c>
      <c r="M1647" s="4">
        <f>Inventory[[#This Row],[Daily_Demand]]*Inventory[[#This Row],[Lead_Time_Days]]</f>
        <v>27</v>
      </c>
      <c r="N1647" s="4">
        <f>MAX(0, Inventory[[#This Row],[Demand_Duration_Lead_time]]+Inventory[[#This Row],[Safety_Stock]]-Inventory[[#This Row],[Current_Inventory]])</f>
        <v>0</v>
      </c>
      <c r="O16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47" s="8">
        <f>Inventory[[#This Row],[Current_Inventory]]*Inventory[[#This Row],[Unit_Cost]]</f>
        <v>406970.04000000004</v>
      </c>
      <c r="Q1647" t="str">
        <f>IF(Inventory[[#This Row],[Stockout_Risk_Score]] &gt;= 0.8, "Critical",
   IF(Inventory[[#This Row],[Stockout_Risk_Score]] &gt;= 0.6, "High",
      IF(Inventory[[#This Row],[Stockout_Risk_Score]] &gt;= 0.3, "Medium", "Low")
   )
)</f>
        <v>Critical</v>
      </c>
      <c r="R1647">
        <f>Inventory[[#This Row],[Lead_Time_Days]]*0.8</f>
        <v>2.4000000000000004</v>
      </c>
      <c r="S1647">
        <f>MAX(0,Inventory[[#This Row],[Daily_Demand]]*Inventory[[#This Row],[Adj_Lead_Time]]+Inventory[[#This Row],[Safety_Stock]]-Inventory[[#This Row],[Current_Inventory]])</f>
        <v>0</v>
      </c>
    </row>
    <row r="1648" spans="1:19" x14ac:dyDescent="0.25">
      <c r="A1648">
        <v>1647</v>
      </c>
      <c r="B1648" t="s">
        <v>1669</v>
      </c>
      <c r="C1648" s="4" t="s">
        <v>26</v>
      </c>
      <c r="D1648" t="s">
        <v>18</v>
      </c>
      <c r="E1648" s="4">
        <v>110</v>
      </c>
      <c r="F1648" s="4">
        <v>14</v>
      </c>
      <c r="G1648" s="4">
        <v>699</v>
      </c>
      <c r="H1648" s="4">
        <v>246</v>
      </c>
      <c r="I1648" s="4">
        <v>115</v>
      </c>
      <c r="J1648" s="6">
        <v>376.98</v>
      </c>
      <c r="K1648" s="4">
        <v>2.5000000000000001E-2</v>
      </c>
      <c r="L1648" s="4" t="s">
        <v>27</v>
      </c>
      <c r="M1648" s="4">
        <f>Inventory[[#This Row],[Daily_Demand]]*Inventory[[#This Row],[Lead_Time_Days]]</f>
        <v>1540</v>
      </c>
      <c r="N1648" s="4">
        <f>MAX(0, Inventory[[#This Row],[Demand_Duration_Lead_time]]+Inventory[[#This Row],[Safety_Stock]]-Inventory[[#This Row],[Current_Inventory]])</f>
        <v>1087</v>
      </c>
      <c r="O16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48" s="8">
        <f>Inventory[[#This Row],[Current_Inventory]]*Inventory[[#This Row],[Unit_Cost]]</f>
        <v>263509.02</v>
      </c>
      <c r="Q1648" t="str">
        <f>IF(Inventory[[#This Row],[Stockout_Risk_Score]] &gt;= 0.8, "Critical",
   IF(Inventory[[#This Row],[Stockout_Risk_Score]] &gt;= 0.6, "High",
      IF(Inventory[[#This Row],[Stockout_Risk_Score]] &gt;= 0.3, "Medium", "Low")
   )
)</f>
        <v>Low</v>
      </c>
      <c r="R1648">
        <f>Inventory[[#This Row],[Lead_Time_Days]]*0.8</f>
        <v>11.200000000000001</v>
      </c>
      <c r="S1648">
        <f>MAX(0,Inventory[[#This Row],[Daily_Demand]]*Inventory[[#This Row],[Adj_Lead_Time]]+Inventory[[#This Row],[Safety_Stock]]-Inventory[[#This Row],[Current_Inventory]])</f>
        <v>779.00000000000023</v>
      </c>
    </row>
    <row r="1649" spans="1:19" x14ac:dyDescent="0.25">
      <c r="A1649">
        <v>1648</v>
      </c>
      <c r="B1649" t="s">
        <v>1670</v>
      </c>
      <c r="C1649" s="4" t="s">
        <v>13</v>
      </c>
      <c r="D1649" t="s">
        <v>14</v>
      </c>
      <c r="E1649" s="4">
        <v>26</v>
      </c>
      <c r="F1649" s="4">
        <v>6</v>
      </c>
      <c r="G1649" s="4">
        <v>205</v>
      </c>
      <c r="H1649" s="4">
        <v>96</v>
      </c>
      <c r="I1649" s="4">
        <v>328</v>
      </c>
      <c r="J1649" s="6">
        <v>222.73</v>
      </c>
      <c r="K1649" s="4">
        <v>0.52200000000000002</v>
      </c>
      <c r="L1649" s="4" t="s">
        <v>15</v>
      </c>
      <c r="M1649" s="4">
        <f>Inventory[[#This Row],[Daily_Demand]]*Inventory[[#This Row],[Lead_Time_Days]]</f>
        <v>156</v>
      </c>
      <c r="N1649" s="4">
        <f>MAX(0, Inventory[[#This Row],[Demand_Duration_Lead_time]]+Inventory[[#This Row],[Safety_Stock]]-Inventory[[#This Row],[Current_Inventory]])</f>
        <v>47</v>
      </c>
      <c r="O16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49" s="8">
        <f>Inventory[[#This Row],[Current_Inventory]]*Inventory[[#This Row],[Unit_Cost]]</f>
        <v>45659.65</v>
      </c>
      <c r="Q1649" t="str">
        <f>IF(Inventory[[#This Row],[Stockout_Risk_Score]] &gt;= 0.8, "Critical",
   IF(Inventory[[#This Row],[Stockout_Risk_Score]] &gt;= 0.6, "High",
      IF(Inventory[[#This Row],[Stockout_Risk_Score]] &gt;= 0.3, "Medium", "Low")
   )
)</f>
        <v>Medium</v>
      </c>
      <c r="R1649">
        <f>Inventory[[#This Row],[Lead_Time_Days]]*0.8</f>
        <v>4.8000000000000007</v>
      </c>
      <c r="S1649">
        <f>MAX(0,Inventory[[#This Row],[Daily_Demand]]*Inventory[[#This Row],[Adj_Lead_Time]]+Inventory[[#This Row],[Safety_Stock]]-Inventory[[#This Row],[Current_Inventory]])</f>
        <v>15.800000000000011</v>
      </c>
    </row>
    <row r="1650" spans="1:19" x14ac:dyDescent="0.25">
      <c r="A1650">
        <v>1649</v>
      </c>
      <c r="B1650" t="s">
        <v>1671</v>
      </c>
      <c r="C1650" s="4" t="s">
        <v>26</v>
      </c>
      <c r="D1650" t="s">
        <v>18</v>
      </c>
      <c r="E1650" s="4">
        <v>121</v>
      </c>
      <c r="F1650" s="4">
        <v>3</v>
      </c>
      <c r="G1650" s="4">
        <v>394</v>
      </c>
      <c r="H1650" s="4">
        <v>105</v>
      </c>
      <c r="I1650" s="4">
        <v>373</v>
      </c>
      <c r="J1650" s="6">
        <v>444.53</v>
      </c>
      <c r="K1650" s="4">
        <v>0.77400000000000002</v>
      </c>
      <c r="L1650" s="4" t="s">
        <v>27</v>
      </c>
      <c r="M1650" s="4">
        <f>Inventory[[#This Row],[Daily_Demand]]*Inventory[[#This Row],[Lead_Time_Days]]</f>
        <v>363</v>
      </c>
      <c r="N1650" s="4">
        <f>MAX(0, Inventory[[#This Row],[Demand_Duration_Lead_time]]+Inventory[[#This Row],[Safety_Stock]]-Inventory[[#This Row],[Current_Inventory]])</f>
        <v>74</v>
      </c>
      <c r="O16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50" s="8">
        <f>Inventory[[#This Row],[Current_Inventory]]*Inventory[[#This Row],[Unit_Cost]]</f>
        <v>175144.81999999998</v>
      </c>
      <c r="Q1650" t="str">
        <f>IF(Inventory[[#This Row],[Stockout_Risk_Score]] &gt;= 0.8, "Critical",
   IF(Inventory[[#This Row],[Stockout_Risk_Score]] &gt;= 0.6, "High",
      IF(Inventory[[#This Row],[Stockout_Risk_Score]] &gt;= 0.3, "Medium", "Low")
   )
)</f>
        <v>High</v>
      </c>
      <c r="R1650">
        <f>Inventory[[#This Row],[Lead_Time_Days]]*0.8</f>
        <v>2.4000000000000004</v>
      </c>
      <c r="S1650">
        <f>MAX(0,Inventory[[#This Row],[Daily_Demand]]*Inventory[[#This Row],[Adj_Lead_Time]]+Inventory[[#This Row],[Safety_Stock]]-Inventory[[#This Row],[Current_Inventory]])</f>
        <v>1.4000000000000341</v>
      </c>
    </row>
    <row r="1651" spans="1:19" x14ac:dyDescent="0.25">
      <c r="A1651">
        <v>1650</v>
      </c>
      <c r="B1651" t="s">
        <v>1672</v>
      </c>
      <c r="C1651" s="4" t="s">
        <v>13</v>
      </c>
      <c r="D1651" t="s">
        <v>18</v>
      </c>
      <c r="E1651" s="4">
        <v>104</v>
      </c>
      <c r="F1651" s="4">
        <v>8</v>
      </c>
      <c r="G1651" s="4">
        <v>91</v>
      </c>
      <c r="H1651" s="4">
        <v>296</v>
      </c>
      <c r="I1651" s="4">
        <v>197</v>
      </c>
      <c r="J1651" s="6">
        <v>250.17</v>
      </c>
      <c r="K1651" s="4">
        <v>0.79</v>
      </c>
      <c r="L1651" s="4" t="s">
        <v>19</v>
      </c>
      <c r="M1651" s="4">
        <f>Inventory[[#This Row],[Daily_Demand]]*Inventory[[#This Row],[Lead_Time_Days]]</f>
        <v>832</v>
      </c>
      <c r="N1651" s="4">
        <f>MAX(0, Inventory[[#This Row],[Demand_Duration_Lead_time]]+Inventory[[#This Row],[Safety_Stock]]-Inventory[[#This Row],[Current_Inventory]])</f>
        <v>1037</v>
      </c>
      <c r="O16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51" s="8">
        <f>Inventory[[#This Row],[Current_Inventory]]*Inventory[[#This Row],[Unit_Cost]]</f>
        <v>22765.469999999998</v>
      </c>
      <c r="Q1651" t="str">
        <f>IF(Inventory[[#This Row],[Stockout_Risk_Score]] &gt;= 0.8, "Critical",
   IF(Inventory[[#This Row],[Stockout_Risk_Score]] &gt;= 0.6, "High",
      IF(Inventory[[#This Row],[Stockout_Risk_Score]] &gt;= 0.3, "Medium", "Low")
   )
)</f>
        <v>High</v>
      </c>
      <c r="R1651">
        <f>Inventory[[#This Row],[Lead_Time_Days]]*0.8</f>
        <v>6.4</v>
      </c>
      <c r="S1651">
        <f>MAX(0,Inventory[[#This Row],[Daily_Demand]]*Inventory[[#This Row],[Adj_Lead_Time]]+Inventory[[#This Row],[Safety_Stock]]-Inventory[[#This Row],[Current_Inventory]])</f>
        <v>870.6</v>
      </c>
    </row>
    <row r="1652" spans="1:19" x14ac:dyDescent="0.25">
      <c r="A1652">
        <v>1651</v>
      </c>
      <c r="B1652" t="s">
        <v>1673</v>
      </c>
      <c r="C1652" s="4" t="s">
        <v>13</v>
      </c>
      <c r="D1652" t="s">
        <v>18</v>
      </c>
      <c r="E1652" s="4">
        <v>17</v>
      </c>
      <c r="F1652" s="4">
        <v>11</v>
      </c>
      <c r="G1652" s="4">
        <v>93</v>
      </c>
      <c r="H1652" s="4">
        <v>298</v>
      </c>
      <c r="I1652" s="4">
        <v>194</v>
      </c>
      <c r="J1652" s="6">
        <v>1065.92</v>
      </c>
      <c r="K1652" s="4">
        <v>0.73499999999999999</v>
      </c>
      <c r="L1652" s="4" t="s">
        <v>15</v>
      </c>
      <c r="M1652" s="4">
        <f>Inventory[[#This Row],[Daily_Demand]]*Inventory[[#This Row],[Lead_Time_Days]]</f>
        <v>187</v>
      </c>
      <c r="N1652" s="4">
        <f>MAX(0, Inventory[[#This Row],[Demand_Duration_Lead_time]]+Inventory[[#This Row],[Safety_Stock]]-Inventory[[#This Row],[Current_Inventory]])</f>
        <v>392</v>
      </c>
      <c r="O16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52" s="8">
        <f>Inventory[[#This Row],[Current_Inventory]]*Inventory[[#This Row],[Unit_Cost]]</f>
        <v>99130.560000000012</v>
      </c>
      <c r="Q1652" t="str">
        <f>IF(Inventory[[#This Row],[Stockout_Risk_Score]] &gt;= 0.8, "Critical",
   IF(Inventory[[#This Row],[Stockout_Risk_Score]] &gt;= 0.6, "High",
      IF(Inventory[[#This Row],[Stockout_Risk_Score]] &gt;= 0.3, "Medium", "Low")
   )
)</f>
        <v>High</v>
      </c>
      <c r="R1652">
        <f>Inventory[[#This Row],[Lead_Time_Days]]*0.8</f>
        <v>8.8000000000000007</v>
      </c>
      <c r="S1652">
        <f>MAX(0,Inventory[[#This Row],[Daily_Demand]]*Inventory[[#This Row],[Adj_Lead_Time]]+Inventory[[#This Row],[Safety_Stock]]-Inventory[[#This Row],[Current_Inventory]])</f>
        <v>354.6</v>
      </c>
    </row>
    <row r="1653" spans="1:19" x14ac:dyDescent="0.25">
      <c r="A1653">
        <v>1652</v>
      </c>
      <c r="B1653" t="s">
        <v>1674</v>
      </c>
      <c r="C1653" s="4" t="s">
        <v>21</v>
      </c>
      <c r="D1653" t="s">
        <v>18</v>
      </c>
      <c r="E1653" s="4">
        <v>69</v>
      </c>
      <c r="F1653" s="4">
        <v>9</v>
      </c>
      <c r="G1653" s="4">
        <v>360</v>
      </c>
      <c r="H1653" s="4">
        <v>261</v>
      </c>
      <c r="I1653" s="4">
        <v>55</v>
      </c>
      <c r="J1653" s="6">
        <v>1977.02</v>
      </c>
      <c r="K1653" s="4">
        <v>0.52900000000000003</v>
      </c>
      <c r="L1653" s="4" t="s">
        <v>19</v>
      </c>
      <c r="M1653" s="4">
        <f>Inventory[[#This Row],[Daily_Demand]]*Inventory[[#This Row],[Lead_Time_Days]]</f>
        <v>621</v>
      </c>
      <c r="N1653" s="4">
        <f>MAX(0, Inventory[[#This Row],[Demand_Duration_Lead_time]]+Inventory[[#This Row],[Safety_Stock]]-Inventory[[#This Row],[Current_Inventory]])</f>
        <v>522</v>
      </c>
      <c r="O16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53" s="8">
        <f>Inventory[[#This Row],[Current_Inventory]]*Inventory[[#This Row],[Unit_Cost]]</f>
        <v>711727.2</v>
      </c>
      <c r="Q1653" t="str">
        <f>IF(Inventory[[#This Row],[Stockout_Risk_Score]] &gt;= 0.8, "Critical",
   IF(Inventory[[#This Row],[Stockout_Risk_Score]] &gt;= 0.6, "High",
      IF(Inventory[[#This Row],[Stockout_Risk_Score]] &gt;= 0.3, "Medium", "Low")
   )
)</f>
        <v>Medium</v>
      </c>
      <c r="R1653">
        <f>Inventory[[#This Row],[Lead_Time_Days]]*0.8</f>
        <v>7.2</v>
      </c>
      <c r="S1653">
        <f>MAX(0,Inventory[[#This Row],[Daily_Demand]]*Inventory[[#This Row],[Adj_Lead_Time]]+Inventory[[#This Row],[Safety_Stock]]-Inventory[[#This Row],[Current_Inventory]])</f>
        <v>397.79999999999995</v>
      </c>
    </row>
    <row r="1654" spans="1:19" x14ac:dyDescent="0.25">
      <c r="A1654">
        <v>1653</v>
      </c>
      <c r="B1654" t="s">
        <v>1675</v>
      </c>
      <c r="C1654" s="4" t="s">
        <v>21</v>
      </c>
      <c r="D1654" t="s">
        <v>18</v>
      </c>
      <c r="E1654" s="4">
        <v>148</v>
      </c>
      <c r="F1654" s="4">
        <v>9</v>
      </c>
      <c r="G1654" s="4">
        <v>172</v>
      </c>
      <c r="H1654" s="4">
        <v>189</v>
      </c>
      <c r="I1654" s="4">
        <v>131</v>
      </c>
      <c r="J1654" s="6">
        <v>116.94</v>
      </c>
      <c r="K1654" s="4">
        <v>0.65100000000000002</v>
      </c>
      <c r="L1654" s="4" t="s">
        <v>27</v>
      </c>
      <c r="M1654" s="4">
        <f>Inventory[[#This Row],[Daily_Demand]]*Inventory[[#This Row],[Lead_Time_Days]]</f>
        <v>1332</v>
      </c>
      <c r="N1654" s="4">
        <f>MAX(0, Inventory[[#This Row],[Demand_Duration_Lead_time]]+Inventory[[#This Row],[Safety_Stock]]-Inventory[[#This Row],[Current_Inventory]])</f>
        <v>1349</v>
      </c>
      <c r="O16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54" s="8">
        <f>Inventory[[#This Row],[Current_Inventory]]*Inventory[[#This Row],[Unit_Cost]]</f>
        <v>20113.68</v>
      </c>
      <c r="Q1654" t="str">
        <f>IF(Inventory[[#This Row],[Stockout_Risk_Score]] &gt;= 0.8, "Critical",
   IF(Inventory[[#This Row],[Stockout_Risk_Score]] &gt;= 0.6, "High",
      IF(Inventory[[#This Row],[Stockout_Risk_Score]] &gt;= 0.3, "Medium", "Low")
   )
)</f>
        <v>High</v>
      </c>
      <c r="R1654">
        <f>Inventory[[#This Row],[Lead_Time_Days]]*0.8</f>
        <v>7.2</v>
      </c>
      <c r="S1654">
        <f>MAX(0,Inventory[[#This Row],[Daily_Demand]]*Inventory[[#This Row],[Adj_Lead_Time]]+Inventory[[#This Row],[Safety_Stock]]-Inventory[[#This Row],[Current_Inventory]])</f>
        <v>1082.6000000000001</v>
      </c>
    </row>
    <row r="1655" spans="1:19" x14ac:dyDescent="0.25">
      <c r="A1655">
        <v>1654</v>
      </c>
      <c r="B1655" t="s">
        <v>1676</v>
      </c>
      <c r="C1655" s="4" t="s">
        <v>13</v>
      </c>
      <c r="D1655" t="s">
        <v>18</v>
      </c>
      <c r="E1655" s="4">
        <v>90</v>
      </c>
      <c r="F1655" s="4">
        <v>14</v>
      </c>
      <c r="G1655" s="4">
        <v>115</v>
      </c>
      <c r="H1655" s="4">
        <v>109</v>
      </c>
      <c r="I1655" s="4">
        <v>172</v>
      </c>
      <c r="J1655" s="6">
        <v>949.2</v>
      </c>
      <c r="K1655" s="4">
        <v>0.7</v>
      </c>
      <c r="L1655" s="4" t="s">
        <v>15</v>
      </c>
      <c r="M1655" s="4">
        <f>Inventory[[#This Row],[Daily_Demand]]*Inventory[[#This Row],[Lead_Time_Days]]</f>
        <v>1260</v>
      </c>
      <c r="N1655" s="4">
        <f>MAX(0, Inventory[[#This Row],[Demand_Duration_Lead_time]]+Inventory[[#This Row],[Safety_Stock]]-Inventory[[#This Row],[Current_Inventory]])</f>
        <v>1254</v>
      </c>
      <c r="O16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55" s="8">
        <f>Inventory[[#This Row],[Current_Inventory]]*Inventory[[#This Row],[Unit_Cost]]</f>
        <v>109158</v>
      </c>
      <c r="Q1655" t="str">
        <f>IF(Inventory[[#This Row],[Stockout_Risk_Score]] &gt;= 0.8, "Critical",
   IF(Inventory[[#This Row],[Stockout_Risk_Score]] &gt;= 0.6, "High",
      IF(Inventory[[#This Row],[Stockout_Risk_Score]] &gt;= 0.3, "Medium", "Low")
   )
)</f>
        <v>High</v>
      </c>
      <c r="R1655">
        <f>Inventory[[#This Row],[Lead_Time_Days]]*0.8</f>
        <v>11.200000000000001</v>
      </c>
      <c r="S1655">
        <f>MAX(0,Inventory[[#This Row],[Daily_Demand]]*Inventory[[#This Row],[Adj_Lead_Time]]+Inventory[[#This Row],[Safety_Stock]]-Inventory[[#This Row],[Current_Inventory]])</f>
        <v>1002</v>
      </c>
    </row>
    <row r="1656" spans="1:19" x14ac:dyDescent="0.25">
      <c r="A1656">
        <v>1655</v>
      </c>
      <c r="B1656" t="s">
        <v>1677</v>
      </c>
      <c r="C1656" s="4" t="s">
        <v>13</v>
      </c>
      <c r="D1656" t="s">
        <v>22</v>
      </c>
      <c r="E1656" s="4">
        <v>68</v>
      </c>
      <c r="F1656" s="4">
        <v>9</v>
      </c>
      <c r="G1656" s="4">
        <v>584</v>
      </c>
      <c r="H1656" s="4">
        <v>82</v>
      </c>
      <c r="I1656" s="4">
        <v>216</v>
      </c>
      <c r="J1656" s="6">
        <v>802.84</v>
      </c>
      <c r="K1656" s="4">
        <v>0.495</v>
      </c>
      <c r="L1656" s="4" t="s">
        <v>27</v>
      </c>
      <c r="M1656" s="4">
        <f>Inventory[[#This Row],[Daily_Demand]]*Inventory[[#This Row],[Lead_Time_Days]]</f>
        <v>612</v>
      </c>
      <c r="N1656" s="4">
        <f>MAX(0, Inventory[[#This Row],[Demand_Duration_Lead_time]]+Inventory[[#This Row],[Safety_Stock]]-Inventory[[#This Row],[Current_Inventory]])</f>
        <v>110</v>
      </c>
      <c r="O16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56" s="8">
        <f>Inventory[[#This Row],[Current_Inventory]]*Inventory[[#This Row],[Unit_Cost]]</f>
        <v>468858.56</v>
      </c>
      <c r="Q1656" t="str">
        <f>IF(Inventory[[#This Row],[Stockout_Risk_Score]] &gt;= 0.8, "Critical",
   IF(Inventory[[#This Row],[Stockout_Risk_Score]] &gt;= 0.6, "High",
      IF(Inventory[[#This Row],[Stockout_Risk_Score]] &gt;= 0.3, "Medium", "Low")
   )
)</f>
        <v>Medium</v>
      </c>
      <c r="R1656">
        <f>Inventory[[#This Row],[Lead_Time_Days]]*0.8</f>
        <v>7.2</v>
      </c>
      <c r="S1656">
        <f>MAX(0,Inventory[[#This Row],[Daily_Demand]]*Inventory[[#This Row],[Adj_Lead_Time]]+Inventory[[#This Row],[Safety_Stock]]-Inventory[[#This Row],[Current_Inventory]])</f>
        <v>0</v>
      </c>
    </row>
    <row r="1657" spans="1:19" x14ac:dyDescent="0.25">
      <c r="A1657">
        <v>1656</v>
      </c>
      <c r="B1657" t="s">
        <v>1678</v>
      </c>
      <c r="C1657" s="4" t="s">
        <v>26</v>
      </c>
      <c r="D1657" t="s">
        <v>14</v>
      </c>
      <c r="E1657" s="4">
        <v>36</v>
      </c>
      <c r="F1657" s="4">
        <v>11</v>
      </c>
      <c r="G1657" s="4">
        <v>464</v>
      </c>
      <c r="H1657" s="4">
        <v>140</v>
      </c>
      <c r="I1657" s="4">
        <v>286</v>
      </c>
      <c r="J1657" s="6">
        <v>712.23</v>
      </c>
      <c r="K1657" s="4">
        <v>0.59599999999999997</v>
      </c>
      <c r="L1657" s="4" t="s">
        <v>15</v>
      </c>
      <c r="M1657" s="4">
        <f>Inventory[[#This Row],[Daily_Demand]]*Inventory[[#This Row],[Lead_Time_Days]]</f>
        <v>396</v>
      </c>
      <c r="N1657" s="4">
        <f>MAX(0, Inventory[[#This Row],[Demand_Duration_Lead_time]]+Inventory[[#This Row],[Safety_Stock]]-Inventory[[#This Row],[Current_Inventory]])</f>
        <v>72</v>
      </c>
      <c r="O16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57" s="8">
        <f>Inventory[[#This Row],[Current_Inventory]]*Inventory[[#This Row],[Unit_Cost]]</f>
        <v>330474.72000000003</v>
      </c>
      <c r="Q1657" t="str">
        <f>IF(Inventory[[#This Row],[Stockout_Risk_Score]] &gt;= 0.8, "Critical",
   IF(Inventory[[#This Row],[Stockout_Risk_Score]] &gt;= 0.6, "High",
      IF(Inventory[[#This Row],[Stockout_Risk_Score]] &gt;= 0.3, "Medium", "Low")
   )
)</f>
        <v>Medium</v>
      </c>
      <c r="R1657">
        <f>Inventory[[#This Row],[Lead_Time_Days]]*0.8</f>
        <v>8.8000000000000007</v>
      </c>
      <c r="S1657">
        <f>MAX(0,Inventory[[#This Row],[Daily_Demand]]*Inventory[[#This Row],[Adj_Lead_Time]]+Inventory[[#This Row],[Safety_Stock]]-Inventory[[#This Row],[Current_Inventory]])</f>
        <v>0</v>
      </c>
    </row>
    <row r="1658" spans="1:19" x14ac:dyDescent="0.25">
      <c r="A1658">
        <v>1657</v>
      </c>
      <c r="B1658" t="s">
        <v>1679</v>
      </c>
      <c r="C1658" s="4" t="s">
        <v>26</v>
      </c>
      <c r="D1658" t="s">
        <v>18</v>
      </c>
      <c r="E1658" s="4">
        <v>84</v>
      </c>
      <c r="F1658" s="4">
        <v>10</v>
      </c>
      <c r="G1658" s="4">
        <v>705</v>
      </c>
      <c r="H1658" s="4">
        <v>191</v>
      </c>
      <c r="I1658" s="4">
        <v>154</v>
      </c>
      <c r="J1658" s="6">
        <v>697.13</v>
      </c>
      <c r="K1658" s="4">
        <v>0.84599999999999997</v>
      </c>
      <c r="L1658" s="4" t="s">
        <v>19</v>
      </c>
      <c r="M1658" s="4">
        <f>Inventory[[#This Row],[Daily_Demand]]*Inventory[[#This Row],[Lead_Time_Days]]</f>
        <v>840</v>
      </c>
      <c r="N1658" s="4">
        <f>MAX(0, Inventory[[#This Row],[Demand_Duration_Lead_time]]+Inventory[[#This Row],[Safety_Stock]]-Inventory[[#This Row],[Current_Inventory]])</f>
        <v>326</v>
      </c>
      <c r="O16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58" s="8">
        <f>Inventory[[#This Row],[Current_Inventory]]*Inventory[[#This Row],[Unit_Cost]]</f>
        <v>491476.65</v>
      </c>
      <c r="Q1658" t="str">
        <f>IF(Inventory[[#This Row],[Stockout_Risk_Score]] &gt;= 0.8, "Critical",
   IF(Inventory[[#This Row],[Stockout_Risk_Score]] &gt;= 0.6, "High",
      IF(Inventory[[#This Row],[Stockout_Risk_Score]] &gt;= 0.3, "Medium", "Low")
   )
)</f>
        <v>Critical</v>
      </c>
      <c r="R1658">
        <f>Inventory[[#This Row],[Lead_Time_Days]]*0.8</f>
        <v>8</v>
      </c>
      <c r="S1658">
        <f>MAX(0,Inventory[[#This Row],[Daily_Demand]]*Inventory[[#This Row],[Adj_Lead_Time]]+Inventory[[#This Row],[Safety_Stock]]-Inventory[[#This Row],[Current_Inventory]])</f>
        <v>158</v>
      </c>
    </row>
    <row r="1659" spans="1:19" x14ac:dyDescent="0.25">
      <c r="A1659">
        <v>1658</v>
      </c>
      <c r="B1659" t="s">
        <v>1680</v>
      </c>
      <c r="C1659" s="4" t="s">
        <v>21</v>
      </c>
      <c r="D1659" t="s">
        <v>14</v>
      </c>
      <c r="E1659" s="4">
        <v>55</v>
      </c>
      <c r="F1659" s="4">
        <v>2</v>
      </c>
      <c r="G1659" s="4">
        <v>129</v>
      </c>
      <c r="H1659" s="4">
        <v>203</v>
      </c>
      <c r="I1659" s="4">
        <v>339</v>
      </c>
      <c r="J1659" s="6">
        <v>1795.27</v>
      </c>
      <c r="K1659" s="4">
        <v>0.313</v>
      </c>
      <c r="L1659" s="4" t="s">
        <v>27</v>
      </c>
      <c r="M1659" s="4">
        <f>Inventory[[#This Row],[Daily_Demand]]*Inventory[[#This Row],[Lead_Time_Days]]</f>
        <v>110</v>
      </c>
      <c r="N1659" s="4">
        <f>MAX(0, Inventory[[#This Row],[Demand_Duration_Lead_time]]+Inventory[[#This Row],[Safety_Stock]]-Inventory[[#This Row],[Current_Inventory]])</f>
        <v>184</v>
      </c>
      <c r="O16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59" s="8">
        <f>Inventory[[#This Row],[Current_Inventory]]*Inventory[[#This Row],[Unit_Cost]]</f>
        <v>231589.83</v>
      </c>
      <c r="Q1659" t="str">
        <f>IF(Inventory[[#This Row],[Stockout_Risk_Score]] &gt;= 0.8, "Critical",
   IF(Inventory[[#This Row],[Stockout_Risk_Score]] &gt;= 0.6, "High",
      IF(Inventory[[#This Row],[Stockout_Risk_Score]] &gt;= 0.3, "Medium", "Low")
   )
)</f>
        <v>Medium</v>
      </c>
      <c r="R1659">
        <f>Inventory[[#This Row],[Lead_Time_Days]]*0.8</f>
        <v>1.6</v>
      </c>
      <c r="S1659">
        <f>MAX(0,Inventory[[#This Row],[Daily_Demand]]*Inventory[[#This Row],[Adj_Lead_Time]]+Inventory[[#This Row],[Safety_Stock]]-Inventory[[#This Row],[Current_Inventory]])</f>
        <v>162</v>
      </c>
    </row>
    <row r="1660" spans="1:19" x14ac:dyDescent="0.25">
      <c r="A1660">
        <v>1659</v>
      </c>
      <c r="B1660" t="s">
        <v>1681</v>
      </c>
      <c r="C1660" s="4" t="s">
        <v>41</v>
      </c>
      <c r="D1660" t="s">
        <v>22</v>
      </c>
      <c r="E1660" s="4">
        <v>83</v>
      </c>
      <c r="F1660" s="4">
        <v>13</v>
      </c>
      <c r="G1660" s="4">
        <v>477</v>
      </c>
      <c r="H1660" s="4">
        <v>27</v>
      </c>
      <c r="I1660" s="4">
        <v>287</v>
      </c>
      <c r="J1660" s="6">
        <v>87</v>
      </c>
      <c r="K1660" s="4">
        <v>0.52300000000000002</v>
      </c>
      <c r="L1660" s="4" t="s">
        <v>15</v>
      </c>
      <c r="M1660" s="4">
        <f>Inventory[[#This Row],[Daily_Demand]]*Inventory[[#This Row],[Lead_Time_Days]]</f>
        <v>1079</v>
      </c>
      <c r="N1660" s="4">
        <f>MAX(0, Inventory[[#This Row],[Demand_Duration_Lead_time]]+Inventory[[#This Row],[Safety_Stock]]-Inventory[[#This Row],[Current_Inventory]])</f>
        <v>629</v>
      </c>
      <c r="O16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60" s="8">
        <f>Inventory[[#This Row],[Current_Inventory]]*Inventory[[#This Row],[Unit_Cost]]</f>
        <v>41499</v>
      </c>
      <c r="Q1660" t="str">
        <f>IF(Inventory[[#This Row],[Stockout_Risk_Score]] &gt;= 0.8, "Critical",
   IF(Inventory[[#This Row],[Stockout_Risk_Score]] &gt;= 0.6, "High",
      IF(Inventory[[#This Row],[Stockout_Risk_Score]] &gt;= 0.3, "Medium", "Low")
   )
)</f>
        <v>Medium</v>
      </c>
      <c r="R1660">
        <f>Inventory[[#This Row],[Lead_Time_Days]]*0.8</f>
        <v>10.4</v>
      </c>
      <c r="S1660">
        <f>MAX(0,Inventory[[#This Row],[Daily_Demand]]*Inventory[[#This Row],[Adj_Lead_Time]]+Inventory[[#This Row],[Safety_Stock]]-Inventory[[#This Row],[Current_Inventory]])</f>
        <v>413.20000000000005</v>
      </c>
    </row>
    <row r="1661" spans="1:19" x14ac:dyDescent="0.25">
      <c r="A1661">
        <v>1660</v>
      </c>
      <c r="B1661" t="s">
        <v>1682</v>
      </c>
      <c r="C1661" s="4" t="s">
        <v>13</v>
      </c>
      <c r="D1661" t="s">
        <v>18</v>
      </c>
      <c r="E1661" s="4">
        <v>190</v>
      </c>
      <c r="F1661" s="4">
        <v>2</v>
      </c>
      <c r="G1661" s="4">
        <v>70</v>
      </c>
      <c r="H1661" s="4">
        <v>135</v>
      </c>
      <c r="I1661" s="4">
        <v>359</v>
      </c>
      <c r="J1661" s="6">
        <v>1561.09</v>
      </c>
      <c r="K1661" s="4">
        <v>8.0000000000000002E-3</v>
      </c>
      <c r="L1661" s="4" t="s">
        <v>15</v>
      </c>
      <c r="M1661" s="4">
        <f>Inventory[[#This Row],[Daily_Demand]]*Inventory[[#This Row],[Lead_Time_Days]]</f>
        <v>380</v>
      </c>
      <c r="N1661" s="4">
        <f>MAX(0, Inventory[[#This Row],[Demand_Duration_Lead_time]]+Inventory[[#This Row],[Safety_Stock]]-Inventory[[#This Row],[Current_Inventory]])</f>
        <v>445</v>
      </c>
      <c r="O16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61" s="8">
        <f>Inventory[[#This Row],[Current_Inventory]]*Inventory[[#This Row],[Unit_Cost]]</f>
        <v>109276.29999999999</v>
      </c>
      <c r="Q1661" t="str">
        <f>IF(Inventory[[#This Row],[Stockout_Risk_Score]] &gt;= 0.8, "Critical",
   IF(Inventory[[#This Row],[Stockout_Risk_Score]] &gt;= 0.6, "High",
      IF(Inventory[[#This Row],[Stockout_Risk_Score]] &gt;= 0.3, "Medium", "Low")
   )
)</f>
        <v>Low</v>
      </c>
      <c r="R1661">
        <f>Inventory[[#This Row],[Lead_Time_Days]]*0.8</f>
        <v>1.6</v>
      </c>
      <c r="S1661">
        <f>MAX(0,Inventory[[#This Row],[Daily_Demand]]*Inventory[[#This Row],[Adj_Lead_Time]]+Inventory[[#This Row],[Safety_Stock]]-Inventory[[#This Row],[Current_Inventory]])</f>
        <v>369</v>
      </c>
    </row>
    <row r="1662" spans="1:19" x14ac:dyDescent="0.25">
      <c r="A1662">
        <v>1661</v>
      </c>
      <c r="B1662" t="s">
        <v>1683</v>
      </c>
      <c r="C1662" s="4" t="s">
        <v>26</v>
      </c>
      <c r="D1662" t="s">
        <v>14</v>
      </c>
      <c r="E1662" s="4">
        <v>178</v>
      </c>
      <c r="F1662" s="4">
        <v>11</v>
      </c>
      <c r="G1662" s="4">
        <v>396</v>
      </c>
      <c r="H1662" s="4">
        <v>220</v>
      </c>
      <c r="I1662" s="4">
        <v>131</v>
      </c>
      <c r="J1662" s="6">
        <v>543.22</v>
      </c>
      <c r="K1662" s="4">
        <v>0.68700000000000006</v>
      </c>
      <c r="L1662" s="4" t="s">
        <v>15</v>
      </c>
      <c r="M1662" s="4">
        <f>Inventory[[#This Row],[Daily_Demand]]*Inventory[[#This Row],[Lead_Time_Days]]</f>
        <v>1958</v>
      </c>
      <c r="N1662" s="4">
        <f>MAX(0, Inventory[[#This Row],[Demand_Duration_Lead_time]]+Inventory[[#This Row],[Safety_Stock]]-Inventory[[#This Row],[Current_Inventory]])</f>
        <v>1782</v>
      </c>
      <c r="O16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62" s="8">
        <f>Inventory[[#This Row],[Current_Inventory]]*Inventory[[#This Row],[Unit_Cost]]</f>
        <v>215115.12000000002</v>
      </c>
      <c r="Q1662" t="str">
        <f>IF(Inventory[[#This Row],[Stockout_Risk_Score]] &gt;= 0.8, "Critical",
   IF(Inventory[[#This Row],[Stockout_Risk_Score]] &gt;= 0.6, "High",
      IF(Inventory[[#This Row],[Stockout_Risk_Score]] &gt;= 0.3, "Medium", "Low")
   )
)</f>
        <v>High</v>
      </c>
      <c r="R1662">
        <f>Inventory[[#This Row],[Lead_Time_Days]]*0.8</f>
        <v>8.8000000000000007</v>
      </c>
      <c r="S1662">
        <f>MAX(0,Inventory[[#This Row],[Daily_Demand]]*Inventory[[#This Row],[Adj_Lead_Time]]+Inventory[[#This Row],[Safety_Stock]]-Inventory[[#This Row],[Current_Inventory]])</f>
        <v>1390.4</v>
      </c>
    </row>
    <row r="1663" spans="1:19" x14ac:dyDescent="0.25">
      <c r="A1663">
        <v>1662</v>
      </c>
      <c r="B1663" t="s">
        <v>1684</v>
      </c>
      <c r="C1663" s="4" t="s">
        <v>21</v>
      </c>
      <c r="D1663" t="s">
        <v>18</v>
      </c>
      <c r="E1663" s="4">
        <v>184</v>
      </c>
      <c r="F1663" s="4">
        <v>3</v>
      </c>
      <c r="G1663" s="4">
        <v>784</v>
      </c>
      <c r="H1663" s="4">
        <v>16</v>
      </c>
      <c r="I1663" s="4">
        <v>143</v>
      </c>
      <c r="J1663" s="6">
        <v>797.43</v>
      </c>
      <c r="K1663" s="4">
        <v>0.19500000000000001</v>
      </c>
      <c r="L1663" s="4" t="s">
        <v>27</v>
      </c>
      <c r="M1663" s="4">
        <f>Inventory[[#This Row],[Daily_Demand]]*Inventory[[#This Row],[Lead_Time_Days]]</f>
        <v>552</v>
      </c>
      <c r="N1663" s="4">
        <f>MAX(0, Inventory[[#This Row],[Demand_Duration_Lead_time]]+Inventory[[#This Row],[Safety_Stock]]-Inventory[[#This Row],[Current_Inventory]])</f>
        <v>0</v>
      </c>
      <c r="O16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63" s="8">
        <f>Inventory[[#This Row],[Current_Inventory]]*Inventory[[#This Row],[Unit_Cost]]</f>
        <v>625185.12</v>
      </c>
      <c r="Q1663" t="str">
        <f>IF(Inventory[[#This Row],[Stockout_Risk_Score]] &gt;= 0.8, "Critical",
   IF(Inventory[[#This Row],[Stockout_Risk_Score]] &gt;= 0.6, "High",
      IF(Inventory[[#This Row],[Stockout_Risk_Score]] &gt;= 0.3, "Medium", "Low")
   )
)</f>
        <v>Low</v>
      </c>
      <c r="R1663">
        <f>Inventory[[#This Row],[Lead_Time_Days]]*0.8</f>
        <v>2.4000000000000004</v>
      </c>
      <c r="S1663">
        <f>MAX(0,Inventory[[#This Row],[Daily_Demand]]*Inventory[[#This Row],[Adj_Lead_Time]]+Inventory[[#This Row],[Safety_Stock]]-Inventory[[#This Row],[Current_Inventory]])</f>
        <v>0</v>
      </c>
    </row>
    <row r="1664" spans="1:19" x14ac:dyDescent="0.25">
      <c r="A1664">
        <v>1663</v>
      </c>
      <c r="B1664" t="s">
        <v>1685</v>
      </c>
      <c r="C1664" s="4" t="s">
        <v>26</v>
      </c>
      <c r="D1664" t="s">
        <v>18</v>
      </c>
      <c r="E1664" s="4">
        <v>110</v>
      </c>
      <c r="F1664" s="4">
        <v>12</v>
      </c>
      <c r="G1664" s="4">
        <v>92</v>
      </c>
      <c r="H1664" s="4">
        <v>123</v>
      </c>
      <c r="I1664" s="4">
        <v>370</v>
      </c>
      <c r="J1664" s="6">
        <v>869.29</v>
      </c>
      <c r="K1664" s="4">
        <v>0.48099999999999998</v>
      </c>
      <c r="L1664" s="4" t="s">
        <v>19</v>
      </c>
      <c r="M1664" s="4">
        <f>Inventory[[#This Row],[Daily_Demand]]*Inventory[[#This Row],[Lead_Time_Days]]</f>
        <v>1320</v>
      </c>
      <c r="N1664" s="4">
        <f>MAX(0, Inventory[[#This Row],[Demand_Duration_Lead_time]]+Inventory[[#This Row],[Safety_Stock]]-Inventory[[#This Row],[Current_Inventory]])</f>
        <v>1351</v>
      </c>
      <c r="O16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64" s="8">
        <f>Inventory[[#This Row],[Current_Inventory]]*Inventory[[#This Row],[Unit_Cost]]</f>
        <v>79974.679999999993</v>
      </c>
      <c r="Q1664" t="str">
        <f>IF(Inventory[[#This Row],[Stockout_Risk_Score]] &gt;= 0.8, "Critical",
   IF(Inventory[[#This Row],[Stockout_Risk_Score]] &gt;= 0.6, "High",
      IF(Inventory[[#This Row],[Stockout_Risk_Score]] &gt;= 0.3, "Medium", "Low")
   )
)</f>
        <v>Medium</v>
      </c>
      <c r="R1664">
        <f>Inventory[[#This Row],[Lead_Time_Days]]*0.8</f>
        <v>9.6000000000000014</v>
      </c>
      <c r="S1664">
        <f>MAX(0,Inventory[[#This Row],[Daily_Demand]]*Inventory[[#This Row],[Adj_Lead_Time]]+Inventory[[#This Row],[Safety_Stock]]-Inventory[[#This Row],[Current_Inventory]])</f>
        <v>1087.0000000000002</v>
      </c>
    </row>
    <row r="1665" spans="1:19" x14ac:dyDescent="0.25">
      <c r="A1665">
        <v>1664</v>
      </c>
      <c r="B1665" t="s">
        <v>1686</v>
      </c>
      <c r="C1665" s="4" t="s">
        <v>13</v>
      </c>
      <c r="D1665" t="s">
        <v>18</v>
      </c>
      <c r="E1665" s="4">
        <v>67</v>
      </c>
      <c r="F1665" s="4">
        <v>7</v>
      </c>
      <c r="G1665" s="4">
        <v>231</v>
      </c>
      <c r="H1665" s="4">
        <v>93</v>
      </c>
      <c r="I1665" s="4">
        <v>392</v>
      </c>
      <c r="J1665" s="6">
        <v>644.23</v>
      </c>
      <c r="K1665" s="4">
        <v>0.21</v>
      </c>
      <c r="L1665" s="4" t="s">
        <v>19</v>
      </c>
      <c r="M1665" s="4">
        <f>Inventory[[#This Row],[Daily_Demand]]*Inventory[[#This Row],[Lead_Time_Days]]</f>
        <v>469</v>
      </c>
      <c r="N1665" s="4">
        <f>MAX(0, Inventory[[#This Row],[Demand_Duration_Lead_time]]+Inventory[[#This Row],[Safety_Stock]]-Inventory[[#This Row],[Current_Inventory]])</f>
        <v>331</v>
      </c>
      <c r="O16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65" s="8">
        <f>Inventory[[#This Row],[Current_Inventory]]*Inventory[[#This Row],[Unit_Cost]]</f>
        <v>148817.13</v>
      </c>
      <c r="Q1665" t="str">
        <f>IF(Inventory[[#This Row],[Stockout_Risk_Score]] &gt;= 0.8, "Critical",
   IF(Inventory[[#This Row],[Stockout_Risk_Score]] &gt;= 0.6, "High",
      IF(Inventory[[#This Row],[Stockout_Risk_Score]] &gt;= 0.3, "Medium", "Low")
   )
)</f>
        <v>Low</v>
      </c>
      <c r="R1665">
        <f>Inventory[[#This Row],[Lead_Time_Days]]*0.8</f>
        <v>5.6000000000000005</v>
      </c>
      <c r="S1665">
        <f>MAX(0,Inventory[[#This Row],[Daily_Demand]]*Inventory[[#This Row],[Adj_Lead_Time]]+Inventory[[#This Row],[Safety_Stock]]-Inventory[[#This Row],[Current_Inventory]])</f>
        <v>237.20000000000005</v>
      </c>
    </row>
    <row r="1666" spans="1:19" x14ac:dyDescent="0.25">
      <c r="A1666">
        <v>1665</v>
      </c>
      <c r="B1666" t="s">
        <v>1687</v>
      </c>
      <c r="C1666" s="4" t="s">
        <v>13</v>
      </c>
      <c r="D1666" t="s">
        <v>18</v>
      </c>
      <c r="E1666" s="4">
        <v>80</v>
      </c>
      <c r="F1666" s="4">
        <v>2</v>
      </c>
      <c r="G1666" s="4">
        <v>451</v>
      </c>
      <c r="H1666" s="4">
        <v>111</v>
      </c>
      <c r="I1666" s="4">
        <v>334</v>
      </c>
      <c r="J1666" s="6">
        <v>232.44</v>
      </c>
      <c r="K1666" s="4">
        <v>2.4E-2</v>
      </c>
      <c r="L1666" s="4" t="s">
        <v>15</v>
      </c>
      <c r="M1666" s="4">
        <f>Inventory[[#This Row],[Daily_Demand]]*Inventory[[#This Row],[Lead_Time_Days]]</f>
        <v>160</v>
      </c>
      <c r="N1666" s="4">
        <f>MAX(0, Inventory[[#This Row],[Demand_Duration_Lead_time]]+Inventory[[#This Row],[Safety_Stock]]-Inventory[[#This Row],[Current_Inventory]])</f>
        <v>0</v>
      </c>
      <c r="O16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66" s="8">
        <f>Inventory[[#This Row],[Current_Inventory]]*Inventory[[#This Row],[Unit_Cost]]</f>
        <v>104830.44</v>
      </c>
      <c r="Q1666" t="str">
        <f>IF(Inventory[[#This Row],[Stockout_Risk_Score]] &gt;= 0.8, "Critical",
   IF(Inventory[[#This Row],[Stockout_Risk_Score]] &gt;= 0.6, "High",
      IF(Inventory[[#This Row],[Stockout_Risk_Score]] &gt;= 0.3, "Medium", "Low")
   )
)</f>
        <v>Low</v>
      </c>
      <c r="R1666">
        <f>Inventory[[#This Row],[Lead_Time_Days]]*0.8</f>
        <v>1.6</v>
      </c>
      <c r="S1666">
        <f>MAX(0,Inventory[[#This Row],[Daily_Demand]]*Inventory[[#This Row],[Adj_Lead_Time]]+Inventory[[#This Row],[Safety_Stock]]-Inventory[[#This Row],[Current_Inventory]])</f>
        <v>0</v>
      </c>
    </row>
    <row r="1667" spans="1:19" x14ac:dyDescent="0.25">
      <c r="A1667">
        <v>1666</v>
      </c>
      <c r="B1667" t="s">
        <v>1688</v>
      </c>
      <c r="C1667" s="4" t="s">
        <v>17</v>
      </c>
      <c r="D1667" t="s">
        <v>18</v>
      </c>
      <c r="E1667" s="4">
        <v>64</v>
      </c>
      <c r="F1667" s="4">
        <v>6</v>
      </c>
      <c r="G1667" s="4">
        <v>743</v>
      </c>
      <c r="H1667" s="4">
        <v>102</v>
      </c>
      <c r="I1667" s="4">
        <v>346</v>
      </c>
      <c r="J1667" s="6">
        <v>272.95</v>
      </c>
      <c r="K1667" s="4">
        <v>0.48299999999999998</v>
      </c>
      <c r="L1667" s="4" t="s">
        <v>19</v>
      </c>
      <c r="M1667" s="4">
        <f>Inventory[[#This Row],[Daily_Demand]]*Inventory[[#This Row],[Lead_Time_Days]]</f>
        <v>384</v>
      </c>
      <c r="N1667" s="4">
        <f>MAX(0, Inventory[[#This Row],[Demand_Duration_Lead_time]]+Inventory[[#This Row],[Safety_Stock]]-Inventory[[#This Row],[Current_Inventory]])</f>
        <v>0</v>
      </c>
      <c r="O16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67" s="8">
        <f>Inventory[[#This Row],[Current_Inventory]]*Inventory[[#This Row],[Unit_Cost]]</f>
        <v>202801.85</v>
      </c>
      <c r="Q1667" t="str">
        <f>IF(Inventory[[#This Row],[Stockout_Risk_Score]] &gt;= 0.8, "Critical",
   IF(Inventory[[#This Row],[Stockout_Risk_Score]] &gt;= 0.6, "High",
      IF(Inventory[[#This Row],[Stockout_Risk_Score]] &gt;= 0.3, "Medium", "Low")
   )
)</f>
        <v>Medium</v>
      </c>
      <c r="R1667">
        <f>Inventory[[#This Row],[Lead_Time_Days]]*0.8</f>
        <v>4.8000000000000007</v>
      </c>
      <c r="S1667">
        <f>MAX(0,Inventory[[#This Row],[Daily_Demand]]*Inventory[[#This Row],[Adj_Lead_Time]]+Inventory[[#This Row],[Safety_Stock]]-Inventory[[#This Row],[Current_Inventory]])</f>
        <v>0</v>
      </c>
    </row>
    <row r="1668" spans="1:19" x14ac:dyDescent="0.25">
      <c r="A1668">
        <v>1667</v>
      </c>
      <c r="B1668" t="s">
        <v>1689</v>
      </c>
      <c r="C1668" s="4" t="s">
        <v>41</v>
      </c>
      <c r="D1668" t="s">
        <v>18</v>
      </c>
      <c r="E1668" s="4">
        <v>69</v>
      </c>
      <c r="F1668" s="4">
        <v>6</v>
      </c>
      <c r="G1668" s="4">
        <v>782</v>
      </c>
      <c r="H1668" s="4">
        <v>111</v>
      </c>
      <c r="I1668" s="4">
        <v>368</v>
      </c>
      <c r="J1668" s="6">
        <v>631.36</v>
      </c>
      <c r="K1668" s="4">
        <v>0.42499999999999999</v>
      </c>
      <c r="L1668" s="4" t="s">
        <v>27</v>
      </c>
      <c r="M1668" s="4">
        <f>Inventory[[#This Row],[Daily_Demand]]*Inventory[[#This Row],[Lead_Time_Days]]</f>
        <v>414</v>
      </c>
      <c r="N1668" s="4">
        <f>MAX(0, Inventory[[#This Row],[Demand_Duration_Lead_time]]+Inventory[[#This Row],[Safety_Stock]]-Inventory[[#This Row],[Current_Inventory]])</f>
        <v>0</v>
      </c>
      <c r="O16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68" s="8">
        <f>Inventory[[#This Row],[Current_Inventory]]*Inventory[[#This Row],[Unit_Cost]]</f>
        <v>493723.52</v>
      </c>
      <c r="Q1668" t="str">
        <f>IF(Inventory[[#This Row],[Stockout_Risk_Score]] &gt;= 0.8, "Critical",
   IF(Inventory[[#This Row],[Stockout_Risk_Score]] &gt;= 0.6, "High",
      IF(Inventory[[#This Row],[Stockout_Risk_Score]] &gt;= 0.3, "Medium", "Low")
   )
)</f>
        <v>Medium</v>
      </c>
      <c r="R1668">
        <f>Inventory[[#This Row],[Lead_Time_Days]]*0.8</f>
        <v>4.8000000000000007</v>
      </c>
      <c r="S1668">
        <f>MAX(0,Inventory[[#This Row],[Daily_Demand]]*Inventory[[#This Row],[Adj_Lead_Time]]+Inventory[[#This Row],[Safety_Stock]]-Inventory[[#This Row],[Current_Inventory]])</f>
        <v>0</v>
      </c>
    </row>
    <row r="1669" spans="1:19" x14ac:dyDescent="0.25">
      <c r="A1669">
        <v>1668</v>
      </c>
      <c r="B1669" t="s">
        <v>1690</v>
      </c>
      <c r="C1669" s="4" t="s">
        <v>17</v>
      </c>
      <c r="D1669" t="s">
        <v>18</v>
      </c>
      <c r="E1669" s="4">
        <v>121</v>
      </c>
      <c r="F1669" s="4">
        <v>5</v>
      </c>
      <c r="G1669" s="4">
        <v>187</v>
      </c>
      <c r="H1669" s="4">
        <v>260</v>
      </c>
      <c r="I1669" s="4">
        <v>115</v>
      </c>
      <c r="J1669" s="6">
        <v>1652.53</v>
      </c>
      <c r="K1669" s="4">
        <v>0.42499999999999999</v>
      </c>
      <c r="L1669" s="4" t="s">
        <v>19</v>
      </c>
      <c r="M1669" s="4">
        <f>Inventory[[#This Row],[Daily_Demand]]*Inventory[[#This Row],[Lead_Time_Days]]</f>
        <v>605</v>
      </c>
      <c r="N1669" s="4">
        <f>MAX(0, Inventory[[#This Row],[Demand_Duration_Lead_time]]+Inventory[[#This Row],[Safety_Stock]]-Inventory[[#This Row],[Current_Inventory]])</f>
        <v>678</v>
      </c>
      <c r="O16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669" s="8">
        <f>Inventory[[#This Row],[Current_Inventory]]*Inventory[[#This Row],[Unit_Cost]]</f>
        <v>309023.11</v>
      </c>
      <c r="Q1669" t="str">
        <f>IF(Inventory[[#This Row],[Stockout_Risk_Score]] &gt;= 0.8, "Critical",
   IF(Inventory[[#This Row],[Stockout_Risk_Score]] &gt;= 0.6, "High",
      IF(Inventory[[#This Row],[Stockout_Risk_Score]] &gt;= 0.3, "Medium", "Low")
   )
)</f>
        <v>Medium</v>
      </c>
      <c r="R1669">
        <f>Inventory[[#This Row],[Lead_Time_Days]]*0.8</f>
        <v>4</v>
      </c>
      <c r="S1669">
        <f>MAX(0,Inventory[[#This Row],[Daily_Demand]]*Inventory[[#This Row],[Adj_Lead_Time]]+Inventory[[#This Row],[Safety_Stock]]-Inventory[[#This Row],[Current_Inventory]])</f>
        <v>557</v>
      </c>
    </row>
    <row r="1670" spans="1:19" x14ac:dyDescent="0.25">
      <c r="A1670">
        <v>1669</v>
      </c>
      <c r="B1670" t="s">
        <v>1691</v>
      </c>
      <c r="C1670" s="4" t="s">
        <v>21</v>
      </c>
      <c r="D1670" t="s">
        <v>22</v>
      </c>
      <c r="E1670" s="4">
        <v>85</v>
      </c>
      <c r="F1670" s="4">
        <v>12</v>
      </c>
      <c r="G1670" s="4">
        <v>794</v>
      </c>
      <c r="H1670" s="4">
        <v>33</v>
      </c>
      <c r="I1670" s="4">
        <v>161</v>
      </c>
      <c r="J1670" s="6">
        <v>312.52</v>
      </c>
      <c r="K1670" s="4">
        <v>0.20899999999999999</v>
      </c>
      <c r="L1670" s="4" t="s">
        <v>19</v>
      </c>
      <c r="M1670" s="4">
        <f>Inventory[[#This Row],[Daily_Demand]]*Inventory[[#This Row],[Lead_Time_Days]]</f>
        <v>1020</v>
      </c>
      <c r="N1670" s="4">
        <f>MAX(0, Inventory[[#This Row],[Demand_Duration_Lead_time]]+Inventory[[#This Row],[Safety_Stock]]-Inventory[[#This Row],[Current_Inventory]])</f>
        <v>259</v>
      </c>
      <c r="O16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70" s="8">
        <f>Inventory[[#This Row],[Current_Inventory]]*Inventory[[#This Row],[Unit_Cost]]</f>
        <v>248140.87999999998</v>
      </c>
      <c r="Q1670" t="str">
        <f>IF(Inventory[[#This Row],[Stockout_Risk_Score]] &gt;= 0.8, "Critical",
   IF(Inventory[[#This Row],[Stockout_Risk_Score]] &gt;= 0.6, "High",
      IF(Inventory[[#This Row],[Stockout_Risk_Score]] &gt;= 0.3, "Medium", "Low")
   )
)</f>
        <v>Low</v>
      </c>
      <c r="R1670">
        <f>Inventory[[#This Row],[Lead_Time_Days]]*0.8</f>
        <v>9.6000000000000014</v>
      </c>
      <c r="S1670">
        <f>MAX(0,Inventory[[#This Row],[Daily_Demand]]*Inventory[[#This Row],[Adj_Lead_Time]]+Inventory[[#This Row],[Safety_Stock]]-Inventory[[#This Row],[Current_Inventory]])</f>
        <v>55.000000000000114</v>
      </c>
    </row>
    <row r="1671" spans="1:19" x14ac:dyDescent="0.25">
      <c r="A1671">
        <v>1670</v>
      </c>
      <c r="B1671" t="s">
        <v>1692</v>
      </c>
      <c r="C1671" s="4" t="s">
        <v>26</v>
      </c>
      <c r="D1671" t="s">
        <v>22</v>
      </c>
      <c r="E1671" s="4">
        <v>109</v>
      </c>
      <c r="F1671" s="4">
        <v>6</v>
      </c>
      <c r="G1671" s="4">
        <v>350</v>
      </c>
      <c r="H1671" s="4">
        <v>176</v>
      </c>
      <c r="I1671" s="4">
        <v>220</v>
      </c>
      <c r="J1671" s="6">
        <v>1498.15</v>
      </c>
      <c r="K1671" s="4">
        <v>0.94699999999999995</v>
      </c>
      <c r="L1671" s="4" t="s">
        <v>27</v>
      </c>
      <c r="M1671" s="4">
        <f>Inventory[[#This Row],[Daily_Demand]]*Inventory[[#This Row],[Lead_Time_Days]]</f>
        <v>654</v>
      </c>
      <c r="N1671" s="4">
        <f>MAX(0, Inventory[[#This Row],[Demand_Duration_Lead_time]]+Inventory[[#This Row],[Safety_Stock]]-Inventory[[#This Row],[Current_Inventory]])</f>
        <v>480</v>
      </c>
      <c r="O16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71" s="8">
        <f>Inventory[[#This Row],[Current_Inventory]]*Inventory[[#This Row],[Unit_Cost]]</f>
        <v>524352.5</v>
      </c>
      <c r="Q1671" t="str">
        <f>IF(Inventory[[#This Row],[Stockout_Risk_Score]] &gt;= 0.8, "Critical",
   IF(Inventory[[#This Row],[Stockout_Risk_Score]] &gt;= 0.6, "High",
      IF(Inventory[[#This Row],[Stockout_Risk_Score]] &gt;= 0.3, "Medium", "Low")
   )
)</f>
        <v>Critical</v>
      </c>
      <c r="R1671">
        <f>Inventory[[#This Row],[Lead_Time_Days]]*0.8</f>
        <v>4.8000000000000007</v>
      </c>
      <c r="S1671">
        <f>MAX(0,Inventory[[#This Row],[Daily_Demand]]*Inventory[[#This Row],[Adj_Lead_Time]]+Inventory[[#This Row],[Safety_Stock]]-Inventory[[#This Row],[Current_Inventory]])</f>
        <v>349.20000000000005</v>
      </c>
    </row>
    <row r="1672" spans="1:19" x14ac:dyDescent="0.25">
      <c r="A1672">
        <v>1671</v>
      </c>
      <c r="B1672" t="s">
        <v>1693</v>
      </c>
      <c r="C1672" s="4" t="s">
        <v>21</v>
      </c>
      <c r="D1672" t="s">
        <v>18</v>
      </c>
      <c r="E1672" s="4">
        <v>132</v>
      </c>
      <c r="F1672" s="4">
        <v>13</v>
      </c>
      <c r="G1672" s="4">
        <v>761</v>
      </c>
      <c r="H1672" s="4">
        <v>149</v>
      </c>
      <c r="I1672" s="4">
        <v>296</v>
      </c>
      <c r="J1672" s="6">
        <v>613.29999999999995</v>
      </c>
      <c r="K1672" s="4">
        <v>4.0000000000000001E-3</v>
      </c>
      <c r="L1672" s="4" t="s">
        <v>27</v>
      </c>
      <c r="M1672" s="4">
        <f>Inventory[[#This Row],[Daily_Demand]]*Inventory[[#This Row],[Lead_Time_Days]]</f>
        <v>1716</v>
      </c>
      <c r="N1672" s="4">
        <f>MAX(0, Inventory[[#This Row],[Demand_Duration_Lead_time]]+Inventory[[#This Row],[Safety_Stock]]-Inventory[[#This Row],[Current_Inventory]])</f>
        <v>1104</v>
      </c>
      <c r="O16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72" s="8">
        <f>Inventory[[#This Row],[Current_Inventory]]*Inventory[[#This Row],[Unit_Cost]]</f>
        <v>466721.3</v>
      </c>
      <c r="Q1672" t="str">
        <f>IF(Inventory[[#This Row],[Stockout_Risk_Score]] &gt;= 0.8, "Critical",
   IF(Inventory[[#This Row],[Stockout_Risk_Score]] &gt;= 0.6, "High",
      IF(Inventory[[#This Row],[Stockout_Risk_Score]] &gt;= 0.3, "Medium", "Low")
   )
)</f>
        <v>Low</v>
      </c>
      <c r="R1672">
        <f>Inventory[[#This Row],[Lead_Time_Days]]*0.8</f>
        <v>10.4</v>
      </c>
      <c r="S1672">
        <f>MAX(0,Inventory[[#This Row],[Daily_Demand]]*Inventory[[#This Row],[Adj_Lead_Time]]+Inventory[[#This Row],[Safety_Stock]]-Inventory[[#This Row],[Current_Inventory]])</f>
        <v>760.8</v>
      </c>
    </row>
    <row r="1673" spans="1:19" x14ac:dyDescent="0.25">
      <c r="A1673">
        <v>1672</v>
      </c>
      <c r="B1673" t="s">
        <v>1694</v>
      </c>
      <c r="C1673" s="4" t="s">
        <v>13</v>
      </c>
      <c r="D1673" t="s">
        <v>18</v>
      </c>
      <c r="E1673" s="4">
        <v>187</v>
      </c>
      <c r="F1673" s="4">
        <v>2</v>
      </c>
      <c r="G1673" s="4">
        <v>770</v>
      </c>
      <c r="H1673" s="4">
        <v>103</v>
      </c>
      <c r="I1673" s="4">
        <v>115</v>
      </c>
      <c r="J1673" s="6">
        <v>1772.76</v>
      </c>
      <c r="K1673" s="4">
        <v>0.89200000000000002</v>
      </c>
      <c r="L1673" s="4" t="s">
        <v>19</v>
      </c>
      <c r="M1673" s="4">
        <f>Inventory[[#This Row],[Daily_Demand]]*Inventory[[#This Row],[Lead_Time_Days]]</f>
        <v>374</v>
      </c>
      <c r="N1673" s="4">
        <f>MAX(0, Inventory[[#This Row],[Demand_Duration_Lead_time]]+Inventory[[#This Row],[Safety_Stock]]-Inventory[[#This Row],[Current_Inventory]])</f>
        <v>0</v>
      </c>
      <c r="O16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73" s="8">
        <f>Inventory[[#This Row],[Current_Inventory]]*Inventory[[#This Row],[Unit_Cost]]</f>
        <v>1365025.2</v>
      </c>
      <c r="Q1673" t="str">
        <f>IF(Inventory[[#This Row],[Stockout_Risk_Score]] &gt;= 0.8, "Critical",
   IF(Inventory[[#This Row],[Stockout_Risk_Score]] &gt;= 0.6, "High",
      IF(Inventory[[#This Row],[Stockout_Risk_Score]] &gt;= 0.3, "Medium", "Low")
   )
)</f>
        <v>Critical</v>
      </c>
      <c r="R1673">
        <f>Inventory[[#This Row],[Lead_Time_Days]]*0.8</f>
        <v>1.6</v>
      </c>
      <c r="S1673">
        <f>MAX(0,Inventory[[#This Row],[Daily_Demand]]*Inventory[[#This Row],[Adj_Lead_Time]]+Inventory[[#This Row],[Safety_Stock]]-Inventory[[#This Row],[Current_Inventory]])</f>
        <v>0</v>
      </c>
    </row>
    <row r="1674" spans="1:19" x14ac:dyDescent="0.25">
      <c r="A1674">
        <v>1673</v>
      </c>
      <c r="B1674" t="s">
        <v>1695</v>
      </c>
      <c r="C1674" s="4" t="s">
        <v>17</v>
      </c>
      <c r="D1674" t="s">
        <v>22</v>
      </c>
      <c r="E1674" s="4">
        <v>189</v>
      </c>
      <c r="F1674" s="4">
        <v>12</v>
      </c>
      <c r="G1674" s="4">
        <v>513</v>
      </c>
      <c r="H1674" s="4">
        <v>190</v>
      </c>
      <c r="I1674" s="4">
        <v>117</v>
      </c>
      <c r="J1674" s="6">
        <v>885.24</v>
      </c>
      <c r="K1674" s="4">
        <v>0.73699999999999999</v>
      </c>
      <c r="L1674" s="4" t="s">
        <v>19</v>
      </c>
      <c r="M1674" s="4">
        <f>Inventory[[#This Row],[Daily_Demand]]*Inventory[[#This Row],[Lead_Time_Days]]</f>
        <v>2268</v>
      </c>
      <c r="N1674" s="4">
        <f>MAX(0, Inventory[[#This Row],[Demand_Duration_Lead_time]]+Inventory[[#This Row],[Safety_Stock]]-Inventory[[#This Row],[Current_Inventory]])</f>
        <v>1945</v>
      </c>
      <c r="O16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74" s="8">
        <f>Inventory[[#This Row],[Current_Inventory]]*Inventory[[#This Row],[Unit_Cost]]</f>
        <v>454128.12</v>
      </c>
      <c r="Q1674" t="str">
        <f>IF(Inventory[[#This Row],[Stockout_Risk_Score]] &gt;= 0.8, "Critical",
   IF(Inventory[[#This Row],[Stockout_Risk_Score]] &gt;= 0.6, "High",
      IF(Inventory[[#This Row],[Stockout_Risk_Score]] &gt;= 0.3, "Medium", "Low")
   )
)</f>
        <v>High</v>
      </c>
      <c r="R1674">
        <f>Inventory[[#This Row],[Lead_Time_Days]]*0.8</f>
        <v>9.6000000000000014</v>
      </c>
      <c r="S1674">
        <f>MAX(0,Inventory[[#This Row],[Daily_Demand]]*Inventory[[#This Row],[Adj_Lead_Time]]+Inventory[[#This Row],[Safety_Stock]]-Inventory[[#This Row],[Current_Inventory]])</f>
        <v>1491.4000000000003</v>
      </c>
    </row>
    <row r="1675" spans="1:19" x14ac:dyDescent="0.25">
      <c r="A1675">
        <v>1674</v>
      </c>
      <c r="B1675" t="s">
        <v>1696</v>
      </c>
      <c r="C1675" s="4" t="s">
        <v>17</v>
      </c>
      <c r="D1675" t="s">
        <v>22</v>
      </c>
      <c r="E1675" s="4">
        <v>75</v>
      </c>
      <c r="F1675" s="4">
        <v>12</v>
      </c>
      <c r="G1675" s="4">
        <v>162</v>
      </c>
      <c r="H1675" s="4">
        <v>73</v>
      </c>
      <c r="I1675" s="4">
        <v>83</v>
      </c>
      <c r="J1675" s="6">
        <v>384.86</v>
      </c>
      <c r="K1675" s="4">
        <v>0.17199999999999999</v>
      </c>
      <c r="L1675" s="4" t="s">
        <v>19</v>
      </c>
      <c r="M1675" s="4">
        <f>Inventory[[#This Row],[Daily_Demand]]*Inventory[[#This Row],[Lead_Time_Days]]</f>
        <v>900</v>
      </c>
      <c r="N1675" s="4">
        <f>MAX(0, Inventory[[#This Row],[Demand_Duration_Lead_time]]+Inventory[[#This Row],[Safety_Stock]]-Inventory[[#This Row],[Current_Inventory]])</f>
        <v>811</v>
      </c>
      <c r="O16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75" s="8">
        <f>Inventory[[#This Row],[Current_Inventory]]*Inventory[[#This Row],[Unit_Cost]]</f>
        <v>62347.32</v>
      </c>
      <c r="Q1675" t="str">
        <f>IF(Inventory[[#This Row],[Stockout_Risk_Score]] &gt;= 0.8, "Critical",
   IF(Inventory[[#This Row],[Stockout_Risk_Score]] &gt;= 0.6, "High",
      IF(Inventory[[#This Row],[Stockout_Risk_Score]] &gt;= 0.3, "Medium", "Low")
   )
)</f>
        <v>Low</v>
      </c>
      <c r="R1675">
        <f>Inventory[[#This Row],[Lead_Time_Days]]*0.8</f>
        <v>9.6000000000000014</v>
      </c>
      <c r="S1675">
        <f>MAX(0,Inventory[[#This Row],[Daily_Demand]]*Inventory[[#This Row],[Adj_Lead_Time]]+Inventory[[#This Row],[Safety_Stock]]-Inventory[[#This Row],[Current_Inventory]])</f>
        <v>631.00000000000011</v>
      </c>
    </row>
    <row r="1676" spans="1:19" x14ac:dyDescent="0.25">
      <c r="A1676">
        <v>1675</v>
      </c>
      <c r="B1676" t="s">
        <v>1697</v>
      </c>
      <c r="C1676" s="4" t="s">
        <v>17</v>
      </c>
      <c r="D1676" t="s">
        <v>22</v>
      </c>
      <c r="E1676" s="4">
        <v>90</v>
      </c>
      <c r="F1676" s="4">
        <v>7</v>
      </c>
      <c r="G1676" s="4">
        <v>601</v>
      </c>
      <c r="H1676" s="4">
        <v>13</v>
      </c>
      <c r="I1676" s="4">
        <v>50</v>
      </c>
      <c r="J1676" s="6">
        <v>1972.4</v>
      </c>
      <c r="K1676" s="4">
        <v>0.47199999999999998</v>
      </c>
      <c r="L1676" s="4" t="s">
        <v>15</v>
      </c>
      <c r="M1676" s="4">
        <f>Inventory[[#This Row],[Daily_Demand]]*Inventory[[#This Row],[Lead_Time_Days]]</f>
        <v>630</v>
      </c>
      <c r="N1676" s="4">
        <f>MAX(0, Inventory[[#This Row],[Demand_Duration_Lead_time]]+Inventory[[#This Row],[Safety_Stock]]-Inventory[[#This Row],[Current_Inventory]])</f>
        <v>42</v>
      </c>
      <c r="O16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76" s="8">
        <f>Inventory[[#This Row],[Current_Inventory]]*Inventory[[#This Row],[Unit_Cost]]</f>
        <v>1185412.4000000001</v>
      </c>
      <c r="Q1676" t="str">
        <f>IF(Inventory[[#This Row],[Stockout_Risk_Score]] &gt;= 0.8, "Critical",
   IF(Inventory[[#This Row],[Stockout_Risk_Score]] &gt;= 0.6, "High",
      IF(Inventory[[#This Row],[Stockout_Risk_Score]] &gt;= 0.3, "Medium", "Low")
   )
)</f>
        <v>Medium</v>
      </c>
      <c r="R1676">
        <f>Inventory[[#This Row],[Lead_Time_Days]]*0.8</f>
        <v>5.6000000000000005</v>
      </c>
      <c r="S1676">
        <f>MAX(0,Inventory[[#This Row],[Daily_Demand]]*Inventory[[#This Row],[Adj_Lead_Time]]+Inventory[[#This Row],[Safety_Stock]]-Inventory[[#This Row],[Current_Inventory]])</f>
        <v>0</v>
      </c>
    </row>
    <row r="1677" spans="1:19" x14ac:dyDescent="0.25">
      <c r="A1677">
        <v>1676</v>
      </c>
      <c r="B1677" t="s">
        <v>1698</v>
      </c>
      <c r="C1677" s="4" t="s">
        <v>21</v>
      </c>
      <c r="D1677" t="s">
        <v>18</v>
      </c>
      <c r="E1677" s="4">
        <v>158</v>
      </c>
      <c r="F1677" s="4">
        <v>8</v>
      </c>
      <c r="G1677" s="4">
        <v>464</v>
      </c>
      <c r="H1677" s="4">
        <v>103</v>
      </c>
      <c r="I1677" s="4">
        <v>200</v>
      </c>
      <c r="J1677" s="6">
        <v>394.44</v>
      </c>
      <c r="K1677" s="4">
        <v>0.98899999999999999</v>
      </c>
      <c r="L1677" s="4" t="s">
        <v>27</v>
      </c>
      <c r="M1677" s="4">
        <f>Inventory[[#This Row],[Daily_Demand]]*Inventory[[#This Row],[Lead_Time_Days]]</f>
        <v>1264</v>
      </c>
      <c r="N1677" s="4">
        <f>MAX(0, Inventory[[#This Row],[Demand_Duration_Lead_time]]+Inventory[[#This Row],[Safety_Stock]]-Inventory[[#This Row],[Current_Inventory]])</f>
        <v>903</v>
      </c>
      <c r="O16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77" s="8">
        <f>Inventory[[#This Row],[Current_Inventory]]*Inventory[[#This Row],[Unit_Cost]]</f>
        <v>183020.16</v>
      </c>
      <c r="Q1677" t="str">
        <f>IF(Inventory[[#This Row],[Stockout_Risk_Score]] &gt;= 0.8, "Critical",
   IF(Inventory[[#This Row],[Stockout_Risk_Score]] &gt;= 0.6, "High",
      IF(Inventory[[#This Row],[Stockout_Risk_Score]] &gt;= 0.3, "Medium", "Low")
   )
)</f>
        <v>Critical</v>
      </c>
      <c r="R1677">
        <f>Inventory[[#This Row],[Lead_Time_Days]]*0.8</f>
        <v>6.4</v>
      </c>
      <c r="S1677">
        <f>MAX(0,Inventory[[#This Row],[Daily_Demand]]*Inventory[[#This Row],[Adj_Lead_Time]]+Inventory[[#This Row],[Safety_Stock]]-Inventory[[#This Row],[Current_Inventory]])</f>
        <v>650.20000000000005</v>
      </c>
    </row>
    <row r="1678" spans="1:19" x14ac:dyDescent="0.25">
      <c r="A1678">
        <v>1677</v>
      </c>
      <c r="B1678" t="s">
        <v>1699</v>
      </c>
      <c r="C1678" s="4" t="s">
        <v>13</v>
      </c>
      <c r="D1678" t="s">
        <v>14</v>
      </c>
      <c r="E1678" s="4">
        <v>144</v>
      </c>
      <c r="F1678" s="4">
        <v>9</v>
      </c>
      <c r="G1678" s="4">
        <v>413</v>
      </c>
      <c r="H1678" s="4">
        <v>281</v>
      </c>
      <c r="I1678" s="4">
        <v>321</v>
      </c>
      <c r="J1678" s="6">
        <v>1156.8599999999999</v>
      </c>
      <c r="K1678" s="4">
        <v>0.64400000000000002</v>
      </c>
      <c r="L1678" s="4" t="s">
        <v>15</v>
      </c>
      <c r="M1678" s="4">
        <f>Inventory[[#This Row],[Daily_Demand]]*Inventory[[#This Row],[Lead_Time_Days]]</f>
        <v>1296</v>
      </c>
      <c r="N1678" s="4">
        <f>MAX(0, Inventory[[#This Row],[Demand_Duration_Lead_time]]+Inventory[[#This Row],[Safety_Stock]]-Inventory[[#This Row],[Current_Inventory]])</f>
        <v>1164</v>
      </c>
      <c r="O16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78" s="8">
        <f>Inventory[[#This Row],[Current_Inventory]]*Inventory[[#This Row],[Unit_Cost]]</f>
        <v>477783.17999999993</v>
      </c>
      <c r="Q1678" t="str">
        <f>IF(Inventory[[#This Row],[Stockout_Risk_Score]] &gt;= 0.8, "Critical",
   IF(Inventory[[#This Row],[Stockout_Risk_Score]] &gt;= 0.6, "High",
      IF(Inventory[[#This Row],[Stockout_Risk_Score]] &gt;= 0.3, "Medium", "Low")
   )
)</f>
        <v>High</v>
      </c>
      <c r="R1678">
        <f>Inventory[[#This Row],[Lead_Time_Days]]*0.8</f>
        <v>7.2</v>
      </c>
      <c r="S1678">
        <f>MAX(0,Inventory[[#This Row],[Daily_Demand]]*Inventory[[#This Row],[Adj_Lead_Time]]+Inventory[[#This Row],[Safety_Stock]]-Inventory[[#This Row],[Current_Inventory]])</f>
        <v>904.8</v>
      </c>
    </row>
    <row r="1679" spans="1:19" x14ac:dyDescent="0.25">
      <c r="A1679">
        <v>1678</v>
      </c>
      <c r="B1679" t="s">
        <v>1700</v>
      </c>
      <c r="C1679" s="4" t="s">
        <v>26</v>
      </c>
      <c r="D1679" t="s">
        <v>14</v>
      </c>
      <c r="E1679" s="4">
        <v>75</v>
      </c>
      <c r="F1679" s="4">
        <v>3</v>
      </c>
      <c r="G1679" s="4">
        <v>531</v>
      </c>
      <c r="H1679" s="4">
        <v>292</v>
      </c>
      <c r="I1679" s="4">
        <v>307</v>
      </c>
      <c r="J1679" s="6">
        <v>1160.1099999999999</v>
      </c>
      <c r="K1679" s="4">
        <v>0.127</v>
      </c>
      <c r="L1679" s="4" t="s">
        <v>15</v>
      </c>
      <c r="M1679" s="4">
        <f>Inventory[[#This Row],[Daily_Demand]]*Inventory[[#This Row],[Lead_Time_Days]]</f>
        <v>225</v>
      </c>
      <c r="N1679" s="4">
        <f>MAX(0, Inventory[[#This Row],[Demand_Duration_Lead_time]]+Inventory[[#This Row],[Safety_Stock]]-Inventory[[#This Row],[Current_Inventory]])</f>
        <v>0</v>
      </c>
      <c r="O16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79" s="8">
        <f>Inventory[[#This Row],[Current_Inventory]]*Inventory[[#This Row],[Unit_Cost]]</f>
        <v>616018.40999999992</v>
      </c>
      <c r="Q1679" t="str">
        <f>IF(Inventory[[#This Row],[Stockout_Risk_Score]] &gt;= 0.8, "Critical",
   IF(Inventory[[#This Row],[Stockout_Risk_Score]] &gt;= 0.6, "High",
      IF(Inventory[[#This Row],[Stockout_Risk_Score]] &gt;= 0.3, "Medium", "Low")
   )
)</f>
        <v>Low</v>
      </c>
      <c r="R1679">
        <f>Inventory[[#This Row],[Lead_Time_Days]]*0.8</f>
        <v>2.4000000000000004</v>
      </c>
      <c r="S1679">
        <f>MAX(0,Inventory[[#This Row],[Daily_Demand]]*Inventory[[#This Row],[Adj_Lead_Time]]+Inventory[[#This Row],[Safety_Stock]]-Inventory[[#This Row],[Current_Inventory]])</f>
        <v>0</v>
      </c>
    </row>
    <row r="1680" spans="1:19" x14ac:dyDescent="0.25">
      <c r="A1680">
        <v>1679</v>
      </c>
      <c r="B1680" t="s">
        <v>1701</v>
      </c>
      <c r="C1680" s="4" t="s">
        <v>26</v>
      </c>
      <c r="D1680" t="s">
        <v>14</v>
      </c>
      <c r="E1680" s="4">
        <v>50</v>
      </c>
      <c r="F1680" s="4">
        <v>8</v>
      </c>
      <c r="G1680" s="4">
        <v>705</v>
      </c>
      <c r="H1680" s="4">
        <v>141</v>
      </c>
      <c r="I1680" s="4">
        <v>287</v>
      </c>
      <c r="J1680" s="6">
        <v>776.99</v>
      </c>
      <c r="K1680" s="4">
        <v>0.45800000000000002</v>
      </c>
      <c r="L1680" s="4" t="s">
        <v>15</v>
      </c>
      <c r="M1680" s="4">
        <f>Inventory[[#This Row],[Daily_Demand]]*Inventory[[#This Row],[Lead_Time_Days]]</f>
        <v>400</v>
      </c>
      <c r="N1680" s="4">
        <f>MAX(0, Inventory[[#This Row],[Demand_Duration_Lead_time]]+Inventory[[#This Row],[Safety_Stock]]-Inventory[[#This Row],[Current_Inventory]])</f>
        <v>0</v>
      </c>
      <c r="O16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80" s="8">
        <f>Inventory[[#This Row],[Current_Inventory]]*Inventory[[#This Row],[Unit_Cost]]</f>
        <v>547777.94999999995</v>
      </c>
      <c r="Q1680" t="str">
        <f>IF(Inventory[[#This Row],[Stockout_Risk_Score]] &gt;= 0.8, "Critical",
   IF(Inventory[[#This Row],[Stockout_Risk_Score]] &gt;= 0.6, "High",
      IF(Inventory[[#This Row],[Stockout_Risk_Score]] &gt;= 0.3, "Medium", "Low")
   )
)</f>
        <v>Medium</v>
      </c>
      <c r="R1680">
        <f>Inventory[[#This Row],[Lead_Time_Days]]*0.8</f>
        <v>6.4</v>
      </c>
      <c r="S1680">
        <f>MAX(0,Inventory[[#This Row],[Daily_Demand]]*Inventory[[#This Row],[Adj_Lead_Time]]+Inventory[[#This Row],[Safety_Stock]]-Inventory[[#This Row],[Current_Inventory]])</f>
        <v>0</v>
      </c>
    </row>
    <row r="1681" spans="1:19" x14ac:dyDescent="0.25">
      <c r="A1681">
        <v>1680</v>
      </c>
      <c r="B1681" t="s">
        <v>1702</v>
      </c>
      <c r="C1681" s="4" t="s">
        <v>21</v>
      </c>
      <c r="D1681" t="s">
        <v>14</v>
      </c>
      <c r="E1681" s="4">
        <v>51</v>
      </c>
      <c r="F1681" s="4">
        <v>7</v>
      </c>
      <c r="G1681" s="4">
        <v>640</v>
      </c>
      <c r="H1681" s="4">
        <v>81</v>
      </c>
      <c r="I1681" s="4">
        <v>165</v>
      </c>
      <c r="J1681" s="6">
        <v>1905.4</v>
      </c>
      <c r="K1681" s="4">
        <v>0.46800000000000003</v>
      </c>
      <c r="L1681" s="4" t="s">
        <v>15</v>
      </c>
      <c r="M1681" s="4">
        <f>Inventory[[#This Row],[Daily_Demand]]*Inventory[[#This Row],[Lead_Time_Days]]</f>
        <v>357</v>
      </c>
      <c r="N1681" s="4">
        <f>MAX(0, Inventory[[#This Row],[Demand_Duration_Lead_time]]+Inventory[[#This Row],[Safety_Stock]]-Inventory[[#This Row],[Current_Inventory]])</f>
        <v>0</v>
      </c>
      <c r="O16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81" s="8">
        <f>Inventory[[#This Row],[Current_Inventory]]*Inventory[[#This Row],[Unit_Cost]]</f>
        <v>1219456</v>
      </c>
      <c r="Q1681" t="str">
        <f>IF(Inventory[[#This Row],[Stockout_Risk_Score]] &gt;= 0.8, "Critical",
   IF(Inventory[[#This Row],[Stockout_Risk_Score]] &gt;= 0.6, "High",
      IF(Inventory[[#This Row],[Stockout_Risk_Score]] &gt;= 0.3, "Medium", "Low")
   )
)</f>
        <v>Medium</v>
      </c>
      <c r="R1681">
        <f>Inventory[[#This Row],[Lead_Time_Days]]*0.8</f>
        <v>5.6000000000000005</v>
      </c>
      <c r="S1681">
        <f>MAX(0,Inventory[[#This Row],[Daily_Demand]]*Inventory[[#This Row],[Adj_Lead_Time]]+Inventory[[#This Row],[Safety_Stock]]-Inventory[[#This Row],[Current_Inventory]])</f>
        <v>0</v>
      </c>
    </row>
    <row r="1682" spans="1:19" x14ac:dyDescent="0.25">
      <c r="A1682">
        <v>1681</v>
      </c>
      <c r="B1682" t="s">
        <v>1703</v>
      </c>
      <c r="C1682" s="4" t="s">
        <v>17</v>
      </c>
      <c r="D1682" t="s">
        <v>18</v>
      </c>
      <c r="E1682" s="4">
        <v>83</v>
      </c>
      <c r="F1682" s="4">
        <v>10</v>
      </c>
      <c r="G1682" s="4">
        <v>734</v>
      </c>
      <c r="H1682" s="4">
        <v>90</v>
      </c>
      <c r="I1682" s="4">
        <v>125</v>
      </c>
      <c r="J1682" s="6">
        <v>1695.56</v>
      </c>
      <c r="K1682" s="4">
        <v>0.80200000000000005</v>
      </c>
      <c r="L1682" s="4" t="s">
        <v>19</v>
      </c>
      <c r="M1682" s="4">
        <f>Inventory[[#This Row],[Daily_Demand]]*Inventory[[#This Row],[Lead_Time_Days]]</f>
        <v>830</v>
      </c>
      <c r="N1682" s="4">
        <f>MAX(0, Inventory[[#This Row],[Demand_Duration_Lead_time]]+Inventory[[#This Row],[Safety_Stock]]-Inventory[[#This Row],[Current_Inventory]])</f>
        <v>186</v>
      </c>
      <c r="O16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82" s="8">
        <f>Inventory[[#This Row],[Current_Inventory]]*Inventory[[#This Row],[Unit_Cost]]</f>
        <v>1244541.04</v>
      </c>
      <c r="Q1682" t="str">
        <f>IF(Inventory[[#This Row],[Stockout_Risk_Score]] &gt;= 0.8, "Critical",
   IF(Inventory[[#This Row],[Stockout_Risk_Score]] &gt;= 0.6, "High",
      IF(Inventory[[#This Row],[Stockout_Risk_Score]] &gt;= 0.3, "Medium", "Low")
   )
)</f>
        <v>Critical</v>
      </c>
      <c r="R1682">
        <f>Inventory[[#This Row],[Lead_Time_Days]]*0.8</f>
        <v>8</v>
      </c>
      <c r="S1682">
        <f>MAX(0,Inventory[[#This Row],[Daily_Demand]]*Inventory[[#This Row],[Adj_Lead_Time]]+Inventory[[#This Row],[Safety_Stock]]-Inventory[[#This Row],[Current_Inventory]])</f>
        <v>20</v>
      </c>
    </row>
    <row r="1683" spans="1:19" x14ac:dyDescent="0.25">
      <c r="A1683">
        <v>1682</v>
      </c>
      <c r="B1683" t="s">
        <v>1704</v>
      </c>
      <c r="C1683" s="4" t="s">
        <v>41</v>
      </c>
      <c r="D1683" t="s">
        <v>14</v>
      </c>
      <c r="E1683" s="4">
        <v>170</v>
      </c>
      <c r="F1683" s="4">
        <v>9</v>
      </c>
      <c r="G1683" s="4">
        <v>716</v>
      </c>
      <c r="H1683" s="4">
        <v>183</v>
      </c>
      <c r="I1683" s="4">
        <v>332</v>
      </c>
      <c r="J1683" s="6">
        <v>1668.15</v>
      </c>
      <c r="K1683" s="4">
        <v>0.91600000000000004</v>
      </c>
      <c r="L1683" s="4" t="s">
        <v>27</v>
      </c>
      <c r="M1683" s="4">
        <f>Inventory[[#This Row],[Daily_Demand]]*Inventory[[#This Row],[Lead_Time_Days]]</f>
        <v>1530</v>
      </c>
      <c r="N1683" s="4">
        <f>MAX(0, Inventory[[#This Row],[Demand_Duration_Lead_time]]+Inventory[[#This Row],[Safety_Stock]]-Inventory[[#This Row],[Current_Inventory]])</f>
        <v>997</v>
      </c>
      <c r="O16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83" s="8">
        <f>Inventory[[#This Row],[Current_Inventory]]*Inventory[[#This Row],[Unit_Cost]]</f>
        <v>1194395.4000000001</v>
      </c>
      <c r="Q1683" t="str">
        <f>IF(Inventory[[#This Row],[Stockout_Risk_Score]] &gt;= 0.8, "Critical",
   IF(Inventory[[#This Row],[Stockout_Risk_Score]] &gt;= 0.6, "High",
      IF(Inventory[[#This Row],[Stockout_Risk_Score]] &gt;= 0.3, "Medium", "Low")
   )
)</f>
        <v>Critical</v>
      </c>
      <c r="R1683">
        <f>Inventory[[#This Row],[Lead_Time_Days]]*0.8</f>
        <v>7.2</v>
      </c>
      <c r="S1683">
        <f>MAX(0,Inventory[[#This Row],[Daily_Demand]]*Inventory[[#This Row],[Adj_Lead_Time]]+Inventory[[#This Row],[Safety_Stock]]-Inventory[[#This Row],[Current_Inventory]])</f>
        <v>691</v>
      </c>
    </row>
    <row r="1684" spans="1:19" x14ac:dyDescent="0.25">
      <c r="A1684">
        <v>1683</v>
      </c>
      <c r="B1684" t="s">
        <v>1705</v>
      </c>
      <c r="C1684" s="4" t="s">
        <v>21</v>
      </c>
      <c r="D1684" t="s">
        <v>22</v>
      </c>
      <c r="E1684" s="4">
        <v>153</v>
      </c>
      <c r="F1684" s="4">
        <v>12</v>
      </c>
      <c r="G1684" s="4">
        <v>347</v>
      </c>
      <c r="H1684" s="4">
        <v>61</v>
      </c>
      <c r="I1684" s="4">
        <v>68</v>
      </c>
      <c r="J1684" s="6">
        <v>1949.6</v>
      </c>
      <c r="K1684" s="4">
        <v>8.2000000000000003E-2</v>
      </c>
      <c r="L1684" s="4" t="s">
        <v>19</v>
      </c>
      <c r="M1684" s="4">
        <f>Inventory[[#This Row],[Daily_Demand]]*Inventory[[#This Row],[Lead_Time_Days]]</f>
        <v>1836</v>
      </c>
      <c r="N1684" s="4">
        <f>MAX(0, Inventory[[#This Row],[Demand_Duration_Lead_time]]+Inventory[[#This Row],[Safety_Stock]]-Inventory[[#This Row],[Current_Inventory]])</f>
        <v>1550</v>
      </c>
      <c r="O16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84" s="8">
        <f>Inventory[[#This Row],[Current_Inventory]]*Inventory[[#This Row],[Unit_Cost]]</f>
        <v>676511.2</v>
      </c>
      <c r="Q1684" t="str">
        <f>IF(Inventory[[#This Row],[Stockout_Risk_Score]] &gt;= 0.8, "Critical",
   IF(Inventory[[#This Row],[Stockout_Risk_Score]] &gt;= 0.6, "High",
      IF(Inventory[[#This Row],[Stockout_Risk_Score]] &gt;= 0.3, "Medium", "Low")
   )
)</f>
        <v>Low</v>
      </c>
      <c r="R1684">
        <f>Inventory[[#This Row],[Lead_Time_Days]]*0.8</f>
        <v>9.6000000000000014</v>
      </c>
      <c r="S1684">
        <f>MAX(0,Inventory[[#This Row],[Daily_Demand]]*Inventory[[#This Row],[Adj_Lead_Time]]+Inventory[[#This Row],[Safety_Stock]]-Inventory[[#This Row],[Current_Inventory]])</f>
        <v>1182.8000000000002</v>
      </c>
    </row>
    <row r="1685" spans="1:19" x14ac:dyDescent="0.25">
      <c r="A1685">
        <v>1684</v>
      </c>
      <c r="B1685" t="s">
        <v>1706</v>
      </c>
      <c r="C1685" s="4" t="s">
        <v>21</v>
      </c>
      <c r="D1685" t="s">
        <v>22</v>
      </c>
      <c r="E1685" s="4">
        <v>146</v>
      </c>
      <c r="F1685" s="4">
        <v>5</v>
      </c>
      <c r="G1685" s="4">
        <v>623</v>
      </c>
      <c r="H1685" s="4">
        <v>299</v>
      </c>
      <c r="I1685" s="4">
        <v>333</v>
      </c>
      <c r="J1685" s="6">
        <v>941.36</v>
      </c>
      <c r="K1685" s="4">
        <v>0.314</v>
      </c>
      <c r="L1685" s="4" t="s">
        <v>27</v>
      </c>
      <c r="M1685" s="4">
        <f>Inventory[[#This Row],[Daily_Demand]]*Inventory[[#This Row],[Lead_Time_Days]]</f>
        <v>730</v>
      </c>
      <c r="N1685" s="4">
        <f>MAX(0, Inventory[[#This Row],[Demand_Duration_Lead_time]]+Inventory[[#This Row],[Safety_Stock]]-Inventory[[#This Row],[Current_Inventory]])</f>
        <v>406</v>
      </c>
      <c r="O16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85" s="8">
        <f>Inventory[[#This Row],[Current_Inventory]]*Inventory[[#This Row],[Unit_Cost]]</f>
        <v>586467.28</v>
      </c>
      <c r="Q1685" t="str">
        <f>IF(Inventory[[#This Row],[Stockout_Risk_Score]] &gt;= 0.8, "Critical",
   IF(Inventory[[#This Row],[Stockout_Risk_Score]] &gt;= 0.6, "High",
      IF(Inventory[[#This Row],[Stockout_Risk_Score]] &gt;= 0.3, "Medium", "Low")
   )
)</f>
        <v>Medium</v>
      </c>
      <c r="R1685">
        <f>Inventory[[#This Row],[Lead_Time_Days]]*0.8</f>
        <v>4</v>
      </c>
      <c r="S1685">
        <f>MAX(0,Inventory[[#This Row],[Daily_Demand]]*Inventory[[#This Row],[Adj_Lead_Time]]+Inventory[[#This Row],[Safety_Stock]]-Inventory[[#This Row],[Current_Inventory]])</f>
        <v>260</v>
      </c>
    </row>
    <row r="1686" spans="1:19" x14ac:dyDescent="0.25">
      <c r="A1686">
        <v>1685</v>
      </c>
      <c r="B1686" t="s">
        <v>1707</v>
      </c>
      <c r="C1686" s="4" t="s">
        <v>13</v>
      </c>
      <c r="D1686" t="s">
        <v>14</v>
      </c>
      <c r="E1686" s="4">
        <v>134</v>
      </c>
      <c r="F1686" s="4">
        <v>14</v>
      </c>
      <c r="G1686" s="4">
        <v>278</v>
      </c>
      <c r="H1686" s="4">
        <v>246</v>
      </c>
      <c r="I1686" s="4">
        <v>84</v>
      </c>
      <c r="J1686" s="6">
        <v>239.51</v>
      </c>
      <c r="K1686" s="4">
        <v>0.29799999999999999</v>
      </c>
      <c r="L1686" s="4" t="s">
        <v>15</v>
      </c>
      <c r="M1686" s="4">
        <f>Inventory[[#This Row],[Daily_Demand]]*Inventory[[#This Row],[Lead_Time_Days]]</f>
        <v>1876</v>
      </c>
      <c r="N1686" s="4">
        <f>MAX(0, Inventory[[#This Row],[Demand_Duration_Lead_time]]+Inventory[[#This Row],[Safety_Stock]]-Inventory[[#This Row],[Current_Inventory]])</f>
        <v>1844</v>
      </c>
      <c r="O16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86" s="8">
        <f>Inventory[[#This Row],[Current_Inventory]]*Inventory[[#This Row],[Unit_Cost]]</f>
        <v>66583.78</v>
      </c>
      <c r="Q1686" t="str">
        <f>IF(Inventory[[#This Row],[Stockout_Risk_Score]] &gt;= 0.8, "Critical",
   IF(Inventory[[#This Row],[Stockout_Risk_Score]] &gt;= 0.6, "High",
      IF(Inventory[[#This Row],[Stockout_Risk_Score]] &gt;= 0.3, "Medium", "Low")
   )
)</f>
        <v>Low</v>
      </c>
      <c r="R1686">
        <f>Inventory[[#This Row],[Lead_Time_Days]]*0.8</f>
        <v>11.200000000000001</v>
      </c>
      <c r="S1686">
        <f>MAX(0,Inventory[[#This Row],[Daily_Demand]]*Inventory[[#This Row],[Adj_Lead_Time]]+Inventory[[#This Row],[Safety_Stock]]-Inventory[[#This Row],[Current_Inventory]])</f>
        <v>1468.8000000000002</v>
      </c>
    </row>
    <row r="1687" spans="1:19" x14ac:dyDescent="0.25">
      <c r="A1687">
        <v>1686</v>
      </c>
      <c r="B1687" t="s">
        <v>1708</v>
      </c>
      <c r="C1687" s="4" t="s">
        <v>26</v>
      </c>
      <c r="D1687" t="s">
        <v>22</v>
      </c>
      <c r="E1687" s="4">
        <v>131</v>
      </c>
      <c r="F1687" s="4">
        <v>10</v>
      </c>
      <c r="G1687" s="4">
        <v>456</v>
      </c>
      <c r="H1687" s="4">
        <v>286</v>
      </c>
      <c r="I1687" s="4">
        <v>373</v>
      </c>
      <c r="J1687" s="6">
        <v>1542.64</v>
      </c>
      <c r="K1687" s="4">
        <v>0.996</v>
      </c>
      <c r="L1687" s="4" t="s">
        <v>27</v>
      </c>
      <c r="M1687" s="4">
        <f>Inventory[[#This Row],[Daily_Demand]]*Inventory[[#This Row],[Lead_Time_Days]]</f>
        <v>1310</v>
      </c>
      <c r="N1687" s="4">
        <f>MAX(0, Inventory[[#This Row],[Demand_Duration_Lead_time]]+Inventory[[#This Row],[Safety_Stock]]-Inventory[[#This Row],[Current_Inventory]])</f>
        <v>1140</v>
      </c>
      <c r="O16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87" s="8">
        <f>Inventory[[#This Row],[Current_Inventory]]*Inventory[[#This Row],[Unit_Cost]]</f>
        <v>703443.84000000008</v>
      </c>
      <c r="Q1687" t="str">
        <f>IF(Inventory[[#This Row],[Stockout_Risk_Score]] &gt;= 0.8, "Critical",
   IF(Inventory[[#This Row],[Stockout_Risk_Score]] &gt;= 0.6, "High",
      IF(Inventory[[#This Row],[Stockout_Risk_Score]] &gt;= 0.3, "Medium", "Low")
   )
)</f>
        <v>Critical</v>
      </c>
      <c r="R1687">
        <f>Inventory[[#This Row],[Lead_Time_Days]]*0.8</f>
        <v>8</v>
      </c>
      <c r="S1687">
        <f>MAX(0,Inventory[[#This Row],[Daily_Demand]]*Inventory[[#This Row],[Adj_Lead_Time]]+Inventory[[#This Row],[Safety_Stock]]-Inventory[[#This Row],[Current_Inventory]])</f>
        <v>878</v>
      </c>
    </row>
    <row r="1688" spans="1:19" x14ac:dyDescent="0.25">
      <c r="A1688">
        <v>1687</v>
      </c>
      <c r="B1688" t="s">
        <v>1709</v>
      </c>
      <c r="C1688" s="4" t="s">
        <v>21</v>
      </c>
      <c r="D1688" t="s">
        <v>18</v>
      </c>
      <c r="E1688" s="4">
        <v>113</v>
      </c>
      <c r="F1688" s="4">
        <v>2</v>
      </c>
      <c r="G1688" s="4">
        <v>737</v>
      </c>
      <c r="H1688" s="4">
        <v>289</v>
      </c>
      <c r="I1688" s="4">
        <v>354</v>
      </c>
      <c r="J1688" s="6">
        <v>792.58</v>
      </c>
      <c r="K1688" s="4">
        <v>0.55900000000000005</v>
      </c>
      <c r="L1688" s="4" t="s">
        <v>27</v>
      </c>
      <c r="M1688" s="4">
        <f>Inventory[[#This Row],[Daily_Demand]]*Inventory[[#This Row],[Lead_Time_Days]]</f>
        <v>226</v>
      </c>
      <c r="N1688" s="4">
        <f>MAX(0, Inventory[[#This Row],[Demand_Duration_Lead_time]]+Inventory[[#This Row],[Safety_Stock]]-Inventory[[#This Row],[Current_Inventory]])</f>
        <v>0</v>
      </c>
      <c r="O16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88" s="8">
        <f>Inventory[[#This Row],[Current_Inventory]]*Inventory[[#This Row],[Unit_Cost]]</f>
        <v>584131.46000000008</v>
      </c>
      <c r="Q1688" t="str">
        <f>IF(Inventory[[#This Row],[Stockout_Risk_Score]] &gt;= 0.8, "Critical",
   IF(Inventory[[#This Row],[Stockout_Risk_Score]] &gt;= 0.6, "High",
      IF(Inventory[[#This Row],[Stockout_Risk_Score]] &gt;= 0.3, "Medium", "Low")
   )
)</f>
        <v>Medium</v>
      </c>
      <c r="R1688">
        <f>Inventory[[#This Row],[Lead_Time_Days]]*0.8</f>
        <v>1.6</v>
      </c>
      <c r="S1688">
        <f>MAX(0,Inventory[[#This Row],[Daily_Demand]]*Inventory[[#This Row],[Adj_Lead_Time]]+Inventory[[#This Row],[Safety_Stock]]-Inventory[[#This Row],[Current_Inventory]])</f>
        <v>0</v>
      </c>
    </row>
    <row r="1689" spans="1:19" x14ac:dyDescent="0.25">
      <c r="A1689">
        <v>1688</v>
      </c>
      <c r="B1689" t="s">
        <v>1710</v>
      </c>
      <c r="C1689" s="4" t="s">
        <v>21</v>
      </c>
      <c r="D1689" t="s">
        <v>14</v>
      </c>
      <c r="E1689" s="4">
        <v>123</v>
      </c>
      <c r="F1689" s="4">
        <v>12</v>
      </c>
      <c r="G1689" s="4">
        <v>583</v>
      </c>
      <c r="H1689" s="4">
        <v>53</v>
      </c>
      <c r="I1689" s="4">
        <v>290</v>
      </c>
      <c r="J1689" s="6">
        <v>421.17</v>
      </c>
      <c r="K1689" s="4">
        <v>0.88</v>
      </c>
      <c r="L1689" s="4" t="s">
        <v>27</v>
      </c>
      <c r="M1689" s="4">
        <f>Inventory[[#This Row],[Daily_Demand]]*Inventory[[#This Row],[Lead_Time_Days]]</f>
        <v>1476</v>
      </c>
      <c r="N1689" s="4">
        <f>MAX(0, Inventory[[#This Row],[Demand_Duration_Lead_time]]+Inventory[[#This Row],[Safety_Stock]]-Inventory[[#This Row],[Current_Inventory]])</f>
        <v>946</v>
      </c>
      <c r="O16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89" s="8">
        <f>Inventory[[#This Row],[Current_Inventory]]*Inventory[[#This Row],[Unit_Cost]]</f>
        <v>245542.11000000002</v>
      </c>
      <c r="Q1689" t="str">
        <f>IF(Inventory[[#This Row],[Stockout_Risk_Score]] &gt;= 0.8, "Critical",
   IF(Inventory[[#This Row],[Stockout_Risk_Score]] &gt;= 0.6, "High",
      IF(Inventory[[#This Row],[Stockout_Risk_Score]] &gt;= 0.3, "Medium", "Low")
   )
)</f>
        <v>Critical</v>
      </c>
      <c r="R1689">
        <f>Inventory[[#This Row],[Lead_Time_Days]]*0.8</f>
        <v>9.6000000000000014</v>
      </c>
      <c r="S1689">
        <f>MAX(0,Inventory[[#This Row],[Daily_Demand]]*Inventory[[#This Row],[Adj_Lead_Time]]+Inventory[[#This Row],[Safety_Stock]]-Inventory[[#This Row],[Current_Inventory]])</f>
        <v>650.80000000000018</v>
      </c>
    </row>
    <row r="1690" spans="1:19" x14ac:dyDescent="0.25">
      <c r="A1690">
        <v>1689</v>
      </c>
      <c r="B1690" t="s">
        <v>1711</v>
      </c>
      <c r="C1690" s="4" t="s">
        <v>17</v>
      </c>
      <c r="D1690" t="s">
        <v>14</v>
      </c>
      <c r="E1690" s="4">
        <v>105</v>
      </c>
      <c r="F1690" s="4">
        <v>7</v>
      </c>
      <c r="G1690" s="4">
        <v>368</v>
      </c>
      <c r="H1690" s="4">
        <v>263</v>
      </c>
      <c r="I1690" s="4">
        <v>56</v>
      </c>
      <c r="J1690" s="6">
        <v>992.33</v>
      </c>
      <c r="K1690" s="4">
        <v>0.42599999999999999</v>
      </c>
      <c r="L1690" s="4" t="s">
        <v>27</v>
      </c>
      <c r="M1690" s="4">
        <f>Inventory[[#This Row],[Daily_Demand]]*Inventory[[#This Row],[Lead_Time_Days]]</f>
        <v>735</v>
      </c>
      <c r="N1690" s="4">
        <f>MAX(0, Inventory[[#This Row],[Demand_Duration_Lead_time]]+Inventory[[#This Row],[Safety_Stock]]-Inventory[[#This Row],[Current_Inventory]])</f>
        <v>630</v>
      </c>
      <c r="O16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90" s="8">
        <f>Inventory[[#This Row],[Current_Inventory]]*Inventory[[#This Row],[Unit_Cost]]</f>
        <v>365177.44</v>
      </c>
      <c r="Q1690" t="str">
        <f>IF(Inventory[[#This Row],[Stockout_Risk_Score]] &gt;= 0.8, "Critical",
   IF(Inventory[[#This Row],[Stockout_Risk_Score]] &gt;= 0.6, "High",
      IF(Inventory[[#This Row],[Stockout_Risk_Score]] &gt;= 0.3, "Medium", "Low")
   )
)</f>
        <v>Medium</v>
      </c>
      <c r="R1690">
        <f>Inventory[[#This Row],[Lead_Time_Days]]*0.8</f>
        <v>5.6000000000000005</v>
      </c>
      <c r="S1690">
        <f>MAX(0,Inventory[[#This Row],[Daily_Demand]]*Inventory[[#This Row],[Adj_Lead_Time]]+Inventory[[#This Row],[Safety_Stock]]-Inventory[[#This Row],[Current_Inventory]])</f>
        <v>483</v>
      </c>
    </row>
    <row r="1691" spans="1:19" x14ac:dyDescent="0.25">
      <c r="A1691">
        <v>1690</v>
      </c>
      <c r="B1691" t="s">
        <v>1712</v>
      </c>
      <c r="C1691" s="4" t="s">
        <v>17</v>
      </c>
      <c r="D1691" t="s">
        <v>18</v>
      </c>
      <c r="E1691" s="4">
        <v>165</v>
      </c>
      <c r="F1691" s="4">
        <v>9</v>
      </c>
      <c r="G1691" s="4">
        <v>712</v>
      </c>
      <c r="H1691" s="4">
        <v>143</v>
      </c>
      <c r="I1691" s="4">
        <v>86</v>
      </c>
      <c r="J1691" s="6">
        <v>1855.15</v>
      </c>
      <c r="K1691" s="4">
        <v>0.72299999999999998</v>
      </c>
      <c r="L1691" s="4" t="s">
        <v>19</v>
      </c>
      <c r="M1691" s="4">
        <f>Inventory[[#This Row],[Daily_Demand]]*Inventory[[#This Row],[Lead_Time_Days]]</f>
        <v>1485</v>
      </c>
      <c r="N1691" s="4">
        <f>MAX(0, Inventory[[#This Row],[Demand_Duration_Lead_time]]+Inventory[[#This Row],[Safety_Stock]]-Inventory[[#This Row],[Current_Inventory]])</f>
        <v>916</v>
      </c>
      <c r="O16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91" s="8">
        <f>Inventory[[#This Row],[Current_Inventory]]*Inventory[[#This Row],[Unit_Cost]]</f>
        <v>1320866.8</v>
      </c>
      <c r="Q1691" t="str">
        <f>IF(Inventory[[#This Row],[Stockout_Risk_Score]] &gt;= 0.8, "Critical",
   IF(Inventory[[#This Row],[Stockout_Risk_Score]] &gt;= 0.6, "High",
      IF(Inventory[[#This Row],[Stockout_Risk_Score]] &gt;= 0.3, "Medium", "Low")
   )
)</f>
        <v>High</v>
      </c>
      <c r="R1691">
        <f>Inventory[[#This Row],[Lead_Time_Days]]*0.8</f>
        <v>7.2</v>
      </c>
      <c r="S1691">
        <f>MAX(0,Inventory[[#This Row],[Daily_Demand]]*Inventory[[#This Row],[Adj_Lead_Time]]+Inventory[[#This Row],[Safety_Stock]]-Inventory[[#This Row],[Current_Inventory]])</f>
        <v>619</v>
      </c>
    </row>
    <row r="1692" spans="1:19" x14ac:dyDescent="0.25">
      <c r="A1692">
        <v>1691</v>
      </c>
      <c r="B1692" t="s">
        <v>1713</v>
      </c>
      <c r="C1692" s="4" t="s">
        <v>41</v>
      </c>
      <c r="D1692" t="s">
        <v>22</v>
      </c>
      <c r="E1692" s="4">
        <v>10</v>
      </c>
      <c r="F1692" s="4">
        <v>12</v>
      </c>
      <c r="G1692" s="4">
        <v>534</v>
      </c>
      <c r="H1692" s="4">
        <v>65</v>
      </c>
      <c r="I1692" s="4">
        <v>202</v>
      </c>
      <c r="J1692" s="6">
        <v>384.15</v>
      </c>
      <c r="K1692" s="4">
        <v>0.28699999999999998</v>
      </c>
      <c r="L1692" s="4" t="s">
        <v>15</v>
      </c>
      <c r="M1692" s="4">
        <f>Inventory[[#This Row],[Daily_Demand]]*Inventory[[#This Row],[Lead_Time_Days]]</f>
        <v>120</v>
      </c>
      <c r="N1692" s="4">
        <f>MAX(0, Inventory[[#This Row],[Demand_Duration_Lead_time]]+Inventory[[#This Row],[Safety_Stock]]-Inventory[[#This Row],[Current_Inventory]])</f>
        <v>0</v>
      </c>
      <c r="O16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692" s="8">
        <f>Inventory[[#This Row],[Current_Inventory]]*Inventory[[#This Row],[Unit_Cost]]</f>
        <v>205136.09999999998</v>
      </c>
      <c r="Q1692" t="str">
        <f>IF(Inventory[[#This Row],[Stockout_Risk_Score]] &gt;= 0.8, "Critical",
   IF(Inventory[[#This Row],[Stockout_Risk_Score]] &gt;= 0.6, "High",
      IF(Inventory[[#This Row],[Stockout_Risk_Score]] &gt;= 0.3, "Medium", "Low")
   )
)</f>
        <v>Low</v>
      </c>
      <c r="R1692">
        <f>Inventory[[#This Row],[Lead_Time_Days]]*0.8</f>
        <v>9.6000000000000014</v>
      </c>
      <c r="S1692">
        <f>MAX(0,Inventory[[#This Row],[Daily_Demand]]*Inventory[[#This Row],[Adj_Lead_Time]]+Inventory[[#This Row],[Safety_Stock]]-Inventory[[#This Row],[Current_Inventory]])</f>
        <v>0</v>
      </c>
    </row>
    <row r="1693" spans="1:19" x14ac:dyDescent="0.25">
      <c r="A1693">
        <v>1692</v>
      </c>
      <c r="B1693" t="s">
        <v>1714</v>
      </c>
      <c r="C1693" s="4" t="s">
        <v>13</v>
      </c>
      <c r="D1693" t="s">
        <v>18</v>
      </c>
      <c r="E1693" s="4">
        <v>130</v>
      </c>
      <c r="F1693" s="4">
        <v>12</v>
      </c>
      <c r="G1693" s="4">
        <v>468</v>
      </c>
      <c r="H1693" s="4">
        <v>23</v>
      </c>
      <c r="I1693" s="4">
        <v>294</v>
      </c>
      <c r="J1693" s="6">
        <v>1704.96</v>
      </c>
      <c r="K1693" s="4">
        <v>0.91200000000000003</v>
      </c>
      <c r="L1693" s="4" t="s">
        <v>19</v>
      </c>
      <c r="M1693" s="4">
        <f>Inventory[[#This Row],[Daily_Demand]]*Inventory[[#This Row],[Lead_Time_Days]]</f>
        <v>1560</v>
      </c>
      <c r="N1693" s="4">
        <f>MAX(0, Inventory[[#This Row],[Demand_Duration_Lead_time]]+Inventory[[#This Row],[Safety_Stock]]-Inventory[[#This Row],[Current_Inventory]])</f>
        <v>1115</v>
      </c>
      <c r="O16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93" s="8">
        <f>Inventory[[#This Row],[Current_Inventory]]*Inventory[[#This Row],[Unit_Cost]]</f>
        <v>797921.28000000003</v>
      </c>
      <c r="Q1693" t="str">
        <f>IF(Inventory[[#This Row],[Stockout_Risk_Score]] &gt;= 0.8, "Critical",
   IF(Inventory[[#This Row],[Stockout_Risk_Score]] &gt;= 0.6, "High",
      IF(Inventory[[#This Row],[Stockout_Risk_Score]] &gt;= 0.3, "Medium", "Low")
   )
)</f>
        <v>Critical</v>
      </c>
      <c r="R1693">
        <f>Inventory[[#This Row],[Lead_Time_Days]]*0.8</f>
        <v>9.6000000000000014</v>
      </c>
      <c r="S1693">
        <f>MAX(0,Inventory[[#This Row],[Daily_Demand]]*Inventory[[#This Row],[Adj_Lead_Time]]+Inventory[[#This Row],[Safety_Stock]]-Inventory[[#This Row],[Current_Inventory]])</f>
        <v>803.00000000000023</v>
      </c>
    </row>
    <row r="1694" spans="1:19" x14ac:dyDescent="0.25">
      <c r="A1694">
        <v>1693</v>
      </c>
      <c r="B1694" t="s">
        <v>1715</v>
      </c>
      <c r="C1694" s="4" t="s">
        <v>41</v>
      </c>
      <c r="D1694" t="s">
        <v>18</v>
      </c>
      <c r="E1694" s="4">
        <v>107</v>
      </c>
      <c r="F1694" s="4">
        <v>5</v>
      </c>
      <c r="G1694" s="4">
        <v>418</v>
      </c>
      <c r="H1694" s="4">
        <v>187</v>
      </c>
      <c r="I1694" s="4">
        <v>299</v>
      </c>
      <c r="J1694" s="6">
        <v>865.5</v>
      </c>
      <c r="K1694" s="4">
        <v>0.45500000000000002</v>
      </c>
      <c r="L1694" s="4" t="s">
        <v>15</v>
      </c>
      <c r="M1694" s="4">
        <f>Inventory[[#This Row],[Daily_Demand]]*Inventory[[#This Row],[Lead_Time_Days]]</f>
        <v>535</v>
      </c>
      <c r="N1694" s="4">
        <f>MAX(0, Inventory[[#This Row],[Demand_Duration_Lead_time]]+Inventory[[#This Row],[Safety_Stock]]-Inventory[[#This Row],[Current_Inventory]])</f>
        <v>304</v>
      </c>
      <c r="O16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94" s="8">
        <f>Inventory[[#This Row],[Current_Inventory]]*Inventory[[#This Row],[Unit_Cost]]</f>
        <v>361779</v>
      </c>
      <c r="Q1694" t="str">
        <f>IF(Inventory[[#This Row],[Stockout_Risk_Score]] &gt;= 0.8, "Critical",
   IF(Inventory[[#This Row],[Stockout_Risk_Score]] &gt;= 0.6, "High",
      IF(Inventory[[#This Row],[Stockout_Risk_Score]] &gt;= 0.3, "Medium", "Low")
   )
)</f>
        <v>Medium</v>
      </c>
      <c r="R1694">
        <f>Inventory[[#This Row],[Lead_Time_Days]]*0.8</f>
        <v>4</v>
      </c>
      <c r="S1694">
        <f>MAX(0,Inventory[[#This Row],[Daily_Demand]]*Inventory[[#This Row],[Adj_Lead_Time]]+Inventory[[#This Row],[Safety_Stock]]-Inventory[[#This Row],[Current_Inventory]])</f>
        <v>197</v>
      </c>
    </row>
    <row r="1695" spans="1:19" x14ac:dyDescent="0.25">
      <c r="A1695">
        <v>1694</v>
      </c>
      <c r="B1695" t="s">
        <v>1716</v>
      </c>
      <c r="C1695" s="4" t="s">
        <v>17</v>
      </c>
      <c r="D1695" t="s">
        <v>22</v>
      </c>
      <c r="E1695" s="4">
        <v>41</v>
      </c>
      <c r="F1695" s="4">
        <v>3</v>
      </c>
      <c r="G1695" s="4">
        <v>615</v>
      </c>
      <c r="H1695" s="4">
        <v>110</v>
      </c>
      <c r="I1695" s="4">
        <v>164</v>
      </c>
      <c r="J1695" s="6">
        <v>316.76</v>
      </c>
      <c r="K1695" s="4">
        <v>0.80400000000000005</v>
      </c>
      <c r="L1695" s="4" t="s">
        <v>19</v>
      </c>
      <c r="M1695" s="4">
        <f>Inventory[[#This Row],[Daily_Demand]]*Inventory[[#This Row],[Lead_Time_Days]]</f>
        <v>123</v>
      </c>
      <c r="N1695" s="4">
        <f>MAX(0, Inventory[[#This Row],[Demand_Duration_Lead_time]]+Inventory[[#This Row],[Safety_Stock]]-Inventory[[#This Row],[Current_Inventory]])</f>
        <v>0</v>
      </c>
      <c r="O16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695" s="8">
        <f>Inventory[[#This Row],[Current_Inventory]]*Inventory[[#This Row],[Unit_Cost]]</f>
        <v>194807.4</v>
      </c>
      <c r="Q1695" t="str">
        <f>IF(Inventory[[#This Row],[Stockout_Risk_Score]] &gt;= 0.8, "Critical",
   IF(Inventory[[#This Row],[Stockout_Risk_Score]] &gt;= 0.6, "High",
      IF(Inventory[[#This Row],[Stockout_Risk_Score]] &gt;= 0.3, "Medium", "Low")
   )
)</f>
        <v>Critical</v>
      </c>
      <c r="R1695">
        <f>Inventory[[#This Row],[Lead_Time_Days]]*0.8</f>
        <v>2.4000000000000004</v>
      </c>
      <c r="S1695">
        <f>MAX(0,Inventory[[#This Row],[Daily_Demand]]*Inventory[[#This Row],[Adj_Lead_Time]]+Inventory[[#This Row],[Safety_Stock]]-Inventory[[#This Row],[Current_Inventory]])</f>
        <v>0</v>
      </c>
    </row>
    <row r="1696" spans="1:19" x14ac:dyDescent="0.25">
      <c r="A1696">
        <v>1695</v>
      </c>
      <c r="B1696" t="s">
        <v>1717</v>
      </c>
      <c r="C1696" s="4" t="s">
        <v>26</v>
      </c>
      <c r="D1696" t="s">
        <v>18</v>
      </c>
      <c r="E1696" s="4">
        <v>146</v>
      </c>
      <c r="F1696" s="4">
        <v>12</v>
      </c>
      <c r="G1696" s="4">
        <v>233</v>
      </c>
      <c r="H1696" s="4">
        <v>189</v>
      </c>
      <c r="I1696" s="4">
        <v>90</v>
      </c>
      <c r="J1696" s="6">
        <v>1704.35</v>
      </c>
      <c r="K1696" s="4">
        <v>0.25600000000000001</v>
      </c>
      <c r="L1696" s="4" t="s">
        <v>19</v>
      </c>
      <c r="M1696" s="4">
        <f>Inventory[[#This Row],[Daily_Demand]]*Inventory[[#This Row],[Lead_Time_Days]]</f>
        <v>1752</v>
      </c>
      <c r="N1696" s="4">
        <f>MAX(0, Inventory[[#This Row],[Demand_Duration_Lead_time]]+Inventory[[#This Row],[Safety_Stock]]-Inventory[[#This Row],[Current_Inventory]])</f>
        <v>1708</v>
      </c>
      <c r="O16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96" s="8">
        <f>Inventory[[#This Row],[Current_Inventory]]*Inventory[[#This Row],[Unit_Cost]]</f>
        <v>397113.55</v>
      </c>
      <c r="Q1696" t="str">
        <f>IF(Inventory[[#This Row],[Stockout_Risk_Score]] &gt;= 0.8, "Critical",
   IF(Inventory[[#This Row],[Stockout_Risk_Score]] &gt;= 0.6, "High",
      IF(Inventory[[#This Row],[Stockout_Risk_Score]] &gt;= 0.3, "Medium", "Low")
   )
)</f>
        <v>Low</v>
      </c>
      <c r="R1696">
        <f>Inventory[[#This Row],[Lead_Time_Days]]*0.8</f>
        <v>9.6000000000000014</v>
      </c>
      <c r="S1696">
        <f>MAX(0,Inventory[[#This Row],[Daily_Demand]]*Inventory[[#This Row],[Adj_Lead_Time]]+Inventory[[#This Row],[Safety_Stock]]-Inventory[[#This Row],[Current_Inventory]])</f>
        <v>1357.6000000000001</v>
      </c>
    </row>
    <row r="1697" spans="1:19" x14ac:dyDescent="0.25">
      <c r="A1697">
        <v>1696</v>
      </c>
      <c r="B1697" t="s">
        <v>1718</v>
      </c>
      <c r="C1697" s="4" t="s">
        <v>17</v>
      </c>
      <c r="D1697" t="s">
        <v>22</v>
      </c>
      <c r="E1697" s="4">
        <v>41</v>
      </c>
      <c r="F1697" s="4">
        <v>3</v>
      </c>
      <c r="G1697" s="4">
        <v>565</v>
      </c>
      <c r="H1697" s="4">
        <v>266</v>
      </c>
      <c r="I1697" s="4">
        <v>386</v>
      </c>
      <c r="J1697" s="6">
        <v>1940.76</v>
      </c>
      <c r="K1697" s="4">
        <v>0.69399999999999995</v>
      </c>
      <c r="L1697" s="4" t="s">
        <v>19</v>
      </c>
      <c r="M1697" s="4">
        <f>Inventory[[#This Row],[Daily_Demand]]*Inventory[[#This Row],[Lead_Time_Days]]</f>
        <v>123</v>
      </c>
      <c r="N1697" s="4">
        <f>MAX(0, Inventory[[#This Row],[Demand_Duration_Lead_time]]+Inventory[[#This Row],[Safety_Stock]]-Inventory[[#This Row],[Current_Inventory]])</f>
        <v>0</v>
      </c>
      <c r="O16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97" s="8">
        <f>Inventory[[#This Row],[Current_Inventory]]*Inventory[[#This Row],[Unit_Cost]]</f>
        <v>1096529.3999999999</v>
      </c>
      <c r="Q1697" t="str">
        <f>IF(Inventory[[#This Row],[Stockout_Risk_Score]] &gt;= 0.8, "Critical",
   IF(Inventory[[#This Row],[Stockout_Risk_Score]] &gt;= 0.6, "High",
      IF(Inventory[[#This Row],[Stockout_Risk_Score]] &gt;= 0.3, "Medium", "Low")
   )
)</f>
        <v>High</v>
      </c>
      <c r="R1697">
        <f>Inventory[[#This Row],[Lead_Time_Days]]*0.8</f>
        <v>2.4000000000000004</v>
      </c>
      <c r="S1697">
        <f>MAX(0,Inventory[[#This Row],[Daily_Demand]]*Inventory[[#This Row],[Adj_Lead_Time]]+Inventory[[#This Row],[Safety_Stock]]-Inventory[[#This Row],[Current_Inventory]])</f>
        <v>0</v>
      </c>
    </row>
    <row r="1698" spans="1:19" x14ac:dyDescent="0.25">
      <c r="A1698">
        <v>1697</v>
      </c>
      <c r="B1698" t="s">
        <v>1719</v>
      </c>
      <c r="C1698" s="4" t="s">
        <v>13</v>
      </c>
      <c r="D1698" t="s">
        <v>22</v>
      </c>
      <c r="E1698" s="4">
        <v>12</v>
      </c>
      <c r="F1698" s="4">
        <v>11</v>
      </c>
      <c r="G1698" s="4">
        <v>581</v>
      </c>
      <c r="H1698" s="4">
        <v>277</v>
      </c>
      <c r="I1698" s="4">
        <v>111</v>
      </c>
      <c r="J1698" s="6">
        <v>617.98</v>
      </c>
      <c r="K1698" s="4">
        <v>0.40500000000000003</v>
      </c>
      <c r="L1698" s="4" t="s">
        <v>27</v>
      </c>
      <c r="M1698" s="4">
        <f>Inventory[[#This Row],[Daily_Demand]]*Inventory[[#This Row],[Lead_Time_Days]]</f>
        <v>132</v>
      </c>
      <c r="N1698" s="4">
        <f>MAX(0, Inventory[[#This Row],[Demand_Duration_Lead_time]]+Inventory[[#This Row],[Safety_Stock]]-Inventory[[#This Row],[Current_Inventory]])</f>
        <v>0</v>
      </c>
      <c r="O16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98" s="8">
        <f>Inventory[[#This Row],[Current_Inventory]]*Inventory[[#This Row],[Unit_Cost]]</f>
        <v>359046.38</v>
      </c>
      <c r="Q1698" t="str">
        <f>IF(Inventory[[#This Row],[Stockout_Risk_Score]] &gt;= 0.8, "Critical",
   IF(Inventory[[#This Row],[Stockout_Risk_Score]] &gt;= 0.6, "High",
      IF(Inventory[[#This Row],[Stockout_Risk_Score]] &gt;= 0.3, "Medium", "Low")
   )
)</f>
        <v>Medium</v>
      </c>
      <c r="R1698">
        <f>Inventory[[#This Row],[Lead_Time_Days]]*0.8</f>
        <v>8.8000000000000007</v>
      </c>
      <c r="S1698">
        <f>MAX(0,Inventory[[#This Row],[Daily_Demand]]*Inventory[[#This Row],[Adj_Lead_Time]]+Inventory[[#This Row],[Safety_Stock]]-Inventory[[#This Row],[Current_Inventory]])</f>
        <v>0</v>
      </c>
    </row>
    <row r="1699" spans="1:19" x14ac:dyDescent="0.25">
      <c r="A1699">
        <v>1698</v>
      </c>
      <c r="B1699" t="s">
        <v>1720</v>
      </c>
      <c r="C1699" s="4" t="s">
        <v>17</v>
      </c>
      <c r="D1699" t="s">
        <v>18</v>
      </c>
      <c r="E1699" s="4">
        <v>81</v>
      </c>
      <c r="F1699" s="4">
        <v>2</v>
      </c>
      <c r="G1699" s="4">
        <v>308</v>
      </c>
      <c r="H1699" s="4">
        <v>46</v>
      </c>
      <c r="I1699" s="4">
        <v>218</v>
      </c>
      <c r="J1699" s="6">
        <v>641.9</v>
      </c>
      <c r="K1699" s="4">
        <v>3.1E-2</v>
      </c>
      <c r="L1699" s="4" t="s">
        <v>27</v>
      </c>
      <c r="M1699" s="4">
        <f>Inventory[[#This Row],[Daily_Demand]]*Inventory[[#This Row],[Lead_Time_Days]]</f>
        <v>162</v>
      </c>
      <c r="N1699" s="4">
        <f>MAX(0, Inventory[[#This Row],[Demand_Duration_Lead_time]]+Inventory[[#This Row],[Safety_Stock]]-Inventory[[#This Row],[Current_Inventory]])</f>
        <v>0</v>
      </c>
      <c r="O16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699" s="8">
        <f>Inventory[[#This Row],[Current_Inventory]]*Inventory[[#This Row],[Unit_Cost]]</f>
        <v>197705.19999999998</v>
      </c>
      <c r="Q1699" t="str">
        <f>IF(Inventory[[#This Row],[Stockout_Risk_Score]] &gt;= 0.8, "Critical",
   IF(Inventory[[#This Row],[Stockout_Risk_Score]] &gt;= 0.6, "High",
      IF(Inventory[[#This Row],[Stockout_Risk_Score]] &gt;= 0.3, "Medium", "Low")
   )
)</f>
        <v>Low</v>
      </c>
      <c r="R1699">
        <f>Inventory[[#This Row],[Lead_Time_Days]]*0.8</f>
        <v>1.6</v>
      </c>
      <c r="S1699">
        <f>MAX(0,Inventory[[#This Row],[Daily_Demand]]*Inventory[[#This Row],[Adj_Lead_Time]]+Inventory[[#This Row],[Safety_Stock]]-Inventory[[#This Row],[Current_Inventory]])</f>
        <v>0</v>
      </c>
    </row>
    <row r="1700" spans="1:19" x14ac:dyDescent="0.25">
      <c r="A1700">
        <v>1699</v>
      </c>
      <c r="B1700" t="s">
        <v>1721</v>
      </c>
      <c r="C1700" s="4" t="s">
        <v>13</v>
      </c>
      <c r="D1700" t="s">
        <v>22</v>
      </c>
      <c r="E1700" s="4">
        <v>145</v>
      </c>
      <c r="F1700" s="4">
        <v>6</v>
      </c>
      <c r="G1700" s="4">
        <v>278</v>
      </c>
      <c r="H1700" s="4">
        <v>213</v>
      </c>
      <c r="I1700" s="4">
        <v>191</v>
      </c>
      <c r="J1700" s="6">
        <v>811.56</v>
      </c>
      <c r="K1700" s="4">
        <v>0.41299999999999998</v>
      </c>
      <c r="L1700" s="4" t="s">
        <v>27</v>
      </c>
      <c r="M1700" s="4">
        <f>Inventory[[#This Row],[Daily_Demand]]*Inventory[[#This Row],[Lead_Time_Days]]</f>
        <v>870</v>
      </c>
      <c r="N1700" s="4">
        <f>MAX(0, Inventory[[#This Row],[Demand_Duration_Lead_time]]+Inventory[[#This Row],[Safety_Stock]]-Inventory[[#This Row],[Current_Inventory]])</f>
        <v>805</v>
      </c>
      <c r="O17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00" s="8">
        <f>Inventory[[#This Row],[Current_Inventory]]*Inventory[[#This Row],[Unit_Cost]]</f>
        <v>225613.68</v>
      </c>
      <c r="Q1700" t="str">
        <f>IF(Inventory[[#This Row],[Stockout_Risk_Score]] &gt;= 0.8, "Critical",
   IF(Inventory[[#This Row],[Stockout_Risk_Score]] &gt;= 0.6, "High",
      IF(Inventory[[#This Row],[Stockout_Risk_Score]] &gt;= 0.3, "Medium", "Low")
   )
)</f>
        <v>Medium</v>
      </c>
      <c r="R1700">
        <f>Inventory[[#This Row],[Lead_Time_Days]]*0.8</f>
        <v>4.8000000000000007</v>
      </c>
      <c r="S1700">
        <f>MAX(0,Inventory[[#This Row],[Daily_Demand]]*Inventory[[#This Row],[Adj_Lead_Time]]+Inventory[[#This Row],[Safety_Stock]]-Inventory[[#This Row],[Current_Inventory]])</f>
        <v>631.00000000000011</v>
      </c>
    </row>
    <row r="1701" spans="1:19" x14ac:dyDescent="0.25">
      <c r="A1701">
        <v>1700</v>
      </c>
      <c r="B1701" t="s">
        <v>1722</v>
      </c>
      <c r="C1701" s="4" t="s">
        <v>13</v>
      </c>
      <c r="D1701" t="s">
        <v>18</v>
      </c>
      <c r="E1701" s="4">
        <v>44</v>
      </c>
      <c r="F1701" s="4">
        <v>14</v>
      </c>
      <c r="G1701" s="4">
        <v>277</v>
      </c>
      <c r="H1701" s="4">
        <v>268</v>
      </c>
      <c r="I1701" s="4">
        <v>307</v>
      </c>
      <c r="J1701" s="6">
        <v>1637.55</v>
      </c>
      <c r="K1701" s="4">
        <v>0.55000000000000004</v>
      </c>
      <c r="L1701" s="4" t="s">
        <v>27</v>
      </c>
      <c r="M1701" s="4">
        <f>Inventory[[#This Row],[Daily_Demand]]*Inventory[[#This Row],[Lead_Time_Days]]</f>
        <v>616</v>
      </c>
      <c r="N1701" s="4">
        <f>MAX(0, Inventory[[#This Row],[Demand_Duration_Lead_time]]+Inventory[[#This Row],[Safety_Stock]]-Inventory[[#This Row],[Current_Inventory]])</f>
        <v>607</v>
      </c>
      <c r="O17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01" s="8">
        <f>Inventory[[#This Row],[Current_Inventory]]*Inventory[[#This Row],[Unit_Cost]]</f>
        <v>453601.35</v>
      </c>
      <c r="Q1701" t="str">
        <f>IF(Inventory[[#This Row],[Stockout_Risk_Score]] &gt;= 0.8, "Critical",
   IF(Inventory[[#This Row],[Stockout_Risk_Score]] &gt;= 0.6, "High",
      IF(Inventory[[#This Row],[Stockout_Risk_Score]] &gt;= 0.3, "Medium", "Low")
   )
)</f>
        <v>Medium</v>
      </c>
      <c r="R1701">
        <f>Inventory[[#This Row],[Lead_Time_Days]]*0.8</f>
        <v>11.200000000000001</v>
      </c>
      <c r="S1701">
        <f>MAX(0,Inventory[[#This Row],[Daily_Demand]]*Inventory[[#This Row],[Adj_Lead_Time]]+Inventory[[#This Row],[Safety_Stock]]-Inventory[[#This Row],[Current_Inventory]])</f>
        <v>483.80000000000007</v>
      </c>
    </row>
    <row r="1702" spans="1:19" x14ac:dyDescent="0.25">
      <c r="A1702">
        <v>1701</v>
      </c>
      <c r="B1702" t="s">
        <v>1723</v>
      </c>
      <c r="C1702" s="4" t="s">
        <v>13</v>
      </c>
      <c r="D1702" t="s">
        <v>22</v>
      </c>
      <c r="E1702" s="4">
        <v>111</v>
      </c>
      <c r="F1702" s="4">
        <v>7</v>
      </c>
      <c r="G1702" s="4">
        <v>407</v>
      </c>
      <c r="H1702" s="4">
        <v>164</v>
      </c>
      <c r="I1702" s="4">
        <v>137</v>
      </c>
      <c r="J1702" s="6">
        <v>70.31</v>
      </c>
      <c r="K1702" s="4">
        <v>0.152</v>
      </c>
      <c r="L1702" s="4" t="s">
        <v>19</v>
      </c>
      <c r="M1702" s="4">
        <f>Inventory[[#This Row],[Daily_Demand]]*Inventory[[#This Row],[Lead_Time_Days]]</f>
        <v>777</v>
      </c>
      <c r="N1702" s="4">
        <f>MAX(0, Inventory[[#This Row],[Demand_Duration_Lead_time]]+Inventory[[#This Row],[Safety_Stock]]-Inventory[[#This Row],[Current_Inventory]])</f>
        <v>534</v>
      </c>
      <c r="O17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02" s="8">
        <f>Inventory[[#This Row],[Current_Inventory]]*Inventory[[#This Row],[Unit_Cost]]</f>
        <v>28616.170000000002</v>
      </c>
      <c r="Q1702" t="str">
        <f>IF(Inventory[[#This Row],[Stockout_Risk_Score]] &gt;= 0.8, "Critical",
   IF(Inventory[[#This Row],[Stockout_Risk_Score]] &gt;= 0.6, "High",
      IF(Inventory[[#This Row],[Stockout_Risk_Score]] &gt;= 0.3, "Medium", "Low")
   )
)</f>
        <v>Low</v>
      </c>
      <c r="R1702">
        <f>Inventory[[#This Row],[Lead_Time_Days]]*0.8</f>
        <v>5.6000000000000005</v>
      </c>
      <c r="S1702">
        <f>MAX(0,Inventory[[#This Row],[Daily_Demand]]*Inventory[[#This Row],[Adj_Lead_Time]]+Inventory[[#This Row],[Safety_Stock]]-Inventory[[#This Row],[Current_Inventory]])</f>
        <v>378.6</v>
      </c>
    </row>
    <row r="1703" spans="1:19" x14ac:dyDescent="0.25">
      <c r="A1703">
        <v>1702</v>
      </c>
      <c r="B1703" t="s">
        <v>1724</v>
      </c>
      <c r="C1703" s="4" t="s">
        <v>13</v>
      </c>
      <c r="D1703" t="s">
        <v>14</v>
      </c>
      <c r="E1703" s="4">
        <v>96</v>
      </c>
      <c r="F1703" s="4">
        <v>5</v>
      </c>
      <c r="G1703" s="4">
        <v>713</v>
      </c>
      <c r="H1703" s="4">
        <v>247</v>
      </c>
      <c r="I1703" s="4">
        <v>97</v>
      </c>
      <c r="J1703" s="6">
        <v>486.72</v>
      </c>
      <c r="K1703" s="4">
        <v>0.184</v>
      </c>
      <c r="L1703" s="4" t="s">
        <v>19</v>
      </c>
      <c r="M1703" s="4">
        <f>Inventory[[#This Row],[Daily_Demand]]*Inventory[[#This Row],[Lead_Time_Days]]</f>
        <v>480</v>
      </c>
      <c r="N1703" s="4">
        <f>MAX(0, Inventory[[#This Row],[Demand_Duration_Lead_time]]+Inventory[[#This Row],[Safety_Stock]]-Inventory[[#This Row],[Current_Inventory]])</f>
        <v>14</v>
      </c>
      <c r="O17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03" s="8">
        <f>Inventory[[#This Row],[Current_Inventory]]*Inventory[[#This Row],[Unit_Cost]]</f>
        <v>347031.36000000004</v>
      </c>
      <c r="Q1703" t="str">
        <f>IF(Inventory[[#This Row],[Stockout_Risk_Score]] &gt;= 0.8, "Critical",
   IF(Inventory[[#This Row],[Stockout_Risk_Score]] &gt;= 0.6, "High",
      IF(Inventory[[#This Row],[Stockout_Risk_Score]] &gt;= 0.3, "Medium", "Low")
   )
)</f>
        <v>Low</v>
      </c>
      <c r="R1703">
        <f>Inventory[[#This Row],[Lead_Time_Days]]*0.8</f>
        <v>4</v>
      </c>
      <c r="S1703">
        <f>MAX(0,Inventory[[#This Row],[Daily_Demand]]*Inventory[[#This Row],[Adj_Lead_Time]]+Inventory[[#This Row],[Safety_Stock]]-Inventory[[#This Row],[Current_Inventory]])</f>
        <v>0</v>
      </c>
    </row>
    <row r="1704" spans="1:19" x14ac:dyDescent="0.25">
      <c r="A1704">
        <v>1703</v>
      </c>
      <c r="B1704" t="s">
        <v>1725</v>
      </c>
      <c r="C1704" s="4" t="s">
        <v>13</v>
      </c>
      <c r="D1704" t="s">
        <v>22</v>
      </c>
      <c r="E1704" s="4">
        <v>190</v>
      </c>
      <c r="F1704" s="4">
        <v>5</v>
      </c>
      <c r="G1704" s="4">
        <v>564</v>
      </c>
      <c r="H1704" s="4">
        <v>109</v>
      </c>
      <c r="I1704" s="4">
        <v>360</v>
      </c>
      <c r="J1704" s="6">
        <v>1426.5</v>
      </c>
      <c r="K1704" s="4">
        <v>0.46500000000000002</v>
      </c>
      <c r="L1704" s="4" t="s">
        <v>15</v>
      </c>
      <c r="M1704" s="4">
        <f>Inventory[[#This Row],[Daily_Demand]]*Inventory[[#This Row],[Lead_Time_Days]]</f>
        <v>950</v>
      </c>
      <c r="N1704" s="4">
        <f>MAX(0, Inventory[[#This Row],[Demand_Duration_Lead_time]]+Inventory[[#This Row],[Safety_Stock]]-Inventory[[#This Row],[Current_Inventory]])</f>
        <v>495</v>
      </c>
      <c r="O17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04" s="8">
        <f>Inventory[[#This Row],[Current_Inventory]]*Inventory[[#This Row],[Unit_Cost]]</f>
        <v>804546</v>
      </c>
      <c r="Q1704" t="str">
        <f>IF(Inventory[[#This Row],[Stockout_Risk_Score]] &gt;= 0.8, "Critical",
   IF(Inventory[[#This Row],[Stockout_Risk_Score]] &gt;= 0.6, "High",
      IF(Inventory[[#This Row],[Stockout_Risk_Score]] &gt;= 0.3, "Medium", "Low")
   )
)</f>
        <v>Medium</v>
      </c>
      <c r="R1704">
        <f>Inventory[[#This Row],[Lead_Time_Days]]*0.8</f>
        <v>4</v>
      </c>
      <c r="S1704">
        <f>MAX(0,Inventory[[#This Row],[Daily_Demand]]*Inventory[[#This Row],[Adj_Lead_Time]]+Inventory[[#This Row],[Safety_Stock]]-Inventory[[#This Row],[Current_Inventory]])</f>
        <v>305</v>
      </c>
    </row>
    <row r="1705" spans="1:19" x14ac:dyDescent="0.25">
      <c r="A1705">
        <v>1704</v>
      </c>
      <c r="B1705" t="s">
        <v>1726</v>
      </c>
      <c r="C1705" s="4" t="s">
        <v>26</v>
      </c>
      <c r="D1705" t="s">
        <v>22</v>
      </c>
      <c r="E1705" s="4">
        <v>22</v>
      </c>
      <c r="F1705" s="4">
        <v>6</v>
      </c>
      <c r="G1705" s="4">
        <v>284</v>
      </c>
      <c r="H1705" s="4">
        <v>282</v>
      </c>
      <c r="I1705" s="4">
        <v>61</v>
      </c>
      <c r="J1705" s="6">
        <v>841</v>
      </c>
      <c r="K1705" s="4">
        <v>0.34300000000000003</v>
      </c>
      <c r="L1705" s="4" t="s">
        <v>27</v>
      </c>
      <c r="M1705" s="4">
        <f>Inventory[[#This Row],[Daily_Demand]]*Inventory[[#This Row],[Lead_Time_Days]]</f>
        <v>132</v>
      </c>
      <c r="N1705" s="4">
        <f>MAX(0, Inventory[[#This Row],[Demand_Duration_Lead_time]]+Inventory[[#This Row],[Safety_Stock]]-Inventory[[#This Row],[Current_Inventory]])</f>
        <v>130</v>
      </c>
      <c r="O17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05" s="8">
        <f>Inventory[[#This Row],[Current_Inventory]]*Inventory[[#This Row],[Unit_Cost]]</f>
        <v>238844</v>
      </c>
      <c r="Q1705" t="str">
        <f>IF(Inventory[[#This Row],[Stockout_Risk_Score]] &gt;= 0.8, "Critical",
   IF(Inventory[[#This Row],[Stockout_Risk_Score]] &gt;= 0.6, "High",
      IF(Inventory[[#This Row],[Stockout_Risk_Score]] &gt;= 0.3, "Medium", "Low")
   )
)</f>
        <v>Medium</v>
      </c>
      <c r="R1705">
        <f>Inventory[[#This Row],[Lead_Time_Days]]*0.8</f>
        <v>4.8000000000000007</v>
      </c>
      <c r="S1705">
        <f>MAX(0,Inventory[[#This Row],[Daily_Demand]]*Inventory[[#This Row],[Adj_Lead_Time]]+Inventory[[#This Row],[Safety_Stock]]-Inventory[[#This Row],[Current_Inventory]])</f>
        <v>103.60000000000002</v>
      </c>
    </row>
    <row r="1706" spans="1:19" x14ac:dyDescent="0.25">
      <c r="A1706">
        <v>1705</v>
      </c>
      <c r="B1706" t="s">
        <v>1727</v>
      </c>
      <c r="C1706" s="4" t="s">
        <v>41</v>
      </c>
      <c r="D1706" t="s">
        <v>18</v>
      </c>
      <c r="E1706" s="4">
        <v>61</v>
      </c>
      <c r="F1706" s="4">
        <v>6</v>
      </c>
      <c r="G1706" s="4">
        <v>332</v>
      </c>
      <c r="H1706" s="4">
        <v>122</v>
      </c>
      <c r="I1706" s="4">
        <v>260</v>
      </c>
      <c r="J1706" s="6">
        <v>694.08</v>
      </c>
      <c r="K1706" s="4">
        <v>0.441</v>
      </c>
      <c r="L1706" s="4" t="s">
        <v>27</v>
      </c>
      <c r="M1706" s="4">
        <f>Inventory[[#This Row],[Daily_Demand]]*Inventory[[#This Row],[Lead_Time_Days]]</f>
        <v>366</v>
      </c>
      <c r="N1706" s="4">
        <f>MAX(0, Inventory[[#This Row],[Demand_Duration_Lead_time]]+Inventory[[#This Row],[Safety_Stock]]-Inventory[[#This Row],[Current_Inventory]])</f>
        <v>156</v>
      </c>
      <c r="O17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06" s="8">
        <f>Inventory[[#This Row],[Current_Inventory]]*Inventory[[#This Row],[Unit_Cost]]</f>
        <v>230434.56000000003</v>
      </c>
      <c r="Q1706" t="str">
        <f>IF(Inventory[[#This Row],[Stockout_Risk_Score]] &gt;= 0.8, "Critical",
   IF(Inventory[[#This Row],[Stockout_Risk_Score]] &gt;= 0.6, "High",
      IF(Inventory[[#This Row],[Stockout_Risk_Score]] &gt;= 0.3, "Medium", "Low")
   )
)</f>
        <v>Medium</v>
      </c>
      <c r="R1706">
        <f>Inventory[[#This Row],[Lead_Time_Days]]*0.8</f>
        <v>4.8000000000000007</v>
      </c>
      <c r="S1706">
        <f>MAX(0,Inventory[[#This Row],[Daily_Demand]]*Inventory[[#This Row],[Adj_Lead_Time]]+Inventory[[#This Row],[Safety_Stock]]-Inventory[[#This Row],[Current_Inventory]])</f>
        <v>82.800000000000068</v>
      </c>
    </row>
    <row r="1707" spans="1:19" x14ac:dyDescent="0.25">
      <c r="A1707">
        <v>1706</v>
      </c>
      <c r="B1707" t="s">
        <v>1728</v>
      </c>
      <c r="C1707" s="4" t="s">
        <v>21</v>
      </c>
      <c r="D1707" t="s">
        <v>22</v>
      </c>
      <c r="E1707" s="4">
        <v>87</v>
      </c>
      <c r="F1707" s="4">
        <v>10</v>
      </c>
      <c r="G1707" s="4">
        <v>59</v>
      </c>
      <c r="H1707" s="4">
        <v>119</v>
      </c>
      <c r="I1707" s="4">
        <v>293</v>
      </c>
      <c r="J1707" s="6">
        <v>1750.95</v>
      </c>
      <c r="K1707" s="4">
        <v>0.46100000000000002</v>
      </c>
      <c r="L1707" s="4" t="s">
        <v>27</v>
      </c>
      <c r="M1707" s="4">
        <f>Inventory[[#This Row],[Daily_Demand]]*Inventory[[#This Row],[Lead_Time_Days]]</f>
        <v>870</v>
      </c>
      <c r="N1707" s="4">
        <f>MAX(0, Inventory[[#This Row],[Demand_Duration_Lead_time]]+Inventory[[#This Row],[Safety_Stock]]-Inventory[[#This Row],[Current_Inventory]])</f>
        <v>930</v>
      </c>
      <c r="O17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07" s="8">
        <f>Inventory[[#This Row],[Current_Inventory]]*Inventory[[#This Row],[Unit_Cost]]</f>
        <v>103306.05</v>
      </c>
      <c r="Q1707" t="str">
        <f>IF(Inventory[[#This Row],[Stockout_Risk_Score]] &gt;= 0.8, "Critical",
   IF(Inventory[[#This Row],[Stockout_Risk_Score]] &gt;= 0.6, "High",
      IF(Inventory[[#This Row],[Stockout_Risk_Score]] &gt;= 0.3, "Medium", "Low")
   )
)</f>
        <v>Medium</v>
      </c>
      <c r="R1707">
        <f>Inventory[[#This Row],[Lead_Time_Days]]*0.8</f>
        <v>8</v>
      </c>
      <c r="S1707">
        <f>MAX(0,Inventory[[#This Row],[Daily_Demand]]*Inventory[[#This Row],[Adj_Lead_Time]]+Inventory[[#This Row],[Safety_Stock]]-Inventory[[#This Row],[Current_Inventory]])</f>
        <v>756</v>
      </c>
    </row>
    <row r="1708" spans="1:19" x14ac:dyDescent="0.25">
      <c r="A1708">
        <v>1707</v>
      </c>
      <c r="B1708" t="s">
        <v>1729</v>
      </c>
      <c r="C1708" s="4" t="s">
        <v>41</v>
      </c>
      <c r="D1708" t="s">
        <v>14</v>
      </c>
      <c r="E1708" s="4">
        <v>170</v>
      </c>
      <c r="F1708" s="4">
        <v>9</v>
      </c>
      <c r="G1708" s="4">
        <v>229</v>
      </c>
      <c r="H1708" s="4">
        <v>152</v>
      </c>
      <c r="I1708" s="4">
        <v>288</v>
      </c>
      <c r="J1708" s="6">
        <v>1838.8</v>
      </c>
      <c r="K1708" s="4">
        <v>0.14000000000000001</v>
      </c>
      <c r="L1708" s="4" t="s">
        <v>27</v>
      </c>
      <c r="M1708" s="4">
        <f>Inventory[[#This Row],[Daily_Demand]]*Inventory[[#This Row],[Lead_Time_Days]]</f>
        <v>1530</v>
      </c>
      <c r="N1708" s="4">
        <f>MAX(0, Inventory[[#This Row],[Demand_Duration_Lead_time]]+Inventory[[#This Row],[Safety_Stock]]-Inventory[[#This Row],[Current_Inventory]])</f>
        <v>1453</v>
      </c>
      <c r="O17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08" s="8">
        <f>Inventory[[#This Row],[Current_Inventory]]*Inventory[[#This Row],[Unit_Cost]]</f>
        <v>421085.2</v>
      </c>
      <c r="Q1708" t="str">
        <f>IF(Inventory[[#This Row],[Stockout_Risk_Score]] &gt;= 0.8, "Critical",
   IF(Inventory[[#This Row],[Stockout_Risk_Score]] &gt;= 0.6, "High",
      IF(Inventory[[#This Row],[Stockout_Risk_Score]] &gt;= 0.3, "Medium", "Low")
   )
)</f>
        <v>Low</v>
      </c>
      <c r="R1708">
        <f>Inventory[[#This Row],[Lead_Time_Days]]*0.8</f>
        <v>7.2</v>
      </c>
      <c r="S1708">
        <f>MAX(0,Inventory[[#This Row],[Daily_Demand]]*Inventory[[#This Row],[Adj_Lead_Time]]+Inventory[[#This Row],[Safety_Stock]]-Inventory[[#This Row],[Current_Inventory]])</f>
        <v>1147</v>
      </c>
    </row>
    <row r="1709" spans="1:19" x14ac:dyDescent="0.25">
      <c r="A1709">
        <v>1708</v>
      </c>
      <c r="B1709" t="s">
        <v>1730</v>
      </c>
      <c r="C1709" s="4" t="s">
        <v>13</v>
      </c>
      <c r="D1709" t="s">
        <v>14</v>
      </c>
      <c r="E1709" s="4">
        <v>36</v>
      </c>
      <c r="F1709" s="4">
        <v>10</v>
      </c>
      <c r="G1709" s="4">
        <v>291</v>
      </c>
      <c r="H1709" s="4">
        <v>176</v>
      </c>
      <c r="I1709" s="4">
        <v>246</v>
      </c>
      <c r="J1709" s="6">
        <v>1898.57</v>
      </c>
      <c r="K1709" s="4">
        <v>0.18099999999999999</v>
      </c>
      <c r="L1709" s="4" t="s">
        <v>27</v>
      </c>
      <c r="M1709" s="4">
        <f>Inventory[[#This Row],[Daily_Demand]]*Inventory[[#This Row],[Lead_Time_Days]]</f>
        <v>360</v>
      </c>
      <c r="N1709" s="4">
        <f>MAX(0, Inventory[[#This Row],[Demand_Duration_Lead_time]]+Inventory[[#This Row],[Safety_Stock]]-Inventory[[#This Row],[Current_Inventory]])</f>
        <v>245</v>
      </c>
      <c r="O17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09" s="8">
        <f>Inventory[[#This Row],[Current_Inventory]]*Inventory[[#This Row],[Unit_Cost]]</f>
        <v>552483.87</v>
      </c>
      <c r="Q1709" t="str">
        <f>IF(Inventory[[#This Row],[Stockout_Risk_Score]] &gt;= 0.8, "Critical",
   IF(Inventory[[#This Row],[Stockout_Risk_Score]] &gt;= 0.6, "High",
      IF(Inventory[[#This Row],[Stockout_Risk_Score]] &gt;= 0.3, "Medium", "Low")
   )
)</f>
        <v>Low</v>
      </c>
      <c r="R1709">
        <f>Inventory[[#This Row],[Lead_Time_Days]]*0.8</f>
        <v>8</v>
      </c>
      <c r="S1709">
        <f>MAX(0,Inventory[[#This Row],[Daily_Demand]]*Inventory[[#This Row],[Adj_Lead_Time]]+Inventory[[#This Row],[Safety_Stock]]-Inventory[[#This Row],[Current_Inventory]])</f>
        <v>173</v>
      </c>
    </row>
    <row r="1710" spans="1:19" x14ac:dyDescent="0.25">
      <c r="A1710">
        <v>1709</v>
      </c>
      <c r="B1710" t="s">
        <v>1731</v>
      </c>
      <c r="C1710" s="4" t="s">
        <v>26</v>
      </c>
      <c r="D1710" t="s">
        <v>22</v>
      </c>
      <c r="E1710" s="4">
        <v>198</v>
      </c>
      <c r="F1710" s="4">
        <v>14</v>
      </c>
      <c r="G1710" s="4">
        <v>155</v>
      </c>
      <c r="H1710" s="4">
        <v>269</v>
      </c>
      <c r="I1710" s="4">
        <v>306</v>
      </c>
      <c r="J1710" s="6">
        <v>581.47</v>
      </c>
      <c r="K1710" s="4">
        <v>0.84799999999999998</v>
      </c>
      <c r="L1710" s="4" t="s">
        <v>27</v>
      </c>
      <c r="M1710" s="4">
        <f>Inventory[[#This Row],[Daily_Demand]]*Inventory[[#This Row],[Lead_Time_Days]]</f>
        <v>2772</v>
      </c>
      <c r="N1710" s="4">
        <f>MAX(0, Inventory[[#This Row],[Demand_Duration_Lead_time]]+Inventory[[#This Row],[Safety_Stock]]-Inventory[[#This Row],[Current_Inventory]])</f>
        <v>2886</v>
      </c>
      <c r="O17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10" s="8">
        <f>Inventory[[#This Row],[Current_Inventory]]*Inventory[[#This Row],[Unit_Cost]]</f>
        <v>90127.85</v>
      </c>
      <c r="Q1710" t="str">
        <f>IF(Inventory[[#This Row],[Stockout_Risk_Score]] &gt;= 0.8, "Critical",
   IF(Inventory[[#This Row],[Stockout_Risk_Score]] &gt;= 0.6, "High",
      IF(Inventory[[#This Row],[Stockout_Risk_Score]] &gt;= 0.3, "Medium", "Low")
   )
)</f>
        <v>Critical</v>
      </c>
      <c r="R1710">
        <f>Inventory[[#This Row],[Lead_Time_Days]]*0.8</f>
        <v>11.200000000000001</v>
      </c>
      <c r="S1710">
        <f>MAX(0,Inventory[[#This Row],[Daily_Demand]]*Inventory[[#This Row],[Adj_Lead_Time]]+Inventory[[#This Row],[Safety_Stock]]-Inventory[[#This Row],[Current_Inventory]])</f>
        <v>2331.6000000000004</v>
      </c>
    </row>
    <row r="1711" spans="1:19" x14ac:dyDescent="0.25">
      <c r="A1711">
        <v>1710</v>
      </c>
      <c r="B1711" t="s">
        <v>1732</v>
      </c>
      <c r="C1711" s="4" t="s">
        <v>17</v>
      </c>
      <c r="D1711" t="s">
        <v>22</v>
      </c>
      <c r="E1711" s="4">
        <v>29</v>
      </c>
      <c r="F1711" s="4">
        <v>4</v>
      </c>
      <c r="G1711" s="4">
        <v>618</v>
      </c>
      <c r="H1711" s="4">
        <v>154</v>
      </c>
      <c r="I1711" s="4">
        <v>284</v>
      </c>
      <c r="J1711" s="6">
        <v>1829.4</v>
      </c>
      <c r="K1711" s="4">
        <v>0.16300000000000001</v>
      </c>
      <c r="L1711" s="4" t="s">
        <v>19</v>
      </c>
      <c r="M1711" s="4">
        <f>Inventory[[#This Row],[Daily_Demand]]*Inventory[[#This Row],[Lead_Time_Days]]</f>
        <v>116</v>
      </c>
      <c r="N1711" s="4">
        <f>MAX(0, Inventory[[#This Row],[Demand_Duration_Lead_time]]+Inventory[[#This Row],[Safety_Stock]]-Inventory[[#This Row],[Current_Inventory]])</f>
        <v>0</v>
      </c>
      <c r="O17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711" s="8">
        <f>Inventory[[#This Row],[Current_Inventory]]*Inventory[[#This Row],[Unit_Cost]]</f>
        <v>1130569.2</v>
      </c>
      <c r="Q1711" t="str">
        <f>IF(Inventory[[#This Row],[Stockout_Risk_Score]] &gt;= 0.8, "Critical",
   IF(Inventory[[#This Row],[Stockout_Risk_Score]] &gt;= 0.6, "High",
      IF(Inventory[[#This Row],[Stockout_Risk_Score]] &gt;= 0.3, "Medium", "Low")
   )
)</f>
        <v>Low</v>
      </c>
      <c r="R1711">
        <f>Inventory[[#This Row],[Lead_Time_Days]]*0.8</f>
        <v>3.2</v>
      </c>
      <c r="S1711">
        <f>MAX(0,Inventory[[#This Row],[Daily_Demand]]*Inventory[[#This Row],[Adj_Lead_Time]]+Inventory[[#This Row],[Safety_Stock]]-Inventory[[#This Row],[Current_Inventory]])</f>
        <v>0</v>
      </c>
    </row>
    <row r="1712" spans="1:19" x14ac:dyDescent="0.25">
      <c r="A1712">
        <v>1711</v>
      </c>
      <c r="B1712" t="s">
        <v>1733</v>
      </c>
      <c r="C1712" s="4" t="s">
        <v>26</v>
      </c>
      <c r="D1712" t="s">
        <v>14</v>
      </c>
      <c r="E1712" s="4">
        <v>190</v>
      </c>
      <c r="F1712" s="4">
        <v>4</v>
      </c>
      <c r="G1712" s="4">
        <v>79</v>
      </c>
      <c r="H1712" s="4">
        <v>239</v>
      </c>
      <c r="I1712" s="4">
        <v>236</v>
      </c>
      <c r="J1712" s="6">
        <v>1487.08</v>
      </c>
      <c r="K1712" s="4">
        <v>0.66600000000000004</v>
      </c>
      <c r="L1712" s="4" t="s">
        <v>27</v>
      </c>
      <c r="M1712" s="4">
        <f>Inventory[[#This Row],[Daily_Demand]]*Inventory[[#This Row],[Lead_Time_Days]]</f>
        <v>760</v>
      </c>
      <c r="N1712" s="4">
        <f>MAX(0, Inventory[[#This Row],[Demand_Duration_Lead_time]]+Inventory[[#This Row],[Safety_Stock]]-Inventory[[#This Row],[Current_Inventory]])</f>
        <v>920</v>
      </c>
      <c r="O17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12" s="8">
        <f>Inventory[[#This Row],[Current_Inventory]]*Inventory[[#This Row],[Unit_Cost]]</f>
        <v>117479.31999999999</v>
      </c>
      <c r="Q1712" t="str">
        <f>IF(Inventory[[#This Row],[Stockout_Risk_Score]] &gt;= 0.8, "Critical",
   IF(Inventory[[#This Row],[Stockout_Risk_Score]] &gt;= 0.6, "High",
      IF(Inventory[[#This Row],[Stockout_Risk_Score]] &gt;= 0.3, "Medium", "Low")
   )
)</f>
        <v>High</v>
      </c>
      <c r="R1712">
        <f>Inventory[[#This Row],[Lead_Time_Days]]*0.8</f>
        <v>3.2</v>
      </c>
      <c r="S1712">
        <f>MAX(0,Inventory[[#This Row],[Daily_Demand]]*Inventory[[#This Row],[Adj_Lead_Time]]+Inventory[[#This Row],[Safety_Stock]]-Inventory[[#This Row],[Current_Inventory]])</f>
        <v>768</v>
      </c>
    </row>
    <row r="1713" spans="1:19" x14ac:dyDescent="0.25">
      <c r="A1713">
        <v>1712</v>
      </c>
      <c r="B1713" t="s">
        <v>1734</v>
      </c>
      <c r="C1713" s="4" t="s">
        <v>13</v>
      </c>
      <c r="D1713" t="s">
        <v>18</v>
      </c>
      <c r="E1713" s="4">
        <v>37</v>
      </c>
      <c r="F1713" s="4">
        <v>2</v>
      </c>
      <c r="G1713" s="4">
        <v>529</v>
      </c>
      <c r="H1713" s="4">
        <v>277</v>
      </c>
      <c r="I1713" s="4">
        <v>250</v>
      </c>
      <c r="J1713" s="6">
        <v>350.72</v>
      </c>
      <c r="K1713" s="4">
        <v>0.41899999999999998</v>
      </c>
      <c r="L1713" s="4" t="s">
        <v>27</v>
      </c>
      <c r="M1713" s="4">
        <f>Inventory[[#This Row],[Daily_Demand]]*Inventory[[#This Row],[Lead_Time_Days]]</f>
        <v>74</v>
      </c>
      <c r="N1713" s="4">
        <f>MAX(0, Inventory[[#This Row],[Demand_Duration_Lead_time]]+Inventory[[#This Row],[Safety_Stock]]-Inventory[[#This Row],[Current_Inventory]])</f>
        <v>0</v>
      </c>
      <c r="O17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13" s="8">
        <f>Inventory[[#This Row],[Current_Inventory]]*Inventory[[#This Row],[Unit_Cost]]</f>
        <v>185530.88</v>
      </c>
      <c r="Q1713" t="str">
        <f>IF(Inventory[[#This Row],[Stockout_Risk_Score]] &gt;= 0.8, "Critical",
   IF(Inventory[[#This Row],[Stockout_Risk_Score]] &gt;= 0.6, "High",
      IF(Inventory[[#This Row],[Stockout_Risk_Score]] &gt;= 0.3, "Medium", "Low")
   )
)</f>
        <v>Medium</v>
      </c>
      <c r="R1713">
        <f>Inventory[[#This Row],[Lead_Time_Days]]*0.8</f>
        <v>1.6</v>
      </c>
      <c r="S1713">
        <f>MAX(0,Inventory[[#This Row],[Daily_Demand]]*Inventory[[#This Row],[Adj_Lead_Time]]+Inventory[[#This Row],[Safety_Stock]]-Inventory[[#This Row],[Current_Inventory]])</f>
        <v>0</v>
      </c>
    </row>
    <row r="1714" spans="1:19" x14ac:dyDescent="0.25">
      <c r="A1714">
        <v>1713</v>
      </c>
      <c r="B1714" t="s">
        <v>1735</v>
      </c>
      <c r="C1714" s="4" t="s">
        <v>26</v>
      </c>
      <c r="D1714" t="s">
        <v>14</v>
      </c>
      <c r="E1714" s="4">
        <v>92</v>
      </c>
      <c r="F1714" s="4">
        <v>11</v>
      </c>
      <c r="G1714" s="4">
        <v>695</v>
      </c>
      <c r="H1714" s="4">
        <v>41</v>
      </c>
      <c r="I1714" s="4">
        <v>152</v>
      </c>
      <c r="J1714" s="6">
        <v>1240.03</v>
      </c>
      <c r="K1714" s="4">
        <v>0.96799999999999997</v>
      </c>
      <c r="L1714" s="4" t="s">
        <v>19</v>
      </c>
      <c r="M1714" s="4">
        <f>Inventory[[#This Row],[Daily_Demand]]*Inventory[[#This Row],[Lead_Time_Days]]</f>
        <v>1012</v>
      </c>
      <c r="N1714" s="4">
        <f>MAX(0, Inventory[[#This Row],[Demand_Duration_Lead_time]]+Inventory[[#This Row],[Safety_Stock]]-Inventory[[#This Row],[Current_Inventory]])</f>
        <v>358</v>
      </c>
      <c r="O17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14" s="8">
        <f>Inventory[[#This Row],[Current_Inventory]]*Inventory[[#This Row],[Unit_Cost]]</f>
        <v>861820.85</v>
      </c>
      <c r="Q1714" t="str">
        <f>IF(Inventory[[#This Row],[Stockout_Risk_Score]] &gt;= 0.8, "Critical",
   IF(Inventory[[#This Row],[Stockout_Risk_Score]] &gt;= 0.6, "High",
      IF(Inventory[[#This Row],[Stockout_Risk_Score]] &gt;= 0.3, "Medium", "Low")
   )
)</f>
        <v>Critical</v>
      </c>
      <c r="R1714">
        <f>Inventory[[#This Row],[Lead_Time_Days]]*0.8</f>
        <v>8.8000000000000007</v>
      </c>
      <c r="S1714">
        <f>MAX(0,Inventory[[#This Row],[Daily_Demand]]*Inventory[[#This Row],[Adj_Lead_Time]]+Inventory[[#This Row],[Safety_Stock]]-Inventory[[#This Row],[Current_Inventory]])</f>
        <v>155.60000000000002</v>
      </c>
    </row>
    <row r="1715" spans="1:19" x14ac:dyDescent="0.25">
      <c r="A1715">
        <v>1714</v>
      </c>
      <c r="B1715" t="s">
        <v>1736</v>
      </c>
      <c r="C1715" s="4" t="s">
        <v>26</v>
      </c>
      <c r="D1715" t="s">
        <v>14</v>
      </c>
      <c r="E1715" s="4">
        <v>198</v>
      </c>
      <c r="F1715" s="4">
        <v>14</v>
      </c>
      <c r="G1715" s="4">
        <v>534</v>
      </c>
      <c r="H1715" s="4">
        <v>228</v>
      </c>
      <c r="I1715" s="4">
        <v>339</v>
      </c>
      <c r="J1715" s="6">
        <v>101.35</v>
      </c>
      <c r="K1715" s="4">
        <v>6.6000000000000003E-2</v>
      </c>
      <c r="L1715" s="4" t="s">
        <v>15</v>
      </c>
      <c r="M1715" s="4">
        <f>Inventory[[#This Row],[Daily_Demand]]*Inventory[[#This Row],[Lead_Time_Days]]</f>
        <v>2772</v>
      </c>
      <c r="N1715" s="4">
        <f>MAX(0, Inventory[[#This Row],[Demand_Duration_Lead_time]]+Inventory[[#This Row],[Safety_Stock]]-Inventory[[#This Row],[Current_Inventory]])</f>
        <v>2466</v>
      </c>
      <c r="O17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15" s="8">
        <f>Inventory[[#This Row],[Current_Inventory]]*Inventory[[#This Row],[Unit_Cost]]</f>
        <v>54120.899999999994</v>
      </c>
      <c r="Q1715" t="str">
        <f>IF(Inventory[[#This Row],[Stockout_Risk_Score]] &gt;= 0.8, "Critical",
   IF(Inventory[[#This Row],[Stockout_Risk_Score]] &gt;= 0.6, "High",
      IF(Inventory[[#This Row],[Stockout_Risk_Score]] &gt;= 0.3, "Medium", "Low")
   )
)</f>
        <v>Low</v>
      </c>
      <c r="R1715">
        <f>Inventory[[#This Row],[Lead_Time_Days]]*0.8</f>
        <v>11.200000000000001</v>
      </c>
      <c r="S1715">
        <f>MAX(0,Inventory[[#This Row],[Daily_Demand]]*Inventory[[#This Row],[Adj_Lead_Time]]+Inventory[[#This Row],[Safety_Stock]]-Inventory[[#This Row],[Current_Inventory]])</f>
        <v>1911.6000000000004</v>
      </c>
    </row>
    <row r="1716" spans="1:19" x14ac:dyDescent="0.25">
      <c r="A1716">
        <v>1715</v>
      </c>
      <c r="B1716" t="s">
        <v>1737</v>
      </c>
      <c r="C1716" s="4" t="s">
        <v>13</v>
      </c>
      <c r="D1716" t="s">
        <v>22</v>
      </c>
      <c r="E1716" s="4">
        <v>162</v>
      </c>
      <c r="F1716" s="4">
        <v>7</v>
      </c>
      <c r="G1716" s="4">
        <v>34</v>
      </c>
      <c r="H1716" s="4">
        <v>186</v>
      </c>
      <c r="I1716" s="4">
        <v>270</v>
      </c>
      <c r="J1716" s="6">
        <v>1431.34</v>
      </c>
      <c r="K1716" s="4">
        <v>0.83</v>
      </c>
      <c r="L1716" s="4" t="s">
        <v>19</v>
      </c>
      <c r="M1716" s="4">
        <f>Inventory[[#This Row],[Daily_Demand]]*Inventory[[#This Row],[Lead_Time_Days]]</f>
        <v>1134</v>
      </c>
      <c r="N1716" s="4">
        <f>MAX(0, Inventory[[#This Row],[Demand_Duration_Lead_time]]+Inventory[[#This Row],[Safety_Stock]]-Inventory[[#This Row],[Current_Inventory]])</f>
        <v>1286</v>
      </c>
      <c r="O17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16" s="8">
        <f>Inventory[[#This Row],[Current_Inventory]]*Inventory[[#This Row],[Unit_Cost]]</f>
        <v>48665.56</v>
      </c>
      <c r="Q1716" t="str">
        <f>IF(Inventory[[#This Row],[Stockout_Risk_Score]] &gt;= 0.8, "Critical",
   IF(Inventory[[#This Row],[Stockout_Risk_Score]] &gt;= 0.6, "High",
      IF(Inventory[[#This Row],[Stockout_Risk_Score]] &gt;= 0.3, "Medium", "Low")
   )
)</f>
        <v>Critical</v>
      </c>
      <c r="R1716">
        <f>Inventory[[#This Row],[Lead_Time_Days]]*0.8</f>
        <v>5.6000000000000005</v>
      </c>
      <c r="S1716">
        <f>MAX(0,Inventory[[#This Row],[Daily_Demand]]*Inventory[[#This Row],[Adj_Lead_Time]]+Inventory[[#This Row],[Safety_Stock]]-Inventory[[#This Row],[Current_Inventory]])</f>
        <v>1059.2</v>
      </c>
    </row>
    <row r="1717" spans="1:19" x14ac:dyDescent="0.25">
      <c r="A1717">
        <v>1716</v>
      </c>
      <c r="B1717" t="s">
        <v>1738</v>
      </c>
      <c r="C1717" s="4" t="s">
        <v>26</v>
      </c>
      <c r="D1717" t="s">
        <v>22</v>
      </c>
      <c r="E1717" s="4">
        <v>108</v>
      </c>
      <c r="F1717" s="4">
        <v>5</v>
      </c>
      <c r="G1717" s="4">
        <v>633</v>
      </c>
      <c r="H1717" s="4">
        <v>113</v>
      </c>
      <c r="I1717" s="4">
        <v>351</v>
      </c>
      <c r="J1717" s="6">
        <v>1480.46</v>
      </c>
      <c r="K1717" s="4">
        <v>0.49099999999999999</v>
      </c>
      <c r="L1717" s="4" t="s">
        <v>27</v>
      </c>
      <c r="M1717" s="4">
        <f>Inventory[[#This Row],[Daily_Demand]]*Inventory[[#This Row],[Lead_Time_Days]]</f>
        <v>540</v>
      </c>
      <c r="N1717" s="4">
        <f>MAX(0, Inventory[[#This Row],[Demand_Duration_Lead_time]]+Inventory[[#This Row],[Safety_Stock]]-Inventory[[#This Row],[Current_Inventory]])</f>
        <v>20</v>
      </c>
      <c r="O17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17" s="8">
        <f>Inventory[[#This Row],[Current_Inventory]]*Inventory[[#This Row],[Unit_Cost]]</f>
        <v>937131.18</v>
      </c>
      <c r="Q1717" t="str">
        <f>IF(Inventory[[#This Row],[Stockout_Risk_Score]] &gt;= 0.8, "Critical",
   IF(Inventory[[#This Row],[Stockout_Risk_Score]] &gt;= 0.6, "High",
      IF(Inventory[[#This Row],[Stockout_Risk_Score]] &gt;= 0.3, "Medium", "Low")
   )
)</f>
        <v>Medium</v>
      </c>
      <c r="R1717">
        <f>Inventory[[#This Row],[Lead_Time_Days]]*0.8</f>
        <v>4</v>
      </c>
      <c r="S1717">
        <f>MAX(0,Inventory[[#This Row],[Daily_Demand]]*Inventory[[#This Row],[Adj_Lead_Time]]+Inventory[[#This Row],[Safety_Stock]]-Inventory[[#This Row],[Current_Inventory]])</f>
        <v>0</v>
      </c>
    </row>
    <row r="1718" spans="1:19" x14ac:dyDescent="0.25">
      <c r="A1718">
        <v>1717</v>
      </c>
      <c r="B1718" t="s">
        <v>1739</v>
      </c>
      <c r="C1718" s="4" t="s">
        <v>21</v>
      </c>
      <c r="D1718" t="s">
        <v>14</v>
      </c>
      <c r="E1718" s="4">
        <v>38</v>
      </c>
      <c r="F1718" s="4">
        <v>12</v>
      </c>
      <c r="G1718" s="4">
        <v>274</v>
      </c>
      <c r="H1718" s="4">
        <v>245</v>
      </c>
      <c r="I1718" s="4">
        <v>236</v>
      </c>
      <c r="J1718" s="6">
        <v>1589.21</v>
      </c>
      <c r="K1718" s="4">
        <v>5.0000000000000001E-3</v>
      </c>
      <c r="L1718" s="4" t="s">
        <v>19</v>
      </c>
      <c r="M1718" s="4">
        <f>Inventory[[#This Row],[Daily_Demand]]*Inventory[[#This Row],[Lead_Time_Days]]</f>
        <v>456</v>
      </c>
      <c r="N1718" s="4">
        <f>MAX(0, Inventory[[#This Row],[Demand_Duration_Lead_time]]+Inventory[[#This Row],[Safety_Stock]]-Inventory[[#This Row],[Current_Inventory]])</f>
        <v>427</v>
      </c>
      <c r="O17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18" s="8">
        <f>Inventory[[#This Row],[Current_Inventory]]*Inventory[[#This Row],[Unit_Cost]]</f>
        <v>435443.54000000004</v>
      </c>
      <c r="Q1718" t="str">
        <f>IF(Inventory[[#This Row],[Stockout_Risk_Score]] &gt;= 0.8, "Critical",
   IF(Inventory[[#This Row],[Stockout_Risk_Score]] &gt;= 0.6, "High",
      IF(Inventory[[#This Row],[Stockout_Risk_Score]] &gt;= 0.3, "Medium", "Low")
   )
)</f>
        <v>Low</v>
      </c>
      <c r="R1718">
        <f>Inventory[[#This Row],[Lead_Time_Days]]*0.8</f>
        <v>9.6000000000000014</v>
      </c>
      <c r="S1718">
        <f>MAX(0,Inventory[[#This Row],[Daily_Demand]]*Inventory[[#This Row],[Adj_Lead_Time]]+Inventory[[#This Row],[Safety_Stock]]-Inventory[[#This Row],[Current_Inventory]])</f>
        <v>335.80000000000007</v>
      </c>
    </row>
    <row r="1719" spans="1:19" x14ac:dyDescent="0.25">
      <c r="A1719">
        <v>1718</v>
      </c>
      <c r="B1719" t="s">
        <v>1740</v>
      </c>
      <c r="C1719" s="4" t="s">
        <v>21</v>
      </c>
      <c r="D1719" t="s">
        <v>18</v>
      </c>
      <c r="E1719" s="4">
        <v>106</v>
      </c>
      <c r="F1719" s="4">
        <v>9</v>
      </c>
      <c r="G1719" s="4">
        <v>756</v>
      </c>
      <c r="H1719" s="4">
        <v>102</v>
      </c>
      <c r="I1719" s="4">
        <v>148</v>
      </c>
      <c r="J1719" s="6">
        <v>386.42</v>
      </c>
      <c r="K1719" s="4">
        <v>0.26400000000000001</v>
      </c>
      <c r="L1719" s="4" t="s">
        <v>27</v>
      </c>
      <c r="M1719" s="4">
        <f>Inventory[[#This Row],[Daily_Demand]]*Inventory[[#This Row],[Lead_Time_Days]]</f>
        <v>954</v>
      </c>
      <c r="N1719" s="4">
        <f>MAX(0, Inventory[[#This Row],[Demand_Duration_Lead_time]]+Inventory[[#This Row],[Safety_Stock]]-Inventory[[#This Row],[Current_Inventory]])</f>
        <v>300</v>
      </c>
      <c r="O17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19" s="8">
        <f>Inventory[[#This Row],[Current_Inventory]]*Inventory[[#This Row],[Unit_Cost]]</f>
        <v>292133.52</v>
      </c>
      <c r="Q1719" t="str">
        <f>IF(Inventory[[#This Row],[Stockout_Risk_Score]] &gt;= 0.8, "Critical",
   IF(Inventory[[#This Row],[Stockout_Risk_Score]] &gt;= 0.6, "High",
      IF(Inventory[[#This Row],[Stockout_Risk_Score]] &gt;= 0.3, "Medium", "Low")
   )
)</f>
        <v>Low</v>
      </c>
      <c r="R1719">
        <f>Inventory[[#This Row],[Lead_Time_Days]]*0.8</f>
        <v>7.2</v>
      </c>
      <c r="S1719">
        <f>MAX(0,Inventory[[#This Row],[Daily_Demand]]*Inventory[[#This Row],[Adj_Lead_Time]]+Inventory[[#This Row],[Safety_Stock]]-Inventory[[#This Row],[Current_Inventory]])</f>
        <v>109.20000000000005</v>
      </c>
    </row>
    <row r="1720" spans="1:19" x14ac:dyDescent="0.25">
      <c r="A1720">
        <v>1719</v>
      </c>
      <c r="B1720" t="s">
        <v>1741</v>
      </c>
      <c r="C1720" s="4" t="s">
        <v>26</v>
      </c>
      <c r="D1720" t="s">
        <v>14</v>
      </c>
      <c r="E1720" s="4">
        <v>131</v>
      </c>
      <c r="F1720" s="4">
        <v>3</v>
      </c>
      <c r="G1720" s="4">
        <v>741</v>
      </c>
      <c r="H1720" s="4">
        <v>210</v>
      </c>
      <c r="I1720" s="4">
        <v>294</v>
      </c>
      <c r="J1720" s="6">
        <v>1275.0899999999999</v>
      </c>
      <c r="K1720" s="4">
        <v>0.40799999999999997</v>
      </c>
      <c r="L1720" s="4" t="s">
        <v>19</v>
      </c>
      <c r="M1720" s="4">
        <f>Inventory[[#This Row],[Daily_Demand]]*Inventory[[#This Row],[Lead_Time_Days]]</f>
        <v>393</v>
      </c>
      <c r="N1720" s="4">
        <f>MAX(0, Inventory[[#This Row],[Demand_Duration_Lead_time]]+Inventory[[#This Row],[Safety_Stock]]-Inventory[[#This Row],[Current_Inventory]])</f>
        <v>0</v>
      </c>
      <c r="O17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20" s="8">
        <f>Inventory[[#This Row],[Current_Inventory]]*Inventory[[#This Row],[Unit_Cost]]</f>
        <v>944841.69</v>
      </c>
      <c r="Q1720" t="str">
        <f>IF(Inventory[[#This Row],[Stockout_Risk_Score]] &gt;= 0.8, "Critical",
   IF(Inventory[[#This Row],[Stockout_Risk_Score]] &gt;= 0.6, "High",
      IF(Inventory[[#This Row],[Stockout_Risk_Score]] &gt;= 0.3, "Medium", "Low")
   )
)</f>
        <v>Medium</v>
      </c>
      <c r="R1720">
        <f>Inventory[[#This Row],[Lead_Time_Days]]*0.8</f>
        <v>2.4000000000000004</v>
      </c>
      <c r="S1720">
        <f>MAX(0,Inventory[[#This Row],[Daily_Demand]]*Inventory[[#This Row],[Adj_Lead_Time]]+Inventory[[#This Row],[Safety_Stock]]-Inventory[[#This Row],[Current_Inventory]])</f>
        <v>0</v>
      </c>
    </row>
    <row r="1721" spans="1:19" x14ac:dyDescent="0.25">
      <c r="A1721">
        <v>1720</v>
      </c>
      <c r="B1721" t="s">
        <v>1742</v>
      </c>
      <c r="C1721" s="4" t="s">
        <v>17</v>
      </c>
      <c r="D1721" t="s">
        <v>14</v>
      </c>
      <c r="E1721" s="4">
        <v>73</v>
      </c>
      <c r="F1721" s="4">
        <v>12</v>
      </c>
      <c r="G1721" s="4">
        <v>554</v>
      </c>
      <c r="H1721" s="4">
        <v>240</v>
      </c>
      <c r="I1721" s="4">
        <v>362</v>
      </c>
      <c r="J1721" s="6">
        <v>398.77</v>
      </c>
      <c r="K1721" s="4">
        <v>0.314</v>
      </c>
      <c r="L1721" s="4" t="s">
        <v>15</v>
      </c>
      <c r="M1721" s="4">
        <f>Inventory[[#This Row],[Daily_Demand]]*Inventory[[#This Row],[Lead_Time_Days]]</f>
        <v>876</v>
      </c>
      <c r="N1721" s="4">
        <f>MAX(0, Inventory[[#This Row],[Demand_Duration_Lead_time]]+Inventory[[#This Row],[Safety_Stock]]-Inventory[[#This Row],[Current_Inventory]])</f>
        <v>562</v>
      </c>
      <c r="O17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21" s="8">
        <f>Inventory[[#This Row],[Current_Inventory]]*Inventory[[#This Row],[Unit_Cost]]</f>
        <v>220918.58</v>
      </c>
      <c r="Q1721" t="str">
        <f>IF(Inventory[[#This Row],[Stockout_Risk_Score]] &gt;= 0.8, "Critical",
   IF(Inventory[[#This Row],[Stockout_Risk_Score]] &gt;= 0.6, "High",
      IF(Inventory[[#This Row],[Stockout_Risk_Score]] &gt;= 0.3, "Medium", "Low")
   )
)</f>
        <v>Medium</v>
      </c>
      <c r="R1721">
        <f>Inventory[[#This Row],[Lead_Time_Days]]*0.8</f>
        <v>9.6000000000000014</v>
      </c>
      <c r="S1721">
        <f>MAX(0,Inventory[[#This Row],[Daily_Demand]]*Inventory[[#This Row],[Adj_Lead_Time]]+Inventory[[#This Row],[Safety_Stock]]-Inventory[[#This Row],[Current_Inventory]])</f>
        <v>386.80000000000007</v>
      </c>
    </row>
    <row r="1722" spans="1:19" x14ac:dyDescent="0.25">
      <c r="A1722">
        <v>1721</v>
      </c>
      <c r="B1722" t="s">
        <v>1743</v>
      </c>
      <c r="C1722" s="4" t="s">
        <v>13</v>
      </c>
      <c r="D1722" t="s">
        <v>18</v>
      </c>
      <c r="E1722" s="4">
        <v>180</v>
      </c>
      <c r="F1722" s="4">
        <v>3</v>
      </c>
      <c r="G1722" s="4">
        <v>254</v>
      </c>
      <c r="H1722" s="4">
        <v>264</v>
      </c>
      <c r="I1722" s="4">
        <v>356</v>
      </c>
      <c r="J1722" s="6">
        <v>1895.97</v>
      </c>
      <c r="K1722" s="4">
        <v>0.36199999999999999</v>
      </c>
      <c r="L1722" s="4" t="s">
        <v>27</v>
      </c>
      <c r="M1722" s="4">
        <f>Inventory[[#This Row],[Daily_Demand]]*Inventory[[#This Row],[Lead_Time_Days]]</f>
        <v>540</v>
      </c>
      <c r="N1722" s="4">
        <f>MAX(0, Inventory[[#This Row],[Demand_Duration_Lead_time]]+Inventory[[#This Row],[Safety_Stock]]-Inventory[[#This Row],[Current_Inventory]])</f>
        <v>550</v>
      </c>
      <c r="O17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22" s="8">
        <f>Inventory[[#This Row],[Current_Inventory]]*Inventory[[#This Row],[Unit_Cost]]</f>
        <v>481576.38</v>
      </c>
      <c r="Q1722" t="str">
        <f>IF(Inventory[[#This Row],[Stockout_Risk_Score]] &gt;= 0.8, "Critical",
   IF(Inventory[[#This Row],[Stockout_Risk_Score]] &gt;= 0.6, "High",
      IF(Inventory[[#This Row],[Stockout_Risk_Score]] &gt;= 0.3, "Medium", "Low")
   )
)</f>
        <v>Medium</v>
      </c>
      <c r="R1722">
        <f>Inventory[[#This Row],[Lead_Time_Days]]*0.8</f>
        <v>2.4000000000000004</v>
      </c>
      <c r="S1722">
        <f>MAX(0,Inventory[[#This Row],[Daily_Demand]]*Inventory[[#This Row],[Adj_Lead_Time]]+Inventory[[#This Row],[Safety_Stock]]-Inventory[[#This Row],[Current_Inventory]])</f>
        <v>442</v>
      </c>
    </row>
    <row r="1723" spans="1:19" x14ac:dyDescent="0.25">
      <c r="A1723">
        <v>1722</v>
      </c>
      <c r="B1723" t="s">
        <v>1744</v>
      </c>
      <c r="C1723" s="4" t="s">
        <v>21</v>
      </c>
      <c r="D1723" t="s">
        <v>14</v>
      </c>
      <c r="E1723" s="4">
        <v>44</v>
      </c>
      <c r="F1723" s="4">
        <v>8</v>
      </c>
      <c r="G1723" s="4">
        <v>150</v>
      </c>
      <c r="H1723" s="4">
        <v>94</v>
      </c>
      <c r="I1723" s="4">
        <v>71</v>
      </c>
      <c r="J1723" s="6">
        <v>1366.27</v>
      </c>
      <c r="K1723" s="4">
        <v>0.91700000000000004</v>
      </c>
      <c r="L1723" s="4" t="s">
        <v>19</v>
      </c>
      <c r="M1723" s="4">
        <f>Inventory[[#This Row],[Daily_Demand]]*Inventory[[#This Row],[Lead_Time_Days]]</f>
        <v>352</v>
      </c>
      <c r="N1723" s="4">
        <f>MAX(0, Inventory[[#This Row],[Demand_Duration_Lead_time]]+Inventory[[#This Row],[Safety_Stock]]-Inventory[[#This Row],[Current_Inventory]])</f>
        <v>296</v>
      </c>
      <c r="O17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23" s="8">
        <f>Inventory[[#This Row],[Current_Inventory]]*Inventory[[#This Row],[Unit_Cost]]</f>
        <v>204940.5</v>
      </c>
      <c r="Q1723" t="str">
        <f>IF(Inventory[[#This Row],[Stockout_Risk_Score]] &gt;= 0.8, "Critical",
   IF(Inventory[[#This Row],[Stockout_Risk_Score]] &gt;= 0.6, "High",
      IF(Inventory[[#This Row],[Stockout_Risk_Score]] &gt;= 0.3, "Medium", "Low")
   )
)</f>
        <v>Critical</v>
      </c>
      <c r="R1723">
        <f>Inventory[[#This Row],[Lead_Time_Days]]*0.8</f>
        <v>6.4</v>
      </c>
      <c r="S1723">
        <f>MAX(0,Inventory[[#This Row],[Daily_Demand]]*Inventory[[#This Row],[Adj_Lead_Time]]+Inventory[[#This Row],[Safety_Stock]]-Inventory[[#This Row],[Current_Inventory]])</f>
        <v>225.60000000000002</v>
      </c>
    </row>
    <row r="1724" spans="1:19" x14ac:dyDescent="0.25">
      <c r="A1724">
        <v>1723</v>
      </c>
      <c r="B1724" t="s">
        <v>1745</v>
      </c>
      <c r="C1724" s="4" t="s">
        <v>17</v>
      </c>
      <c r="D1724" t="s">
        <v>14</v>
      </c>
      <c r="E1724" s="4">
        <v>183</v>
      </c>
      <c r="F1724" s="4">
        <v>14</v>
      </c>
      <c r="G1724" s="4">
        <v>689</v>
      </c>
      <c r="H1724" s="4">
        <v>44</v>
      </c>
      <c r="I1724" s="4">
        <v>117</v>
      </c>
      <c r="J1724" s="6">
        <v>235.89</v>
      </c>
      <c r="K1724" s="4">
        <v>0.36099999999999999</v>
      </c>
      <c r="L1724" s="4" t="s">
        <v>19</v>
      </c>
      <c r="M1724" s="4">
        <f>Inventory[[#This Row],[Daily_Demand]]*Inventory[[#This Row],[Lead_Time_Days]]</f>
        <v>2562</v>
      </c>
      <c r="N1724" s="4">
        <f>MAX(0, Inventory[[#This Row],[Demand_Duration_Lead_time]]+Inventory[[#This Row],[Safety_Stock]]-Inventory[[#This Row],[Current_Inventory]])</f>
        <v>1917</v>
      </c>
      <c r="O17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24" s="8">
        <f>Inventory[[#This Row],[Current_Inventory]]*Inventory[[#This Row],[Unit_Cost]]</f>
        <v>162528.21</v>
      </c>
      <c r="Q1724" t="str">
        <f>IF(Inventory[[#This Row],[Stockout_Risk_Score]] &gt;= 0.8, "Critical",
   IF(Inventory[[#This Row],[Stockout_Risk_Score]] &gt;= 0.6, "High",
      IF(Inventory[[#This Row],[Stockout_Risk_Score]] &gt;= 0.3, "Medium", "Low")
   )
)</f>
        <v>Medium</v>
      </c>
      <c r="R1724">
        <f>Inventory[[#This Row],[Lead_Time_Days]]*0.8</f>
        <v>11.200000000000001</v>
      </c>
      <c r="S1724">
        <f>MAX(0,Inventory[[#This Row],[Daily_Demand]]*Inventory[[#This Row],[Adj_Lead_Time]]+Inventory[[#This Row],[Safety_Stock]]-Inventory[[#This Row],[Current_Inventory]])</f>
        <v>1404.6000000000004</v>
      </c>
    </row>
    <row r="1725" spans="1:19" x14ac:dyDescent="0.25">
      <c r="A1725">
        <v>1724</v>
      </c>
      <c r="B1725" t="s">
        <v>1746</v>
      </c>
      <c r="C1725" s="4" t="s">
        <v>26</v>
      </c>
      <c r="D1725" t="s">
        <v>22</v>
      </c>
      <c r="E1725" s="4">
        <v>84</v>
      </c>
      <c r="F1725" s="4">
        <v>6</v>
      </c>
      <c r="G1725" s="4">
        <v>704</v>
      </c>
      <c r="H1725" s="4">
        <v>126</v>
      </c>
      <c r="I1725" s="4">
        <v>365</v>
      </c>
      <c r="J1725" s="6">
        <v>414.71</v>
      </c>
      <c r="K1725" s="4">
        <v>0.41899999999999998</v>
      </c>
      <c r="L1725" s="4" t="s">
        <v>19</v>
      </c>
      <c r="M1725" s="4">
        <f>Inventory[[#This Row],[Daily_Demand]]*Inventory[[#This Row],[Lead_Time_Days]]</f>
        <v>504</v>
      </c>
      <c r="N1725" s="4">
        <f>MAX(0, Inventory[[#This Row],[Demand_Duration_Lead_time]]+Inventory[[#This Row],[Safety_Stock]]-Inventory[[#This Row],[Current_Inventory]])</f>
        <v>0</v>
      </c>
      <c r="O17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25" s="8">
        <f>Inventory[[#This Row],[Current_Inventory]]*Inventory[[#This Row],[Unit_Cost]]</f>
        <v>291955.83999999997</v>
      </c>
      <c r="Q1725" t="str">
        <f>IF(Inventory[[#This Row],[Stockout_Risk_Score]] &gt;= 0.8, "Critical",
   IF(Inventory[[#This Row],[Stockout_Risk_Score]] &gt;= 0.6, "High",
      IF(Inventory[[#This Row],[Stockout_Risk_Score]] &gt;= 0.3, "Medium", "Low")
   )
)</f>
        <v>Medium</v>
      </c>
      <c r="R1725">
        <f>Inventory[[#This Row],[Lead_Time_Days]]*0.8</f>
        <v>4.8000000000000007</v>
      </c>
      <c r="S1725">
        <f>MAX(0,Inventory[[#This Row],[Daily_Demand]]*Inventory[[#This Row],[Adj_Lead_Time]]+Inventory[[#This Row],[Safety_Stock]]-Inventory[[#This Row],[Current_Inventory]])</f>
        <v>0</v>
      </c>
    </row>
    <row r="1726" spans="1:19" x14ac:dyDescent="0.25">
      <c r="A1726">
        <v>1725</v>
      </c>
      <c r="B1726" t="s">
        <v>1747</v>
      </c>
      <c r="C1726" s="4" t="s">
        <v>17</v>
      </c>
      <c r="D1726" t="s">
        <v>18</v>
      </c>
      <c r="E1726" s="4">
        <v>145</v>
      </c>
      <c r="F1726" s="4">
        <v>14</v>
      </c>
      <c r="G1726" s="4">
        <v>36</v>
      </c>
      <c r="H1726" s="4">
        <v>185</v>
      </c>
      <c r="I1726" s="4">
        <v>114</v>
      </c>
      <c r="J1726" s="6">
        <v>1343.75</v>
      </c>
      <c r="K1726" s="4">
        <v>0.76100000000000001</v>
      </c>
      <c r="L1726" s="4" t="s">
        <v>27</v>
      </c>
      <c r="M1726" s="4">
        <f>Inventory[[#This Row],[Daily_Demand]]*Inventory[[#This Row],[Lead_Time_Days]]</f>
        <v>2030</v>
      </c>
      <c r="N1726" s="4">
        <f>MAX(0, Inventory[[#This Row],[Demand_Duration_Lead_time]]+Inventory[[#This Row],[Safety_Stock]]-Inventory[[#This Row],[Current_Inventory]])</f>
        <v>2179</v>
      </c>
      <c r="O17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26" s="8">
        <f>Inventory[[#This Row],[Current_Inventory]]*Inventory[[#This Row],[Unit_Cost]]</f>
        <v>48375</v>
      </c>
      <c r="Q1726" t="str">
        <f>IF(Inventory[[#This Row],[Stockout_Risk_Score]] &gt;= 0.8, "Critical",
   IF(Inventory[[#This Row],[Stockout_Risk_Score]] &gt;= 0.6, "High",
      IF(Inventory[[#This Row],[Stockout_Risk_Score]] &gt;= 0.3, "Medium", "Low")
   )
)</f>
        <v>High</v>
      </c>
      <c r="R1726">
        <f>Inventory[[#This Row],[Lead_Time_Days]]*0.8</f>
        <v>11.200000000000001</v>
      </c>
      <c r="S1726">
        <f>MAX(0,Inventory[[#This Row],[Daily_Demand]]*Inventory[[#This Row],[Adj_Lead_Time]]+Inventory[[#This Row],[Safety_Stock]]-Inventory[[#This Row],[Current_Inventory]])</f>
        <v>1773.0000000000002</v>
      </c>
    </row>
    <row r="1727" spans="1:19" x14ac:dyDescent="0.25">
      <c r="A1727">
        <v>1726</v>
      </c>
      <c r="B1727" t="s">
        <v>1748</v>
      </c>
      <c r="C1727" s="4" t="s">
        <v>41</v>
      </c>
      <c r="D1727" t="s">
        <v>22</v>
      </c>
      <c r="E1727" s="4">
        <v>35</v>
      </c>
      <c r="F1727" s="4">
        <v>2</v>
      </c>
      <c r="G1727" s="4">
        <v>204</v>
      </c>
      <c r="H1727" s="4">
        <v>285</v>
      </c>
      <c r="I1727" s="4">
        <v>341</v>
      </c>
      <c r="J1727" s="6">
        <v>979.51</v>
      </c>
      <c r="K1727" s="4">
        <v>0.79400000000000004</v>
      </c>
      <c r="L1727" s="4" t="s">
        <v>19</v>
      </c>
      <c r="M1727" s="4">
        <f>Inventory[[#This Row],[Daily_Demand]]*Inventory[[#This Row],[Lead_Time_Days]]</f>
        <v>70</v>
      </c>
      <c r="N1727" s="4">
        <f>MAX(0, Inventory[[#This Row],[Demand_Duration_Lead_time]]+Inventory[[#This Row],[Safety_Stock]]-Inventory[[#This Row],[Current_Inventory]])</f>
        <v>151</v>
      </c>
      <c r="O17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27" s="8">
        <f>Inventory[[#This Row],[Current_Inventory]]*Inventory[[#This Row],[Unit_Cost]]</f>
        <v>199820.04</v>
      </c>
      <c r="Q1727" t="str">
        <f>IF(Inventory[[#This Row],[Stockout_Risk_Score]] &gt;= 0.8, "Critical",
   IF(Inventory[[#This Row],[Stockout_Risk_Score]] &gt;= 0.6, "High",
      IF(Inventory[[#This Row],[Stockout_Risk_Score]] &gt;= 0.3, "Medium", "Low")
   )
)</f>
        <v>High</v>
      </c>
      <c r="R1727">
        <f>Inventory[[#This Row],[Lead_Time_Days]]*0.8</f>
        <v>1.6</v>
      </c>
      <c r="S1727">
        <f>MAX(0,Inventory[[#This Row],[Daily_Demand]]*Inventory[[#This Row],[Adj_Lead_Time]]+Inventory[[#This Row],[Safety_Stock]]-Inventory[[#This Row],[Current_Inventory]])</f>
        <v>137</v>
      </c>
    </row>
    <row r="1728" spans="1:19" x14ac:dyDescent="0.25">
      <c r="A1728">
        <v>1727</v>
      </c>
      <c r="B1728" t="s">
        <v>1749</v>
      </c>
      <c r="C1728" s="4" t="s">
        <v>21</v>
      </c>
      <c r="D1728" t="s">
        <v>22</v>
      </c>
      <c r="E1728" s="4">
        <v>120</v>
      </c>
      <c r="F1728" s="4">
        <v>8</v>
      </c>
      <c r="G1728" s="4">
        <v>410</v>
      </c>
      <c r="H1728" s="4">
        <v>94</v>
      </c>
      <c r="I1728" s="4">
        <v>266</v>
      </c>
      <c r="J1728" s="6">
        <v>1485.78</v>
      </c>
      <c r="K1728" s="4">
        <v>8.4000000000000005E-2</v>
      </c>
      <c r="L1728" s="4" t="s">
        <v>27</v>
      </c>
      <c r="M1728" s="4">
        <f>Inventory[[#This Row],[Daily_Demand]]*Inventory[[#This Row],[Lead_Time_Days]]</f>
        <v>960</v>
      </c>
      <c r="N1728" s="4">
        <f>MAX(0, Inventory[[#This Row],[Demand_Duration_Lead_time]]+Inventory[[#This Row],[Safety_Stock]]-Inventory[[#This Row],[Current_Inventory]])</f>
        <v>644</v>
      </c>
      <c r="O17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28" s="8">
        <f>Inventory[[#This Row],[Current_Inventory]]*Inventory[[#This Row],[Unit_Cost]]</f>
        <v>609169.80000000005</v>
      </c>
      <c r="Q1728" t="str">
        <f>IF(Inventory[[#This Row],[Stockout_Risk_Score]] &gt;= 0.8, "Critical",
   IF(Inventory[[#This Row],[Stockout_Risk_Score]] &gt;= 0.6, "High",
      IF(Inventory[[#This Row],[Stockout_Risk_Score]] &gt;= 0.3, "Medium", "Low")
   )
)</f>
        <v>Low</v>
      </c>
      <c r="R1728">
        <f>Inventory[[#This Row],[Lead_Time_Days]]*0.8</f>
        <v>6.4</v>
      </c>
      <c r="S1728">
        <f>MAX(0,Inventory[[#This Row],[Daily_Demand]]*Inventory[[#This Row],[Adj_Lead_Time]]+Inventory[[#This Row],[Safety_Stock]]-Inventory[[#This Row],[Current_Inventory]])</f>
        <v>452</v>
      </c>
    </row>
    <row r="1729" spans="1:19" x14ac:dyDescent="0.25">
      <c r="A1729">
        <v>1728</v>
      </c>
      <c r="B1729" t="s">
        <v>1750</v>
      </c>
      <c r="C1729" s="4" t="s">
        <v>26</v>
      </c>
      <c r="D1729" t="s">
        <v>18</v>
      </c>
      <c r="E1729" s="4">
        <v>171</v>
      </c>
      <c r="F1729" s="4">
        <v>8</v>
      </c>
      <c r="G1729" s="4">
        <v>442</v>
      </c>
      <c r="H1729" s="4">
        <v>126</v>
      </c>
      <c r="I1729" s="4">
        <v>78</v>
      </c>
      <c r="J1729" s="6">
        <v>597.54</v>
      </c>
      <c r="K1729" s="4">
        <v>0.70399999999999996</v>
      </c>
      <c r="L1729" s="4" t="s">
        <v>27</v>
      </c>
      <c r="M1729" s="4">
        <f>Inventory[[#This Row],[Daily_Demand]]*Inventory[[#This Row],[Lead_Time_Days]]</f>
        <v>1368</v>
      </c>
      <c r="N1729" s="4">
        <f>MAX(0, Inventory[[#This Row],[Demand_Duration_Lead_time]]+Inventory[[#This Row],[Safety_Stock]]-Inventory[[#This Row],[Current_Inventory]])</f>
        <v>1052</v>
      </c>
      <c r="O17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29" s="8">
        <f>Inventory[[#This Row],[Current_Inventory]]*Inventory[[#This Row],[Unit_Cost]]</f>
        <v>264112.68</v>
      </c>
      <c r="Q1729" t="str">
        <f>IF(Inventory[[#This Row],[Stockout_Risk_Score]] &gt;= 0.8, "Critical",
   IF(Inventory[[#This Row],[Stockout_Risk_Score]] &gt;= 0.6, "High",
      IF(Inventory[[#This Row],[Stockout_Risk_Score]] &gt;= 0.3, "Medium", "Low")
   )
)</f>
        <v>High</v>
      </c>
      <c r="R1729">
        <f>Inventory[[#This Row],[Lead_Time_Days]]*0.8</f>
        <v>6.4</v>
      </c>
      <c r="S1729">
        <f>MAX(0,Inventory[[#This Row],[Daily_Demand]]*Inventory[[#This Row],[Adj_Lead_Time]]+Inventory[[#This Row],[Safety_Stock]]-Inventory[[#This Row],[Current_Inventory]])</f>
        <v>778.40000000000009</v>
      </c>
    </row>
    <row r="1730" spans="1:19" x14ac:dyDescent="0.25">
      <c r="A1730">
        <v>1729</v>
      </c>
      <c r="B1730" t="s">
        <v>1751</v>
      </c>
      <c r="C1730" s="4" t="s">
        <v>13</v>
      </c>
      <c r="D1730" t="s">
        <v>18</v>
      </c>
      <c r="E1730" s="4">
        <v>67</v>
      </c>
      <c r="F1730" s="4">
        <v>11</v>
      </c>
      <c r="G1730" s="4">
        <v>461</v>
      </c>
      <c r="H1730" s="4">
        <v>213</v>
      </c>
      <c r="I1730" s="4">
        <v>242</v>
      </c>
      <c r="J1730" s="6">
        <v>1332.94</v>
      </c>
      <c r="K1730" s="4">
        <v>0.48299999999999998</v>
      </c>
      <c r="L1730" s="4" t="s">
        <v>15</v>
      </c>
      <c r="M1730" s="4">
        <f>Inventory[[#This Row],[Daily_Demand]]*Inventory[[#This Row],[Lead_Time_Days]]</f>
        <v>737</v>
      </c>
      <c r="N1730" s="4">
        <f>MAX(0, Inventory[[#This Row],[Demand_Duration_Lead_time]]+Inventory[[#This Row],[Safety_Stock]]-Inventory[[#This Row],[Current_Inventory]])</f>
        <v>489</v>
      </c>
      <c r="O17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30" s="8">
        <f>Inventory[[#This Row],[Current_Inventory]]*Inventory[[#This Row],[Unit_Cost]]</f>
        <v>614485.34</v>
      </c>
      <c r="Q1730" t="str">
        <f>IF(Inventory[[#This Row],[Stockout_Risk_Score]] &gt;= 0.8, "Critical",
   IF(Inventory[[#This Row],[Stockout_Risk_Score]] &gt;= 0.6, "High",
      IF(Inventory[[#This Row],[Stockout_Risk_Score]] &gt;= 0.3, "Medium", "Low")
   )
)</f>
        <v>Medium</v>
      </c>
      <c r="R1730">
        <f>Inventory[[#This Row],[Lead_Time_Days]]*0.8</f>
        <v>8.8000000000000007</v>
      </c>
      <c r="S1730">
        <f>MAX(0,Inventory[[#This Row],[Daily_Demand]]*Inventory[[#This Row],[Adj_Lead_Time]]+Inventory[[#This Row],[Safety_Stock]]-Inventory[[#This Row],[Current_Inventory]])</f>
        <v>341.6</v>
      </c>
    </row>
    <row r="1731" spans="1:19" x14ac:dyDescent="0.25">
      <c r="A1731">
        <v>1730</v>
      </c>
      <c r="B1731" t="s">
        <v>1752</v>
      </c>
      <c r="C1731" s="4" t="s">
        <v>26</v>
      </c>
      <c r="D1731" t="s">
        <v>14</v>
      </c>
      <c r="E1731" s="4">
        <v>52</v>
      </c>
      <c r="F1731" s="4">
        <v>7</v>
      </c>
      <c r="G1731" s="4">
        <v>715</v>
      </c>
      <c r="H1731" s="4">
        <v>155</v>
      </c>
      <c r="I1731" s="4">
        <v>105</v>
      </c>
      <c r="J1731" s="6">
        <v>395.07</v>
      </c>
      <c r="K1731" s="4">
        <v>0.13400000000000001</v>
      </c>
      <c r="L1731" s="4" t="s">
        <v>15</v>
      </c>
      <c r="M1731" s="4">
        <f>Inventory[[#This Row],[Daily_Demand]]*Inventory[[#This Row],[Lead_Time_Days]]</f>
        <v>364</v>
      </c>
      <c r="N1731" s="4">
        <f>MAX(0, Inventory[[#This Row],[Demand_Duration_Lead_time]]+Inventory[[#This Row],[Safety_Stock]]-Inventory[[#This Row],[Current_Inventory]])</f>
        <v>0</v>
      </c>
      <c r="O17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31" s="8">
        <f>Inventory[[#This Row],[Current_Inventory]]*Inventory[[#This Row],[Unit_Cost]]</f>
        <v>282475.05</v>
      </c>
      <c r="Q1731" t="str">
        <f>IF(Inventory[[#This Row],[Stockout_Risk_Score]] &gt;= 0.8, "Critical",
   IF(Inventory[[#This Row],[Stockout_Risk_Score]] &gt;= 0.6, "High",
      IF(Inventory[[#This Row],[Stockout_Risk_Score]] &gt;= 0.3, "Medium", "Low")
   )
)</f>
        <v>Low</v>
      </c>
      <c r="R1731">
        <f>Inventory[[#This Row],[Lead_Time_Days]]*0.8</f>
        <v>5.6000000000000005</v>
      </c>
      <c r="S1731">
        <f>MAX(0,Inventory[[#This Row],[Daily_Demand]]*Inventory[[#This Row],[Adj_Lead_Time]]+Inventory[[#This Row],[Safety_Stock]]-Inventory[[#This Row],[Current_Inventory]])</f>
        <v>0</v>
      </c>
    </row>
    <row r="1732" spans="1:19" x14ac:dyDescent="0.25">
      <c r="A1732">
        <v>1731</v>
      </c>
      <c r="B1732" t="s">
        <v>1753</v>
      </c>
      <c r="C1732" s="4" t="s">
        <v>13</v>
      </c>
      <c r="D1732" t="s">
        <v>22</v>
      </c>
      <c r="E1732" s="4">
        <v>91</v>
      </c>
      <c r="F1732" s="4">
        <v>5</v>
      </c>
      <c r="G1732" s="4">
        <v>674</v>
      </c>
      <c r="H1732" s="4">
        <v>224</v>
      </c>
      <c r="I1732" s="4">
        <v>387</v>
      </c>
      <c r="J1732" s="6">
        <v>1110.24</v>
      </c>
      <c r="K1732" s="4">
        <v>0.26500000000000001</v>
      </c>
      <c r="L1732" s="4" t="s">
        <v>19</v>
      </c>
      <c r="M1732" s="4">
        <f>Inventory[[#This Row],[Daily_Demand]]*Inventory[[#This Row],[Lead_Time_Days]]</f>
        <v>455</v>
      </c>
      <c r="N1732" s="4">
        <f>MAX(0, Inventory[[#This Row],[Demand_Duration_Lead_time]]+Inventory[[#This Row],[Safety_Stock]]-Inventory[[#This Row],[Current_Inventory]])</f>
        <v>5</v>
      </c>
      <c r="O17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32" s="8">
        <f>Inventory[[#This Row],[Current_Inventory]]*Inventory[[#This Row],[Unit_Cost]]</f>
        <v>748301.76</v>
      </c>
      <c r="Q1732" t="str">
        <f>IF(Inventory[[#This Row],[Stockout_Risk_Score]] &gt;= 0.8, "Critical",
   IF(Inventory[[#This Row],[Stockout_Risk_Score]] &gt;= 0.6, "High",
      IF(Inventory[[#This Row],[Stockout_Risk_Score]] &gt;= 0.3, "Medium", "Low")
   )
)</f>
        <v>Low</v>
      </c>
      <c r="R1732">
        <f>Inventory[[#This Row],[Lead_Time_Days]]*0.8</f>
        <v>4</v>
      </c>
      <c r="S1732">
        <f>MAX(0,Inventory[[#This Row],[Daily_Demand]]*Inventory[[#This Row],[Adj_Lead_Time]]+Inventory[[#This Row],[Safety_Stock]]-Inventory[[#This Row],[Current_Inventory]])</f>
        <v>0</v>
      </c>
    </row>
    <row r="1733" spans="1:19" x14ac:dyDescent="0.25">
      <c r="A1733">
        <v>1732</v>
      </c>
      <c r="B1733" t="s">
        <v>1754</v>
      </c>
      <c r="C1733" s="4" t="s">
        <v>26</v>
      </c>
      <c r="D1733" t="s">
        <v>18</v>
      </c>
      <c r="E1733" s="4">
        <v>52</v>
      </c>
      <c r="F1733" s="4">
        <v>13</v>
      </c>
      <c r="G1733" s="4">
        <v>575</v>
      </c>
      <c r="H1733" s="4">
        <v>114</v>
      </c>
      <c r="I1733" s="4">
        <v>261</v>
      </c>
      <c r="J1733" s="6">
        <v>1917.71</v>
      </c>
      <c r="K1733" s="4">
        <v>4.4999999999999998E-2</v>
      </c>
      <c r="L1733" s="4" t="s">
        <v>27</v>
      </c>
      <c r="M1733" s="4">
        <f>Inventory[[#This Row],[Daily_Demand]]*Inventory[[#This Row],[Lead_Time_Days]]</f>
        <v>676</v>
      </c>
      <c r="N1733" s="4">
        <f>MAX(0, Inventory[[#This Row],[Demand_Duration_Lead_time]]+Inventory[[#This Row],[Safety_Stock]]-Inventory[[#This Row],[Current_Inventory]])</f>
        <v>215</v>
      </c>
      <c r="O17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33" s="8">
        <f>Inventory[[#This Row],[Current_Inventory]]*Inventory[[#This Row],[Unit_Cost]]</f>
        <v>1102683.25</v>
      </c>
      <c r="Q1733" t="str">
        <f>IF(Inventory[[#This Row],[Stockout_Risk_Score]] &gt;= 0.8, "Critical",
   IF(Inventory[[#This Row],[Stockout_Risk_Score]] &gt;= 0.6, "High",
      IF(Inventory[[#This Row],[Stockout_Risk_Score]] &gt;= 0.3, "Medium", "Low")
   )
)</f>
        <v>Low</v>
      </c>
      <c r="R1733">
        <f>Inventory[[#This Row],[Lead_Time_Days]]*0.8</f>
        <v>10.4</v>
      </c>
      <c r="S1733">
        <f>MAX(0,Inventory[[#This Row],[Daily_Demand]]*Inventory[[#This Row],[Adj_Lead_Time]]+Inventory[[#This Row],[Safety_Stock]]-Inventory[[#This Row],[Current_Inventory]])</f>
        <v>79.800000000000068</v>
      </c>
    </row>
    <row r="1734" spans="1:19" x14ac:dyDescent="0.25">
      <c r="A1734">
        <v>1733</v>
      </c>
      <c r="B1734" t="s">
        <v>1755</v>
      </c>
      <c r="C1734" s="4" t="s">
        <v>17</v>
      </c>
      <c r="D1734" t="s">
        <v>22</v>
      </c>
      <c r="E1734" s="4">
        <v>65</v>
      </c>
      <c r="F1734" s="4">
        <v>14</v>
      </c>
      <c r="G1734" s="4">
        <v>31</v>
      </c>
      <c r="H1734" s="4">
        <v>78</v>
      </c>
      <c r="I1734" s="4">
        <v>287</v>
      </c>
      <c r="J1734" s="6">
        <v>1275.03</v>
      </c>
      <c r="K1734" s="4">
        <v>0.36</v>
      </c>
      <c r="L1734" s="4" t="s">
        <v>19</v>
      </c>
      <c r="M1734" s="4">
        <f>Inventory[[#This Row],[Daily_Demand]]*Inventory[[#This Row],[Lead_Time_Days]]</f>
        <v>910</v>
      </c>
      <c r="N1734" s="4">
        <f>MAX(0, Inventory[[#This Row],[Demand_Duration_Lead_time]]+Inventory[[#This Row],[Safety_Stock]]-Inventory[[#This Row],[Current_Inventory]])</f>
        <v>957</v>
      </c>
      <c r="O17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34" s="8">
        <f>Inventory[[#This Row],[Current_Inventory]]*Inventory[[#This Row],[Unit_Cost]]</f>
        <v>39525.93</v>
      </c>
      <c r="Q1734" t="str">
        <f>IF(Inventory[[#This Row],[Stockout_Risk_Score]] &gt;= 0.8, "Critical",
   IF(Inventory[[#This Row],[Stockout_Risk_Score]] &gt;= 0.6, "High",
      IF(Inventory[[#This Row],[Stockout_Risk_Score]] &gt;= 0.3, "Medium", "Low")
   )
)</f>
        <v>Medium</v>
      </c>
      <c r="R1734">
        <f>Inventory[[#This Row],[Lead_Time_Days]]*0.8</f>
        <v>11.200000000000001</v>
      </c>
      <c r="S1734">
        <f>MAX(0,Inventory[[#This Row],[Daily_Demand]]*Inventory[[#This Row],[Adj_Lead_Time]]+Inventory[[#This Row],[Safety_Stock]]-Inventory[[#This Row],[Current_Inventory]])</f>
        <v>775.00000000000011</v>
      </c>
    </row>
    <row r="1735" spans="1:19" x14ac:dyDescent="0.25">
      <c r="A1735">
        <v>1734</v>
      </c>
      <c r="B1735" t="s">
        <v>1756</v>
      </c>
      <c r="C1735" s="4" t="s">
        <v>17</v>
      </c>
      <c r="D1735" t="s">
        <v>22</v>
      </c>
      <c r="E1735" s="4">
        <v>144</v>
      </c>
      <c r="F1735" s="4">
        <v>9</v>
      </c>
      <c r="G1735" s="4">
        <v>539</v>
      </c>
      <c r="H1735" s="4">
        <v>264</v>
      </c>
      <c r="I1735" s="4">
        <v>249</v>
      </c>
      <c r="J1735" s="6">
        <v>147.49</v>
      </c>
      <c r="K1735" s="4">
        <v>0.255</v>
      </c>
      <c r="L1735" s="4" t="s">
        <v>27</v>
      </c>
      <c r="M1735" s="4">
        <f>Inventory[[#This Row],[Daily_Demand]]*Inventory[[#This Row],[Lead_Time_Days]]</f>
        <v>1296</v>
      </c>
      <c r="N1735" s="4">
        <f>MAX(0, Inventory[[#This Row],[Demand_Duration_Lead_time]]+Inventory[[#This Row],[Safety_Stock]]-Inventory[[#This Row],[Current_Inventory]])</f>
        <v>1021</v>
      </c>
      <c r="O17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35" s="8">
        <f>Inventory[[#This Row],[Current_Inventory]]*Inventory[[#This Row],[Unit_Cost]]</f>
        <v>79497.11</v>
      </c>
      <c r="Q1735" t="str">
        <f>IF(Inventory[[#This Row],[Stockout_Risk_Score]] &gt;= 0.8, "Critical",
   IF(Inventory[[#This Row],[Stockout_Risk_Score]] &gt;= 0.6, "High",
      IF(Inventory[[#This Row],[Stockout_Risk_Score]] &gt;= 0.3, "Medium", "Low")
   )
)</f>
        <v>Low</v>
      </c>
      <c r="R1735">
        <f>Inventory[[#This Row],[Lead_Time_Days]]*0.8</f>
        <v>7.2</v>
      </c>
      <c r="S1735">
        <f>MAX(0,Inventory[[#This Row],[Daily_Demand]]*Inventory[[#This Row],[Adj_Lead_Time]]+Inventory[[#This Row],[Safety_Stock]]-Inventory[[#This Row],[Current_Inventory]])</f>
        <v>761.8</v>
      </c>
    </row>
    <row r="1736" spans="1:19" x14ac:dyDescent="0.25">
      <c r="A1736">
        <v>1735</v>
      </c>
      <c r="B1736" t="s">
        <v>1757</v>
      </c>
      <c r="C1736" s="4" t="s">
        <v>17</v>
      </c>
      <c r="D1736" t="s">
        <v>18</v>
      </c>
      <c r="E1736" s="4">
        <v>82</v>
      </c>
      <c r="F1736" s="4">
        <v>13</v>
      </c>
      <c r="G1736" s="4">
        <v>99</v>
      </c>
      <c r="H1736" s="4">
        <v>240</v>
      </c>
      <c r="I1736" s="4">
        <v>227</v>
      </c>
      <c r="J1736" s="6">
        <v>1978.09</v>
      </c>
      <c r="K1736" s="4">
        <v>0.38200000000000001</v>
      </c>
      <c r="L1736" s="4" t="s">
        <v>27</v>
      </c>
      <c r="M1736" s="4">
        <f>Inventory[[#This Row],[Daily_Demand]]*Inventory[[#This Row],[Lead_Time_Days]]</f>
        <v>1066</v>
      </c>
      <c r="N1736" s="4">
        <f>MAX(0, Inventory[[#This Row],[Demand_Duration_Lead_time]]+Inventory[[#This Row],[Safety_Stock]]-Inventory[[#This Row],[Current_Inventory]])</f>
        <v>1207</v>
      </c>
      <c r="O17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36" s="8">
        <f>Inventory[[#This Row],[Current_Inventory]]*Inventory[[#This Row],[Unit_Cost]]</f>
        <v>195830.91</v>
      </c>
      <c r="Q1736" t="str">
        <f>IF(Inventory[[#This Row],[Stockout_Risk_Score]] &gt;= 0.8, "Critical",
   IF(Inventory[[#This Row],[Stockout_Risk_Score]] &gt;= 0.6, "High",
      IF(Inventory[[#This Row],[Stockout_Risk_Score]] &gt;= 0.3, "Medium", "Low")
   )
)</f>
        <v>Medium</v>
      </c>
      <c r="R1736">
        <f>Inventory[[#This Row],[Lead_Time_Days]]*0.8</f>
        <v>10.4</v>
      </c>
      <c r="S1736">
        <f>MAX(0,Inventory[[#This Row],[Daily_Demand]]*Inventory[[#This Row],[Adj_Lead_Time]]+Inventory[[#This Row],[Safety_Stock]]-Inventory[[#This Row],[Current_Inventory]])</f>
        <v>993.80000000000018</v>
      </c>
    </row>
    <row r="1737" spans="1:19" x14ac:dyDescent="0.25">
      <c r="A1737">
        <v>1736</v>
      </c>
      <c r="B1737" t="s">
        <v>1758</v>
      </c>
      <c r="C1737" s="4" t="s">
        <v>41</v>
      </c>
      <c r="D1737" t="s">
        <v>14</v>
      </c>
      <c r="E1737" s="4">
        <v>188</v>
      </c>
      <c r="F1737" s="4">
        <v>12</v>
      </c>
      <c r="G1737" s="4">
        <v>693</v>
      </c>
      <c r="H1737" s="4">
        <v>212</v>
      </c>
      <c r="I1737" s="4">
        <v>202</v>
      </c>
      <c r="J1737" s="6">
        <v>355.89</v>
      </c>
      <c r="K1737" s="4">
        <v>0.57999999999999996</v>
      </c>
      <c r="L1737" s="4" t="s">
        <v>19</v>
      </c>
      <c r="M1737" s="4">
        <f>Inventory[[#This Row],[Daily_Demand]]*Inventory[[#This Row],[Lead_Time_Days]]</f>
        <v>2256</v>
      </c>
      <c r="N1737" s="4">
        <f>MAX(0, Inventory[[#This Row],[Demand_Duration_Lead_time]]+Inventory[[#This Row],[Safety_Stock]]-Inventory[[#This Row],[Current_Inventory]])</f>
        <v>1775</v>
      </c>
      <c r="O17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37" s="8">
        <f>Inventory[[#This Row],[Current_Inventory]]*Inventory[[#This Row],[Unit_Cost]]</f>
        <v>246631.77</v>
      </c>
      <c r="Q1737" t="str">
        <f>IF(Inventory[[#This Row],[Stockout_Risk_Score]] &gt;= 0.8, "Critical",
   IF(Inventory[[#This Row],[Stockout_Risk_Score]] &gt;= 0.6, "High",
      IF(Inventory[[#This Row],[Stockout_Risk_Score]] &gt;= 0.3, "Medium", "Low")
   )
)</f>
        <v>Medium</v>
      </c>
      <c r="R1737">
        <f>Inventory[[#This Row],[Lead_Time_Days]]*0.8</f>
        <v>9.6000000000000014</v>
      </c>
      <c r="S1737">
        <f>MAX(0,Inventory[[#This Row],[Daily_Demand]]*Inventory[[#This Row],[Adj_Lead_Time]]+Inventory[[#This Row],[Safety_Stock]]-Inventory[[#This Row],[Current_Inventory]])</f>
        <v>1323.8000000000002</v>
      </c>
    </row>
    <row r="1738" spans="1:19" x14ac:dyDescent="0.25">
      <c r="A1738">
        <v>1737</v>
      </c>
      <c r="B1738" t="s">
        <v>1759</v>
      </c>
      <c r="C1738" s="4" t="s">
        <v>13</v>
      </c>
      <c r="D1738" t="s">
        <v>22</v>
      </c>
      <c r="E1738" s="4">
        <v>22</v>
      </c>
      <c r="F1738" s="4">
        <v>3</v>
      </c>
      <c r="G1738" s="4">
        <v>321</v>
      </c>
      <c r="H1738" s="4">
        <v>257</v>
      </c>
      <c r="I1738" s="4">
        <v>93</v>
      </c>
      <c r="J1738" s="6">
        <v>1450.23</v>
      </c>
      <c r="K1738" s="4">
        <v>0.73199999999999998</v>
      </c>
      <c r="L1738" s="4" t="s">
        <v>27</v>
      </c>
      <c r="M1738" s="4">
        <f>Inventory[[#This Row],[Daily_Demand]]*Inventory[[#This Row],[Lead_Time_Days]]</f>
        <v>66</v>
      </c>
      <c r="N1738" s="4">
        <f>MAX(0, Inventory[[#This Row],[Demand_Duration_Lead_time]]+Inventory[[#This Row],[Safety_Stock]]-Inventory[[#This Row],[Current_Inventory]])</f>
        <v>2</v>
      </c>
      <c r="O17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38" s="8">
        <f>Inventory[[#This Row],[Current_Inventory]]*Inventory[[#This Row],[Unit_Cost]]</f>
        <v>465523.83</v>
      </c>
      <c r="Q1738" t="str">
        <f>IF(Inventory[[#This Row],[Stockout_Risk_Score]] &gt;= 0.8, "Critical",
   IF(Inventory[[#This Row],[Stockout_Risk_Score]] &gt;= 0.6, "High",
      IF(Inventory[[#This Row],[Stockout_Risk_Score]] &gt;= 0.3, "Medium", "Low")
   )
)</f>
        <v>High</v>
      </c>
      <c r="R1738">
        <f>Inventory[[#This Row],[Lead_Time_Days]]*0.8</f>
        <v>2.4000000000000004</v>
      </c>
      <c r="S1738">
        <f>MAX(0,Inventory[[#This Row],[Daily_Demand]]*Inventory[[#This Row],[Adj_Lead_Time]]+Inventory[[#This Row],[Safety_Stock]]-Inventory[[#This Row],[Current_Inventory]])</f>
        <v>0</v>
      </c>
    </row>
    <row r="1739" spans="1:19" x14ac:dyDescent="0.25">
      <c r="A1739">
        <v>1738</v>
      </c>
      <c r="B1739" t="s">
        <v>1760</v>
      </c>
      <c r="C1739" s="4" t="s">
        <v>17</v>
      </c>
      <c r="D1739" t="s">
        <v>18</v>
      </c>
      <c r="E1739" s="4">
        <v>159</v>
      </c>
      <c r="F1739" s="4">
        <v>3</v>
      </c>
      <c r="G1739" s="4">
        <v>235</v>
      </c>
      <c r="H1739" s="4">
        <v>258</v>
      </c>
      <c r="I1739" s="4">
        <v>217</v>
      </c>
      <c r="J1739" s="6">
        <v>1088.43</v>
      </c>
      <c r="K1739" s="4">
        <v>0.60499999999999998</v>
      </c>
      <c r="L1739" s="4" t="s">
        <v>19</v>
      </c>
      <c r="M1739" s="4">
        <f>Inventory[[#This Row],[Daily_Demand]]*Inventory[[#This Row],[Lead_Time_Days]]</f>
        <v>477</v>
      </c>
      <c r="N1739" s="4">
        <f>MAX(0, Inventory[[#This Row],[Demand_Duration_Lead_time]]+Inventory[[#This Row],[Safety_Stock]]-Inventory[[#This Row],[Current_Inventory]])</f>
        <v>500</v>
      </c>
      <c r="O17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39" s="8">
        <f>Inventory[[#This Row],[Current_Inventory]]*Inventory[[#This Row],[Unit_Cost]]</f>
        <v>255781.05000000002</v>
      </c>
      <c r="Q1739" t="str">
        <f>IF(Inventory[[#This Row],[Stockout_Risk_Score]] &gt;= 0.8, "Critical",
   IF(Inventory[[#This Row],[Stockout_Risk_Score]] &gt;= 0.6, "High",
      IF(Inventory[[#This Row],[Stockout_Risk_Score]] &gt;= 0.3, "Medium", "Low")
   )
)</f>
        <v>High</v>
      </c>
      <c r="R1739">
        <f>Inventory[[#This Row],[Lead_Time_Days]]*0.8</f>
        <v>2.4000000000000004</v>
      </c>
      <c r="S1739">
        <f>MAX(0,Inventory[[#This Row],[Daily_Demand]]*Inventory[[#This Row],[Adj_Lead_Time]]+Inventory[[#This Row],[Safety_Stock]]-Inventory[[#This Row],[Current_Inventory]])</f>
        <v>404.60000000000014</v>
      </c>
    </row>
    <row r="1740" spans="1:19" x14ac:dyDescent="0.25">
      <c r="A1740">
        <v>1739</v>
      </c>
      <c r="B1740" t="s">
        <v>1761</v>
      </c>
      <c r="C1740" s="4" t="s">
        <v>41</v>
      </c>
      <c r="D1740" t="s">
        <v>14</v>
      </c>
      <c r="E1740" s="4">
        <v>32</v>
      </c>
      <c r="F1740" s="4">
        <v>3</v>
      </c>
      <c r="G1740" s="4">
        <v>267</v>
      </c>
      <c r="H1740" s="4">
        <v>153</v>
      </c>
      <c r="I1740" s="4">
        <v>336</v>
      </c>
      <c r="J1740" s="6">
        <v>624</v>
      </c>
      <c r="K1740" s="4">
        <v>0.67800000000000005</v>
      </c>
      <c r="L1740" s="4" t="s">
        <v>27</v>
      </c>
      <c r="M1740" s="4">
        <f>Inventory[[#This Row],[Daily_Demand]]*Inventory[[#This Row],[Lead_Time_Days]]</f>
        <v>96</v>
      </c>
      <c r="N1740" s="4">
        <f>MAX(0, Inventory[[#This Row],[Demand_Duration_Lead_time]]+Inventory[[#This Row],[Safety_Stock]]-Inventory[[#This Row],[Current_Inventory]])</f>
        <v>0</v>
      </c>
      <c r="O17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40" s="8">
        <f>Inventory[[#This Row],[Current_Inventory]]*Inventory[[#This Row],[Unit_Cost]]</f>
        <v>166608</v>
      </c>
      <c r="Q1740" t="str">
        <f>IF(Inventory[[#This Row],[Stockout_Risk_Score]] &gt;= 0.8, "Critical",
   IF(Inventory[[#This Row],[Stockout_Risk_Score]] &gt;= 0.6, "High",
      IF(Inventory[[#This Row],[Stockout_Risk_Score]] &gt;= 0.3, "Medium", "Low")
   )
)</f>
        <v>High</v>
      </c>
      <c r="R1740">
        <f>Inventory[[#This Row],[Lead_Time_Days]]*0.8</f>
        <v>2.4000000000000004</v>
      </c>
      <c r="S1740">
        <f>MAX(0,Inventory[[#This Row],[Daily_Demand]]*Inventory[[#This Row],[Adj_Lead_Time]]+Inventory[[#This Row],[Safety_Stock]]-Inventory[[#This Row],[Current_Inventory]])</f>
        <v>0</v>
      </c>
    </row>
    <row r="1741" spans="1:19" x14ac:dyDescent="0.25">
      <c r="A1741">
        <v>1740</v>
      </c>
      <c r="B1741" t="s">
        <v>1762</v>
      </c>
      <c r="C1741" s="4" t="s">
        <v>13</v>
      </c>
      <c r="D1741" t="s">
        <v>22</v>
      </c>
      <c r="E1741" s="4">
        <v>84</v>
      </c>
      <c r="F1741" s="4">
        <v>4</v>
      </c>
      <c r="G1741" s="4">
        <v>560</v>
      </c>
      <c r="H1741" s="4">
        <v>292</v>
      </c>
      <c r="I1741" s="4">
        <v>246</v>
      </c>
      <c r="J1741" s="6">
        <v>395.76</v>
      </c>
      <c r="K1741" s="4">
        <v>0.86599999999999999</v>
      </c>
      <c r="L1741" s="4" t="s">
        <v>19</v>
      </c>
      <c r="M1741" s="4">
        <f>Inventory[[#This Row],[Daily_Demand]]*Inventory[[#This Row],[Lead_Time_Days]]</f>
        <v>336</v>
      </c>
      <c r="N1741" s="4">
        <f>MAX(0, Inventory[[#This Row],[Demand_Duration_Lead_time]]+Inventory[[#This Row],[Safety_Stock]]-Inventory[[#This Row],[Current_Inventory]])</f>
        <v>68</v>
      </c>
      <c r="O17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41" s="8">
        <f>Inventory[[#This Row],[Current_Inventory]]*Inventory[[#This Row],[Unit_Cost]]</f>
        <v>221625.60000000001</v>
      </c>
      <c r="Q1741" t="str">
        <f>IF(Inventory[[#This Row],[Stockout_Risk_Score]] &gt;= 0.8, "Critical",
   IF(Inventory[[#This Row],[Stockout_Risk_Score]] &gt;= 0.6, "High",
      IF(Inventory[[#This Row],[Stockout_Risk_Score]] &gt;= 0.3, "Medium", "Low")
   )
)</f>
        <v>Critical</v>
      </c>
      <c r="R1741">
        <f>Inventory[[#This Row],[Lead_Time_Days]]*0.8</f>
        <v>3.2</v>
      </c>
      <c r="S1741">
        <f>MAX(0,Inventory[[#This Row],[Daily_Demand]]*Inventory[[#This Row],[Adj_Lead_Time]]+Inventory[[#This Row],[Safety_Stock]]-Inventory[[#This Row],[Current_Inventory]])</f>
        <v>0.79999999999995453</v>
      </c>
    </row>
    <row r="1742" spans="1:19" x14ac:dyDescent="0.25">
      <c r="A1742">
        <v>1741</v>
      </c>
      <c r="B1742" t="s">
        <v>1763</v>
      </c>
      <c r="C1742" s="4" t="s">
        <v>26</v>
      </c>
      <c r="D1742" t="s">
        <v>18</v>
      </c>
      <c r="E1742" s="4">
        <v>184</v>
      </c>
      <c r="F1742" s="4">
        <v>7</v>
      </c>
      <c r="G1742" s="4">
        <v>291</v>
      </c>
      <c r="H1742" s="4">
        <v>250</v>
      </c>
      <c r="I1742" s="4">
        <v>386</v>
      </c>
      <c r="J1742" s="6">
        <v>396.52</v>
      </c>
      <c r="K1742" s="4">
        <v>0.874</v>
      </c>
      <c r="L1742" s="4" t="s">
        <v>19</v>
      </c>
      <c r="M1742" s="4">
        <f>Inventory[[#This Row],[Daily_Demand]]*Inventory[[#This Row],[Lead_Time_Days]]</f>
        <v>1288</v>
      </c>
      <c r="N1742" s="4">
        <f>MAX(0, Inventory[[#This Row],[Demand_Duration_Lead_time]]+Inventory[[#This Row],[Safety_Stock]]-Inventory[[#This Row],[Current_Inventory]])</f>
        <v>1247</v>
      </c>
      <c r="O17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42" s="8">
        <f>Inventory[[#This Row],[Current_Inventory]]*Inventory[[#This Row],[Unit_Cost]]</f>
        <v>115387.31999999999</v>
      </c>
      <c r="Q1742" t="str">
        <f>IF(Inventory[[#This Row],[Stockout_Risk_Score]] &gt;= 0.8, "Critical",
   IF(Inventory[[#This Row],[Stockout_Risk_Score]] &gt;= 0.6, "High",
      IF(Inventory[[#This Row],[Stockout_Risk_Score]] &gt;= 0.3, "Medium", "Low")
   )
)</f>
        <v>Critical</v>
      </c>
      <c r="R1742">
        <f>Inventory[[#This Row],[Lead_Time_Days]]*0.8</f>
        <v>5.6000000000000005</v>
      </c>
      <c r="S1742">
        <f>MAX(0,Inventory[[#This Row],[Daily_Demand]]*Inventory[[#This Row],[Adj_Lead_Time]]+Inventory[[#This Row],[Safety_Stock]]-Inventory[[#This Row],[Current_Inventory]])</f>
        <v>989.40000000000009</v>
      </c>
    </row>
    <row r="1743" spans="1:19" x14ac:dyDescent="0.25">
      <c r="A1743">
        <v>1742</v>
      </c>
      <c r="B1743" t="s">
        <v>1764</v>
      </c>
      <c r="C1743" s="4" t="s">
        <v>41</v>
      </c>
      <c r="D1743" t="s">
        <v>22</v>
      </c>
      <c r="E1743" s="4">
        <v>20</v>
      </c>
      <c r="F1743" s="4">
        <v>2</v>
      </c>
      <c r="G1743" s="4">
        <v>152</v>
      </c>
      <c r="H1743" s="4">
        <v>238</v>
      </c>
      <c r="I1743" s="4">
        <v>123</v>
      </c>
      <c r="J1743" s="6">
        <v>1723.88</v>
      </c>
      <c r="K1743" s="4">
        <v>0.86099999999999999</v>
      </c>
      <c r="L1743" s="4" t="s">
        <v>15</v>
      </c>
      <c r="M1743" s="4">
        <f>Inventory[[#This Row],[Daily_Demand]]*Inventory[[#This Row],[Lead_Time_Days]]</f>
        <v>40</v>
      </c>
      <c r="N1743" s="4">
        <f>MAX(0, Inventory[[#This Row],[Demand_Duration_Lead_time]]+Inventory[[#This Row],[Safety_Stock]]-Inventory[[#This Row],[Current_Inventory]])</f>
        <v>126</v>
      </c>
      <c r="O17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43" s="8">
        <f>Inventory[[#This Row],[Current_Inventory]]*Inventory[[#This Row],[Unit_Cost]]</f>
        <v>262029.76</v>
      </c>
      <c r="Q1743" t="str">
        <f>IF(Inventory[[#This Row],[Stockout_Risk_Score]] &gt;= 0.8, "Critical",
   IF(Inventory[[#This Row],[Stockout_Risk_Score]] &gt;= 0.6, "High",
      IF(Inventory[[#This Row],[Stockout_Risk_Score]] &gt;= 0.3, "Medium", "Low")
   )
)</f>
        <v>Critical</v>
      </c>
      <c r="R1743">
        <f>Inventory[[#This Row],[Lead_Time_Days]]*0.8</f>
        <v>1.6</v>
      </c>
      <c r="S1743">
        <f>MAX(0,Inventory[[#This Row],[Daily_Demand]]*Inventory[[#This Row],[Adj_Lead_Time]]+Inventory[[#This Row],[Safety_Stock]]-Inventory[[#This Row],[Current_Inventory]])</f>
        <v>118</v>
      </c>
    </row>
    <row r="1744" spans="1:19" x14ac:dyDescent="0.25">
      <c r="A1744">
        <v>1743</v>
      </c>
      <c r="B1744" t="s">
        <v>1765</v>
      </c>
      <c r="C1744" s="4" t="s">
        <v>21</v>
      </c>
      <c r="D1744" t="s">
        <v>18</v>
      </c>
      <c r="E1744" s="4">
        <v>81</v>
      </c>
      <c r="F1744" s="4">
        <v>12</v>
      </c>
      <c r="G1744" s="4">
        <v>24</v>
      </c>
      <c r="H1744" s="4">
        <v>40</v>
      </c>
      <c r="I1744" s="4">
        <v>220</v>
      </c>
      <c r="J1744" s="6">
        <v>1752.18</v>
      </c>
      <c r="K1744" s="4">
        <v>0.153</v>
      </c>
      <c r="L1744" s="4" t="s">
        <v>15</v>
      </c>
      <c r="M1744" s="4">
        <f>Inventory[[#This Row],[Daily_Demand]]*Inventory[[#This Row],[Lead_Time_Days]]</f>
        <v>972</v>
      </c>
      <c r="N1744" s="4">
        <f>MAX(0, Inventory[[#This Row],[Demand_Duration_Lead_time]]+Inventory[[#This Row],[Safety_Stock]]-Inventory[[#This Row],[Current_Inventory]])</f>
        <v>988</v>
      </c>
      <c r="O17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44" s="8">
        <f>Inventory[[#This Row],[Current_Inventory]]*Inventory[[#This Row],[Unit_Cost]]</f>
        <v>42052.32</v>
      </c>
      <c r="Q1744" t="str">
        <f>IF(Inventory[[#This Row],[Stockout_Risk_Score]] &gt;= 0.8, "Critical",
   IF(Inventory[[#This Row],[Stockout_Risk_Score]] &gt;= 0.6, "High",
      IF(Inventory[[#This Row],[Stockout_Risk_Score]] &gt;= 0.3, "Medium", "Low")
   )
)</f>
        <v>Low</v>
      </c>
      <c r="R1744">
        <f>Inventory[[#This Row],[Lead_Time_Days]]*0.8</f>
        <v>9.6000000000000014</v>
      </c>
      <c r="S1744">
        <f>MAX(0,Inventory[[#This Row],[Daily_Demand]]*Inventory[[#This Row],[Adj_Lead_Time]]+Inventory[[#This Row],[Safety_Stock]]-Inventory[[#This Row],[Current_Inventory]])</f>
        <v>793.60000000000014</v>
      </c>
    </row>
    <row r="1745" spans="1:19" x14ac:dyDescent="0.25">
      <c r="A1745">
        <v>1744</v>
      </c>
      <c r="B1745" t="s">
        <v>1766</v>
      </c>
      <c r="C1745" s="4" t="s">
        <v>41</v>
      </c>
      <c r="D1745" t="s">
        <v>18</v>
      </c>
      <c r="E1745" s="4">
        <v>190</v>
      </c>
      <c r="F1745" s="4">
        <v>3</v>
      </c>
      <c r="G1745" s="4">
        <v>775</v>
      </c>
      <c r="H1745" s="4">
        <v>118</v>
      </c>
      <c r="I1745" s="4">
        <v>232</v>
      </c>
      <c r="J1745" s="6">
        <v>957.03</v>
      </c>
      <c r="K1745" s="4">
        <v>0.251</v>
      </c>
      <c r="L1745" s="4" t="s">
        <v>27</v>
      </c>
      <c r="M1745" s="4">
        <f>Inventory[[#This Row],[Daily_Demand]]*Inventory[[#This Row],[Lead_Time_Days]]</f>
        <v>570</v>
      </c>
      <c r="N1745" s="4">
        <f>MAX(0, Inventory[[#This Row],[Demand_Duration_Lead_time]]+Inventory[[#This Row],[Safety_Stock]]-Inventory[[#This Row],[Current_Inventory]])</f>
        <v>0</v>
      </c>
      <c r="O17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45" s="8">
        <f>Inventory[[#This Row],[Current_Inventory]]*Inventory[[#This Row],[Unit_Cost]]</f>
        <v>741698.25</v>
      </c>
      <c r="Q1745" t="str">
        <f>IF(Inventory[[#This Row],[Stockout_Risk_Score]] &gt;= 0.8, "Critical",
   IF(Inventory[[#This Row],[Stockout_Risk_Score]] &gt;= 0.6, "High",
      IF(Inventory[[#This Row],[Stockout_Risk_Score]] &gt;= 0.3, "Medium", "Low")
   )
)</f>
        <v>Low</v>
      </c>
      <c r="R1745">
        <f>Inventory[[#This Row],[Lead_Time_Days]]*0.8</f>
        <v>2.4000000000000004</v>
      </c>
      <c r="S1745">
        <f>MAX(0,Inventory[[#This Row],[Daily_Demand]]*Inventory[[#This Row],[Adj_Lead_Time]]+Inventory[[#This Row],[Safety_Stock]]-Inventory[[#This Row],[Current_Inventory]])</f>
        <v>0</v>
      </c>
    </row>
    <row r="1746" spans="1:19" x14ac:dyDescent="0.25">
      <c r="A1746">
        <v>1745</v>
      </c>
      <c r="B1746" t="s">
        <v>1767</v>
      </c>
      <c r="C1746" s="4" t="s">
        <v>41</v>
      </c>
      <c r="D1746" t="s">
        <v>22</v>
      </c>
      <c r="E1746" s="4">
        <v>141</v>
      </c>
      <c r="F1746" s="4">
        <v>11</v>
      </c>
      <c r="G1746" s="4">
        <v>561</v>
      </c>
      <c r="H1746" s="4">
        <v>36</v>
      </c>
      <c r="I1746" s="4">
        <v>65</v>
      </c>
      <c r="J1746" s="6">
        <v>252.06</v>
      </c>
      <c r="K1746" s="4">
        <v>0.502</v>
      </c>
      <c r="L1746" s="4" t="s">
        <v>19</v>
      </c>
      <c r="M1746" s="4">
        <f>Inventory[[#This Row],[Daily_Demand]]*Inventory[[#This Row],[Lead_Time_Days]]</f>
        <v>1551</v>
      </c>
      <c r="N1746" s="4">
        <f>MAX(0, Inventory[[#This Row],[Demand_Duration_Lead_time]]+Inventory[[#This Row],[Safety_Stock]]-Inventory[[#This Row],[Current_Inventory]])</f>
        <v>1026</v>
      </c>
      <c r="O17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46" s="8">
        <f>Inventory[[#This Row],[Current_Inventory]]*Inventory[[#This Row],[Unit_Cost]]</f>
        <v>141405.66</v>
      </c>
      <c r="Q1746" t="str">
        <f>IF(Inventory[[#This Row],[Stockout_Risk_Score]] &gt;= 0.8, "Critical",
   IF(Inventory[[#This Row],[Stockout_Risk_Score]] &gt;= 0.6, "High",
      IF(Inventory[[#This Row],[Stockout_Risk_Score]] &gt;= 0.3, "Medium", "Low")
   )
)</f>
        <v>Medium</v>
      </c>
      <c r="R1746">
        <f>Inventory[[#This Row],[Lead_Time_Days]]*0.8</f>
        <v>8.8000000000000007</v>
      </c>
      <c r="S1746">
        <f>MAX(0,Inventory[[#This Row],[Daily_Demand]]*Inventory[[#This Row],[Adj_Lead_Time]]+Inventory[[#This Row],[Safety_Stock]]-Inventory[[#This Row],[Current_Inventory]])</f>
        <v>715.80000000000018</v>
      </c>
    </row>
    <row r="1747" spans="1:19" x14ac:dyDescent="0.25">
      <c r="A1747">
        <v>1746</v>
      </c>
      <c r="B1747" t="s">
        <v>1768</v>
      </c>
      <c r="C1747" s="4" t="s">
        <v>13</v>
      </c>
      <c r="D1747" t="s">
        <v>22</v>
      </c>
      <c r="E1747" s="4">
        <v>30</v>
      </c>
      <c r="F1747" s="4">
        <v>3</v>
      </c>
      <c r="G1747" s="4">
        <v>648</v>
      </c>
      <c r="H1747" s="4">
        <v>169</v>
      </c>
      <c r="I1747" s="4">
        <v>117</v>
      </c>
      <c r="J1747" s="6">
        <v>1774.12</v>
      </c>
      <c r="K1747" s="4">
        <v>0.35899999999999999</v>
      </c>
      <c r="L1747" s="4" t="s">
        <v>19</v>
      </c>
      <c r="M1747" s="4">
        <f>Inventory[[#This Row],[Daily_Demand]]*Inventory[[#This Row],[Lead_Time_Days]]</f>
        <v>90</v>
      </c>
      <c r="N1747" s="4">
        <f>MAX(0, Inventory[[#This Row],[Demand_Duration_Lead_time]]+Inventory[[#This Row],[Safety_Stock]]-Inventory[[#This Row],[Current_Inventory]])</f>
        <v>0</v>
      </c>
      <c r="O17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747" s="8">
        <f>Inventory[[#This Row],[Current_Inventory]]*Inventory[[#This Row],[Unit_Cost]]</f>
        <v>1149629.76</v>
      </c>
      <c r="Q1747" t="str">
        <f>IF(Inventory[[#This Row],[Stockout_Risk_Score]] &gt;= 0.8, "Critical",
   IF(Inventory[[#This Row],[Stockout_Risk_Score]] &gt;= 0.6, "High",
      IF(Inventory[[#This Row],[Stockout_Risk_Score]] &gt;= 0.3, "Medium", "Low")
   )
)</f>
        <v>Medium</v>
      </c>
      <c r="R1747">
        <f>Inventory[[#This Row],[Lead_Time_Days]]*0.8</f>
        <v>2.4000000000000004</v>
      </c>
      <c r="S1747">
        <f>MAX(0,Inventory[[#This Row],[Daily_Demand]]*Inventory[[#This Row],[Adj_Lead_Time]]+Inventory[[#This Row],[Safety_Stock]]-Inventory[[#This Row],[Current_Inventory]])</f>
        <v>0</v>
      </c>
    </row>
    <row r="1748" spans="1:19" x14ac:dyDescent="0.25">
      <c r="A1748">
        <v>1747</v>
      </c>
      <c r="B1748" t="s">
        <v>1769</v>
      </c>
      <c r="C1748" s="4" t="s">
        <v>26</v>
      </c>
      <c r="D1748" t="s">
        <v>18</v>
      </c>
      <c r="E1748" s="4">
        <v>32</v>
      </c>
      <c r="F1748" s="4">
        <v>13</v>
      </c>
      <c r="G1748" s="4">
        <v>709</v>
      </c>
      <c r="H1748" s="4">
        <v>26</v>
      </c>
      <c r="I1748" s="4">
        <v>374</v>
      </c>
      <c r="J1748" s="6">
        <v>999.68</v>
      </c>
      <c r="K1748" s="4">
        <v>0.13200000000000001</v>
      </c>
      <c r="L1748" s="4" t="s">
        <v>19</v>
      </c>
      <c r="M1748" s="4">
        <f>Inventory[[#This Row],[Daily_Demand]]*Inventory[[#This Row],[Lead_Time_Days]]</f>
        <v>416</v>
      </c>
      <c r="N1748" s="4">
        <f>MAX(0, Inventory[[#This Row],[Demand_Duration_Lead_time]]+Inventory[[#This Row],[Safety_Stock]]-Inventory[[#This Row],[Current_Inventory]])</f>
        <v>0</v>
      </c>
      <c r="O17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48" s="8">
        <f>Inventory[[#This Row],[Current_Inventory]]*Inventory[[#This Row],[Unit_Cost]]</f>
        <v>708773.12</v>
      </c>
      <c r="Q1748" t="str">
        <f>IF(Inventory[[#This Row],[Stockout_Risk_Score]] &gt;= 0.8, "Critical",
   IF(Inventory[[#This Row],[Stockout_Risk_Score]] &gt;= 0.6, "High",
      IF(Inventory[[#This Row],[Stockout_Risk_Score]] &gt;= 0.3, "Medium", "Low")
   )
)</f>
        <v>Low</v>
      </c>
      <c r="R1748">
        <f>Inventory[[#This Row],[Lead_Time_Days]]*0.8</f>
        <v>10.4</v>
      </c>
      <c r="S1748">
        <f>MAX(0,Inventory[[#This Row],[Daily_Demand]]*Inventory[[#This Row],[Adj_Lead_Time]]+Inventory[[#This Row],[Safety_Stock]]-Inventory[[#This Row],[Current_Inventory]])</f>
        <v>0</v>
      </c>
    </row>
    <row r="1749" spans="1:19" x14ac:dyDescent="0.25">
      <c r="A1749">
        <v>1748</v>
      </c>
      <c r="B1749" t="s">
        <v>1770</v>
      </c>
      <c r="C1749" s="4" t="s">
        <v>21</v>
      </c>
      <c r="D1749" t="s">
        <v>14</v>
      </c>
      <c r="E1749" s="4">
        <v>109</v>
      </c>
      <c r="F1749" s="4">
        <v>2</v>
      </c>
      <c r="G1749" s="4">
        <v>792</v>
      </c>
      <c r="H1749" s="4">
        <v>276</v>
      </c>
      <c r="I1749" s="4">
        <v>91</v>
      </c>
      <c r="J1749" s="6">
        <v>905.59</v>
      </c>
      <c r="K1749" s="4">
        <v>0.28799999999999998</v>
      </c>
      <c r="L1749" s="4" t="s">
        <v>19</v>
      </c>
      <c r="M1749" s="4">
        <f>Inventory[[#This Row],[Daily_Demand]]*Inventory[[#This Row],[Lead_Time_Days]]</f>
        <v>218</v>
      </c>
      <c r="N1749" s="4">
        <f>MAX(0, Inventory[[#This Row],[Demand_Duration_Lead_time]]+Inventory[[#This Row],[Safety_Stock]]-Inventory[[#This Row],[Current_Inventory]])</f>
        <v>0</v>
      </c>
      <c r="O17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49" s="8">
        <f>Inventory[[#This Row],[Current_Inventory]]*Inventory[[#This Row],[Unit_Cost]]</f>
        <v>717227.28</v>
      </c>
      <c r="Q1749" t="str">
        <f>IF(Inventory[[#This Row],[Stockout_Risk_Score]] &gt;= 0.8, "Critical",
   IF(Inventory[[#This Row],[Stockout_Risk_Score]] &gt;= 0.6, "High",
      IF(Inventory[[#This Row],[Stockout_Risk_Score]] &gt;= 0.3, "Medium", "Low")
   )
)</f>
        <v>Low</v>
      </c>
      <c r="R1749">
        <f>Inventory[[#This Row],[Lead_Time_Days]]*0.8</f>
        <v>1.6</v>
      </c>
      <c r="S1749">
        <f>MAX(0,Inventory[[#This Row],[Daily_Demand]]*Inventory[[#This Row],[Adj_Lead_Time]]+Inventory[[#This Row],[Safety_Stock]]-Inventory[[#This Row],[Current_Inventory]])</f>
        <v>0</v>
      </c>
    </row>
    <row r="1750" spans="1:19" x14ac:dyDescent="0.25">
      <c r="A1750">
        <v>1749</v>
      </c>
      <c r="B1750" t="s">
        <v>1771</v>
      </c>
      <c r="C1750" s="4" t="s">
        <v>17</v>
      </c>
      <c r="D1750" t="s">
        <v>22</v>
      </c>
      <c r="E1750" s="4">
        <v>81</v>
      </c>
      <c r="F1750" s="4">
        <v>4</v>
      </c>
      <c r="G1750" s="4">
        <v>766</v>
      </c>
      <c r="H1750" s="4">
        <v>138</v>
      </c>
      <c r="I1750" s="4">
        <v>159</v>
      </c>
      <c r="J1750" s="6">
        <v>844.35</v>
      </c>
      <c r="K1750" s="4">
        <v>0.97499999999999998</v>
      </c>
      <c r="L1750" s="4" t="s">
        <v>19</v>
      </c>
      <c r="M1750" s="4">
        <f>Inventory[[#This Row],[Daily_Demand]]*Inventory[[#This Row],[Lead_Time_Days]]</f>
        <v>324</v>
      </c>
      <c r="N1750" s="4">
        <f>MAX(0, Inventory[[#This Row],[Demand_Duration_Lead_time]]+Inventory[[#This Row],[Safety_Stock]]-Inventory[[#This Row],[Current_Inventory]])</f>
        <v>0</v>
      </c>
      <c r="O17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50" s="8">
        <f>Inventory[[#This Row],[Current_Inventory]]*Inventory[[#This Row],[Unit_Cost]]</f>
        <v>646772.1</v>
      </c>
      <c r="Q1750" t="str">
        <f>IF(Inventory[[#This Row],[Stockout_Risk_Score]] &gt;= 0.8, "Critical",
   IF(Inventory[[#This Row],[Stockout_Risk_Score]] &gt;= 0.6, "High",
      IF(Inventory[[#This Row],[Stockout_Risk_Score]] &gt;= 0.3, "Medium", "Low")
   )
)</f>
        <v>Critical</v>
      </c>
      <c r="R1750">
        <f>Inventory[[#This Row],[Lead_Time_Days]]*0.8</f>
        <v>3.2</v>
      </c>
      <c r="S1750">
        <f>MAX(0,Inventory[[#This Row],[Daily_Demand]]*Inventory[[#This Row],[Adj_Lead_Time]]+Inventory[[#This Row],[Safety_Stock]]-Inventory[[#This Row],[Current_Inventory]])</f>
        <v>0</v>
      </c>
    </row>
    <row r="1751" spans="1:19" x14ac:dyDescent="0.25">
      <c r="A1751">
        <v>1750</v>
      </c>
      <c r="B1751" t="s">
        <v>1772</v>
      </c>
      <c r="C1751" s="4" t="s">
        <v>17</v>
      </c>
      <c r="D1751" t="s">
        <v>18</v>
      </c>
      <c r="E1751" s="4">
        <v>168</v>
      </c>
      <c r="F1751" s="4">
        <v>11</v>
      </c>
      <c r="G1751" s="4">
        <v>160</v>
      </c>
      <c r="H1751" s="4">
        <v>229</v>
      </c>
      <c r="I1751" s="4">
        <v>90</v>
      </c>
      <c r="J1751" s="6">
        <v>761.78</v>
      </c>
      <c r="K1751" s="4">
        <v>0.34699999999999998</v>
      </c>
      <c r="L1751" s="4" t="s">
        <v>27</v>
      </c>
      <c r="M1751" s="4">
        <f>Inventory[[#This Row],[Daily_Demand]]*Inventory[[#This Row],[Lead_Time_Days]]</f>
        <v>1848</v>
      </c>
      <c r="N1751" s="4">
        <f>MAX(0, Inventory[[#This Row],[Demand_Duration_Lead_time]]+Inventory[[#This Row],[Safety_Stock]]-Inventory[[#This Row],[Current_Inventory]])</f>
        <v>1917</v>
      </c>
      <c r="O17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51" s="8">
        <f>Inventory[[#This Row],[Current_Inventory]]*Inventory[[#This Row],[Unit_Cost]]</f>
        <v>121884.79999999999</v>
      </c>
      <c r="Q1751" t="str">
        <f>IF(Inventory[[#This Row],[Stockout_Risk_Score]] &gt;= 0.8, "Critical",
   IF(Inventory[[#This Row],[Stockout_Risk_Score]] &gt;= 0.6, "High",
      IF(Inventory[[#This Row],[Stockout_Risk_Score]] &gt;= 0.3, "Medium", "Low")
   )
)</f>
        <v>Medium</v>
      </c>
      <c r="R1751">
        <f>Inventory[[#This Row],[Lead_Time_Days]]*0.8</f>
        <v>8.8000000000000007</v>
      </c>
      <c r="S1751">
        <f>MAX(0,Inventory[[#This Row],[Daily_Demand]]*Inventory[[#This Row],[Adj_Lead_Time]]+Inventory[[#This Row],[Safety_Stock]]-Inventory[[#This Row],[Current_Inventory]])</f>
        <v>1547.4</v>
      </c>
    </row>
    <row r="1752" spans="1:19" x14ac:dyDescent="0.25">
      <c r="A1752">
        <v>1751</v>
      </c>
      <c r="B1752" t="s">
        <v>1773</v>
      </c>
      <c r="C1752" s="4" t="s">
        <v>41</v>
      </c>
      <c r="D1752" t="s">
        <v>18</v>
      </c>
      <c r="E1752" s="4">
        <v>13</v>
      </c>
      <c r="F1752" s="4">
        <v>8</v>
      </c>
      <c r="G1752" s="4">
        <v>502</v>
      </c>
      <c r="H1752" s="4">
        <v>91</v>
      </c>
      <c r="I1752" s="4">
        <v>355</v>
      </c>
      <c r="J1752" s="6">
        <v>1075.71</v>
      </c>
      <c r="K1752" s="4">
        <v>0.41899999999999998</v>
      </c>
      <c r="L1752" s="4" t="s">
        <v>15</v>
      </c>
      <c r="M1752" s="4">
        <f>Inventory[[#This Row],[Daily_Demand]]*Inventory[[#This Row],[Lead_Time_Days]]</f>
        <v>104</v>
      </c>
      <c r="N1752" s="4">
        <f>MAX(0, Inventory[[#This Row],[Demand_Duration_Lead_time]]+Inventory[[#This Row],[Safety_Stock]]-Inventory[[#This Row],[Current_Inventory]])</f>
        <v>0</v>
      </c>
      <c r="O17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752" s="8">
        <f>Inventory[[#This Row],[Current_Inventory]]*Inventory[[#This Row],[Unit_Cost]]</f>
        <v>540006.42000000004</v>
      </c>
      <c r="Q1752" t="str">
        <f>IF(Inventory[[#This Row],[Stockout_Risk_Score]] &gt;= 0.8, "Critical",
   IF(Inventory[[#This Row],[Stockout_Risk_Score]] &gt;= 0.6, "High",
      IF(Inventory[[#This Row],[Stockout_Risk_Score]] &gt;= 0.3, "Medium", "Low")
   )
)</f>
        <v>Medium</v>
      </c>
      <c r="R1752">
        <f>Inventory[[#This Row],[Lead_Time_Days]]*0.8</f>
        <v>6.4</v>
      </c>
      <c r="S1752">
        <f>MAX(0,Inventory[[#This Row],[Daily_Demand]]*Inventory[[#This Row],[Adj_Lead_Time]]+Inventory[[#This Row],[Safety_Stock]]-Inventory[[#This Row],[Current_Inventory]])</f>
        <v>0</v>
      </c>
    </row>
    <row r="1753" spans="1:19" x14ac:dyDescent="0.25">
      <c r="A1753">
        <v>1752</v>
      </c>
      <c r="B1753" t="s">
        <v>1774</v>
      </c>
      <c r="C1753" s="4" t="s">
        <v>13</v>
      </c>
      <c r="D1753" t="s">
        <v>14</v>
      </c>
      <c r="E1753" s="4">
        <v>179</v>
      </c>
      <c r="F1753" s="4">
        <v>14</v>
      </c>
      <c r="G1753" s="4">
        <v>324</v>
      </c>
      <c r="H1753" s="4">
        <v>58</v>
      </c>
      <c r="I1753" s="4">
        <v>55</v>
      </c>
      <c r="J1753" s="6">
        <v>1228.8599999999999</v>
      </c>
      <c r="K1753" s="4">
        <v>6.0000000000000001E-3</v>
      </c>
      <c r="L1753" s="4" t="s">
        <v>19</v>
      </c>
      <c r="M1753" s="4">
        <f>Inventory[[#This Row],[Daily_Demand]]*Inventory[[#This Row],[Lead_Time_Days]]</f>
        <v>2506</v>
      </c>
      <c r="N1753" s="4">
        <f>MAX(0, Inventory[[#This Row],[Demand_Duration_Lead_time]]+Inventory[[#This Row],[Safety_Stock]]-Inventory[[#This Row],[Current_Inventory]])</f>
        <v>2240</v>
      </c>
      <c r="O17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53" s="8">
        <f>Inventory[[#This Row],[Current_Inventory]]*Inventory[[#This Row],[Unit_Cost]]</f>
        <v>398150.63999999996</v>
      </c>
      <c r="Q1753" t="str">
        <f>IF(Inventory[[#This Row],[Stockout_Risk_Score]] &gt;= 0.8, "Critical",
   IF(Inventory[[#This Row],[Stockout_Risk_Score]] &gt;= 0.6, "High",
      IF(Inventory[[#This Row],[Stockout_Risk_Score]] &gt;= 0.3, "Medium", "Low")
   )
)</f>
        <v>Low</v>
      </c>
      <c r="R1753">
        <f>Inventory[[#This Row],[Lead_Time_Days]]*0.8</f>
        <v>11.200000000000001</v>
      </c>
      <c r="S1753">
        <f>MAX(0,Inventory[[#This Row],[Daily_Demand]]*Inventory[[#This Row],[Adj_Lead_Time]]+Inventory[[#This Row],[Safety_Stock]]-Inventory[[#This Row],[Current_Inventory]])</f>
        <v>1738.8000000000002</v>
      </c>
    </row>
    <row r="1754" spans="1:19" x14ac:dyDescent="0.25">
      <c r="A1754">
        <v>1753</v>
      </c>
      <c r="B1754" t="s">
        <v>1775</v>
      </c>
      <c r="C1754" s="4" t="s">
        <v>13</v>
      </c>
      <c r="D1754" t="s">
        <v>14</v>
      </c>
      <c r="E1754" s="4">
        <v>55</v>
      </c>
      <c r="F1754" s="4">
        <v>2</v>
      </c>
      <c r="G1754" s="4">
        <v>364</v>
      </c>
      <c r="H1754" s="4">
        <v>50</v>
      </c>
      <c r="I1754" s="4">
        <v>380</v>
      </c>
      <c r="J1754" s="6">
        <v>959.54</v>
      </c>
      <c r="K1754" s="4">
        <v>0.71899999999999997</v>
      </c>
      <c r="L1754" s="4" t="s">
        <v>19</v>
      </c>
      <c r="M1754" s="4">
        <f>Inventory[[#This Row],[Daily_Demand]]*Inventory[[#This Row],[Lead_Time_Days]]</f>
        <v>110</v>
      </c>
      <c r="N1754" s="4">
        <f>MAX(0, Inventory[[#This Row],[Demand_Duration_Lead_time]]+Inventory[[#This Row],[Safety_Stock]]-Inventory[[#This Row],[Current_Inventory]])</f>
        <v>0</v>
      </c>
      <c r="O17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54" s="8">
        <f>Inventory[[#This Row],[Current_Inventory]]*Inventory[[#This Row],[Unit_Cost]]</f>
        <v>349272.56</v>
      </c>
      <c r="Q1754" t="str">
        <f>IF(Inventory[[#This Row],[Stockout_Risk_Score]] &gt;= 0.8, "Critical",
   IF(Inventory[[#This Row],[Stockout_Risk_Score]] &gt;= 0.6, "High",
      IF(Inventory[[#This Row],[Stockout_Risk_Score]] &gt;= 0.3, "Medium", "Low")
   )
)</f>
        <v>High</v>
      </c>
      <c r="R1754">
        <f>Inventory[[#This Row],[Lead_Time_Days]]*0.8</f>
        <v>1.6</v>
      </c>
      <c r="S1754">
        <f>MAX(0,Inventory[[#This Row],[Daily_Demand]]*Inventory[[#This Row],[Adj_Lead_Time]]+Inventory[[#This Row],[Safety_Stock]]-Inventory[[#This Row],[Current_Inventory]])</f>
        <v>0</v>
      </c>
    </row>
    <row r="1755" spans="1:19" x14ac:dyDescent="0.25">
      <c r="A1755">
        <v>1754</v>
      </c>
      <c r="B1755" t="s">
        <v>1776</v>
      </c>
      <c r="C1755" s="4" t="s">
        <v>17</v>
      </c>
      <c r="D1755" t="s">
        <v>14</v>
      </c>
      <c r="E1755" s="4">
        <v>80</v>
      </c>
      <c r="F1755" s="4">
        <v>8</v>
      </c>
      <c r="G1755" s="4">
        <v>581</v>
      </c>
      <c r="H1755" s="4">
        <v>29</v>
      </c>
      <c r="I1755" s="4">
        <v>230</v>
      </c>
      <c r="J1755" s="6">
        <v>1798.46</v>
      </c>
      <c r="K1755" s="4">
        <v>0.41399999999999998</v>
      </c>
      <c r="L1755" s="4" t="s">
        <v>19</v>
      </c>
      <c r="M1755" s="4">
        <f>Inventory[[#This Row],[Daily_Demand]]*Inventory[[#This Row],[Lead_Time_Days]]</f>
        <v>640</v>
      </c>
      <c r="N1755" s="4">
        <f>MAX(0, Inventory[[#This Row],[Demand_Duration_Lead_time]]+Inventory[[#This Row],[Safety_Stock]]-Inventory[[#This Row],[Current_Inventory]])</f>
        <v>88</v>
      </c>
      <c r="O17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55" s="8">
        <f>Inventory[[#This Row],[Current_Inventory]]*Inventory[[#This Row],[Unit_Cost]]</f>
        <v>1044905.26</v>
      </c>
      <c r="Q1755" t="str">
        <f>IF(Inventory[[#This Row],[Stockout_Risk_Score]] &gt;= 0.8, "Critical",
   IF(Inventory[[#This Row],[Stockout_Risk_Score]] &gt;= 0.6, "High",
      IF(Inventory[[#This Row],[Stockout_Risk_Score]] &gt;= 0.3, "Medium", "Low")
   )
)</f>
        <v>Medium</v>
      </c>
      <c r="R1755">
        <f>Inventory[[#This Row],[Lead_Time_Days]]*0.8</f>
        <v>6.4</v>
      </c>
      <c r="S1755">
        <f>MAX(0,Inventory[[#This Row],[Daily_Demand]]*Inventory[[#This Row],[Adj_Lead_Time]]+Inventory[[#This Row],[Safety_Stock]]-Inventory[[#This Row],[Current_Inventory]])</f>
        <v>0</v>
      </c>
    </row>
    <row r="1756" spans="1:19" x14ac:dyDescent="0.25">
      <c r="A1756">
        <v>1755</v>
      </c>
      <c r="B1756" t="s">
        <v>1777</v>
      </c>
      <c r="C1756" s="4" t="s">
        <v>21</v>
      </c>
      <c r="D1756" t="s">
        <v>22</v>
      </c>
      <c r="E1756" s="4">
        <v>126</v>
      </c>
      <c r="F1756" s="4">
        <v>6</v>
      </c>
      <c r="G1756" s="4">
        <v>289</v>
      </c>
      <c r="H1756" s="4">
        <v>46</v>
      </c>
      <c r="I1756" s="4">
        <v>322</v>
      </c>
      <c r="J1756" s="6">
        <v>669.44</v>
      </c>
      <c r="K1756" s="4">
        <v>0.10299999999999999</v>
      </c>
      <c r="L1756" s="4" t="s">
        <v>27</v>
      </c>
      <c r="M1756" s="4">
        <f>Inventory[[#This Row],[Daily_Demand]]*Inventory[[#This Row],[Lead_Time_Days]]</f>
        <v>756</v>
      </c>
      <c r="N1756" s="4">
        <f>MAX(0, Inventory[[#This Row],[Demand_Duration_Lead_time]]+Inventory[[#This Row],[Safety_Stock]]-Inventory[[#This Row],[Current_Inventory]])</f>
        <v>513</v>
      </c>
      <c r="O17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56" s="8">
        <f>Inventory[[#This Row],[Current_Inventory]]*Inventory[[#This Row],[Unit_Cost]]</f>
        <v>193468.16</v>
      </c>
      <c r="Q1756" t="str">
        <f>IF(Inventory[[#This Row],[Stockout_Risk_Score]] &gt;= 0.8, "Critical",
   IF(Inventory[[#This Row],[Stockout_Risk_Score]] &gt;= 0.6, "High",
      IF(Inventory[[#This Row],[Stockout_Risk_Score]] &gt;= 0.3, "Medium", "Low")
   )
)</f>
        <v>Low</v>
      </c>
      <c r="R1756">
        <f>Inventory[[#This Row],[Lead_Time_Days]]*0.8</f>
        <v>4.8000000000000007</v>
      </c>
      <c r="S1756">
        <f>MAX(0,Inventory[[#This Row],[Daily_Demand]]*Inventory[[#This Row],[Adj_Lead_Time]]+Inventory[[#This Row],[Safety_Stock]]-Inventory[[#This Row],[Current_Inventory]])</f>
        <v>361.80000000000007</v>
      </c>
    </row>
    <row r="1757" spans="1:19" x14ac:dyDescent="0.25">
      <c r="A1757">
        <v>1756</v>
      </c>
      <c r="B1757" t="s">
        <v>1778</v>
      </c>
      <c r="C1757" s="4" t="s">
        <v>26</v>
      </c>
      <c r="D1757" t="s">
        <v>18</v>
      </c>
      <c r="E1757" s="4">
        <v>189</v>
      </c>
      <c r="F1757" s="4">
        <v>10</v>
      </c>
      <c r="G1757" s="4">
        <v>127</v>
      </c>
      <c r="H1757" s="4">
        <v>48</v>
      </c>
      <c r="I1757" s="4">
        <v>234</v>
      </c>
      <c r="J1757" s="6">
        <v>1177.71</v>
      </c>
      <c r="K1757" s="4">
        <v>0.96899999999999997</v>
      </c>
      <c r="L1757" s="4" t="s">
        <v>15</v>
      </c>
      <c r="M1757" s="4">
        <f>Inventory[[#This Row],[Daily_Demand]]*Inventory[[#This Row],[Lead_Time_Days]]</f>
        <v>1890</v>
      </c>
      <c r="N1757" s="4">
        <f>MAX(0, Inventory[[#This Row],[Demand_Duration_Lead_time]]+Inventory[[#This Row],[Safety_Stock]]-Inventory[[#This Row],[Current_Inventory]])</f>
        <v>1811</v>
      </c>
      <c r="O17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57" s="8">
        <f>Inventory[[#This Row],[Current_Inventory]]*Inventory[[#This Row],[Unit_Cost]]</f>
        <v>149569.17000000001</v>
      </c>
      <c r="Q1757" t="str">
        <f>IF(Inventory[[#This Row],[Stockout_Risk_Score]] &gt;= 0.8, "Critical",
   IF(Inventory[[#This Row],[Stockout_Risk_Score]] &gt;= 0.6, "High",
      IF(Inventory[[#This Row],[Stockout_Risk_Score]] &gt;= 0.3, "Medium", "Low")
   )
)</f>
        <v>Critical</v>
      </c>
      <c r="R1757">
        <f>Inventory[[#This Row],[Lead_Time_Days]]*0.8</f>
        <v>8</v>
      </c>
      <c r="S1757">
        <f>MAX(0,Inventory[[#This Row],[Daily_Demand]]*Inventory[[#This Row],[Adj_Lead_Time]]+Inventory[[#This Row],[Safety_Stock]]-Inventory[[#This Row],[Current_Inventory]])</f>
        <v>1433</v>
      </c>
    </row>
    <row r="1758" spans="1:19" x14ac:dyDescent="0.25">
      <c r="A1758">
        <v>1757</v>
      </c>
      <c r="B1758" t="s">
        <v>1779</v>
      </c>
      <c r="C1758" s="4" t="s">
        <v>21</v>
      </c>
      <c r="D1758" t="s">
        <v>18</v>
      </c>
      <c r="E1758" s="4">
        <v>36</v>
      </c>
      <c r="F1758" s="4">
        <v>3</v>
      </c>
      <c r="G1758" s="4">
        <v>577</v>
      </c>
      <c r="H1758" s="4">
        <v>118</v>
      </c>
      <c r="I1758" s="4">
        <v>372</v>
      </c>
      <c r="J1758" s="6">
        <v>634.91</v>
      </c>
      <c r="K1758" s="4">
        <v>0.77700000000000002</v>
      </c>
      <c r="L1758" s="4" t="s">
        <v>15</v>
      </c>
      <c r="M1758" s="4">
        <f>Inventory[[#This Row],[Daily_Demand]]*Inventory[[#This Row],[Lead_Time_Days]]</f>
        <v>108</v>
      </c>
      <c r="N1758" s="4">
        <f>MAX(0, Inventory[[#This Row],[Demand_Duration_Lead_time]]+Inventory[[#This Row],[Safety_Stock]]-Inventory[[#This Row],[Current_Inventory]])</f>
        <v>0</v>
      </c>
      <c r="O17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758" s="8">
        <f>Inventory[[#This Row],[Current_Inventory]]*Inventory[[#This Row],[Unit_Cost]]</f>
        <v>366343.07</v>
      </c>
      <c r="Q1758" t="str">
        <f>IF(Inventory[[#This Row],[Stockout_Risk_Score]] &gt;= 0.8, "Critical",
   IF(Inventory[[#This Row],[Stockout_Risk_Score]] &gt;= 0.6, "High",
      IF(Inventory[[#This Row],[Stockout_Risk_Score]] &gt;= 0.3, "Medium", "Low")
   )
)</f>
        <v>High</v>
      </c>
      <c r="R1758">
        <f>Inventory[[#This Row],[Lead_Time_Days]]*0.8</f>
        <v>2.4000000000000004</v>
      </c>
      <c r="S1758">
        <f>MAX(0,Inventory[[#This Row],[Daily_Demand]]*Inventory[[#This Row],[Adj_Lead_Time]]+Inventory[[#This Row],[Safety_Stock]]-Inventory[[#This Row],[Current_Inventory]])</f>
        <v>0</v>
      </c>
    </row>
    <row r="1759" spans="1:19" x14ac:dyDescent="0.25">
      <c r="A1759">
        <v>1758</v>
      </c>
      <c r="B1759" t="s">
        <v>1780</v>
      </c>
      <c r="C1759" s="4" t="s">
        <v>26</v>
      </c>
      <c r="D1759" t="s">
        <v>18</v>
      </c>
      <c r="E1759" s="4">
        <v>199</v>
      </c>
      <c r="F1759" s="4">
        <v>2</v>
      </c>
      <c r="G1759" s="4">
        <v>493</v>
      </c>
      <c r="H1759" s="4">
        <v>73</v>
      </c>
      <c r="I1759" s="4">
        <v>193</v>
      </c>
      <c r="J1759" s="6">
        <v>1519.03</v>
      </c>
      <c r="K1759" s="4">
        <v>0.72599999999999998</v>
      </c>
      <c r="L1759" s="4" t="s">
        <v>19</v>
      </c>
      <c r="M1759" s="4">
        <f>Inventory[[#This Row],[Daily_Demand]]*Inventory[[#This Row],[Lead_Time_Days]]</f>
        <v>398</v>
      </c>
      <c r="N1759" s="4">
        <f>MAX(0, Inventory[[#This Row],[Demand_Duration_Lead_time]]+Inventory[[#This Row],[Safety_Stock]]-Inventory[[#This Row],[Current_Inventory]])</f>
        <v>0</v>
      </c>
      <c r="O17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59" s="8">
        <f>Inventory[[#This Row],[Current_Inventory]]*Inventory[[#This Row],[Unit_Cost]]</f>
        <v>748881.79</v>
      </c>
      <c r="Q1759" t="str">
        <f>IF(Inventory[[#This Row],[Stockout_Risk_Score]] &gt;= 0.8, "Critical",
   IF(Inventory[[#This Row],[Stockout_Risk_Score]] &gt;= 0.6, "High",
      IF(Inventory[[#This Row],[Stockout_Risk_Score]] &gt;= 0.3, "Medium", "Low")
   )
)</f>
        <v>High</v>
      </c>
      <c r="R1759">
        <f>Inventory[[#This Row],[Lead_Time_Days]]*0.8</f>
        <v>1.6</v>
      </c>
      <c r="S1759">
        <f>MAX(0,Inventory[[#This Row],[Daily_Demand]]*Inventory[[#This Row],[Adj_Lead_Time]]+Inventory[[#This Row],[Safety_Stock]]-Inventory[[#This Row],[Current_Inventory]])</f>
        <v>0</v>
      </c>
    </row>
    <row r="1760" spans="1:19" x14ac:dyDescent="0.25">
      <c r="A1760">
        <v>1759</v>
      </c>
      <c r="B1760" t="s">
        <v>1781</v>
      </c>
      <c r="C1760" s="4" t="s">
        <v>17</v>
      </c>
      <c r="D1760" t="s">
        <v>14</v>
      </c>
      <c r="E1760" s="4">
        <v>61</v>
      </c>
      <c r="F1760" s="4">
        <v>10</v>
      </c>
      <c r="G1760" s="4">
        <v>101</v>
      </c>
      <c r="H1760" s="4">
        <v>184</v>
      </c>
      <c r="I1760" s="4">
        <v>149</v>
      </c>
      <c r="J1760" s="6">
        <v>249.14</v>
      </c>
      <c r="K1760" s="4">
        <v>0.95799999999999996</v>
      </c>
      <c r="L1760" s="4" t="s">
        <v>27</v>
      </c>
      <c r="M1760" s="4">
        <f>Inventory[[#This Row],[Daily_Demand]]*Inventory[[#This Row],[Lead_Time_Days]]</f>
        <v>610</v>
      </c>
      <c r="N1760" s="4">
        <f>MAX(0, Inventory[[#This Row],[Demand_Duration_Lead_time]]+Inventory[[#This Row],[Safety_Stock]]-Inventory[[#This Row],[Current_Inventory]])</f>
        <v>693</v>
      </c>
      <c r="O17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60" s="8">
        <f>Inventory[[#This Row],[Current_Inventory]]*Inventory[[#This Row],[Unit_Cost]]</f>
        <v>25163.14</v>
      </c>
      <c r="Q1760" t="str">
        <f>IF(Inventory[[#This Row],[Stockout_Risk_Score]] &gt;= 0.8, "Critical",
   IF(Inventory[[#This Row],[Stockout_Risk_Score]] &gt;= 0.6, "High",
      IF(Inventory[[#This Row],[Stockout_Risk_Score]] &gt;= 0.3, "Medium", "Low")
   )
)</f>
        <v>Critical</v>
      </c>
      <c r="R1760">
        <f>Inventory[[#This Row],[Lead_Time_Days]]*0.8</f>
        <v>8</v>
      </c>
      <c r="S1760">
        <f>MAX(0,Inventory[[#This Row],[Daily_Demand]]*Inventory[[#This Row],[Adj_Lead_Time]]+Inventory[[#This Row],[Safety_Stock]]-Inventory[[#This Row],[Current_Inventory]])</f>
        <v>571</v>
      </c>
    </row>
    <row r="1761" spans="1:19" x14ac:dyDescent="0.25">
      <c r="A1761">
        <v>1760</v>
      </c>
      <c r="B1761" t="s">
        <v>1782</v>
      </c>
      <c r="C1761" s="4" t="s">
        <v>26</v>
      </c>
      <c r="D1761" t="s">
        <v>18</v>
      </c>
      <c r="E1761" s="4">
        <v>58</v>
      </c>
      <c r="F1761" s="4">
        <v>9</v>
      </c>
      <c r="G1761" s="4">
        <v>657</v>
      </c>
      <c r="H1761" s="4">
        <v>288</v>
      </c>
      <c r="I1761" s="4">
        <v>139</v>
      </c>
      <c r="J1761" s="6">
        <v>417.96</v>
      </c>
      <c r="K1761" s="4">
        <v>0.40699999999999997</v>
      </c>
      <c r="L1761" s="4" t="s">
        <v>15</v>
      </c>
      <c r="M1761" s="4">
        <f>Inventory[[#This Row],[Daily_Demand]]*Inventory[[#This Row],[Lead_Time_Days]]</f>
        <v>522</v>
      </c>
      <c r="N1761" s="4">
        <f>MAX(0, Inventory[[#This Row],[Demand_Duration_Lead_time]]+Inventory[[#This Row],[Safety_Stock]]-Inventory[[#This Row],[Current_Inventory]])</f>
        <v>153</v>
      </c>
      <c r="O17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61" s="8">
        <f>Inventory[[#This Row],[Current_Inventory]]*Inventory[[#This Row],[Unit_Cost]]</f>
        <v>274599.71999999997</v>
      </c>
      <c r="Q1761" t="str">
        <f>IF(Inventory[[#This Row],[Stockout_Risk_Score]] &gt;= 0.8, "Critical",
   IF(Inventory[[#This Row],[Stockout_Risk_Score]] &gt;= 0.6, "High",
      IF(Inventory[[#This Row],[Stockout_Risk_Score]] &gt;= 0.3, "Medium", "Low")
   )
)</f>
        <v>Medium</v>
      </c>
      <c r="R1761">
        <f>Inventory[[#This Row],[Lead_Time_Days]]*0.8</f>
        <v>7.2</v>
      </c>
      <c r="S1761">
        <f>MAX(0,Inventory[[#This Row],[Daily_Demand]]*Inventory[[#This Row],[Adj_Lead_Time]]+Inventory[[#This Row],[Safety_Stock]]-Inventory[[#This Row],[Current_Inventory]])</f>
        <v>48.600000000000023</v>
      </c>
    </row>
    <row r="1762" spans="1:19" x14ac:dyDescent="0.25">
      <c r="A1762">
        <v>1761</v>
      </c>
      <c r="B1762" t="s">
        <v>1783</v>
      </c>
      <c r="C1762" s="4" t="s">
        <v>13</v>
      </c>
      <c r="D1762" t="s">
        <v>22</v>
      </c>
      <c r="E1762" s="4">
        <v>120</v>
      </c>
      <c r="F1762" s="4">
        <v>11</v>
      </c>
      <c r="G1762" s="4">
        <v>103</v>
      </c>
      <c r="H1762" s="4">
        <v>41</v>
      </c>
      <c r="I1762" s="4">
        <v>295</v>
      </c>
      <c r="J1762" s="6">
        <v>1612.34</v>
      </c>
      <c r="K1762" s="4">
        <v>0.71899999999999997</v>
      </c>
      <c r="L1762" s="4" t="s">
        <v>15</v>
      </c>
      <c r="M1762" s="4">
        <f>Inventory[[#This Row],[Daily_Demand]]*Inventory[[#This Row],[Lead_Time_Days]]</f>
        <v>1320</v>
      </c>
      <c r="N1762" s="4">
        <f>MAX(0, Inventory[[#This Row],[Demand_Duration_Lead_time]]+Inventory[[#This Row],[Safety_Stock]]-Inventory[[#This Row],[Current_Inventory]])</f>
        <v>1258</v>
      </c>
      <c r="O17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62" s="8">
        <f>Inventory[[#This Row],[Current_Inventory]]*Inventory[[#This Row],[Unit_Cost]]</f>
        <v>166071.01999999999</v>
      </c>
      <c r="Q1762" t="str">
        <f>IF(Inventory[[#This Row],[Stockout_Risk_Score]] &gt;= 0.8, "Critical",
   IF(Inventory[[#This Row],[Stockout_Risk_Score]] &gt;= 0.6, "High",
      IF(Inventory[[#This Row],[Stockout_Risk_Score]] &gt;= 0.3, "Medium", "Low")
   )
)</f>
        <v>High</v>
      </c>
      <c r="R1762">
        <f>Inventory[[#This Row],[Lead_Time_Days]]*0.8</f>
        <v>8.8000000000000007</v>
      </c>
      <c r="S1762">
        <f>MAX(0,Inventory[[#This Row],[Daily_Demand]]*Inventory[[#This Row],[Adj_Lead_Time]]+Inventory[[#This Row],[Safety_Stock]]-Inventory[[#This Row],[Current_Inventory]])</f>
        <v>994</v>
      </c>
    </row>
    <row r="1763" spans="1:19" x14ac:dyDescent="0.25">
      <c r="A1763">
        <v>1762</v>
      </c>
      <c r="B1763" t="s">
        <v>1784</v>
      </c>
      <c r="C1763" s="4" t="s">
        <v>41</v>
      </c>
      <c r="D1763" t="s">
        <v>14</v>
      </c>
      <c r="E1763" s="4">
        <v>148</v>
      </c>
      <c r="F1763" s="4">
        <v>7</v>
      </c>
      <c r="G1763" s="4">
        <v>309</v>
      </c>
      <c r="H1763" s="4">
        <v>218</v>
      </c>
      <c r="I1763" s="4">
        <v>288</v>
      </c>
      <c r="J1763" s="6">
        <v>407.24</v>
      </c>
      <c r="K1763" s="4">
        <v>0.20599999999999999</v>
      </c>
      <c r="L1763" s="4" t="s">
        <v>27</v>
      </c>
      <c r="M1763" s="4">
        <f>Inventory[[#This Row],[Daily_Demand]]*Inventory[[#This Row],[Lead_Time_Days]]</f>
        <v>1036</v>
      </c>
      <c r="N1763" s="4">
        <f>MAX(0, Inventory[[#This Row],[Demand_Duration_Lead_time]]+Inventory[[#This Row],[Safety_Stock]]-Inventory[[#This Row],[Current_Inventory]])</f>
        <v>945</v>
      </c>
      <c r="O17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63" s="8">
        <f>Inventory[[#This Row],[Current_Inventory]]*Inventory[[#This Row],[Unit_Cost]]</f>
        <v>125837.16</v>
      </c>
      <c r="Q1763" t="str">
        <f>IF(Inventory[[#This Row],[Stockout_Risk_Score]] &gt;= 0.8, "Critical",
   IF(Inventory[[#This Row],[Stockout_Risk_Score]] &gt;= 0.6, "High",
      IF(Inventory[[#This Row],[Stockout_Risk_Score]] &gt;= 0.3, "Medium", "Low")
   )
)</f>
        <v>Low</v>
      </c>
      <c r="R1763">
        <f>Inventory[[#This Row],[Lead_Time_Days]]*0.8</f>
        <v>5.6000000000000005</v>
      </c>
      <c r="S1763">
        <f>MAX(0,Inventory[[#This Row],[Daily_Demand]]*Inventory[[#This Row],[Adj_Lead_Time]]+Inventory[[#This Row],[Safety_Stock]]-Inventory[[#This Row],[Current_Inventory]])</f>
        <v>737.80000000000018</v>
      </c>
    </row>
    <row r="1764" spans="1:19" x14ac:dyDescent="0.25">
      <c r="A1764">
        <v>1763</v>
      </c>
      <c r="B1764" t="s">
        <v>1785</v>
      </c>
      <c r="C1764" s="4" t="s">
        <v>41</v>
      </c>
      <c r="D1764" t="s">
        <v>14</v>
      </c>
      <c r="E1764" s="4">
        <v>66</v>
      </c>
      <c r="F1764" s="4">
        <v>6</v>
      </c>
      <c r="G1764" s="4">
        <v>90</v>
      </c>
      <c r="H1764" s="4">
        <v>28</v>
      </c>
      <c r="I1764" s="4">
        <v>261</v>
      </c>
      <c r="J1764" s="6">
        <v>1270.21</v>
      </c>
      <c r="K1764" s="4">
        <v>0.69699999999999995</v>
      </c>
      <c r="L1764" s="4" t="s">
        <v>15</v>
      </c>
      <c r="M1764" s="4">
        <f>Inventory[[#This Row],[Daily_Demand]]*Inventory[[#This Row],[Lead_Time_Days]]</f>
        <v>396</v>
      </c>
      <c r="N1764" s="4">
        <f>MAX(0, Inventory[[#This Row],[Demand_Duration_Lead_time]]+Inventory[[#This Row],[Safety_Stock]]-Inventory[[#This Row],[Current_Inventory]])</f>
        <v>334</v>
      </c>
      <c r="O17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64" s="8">
        <f>Inventory[[#This Row],[Current_Inventory]]*Inventory[[#This Row],[Unit_Cost]]</f>
        <v>114318.90000000001</v>
      </c>
      <c r="Q1764" t="str">
        <f>IF(Inventory[[#This Row],[Stockout_Risk_Score]] &gt;= 0.8, "Critical",
   IF(Inventory[[#This Row],[Stockout_Risk_Score]] &gt;= 0.6, "High",
      IF(Inventory[[#This Row],[Stockout_Risk_Score]] &gt;= 0.3, "Medium", "Low")
   )
)</f>
        <v>High</v>
      </c>
      <c r="R1764">
        <f>Inventory[[#This Row],[Lead_Time_Days]]*0.8</f>
        <v>4.8000000000000007</v>
      </c>
      <c r="S1764">
        <f>MAX(0,Inventory[[#This Row],[Daily_Demand]]*Inventory[[#This Row],[Adj_Lead_Time]]+Inventory[[#This Row],[Safety_Stock]]-Inventory[[#This Row],[Current_Inventory]])</f>
        <v>254.80000000000007</v>
      </c>
    </row>
    <row r="1765" spans="1:19" x14ac:dyDescent="0.25">
      <c r="A1765">
        <v>1764</v>
      </c>
      <c r="B1765" t="s">
        <v>1786</v>
      </c>
      <c r="C1765" s="4" t="s">
        <v>17</v>
      </c>
      <c r="D1765" t="s">
        <v>14</v>
      </c>
      <c r="E1765" s="4">
        <v>88</v>
      </c>
      <c r="F1765" s="4">
        <v>9</v>
      </c>
      <c r="G1765" s="4">
        <v>194</v>
      </c>
      <c r="H1765" s="4">
        <v>115</v>
      </c>
      <c r="I1765" s="4">
        <v>130</v>
      </c>
      <c r="J1765" s="6">
        <v>1941.97</v>
      </c>
      <c r="K1765" s="4">
        <v>1.4E-2</v>
      </c>
      <c r="L1765" s="4" t="s">
        <v>27</v>
      </c>
      <c r="M1765" s="4">
        <f>Inventory[[#This Row],[Daily_Demand]]*Inventory[[#This Row],[Lead_Time_Days]]</f>
        <v>792</v>
      </c>
      <c r="N1765" s="4">
        <f>MAX(0, Inventory[[#This Row],[Demand_Duration_Lead_time]]+Inventory[[#This Row],[Safety_Stock]]-Inventory[[#This Row],[Current_Inventory]])</f>
        <v>713</v>
      </c>
      <c r="O17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65" s="8">
        <f>Inventory[[#This Row],[Current_Inventory]]*Inventory[[#This Row],[Unit_Cost]]</f>
        <v>376742.18</v>
      </c>
      <c r="Q1765" t="str">
        <f>IF(Inventory[[#This Row],[Stockout_Risk_Score]] &gt;= 0.8, "Critical",
   IF(Inventory[[#This Row],[Stockout_Risk_Score]] &gt;= 0.6, "High",
      IF(Inventory[[#This Row],[Stockout_Risk_Score]] &gt;= 0.3, "Medium", "Low")
   )
)</f>
        <v>Low</v>
      </c>
      <c r="R1765">
        <f>Inventory[[#This Row],[Lead_Time_Days]]*0.8</f>
        <v>7.2</v>
      </c>
      <c r="S1765">
        <f>MAX(0,Inventory[[#This Row],[Daily_Demand]]*Inventory[[#This Row],[Adj_Lead_Time]]+Inventory[[#This Row],[Safety_Stock]]-Inventory[[#This Row],[Current_Inventory]])</f>
        <v>554.6</v>
      </c>
    </row>
    <row r="1766" spans="1:19" x14ac:dyDescent="0.25">
      <c r="A1766">
        <v>1765</v>
      </c>
      <c r="B1766" t="s">
        <v>1787</v>
      </c>
      <c r="C1766" s="4" t="s">
        <v>13</v>
      </c>
      <c r="D1766" t="s">
        <v>14</v>
      </c>
      <c r="E1766" s="4">
        <v>60</v>
      </c>
      <c r="F1766" s="4">
        <v>9</v>
      </c>
      <c r="G1766" s="4">
        <v>482</v>
      </c>
      <c r="H1766" s="4">
        <v>215</v>
      </c>
      <c r="I1766" s="4">
        <v>164</v>
      </c>
      <c r="J1766" s="6">
        <v>1069.6400000000001</v>
      </c>
      <c r="K1766" s="4">
        <v>0.126</v>
      </c>
      <c r="L1766" s="4" t="s">
        <v>15</v>
      </c>
      <c r="M1766" s="4">
        <f>Inventory[[#This Row],[Daily_Demand]]*Inventory[[#This Row],[Lead_Time_Days]]</f>
        <v>540</v>
      </c>
      <c r="N1766" s="4">
        <f>MAX(0, Inventory[[#This Row],[Demand_Duration_Lead_time]]+Inventory[[#This Row],[Safety_Stock]]-Inventory[[#This Row],[Current_Inventory]])</f>
        <v>273</v>
      </c>
      <c r="O17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66" s="8">
        <f>Inventory[[#This Row],[Current_Inventory]]*Inventory[[#This Row],[Unit_Cost]]</f>
        <v>515566.48000000004</v>
      </c>
      <c r="Q1766" t="str">
        <f>IF(Inventory[[#This Row],[Stockout_Risk_Score]] &gt;= 0.8, "Critical",
   IF(Inventory[[#This Row],[Stockout_Risk_Score]] &gt;= 0.6, "High",
      IF(Inventory[[#This Row],[Stockout_Risk_Score]] &gt;= 0.3, "Medium", "Low")
   )
)</f>
        <v>Low</v>
      </c>
      <c r="R1766">
        <f>Inventory[[#This Row],[Lead_Time_Days]]*0.8</f>
        <v>7.2</v>
      </c>
      <c r="S1766">
        <f>MAX(0,Inventory[[#This Row],[Daily_Demand]]*Inventory[[#This Row],[Adj_Lead_Time]]+Inventory[[#This Row],[Safety_Stock]]-Inventory[[#This Row],[Current_Inventory]])</f>
        <v>165</v>
      </c>
    </row>
    <row r="1767" spans="1:19" x14ac:dyDescent="0.25">
      <c r="A1767">
        <v>1766</v>
      </c>
      <c r="B1767" t="s">
        <v>1788</v>
      </c>
      <c r="C1767" s="4" t="s">
        <v>21</v>
      </c>
      <c r="D1767" t="s">
        <v>22</v>
      </c>
      <c r="E1767" s="4">
        <v>27</v>
      </c>
      <c r="F1767" s="4">
        <v>6</v>
      </c>
      <c r="G1767" s="4">
        <v>414</v>
      </c>
      <c r="H1767" s="4">
        <v>256</v>
      </c>
      <c r="I1767" s="4">
        <v>325</v>
      </c>
      <c r="J1767" s="6">
        <v>415.42</v>
      </c>
      <c r="K1767" s="4">
        <v>0.42499999999999999</v>
      </c>
      <c r="L1767" s="4" t="s">
        <v>27</v>
      </c>
      <c r="M1767" s="4">
        <f>Inventory[[#This Row],[Daily_Demand]]*Inventory[[#This Row],[Lead_Time_Days]]</f>
        <v>162</v>
      </c>
      <c r="N1767" s="4">
        <f>MAX(0, Inventory[[#This Row],[Demand_Duration_Lead_time]]+Inventory[[#This Row],[Safety_Stock]]-Inventory[[#This Row],[Current_Inventory]])</f>
        <v>4</v>
      </c>
      <c r="O17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67" s="8">
        <f>Inventory[[#This Row],[Current_Inventory]]*Inventory[[#This Row],[Unit_Cost]]</f>
        <v>171983.88</v>
      </c>
      <c r="Q1767" t="str">
        <f>IF(Inventory[[#This Row],[Stockout_Risk_Score]] &gt;= 0.8, "Critical",
   IF(Inventory[[#This Row],[Stockout_Risk_Score]] &gt;= 0.6, "High",
      IF(Inventory[[#This Row],[Stockout_Risk_Score]] &gt;= 0.3, "Medium", "Low")
   )
)</f>
        <v>Medium</v>
      </c>
      <c r="R1767">
        <f>Inventory[[#This Row],[Lead_Time_Days]]*0.8</f>
        <v>4.8000000000000007</v>
      </c>
      <c r="S1767">
        <f>MAX(0,Inventory[[#This Row],[Daily_Demand]]*Inventory[[#This Row],[Adj_Lead_Time]]+Inventory[[#This Row],[Safety_Stock]]-Inventory[[#This Row],[Current_Inventory]])</f>
        <v>0</v>
      </c>
    </row>
    <row r="1768" spans="1:19" x14ac:dyDescent="0.25">
      <c r="A1768">
        <v>1767</v>
      </c>
      <c r="B1768" t="s">
        <v>1789</v>
      </c>
      <c r="C1768" s="4" t="s">
        <v>13</v>
      </c>
      <c r="D1768" t="s">
        <v>18</v>
      </c>
      <c r="E1768" s="4">
        <v>21</v>
      </c>
      <c r="F1768" s="4">
        <v>13</v>
      </c>
      <c r="G1768" s="4">
        <v>110</v>
      </c>
      <c r="H1768" s="4">
        <v>176</v>
      </c>
      <c r="I1768" s="4">
        <v>129</v>
      </c>
      <c r="J1768" s="6">
        <v>675.35</v>
      </c>
      <c r="K1768" s="4">
        <v>1.2E-2</v>
      </c>
      <c r="L1768" s="4" t="s">
        <v>19</v>
      </c>
      <c r="M1768" s="4">
        <f>Inventory[[#This Row],[Daily_Demand]]*Inventory[[#This Row],[Lead_Time_Days]]</f>
        <v>273</v>
      </c>
      <c r="N1768" s="4">
        <f>MAX(0, Inventory[[#This Row],[Demand_Duration_Lead_time]]+Inventory[[#This Row],[Safety_Stock]]-Inventory[[#This Row],[Current_Inventory]])</f>
        <v>339</v>
      </c>
      <c r="O17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68" s="8">
        <f>Inventory[[#This Row],[Current_Inventory]]*Inventory[[#This Row],[Unit_Cost]]</f>
        <v>74288.5</v>
      </c>
      <c r="Q1768" t="str">
        <f>IF(Inventory[[#This Row],[Stockout_Risk_Score]] &gt;= 0.8, "Critical",
   IF(Inventory[[#This Row],[Stockout_Risk_Score]] &gt;= 0.6, "High",
      IF(Inventory[[#This Row],[Stockout_Risk_Score]] &gt;= 0.3, "Medium", "Low")
   )
)</f>
        <v>Low</v>
      </c>
      <c r="R1768">
        <f>Inventory[[#This Row],[Lead_Time_Days]]*0.8</f>
        <v>10.4</v>
      </c>
      <c r="S1768">
        <f>MAX(0,Inventory[[#This Row],[Daily_Demand]]*Inventory[[#This Row],[Adj_Lead_Time]]+Inventory[[#This Row],[Safety_Stock]]-Inventory[[#This Row],[Current_Inventory]])</f>
        <v>284.39999999999998</v>
      </c>
    </row>
    <row r="1769" spans="1:19" x14ac:dyDescent="0.25">
      <c r="A1769">
        <v>1768</v>
      </c>
      <c r="B1769" t="s">
        <v>1790</v>
      </c>
      <c r="C1769" s="4" t="s">
        <v>41</v>
      </c>
      <c r="D1769" t="s">
        <v>22</v>
      </c>
      <c r="E1769" s="4">
        <v>170</v>
      </c>
      <c r="F1769" s="4">
        <v>8</v>
      </c>
      <c r="G1769" s="4">
        <v>488</v>
      </c>
      <c r="H1769" s="4">
        <v>98</v>
      </c>
      <c r="I1769" s="4">
        <v>105</v>
      </c>
      <c r="J1769" s="6">
        <v>1655.74</v>
      </c>
      <c r="K1769" s="4">
        <v>0.46200000000000002</v>
      </c>
      <c r="L1769" s="4" t="s">
        <v>15</v>
      </c>
      <c r="M1769" s="4">
        <f>Inventory[[#This Row],[Daily_Demand]]*Inventory[[#This Row],[Lead_Time_Days]]</f>
        <v>1360</v>
      </c>
      <c r="N1769" s="4">
        <f>MAX(0, Inventory[[#This Row],[Demand_Duration_Lead_time]]+Inventory[[#This Row],[Safety_Stock]]-Inventory[[#This Row],[Current_Inventory]])</f>
        <v>970</v>
      </c>
      <c r="O17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69" s="8">
        <f>Inventory[[#This Row],[Current_Inventory]]*Inventory[[#This Row],[Unit_Cost]]</f>
        <v>808001.12</v>
      </c>
      <c r="Q1769" t="str">
        <f>IF(Inventory[[#This Row],[Stockout_Risk_Score]] &gt;= 0.8, "Critical",
   IF(Inventory[[#This Row],[Stockout_Risk_Score]] &gt;= 0.6, "High",
      IF(Inventory[[#This Row],[Stockout_Risk_Score]] &gt;= 0.3, "Medium", "Low")
   )
)</f>
        <v>Medium</v>
      </c>
      <c r="R1769">
        <f>Inventory[[#This Row],[Lead_Time_Days]]*0.8</f>
        <v>6.4</v>
      </c>
      <c r="S1769">
        <f>MAX(0,Inventory[[#This Row],[Daily_Demand]]*Inventory[[#This Row],[Adj_Lead_Time]]+Inventory[[#This Row],[Safety_Stock]]-Inventory[[#This Row],[Current_Inventory]])</f>
        <v>698</v>
      </c>
    </row>
    <row r="1770" spans="1:19" x14ac:dyDescent="0.25">
      <c r="A1770">
        <v>1769</v>
      </c>
      <c r="B1770" t="s">
        <v>1791</v>
      </c>
      <c r="C1770" s="4" t="s">
        <v>41</v>
      </c>
      <c r="D1770" t="s">
        <v>18</v>
      </c>
      <c r="E1770" s="4">
        <v>162</v>
      </c>
      <c r="F1770" s="4">
        <v>14</v>
      </c>
      <c r="G1770" s="4">
        <v>453</v>
      </c>
      <c r="H1770" s="4">
        <v>20</v>
      </c>
      <c r="I1770" s="4">
        <v>228</v>
      </c>
      <c r="J1770" s="6">
        <v>735.74</v>
      </c>
      <c r="K1770" s="4">
        <v>0.52300000000000002</v>
      </c>
      <c r="L1770" s="4" t="s">
        <v>15</v>
      </c>
      <c r="M1770" s="4">
        <f>Inventory[[#This Row],[Daily_Demand]]*Inventory[[#This Row],[Lead_Time_Days]]</f>
        <v>2268</v>
      </c>
      <c r="N1770" s="4">
        <f>MAX(0, Inventory[[#This Row],[Demand_Duration_Lead_time]]+Inventory[[#This Row],[Safety_Stock]]-Inventory[[#This Row],[Current_Inventory]])</f>
        <v>1835</v>
      </c>
      <c r="O17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70" s="8">
        <f>Inventory[[#This Row],[Current_Inventory]]*Inventory[[#This Row],[Unit_Cost]]</f>
        <v>333290.22000000003</v>
      </c>
      <c r="Q1770" t="str">
        <f>IF(Inventory[[#This Row],[Stockout_Risk_Score]] &gt;= 0.8, "Critical",
   IF(Inventory[[#This Row],[Stockout_Risk_Score]] &gt;= 0.6, "High",
      IF(Inventory[[#This Row],[Stockout_Risk_Score]] &gt;= 0.3, "Medium", "Low")
   )
)</f>
        <v>Medium</v>
      </c>
      <c r="R1770">
        <f>Inventory[[#This Row],[Lead_Time_Days]]*0.8</f>
        <v>11.200000000000001</v>
      </c>
      <c r="S1770">
        <f>MAX(0,Inventory[[#This Row],[Daily_Demand]]*Inventory[[#This Row],[Adj_Lead_Time]]+Inventory[[#This Row],[Safety_Stock]]-Inventory[[#This Row],[Current_Inventory]])</f>
        <v>1381.4</v>
      </c>
    </row>
    <row r="1771" spans="1:19" x14ac:dyDescent="0.25">
      <c r="A1771">
        <v>1770</v>
      </c>
      <c r="B1771" t="s">
        <v>1792</v>
      </c>
      <c r="C1771" s="4" t="s">
        <v>13</v>
      </c>
      <c r="D1771" t="s">
        <v>22</v>
      </c>
      <c r="E1771" s="4">
        <v>190</v>
      </c>
      <c r="F1771" s="4">
        <v>14</v>
      </c>
      <c r="G1771" s="4">
        <v>268</v>
      </c>
      <c r="H1771" s="4">
        <v>58</v>
      </c>
      <c r="I1771" s="4">
        <v>358</v>
      </c>
      <c r="J1771" s="6">
        <v>1460.85</v>
      </c>
      <c r="K1771" s="4">
        <v>0.622</v>
      </c>
      <c r="L1771" s="4" t="s">
        <v>15</v>
      </c>
      <c r="M1771" s="4">
        <f>Inventory[[#This Row],[Daily_Demand]]*Inventory[[#This Row],[Lead_Time_Days]]</f>
        <v>2660</v>
      </c>
      <c r="N1771" s="4">
        <f>MAX(0, Inventory[[#This Row],[Demand_Duration_Lead_time]]+Inventory[[#This Row],[Safety_Stock]]-Inventory[[#This Row],[Current_Inventory]])</f>
        <v>2450</v>
      </c>
      <c r="O17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71" s="8">
        <f>Inventory[[#This Row],[Current_Inventory]]*Inventory[[#This Row],[Unit_Cost]]</f>
        <v>391507.8</v>
      </c>
      <c r="Q1771" t="str">
        <f>IF(Inventory[[#This Row],[Stockout_Risk_Score]] &gt;= 0.8, "Critical",
   IF(Inventory[[#This Row],[Stockout_Risk_Score]] &gt;= 0.6, "High",
      IF(Inventory[[#This Row],[Stockout_Risk_Score]] &gt;= 0.3, "Medium", "Low")
   )
)</f>
        <v>High</v>
      </c>
      <c r="R1771">
        <f>Inventory[[#This Row],[Lead_Time_Days]]*0.8</f>
        <v>11.200000000000001</v>
      </c>
      <c r="S1771">
        <f>MAX(0,Inventory[[#This Row],[Daily_Demand]]*Inventory[[#This Row],[Adj_Lead_Time]]+Inventory[[#This Row],[Safety_Stock]]-Inventory[[#This Row],[Current_Inventory]])</f>
        <v>1918</v>
      </c>
    </row>
    <row r="1772" spans="1:19" x14ac:dyDescent="0.25">
      <c r="A1772">
        <v>1771</v>
      </c>
      <c r="B1772" t="s">
        <v>1793</v>
      </c>
      <c r="C1772" s="4" t="s">
        <v>13</v>
      </c>
      <c r="D1772" t="s">
        <v>14</v>
      </c>
      <c r="E1772" s="4">
        <v>82</v>
      </c>
      <c r="F1772" s="4">
        <v>2</v>
      </c>
      <c r="G1772" s="4">
        <v>663</v>
      </c>
      <c r="H1772" s="4">
        <v>70</v>
      </c>
      <c r="I1772" s="4">
        <v>98</v>
      </c>
      <c r="J1772" s="6">
        <v>1565.83</v>
      </c>
      <c r="K1772" s="4">
        <v>0.1</v>
      </c>
      <c r="L1772" s="4" t="s">
        <v>27</v>
      </c>
      <c r="M1772" s="4">
        <f>Inventory[[#This Row],[Daily_Demand]]*Inventory[[#This Row],[Lead_Time_Days]]</f>
        <v>164</v>
      </c>
      <c r="N1772" s="4">
        <f>MAX(0, Inventory[[#This Row],[Demand_Duration_Lead_time]]+Inventory[[#This Row],[Safety_Stock]]-Inventory[[#This Row],[Current_Inventory]])</f>
        <v>0</v>
      </c>
      <c r="O17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772" s="8">
        <f>Inventory[[#This Row],[Current_Inventory]]*Inventory[[#This Row],[Unit_Cost]]</f>
        <v>1038145.2899999999</v>
      </c>
      <c r="Q1772" t="str">
        <f>IF(Inventory[[#This Row],[Stockout_Risk_Score]] &gt;= 0.8, "Critical",
   IF(Inventory[[#This Row],[Stockout_Risk_Score]] &gt;= 0.6, "High",
      IF(Inventory[[#This Row],[Stockout_Risk_Score]] &gt;= 0.3, "Medium", "Low")
   )
)</f>
        <v>Low</v>
      </c>
      <c r="R1772">
        <f>Inventory[[#This Row],[Lead_Time_Days]]*0.8</f>
        <v>1.6</v>
      </c>
      <c r="S1772">
        <f>MAX(0,Inventory[[#This Row],[Daily_Demand]]*Inventory[[#This Row],[Adj_Lead_Time]]+Inventory[[#This Row],[Safety_Stock]]-Inventory[[#This Row],[Current_Inventory]])</f>
        <v>0</v>
      </c>
    </row>
    <row r="1773" spans="1:19" x14ac:dyDescent="0.25">
      <c r="A1773">
        <v>1772</v>
      </c>
      <c r="B1773" t="s">
        <v>1794</v>
      </c>
      <c r="C1773" s="4" t="s">
        <v>41</v>
      </c>
      <c r="D1773" t="s">
        <v>14</v>
      </c>
      <c r="E1773" s="4">
        <v>26</v>
      </c>
      <c r="F1773" s="4">
        <v>5</v>
      </c>
      <c r="G1773" s="4">
        <v>700</v>
      </c>
      <c r="H1773" s="4">
        <v>180</v>
      </c>
      <c r="I1773" s="4">
        <v>309</v>
      </c>
      <c r="J1773" s="6">
        <v>1027.31</v>
      </c>
      <c r="K1773" s="4">
        <v>0.18099999999999999</v>
      </c>
      <c r="L1773" s="4" t="s">
        <v>15</v>
      </c>
      <c r="M1773" s="4">
        <f>Inventory[[#This Row],[Daily_Demand]]*Inventory[[#This Row],[Lead_Time_Days]]</f>
        <v>130</v>
      </c>
      <c r="N1773" s="4">
        <f>MAX(0, Inventory[[#This Row],[Demand_Duration_Lead_time]]+Inventory[[#This Row],[Safety_Stock]]-Inventory[[#This Row],[Current_Inventory]])</f>
        <v>0</v>
      </c>
      <c r="O17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773" s="8">
        <f>Inventory[[#This Row],[Current_Inventory]]*Inventory[[#This Row],[Unit_Cost]]</f>
        <v>719117</v>
      </c>
      <c r="Q1773" t="str">
        <f>IF(Inventory[[#This Row],[Stockout_Risk_Score]] &gt;= 0.8, "Critical",
   IF(Inventory[[#This Row],[Stockout_Risk_Score]] &gt;= 0.6, "High",
      IF(Inventory[[#This Row],[Stockout_Risk_Score]] &gt;= 0.3, "Medium", "Low")
   )
)</f>
        <v>Low</v>
      </c>
      <c r="R1773">
        <f>Inventory[[#This Row],[Lead_Time_Days]]*0.8</f>
        <v>4</v>
      </c>
      <c r="S1773">
        <f>MAX(0,Inventory[[#This Row],[Daily_Demand]]*Inventory[[#This Row],[Adj_Lead_Time]]+Inventory[[#This Row],[Safety_Stock]]-Inventory[[#This Row],[Current_Inventory]])</f>
        <v>0</v>
      </c>
    </row>
    <row r="1774" spans="1:19" x14ac:dyDescent="0.25">
      <c r="A1774">
        <v>1773</v>
      </c>
      <c r="B1774" t="s">
        <v>1795</v>
      </c>
      <c r="C1774" s="4" t="s">
        <v>21</v>
      </c>
      <c r="D1774" t="s">
        <v>22</v>
      </c>
      <c r="E1774" s="4">
        <v>112</v>
      </c>
      <c r="F1774" s="4">
        <v>3</v>
      </c>
      <c r="G1774" s="4">
        <v>591</v>
      </c>
      <c r="H1774" s="4">
        <v>152</v>
      </c>
      <c r="I1774" s="4">
        <v>323</v>
      </c>
      <c r="J1774" s="6">
        <v>1577.27</v>
      </c>
      <c r="K1774" s="4">
        <v>0.61299999999999999</v>
      </c>
      <c r="L1774" s="4" t="s">
        <v>15</v>
      </c>
      <c r="M1774" s="4">
        <f>Inventory[[#This Row],[Daily_Demand]]*Inventory[[#This Row],[Lead_Time_Days]]</f>
        <v>336</v>
      </c>
      <c r="N1774" s="4">
        <f>MAX(0, Inventory[[#This Row],[Demand_Duration_Lead_time]]+Inventory[[#This Row],[Safety_Stock]]-Inventory[[#This Row],[Current_Inventory]])</f>
        <v>0</v>
      </c>
      <c r="O17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74" s="8">
        <f>Inventory[[#This Row],[Current_Inventory]]*Inventory[[#This Row],[Unit_Cost]]</f>
        <v>932166.57</v>
      </c>
      <c r="Q1774" t="str">
        <f>IF(Inventory[[#This Row],[Stockout_Risk_Score]] &gt;= 0.8, "Critical",
   IF(Inventory[[#This Row],[Stockout_Risk_Score]] &gt;= 0.6, "High",
      IF(Inventory[[#This Row],[Stockout_Risk_Score]] &gt;= 0.3, "Medium", "Low")
   )
)</f>
        <v>High</v>
      </c>
      <c r="R1774">
        <f>Inventory[[#This Row],[Lead_Time_Days]]*0.8</f>
        <v>2.4000000000000004</v>
      </c>
      <c r="S1774">
        <f>MAX(0,Inventory[[#This Row],[Daily_Demand]]*Inventory[[#This Row],[Adj_Lead_Time]]+Inventory[[#This Row],[Safety_Stock]]-Inventory[[#This Row],[Current_Inventory]])</f>
        <v>0</v>
      </c>
    </row>
    <row r="1775" spans="1:19" x14ac:dyDescent="0.25">
      <c r="A1775">
        <v>1774</v>
      </c>
      <c r="B1775" t="s">
        <v>1796</v>
      </c>
      <c r="C1775" s="4" t="s">
        <v>17</v>
      </c>
      <c r="D1775" t="s">
        <v>22</v>
      </c>
      <c r="E1775" s="4">
        <v>21</v>
      </c>
      <c r="F1775" s="4">
        <v>11</v>
      </c>
      <c r="G1775" s="4">
        <v>260</v>
      </c>
      <c r="H1775" s="4">
        <v>216</v>
      </c>
      <c r="I1775" s="4">
        <v>341</v>
      </c>
      <c r="J1775" s="6">
        <v>667.96</v>
      </c>
      <c r="K1775" s="4">
        <v>0.65800000000000003</v>
      </c>
      <c r="L1775" s="4" t="s">
        <v>27</v>
      </c>
      <c r="M1775" s="4">
        <f>Inventory[[#This Row],[Daily_Demand]]*Inventory[[#This Row],[Lead_Time_Days]]</f>
        <v>231</v>
      </c>
      <c r="N1775" s="4">
        <f>MAX(0, Inventory[[#This Row],[Demand_Duration_Lead_time]]+Inventory[[#This Row],[Safety_Stock]]-Inventory[[#This Row],[Current_Inventory]])</f>
        <v>187</v>
      </c>
      <c r="O17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75" s="8">
        <f>Inventory[[#This Row],[Current_Inventory]]*Inventory[[#This Row],[Unit_Cost]]</f>
        <v>173669.6</v>
      </c>
      <c r="Q1775" t="str">
        <f>IF(Inventory[[#This Row],[Stockout_Risk_Score]] &gt;= 0.8, "Critical",
   IF(Inventory[[#This Row],[Stockout_Risk_Score]] &gt;= 0.6, "High",
      IF(Inventory[[#This Row],[Stockout_Risk_Score]] &gt;= 0.3, "Medium", "Low")
   )
)</f>
        <v>High</v>
      </c>
      <c r="R1775">
        <f>Inventory[[#This Row],[Lead_Time_Days]]*0.8</f>
        <v>8.8000000000000007</v>
      </c>
      <c r="S1775">
        <f>MAX(0,Inventory[[#This Row],[Daily_Demand]]*Inventory[[#This Row],[Adj_Lead_Time]]+Inventory[[#This Row],[Safety_Stock]]-Inventory[[#This Row],[Current_Inventory]])</f>
        <v>140.80000000000001</v>
      </c>
    </row>
    <row r="1776" spans="1:19" x14ac:dyDescent="0.25">
      <c r="A1776">
        <v>1775</v>
      </c>
      <c r="B1776" t="s">
        <v>1797</v>
      </c>
      <c r="C1776" s="4" t="s">
        <v>17</v>
      </c>
      <c r="D1776" t="s">
        <v>18</v>
      </c>
      <c r="E1776" s="4">
        <v>19</v>
      </c>
      <c r="F1776" s="4">
        <v>4</v>
      </c>
      <c r="G1776" s="4">
        <v>721</v>
      </c>
      <c r="H1776" s="4">
        <v>210</v>
      </c>
      <c r="I1776" s="4">
        <v>340</v>
      </c>
      <c r="J1776" s="6">
        <v>1056.51</v>
      </c>
      <c r="K1776" s="4">
        <v>2.5999999999999999E-2</v>
      </c>
      <c r="L1776" s="4" t="s">
        <v>15</v>
      </c>
      <c r="M1776" s="4">
        <f>Inventory[[#This Row],[Daily_Demand]]*Inventory[[#This Row],[Lead_Time_Days]]</f>
        <v>76</v>
      </c>
      <c r="N1776" s="4">
        <f>MAX(0, Inventory[[#This Row],[Demand_Duration_Lead_time]]+Inventory[[#This Row],[Safety_Stock]]-Inventory[[#This Row],[Current_Inventory]])</f>
        <v>0</v>
      </c>
      <c r="O17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776" s="8">
        <f>Inventory[[#This Row],[Current_Inventory]]*Inventory[[#This Row],[Unit_Cost]]</f>
        <v>761743.71</v>
      </c>
      <c r="Q1776" t="str">
        <f>IF(Inventory[[#This Row],[Stockout_Risk_Score]] &gt;= 0.8, "Critical",
   IF(Inventory[[#This Row],[Stockout_Risk_Score]] &gt;= 0.6, "High",
      IF(Inventory[[#This Row],[Stockout_Risk_Score]] &gt;= 0.3, "Medium", "Low")
   )
)</f>
        <v>Low</v>
      </c>
      <c r="R1776">
        <f>Inventory[[#This Row],[Lead_Time_Days]]*0.8</f>
        <v>3.2</v>
      </c>
      <c r="S1776">
        <f>MAX(0,Inventory[[#This Row],[Daily_Demand]]*Inventory[[#This Row],[Adj_Lead_Time]]+Inventory[[#This Row],[Safety_Stock]]-Inventory[[#This Row],[Current_Inventory]])</f>
        <v>0</v>
      </c>
    </row>
    <row r="1777" spans="1:19" x14ac:dyDescent="0.25">
      <c r="A1777">
        <v>1776</v>
      </c>
      <c r="B1777" t="s">
        <v>1798</v>
      </c>
      <c r="C1777" s="4" t="s">
        <v>13</v>
      </c>
      <c r="D1777" t="s">
        <v>22</v>
      </c>
      <c r="E1777" s="4">
        <v>118</v>
      </c>
      <c r="F1777" s="4">
        <v>13</v>
      </c>
      <c r="G1777" s="4">
        <v>515</v>
      </c>
      <c r="H1777" s="4">
        <v>14</v>
      </c>
      <c r="I1777" s="4">
        <v>79</v>
      </c>
      <c r="J1777" s="6">
        <v>1388.79</v>
      </c>
      <c r="K1777" s="4">
        <v>0.54</v>
      </c>
      <c r="L1777" s="4" t="s">
        <v>15</v>
      </c>
      <c r="M1777" s="4">
        <f>Inventory[[#This Row],[Daily_Demand]]*Inventory[[#This Row],[Lead_Time_Days]]</f>
        <v>1534</v>
      </c>
      <c r="N1777" s="4">
        <f>MAX(0, Inventory[[#This Row],[Demand_Duration_Lead_time]]+Inventory[[#This Row],[Safety_Stock]]-Inventory[[#This Row],[Current_Inventory]])</f>
        <v>1033</v>
      </c>
      <c r="O17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77" s="8">
        <f>Inventory[[#This Row],[Current_Inventory]]*Inventory[[#This Row],[Unit_Cost]]</f>
        <v>715226.85</v>
      </c>
      <c r="Q1777" t="str">
        <f>IF(Inventory[[#This Row],[Stockout_Risk_Score]] &gt;= 0.8, "Critical",
   IF(Inventory[[#This Row],[Stockout_Risk_Score]] &gt;= 0.6, "High",
      IF(Inventory[[#This Row],[Stockout_Risk_Score]] &gt;= 0.3, "Medium", "Low")
   )
)</f>
        <v>Medium</v>
      </c>
      <c r="R1777">
        <f>Inventory[[#This Row],[Lead_Time_Days]]*0.8</f>
        <v>10.4</v>
      </c>
      <c r="S1777">
        <f>MAX(0,Inventory[[#This Row],[Daily_Demand]]*Inventory[[#This Row],[Adj_Lead_Time]]+Inventory[[#This Row],[Safety_Stock]]-Inventory[[#This Row],[Current_Inventory]])</f>
        <v>726.2</v>
      </c>
    </row>
    <row r="1778" spans="1:19" x14ac:dyDescent="0.25">
      <c r="A1778">
        <v>1777</v>
      </c>
      <c r="B1778" t="s">
        <v>1799</v>
      </c>
      <c r="C1778" s="4" t="s">
        <v>17</v>
      </c>
      <c r="D1778" t="s">
        <v>22</v>
      </c>
      <c r="E1778" s="4">
        <v>52</v>
      </c>
      <c r="F1778" s="4">
        <v>2</v>
      </c>
      <c r="G1778" s="4">
        <v>359</v>
      </c>
      <c r="H1778" s="4">
        <v>220</v>
      </c>
      <c r="I1778" s="4">
        <v>301</v>
      </c>
      <c r="J1778" s="6">
        <v>377.74</v>
      </c>
      <c r="K1778" s="4">
        <v>0.78500000000000003</v>
      </c>
      <c r="L1778" s="4" t="s">
        <v>27</v>
      </c>
      <c r="M1778" s="4">
        <f>Inventory[[#This Row],[Daily_Demand]]*Inventory[[#This Row],[Lead_Time_Days]]</f>
        <v>104</v>
      </c>
      <c r="N1778" s="4">
        <f>MAX(0, Inventory[[#This Row],[Demand_Duration_Lead_time]]+Inventory[[#This Row],[Safety_Stock]]-Inventory[[#This Row],[Current_Inventory]])</f>
        <v>0</v>
      </c>
      <c r="O17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78" s="8">
        <f>Inventory[[#This Row],[Current_Inventory]]*Inventory[[#This Row],[Unit_Cost]]</f>
        <v>135608.66</v>
      </c>
      <c r="Q1778" t="str">
        <f>IF(Inventory[[#This Row],[Stockout_Risk_Score]] &gt;= 0.8, "Critical",
   IF(Inventory[[#This Row],[Stockout_Risk_Score]] &gt;= 0.6, "High",
      IF(Inventory[[#This Row],[Stockout_Risk_Score]] &gt;= 0.3, "Medium", "Low")
   )
)</f>
        <v>High</v>
      </c>
      <c r="R1778">
        <f>Inventory[[#This Row],[Lead_Time_Days]]*0.8</f>
        <v>1.6</v>
      </c>
      <c r="S1778">
        <f>MAX(0,Inventory[[#This Row],[Daily_Demand]]*Inventory[[#This Row],[Adj_Lead_Time]]+Inventory[[#This Row],[Safety_Stock]]-Inventory[[#This Row],[Current_Inventory]])</f>
        <v>0</v>
      </c>
    </row>
    <row r="1779" spans="1:19" x14ac:dyDescent="0.25">
      <c r="A1779">
        <v>1778</v>
      </c>
      <c r="B1779" t="s">
        <v>1800</v>
      </c>
      <c r="C1779" s="4" t="s">
        <v>41</v>
      </c>
      <c r="D1779" t="s">
        <v>18</v>
      </c>
      <c r="E1779" s="4">
        <v>164</v>
      </c>
      <c r="F1779" s="4">
        <v>12</v>
      </c>
      <c r="G1779" s="4">
        <v>763</v>
      </c>
      <c r="H1779" s="4">
        <v>38</v>
      </c>
      <c r="I1779" s="4">
        <v>112</v>
      </c>
      <c r="J1779" s="6">
        <v>583.55999999999995</v>
      </c>
      <c r="K1779" s="4">
        <v>6.9000000000000006E-2</v>
      </c>
      <c r="L1779" s="4" t="s">
        <v>27</v>
      </c>
      <c r="M1779" s="4">
        <f>Inventory[[#This Row],[Daily_Demand]]*Inventory[[#This Row],[Lead_Time_Days]]</f>
        <v>1968</v>
      </c>
      <c r="N1779" s="4">
        <f>MAX(0, Inventory[[#This Row],[Demand_Duration_Lead_time]]+Inventory[[#This Row],[Safety_Stock]]-Inventory[[#This Row],[Current_Inventory]])</f>
        <v>1243</v>
      </c>
      <c r="O17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79" s="8">
        <f>Inventory[[#This Row],[Current_Inventory]]*Inventory[[#This Row],[Unit_Cost]]</f>
        <v>445256.27999999997</v>
      </c>
      <c r="Q1779" t="str">
        <f>IF(Inventory[[#This Row],[Stockout_Risk_Score]] &gt;= 0.8, "Critical",
   IF(Inventory[[#This Row],[Stockout_Risk_Score]] &gt;= 0.6, "High",
      IF(Inventory[[#This Row],[Stockout_Risk_Score]] &gt;= 0.3, "Medium", "Low")
   )
)</f>
        <v>Low</v>
      </c>
      <c r="R1779">
        <f>Inventory[[#This Row],[Lead_Time_Days]]*0.8</f>
        <v>9.6000000000000014</v>
      </c>
      <c r="S1779">
        <f>MAX(0,Inventory[[#This Row],[Daily_Demand]]*Inventory[[#This Row],[Adj_Lead_Time]]+Inventory[[#This Row],[Safety_Stock]]-Inventory[[#This Row],[Current_Inventory]])</f>
        <v>849.40000000000032</v>
      </c>
    </row>
    <row r="1780" spans="1:19" x14ac:dyDescent="0.25">
      <c r="A1780">
        <v>1779</v>
      </c>
      <c r="B1780" t="s">
        <v>1801</v>
      </c>
      <c r="C1780" s="4" t="s">
        <v>41</v>
      </c>
      <c r="D1780" t="s">
        <v>18</v>
      </c>
      <c r="E1780" s="4">
        <v>117</v>
      </c>
      <c r="F1780" s="4">
        <v>12</v>
      </c>
      <c r="G1780" s="4">
        <v>490</v>
      </c>
      <c r="H1780" s="4">
        <v>199</v>
      </c>
      <c r="I1780" s="4">
        <v>131</v>
      </c>
      <c r="J1780" s="6">
        <v>1321.47</v>
      </c>
      <c r="K1780" s="4">
        <v>0.41299999999999998</v>
      </c>
      <c r="L1780" s="4" t="s">
        <v>27</v>
      </c>
      <c r="M1780" s="4">
        <f>Inventory[[#This Row],[Daily_Demand]]*Inventory[[#This Row],[Lead_Time_Days]]</f>
        <v>1404</v>
      </c>
      <c r="N1780" s="4">
        <f>MAX(0, Inventory[[#This Row],[Demand_Duration_Lead_time]]+Inventory[[#This Row],[Safety_Stock]]-Inventory[[#This Row],[Current_Inventory]])</f>
        <v>1113</v>
      </c>
      <c r="O17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80" s="8">
        <f>Inventory[[#This Row],[Current_Inventory]]*Inventory[[#This Row],[Unit_Cost]]</f>
        <v>647520.30000000005</v>
      </c>
      <c r="Q1780" t="str">
        <f>IF(Inventory[[#This Row],[Stockout_Risk_Score]] &gt;= 0.8, "Critical",
   IF(Inventory[[#This Row],[Stockout_Risk_Score]] &gt;= 0.6, "High",
      IF(Inventory[[#This Row],[Stockout_Risk_Score]] &gt;= 0.3, "Medium", "Low")
   )
)</f>
        <v>Medium</v>
      </c>
      <c r="R1780">
        <f>Inventory[[#This Row],[Lead_Time_Days]]*0.8</f>
        <v>9.6000000000000014</v>
      </c>
      <c r="S1780">
        <f>MAX(0,Inventory[[#This Row],[Daily_Demand]]*Inventory[[#This Row],[Adj_Lead_Time]]+Inventory[[#This Row],[Safety_Stock]]-Inventory[[#This Row],[Current_Inventory]])</f>
        <v>832.20000000000027</v>
      </c>
    </row>
    <row r="1781" spans="1:19" x14ac:dyDescent="0.25">
      <c r="A1781">
        <v>1780</v>
      </c>
      <c r="B1781" t="s">
        <v>1802</v>
      </c>
      <c r="C1781" s="4" t="s">
        <v>13</v>
      </c>
      <c r="D1781" t="s">
        <v>18</v>
      </c>
      <c r="E1781" s="4">
        <v>172</v>
      </c>
      <c r="F1781" s="4">
        <v>3</v>
      </c>
      <c r="G1781" s="4">
        <v>482</v>
      </c>
      <c r="H1781" s="4">
        <v>197</v>
      </c>
      <c r="I1781" s="4">
        <v>374</v>
      </c>
      <c r="J1781" s="6">
        <v>1327.95</v>
      </c>
      <c r="K1781" s="4">
        <v>0.32700000000000001</v>
      </c>
      <c r="L1781" s="4" t="s">
        <v>15</v>
      </c>
      <c r="M1781" s="4">
        <f>Inventory[[#This Row],[Daily_Demand]]*Inventory[[#This Row],[Lead_Time_Days]]</f>
        <v>516</v>
      </c>
      <c r="N1781" s="4">
        <f>MAX(0, Inventory[[#This Row],[Demand_Duration_Lead_time]]+Inventory[[#This Row],[Safety_Stock]]-Inventory[[#This Row],[Current_Inventory]])</f>
        <v>231</v>
      </c>
      <c r="O17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81" s="8">
        <f>Inventory[[#This Row],[Current_Inventory]]*Inventory[[#This Row],[Unit_Cost]]</f>
        <v>640071.9</v>
      </c>
      <c r="Q1781" t="str">
        <f>IF(Inventory[[#This Row],[Stockout_Risk_Score]] &gt;= 0.8, "Critical",
   IF(Inventory[[#This Row],[Stockout_Risk_Score]] &gt;= 0.6, "High",
      IF(Inventory[[#This Row],[Stockout_Risk_Score]] &gt;= 0.3, "Medium", "Low")
   )
)</f>
        <v>Medium</v>
      </c>
      <c r="R1781">
        <f>Inventory[[#This Row],[Lead_Time_Days]]*0.8</f>
        <v>2.4000000000000004</v>
      </c>
      <c r="S1781">
        <f>MAX(0,Inventory[[#This Row],[Daily_Demand]]*Inventory[[#This Row],[Adj_Lead_Time]]+Inventory[[#This Row],[Safety_Stock]]-Inventory[[#This Row],[Current_Inventory]])</f>
        <v>127.80000000000007</v>
      </c>
    </row>
    <row r="1782" spans="1:19" x14ac:dyDescent="0.25">
      <c r="A1782">
        <v>1781</v>
      </c>
      <c r="B1782" t="s">
        <v>1803</v>
      </c>
      <c r="C1782" s="4" t="s">
        <v>13</v>
      </c>
      <c r="D1782" t="s">
        <v>22</v>
      </c>
      <c r="E1782" s="4">
        <v>101</v>
      </c>
      <c r="F1782" s="4">
        <v>14</v>
      </c>
      <c r="G1782" s="4">
        <v>294</v>
      </c>
      <c r="H1782" s="4">
        <v>264</v>
      </c>
      <c r="I1782" s="4">
        <v>218</v>
      </c>
      <c r="J1782" s="6">
        <v>1011.94</v>
      </c>
      <c r="K1782" s="4">
        <v>0.91400000000000003</v>
      </c>
      <c r="L1782" s="4" t="s">
        <v>19</v>
      </c>
      <c r="M1782" s="4">
        <f>Inventory[[#This Row],[Daily_Demand]]*Inventory[[#This Row],[Lead_Time_Days]]</f>
        <v>1414</v>
      </c>
      <c r="N1782" s="4">
        <f>MAX(0, Inventory[[#This Row],[Demand_Duration_Lead_time]]+Inventory[[#This Row],[Safety_Stock]]-Inventory[[#This Row],[Current_Inventory]])</f>
        <v>1384</v>
      </c>
      <c r="O17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82" s="8">
        <f>Inventory[[#This Row],[Current_Inventory]]*Inventory[[#This Row],[Unit_Cost]]</f>
        <v>297510.36000000004</v>
      </c>
      <c r="Q1782" t="str">
        <f>IF(Inventory[[#This Row],[Stockout_Risk_Score]] &gt;= 0.8, "Critical",
   IF(Inventory[[#This Row],[Stockout_Risk_Score]] &gt;= 0.6, "High",
      IF(Inventory[[#This Row],[Stockout_Risk_Score]] &gt;= 0.3, "Medium", "Low")
   )
)</f>
        <v>Critical</v>
      </c>
      <c r="R1782">
        <f>Inventory[[#This Row],[Lead_Time_Days]]*0.8</f>
        <v>11.200000000000001</v>
      </c>
      <c r="S1782">
        <f>MAX(0,Inventory[[#This Row],[Daily_Demand]]*Inventory[[#This Row],[Adj_Lead_Time]]+Inventory[[#This Row],[Safety_Stock]]-Inventory[[#This Row],[Current_Inventory]])</f>
        <v>1101.2</v>
      </c>
    </row>
    <row r="1783" spans="1:19" x14ac:dyDescent="0.25">
      <c r="A1783">
        <v>1782</v>
      </c>
      <c r="B1783" t="s">
        <v>1804</v>
      </c>
      <c r="C1783" s="4" t="s">
        <v>13</v>
      </c>
      <c r="D1783" t="s">
        <v>18</v>
      </c>
      <c r="E1783" s="4">
        <v>189</v>
      </c>
      <c r="F1783" s="4">
        <v>2</v>
      </c>
      <c r="G1783" s="4">
        <v>34</v>
      </c>
      <c r="H1783" s="4">
        <v>159</v>
      </c>
      <c r="I1783" s="4">
        <v>359</v>
      </c>
      <c r="J1783" s="6">
        <v>1601.39</v>
      </c>
      <c r="K1783" s="4">
        <v>0.186</v>
      </c>
      <c r="L1783" s="4" t="s">
        <v>27</v>
      </c>
      <c r="M1783" s="4">
        <f>Inventory[[#This Row],[Daily_Demand]]*Inventory[[#This Row],[Lead_Time_Days]]</f>
        <v>378</v>
      </c>
      <c r="N1783" s="4">
        <f>MAX(0, Inventory[[#This Row],[Demand_Duration_Lead_time]]+Inventory[[#This Row],[Safety_Stock]]-Inventory[[#This Row],[Current_Inventory]])</f>
        <v>503</v>
      </c>
      <c r="O17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83" s="8">
        <f>Inventory[[#This Row],[Current_Inventory]]*Inventory[[#This Row],[Unit_Cost]]</f>
        <v>54447.26</v>
      </c>
      <c r="Q1783" t="str">
        <f>IF(Inventory[[#This Row],[Stockout_Risk_Score]] &gt;= 0.8, "Critical",
   IF(Inventory[[#This Row],[Stockout_Risk_Score]] &gt;= 0.6, "High",
      IF(Inventory[[#This Row],[Stockout_Risk_Score]] &gt;= 0.3, "Medium", "Low")
   )
)</f>
        <v>Low</v>
      </c>
      <c r="R1783">
        <f>Inventory[[#This Row],[Lead_Time_Days]]*0.8</f>
        <v>1.6</v>
      </c>
      <c r="S1783">
        <f>MAX(0,Inventory[[#This Row],[Daily_Demand]]*Inventory[[#This Row],[Adj_Lead_Time]]+Inventory[[#This Row],[Safety_Stock]]-Inventory[[#This Row],[Current_Inventory]])</f>
        <v>427.40000000000003</v>
      </c>
    </row>
    <row r="1784" spans="1:19" x14ac:dyDescent="0.25">
      <c r="A1784">
        <v>1783</v>
      </c>
      <c r="B1784" t="s">
        <v>1805</v>
      </c>
      <c r="C1784" s="4" t="s">
        <v>21</v>
      </c>
      <c r="D1784" t="s">
        <v>14</v>
      </c>
      <c r="E1784" s="4">
        <v>190</v>
      </c>
      <c r="F1784" s="4">
        <v>9</v>
      </c>
      <c r="G1784" s="4">
        <v>60</v>
      </c>
      <c r="H1784" s="4">
        <v>22</v>
      </c>
      <c r="I1784" s="4">
        <v>392</v>
      </c>
      <c r="J1784" s="6">
        <v>990.01</v>
      </c>
      <c r="K1784" s="4">
        <v>0.318</v>
      </c>
      <c r="L1784" s="4" t="s">
        <v>15</v>
      </c>
      <c r="M1784" s="4">
        <f>Inventory[[#This Row],[Daily_Demand]]*Inventory[[#This Row],[Lead_Time_Days]]</f>
        <v>1710</v>
      </c>
      <c r="N1784" s="4">
        <f>MAX(0, Inventory[[#This Row],[Demand_Duration_Lead_time]]+Inventory[[#This Row],[Safety_Stock]]-Inventory[[#This Row],[Current_Inventory]])</f>
        <v>1672</v>
      </c>
      <c r="O17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84" s="8">
        <f>Inventory[[#This Row],[Current_Inventory]]*Inventory[[#This Row],[Unit_Cost]]</f>
        <v>59400.6</v>
      </c>
      <c r="Q1784" t="str">
        <f>IF(Inventory[[#This Row],[Stockout_Risk_Score]] &gt;= 0.8, "Critical",
   IF(Inventory[[#This Row],[Stockout_Risk_Score]] &gt;= 0.6, "High",
      IF(Inventory[[#This Row],[Stockout_Risk_Score]] &gt;= 0.3, "Medium", "Low")
   )
)</f>
        <v>Medium</v>
      </c>
      <c r="R1784">
        <f>Inventory[[#This Row],[Lead_Time_Days]]*0.8</f>
        <v>7.2</v>
      </c>
      <c r="S1784">
        <f>MAX(0,Inventory[[#This Row],[Daily_Demand]]*Inventory[[#This Row],[Adj_Lead_Time]]+Inventory[[#This Row],[Safety_Stock]]-Inventory[[#This Row],[Current_Inventory]])</f>
        <v>1330</v>
      </c>
    </row>
    <row r="1785" spans="1:19" x14ac:dyDescent="0.25">
      <c r="A1785">
        <v>1784</v>
      </c>
      <c r="B1785" t="s">
        <v>1806</v>
      </c>
      <c r="C1785" s="4" t="s">
        <v>17</v>
      </c>
      <c r="D1785" t="s">
        <v>14</v>
      </c>
      <c r="E1785" s="4">
        <v>95</v>
      </c>
      <c r="F1785" s="4">
        <v>5</v>
      </c>
      <c r="G1785" s="4">
        <v>227</v>
      </c>
      <c r="H1785" s="4">
        <v>166</v>
      </c>
      <c r="I1785" s="4">
        <v>207</v>
      </c>
      <c r="J1785" s="6">
        <v>1768.58</v>
      </c>
      <c r="K1785" s="4">
        <v>0.89800000000000002</v>
      </c>
      <c r="L1785" s="4" t="s">
        <v>19</v>
      </c>
      <c r="M1785" s="4">
        <f>Inventory[[#This Row],[Daily_Demand]]*Inventory[[#This Row],[Lead_Time_Days]]</f>
        <v>475</v>
      </c>
      <c r="N1785" s="4">
        <f>MAX(0, Inventory[[#This Row],[Demand_Duration_Lead_time]]+Inventory[[#This Row],[Safety_Stock]]-Inventory[[#This Row],[Current_Inventory]])</f>
        <v>414</v>
      </c>
      <c r="O17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85" s="8">
        <f>Inventory[[#This Row],[Current_Inventory]]*Inventory[[#This Row],[Unit_Cost]]</f>
        <v>401467.66</v>
      </c>
      <c r="Q1785" t="str">
        <f>IF(Inventory[[#This Row],[Stockout_Risk_Score]] &gt;= 0.8, "Critical",
   IF(Inventory[[#This Row],[Stockout_Risk_Score]] &gt;= 0.6, "High",
      IF(Inventory[[#This Row],[Stockout_Risk_Score]] &gt;= 0.3, "Medium", "Low")
   )
)</f>
        <v>Critical</v>
      </c>
      <c r="R1785">
        <f>Inventory[[#This Row],[Lead_Time_Days]]*0.8</f>
        <v>4</v>
      </c>
      <c r="S1785">
        <f>MAX(0,Inventory[[#This Row],[Daily_Demand]]*Inventory[[#This Row],[Adj_Lead_Time]]+Inventory[[#This Row],[Safety_Stock]]-Inventory[[#This Row],[Current_Inventory]])</f>
        <v>319</v>
      </c>
    </row>
    <row r="1786" spans="1:19" x14ac:dyDescent="0.25">
      <c r="A1786">
        <v>1785</v>
      </c>
      <c r="B1786" t="s">
        <v>1807</v>
      </c>
      <c r="C1786" s="4" t="s">
        <v>13</v>
      </c>
      <c r="D1786" t="s">
        <v>14</v>
      </c>
      <c r="E1786" s="4">
        <v>20</v>
      </c>
      <c r="F1786" s="4">
        <v>4</v>
      </c>
      <c r="G1786" s="4">
        <v>79</v>
      </c>
      <c r="H1786" s="4">
        <v>89</v>
      </c>
      <c r="I1786" s="4">
        <v>105</v>
      </c>
      <c r="J1786" s="6">
        <v>1485.01</v>
      </c>
      <c r="K1786" s="4">
        <v>0.33100000000000002</v>
      </c>
      <c r="L1786" s="4" t="s">
        <v>19</v>
      </c>
      <c r="M1786" s="4">
        <f>Inventory[[#This Row],[Daily_Demand]]*Inventory[[#This Row],[Lead_Time_Days]]</f>
        <v>80</v>
      </c>
      <c r="N1786" s="4">
        <f>MAX(0, Inventory[[#This Row],[Demand_Duration_Lead_time]]+Inventory[[#This Row],[Safety_Stock]]-Inventory[[#This Row],[Current_Inventory]])</f>
        <v>90</v>
      </c>
      <c r="O17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86" s="8">
        <f>Inventory[[#This Row],[Current_Inventory]]*Inventory[[#This Row],[Unit_Cost]]</f>
        <v>117315.79</v>
      </c>
      <c r="Q1786" t="str">
        <f>IF(Inventory[[#This Row],[Stockout_Risk_Score]] &gt;= 0.8, "Critical",
   IF(Inventory[[#This Row],[Stockout_Risk_Score]] &gt;= 0.6, "High",
      IF(Inventory[[#This Row],[Stockout_Risk_Score]] &gt;= 0.3, "Medium", "Low")
   )
)</f>
        <v>Medium</v>
      </c>
      <c r="R1786">
        <f>Inventory[[#This Row],[Lead_Time_Days]]*0.8</f>
        <v>3.2</v>
      </c>
      <c r="S1786">
        <f>MAX(0,Inventory[[#This Row],[Daily_Demand]]*Inventory[[#This Row],[Adj_Lead_Time]]+Inventory[[#This Row],[Safety_Stock]]-Inventory[[#This Row],[Current_Inventory]])</f>
        <v>74</v>
      </c>
    </row>
    <row r="1787" spans="1:19" x14ac:dyDescent="0.25">
      <c r="A1787">
        <v>1786</v>
      </c>
      <c r="B1787" t="s">
        <v>1808</v>
      </c>
      <c r="C1787" s="4" t="s">
        <v>26</v>
      </c>
      <c r="D1787" t="s">
        <v>22</v>
      </c>
      <c r="E1787" s="4">
        <v>160</v>
      </c>
      <c r="F1787" s="4">
        <v>2</v>
      </c>
      <c r="G1787" s="4">
        <v>384</v>
      </c>
      <c r="H1787" s="4">
        <v>282</v>
      </c>
      <c r="I1787" s="4">
        <v>384</v>
      </c>
      <c r="J1787" s="6">
        <v>663.65</v>
      </c>
      <c r="K1787" s="4">
        <v>0.53100000000000003</v>
      </c>
      <c r="L1787" s="4" t="s">
        <v>27</v>
      </c>
      <c r="M1787" s="4">
        <f>Inventory[[#This Row],[Daily_Demand]]*Inventory[[#This Row],[Lead_Time_Days]]</f>
        <v>320</v>
      </c>
      <c r="N1787" s="4">
        <f>MAX(0, Inventory[[#This Row],[Demand_Duration_Lead_time]]+Inventory[[#This Row],[Safety_Stock]]-Inventory[[#This Row],[Current_Inventory]])</f>
        <v>218</v>
      </c>
      <c r="O17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87" s="8">
        <f>Inventory[[#This Row],[Current_Inventory]]*Inventory[[#This Row],[Unit_Cost]]</f>
        <v>254841.59999999998</v>
      </c>
      <c r="Q1787" t="str">
        <f>IF(Inventory[[#This Row],[Stockout_Risk_Score]] &gt;= 0.8, "Critical",
   IF(Inventory[[#This Row],[Stockout_Risk_Score]] &gt;= 0.6, "High",
      IF(Inventory[[#This Row],[Stockout_Risk_Score]] &gt;= 0.3, "Medium", "Low")
   )
)</f>
        <v>Medium</v>
      </c>
      <c r="R1787">
        <f>Inventory[[#This Row],[Lead_Time_Days]]*0.8</f>
        <v>1.6</v>
      </c>
      <c r="S1787">
        <f>MAX(0,Inventory[[#This Row],[Daily_Demand]]*Inventory[[#This Row],[Adj_Lead_Time]]+Inventory[[#This Row],[Safety_Stock]]-Inventory[[#This Row],[Current_Inventory]])</f>
        <v>154</v>
      </c>
    </row>
    <row r="1788" spans="1:19" x14ac:dyDescent="0.25">
      <c r="A1788">
        <v>1787</v>
      </c>
      <c r="B1788" t="s">
        <v>1809</v>
      </c>
      <c r="C1788" s="4" t="s">
        <v>26</v>
      </c>
      <c r="D1788" t="s">
        <v>14</v>
      </c>
      <c r="E1788" s="4">
        <v>102</v>
      </c>
      <c r="F1788" s="4">
        <v>3</v>
      </c>
      <c r="G1788" s="4">
        <v>259</v>
      </c>
      <c r="H1788" s="4">
        <v>157</v>
      </c>
      <c r="I1788" s="4">
        <v>191</v>
      </c>
      <c r="J1788" s="6">
        <v>820.75</v>
      </c>
      <c r="K1788" s="4">
        <v>3.3000000000000002E-2</v>
      </c>
      <c r="L1788" s="4" t="s">
        <v>27</v>
      </c>
      <c r="M1788" s="4">
        <f>Inventory[[#This Row],[Daily_Demand]]*Inventory[[#This Row],[Lead_Time_Days]]</f>
        <v>306</v>
      </c>
      <c r="N1788" s="4">
        <f>MAX(0, Inventory[[#This Row],[Demand_Duration_Lead_time]]+Inventory[[#This Row],[Safety_Stock]]-Inventory[[#This Row],[Current_Inventory]])</f>
        <v>204</v>
      </c>
      <c r="O17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88" s="8">
        <f>Inventory[[#This Row],[Current_Inventory]]*Inventory[[#This Row],[Unit_Cost]]</f>
        <v>212574.25</v>
      </c>
      <c r="Q1788" t="str">
        <f>IF(Inventory[[#This Row],[Stockout_Risk_Score]] &gt;= 0.8, "Critical",
   IF(Inventory[[#This Row],[Stockout_Risk_Score]] &gt;= 0.6, "High",
      IF(Inventory[[#This Row],[Stockout_Risk_Score]] &gt;= 0.3, "Medium", "Low")
   )
)</f>
        <v>Low</v>
      </c>
      <c r="R1788">
        <f>Inventory[[#This Row],[Lead_Time_Days]]*0.8</f>
        <v>2.4000000000000004</v>
      </c>
      <c r="S1788">
        <f>MAX(0,Inventory[[#This Row],[Daily_Demand]]*Inventory[[#This Row],[Adj_Lead_Time]]+Inventory[[#This Row],[Safety_Stock]]-Inventory[[#This Row],[Current_Inventory]])</f>
        <v>142.80000000000007</v>
      </c>
    </row>
    <row r="1789" spans="1:19" x14ac:dyDescent="0.25">
      <c r="A1789">
        <v>1788</v>
      </c>
      <c r="B1789" t="s">
        <v>1810</v>
      </c>
      <c r="C1789" s="4" t="s">
        <v>41</v>
      </c>
      <c r="D1789" t="s">
        <v>22</v>
      </c>
      <c r="E1789" s="4">
        <v>115</v>
      </c>
      <c r="F1789" s="4">
        <v>4</v>
      </c>
      <c r="G1789" s="4">
        <v>627</v>
      </c>
      <c r="H1789" s="4">
        <v>215</v>
      </c>
      <c r="I1789" s="4">
        <v>198</v>
      </c>
      <c r="J1789" s="6">
        <v>1351.99</v>
      </c>
      <c r="K1789" s="4">
        <v>0.98499999999999999</v>
      </c>
      <c r="L1789" s="4" t="s">
        <v>27</v>
      </c>
      <c r="M1789" s="4">
        <f>Inventory[[#This Row],[Daily_Demand]]*Inventory[[#This Row],[Lead_Time_Days]]</f>
        <v>460</v>
      </c>
      <c r="N1789" s="4">
        <f>MAX(0, Inventory[[#This Row],[Demand_Duration_Lead_time]]+Inventory[[#This Row],[Safety_Stock]]-Inventory[[#This Row],[Current_Inventory]])</f>
        <v>48</v>
      </c>
      <c r="O17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89" s="8">
        <f>Inventory[[#This Row],[Current_Inventory]]*Inventory[[#This Row],[Unit_Cost]]</f>
        <v>847697.73</v>
      </c>
      <c r="Q1789" t="str">
        <f>IF(Inventory[[#This Row],[Stockout_Risk_Score]] &gt;= 0.8, "Critical",
   IF(Inventory[[#This Row],[Stockout_Risk_Score]] &gt;= 0.6, "High",
      IF(Inventory[[#This Row],[Stockout_Risk_Score]] &gt;= 0.3, "Medium", "Low")
   )
)</f>
        <v>Critical</v>
      </c>
      <c r="R1789">
        <f>Inventory[[#This Row],[Lead_Time_Days]]*0.8</f>
        <v>3.2</v>
      </c>
      <c r="S1789">
        <f>MAX(0,Inventory[[#This Row],[Daily_Demand]]*Inventory[[#This Row],[Adj_Lead_Time]]+Inventory[[#This Row],[Safety_Stock]]-Inventory[[#This Row],[Current_Inventory]])</f>
        <v>0</v>
      </c>
    </row>
    <row r="1790" spans="1:19" x14ac:dyDescent="0.25">
      <c r="A1790">
        <v>1789</v>
      </c>
      <c r="B1790" t="s">
        <v>1811</v>
      </c>
      <c r="C1790" s="4" t="s">
        <v>17</v>
      </c>
      <c r="D1790" t="s">
        <v>22</v>
      </c>
      <c r="E1790" s="4">
        <v>5</v>
      </c>
      <c r="F1790" s="4">
        <v>4</v>
      </c>
      <c r="G1790" s="4">
        <v>179</v>
      </c>
      <c r="H1790" s="4">
        <v>123</v>
      </c>
      <c r="I1790" s="4">
        <v>275</v>
      </c>
      <c r="J1790" s="6">
        <v>1794.18</v>
      </c>
      <c r="K1790" s="4">
        <v>0.82499999999999996</v>
      </c>
      <c r="L1790" s="4" t="s">
        <v>27</v>
      </c>
      <c r="M1790" s="4">
        <f>Inventory[[#This Row],[Daily_Demand]]*Inventory[[#This Row],[Lead_Time_Days]]</f>
        <v>20</v>
      </c>
      <c r="N1790" s="4">
        <f>MAX(0, Inventory[[#This Row],[Demand_Duration_Lead_time]]+Inventory[[#This Row],[Safety_Stock]]-Inventory[[#This Row],[Current_Inventory]])</f>
        <v>0</v>
      </c>
      <c r="O17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90" s="8">
        <f>Inventory[[#This Row],[Current_Inventory]]*Inventory[[#This Row],[Unit_Cost]]</f>
        <v>321158.22000000003</v>
      </c>
      <c r="Q1790" t="str">
        <f>IF(Inventory[[#This Row],[Stockout_Risk_Score]] &gt;= 0.8, "Critical",
   IF(Inventory[[#This Row],[Stockout_Risk_Score]] &gt;= 0.6, "High",
      IF(Inventory[[#This Row],[Stockout_Risk_Score]] &gt;= 0.3, "Medium", "Low")
   )
)</f>
        <v>Critical</v>
      </c>
      <c r="R1790">
        <f>Inventory[[#This Row],[Lead_Time_Days]]*0.8</f>
        <v>3.2</v>
      </c>
      <c r="S1790">
        <f>MAX(0,Inventory[[#This Row],[Daily_Demand]]*Inventory[[#This Row],[Adj_Lead_Time]]+Inventory[[#This Row],[Safety_Stock]]-Inventory[[#This Row],[Current_Inventory]])</f>
        <v>0</v>
      </c>
    </row>
    <row r="1791" spans="1:19" x14ac:dyDescent="0.25">
      <c r="A1791">
        <v>1790</v>
      </c>
      <c r="B1791" t="s">
        <v>1812</v>
      </c>
      <c r="C1791" s="4" t="s">
        <v>13</v>
      </c>
      <c r="D1791" t="s">
        <v>14</v>
      </c>
      <c r="E1791" s="4">
        <v>45</v>
      </c>
      <c r="F1791" s="4">
        <v>7</v>
      </c>
      <c r="G1791" s="4">
        <v>416</v>
      </c>
      <c r="H1791" s="4">
        <v>15</v>
      </c>
      <c r="I1791" s="4">
        <v>74</v>
      </c>
      <c r="J1791" s="6">
        <v>398.48</v>
      </c>
      <c r="K1791" s="4">
        <v>0.63400000000000001</v>
      </c>
      <c r="L1791" s="4" t="s">
        <v>27</v>
      </c>
      <c r="M1791" s="4">
        <f>Inventory[[#This Row],[Daily_Demand]]*Inventory[[#This Row],[Lead_Time_Days]]</f>
        <v>315</v>
      </c>
      <c r="N1791" s="4">
        <f>MAX(0, Inventory[[#This Row],[Demand_Duration_Lead_time]]+Inventory[[#This Row],[Safety_Stock]]-Inventory[[#This Row],[Current_Inventory]])</f>
        <v>0</v>
      </c>
      <c r="O17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91" s="8">
        <f>Inventory[[#This Row],[Current_Inventory]]*Inventory[[#This Row],[Unit_Cost]]</f>
        <v>165767.67999999999</v>
      </c>
      <c r="Q1791" t="str">
        <f>IF(Inventory[[#This Row],[Stockout_Risk_Score]] &gt;= 0.8, "Critical",
   IF(Inventory[[#This Row],[Stockout_Risk_Score]] &gt;= 0.6, "High",
      IF(Inventory[[#This Row],[Stockout_Risk_Score]] &gt;= 0.3, "Medium", "Low")
   )
)</f>
        <v>High</v>
      </c>
      <c r="R1791">
        <f>Inventory[[#This Row],[Lead_Time_Days]]*0.8</f>
        <v>5.6000000000000005</v>
      </c>
      <c r="S1791">
        <f>MAX(0,Inventory[[#This Row],[Daily_Demand]]*Inventory[[#This Row],[Adj_Lead_Time]]+Inventory[[#This Row],[Safety_Stock]]-Inventory[[#This Row],[Current_Inventory]])</f>
        <v>0</v>
      </c>
    </row>
    <row r="1792" spans="1:19" x14ac:dyDescent="0.25">
      <c r="A1792">
        <v>1791</v>
      </c>
      <c r="B1792" t="s">
        <v>1813</v>
      </c>
      <c r="C1792" s="4" t="s">
        <v>26</v>
      </c>
      <c r="D1792" t="s">
        <v>18</v>
      </c>
      <c r="E1792" s="4">
        <v>52</v>
      </c>
      <c r="F1792" s="4">
        <v>11</v>
      </c>
      <c r="G1792" s="4">
        <v>519</v>
      </c>
      <c r="H1792" s="4">
        <v>287</v>
      </c>
      <c r="I1792" s="4">
        <v>227</v>
      </c>
      <c r="J1792" s="6">
        <v>1053.5899999999999</v>
      </c>
      <c r="K1792" s="4">
        <v>6.0999999999999999E-2</v>
      </c>
      <c r="L1792" s="4" t="s">
        <v>15</v>
      </c>
      <c r="M1792" s="4">
        <f>Inventory[[#This Row],[Daily_Demand]]*Inventory[[#This Row],[Lead_Time_Days]]</f>
        <v>572</v>
      </c>
      <c r="N1792" s="4">
        <f>MAX(0, Inventory[[#This Row],[Demand_Duration_Lead_time]]+Inventory[[#This Row],[Safety_Stock]]-Inventory[[#This Row],[Current_Inventory]])</f>
        <v>340</v>
      </c>
      <c r="O17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92" s="8">
        <f>Inventory[[#This Row],[Current_Inventory]]*Inventory[[#This Row],[Unit_Cost]]</f>
        <v>546813.21</v>
      </c>
      <c r="Q1792" t="str">
        <f>IF(Inventory[[#This Row],[Stockout_Risk_Score]] &gt;= 0.8, "Critical",
   IF(Inventory[[#This Row],[Stockout_Risk_Score]] &gt;= 0.6, "High",
      IF(Inventory[[#This Row],[Stockout_Risk_Score]] &gt;= 0.3, "Medium", "Low")
   )
)</f>
        <v>Low</v>
      </c>
      <c r="R1792">
        <f>Inventory[[#This Row],[Lead_Time_Days]]*0.8</f>
        <v>8.8000000000000007</v>
      </c>
      <c r="S1792">
        <f>MAX(0,Inventory[[#This Row],[Daily_Demand]]*Inventory[[#This Row],[Adj_Lead_Time]]+Inventory[[#This Row],[Safety_Stock]]-Inventory[[#This Row],[Current_Inventory]])</f>
        <v>225.60000000000002</v>
      </c>
    </row>
    <row r="1793" spans="1:19" x14ac:dyDescent="0.25">
      <c r="A1793">
        <v>1792</v>
      </c>
      <c r="B1793" t="s">
        <v>1814</v>
      </c>
      <c r="C1793" s="4" t="s">
        <v>17</v>
      </c>
      <c r="D1793" t="s">
        <v>22</v>
      </c>
      <c r="E1793" s="4">
        <v>163</v>
      </c>
      <c r="F1793" s="4">
        <v>9</v>
      </c>
      <c r="G1793" s="4">
        <v>228</v>
      </c>
      <c r="H1793" s="4">
        <v>241</v>
      </c>
      <c r="I1793" s="4">
        <v>144</v>
      </c>
      <c r="J1793" s="6">
        <v>281.63</v>
      </c>
      <c r="K1793" s="4">
        <v>7.4999999999999997E-2</v>
      </c>
      <c r="L1793" s="4" t="s">
        <v>15</v>
      </c>
      <c r="M1793" s="4">
        <f>Inventory[[#This Row],[Daily_Demand]]*Inventory[[#This Row],[Lead_Time_Days]]</f>
        <v>1467</v>
      </c>
      <c r="N1793" s="4">
        <f>MAX(0, Inventory[[#This Row],[Demand_Duration_Lead_time]]+Inventory[[#This Row],[Safety_Stock]]-Inventory[[#This Row],[Current_Inventory]])</f>
        <v>1480</v>
      </c>
      <c r="O17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793" s="8">
        <f>Inventory[[#This Row],[Current_Inventory]]*Inventory[[#This Row],[Unit_Cost]]</f>
        <v>64211.64</v>
      </c>
      <c r="Q1793" t="str">
        <f>IF(Inventory[[#This Row],[Stockout_Risk_Score]] &gt;= 0.8, "Critical",
   IF(Inventory[[#This Row],[Stockout_Risk_Score]] &gt;= 0.6, "High",
      IF(Inventory[[#This Row],[Stockout_Risk_Score]] &gt;= 0.3, "Medium", "Low")
   )
)</f>
        <v>Low</v>
      </c>
      <c r="R1793">
        <f>Inventory[[#This Row],[Lead_Time_Days]]*0.8</f>
        <v>7.2</v>
      </c>
      <c r="S1793">
        <f>MAX(0,Inventory[[#This Row],[Daily_Demand]]*Inventory[[#This Row],[Adj_Lead_Time]]+Inventory[[#This Row],[Safety_Stock]]-Inventory[[#This Row],[Current_Inventory]])</f>
        <v>1186.6000000000001</v>
      </c>
    </row>
    <row r="1794" spans="1:19" x14ac:dyDescent="0.25">
      <c r="A1794">
        <v>1793</v>
      </c>
      <c r="B1794" t="s">
        <v>1815</v>
      </c>
      <c r="C1794" s="4" t="s">
        <v>41</v>
      </c>
      <c r="D1794" t="s">
        <v>14</v>
      </c>
      <c r="E1794" s="4">
        <v>168</v>
      </c>
      <c r="F1794" s="4">
        <v>7</v>
      </c>
      <c r="G1794" s="4">
        <v>152</v>
      </c>
      <c r="H1794" s="4">
        <v>146</v>
      </c>
      <c r="I1794" s="4">
        <v>102</v>
      </c>
      <c r="J1794" s="6">
        <v>594.94000000000005</v>
      </c>
      <c r="K1794" s="4">
        <v>0.54500000000000004</v>
      </c>
      <c r="L1794" s="4" t="s">
        <v>27</v>
      </c>
      <c r="M1794" s="4">
        <f>Inventory[[#This Row],[Daily_Demand]]*Inventory[[#This Row],[Lead_Time_Days]]</f>
        <v>1176</v>
      </c>
      <c r="N1794" s="4">
        <f>MAX(0, Inventory[[#This Row],[Demand_Duration_Lead_time]]+Inventory[[#This Row],[Safety_Stock]]-Inventory[[#This Row],[Current_Inventory]])</f>
        <v>1170</v>
      </c>
      <c r="O17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94" s="8">
        <f>Inventory[[#This Row],[Current_Inventory]]*Inventory[[#This Row],[Unit_Cost]]</f>
        <v>90430.88</v>
      </c>
      <c r="Q1794" t="str">
        <f>IF(Inventory[[#This Row],[Stockout_Risk_Score]] &gt;= 0.8, "Critical",
   IF(Inventory[[#This Row],[Stockout_Risk_Score]] &gt;= 0.6, "High",
      IF(Inventory[[#This Row],[Stockout_Risk_Score]] &gt;= 0.3, "Medium", "Low")
   )
)</f>
        <v>Medium</v>
      </c>
      <c r="R1794">
        <f>Inventory[[#This Row],[Lead_Time_Days]]*0.8</f>
        <v>5.6000000000000005</v>
      </c>
      <c r="S1794">
        <f>MAX(0,Inventory[[#This Row],[Daily_Demand]]*Inventory[[#This Row],[Adj_Lead_Time]]+Inventory[[#This Row],[Safety_Stock]]-Inventory[[#This Row],[Current_Inventory]])</f>
        <v>934.80000000000018</v>
      </c>
    </row>
    <row r="1795" spans="1:19" x14ac:dyDescent="0.25">
      <c r="A1795">
        <v>1794</v>
      </c>
      <c r="B1795" t="s">
        <v>1816</v>
      </c>
      <c r="C1795" s="4" t="s">
        <v>21</v>
      </c>
      <c r="D1795" t="s">
        <v>22</v>
      </c>
      <c r="E1795" s="4">
        <v>112</v>
      </c>
      <c r="F1795" s="4">
        <v>3</v>
      </c>
      <c r="G1795" s="4">
        <v>400</v>
      </c>
      <c r="H1795" s="4">
        <v>169</v>
      </c>
      <c r="I1795" s="4">
        <v>353</v>
      </c>
      <c r="J1795" s="6">
        <v>1387.66</v>
      </c>
      <c r="K1795" s="4">
        <v>0.28499999999999998</v>
      </c>
      <c r="L1795" s="4" t="s">
        <v>15</v>
      </c>
      <c r="M1795" s="4">
        <f>Inventory[[#This Row],[Daily_Demand]]*Inventory[[#This Row],[Lead_Time_Days]]</f>
        <v>336</v>
      </c>
      <c r="N1795" s="4">
        <f>MAX(0, Inventory[[#This Row],[Demand_Duration_Lead_time]]+Inventory[[#This Row],[Safety_Stock]]-Inventory[[#This Row],[Current_Inventory]])</f>
        <v>105</v>
      </c>
      <c r="O17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95" s="8">
        <f>Inventory[[#This Row],[Current_Inventory]]*Inventory[[#This Row],[Unit_Cost]]</f>
        <v>555064</v>
      </c>
      <c r="Q1795" t="str">
        <f>IF(Inventory[[#This Row],[Stockout_Risk_Score]] &gt;= 0.8, "Critical",
   IF(Inventory[[#This Row],[Stockout_Risk_Score]] &gt;= 0.6, "High",
      IF(Inventory[[#This Row],[Stockout_Risk_Score]] &gt;= 0.3, "Medium", "Low")
   )
)</f>
        <v>Low</v>
      </c>
      <c r="R1795">
        <f>Inventory[[#This Row],[Lead_Time_Days]]*0.8</f>
        <v>2.4000000000000004</v>
      </c>
      <c r="S1795">
        <f>MAX(0,Inventory[[#This Row],[Daily_Demand]]*Inventory[[#This Row],[Adj_Lead_Time]]+Inventory[[#This Row],[Safety_Stock]]-Inventory[[#This Row],[Current_Inventory]])</f>
        <v>37.800000000000068</v>
      </c>
    </row>
    <row r="1796" spans="1:19" x14ac:dyDescent="0.25">
      <c r="A1796">
        <v>1795</v>
      </c>
      <c r="B1796" t="s">
        <v>1817</v>
      </c>
      <c r="C1796" s="4" t="s">
        <v>17</v>
      </c>
      <c r="D1796" t="s">
        <v>18</v>
      </c>
      <c r="E1796" s="4">
        <v>165</v>
      </c>
      <c r="F1796" s="4">
        <v>3</v>
      </c>
      <c r="G1796" s="4">
        <v>452</v>
      </c>
      <c r="H1796" s="4">
        <v>298</v>
      </c>
      <c r="I1796" s="4">
        <v>119</v>
      </c>
      <c r="J1796" s="6">
        <v>201.58</v>
      </c>
      <c r="K1796" s="4">
        <v>0.623</v>
      </c>
      <c r="L1796" s="4" t="s">
        <v>27</v>
      </c>
      <c r="M1796" s="4">
        <f>Inventory[[#This Row],[Daily_Demand]]*Inventory[[#This Row],[Lead_Time_Days]]</f>
        <v>495</v>
      </c>
      <c r="N1796" s="4">
        <f>MAX(0, Inventory[[#This Row],[Demand_Duration_Lead_time]]+Inventory[[#This Row],[Safety_Stock]]-Inventory[[#This Row],[Current_Inventory]])</f>
        <v>341</v>
      </c>
      <c r="O17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96" s="8">
        <f>Inventory[[#This Row],[Current_Inventory]]*Inventory[[#This Row],[Unit_Cost]]</f>
        <v>91114.16</v>
      </c>
      <c r="Q1796" t="str">
        <f>IF(Inventory[[#This Row],[Stockout_Risk_Score]] &gt;= 0.8, "Critical",
   IF(Inventory[[#This Row],[Stockout_Risk_Score]] &gt;= 0.6, "High",
      IF(Inventory[[#This Row],[Stockout_Risk_Score]] &gt;= 0.3, "Medium", "Low")
   )
)</f>
        <v>High</v>
      </c>
      <c r="R1796">
        <f>Inventory[[#This Row],[Lead_Time_Days]]*0.8</f>
        <v>2.4000000000000004</v>
      </c>
      <c r="S1796">
        <f>MAX(0,Inventory[[#This Row],[Daily_Demand]]*Inventory[[#This Row],[Adj_Lead_Time]]+Inventory[[#This Row],[Safety_Stock]]-Inventory[[#This Row],[Current_Inventory]])</f>
        <v>242</v>
      </c>
    </row>
    <row r="1797" spans="1:19" x14ac:dyDescent="0.25">
      <c r="A1797">
        <v>1796</v>
      </c>
      <c r="B1797" t="s">
        <v>1818</v>
      </c>
      <c r="C1797" s="4" t="s">
        <v>17</v>
      </c>
      <c r="D1797" t="s">
        <v>18</v>
      </c>
      <c r="E1797" s="4">
        <v>165</v>
      </c>
      <c r="F1797" s="4">
        <v>8</v>
      </c>
      <c r="G1797" s="4">
        <v>628</v>
      </c>
      <c r="H1797" s="4">
        <v>214</v>
      </c>
      <c r="I1797" s="4">
        <v>225</v>
      </c>
      <c r="J1797" s="6">
        <v>1341.6</v>
      </c>
      <c r="K1797" s="4">
        <v>0.59799999999999998</v>
      </c>
      <c r="L1797" s="4" t="s">
        <v>27</v>
      </c>
      <c r="M1797" s="4">
        <f>Inventory[[#This Row],[Daily_Demand]]*Inventory[[#This Row],[Lead_Time_Days]]</f>
        <v>1320</v>
      </c>
      <c r="N1797" s="4">
        <f>MAX(0, Inventory[[#This Row],[Demand_Duration_Lead_time]]+Inventory[[#This Row],[Safety_Stock]]-Inventory[[#This Row],[Current_Inventory]])</f>
        <v>906</v>
      </c>
      <c r="O17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97" s="8">
        <f>Inventory[[#This Row],[Current_Inventory]]*Inventory[[#This Row],[Unit_Cost]]</f>
        <v>842524.79999999993</v>
      </c>
      <c r="Q1797" t="str">
        <f>IF(Inventory[[#This Row],[Stockout_Risk_Score]] &gt;= 0.8, "Critical",
   IF(Inventory[[#This Row],[Stockout_Risk_Score]] &gt;= 0.6, "High",
      IF(Inventory[[#This Row],[Stockout_Risk_Score]] &gt;= 0.3, "Medium", "Low")
   )
)</f>
        <v>Medium</v>
      </c>
      <c r="R1797">
        <f>Inventory[[#This Row],[Lead_Time_Days]]*0.8</f>
        <v>6.4</v>
      </c>
      <c r="S1797">
        <f>MAX(0,Inventory[[#This Row],[Daily_Demand]]*Inventory[[#This Row],[Adj_Lead_Time]]+Inventory[[#This Row],[Safety_Stock]]-Inventory[[#This Row],[Current_Inventory]])</f>
        <v>642</v>
      </c>
    </row>
    <row r="1798" spans="1:19" x14ac:dyDescent="0.25">
      <c r="A1798">
        <v>1797</v>
      </c>
      <c r="B1798" t="s">
        <v>1819</v>
      </c>
      <c r="C1798" s="4" t="s">
        <v>21</v>
      </c>
      <c r="D1798" t="s">
        <v>14</v>
      </c>
      <c r="E1798" s="4">
        <v>107</v>
      </c>
      <c r="F1798" s="4">
        <v>2</v>
      </c>
      <c r="G1798" s="4">
        <v>750</v>
      </c>
      <c r="H1798" s="4">
        <v>167</v>
      </c>
      <c r="I1798" s="4">
        <v>181</v>
      </c>
      <c r="J1798" s="6">
        <v>1806.58</v>
      </c>
      <c r="K1798" s="4">
        <v>0.83899999999999997</v>
      </c>
      <c r="L1798" s="4" t="s">
        <v>19</v>
      </c>
      <c r="M1798" s="4">
        <f>Inventory[[#This Row],[Daily_Demand]]*Inventory[[#This Row],[Lead_Time_Days]]</f>
        <v>214</v>
      </c>
      <c r="N1798" s="4">
        <f>MAX(0, Inventory[[#This Row],[Demand_Duration_Lead_time]]+Inventory[[#This Row],[Safety_Stock]]-Inventory[[#This Row],[Current_Inventory]])</f>
        <v>0</v>
      </c>
      <c r="O17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98" s="8">
        <f>Inventory[[#This Row],[Current_Inventory]]*Inventory[[#This Row],[Unit_Cost]]</f>
        <v>1354935</v>
      </c>
      <c r="Q1798" t="str">
        <f>IF(Inventory[[#This Row],[Stockout_Risk_Score]] &gt;= 0.8, "Critical",
   IF(Inventory[[#This Row],[Stockout_Risk_Score]] &gt;= 0.6, "High",
      IF(Inventory[[#This Row],[Stockout_Risk_Score]] &gt;= 0.3, "Medium", "Low")
   )
)</f>
        <v>Critical</v>
      </c>
      <c r="R1798">
        <f>Inventory[[#This Row],[Lead_Time_Days]]*0.8</f>
        <v>1.6</v>
      </c>
      <c r="S1798">
        <f>MAX(0,Inventory[[#This Row],[Daily_Demand]]*Inventory[[#This Row],[Adj_Lead_Time]]+Inventory[[#This Row],[Safety_Stock]]-Inventory[[#This Row],[Current_Inventory]])</f>
        <v>0</v>
      </c>
    </row>
    <row r="1799" spans="1:19" x14ac:dyDescent="0.25">
      <c r="A1799">
        <v>1798</v>
      </c>
      <c r="B1799" t="s">
        <v>1820</v>
      </c>
      <c r="C1799" s="4" t="s">
        <v>17</v>
      </c>
      <c r="D1799" t="s">
        <v>22</v>
      </c>
      <c r="E1799" s="4">
        <v>132</v>
      </c>
      <c r="F1799" s="4">
        <v>2</v>
      </c>
      <c r="G1799" s="4">
        <v>408</v>
      </c>
      <c r="H1799" s="4">
        <v>115</v>
      </c>
      <c r="I1799" s="4">
        <v>388</v>
      </c>
      <c r="J1799" s="6">
        <v>1940.27</v>
      </c>
      <c r="K1799" s="4">
        <v>0.28100000000000003</v>
      </c>
      <c r="L1799" s="4" t="s">
        <v>27</v>
      </c>
      <c r="M1799" s="4">
        <f>Inventory[[#This Row],[Daily_Demand]]*Inventory[[#This Row],[Lead_Time_Days]]</f>
        <v>264</v>
      </c>
      <c r="N1799" s="4">
        <f>MAX(0, Inventory[[#This Row],[Demand_Duration_Lead_time]]+Inventory[[#This Row],[Safety_Stock]]-Inventory[[#This Row],[Current_Inventory]])</f>
        <v>0</v>
      </c>
      <c r="O17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799" s="8">
        <f>Inventory[[#This Row],[Current_Inventory]]*Inventory[[#This Row],[Unit_Cost]]</f>
        <v>791630.16</v>
      </c>
      <c r="Q1799" t="str">
        <f>IF(Inventory[[#This Row],[Stockout_Risk_Score]] &gt;= 0.8, "Critical",
   IF(Inventory[[#This Row],[Stockout_Risk_Score]] &gt;= 0.6, "High",
      IF(Inventory[[#This Row],[Stockout_Risk_Score]] &gt;= 0.3, "Medium", "Low")
   )
)</f>
        <v>Low</v>
      </c>
      <c r="R1799">
        <f>Inventory[[#This Row],[Lead_Time_Days]]*0.8</f>
        <v>1.6</v>
      </c>
      <c r="S1799">
        <f>MAX(0,Inventory[[#This Row],[Daily_Demand]]*Inventory[[#This Row],[Adj_Lead_Time]]+Inventory[[#This Row],[Safety_Stock]]-Inventory[[#This Row],[Current_Inventory]])</f>
        <v>0</v>
      </c>
    </row>
    <row r="1800" spans="1:19" x14ac:dyDescent="0.25">
      <c r="A1800">
        <v>1799</v>
      </c>
      <c r="B1800" t="s">
        <v>1821</v>
      </c>
      <c r="C1800" s="4" t="s">
        <v>41</v>
      </c>
      <c r="D1800" t="s">
        <v>22</v>
      </c>
      <c r="E1800" s="4">
        <v>155</v>
      </c>
      <c r="F1800" s="4">
        <v>8</v>
      </c>
      <c r="G1800" s="4">
        <v>602</v>
      </c>
      <c r="H1800" s="4">
        <v>91</v>
      </c>
      <c r="I1800" s="4">
        <v>387</v>
      </c>
      <c r="J1800" s="6">
        <v>472.43</v>
      </c>
      <c r="K1800" s="4">
        <v>0.57799999999999996</v>
      </c>
      <c r="L1800" s="4" t="s">
        <v>19</v>
      </c>
      <c r="M1800" s="4">
        <f>Inventory[[#This Row],[Daily_Demand]]*Inventory[[#This Row],[Lead_Time_Days]]</f>
        <v>1240</v>
      </c>
      <c r="N1800" s="4">
        <f>MAX(0, Inventory[[#This Row],[Demand_Duration_Lead_time]]+Inventory[[#This Row],[Safety_Stock]]-Inventory[[#This Row],[Current_Inventory]])</f>
        <v>729</v>
      </c>
      <c r="O18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00" s="8">
        <f>Inventory[[#This Row],[Current_Inventory]]*Inventory[[#This Row],[Unit_Cost]]</f>
        <v>284402.86</v>
      </c>
      <c r="Q1800" t="str">
        <f>IF(Inventory[[#This Row],[Stockout_Risk_Score]] &gt;= 0.8, "Critical",
   IF(Inventory[[#This Row],[Stockout_Risk_Score]] &gt;= 0.6, "High",
      IF(Inventory[[#This Row],[Stockout_Risk_Score]] &gt;= 0.3, "Medium", "Low")
   )
)</f>
        <v>Medium</v>
      </c>
      <c r="R1800">
        <f>Inventory[[#This Row],[Lead_Time_Days]]*0.8</f>
        <v>6.4</v>
      </c>
      <c r="S1800">
        <f>MAX(0,Inventory[[#This Row],[Daily_Demand]]*Inventory[[#This Row],[Adj_Lead_Time]]+Inventory[[#This Row],[Safety_Stock]]-Inventory[[#This Row],[Current_Inventory]])</f>
        <v>481</v>
      </c>
    </row>
    <row r="1801" spans="1:19" x14ac:dyDescent="0.25">
      <c r="A1801">
        <v>1800</v>
      </c>
      <c r="B1801" t="s">
        <v>1822</v>
      </c>
      <c r="C1801" s="4" t="s">
        <v>41</v>
      </c>
      <c r="D1801" t="s">
        <v>22</v>
      </c>
      <c r="E1801" s="4">
        <v>192</v>
      </c>
      <c r="F1801" s="4">
        <v>10</v>
      </c>
      <c r="G1801" s="4">
        <v>451</v>
      </c>
      <c r="H1801" s="4">
        <v>279</v>
      </c>
      <c r="I1801" s="4">
        <v>380</v>
      </c>
      <c r="J1801" s="6">
        <v>1510.35</v>
      </c>
      <c r="K1801" s="4">
        <v>0.77700000000000002</v>
      </c>
      <c r="L1801" s="4" t="s">
        <v>15</v>
      </c>
      <c r="M1801" s="4">
        <f>Inventory[[#This Row],[Daily_Demand]]*Inventory[[#This Row],[Lead_Time_Days]]</f>
        <v>1920</v>
      </c>
      <c r="N1801" s="4">
        <f>MAX(0, Inventory[[#This Row],[Demand_Duration_Lead_time]]+Inventory[[#This Row],[Safety_Stock]]-Inventory[[#This Row],[Current_Inventory]])</f>
        <v>1748</v>
      </c>
      <c r="O18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01" s="8">
        <f>Inventory[[#This Row],[Current_Inventory]]*Inventory[[#This Row],[Unit_Cost]]</f>
        <v>681167.85</v>
      </c>
      <c r="Q1801" t="str">
        <f>IF(Inventory[[#This Row],[Stockout_Risk_Score]] &gt;= 0.8, "Critical",
   IF(Inventory[[#This Row],[Stockout_Risk_Score]] &gt;= 0.6, "High",
      IF(Inventory[[#This Row],[Stockout_Risk_Score]] &gt;= 0.3, "Medium", "Low")
   )
)</f>
        <v>High</v>
      </c>
      <c r="R1801">
        <f>Inventory[[#This Row],[Lead_Time_Days]]*0.8</f>
        <v>8</v>
      </c>
      <c r="S1801">
        <f>MAX(0,Inventory[[#This Row],[Daily_Demand]]*Inventory[[#This Row],[Adj_Lead_Time]]+Inventory[[#This Row],[Safety_Stock]]-Inventory[[#This Row],[Current_Inventory]])</f>
        <v>1364</v>
      </c>
    </row>
    <row r="1802" spans="1:19" x14ac:dyDescent="0.25">
      <c r="A1802">
        <v>1801</v>
      </c>
      <c r="B1802" t="s">
        <v>1823</v>
      </c>
      <c r="C1802" s="4" t="s">
        <v>21</v>
      </c>
      <c r="D1802" t="s">
        <v>22</v>
      </c>
      <c r="E1802" s="4">
        <v>34</v>
      </c>
      <c r="F1802" s="4">
        <v>6</v>
      </c>
      <c r="G1802" s="4">
        <v>293</v>
      </c>
      <c r="H1802" s="4">
        <v>58</v>
      </c>
      <c r="I1802" s="4">
        <v>262</v>
      </c>
      <c r="J1802" s="6">
        <v>1856.42</v>
      </c>
      <c r="K1802" s="4">
        <v>0.49099999999999999</v>
      </c>
      <c r="L1802" s="4" t="s">
        <v>27</v>
      </c>
      <c r="M1802" s="4">
        <f>Inventory[[#This Row],[Daily_Demand]]*Inventory[[#This Row],[Lead_Time_Days]]</f>
        <v>204</v>
      </c>
      <c r="N1802" s="4">
        <f>MAX(0, Inventory[[#This Row],[Demand_Duration_Lead_time]]+Inventory[[#This Row],[Safety_Stock]]-Inventory[[#This Row],[Current_Inventory]])</f>
        <v>0</v>
      </c>
      <c r="O18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02" s="8">
        <f>Inventory[[#This Row],[Current_Inventory]]*Inventory[[#This Row],[Unit_Cost]]</f>
        <v>543931.06000000006</v>
      </c>
      <c r="Q1802" t="str">
        <f>IF(Inventory[[#This Row],[Stockout_Risk_Score]] &gt;= 0.8, "Critical",
   IF(Inventory[[#This Row],[Stockout_Risk_Score]] &gt;= 0.6, "High",
      IF(Inventory[[#This Row],[Stockout_Risk_Score]] &gt;= 0.3, "Medium", "Low")
   )
)</f>
        <v>Medium</v>
      </c>
      <c r="R1802">
        <f>Inventory[[#This Row],[Lead_Time_Days]]*0.8</f>
        <v>4.8000000000000007</v>
      </c>
      <c r="S1802">
        <f>MAX(0,Inventory[[#This Row],[Daily_Demand]]*Inventory[[#This Row],[Adj_Lead_Time]]+Inventory[[#This Row],[Safety_Stock]]-Inventory[[#This Row],[Current_Inventory]])</f>
        <v>0</v>
      </c>
    </row>
    <row r="1803" spans="1:19" x14ac:dyDescent="0.25">
      <c r="A1803">
        <v>1802</v>
      </c>
      <c r="B1803" t="s">
        <v>1824</v>
      </c>
      <c r="C1803" s="4" t="s">
        <v>13</v>
      </c>
      <c r="D1803" t="s">
        <v>14</v>
      </c>
      <c r="E1803" s="4">
        <v>49</v>
      </c>
      <c r="F1803" s="4">
        <v>12</v>
      </c>
      <c r="G1803" s="4">
        <v>370</v>
      </c>
      <c r="H1803" s="4">
        <v>215</v>
      </c>
      <c r="I1803" s="4">
        <v>260</v>
      </c>
      <c r="J1803" s="6">
        <v>228.17</v>
      </c>
      <c r="K1803" s="4">
        <v>0.83099999999999996</v>
      </c>
      <c r="L1803" s="4" t="s">
        <v>19</v>
      </c>
      <c r="M1803" s="4">
        <f>Inventory[[#This Row],[Daily_Demand]]*Inventory[[#This Row],[Lead_Time_Days]]</f>
        <v>588</v>
      </c>
      <c r="N1803" s="4">
        <f>MAX(0, Inventory[[#This Row],[Demand_Duration_Lead_time]]+Inventory[[#This Row],[Safety_Stock]]-Inventory[[#This Row],[Current_Inventory]])</f>
        <v>433</v>
      </c>
      <c r="O18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03" s="8">
        <f>Inventory[[#This Row],[Current_Inventory]]*Inventory[[#This Row],[Unit_Cost]]</f>
        <v>84422.9</v>
      </c>
      <c r="Q1803" t="str">
        <f>IF(Inventory[[#This Row],[Stockout_Risk_Score]] &gt;= 0.8, "Critical",
   IF(Inventory[[#This Row],[Stockout_Risk_Score]] &gt;= 0.6, "High",
      IF(Inventory[[#This Row],[Stockout_Risk_Score]] &gt;= 0.3, "Medium", "Low")
   )
)</f>
        <v>Critical</v>
      </c>
      <c r="R1803">
        <f>Inventory[[#This Row],[Lead_Time_Days]]*0.8</f>
        <v>9.6000000000000014</v>
      </c>
      <c r="S1803">
        <f>MAX(0,Inventory[[#This Row],[Daily_Demand]]*Inventory[[#This Row],[Adj_Lead_Time]]+Inventory[[#This Row],[Safety_Stock]]-Inventory[[#This Row],[Current_Inventory]])</f>
        <v>315.40000000000009</v>
      </c>
    </row>
    <row r="1804" spans="1:19" x14ac:dyDescent="0.25">
      <c r="A1804">
        <v>1803</v>
      </c>
      <c r="B1804" t="s">
        <v>1825</v>
      </c>
      <c r="C1804" s="4" t="s">
        <v>26</v>
      </c>
      <c r="D1804" t="s">
        <v>18</v>
      </c>
      <c r="E1804" s="4">
        <v>84</v>
      </c>
      <c r="F1804" s="4">
        <v>2</v>
      </c>
      <c r="G1804" s="4">
        <v>153</v>
      </c>
      <c r="H1804" s="4">
        <v>227</v>
      </c>
      <c r="I1804" s="4">
        <v>394</v>
      </c>
      <c r="J1804" s="6">
        <v>857.35</v>
      </c>
      <c r="K1804" s="4">
        <v>0.13100000000000001</v>
      </c>
      <c r="L1804" s="4" t="s">
        <v>19</v>
      </c>
      <c r="M1804" s="4">
        <f>Inventory[[#This Row],[Daily_Demand]]*Inventory[[#This Row],[Lead_Time_Days]]</f>
        <v>168</v>
      </c>
      <c r="N1804" s="4">
        <f>MAX(0, Inventory[[#This Row],[Demand_Duration_Lead_time]]+Inventory[[#This Row],[Safety_Stock]]-Inventory[[#This Row],[Current_Inventory]])</f>
        <v>242</v>
      </c>
      <c r="O18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04" s="8">
        <f>Inventory[[#This Row],[Current_Inventory]]*Inventory[[#This Row],[Unit_Cost]]</f>
        <v>131174.55000000002</v>
      </c>
      <c r="Q1804" t="str">
        <f>IF(Inventory[[#This Row],[Stockout_Risk_Score]] &gt;= 0.8, "Critical",
   IF(Inventory[[#This Row],[Stockout_Risk_Score]] &gt;= 0.6, "High",
      IF(Inventory[[#This Row],[Stockout_Risk_Score]] &gt;= 0.3, "Medium", "Low")
   )
)</f>
        <v>Low</v>
      </c>
      <c r="R1804">
        <f>Inventory[[#This Row],[Lead_Time_Days]]*0.8</f>
        <v>1.6</v>
      </c>
      <c r="S1804">
        <f>MAX(0,Inventory[[#This Row],[Daily_Demand]]*Inventory[[#This Row],[Adj_Lead_Time]]+Inventory[[#This Row],[Safety_Stock]]-Inventory[[#This Row],[Current_Inventory]])</f>
        <v>208.39999999999998</v>
      </c>
    </row>
    <row r="1805" spans="1:19" x14ac:dyDescent="0.25">
      <c r="A1805">
        <v>1804</v>
      </c>
      <c r="B1805" t="s">
        <v>1826</v>
      </c>
      <c r="C1805" s="4" t="s">
        <v>13</v>
      </c>
      <c r="D1805" t="s">
        <v>14</v>
      </c>
      <c r="E1805" s="4">
        <v>43</v>
      </c>
      <c r="F1805" s="4">
        <v>6</v>
      </c>
      <c r="G1805" s="4">
        <v>85</v>
      </c>
      <c r="H1805" s="4">
        <v>173</v>
      </c>
      <c r="I1805" s="4">
        <v>113</v>
      </c>
      <c r="J1805" s="6">
        <v>1842.85</v>
      </c>
      <c r="K1805" s="4">
        <v>0.73399999999999999</v>
      </c>
      <c r="L1805" s="4" t="s">
        <v>15</v>
      </c>
      <c r="M1805" s="4">
        <f>Inventory[[#This Row],[Daily_Demand]]*Inventory[[#This Row],[Lead_Time_Days]]</f>
        <v>258</v>
      </c>
      <c r="N1805" s="4">
        <f>MAX(0, Inventory[[#This Row],[Demand_Duration_Lead_time]]+Inventory[[#This Row],[Safety_Stock]]-Inventory[[#This Row],[Current_Inventory]])</f>
        <v>346</v>
      </c>
      <c r="O18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05" s="8">
        <f>Inventory[[#This Row],[Current_Inventory]]*Inventory[[#This Row],[Unit_Cost]]</f>
        <v>156642.25</v>
      </c>
      <c r="Q1805" t="str">
        <f>IF(Inventory[[#This Row],[Stockout_Risk_Score]] &gt;= 0.8, "Critical",
   IF(Inventory[[#This Row],[Stockout_Risk_Score]] &gt;= 0.6, "High",
      IF(Inventory[[#This Row],[Stockout_Risk_Score]] &gt;= 0.3, "Medium", "Low")
   )
)</f>
        <v>High</v>
      </c>
      <c r="R1805">
        <f>Inventory[[#This Row],[Lead_Time_Days]]*0.8</f>
        <v>4.8000000000000007</v>
      </c>
      <c r="S1805">
        <f>MAX(0,Inventory[[#This Row],[Daily_Demand]]*Inventory[[#This Row],[Adj_Lead_Time]]+Inventory[[#This Row],[Safety_Stock]]-Inventory[[#This Row],[Current_Inventory]])</f>
        <v>294.40000000000003</v>
      </c>
    </row>
    <row r="1806" spans="1:19" x14ac:dyDescent="0.25">
      <c r="A1806">
        <v>1805</v>
      </c>
      <c r="B1806" t="s">
        <v>1827</v>
      </c>
      <c r="C1806" s="4" t="s">
        <v>17</v>
      </c>
      <c r="D1806" t="s">
        <v>22</v>
      </c>
      <c r="E1806" s="4">
        <v>49</v>
      </c>
      <c r="F1806" s="4">
        <v>12</v>
      </c>
      <c r="G1806" s="4">
        <v>658</v>
      </c>
      <c r="H1806" s="4">
        <v>288</v>
      </c>
      <c r="I1806" s="4">
        <v>84</v>
      </c>
      <c r="J1806" s="6">
        <v>445.44</v>
      </c>
      <c r="K1806" s="4">
        <v>0.94299999999999995</v>
      </c>
      <c r="L1806" s="4" t="s">
        <v>19</v>
      </c>
      <c r="M1806" s="4">
        <f>Inventory[[#This Row],[Daily_Demand]]*Inventory[[#This Row],[Lead_Time_Days]]</f>
        <v>588</v>
      </c>
      <c r="N1806" s="4">
        <f>MAX(0, Inventory[[#This Row],[Demand_Duration_Lead_time]]+Inventory[[#This Row],[Safety_Stock]]-Inventory[[#This Row],[Current_Inventory]])</f>
        <v>218</v>
      </c>
      <c r="O18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06" s="8">
        <f>Inventory[[#This Row],[Current_Inventory]]*Inventory[[#This Row],[Unit_Cost]]</f>
        <v>293099.52000000002</v>
      </c>
      <c r="Q1806" t="str">
        <f>IF(Inventory[[#This Row],[Stockout_Risk_Score]] &gt;= 0.8, "Critical",
   IF(Inventory[[#This Row],[Stockout_Risk_Score]] &gt;= 0.6, "High",
      IF(Inventory[[#This Row],[Stockout_Risk_Score]] &gt;= 0.3, "Medium", "Low")
   )
)</f>
        <v>Critical</v>
      </c>
      <c r="R1806">
        <f>Inventory[[#This Row],[Lead_Time_Days]]*0.8</f>
        <v>9.6000000000000014</v>
      </c>
      <c r="S1806">
        <f>MAX(0,Inventory[[#This Row],[Daily_Demand]]*Inventory[[#This Row],[Adj_Lead_Time]]+Inventory[[#This Row],[Safety_Stock]]-Inventory[[#This Row],[Current_Inventory]])</f>
        <v>100.40000000000009</v>
      </c>
    </row>
    <row r="1807" spans="1:19" x14ac:dyDescent="0.25">
      <c r="A1807">
        <v>1806</v>
      </c>
      <c r="B1807" t="s">
        <v>1828</v>
      </c>
      <c r="C1807" s="4" t="s">
        <v>26</v>
      </c>
      <c r="D1807" t="s">
        <v>22</v>
      </c>
      <c r="E1807" s="4">
        <v>82</v>
      </c>
      <c r="F1807" s="4">
        <v>2</v>
      </c>
      <c r="G1807" s="4">
        <v>224</v>
      </c>
      <c r="H1807" s="4">
        <v>240</v>
      </c>
      <c r="I1807" s="4">
        <v>61</v>
      </c>
      <c r="J1807" s="6">
        <v>1870.83</v>
      </c>
      <c r="K1807" s="4">
        <v>0.33200000000000002</v>
      </c>
      <c r="L1807" s="4" t="s">
        <v>27</v>
      </c>
      <c r="M1807" s="4">
        <f>Inventory[[#This Row],[Daily_Demand]]*Inventory[[#This Row],[Lead_Time_Days]]</f>
        <v>164</v>
      </c>
      <c r="N1807" s="4">
        <f>MAX(0, Inventory[[#This Row],[Demand_Duration_Lead_time]]+Inventory[[#This Row],[Safety_Stock]]-Inventory[[#This Row],[Current_Inventory]])</f>
        <v>180</v>
      </c>
      <c r="O18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07" s="8">
        <f>Inventory[[#This Row],[Current_Inventory]]*Inventory[[#This Row],[Unit_Cost]]</f>
        <v>419065.92</v>
      </c>
      <c r="Q1807" t="str">
        <f>IF(Inventory[[#This Row],[Stockout_Risk_Score]] &gt;= 0.8, "Critical",
   IF(Inventory[[#This Row],[Stockout_Risk_Score]] &gt;= 0.6, "High",
      IF(Inventory[[#This Row],[Stockout_Risk_Score]] &gt;= 0.3, "Medium", "Low")
   )
)</f>
        <v>Medium</v>
      </c>
      <c r="R1807">
        <f>Inventory[[#This Row],[Lead_Time_Days]]*0.8</f>
        <v>1.6</v>
      </c>
      <c r="S1807">
        <f>MAX(0,Inventory[[#This Row],[Daily_Demand]]*Inventory[[#This Row],[Adj_Lead_Time]]+Inventory[[#This Row],[Safety_Stock]]-Inventory[[#This Row],[Current_Inventory]])</f>
        <v>147.20000000000005</v>
      </c>
    </row>
    <row r="1808" spans="1:19" x14ac:dyDescent="0.25">
      <c r="A1808">
        <v>1807</v>
      </c>
      <c r="B1808" t="s">
        <v>1829</v>
      </c>
      <c r="C1808" s="4" t="s">
        <v>21</v>
      </c>
      <c r="D1808" t="s">
        <v>18</v>
      </c>
      <c r="E1808" s="4">
        <v>85</v>
      </c>
      <c r="F1808" s="4">
        <v>11</v>
      </c>
      <c r="G1808" s="4">
        <v>317</v>
      </c>
      <c r="H1808" s="4">
        <v>208</v>
      </c>
      <c r="I1808" s="4">
        <v>395</v>
      </c>
      <c r="J1808" s="6">
        <v>1078.02</v>
      </c>
      <c r="K1808" s="4">
        <v>0.36599999999999999</v>
      </c>
      <c r="L1808" s="4" t="s">
        <v>27</v>
      </c>
      <c r="M1808" s="4">
        <f>Inventory[[#This Row],[Daily_Demand]]*Inventory[[#This Row],[Lead_Time_Days]]</f>
        <v>935</v>
      </c>
      <c r="N1808" s="4">
        <f>MAX(0, Inventory[[#This Row],[Demand_Duration_Lead_time]]+Inventory[[#This Row],[Safety_Stock]]-Inventory[[#This Row],[Current_Inventory]])</f>
        <v>826</v>
      </c>
      <c r="O18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08" s="8">
        <f>Inventory[[#This Row],[Current_Inventory]]*Inventory[[#This Row],[Unit_Cost]]</f>
        <v>341732.33999999997</v>
      </c>
      <c r="Q1808" t="str">
        <f>IF(Inventory[[#This Row],[Stockout_Risk_Score]] &gt;= 0.8, "Critical",
   IF(Inventory[[#This Row],[Stockout_Risk_Score]] &gt;= 0.6, "High",
      IF(Inventory[[#This Row],[Stockout_Risk_Score]] &gt;= 0.3, "Medium", "Low")
   )
)</f>
        <v>Medium</v>
      </c>
      <c r="R1808">
        <f>Inventory[[#This Row],[Lead_Time_Days]]*0.8</f>
        <v>8.8000000000000007</v>
      </c>
      <c r="S1808">
        <f>MAX(0,Inventory[[#This Row],[Daily_Demand]]*Inventory[[#This Row],[Adj_Lead_Time]]+Inventory[[#This Row],[Safety_Stock]]-Inventory[[#This Row],[Current_Inventory]])</f>
        <v>639.00000000000011</v>
      </c>
    </row>
    <row r="1809" spans="1:19" x14ac:dyDescent="0.25">
      <c r="A1809">
        <v>1808</v>
      </c>
      <c r="B1809" t="s">
        <v>1830</v>
      </c>
      <c r="C1809" s="4" t="s">
        <v>21</v>
      </c>
      <c r="D1809" t="s">
        <v>22</v>
      </c>
      <c r="E1809" s="4">
        <v>144</v>
      </c>
      <c r="F1809" s="4">
        <v>13</v>
      </c>
      <c r="G1809" s="4">
        <v>136</v>
      </c>
      <c r="H1809" s="4">
        <v>223</v>
      </c>
      <c r="I1809" s="4">
        <v>360</v>
      </c>
      <c r="J1809" s="6">
        <v>244.79</v>
      </c>
      <c r="K1809" s="4">
        <v>8.4000000000000005E-2</v>
      </c>
      <c r="L1809" s="4" t="s">
        <v>19</v>
      </c>
      <c r="M1809" s="4">
        <f>Inventory[[#This Row],[Daily_Demand]]*Inventory[[#This Row],[Lead_Time_Days]]</f>
        <v>1872</v>
      </c>
      <c r="N1809" s="4">
        <f>MAX(0, Inventory[[#This Row],[Demand_Duration_Lead_time]]+Inventory[[#This Row],[Safety_Stock]]-Inventory[[#This Row],[Current_Inventory]])</f>
        <v>1959</v>
      </c>
      <c r="O18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09" s="8">
        <f>Inventory[[#This Row],[Current_Inventory]]*Inventory[[#This Row],[Unit_Cost]]</f>
        <v>33291.440000000002</v>
      </c>
      <c r="Q1809" t="str">
        <f>IF(Inventory[[#This Row],[Stockout_Risk_Score]] &gt;= 0.8, "Critical",
   IF(Inventory[[#This Row],[Stockout_Risk_Score]] &gt;= 0.6, "High",
      IF(Inventory[[#This Row],[Stockout_Risk_Score]] &gt;= 0.3, "Medium", "Low")
   )
)</f>
        <v>Low</v>
      </c>
      <c r="R1809">
        <f>Inventory[[#This Row],[Lead_Time_Days]]*0.8</f>
        <v>10.4</v>
      </c>
      <c r="S1809">
        <f>MAX(0,Inventory[[#This Row],[Daily_Demand]]*Inventory[[#This Row],[Adj_Lead_Time]]+Inventory[[#This Row],[Safety_Stock]]-Inventory[[#This Row],[Current_Inventory]])</f>
        <v>1584.6000000000001</v>
      </c>
    </row>
    <row r="1810" spans="1:19" x14ac:dyDescent="0.25">
      <c r="A1810">
        <v>1809</v>
      </c>
      <c r="B1810" t="s">
        <v>1831</v>
      </c>
      <c r="C1810" s="4" t="s">
        <v>26</v>
      </c>
      <c r="D1810" t="s">
        <v>14</v>
      </c>
      <c r="E1810" s="4">
        <v>97</v>
      </c>
      <c r="F1810" s="4">
        <v>10</v>
      </c>
      <c r="G1810" s="4">
        <v>286</v>
      </c>
      <c r="H1810" s="4">
        <v>293</v>
      </c>
      <c r="I1810" s="4">
        <v>297</v>
      </c>
      <c r="J1810" s="6">
        <v>927.26</v>
      </c>
      <c r="K1810" s="4">
        <v>0.64100000000000001</v>
      </c>
      <c r="L1810" s="4" t="s">
        <v>27</v>
      </c>
      <c r="M1810" s="4">
        <f>Inventory[[#This Row],[Daily_Demand]]*Inventory[[#This Row],[Lead_Time_Days]]</f>
        <v>970</v>
      </c>
      <c r="N1810" s="4">
        <f>MAX(0, Inventory[[#This Row],[Demand_Duration_Lead_time]]+Inventory[[#This Row],[Safety_Stock]]-Inventory[[#This Row],[Current_Inventory]])</f>
        <v>977</v>
      </c>
      <c r="O18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10" s="8">
        <f>Inventory[[#This Row],[Current_Inventory]]*Inventory[[#This Row],[Unit_Cost]]</f>
        <v>265196.36</v>
      </c>
      <c r="Q1810" t="str">
        <f>IF(Inventory[[#This Row],[Stockout_Risk_Score]] &gt;= 0.8, "Critical",
   IF(Inventory[[#This Row],[Stockout_Risk_Score]] &gt;= 0.6, "High",
      IF(Inventory[[#This Row],[Stockout_Risk_Score]] &gt;= 0.3, "Medium", "Low")
   )
)</f>
        <v>High</v>
      </c>
      <c r="R1810">
        <f>Inventory[[#This Row],[Lead_Time_Days]]*0.8</f>
        <v>8</v>
      </c>
      <c r="S1810">
        <f>MAX(0,Inventory[[#This Row],[Daily_Demand]]*Inventory[[#This Row],[Adj_Lead_Time]]+Inventory[[#This Row],[Safety_Stock]]-Inventory[[#This Row],[Current_Inventory]])</f>
        <v>783</v>
      </c>
    </row>
    <row r="1811" spans="1:19" x14ac:dyDescent="0.25">
      <c r="A1811">
        <v>1810</v>
      </c>
      <c r="B1811" t="s">
        <v>1832</v>
      </c>
      <c r="C1811" s="4" t="s">
        <v>41</v>
      </c>
      <c r="D1811" t="s">
        <v>14</v>
      </c>
      <c r="E1811" s="4">
        <v>36</v>
      </c>
      <c r="F1811" s="4">
        <v>5</v>
      </c>
      <c r="G1811" s="4">
        <v>168</v>
      </c>
      <c r="H1811" s="4">
        <v>285</v>
      </c>
      <c r="I1811" s="4">
        <v>161</v>
      </c>
      <c r="J1811" s="6">
        <v>686.21</v>
      </c>
      <c r="K1811" s="4">
        <v>0.55200000000000005</v>
      </c>
      <c r="L1811" s="4" t="s">
        <v>27</v>
      </c>
      <c r="M1811" s="4">
        <f>Inventory[[#This Row],[Daily_Demand]]*Inventory[[#This Row],[Lead_Time_Days]]</f>
        <v>180</v>
      </c>
      <c r="N1811" s="4">
        <f>MAX(0, Inventory[[#This Row],[Demand_Duration_Lead_time]]+Inventory[[#This Row],[Safety_Stock]]-Inventory[[#This Row],[Current_Inventory]])</f>
        <v>297</v>
      </c>
      <c r="O18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11" s="8">
        <f>Inventory[[#This Row],[Current_Inventory]]*Inventory[[#This Row],[Unit_Cost]]</f>
        <v>115283.28</v>
      </c>
      <c r="Q1811" t="str">
        <f>IF(Inventory[[#This Row],[Stockout_Risk_Score]] &gt;= 0.8, "Critical",
   IF(Inventory[[#This Row],[Stockout_Risk_Score]] &gt;= 0.6, "High",
      IF(Inventory[[#This Row],[Stockout_Risk_Score]] &gt;= 0.3, "Medium", "Low")
   )
)</f>
        <v>Medium</v>
      </c>
      <c r="R1811">
        <f>Inventory[[#This Row],[Lead_Time_Days]]*0.8</f>
        <v>4</v>
      </c>
      <c r="S1811">
        <f>MAX(0,Inventory[[#This Row],[Daily_Demand]]*Inventory[[#This Row],[Adj_Lead_Time]]+Inventory[[#This Row],[Safety_Stock]]-Inventory[[#This Row],[Current_Inventory]])</f>
        <v>261</v>
      </c>
    </row>
    <row r="1812" spans="1:19" x14ac:dyDescent="0.25">
      <c r="A1812">
        <v>1811</v>
      </c>
      <c r="B1812" t="s">
        <v>1833</v>
      </c>
      <c r="C1812" s="4" t="s">
        <v>26</v>
      </c>
      <c r="D1812" t="s">
        <v>18</v>
      </c>
      <c r="E1812" s="4">
        <v>188</v>
      </c>
      <c r="F1812" s="4">
        <v>10</v>
      </c>
      <c r="G1812" s="4">
        <v>213</v>
      </c>
      <c r="H1812" s="4">
        <v>194</v>
      </c>
      <c r="I1812" s="4">
        <v>374</v>
      </c>
      <c r="J1812" s="6">
        <v>600.29999999999995</v>
      </c>
      <c r="K1812" s="4">
        <v>0.04</v>
      </c>
      <c r="L1812" s="4" t="s">
        <v>19</v>
      </c>
      <c r="M1812" s="4">
        <f>Inventory[[#This Row],[Daily_Demand]]*Inventory[[#This Row],[Lead_Time_Days]]</f>
        <v>1880</v>
      </c>
      <c r="N1812" s="4">
        <f>MAX(0, Inventory[[#This Row],[Demand_Duration_Lead_time]]+Inventory[[#This Row],[Safety_Stock]]-Inventory[[#This Row],[Current_Inventory]])</f>
        <v>1861</v>
      </c>
      <c r="O18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12" s="8">
        <f>Inventory[[#This Row],[Current_Inventory]]*Inventory[[#This Row],[Unit_Cost]]</f>
        <v>127863.9</v>
      </c>
      <c r="Q1812" t="str">
        <f>IF(Inventory[[#This Row],[Stockout_Risk_Score]] &gt;= 0.8, "Critical",
   IF(Inventory[[#This Row],[Stockout_Risk_Score]] &gt;= 0.6, "High",
      IF(Inventory[[#This Row],[Stockout_Risk_Score]] &gt;= 0.3, "Medium", "Low")
   )
)</f>
        <v>Low</v>
      </c>
      <c r="R1812">
        <f>Inventory[[#This Row],[Lead_Time_Days]]*0.8</f>
        <v>8</v>
      </c>
      <c r="S1812">
        <f>MAX(0,Inventory[[#This Row],[Daily_Demand]]*Inventory[[#This Row],[Adj_Lead_Time]]+Inventory[[#This Row],[Safety_Stock]]-Inventory[[#This Row],[Current_Inventory]])</f>
        <v>1485</v>
      </c>
    </row>
    <row r="1813" spans="1:19" x14ac:dyDescent="0.25">
      <c r="A1813">
        <v>1812</v>
      </c>
      <c r="B1813" t="s">
        <v>1834</v>
      </c>
      <c r="C1813" s="4" t="s">
        <v>17</v>
      </c>
      <c r="D1813" t="s">
        <v>14</v>
      </c>
      <c r="E1813" s="4">
        <v>28</v>
      </c>
      <c r="F1813" s="4">
        <v>3</v>
      </c>
      <c r="G1813" s="4">
        <v>699</v>
      </c>
      <c r="H1813" s="4">
        <v>219</v>
      </c>
      <c r="I1813" s="4">
        <v>140</v>
      </c>
      <c r="J1813" s="6">
        <v>1105.8800000000001</v>
      </c>
      <c r="K1813" s="4">
        <v>0.752</v>
      </c>
      <c r="L1813" s="4" t="s">
        <v>15</v>
      </c>
      <c r="M1813" s="4">
        <f>Inventory[[#This Row],[Daily_Demand]]*Inventory[[#This Row],[Lead_Time_Days]]</f>
        <v>84</v>
      </c>
      <c r="N1813" s="4">
        <f>MAX(0, Inventory[[#This Row],[Demand_Duration_Lead_time]]+Inventory[[#This Row],[Safety_Stock]]-Inventory[[#This Row],[Current_Inventory]])</f>
        <v>0</v>
      </c>
      <c r="O18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813" s="8">
        <f>Inventory[[#This Row],[Current_Inventory]]*Inventory[[#This Row],[Unit_Cost]]</f>
        <v>773010.12000000011</v>
      </c>
      <c r="Q1813" t="str">
        <f>IF(Inventory[[#This Row],[Stockout_Risk_Score]] &gt;= 0.8, "Critical",
   IF(Inventory[[#This Row],[Stockout_Risk_Score]] &gt;= 0.6, "High",
      IF(Inventory[[#This Row],[Stockout_Risk_Score]] &gt;= 0.3, "Medium", "Low")
   )
)</f>
        <v>High</v>
      </c>
      <c r="R1813">
        <f>Inventory[[#This Row],[Lead_Time_Days]]*0.8</f>
        <v>2.4000000000000004</v>
      </c>
      <c r="S1813">
        <f>MAX(0,Inventory[[#This Row],[Daily_Demand]]*Inventory[[#This Row],[Adj_Lead_Time]]+Inventory[[#This Row],[Safety_Stock]]-Inventory[[#This Row],[Current_Inventory]])</f>
        <v>0</v>
      </c>
    </row>
    <row r="1814" spans="1:19" x14ac:dyDescent="0.25">
      <c r="A1814">
        <v>1813</v>
      </c>
      <c r="B1814" t="s">
        <v>1835</v>
      </c>
      <c r="C1814" s="4" t="s">
        <v>41</v>
      </c>
      <c r="D1814" t="s">
        <v>14</v>
      </c>
      <c r="E1814" s="4">
        <v>120</v>
      </c>
      <c r="F1814" s="4">
        <v>8</v>
      </c>
      <c r="G1814" s="4">
        <v>198</v>
      </c>
      <c r="H1814" s="4">
        <v>130</v>
      </c>
      <c r="I1814" s="4">
        <v>343</v>
      </c>
      <c r="J1814" s="6">
        <v>993.01</v>
      </c>
      <c r="K1814" s="4">
        <v>0.82899999999999996</v>
      </c>
      <c r="L1814" s="4" t="s">
        <v>15</v>
      </c>
      <c r="M1814" s="4">
        <f>Inventory[[#This Row],[Daily_Demand]]*Inventory[[#This Row],[Lead_Time_Days]]</f>
        <v>960</v>
      </c>
      <c r="N1814" s="4">
        <f>MAX(0, Inventory[[#This Row],[Demand_Duration_Lead_time]]+Inventory[[#This Row],[Safety_Stock]]-Inventory[[#This Row],[Current_Inventory]])</f>
        <v>892</v>
      </c>
      <c r="O18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14" s="8">
        <f>Inventory[[#This Row],[Current_Inventory]]*Inventory[[#This Row],[Unit_Cost]]</f>
        <v>196615.98</v>
      </c>
      <c r="Q1814" t="str">
        <f>IF(Inventory[[#This Row],[Stockout_Risk_Score]] &gt;= 0.8, "Critical",
   IF(Inventory[[#This Row],[Stockout_Risk_Score]] &gt;= 0.6, "High",
      IF(Inventory[[#This Row],[Stockout_Risk_Score]] &gt;= 0.3, "Medium", "Low")
   )
)</f>
        <v>Critical</v>
      </c>
      <c r="R1814">
        <f>Inventory[[#This Row],[Lead_Time_Days]]*0.8</f>
        <v>6.4</v>
      </c>
      <c r="S1814">
        <f>MAX(0,Inventory[[#This Row],[Daily_Demand]]*Inventory[[#This Row],[Adj_Lead_Time]]+Inventory[[#This Row],[Safety_Stock]]-Inventory[[#This Row],[Current_Inventory]])</f>
        <v>700</v>
      </c>
    </row>
    <row r="1815" spans="1:19" x14ac:dyDescent="0.25">
      <c r="A1815">
        <v>1814</v>
      </c>
      <c r="B1815" t="s">
        <v>1836</v>
      </c>
      <c r="C1815" s="4" t="s">
        <v>21</v>
      </c>
      <c r="D1815" t="s">
        <v>14</v>
      </c>
      <c r="E1815" s="4">
        <v>17</v>
      </c>
      <c r="F1815" s="4">
        <v>13</v>
      </c>
      <c r="G1815" s="4">
        <v>167</v>
      </c>
      <c r="H1815" s="4">
        <v>225</v>
      </c>
      <c r="I1815" s="4">
        <v>78</v>
      </c>
      <c r="J1815" s="6">
        <v>989.84</v>
      </c>
      <c r="K1815" s="4">
        <v>0.90700000000000003</v>
      </c>
      <c r="L1815" s="4" t="s">
        <v>27</v>
      </c>
      <c r="M1815" s="4">
        <f>Inventory[[#This Row],[Daily_Demand]]*Inventory[[#This Row],[Lead_Time_Days]]</f>
        <v>221</v>
      </c>
      <c r="N1815" s="4">
        <f>MAX(0, Inventory[[#This Row],[Demand_Duration_Lead_time]]+Inventory[[#This Row],[Safety_Stock]]-Inventory[[#This Row],[Current_Inventory]])</f>
        <v>279</v>
      </c>
      <c r="O18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15" s="8">
        <f>Inventory[[#This Row],[Current_Inventory]]*Inventory[[#This Row],[Unit_Cost]]</f>
        <v>165303.28</v>
      </c>
      <c r="Q1815" t="str">
        <f>IF(Inventory[[#This Row],[Stockout_Risk_Score]] &gt;= 0.8, "Critical",
   IF(Inventory[[#This Row],[Stockout_Risk_Score]] &gt;= 0.6, "High",
      IF(Inventory[[#This Row],[Stockout_Risk_Score]] &gt;= 0.3, "Medium", "Low")
   )
)</f>
        <v>Critical</v>
      </c>
      <c r="R1815">
        <f>Inventory[[#This Row],[Lead_Time_Days]]*0.8</f>
        <v>10.4</v>
      </c>
      <c r="S1815">
        <f>MAX(0,Inventory[[#This Row],[Daily_Demand]]*Inventory[[#This Row],[Adj_Lead_Time]]+Inventory[[#This Row],[Safety_Stock]]-Inventory[[#This Row],[Current_Inventory]])</f>
        <v>234.8</v>
      </c>
    </row>
    <row r="1816" spans="1:19" x14ac:dyDescent="0.25">
      <c r="A1816">
        <v>1815</v>
      </c>
      <c r="B1816" t="s">
        <v>1837</v>
      </c>
      <c r="C1816" s="4" t="s">
        <v>26</v>
      </c>
      <c r="D1816" t="s">
        <v>14</v>
      </c>
      <c r="E1816" s="4">
        <v>152</v>
      </c>
      <c r="F1816" s="4">
        <v>14</v>
      </c>
      <c r="G1816" s="4">
        <v>484</v>
      </c>
      <c r="H1816" s="4">
        <v>106</v>
      </c>
      <c r="I1816" s="4">
        <v>61</v>
      </c>
      <c r="J1816" s="6">
        <v>221.88</v>
      </c>
      <c r="K1816" s="4">
        <v>0.54600000000000004</v>
      </c>
      <c r="L1816" s="4" t="s">
        <v>19</v>
      </c>
      <c r="M1816" s="4">
        <f>Inventory[[#This Row],[Daily_Demand]]*Inventory[[#This Row],[Lead_Time_Days]]</f>
        <v>2128</v>
      </c>
      <c r="N1816" s="4">
        <f>MAX(0, Inventory[[#This Row],[Demand_Duration_Lead_time]]+Inventory[[#This Row],[Safety_Stock]]-Inventory[[#This Row],[Current_Inventory]])</f>
        <v>1750</v>
      </c>
      <c r="O18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16" s="8">
        <f>Inventory[[#This Row],[Current_Inventory]]*Inventory[[#This Row],[Unit_Cost]]</f>
        <v>107389.92</v>
      </c>
      <c r="Q1816" t="str">
        <f>IF(Inventory[[#This Row],[Stockout_Risk_Score]] &gt;= 0.8, "Critical",
   IF(Inventory[[#This Row],[Stockout_Risk_Score]] &gt;= 0.6, "High",
      IF(Inventory[[#This Row],[Stockout_Risk_Score]] &gt;= 0.3, "Medium", "Low")
   )
)</f>
        <v>Medium</v>
      </c>
      <c r="R1816">
        <f>Inventory[[#This Row],[Lead_Time_Days]]*0.8</f>
        <v>11.200000000000001</v>
      </c>
      <c r="S1816">
        <f>MAX(0,Inventory[[#This Row],[Daily_Demand]]*Inventory[[#This Row],[Adj_Lead_Time]]+Inventory[[#This Row],[Safety_Stock]]-Inventory[[#This Row],[Current_Inventory]])</f>
        <v>1324.4</v>
      </c>
    </row>
    <row r="1817" spans="1:19" x14ac:dyDescent="0.25">
      <c r="A1817">
        <v>1816</v>
      </c>
      <c r="B1817" t="s">
        <v>1838</v>
      </c>
      <c r="C1817" s="4" t="s">
        <v>13</v>
      </c>
      <c r="D1817" t="s">
        <v>22</v>
      </c>
      <c r="E1817" s="4">
        <v>83</v>
      </c>
      <c r="F1817" s="4">
        <v>3</v>
      </c>
      <c r="G1817" s="4">
        <v>588</v>
      </c>
      <c r="H1817" s="4">
        <v>128</v>
      </c>
      <c r="I1817" s="4">
        <v>196</v>
      </c>
      <c r="J1817" s="6">
        <v>1614.52</v>
      </c>
      <c r="K1817" s="4">
        <v>0.45300000000000001</v>
      </c>
      <c r="L1817" s="4" t="s">
        <v>27</v>
      </c>
      <c r="M1817" s="4">
        <f>Inventory[[#This Row],[Daily_Demand]]*Inventory[[#This Row],[Lead_Time_Days]]</f>
        <v>249</v>
      </c>
      <c r="N1817" s="4">
        <f>MAX(0, Inventory[[#This Row],[Demand_Duration_Lead_time]]+Inventory[[#This Row],[Safety_Stock]]-Inventory[[#This Row],[Current_Inventory]])</f>
        <v>0</v>
      </c>
      <c r="O18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17" s="8">
        <f>Inventory[[#This Row],[Current_Inventory]]*Inventory[[#This Row],[Unit_Cost]]</f>
        <v>949337.76</v>
      </c>
      <c r="Q1817" t="str">
        <f>IF(Inventory[[#This Row],[Stockout_Risk_Score]] &gt;= 0.8, "Critical",
   IF(Inventory[[#This Row],[Stockout_Risk_Score]] &gt;= 0.6, "High",
      IF(Inventory[[#This Row],[Stockout_Risk_Score]] &gt;= 0.3, "Medium", "Low")
   )
)</f>
        <v>Medium</v>
      </c>
      <c r="R1817">
        <f>Inventory[[#This Row],[Lead_Time_Days]]*0.8</f>
        <v>2.4000000000000004</v>
      </c>
      <c r="S1817">
        <f>MAX(0,Inventory[[#This Row],[Daily_Demand]]*Inventory[[#This Row],[Adj_Lead_Time]]+Inventory[[#This Row],[Safety_Stock]]-Inventory[[#This Row],[Current_Inventory]])</f>
        <v>0</v>
      </c>
    </row>
    <row r="1818" spans="1:19" x14ac:dyDescent="0.25">
      <c r="A1818">
        <v>1817</v>
      </c>
      <c r="B1818" t="s">
        <v>1839</v>
      </c>
      <c r="C1818" s="4" t="s">
        <v>13</v>
      </c>
      <c r="D1818" t="s">
        <v>14</v>
      </c>
      <c r="E1818" s="4">
        <v>60</v>
      </c>
      <c r="F1818" s="4">
        <v>13</v>
      </c>
      <c r="G1818" s="4">
        <v>24</v>
      </c>
      <c r="H1818" s="4">
        <v>291</v>
      </c>
      <c r="I1818" s="4">
        <v>186</v>
      </c>
      <c r="J1818" s="6">
        <v>988.81</v>
      </c>
      <c r="K1818" s="4">
        <v>0.876</v>
      </c>
      <c r="L1818" s="4" t="s">
        <v>27</v>
      </c>
      <c r="M1818" s="4">
        <f>Inventory[[#This Row],[Daily_Demand]]*Inventory[[#This Row],[Lead_Time_Days]]</f>
        <v>780</v>
      </c>
      <c r="N1818" s="4">
        <f>MAX(0, Inventory[[#This Row],[Demand_Duration_Lead_time]]+Inventory[[#This Row],[Safety_Stock]]-Inventory[[#This Row],[Current_Inventory]])</f>
        <v>1047</v>
      </c>
      <c r="O18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18" s="8">
        <f>Inventory[[#This Row],[Current_Inventory]]*Inventory[[#This Row],[Unit_Cost]]</f>
        <v>23731.439999999999</v>
      </c>
      <c r="Q1818" t="str">
        <f>IF(Inventory[[#This Row],[Stockout_Risk_Score]] &gt;= 0.8, "Critical",
   IF(Inventory[[#This Row],[Stockout_Risk_Score]] &gt;= 0.6, "High",
      IF(Inventory[[#This Row],[Stockout_Risk_Score]] &gt;= 0.3, "Medium", "Low")
   )
)</f>
        <v>Critical</v>
      </c>
      <c r="R1818">
        <f>Inventory[[#This Row],[Lead_Time_Days]]*0.8</f>
        <v>10.4</v>
      </c>
      <c r="S1818">
        <f>MAX(0,Inventory[[#This Row],[Daily_Demand]]*Inventory[[#This Row],[Adj_Lead_Time]]+Inventory[[#This Row],[Safety_Stock]]-Inventory[[#This Row],[Current_Inventory]])</f>
        <v>891</v>
      </c>
    </row>
    <row r="1819" spans="1:19" x14ac:dyDescent="0.25">
      <c r="A1819">
        <v>1818</v>
      </c>
      <c r="B1819" t="s">
        <v>1840</v>
      </c>
      <c r="C1819" s="4" t="s">
        <v>17</v>
      </c>
      <c r="D1819" t="s">
        <v>18</v>
      </c>
      <c r="E1819" s="4">
        <v>57</v>
      </c>
      <c r="F1819" s="4">
        <v>5</v>
      </c>
      <c r="G1819" s="4">
        <v>545</v>
      </c>
      <c r="H1819" s="4">
        <v>115</v>
      </c>
      <c r="I1819" s="4">
        <v>387</v>
      </c>
      <c r="J1819" s="6">
        <v>1650.77</v>
      </c>
      <c r="K1819" s="4">
        <v>0.39900000000000002</v>
      </c>
      <c r="L1819" s="4" t="s">
        <v>19</v>
      </c>
      <c r="M1819" s="4">
        <f>Inventory[[#This Row],[Daily_Demand]]*Inventory[[#This Row],[Lead_Time_Days]]</f>
        <v>285</v>
      </c>
      <c r="N1819" s="4">
        <f>MAX(0, Inventory[[#This Row],[Demand_Duration_Lead_time]]+Inventory[[#This Row],[Safety_Stock]]-Inventory[[#This Row],[Current_Inventory]])</f>
        <v>0</v>
      </c>
      <c r="O18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19" s="8">
        <f>Inventory[[#This Row],[Current_Inventory]]*Inventory[[#This Row],[Unit_Cost]]</f>
        <v>899669.65</v>
      </c>
      <c r="Q1819" t="str">
        <f>IF(Inventory[[#This Row],[Stockout_Risk_Score]] &gt;= 0.8, "Critical",
   IF(Inventory[[#This Row],[Stockout_Risk_Score]] &gt;= 0.6, "High",
      IF(Inventory[[#This Row],[Stockout_Risk_Score]] &gt;= 0.3, "Medium", "Low")
   )
)</f>
        <v>Medium</v>
      </c>
      <c r="R1819">
        <f>Inventory[[#This Row],[Lead_Time_Days]]*0.8</f>
        <v>4</v>
      </c>
      <c r="S1819">
        <f>MAX(0,Inventory[[#This Row],[Daily_Demand]]*Inventory[[#This Row],[Adj_Lead_Time]]+Inventory[[#This Row],[Safety_Stock]]-Inventory[[#This Row],[Current_Inventory]])</f>
        <v>0</v>
      </c>
    </row>
    <row r="1820" spans="1:19" x14ac:dyDescent="0.25">
      <c r="A1820">
        <v>1819</v>
      </c>
      <c r="B1820" t="s">
        <v>1841</v>
      </c>
      <c r="C1820" s="4" t="s">
        <v>13</v>
      </c>
      <c r="D1820" t="s">
        <v>18</v>
      </c>
      <c r="E1820" s="4">
        <v>72</v>
      </c>
      <c r="F1820" s="4">
        <v>7</v>
      </c>
      <c r="G1820" s="4">
        <v>299</v>
      </c>
      <c r="H1820" s="4">
        <v>151</v>
      </c>
      <c r="I1820" s="4">
        <v>206</v>
      </c>
      <c r="J1820" s="6">
        <v>1657.96</v>
      </c>
      <c r="K1820" s="4">
        <v>0.65500000000000003</v>
      </c>
      <c r="L1820" s="4" t="s">
        <v>15</v>
      </c>
      <c r="M1820" s="4">
        <f>Inventory[[#This Row],[Daily_Demand]]*Inventory[[#This Row],[Lead_Time_Days]]</f>
        <v>504</v>
      </c>
      <c r="N1820" s="4">
        <f>MAX(0, Inventory[[#This Row],[Demand_Duration_Lead_time]]+Inventory[[#This Row],[Safety_Stock]]-Inventory[[#This Row],[Current_Inventory]])</f>
        <v>356</v>
      </c>
      <c r="O18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20" s="8">
        <f>Inventory[[#This Row],[Current_Inventory]]*Inventory[[#This Row],[Unit_Cost]]</f>
        <v>495730.04000000004</v>
      </c>
      <c r="Q1820" t="str">
        <f>IF(Inventory[[#This Row],[Stockout_Risk_Score]] &gt;= 0.8, "Critical",
   IF(Inventory[[#This Row],[Stockout_Risk_Score]] &gt;= 0.6, "High",
      IF(Inventory[[#This Row],[Stockout_Risk_Score]] &gt;= 0.3, "Medium", "Low")
   )
)</f>
        <v>High</v>
      </c>
      <c r="R1820">
        <f>Inventory[[#This Row],[Lead_Time_Days]]*0.8</f>
        <v>5.6000000000000005</v>
      </c>
      <c r="S1820">
        <f>MAX(0,Inventory[[#This Row],[Daily_Demand]]*Inventory[[#This Row],[Adj_Lead_Time]]+Inventory[[#This Row],[Safety_Stock]]-Inventory[[#This Row],[Current_Inventory]])</f>
        <v>255.20000000000005</v>
      </c>
    </row>
    <row r="1821" spans="1:19" x14ac:dyDescent="0.25">
      <c r="A1821">
        <v>1820</v>
      </c>
      <c r="B1821" t="s">
        <v>1842</v>
      </c>
      <c r="C1821" s="4" t="s">
        <v>26</v>
      </c>
      <c r="D1821" t="s">
        <v>14</v>
      </c>
      <c r="E1821" s="4">
        <v>186</v>
      </c>
      <c r="F1821" s="4">
        <v>3</v>
      </c>
      <c r="G1821" s="4">
        <v>518</v>
      </c>
      <c r="H1821" s="4">
        <v>277</v>
      </c>
      <c r="I1821" s="4">
        <v>308</v>
      </c>
      <c r="J1821" s="6">
        <v>668.41</v>
      </c>
      <c r="K1821" s="4">
        <v>0.61499999999999999</v>
      </c>
      <c r="L1821" s="4" t="s">
        <v>27</v>
      </c>
      <c r="M1821" s="4">
        <f>Inventory[[#This Row],[Daily_Demand]]*Inventory[[#This Row],[Lead_Time_Days]]</f>
        <v>558</v>
      </c>
      <c r="N1821" s="4">
        <f>MAX(0, Inventory[[#This Row],[Demand_Duration_Lead_time]]+Inventory[[#This Row],[Safety_Stock]]-Inventory[[#This Row],[Current_Inventory]])</f>
        <v>317</v>
      </c>
      <c r="O18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21" s="8">
        <f>Inventory[[#This Row],[Current_Inventory]]*Inventory[[#This Row],[Unit_Cost]]</f>
        <v>346236.38</v>
      </c>
      <c r="Q1821" t="str">
        <f>IF(Inventory[[#This Row],[Stockout_Risk_Score]] &gt;= 0.8, "Critical",
   IF(Inventory[[#This Row],[Stockout_Risk_Score]] &gt;= 0.6, "High",
      IF(Inventory[[#This Row],[Stockout_Risk_Score]] &gt;= 0.3, "Medium", "Low")
   )
)</f>
        <v>High</v>
      </c>
      <c r="R1821">
        <f>Inventory[[#This Row],[Lead_Time_Days]]*0.8</f>
        <v>2.4000000000000004</v>
      </c>
      <c r="S1821">
        <f>MAX(0,Inventory[[#This Row],[Daily_Demand]]*Inventory[[#This Row],[Adj_Lead_Time]]+Inventory[[#This Row],[Safety_Stock]]-Inventory[[#This Row],[Current_Inventory]])</f>
        <v>205.40000000000009</v>
      </c>
    </row>
    <row r="1822" spans="1:19" x14ac:dyDescent="0.25">
      <c r="A1822">
        <v>1821</v>
      </c>
      <c r="B1822" t="s">
        <v>1843</v>
      </c>
      <c r="C1822" s="4" t="s">
        <v>26</v>
      </c>
      <c r="D1822" t="s">
        <v>18</v>
      </c>
      <c r="E1822" s="4">
        <v>38</v>
      </c>
      <c r="F1822" s="4">
        <v>3</v>
      </c>
      <c r="G1822" s="4">
        <v>455</v>
      </c>
      <c r="H1822" s="4">
        <v>176</v>
      </c>
      <c r="I1822" s="4">
        <v>136</v>
      </c>
      <c r="J1822" s="6">
        <v>58.48</v>
      </c>
      <c r="K1822" s="4">
        <v>0.372</v>
      </c>
      <c r="L1822" s="4" t="s">
        <v>15</v>
      </c>
      <c r="M1822" s="4">
        <f>Inventory[[#This Row],[Daily_Demand]]*Inventory[[#This Row],[Lead_Time_Days]]</f>
        <v>114</v>
      </c>
      <c r="N1822" s="4">
        <f>MAX(0, Inventory[[#This Row],[Demand_Duration_Lead_time]]+Inventory[[#This Row],[Safety_Stock]]-Inventory[[#This Row],[Current_Inventory]])</f>
        <v>0</v>
      </c>
      <c r="O18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22" s="8">
        <f>Inventory[[#This Row],[Current_Inventory]]*Inventory[[#This Row],[Unit_Cost]]</f>
        <v>26608.399999999998</v>
      </c>
      <c r="Q1822" t="str">
        <f>IF(Inventory[[#This Row],[Stockout_Risk_Score]] &gt;= 0.8, "Critical",
   IF(Inventory[[#This Row],[Stockout_Risk_Score]] &gt;= 0.6, "High",
      IF(Inventory[[#This Row],[Stockout_Risk_Score]] &gt;= 0.3, "Medium", "Low")
   )
)</f>
        <v>Medium</v>
      </c>
      <c r="R1822">
        <f>Inventory[[#This Row],[Lead_Time_Days]]*0.8</f>
        <v>2.4000000000000004</v>
      </c>
      <c r="S1822">
        <f>MAX(0,Inventory[[#This Row],[Daily_Demand]]*Inventory[[#This Row],[Adj_Lead_Time]]+Inventory[[#This Row],[Safety_Stock]]-Inventory[[#This Row],[Current_Inventory]])</f>
        <v>0</v>
      </c>
    </row>
    <row r="1823" spans="1:19" x14ac:dyDescent="0.25">
      <c r="A1823">
        <v>1822</v>
      </c>
      <c r="B1823" t="s">
        <v>1844</v>
      </c>
      <c r="C1823" s="4" t="s">
        <v>13</v>
      </c>
      <c r="D1823" t="s">
        <v>14</v>
      </c>
      <c r="E1823" s="4">
        <v>32</v>
      </c>
      <c r="F1823" s="4">
        <v>3</v>
      </c>
      <c r="G1823" s="4">
        <v>235</v>
      </c>
      <c r="H1823" s="4">
        <v>169</v>
      </c>
      <c r="I1823" s="4">
        <v>207</v>
      </c>
      <c r="J1823" s="6">
        <v>1826.93</v>
      </c>
      <c r="K1823" s="4">
        <v>8.6999999999999994E-2</v>
      </c>
      <c r="L1823" s="4" t="s">
        <v>27</v>
      </c>
      <c r="M1823" s="4">
        <f>Inventory[[#This Row],[Daily_Demand]]*Inventory[[#This Row],[Lead_Time_Days]]</f>
        <v>96</v>
      </c>
      <c r="N1823" s="4">
        <f>MAX(0, Inventory[[#This Row],[Demand_Duration_Lead_time]]+Inventory[[#This Row],[Safety_Stock]]-Inventory[[#This Row],[Current_Inventory]])</f>
        <v>30</v>
      </c>
      <c r="O18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23" s="8">
        <f>Inventory[[#This Row],[Current_Inventory]]*Inventory[[#This Row],[Unit_Cost]]</f>
        <v>429328.55</v>
      </c>
      <c r="Q1823" t="str">
        <f>IF(Inventory[[#This Row],[Stockout_Risk_Score]] &gt;= 0.8, "Critical",
   IF(Inventory[[#This Row],[Stockout_Risk_Score]] &gt;= 0.6, "High",
      IF(Inventory[[#This Row],[Stockout_Risk_Score]] &gt;= 0.3, "Medium", "Low")
   )
)</f>
        <v>Low</v>
      </c>
      <c r="R1823">
        <f>Inventory[[#This Row],[Lead_Time_Days]]*0.8</f>
        <v>2.4000000000000004</v>
      </c>
      <c r="S1823">
        <f>MAX(0,Inventory[[#This Row],[Daily_Demand]]*Inventory[[#This Row],[Adj_Lead_Time]]+Inventory[[#This Row],[Safety_Stock]]-Inventory[[#This Row],[Current_Inventory]])</f>
        <v>10.800000000000011</v>
      </c>
    </row>
    <row r="1824" spans="1:19" x14ac:dyDescent="0.25">
      <c r="A1824">
        <v>1823</v>
      </c>
      <c r="B1824" t="s">
        <v>1845</v>
      </c>
      <c r="C1824" s="4" t="s">
        <v>26</v>
      </c>
      <c r="D1824" t="s">
        <v>18</v>
      </c>
      <c r="E1824" s="4">
        <v>54</v>
      </c>
      <c r="F1824" s="4">
        <v>4</v>
      </c>
      <c r="G1824" s="4">
        <v>706</v>
      </c>
      <c r="H1824" s="4">
        <v>240</v>
      </c>
      <c r="I1824" s="4">
        <v>235</v>
      </c>
      <c r="J1824" s="6">
        <v>1533.35</v>
      </c>
      <c r="K1824" s="4">
        <v>2.1000000000000001E-2</v>
      </c>
      <c r="L1824" s="4" t="s">
        <v>19</v>
      </c>
      <c r="M1824" s="4">
        <f>Inventory[[#This Row],[Daily_Demand]]*Inventory[[#This Row],[Lead_Time_Days]]</f>
        <v>216</v>
      </c>
      <c r="N1824" s="4">
        <f>MAX(0, Inventory[[#This Row],[Demand_Duration_Lead_time]]+Inventory[[#This Row],[Safety_Stock]]-Inventory[[#This Row],[Current_Inventory]])</f>
        <v>0</v>
      </c>
      <c r="O18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24" s="8">
        <f>Inventory[[#This Row],[Current_Inventory]]*Inventory[[#This Row],[Unit_Cost]]</f>
        <v>1082545.0999999999</v>
      </c>
      <c r="Q1824" t="str">
        <f>IF(Inventory[[#This Row],[Stockout_Risk_Score]] &gt;= 0.8, "Critical",
   IF(Inventory[[#This Row],[Stockout_Risk_Score]] &gt;= 0.6, "High",
      IF(Inventory[[#This Row],[Stockout_Risk_Score]] &gt;= 0.3, "Medium", "Low")
   )
)</f>
        <v>Low</v>
      </c>
      <c r="R1824">
        <f>Inventory[[#This Row],[Lead_Time_Days]]*0.8</f>
        <v>3.2</v>
      </c>
      <c r="S1824">
        <f>MAX(0,Inventory[[#This Row],[Daily_Demand]]*Inventory[[#This Row],[Adj_Lead_Time]]+Inventory[[#This Row],[Safety_Stock]]-Inventory[[#This Row],[Current_Inventory]])</f>
        <v>0</v>
      </c>
    </row>
    <row r="1825" spans="1:19" x14ac:dyDescent="0.25">
      <c r="A1825">
        <v>1824</v>
      </c>
      <c r="B1825" t="s">
        <v>1846</v>
      </c>
      <c r="C1825" s="4" t="s">
        <v>17</v>
      </c>
      <c r="D1825" t="s">
        <v>18</v>
      </c>
      <c r="E1825" s="4">
        <v>134</v>
      </c>
      <c r="F1825" s="4">
        <v>6</v>
      </c>
      <c r="G1825" s="4">
        <v>534</v>
      </c>
      <c r="H1825" s="4">
        <v>23</v>
      </c>
      <c r="I1825" s="4">
        <v>393</v>
      </c>
      <c r="J1825" s="6">
        <v>259.14</v>
      </c>
      <c r="K1825" s="4">
        <v>0.42799999999999999</v>
      </c>
      <c r="L1825" s="4" t="s">
        <v>19</v>
      </c>
      <c r="M1825" s="4">
        <f>Inventory[[#This Row],[Daily_Demand]]*Inventory[[#This Row],[Lead_Time_Days]]</f>
        <v>804</v>
      </c>
      <c r="N1825" s="4">
        <f>MAX(0, Inventory[[#This Row],[Demand_Duration_Lead_time]]+Inventory[[#This Row],[Safety_Stock]]-Inventory[[#This Row],[Current_Inventory]])</f>
        <v>293</v>
      </c>
      <c r="O18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25" s="8">
        <f>Inventory[[#This Row],[Current_Inventory]]*Inventory[[#This Row],[Unit_Cost]]</f>
        <v>138380.75999999998</v>
      </c>
      <c r="Q1825" t="str">
        <f>IF(Inventory[[#This Row],[Stockout_Risk_Score]] &gt;= 0.8, "Critical",
   IF(Inventory[[#This Row],[Stockout_Risk_Score]] &gt;= 0.6, "High",
      IF(Inventory[[#This Row],[Stockout_Risk_Score]] &gt;= 0.3, "Medium", "Low")
   )
)</f>
        <v>Medium</v>
      </c>
      <c r="R1825">
        <f>Inventory[[#This Row],[Lead_Time_Days]]*0.8</f>
        <v>4.8000000000000007</v>
      </c>
      <c r="S1825">
        <f>MAX(0,Inventory[[#This Row],[Daily_Demand]]*Inventory[[#This Row],[Adj_Lead_Time]]+Inventory[[#This Row],[Safety_Stock]]-Inventory[[#This Row],[Current_Inventory]])</f>
        <v>132.20000000000005</v>
      </c>
    </row>
    <row r="1826" spans="1:19" x14ac:dyDescent="0.25">
      <c r="A1826">
        <v>1825</v>
      </c>
      <c r="B1826" t="s">
        <v>1847</v>
      </c>
      <c r="C1826" s="4" t="s">
        <v>41</v>
      </c>
      <c r="D1826" t="s">
        <v>14</v>
      </c>
      <c r="E1826" s="4">
        <v>115</v>
      </c>
      <c r="F1826" s="4">
        <v>10</v>
      </c>
      <c r="G1826" s="4">
        <v>156</v>
      </c>
      <c r="H1826" s="4">
        <v>202</v>
      </c>
      <c r="I1826" s="4">
        <v>358</v>
      </c>
      <c r="J1826" s="6">
        <v>1418.37</v>
      </c>
      <c r="K1826" s="4">
        <v>0.48099999999999998</v>
      </c>
      <c r="L1826" s="4" t="s">
        <v>15</v>
      </c>
      <c r="M1826" s="4">
        <f>Inventory[[#This Row],[Daily_Demand]]*Inventory[[#This Row],[Lead_Time_Days]]</f>
        <v>1150</v>
      </c>
      <c r="N1826" s="4">
        <f>MAX(0, Inventory[[#This Row],[Demand_Duration_Lead_time]]+Inventory[[#This Row],[Safety_Stock]]-Inventory[[#This Row],[Current_Inventory]])</f>
        <v>1196</v>
      </c>
      <c r="O18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26" s="8">
        <f>Inventory[[#This Row],[Current_Inventory]]*Inventory[[#This Row],[Unit_Cost]]</f>
        <v>221265.71999999997</v>
      </c>
      <c r="Q1826" t="str">
        <f>IF(Inventory[[#This Row],[Stockout_Risk_Score]] &gt;= 0.8, "Critical",
   IF(Inventory[[#This Row],[Stockout_Risk_Score]] &gt;= 0.6, "High",
      IF(Inventory[[#This Row],[Stockout_Risk_Score]] &gt;= 0.3, "Medium", "Low")
   )
)</f>
        <v>Medium</v>
      </c>
      <c r="R1826">
        <f>Inventory[[#This Row],[Lead_Time_Days]]*0.8</f>
        <v>8</v>
      </c>
      <c r="S1826">
        <f>MAX(0,Inventory[[#This Row],[Daily_Demand]]*Inventory[[#This Row],[Adj_Lead_Time]]+Inventory[[#This Row],[Safety_Stock]]-Inventory[[#This Row],[Current_Inventory]])</f>
        <v>966</v>
      </c>
    </row>
    <row r="1827" spans="1:19" x14ac:dyDescent="0.25">
      <c r="A1827">
        <v>1826</v>
      </c>
      <c r="B1827" t="s">
        <v>1848</v>
      </c>
      <c r="C1827" s="4" t="s">
        <v>17</v>
      </c>
      <c r="D1827" t="s">
        <v>14</v>
      </c>
      <c r="E1827" s="4">
        <v>98</v>
      </c>
      <c r="F1827" s="4">
        <v>7</v>
      </c>
      <c r="G1827" s="4">
        <v>631</v>
      </c>
      <c r="H1827" s="4">
        <v>164</v>
      </c>
      <c r="I1827" s="4">
        <v>278</v>
      </c>
      <c r="J1827" s="6">
        <v>89.05</v>
      </c>
      <c r="K1827" s="4">
        <v>0.82299999999999995</v>
      </c>
      <c r="L1827" s="4" t="s">
        <v>27</v>
      </c>
      <c r="M1827" s="4">
        <f>Inventory[[#This Row],[Daily_Demand]]*Inventory[[#This Row],[Lead_Time_Days]]</f>
        <v>686</v>
      </c>
      <c r="N1827" s="4">
        <f>MAX(0, Inventory[[#This Row],[Demand_Duration_Lead_time]]+Inventory[[#This Row],[Safety_Stock]]-Inventory[[#This Row],[Current_Inventory]])</f>
        <v>219</v>
      </c>
      <c r="O18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27" s="8">
        <f>Inventory[[#This Row],[Current_Inventory]]*Inventory[[#This Row],[Unit_Cost]]</f>
        <v>56190.549999999996</v>
      </c>
      <c r="Q1827" t="str">
        <f>IF(Inventory[[#This Row],[Stockout_Risk_Score]] &gt;= 0.8, "Critical",
   IF(Inventory[[#This Row],[Stockout_Risk_Score]] &gt;= 0.6, "High",
      IF(Inventory[[#This Row],[Stockout_Risk_Score]] &gt;= 0.3, "Medium", "Low")
   )
)</f>
        <v>Critical</v>
      </c>
      <c r="R1827">
        <f>Inventory[[#This Row],[Lead_Time_Days]]*0.8</f>
        <v>5.6000000000000005</v>
      </c>
      <c r="S1827">
        <f>MAX(0,Inventory[[#This Row],[Daily_Demand]]*Inventory[[#This Row],[Adj_Lead_Time]]+Inventory[[#This Row],[Safety_Stock]]-Inventory[[#This Row],[Current_Inventory]])</f>
        <v>81.800000000000068</v>
      </c>
    </row>
    <row r="1828" spans="1:19" x14ac:dyDescent="0.25">
      <c r="A1828">
        <v>1827</v>
      </c>
      <c r="B1828" t="s">
        <v>1849</v>
      </c>
      <c r="C1828" s="4" t="s">
        <v>17</v>
      </c>
      <c r="D1828" t="s">
        <v>22</v>
      </c>
      <c r="E1828" s="4">
        <v>158</v>
      </c>
      <c r="F1828" s="4">
        <v>13</v>
      </c>
      <c r="G1828" s="4">
        <v>614</v>
      </c>
      <c r="H1828" s="4">
        <v>110</v>
      </c>
      <c r="I1828" s="4">
        <v>53</v>
      </c>
      <c r="J1828" s="6">
        <v>104.13</v>
      </c>
      <c r="K1828" s="4">
        <v>0.41399999999999998</v>
      </c>
      <c r="L1828" s="4" t="s">
        <v>19</v>
      </c>
      <c r="M1828" s="4">
        <f>Inventory[[#This Row],[Daily_Demand]]*Inventory[[#This Row],[Lead_Time_Days]]</f>
        <v>2054</v>
      </c>
      <c r="N1828" s="4">
        <f>MAX(0, Inventory[[#This Row],[Demand_Duration_Lead_time]]+Inventory[[#This Row],[Safety_Stock]]-Inventory[[#This Row],[Current_Inventory]])</f>
        <v>1550</v>
      </c>
      <c r="O18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28" s="8">
        <f>Inventory[[#This Row],[Current_Inventory]]*Inventory[[#This Row],[Unit_Cost]]</f>
        <v>63935.82</v>
      </c>
      <c r="Q1828" t="str">
        <f>IF(Inventory[[#This Row],[Stockout_Risk_Score]] &gt;= 0.8, "Critical",
   IF(Inventory[[#This Row],[Stockout_Risk_Score]] &gt;= 0.6, "High",
      IF(Inventory[[#This Row],[Stockout_Risk_Score]] &gt;= 0.3, "Medium", "Low")
   )
)</f>
        <v>Medium</v>
      </c>
      <c r="R1828">
        <f>Inventory[[#This Row],[Lead_Time_Days]]*0.8</f>
        <v>10.4</v>
      </c>
      <c r="S1828">
        <f>MAX(0,Inventory[[#This Row],[Daily_Demand]]*Inventory[[#This Row],[Adj_Lead_Time]]+Inventory[[#This Row],[Safety_Stock]]-Inventory[[#This Row],[Current_Inventory]])</f>
        <v>1139.2</v>
      </c>
    </row>
    <row r="1829" spans="1:19" x14ac:dyDescent="0.25">
      <c r="A1829">
        <v>1828</v>
      </c>
      <c r="B1829" t="s">
        <v>1850</v>
      </c>
      <c r="C1829" s="4" t="s">
        <v>26</v>
      </c>
      <c r="D1829" t="s">
        <v>14</v>
      </c>
      <c r="E1829" s="4">
        <v>183</v>
      </c>
      <c r="F1829" s="4">
        <v>10</v>
      </c>
      <c r="G1829" s="4">
        <v>299</v>
      </c>
      <c r="H1829" s="4">
        <v>69</v>
      </c>
      <c r="I1829" s="4">
        <v>106</v>
      </c>
      <c r="J1829" s="6">
        <v>1075.3599999999999</v>
      </c>
      <c r="K1829" s="4">
        <v>0.28100000000000003</v>
      </c>
      <c r="L1829" s="4" t="s">
        <v>27</v>
      </c>
      <c r="M1829" s="4">
        <f>Inventory[[#This Row],[Daily_Demand]]*Inventory[[#This Row],[Lead_Time_Days]]</f>
        <v>1830</v>
      </c>
      <c r="N1829" s="4">
        <f>MAX(0, Inventory[[#This Row],[Demand_Duration_Lead_time]]+Inventory[[#This Row],[Safety_Stock]]-Inventory[[#This Row],[Current_Inventory]])</f>
        <v>1600</v>
      </c>
      <c r="O18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29" s="8">
        <f>Inventory[[#This Row],[Current_Inventory]]*Inventory[[#This Row],[Unit_Cost]]</f>
        <v>321532.63999999996</v>
      </c>
      <c r="Q1829" t="str">
        <f>IF(Inventory[[#This Row],[Stockout_Risk_Score]] &gt;= 0.8, "Critical",
   IF(Inventory[[#This Row],[Stockout_Risk_Score]] &gt;= 0.6, "High",
      IF(Inventory[[#This Row],[Stockout_Risk_Score]] &gt;= 0.3, "Medium", "Low")
   )
)</f>
        <v>Low</v>
      </c>
      <c r="R1829">
        <f>Inventory[[#This Row],[Lead_Time_Days]]*0.8</f>
        <v>8</v>
      </c>
      <c r="S1829">
        <f>MAX(0,Inventory[[#This Row],[Daily_Demand]]*Inventory[[#This Row],[Adj_Lead_Time]]+Inventory[[#This Row],[Safety_Stock]]-Inventory[[#This Row],[Current_Inventory]])</f>
        <v>1234</v>
      </c>
    </row>
    <row r="1830" spans="1:19" x14ac:dyDescent="0.25">
      <c r="A1830">
        <v>1829</v>
      </c>
      <c r="B1830" t="s">
        <v>1851</v>
      </c>
      <c r="C1830" s="4" t="s">
        <v>41</v>
      </c>
      <c r="D1830" t="s">
        <v>14</v>
      </c>
      <c r="E1830" s="4">
        <v>51</v>
      </c>
      <c r="F1830" s="4">
        <v>11</v>
      </c>
      <c r="G1830" s="4">
        <v>151</v>
      </c>
      <c r="H1830" s="4">
        <v>52</v>
      </c>
      <c r="I1830" s="4">
        <v>77</v>
      </c>
      <c r="J1830" s="6">
        <v>237.27</v>
      </c>
      <c r="K1830" s="4">
        <v>0.46200000000000002</v>
      </c>
      <c r="L1830" s="4" t="s">
        <v>27</v>
      </c>
      <c r="M1830" s="4">
        <f>Inventory[[#This Row],[Daily_Demand]]*Inventory[[#This Row],[Lead_Time_Days]]</f>
        <v>561</v>
      </c>
      <c r="N1830" s="4">
        <f>MAX(0, Inventory[[#This Row],[Demand_Duration_Lead_time]]+Inventory[[#This Row],[Safety_Stock]]-Inventory[[#This Row],[Current_Inventory]])</f>
        <v>462</v>
      </c>
      <c r="O18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30" s="8">
        <f>Inventory[[#This Row],[Current_Inventory]]*Inventory[[#This Row],[Unit_Cost]]</f>
        <v>35827.770000000004</v>
      </c>
      <c r="Q1830" t="str">
        <f>IF(Inventory[[#This Row],[Stockout_Risk_Score]] &gt;= 0.8, "Critical",
   IF(Inventory[[#This Row],[Stockout_Risk_Score]] &gt;= 0.6, "High",
      IF(Inventory[[#This Row],[Stockout_Risk_Score]] &gt;= 0.3, "Medium", "Low")
   )
)</f>
        <v>Medium</v>
      </c>
      <c r="R1830">
        <f>Inventory[[#This Row],[Lead_Time_Days]]*0.8</f>
        <v>8.8000000000000007</v>
      </c>
      <c r="S1830">
        <f>MAX(0,Inventory[[#This Row],[Daily_Demand]]*Inventory[[#This Row],[Adj_Lead_Time]]+Inventory[[#This Row],[Safety_Stock]]-Inventory[[#This Row],[Current_Inventory]])</f>
        <v>349.8</v>
      </c>
    </row>
    <row r="1831" spans="1:19" x14ac:dyDescent="0.25">
      <c r="A1831">
        <v>1830</v>
      </c>
      <c r="B1831" t="s">
        <v>1852</v>
      </c>
      <c r="C1831" s="4" t="s">
        <v>26</v>
      </c>
      <c r="D1831" t="s">
        <v>22</v>
      </c>
      <c r="E1831" s="4">
        <v>30</v>
      </c>
      <c r="F1831" s="4">
        <v>14</v>
      </c>
      <c r="G1831" s="4">
        <v>412</v>
      </c>
      <c r="H1831" s="4">
        <v>202</v>
      </c>
      <c r="I1831" s="4">
        <v>65</v>
      </c>
      <c r="J1831" s="6">
        <v>1930.46</v>
      </c>
      <c r="K1831" s="4">
        <v>0.23799999999999999</v>
      </c>
      <c r="L1831" s="4" t="s">
        <v>15</v>
      </c>
      <c r="M1831" s="4">
        <f>Inventory[[#This Row],[Daily_Demand]]*Inventory[[#This Row],[Lead_Time_Days]]</f>
        <v>420</v>
      </c>
      <c r="N1831" s="4">
        <f>MAX(0, Inventory[[#This Row],[Demand_Duration_Lead_time]]+Inventory[[#This Row],[Safety_Stock]]-Inventory[[#This Row],[Current_Inventory]])</f>
        <v>210</v>
      </c>
      <c r="O18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31" s="8">
        <f>Inventory[[#This Row],[Current_Inventory]]*Inventory[[#This Row],[Unit_Cost]]</f>
        <v>795349.52</v>
      </c>
      <c r="Q1831" t="str">
        <f>IF(Inventory[[#This Row],[Stockout_Risk_Score]] &gt;= 0.8, "Critical",
   IF(Inventory[[#This Row],[Stockout_Risk_Score]] &gt;= 0.6, "High",
      IF(Inventory[[#This Row],[Stockout_Risk_Score]] &gt;= 0.3, "Medium", "Low")
   )
)</f>
        <v>Low</v>
      </c>
      <c r="R1831">
        <f>Inventory[[#This Row],[Lead_Time_Days]]*0.8</f>
        <v>11.200000000000001</v>
      </c>
      <c r="S1831">
        <f>MAX(0,Inventory[[#This Row],[Daily_Demand]]*Inventory[[#This Row],[Adj_Lead_Time]]+Inventory[[#This Row],[Safety_Stock]]-Inventory[[#This Row],[Current_Inventory]])</f>
        <v>126</v>
      </c>
    </row>
    <row r="1832" spans="1:19" x14ac:dyDescent="0.25">
      <c r="A1832">
        <v>1831</v>
      </c>
      <c r="B1832" t="s">
        <v>1853</v>
      </c>
      <c r="C1832" s="4" t="s">
        <v>21</v>
      </c>
      <c r="D1832" t="s">
        <v>14</v>
      </c>
      <c r="E1832" s="4">
        <v>88</v>
      </c>
      <c r="F1832" s="4">
        <v>6</v>
      </c>
      <c r="G1832" s="4">
        <v>500</v>
      </c>
      <c r="H1832" s="4">
        <v>118</v>
      </c>
      <c r="I1832" s="4">
        <v>62</v>
      </c>
      <c r="J1832" s="6">
        <v>1792.97</v>
      </c>
      <c r="K1832" s="4">
        <v>9.0999999999999998E-2</v>
      </c>
      <c r="L1832" s="4" t="s">
        <v>27</v>
      </c>
      <c r="M1832" s="4">
        <f>Inventory[[#This Row],[Daily_Demand]]*Inventory[[#This Row],[Lead_Time_Days]]</f>
        <v>528</v>
      </c>
      <c r="N1832" s="4">
        <f>MAX(0, Inventory[[#This Row],[Demand_Duration_Lead_time]]+Inventory[[#This Row],[Safety_Stock]]-Inventory[[#This Row],[Current_Inventory]])</f>
        <v>146</v>
      </c>
      <c r="O18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32" s="8">
        <f>Inventory[[#This Row],[Current_Inventory]]*Inventory[[#This Row],[Unit_Cost]]</f>
        <v>896485</v>
      </c>
      <c r="Q1832" t="str">
        <f>IF(Inventory[[#This Row],[Stockout_Risk_Score]] &gt;= 0.8, "Critical",
   IF(Inventory[[#This Row],[Stockout_Risk_Score]] &gt;= 0.6, "High",
      IF(Inventory[[#This Row],[Stockout_Risk_Score]] &gt;= 0.3, "Medium", "Low")
   )
)</f>
        <v>Low</v>
      </c>
      <c r="R1832">
        <f>Inventory[[#This Row],[Lead_Time_Days]]*0.8</f>
        <v>4.8000000000000007</v>
      </c>
      <c r="S1832">
        <f>MAX(0,Inventory[[#This Row],[Daily_Demand]]*Inventory[[#This Row],[Adj_Lead_Time]]+Inventory[[#This Row],[Safety_Stock]]-Inventory[[#This Row],[Current_Inventory]])</f>
        <v>40.400000000000091</v>
      </c>
    </row>
    <row r="1833" spans="1:19" x14ac:dyDescent="0.25">
      <c r="A1833">
        <v>1832</v>
      </c>
      <c r="B1833" t="s">
        <v>1854</v>
      </c>
      <c r="C1833" s="4" t="s">
        <v>26</v>
      </c>
      <c r="D1833" t="s">
        <v>14</v>
      </c>
      <c r="E1833" s="4">
        <v>110</v>
      </c>
      <c r="F1833" s="4">
        <v>12</v>
      </c>
      <c r="G1833" s="4">
        <v>532</v>
      </c>
      <c r="H1833" s="4">
        <v>102</v>
      </c>
      <c r="I1833" s="4">
        <v>249</v>
      </c>
      <c r="J1833" s="6">
        <v>1317.13</v>
      </c>
      <c r="K1833" s="4">
        <v>0.113</v>
      </c>
      <c r="L1833" s="4" t="s">
        <v>27</v>
      </c>
      <c r="M1833" s="4">
        <f>Inventory[[#This Row],[Daily_Demand]]*Inventory[[#This Row],[Lead_Time_Days]]</f>
        <v>1320</v>
      </c>
      <c r="N1833" s="4">
        <f>MAX(0, Inventory[[#This Row],[Demand_Duration_Lead_time]]+Inventory[[#This Row],[Safety_Stock]]-Inventory[[#This Row],[Current_Inventory]])</f>
        <v>890</v>
      </c>
      <c r="O18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33" s="8">
        <f>Inventory[[#This Row],[Current_Inventory]]*Inventory[[#This Row],[Unit_Cost]]</f>
        <v>700713.16</v>
      </c>
      <c r="Q1833" t="str">
        <f>IF(Inventory[[#This Row],[Stockout_Risk_Score]] &gt;= 0.8, "Critical",
   IF(Inventory[[#This Row],[Stockout_Risk_Score]] &gt;= 0.6, "High",
      IF(Inventory[[#This Row],[Stockout_Risk_Score]] &gt;= 0.3, "Medium", "Low")
   )
)</f>
        <v>Low</v>
      </c>
      <c r="R1833">
        <f>Inventory[[#This Row],[Lead_Time_Days]]*0.8</f>
        <v>9.6000000000000014</v>
      </c>
      <c r="S1833">
        <f>MAX(0,Inventory[[#This Row],[Daily_Demand]]*Inventory[[#This Row],[Adj_Lead_Time]]+Inventory[[#This Row],[Safety_Stock]]-Inventory[[#This Row],[Current_Inventory]])</f>
        <v>626.00000000000023</v>
      </c>
    </row>
    <row r="1834" spans="1:19" x14ac:dyDescent="0.25">
      <c r="A1834">
        <v>1833</v>
      </c>
      <c r="B1834" t="s">
        <v>1855</v>
      </c>
      <c r="C1834" s="4" t="s">
        <v>26</v>
      </c>
      <c r="D1834" t="s">
        <v>22</v>
      </c>
      <c r="E1834" s="4">
        <v>96</v>
      </c>
      <c r="F1834" s="4">
        <v>7</v>
      </c>
      <c r="G1834" s="4">
        <v>647</v>
      </c>
      <c r="H1834" s="4">
        <v>225</v>
      </c>
      <c r="I1834" s="4">
        <v>233</v>
      </c>
      <c r="J1834" s="6">
        <v>174.23</v>
      </c>
      <c r="K1834" s="4">
        <v>0.31900000000000001</v>
      </c>
      <c r="L1834" s="4" t="s">
        <v>15</v>
      </c>
      <c r="M1834" s="4">
        <f>Inventory[[#This Row],[Daily_Demand]]*Inventory[[#This Row],[Lead_Time_Days]]</f>
        <v>672</v>
      </c>
      <c r="N1834" s="4">
        <f>MAX(0, Inventory[[#This Row],[Demand_Duration_Lead_time]]+Inventory[[#This Row],[Safety_Stock]]-Inventory[[#This Row],[Current_Inventory]])</f>
        <v>250</v>
      </c>
      <c r="O18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34" s="8">
        <f>Inventory[[#This Row],[Current_Inventory]]*Inventory[[#This Row],[Unit_Cost]]</f>
        <v>112726.81</v>
      </c>
      <c r="Q1834" t="str">
        <f>IF(Inventory[[#This Row],[Stockout_Risk_Score]] &gt;= 0.8, "Critical",
   IF(Inventory[[#This Row],[Stockout_Risk_Score]] &gt;= 0.6, "High",
      IF(Inventory[[#This Row],[Stockout_Risk_Score]] &gt;= 0.3, "Medium", "Low")
   )
)</f>
        <v>Medium</v>
      </c>
      <c r="R1834">
        <f>Inventory[[#This Row],[Lead_Time_Days]]*0.8</f>
        <v>5.6000000000000005</v>
      </c>
      <c r="S1834">
        <f>MAX(0,Inventory[[#This Row],[Daily_Demand]]*Inventory[[#This Row],[Adj_Lead_Time]]+Inventory[[#This Row],[Safety_Stock]]-Inventory[[#This Row],[Current_Inventory]])</f>
        <v>115.60000000000002</v>
      </c>
    </row>
    <row r="1835" spans="1:19" x14ac:dyDescent="0.25">
      <c r="A1835">
        <v>1834</v>
      </c>
      <c r="B1835" t="s">
        <v>1856</v>
      </c>
      <c r="C1835" s="4" t="s">
        <v>26</v>
      </c>
      <c r="D1835" t="s">
        <v>14</v>
      </c>
      <c r="E1835" s="4">
        <v>124</v>
      </c>
      <c r="F1835" s="4">
        <v>11</v>
      </c>
      <c r="G1835" s="4">
        <v>438</v>
      </c>
      <c r="H1835" s="4">
        <v>172</v>
      </c>
      <c r="I1835" s="4">
        <v>358</v>
      </c>
      <c r="J1835" s="6">
        <v>683.43</v>
      </c>
      <c r="K1835" s="4">
        <v>1.2999999999999999E-2</v>
      </c>
      <c r="L1835" s="4" t="s">
        <v>19</v>
      </c>
      <c r="M1835" s="4">
        <f>Inventory[[#This Row],[Daily_Demand]]*Inventory[[#This Row],[Lead_Time_Days]]</f>
        <v>1364</v>
      </c>
      <c r="N1835" s="4">
        <f>MAX(0, Inventory[[#This Row],[Demand_Duration_Lead_time]]+Inventory[[#This Row],[Safety_Stock]]-Inventory[[#This Row],[Current_Inventory]])</f>
        <v>1098</v>
      </c>
      <c r="O18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35" s="8">
        <f>Inventory[[#This Row],[Current_Inventory]]*Inventory[[#This Row],[Unit_Cost]]</f>
        <v>299342.33999999997</v>
      </c>
      <c r="Q1835" t="str">
        <f>IF(Inventory[[#This Row],[Stockout_Risk_Score]] &gt;= 0.8, "Critical",
   IF(Inventory[[#This Row],[Stockout_Risk_Score]] &gt;= 0.6, "High",
      IF(Inventory[[#This Row],[Stockout_Risk_Score]] &gt;= 0.3, "Medium", "Low")
   )
)</f>
        <v>Low</v>
      </c>
      <c r="R1835">
        <f>Inventory[[#This Row],[Lead_Time_Days]]*0.8</f>
        <v>8.8000000000000007</v>
      </c>
      <c r="S1835">
        <f>MAX(0,Inventory[[#This Row],[Daily_Demand]]*Inventory[[#This Row],[Adj_Lead_Time]]+Inventory[[#This Row],[Safety_Stock]]-Inventory[[#This Row],[Current_Inventory]])</f>
        <v>825.2</v>
      </c>
    </row>
    <row r="1836" spans="1:19" x14ac:dyDescent="0.25">
      <c r="A1836">
        <v>1835</v>
      </c>
      <c r="B1836" t="s">
        <v>1857</v>
      </c>
      <c r="C1836" s="4" t="s">
        <v>41</v>
      </c>
      <c r="D1836" t="s">
        <v>14</v>
      </c>
      <c r="E1836" s="4">
        <v>79</v>
      </c>
      <c r="F1836" s="4">
        <v>13</v>
      </c>
      <c r="G1836" s="4">
        <v>221</v>
      </c>
      <c r="H1836" s="4">
        <v>243</v>
      </c>
      <c r="I1836" s="4">
        <v>353</v>
      </c>
      <c r="J1836" s="6">
        <v>774.86</v>
      </c>
      <c r="K1836" s="4">
        <v>0.22</v>
      </c>
      <c r="L1836" s="4" t="s">
        <v>27</v>
      </c>
      <c r="M1836" s="4">
        <f>Inventory[[#This Row],[Daily_Demand]]*Inventory[[#This Row],[Lead_Time_Days]]</f>
        <v>1027</v>
      </c>
      <c r="N1836" s="4">
        <f>MAX(0, Inventory[[#This Row],[Demand_Duration_Lead_time]]+Inventory[[#This Row],[Safety_Stock]]-Inventory[[#This Row],[Current_Inventory]])</f>
        <v>1049</v>
      </c>
      <c r="O18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36" s="8">
        <f>Inventory[[#This Row],[Current_Inventory]]*Inventory[[#This Row],[Unit_Cost]]</f>
        <v>171244.06</v>
      </c>
      <c r="Q1836" t="str">
        <f>IF(Inventory[[#This Row],[Stockout_Risk_Score]] &gt;= 0.8, "Critical",
   IF(Inventory[[#This Row],[Stockout_Risk_Score]] &gt;= 0.6, "High",
      IF(Inventory[[#This Row],[Stockout_Risk_Score]] &gt;= 0.3, "Medium", "Low")
   )
)</f>
        <v>Low</v>
      </c>
      <c r="R1836">
        <f>Inventory[[#This Row],[Lead_Time_Days]]*0.8</f>
        <v>10.4</v>
      </c>
      <c r="S1836">
        <f>MAX(0,Inventory[[#This Row],[Daily_Demand]]*Inventory[[#This Row],[Adj_Lead_Time]]+Inventory[[#This Row],[Safety_Stock]]-Inventory[[#This Row],[Current_Inventory]])</f>
        <v>843.59999999999991</v>
      </c>
    </row>
    <row r="1837" spans="1:19" x14ac:dyDescent="0.25">
      <c r="A1837">
        <v>1836</v>
      </c>
      <c r="B1837" t="s">
        <v>1858</v>
      </c>
      <c r="C1837" s="4" t="s">
        <v>26</v>
      </c>
      <c r="D1837" t="s">
        <v>22</v>
      </c>
      <c r="E1837" s="4">
        <v>126</v>
      </c>
      <c r="F1837" s="4">
        <v>9</v>
      </c>
      <c r="G1837" s="4">
        <v>671</v>
      </c>
      <c r="H1837" s="4">
        <v>176</v>
      </c>
      <c r="I1837" s="4">
        <v>330</v>
      </c>
      <c r="J1837" s="6">
        <v>987.72</v>
      </c>
      <c r="K1837" s="4">
        <v>0.78800000000000003</v>
      </c>
      <c r="L1837" s="4" t="s">
        <v>27</v>
      </c>
      <c r="M1837" s="4">
        <f>Inventory[[#This Row],[Daily_Demand]]*Inventory[[#This Row],[Lead_Time_Days]]</f>
        <v>1134</v>
      </c>
      <c r="N1837" s="4">
        <f>MAX(0, Inventory[[#This Row],[Demand_Duration_Lead_time]]+Inventory[[#This Row],[Safety_Stock]]-Inventory[[#This Row],[Current_Inventory]])</f>
        <v>639</v>
      </c>
      <c r="O18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37" s="8">
        <f>Inventory[[#This Row],[Current_Inventory]]*Inventory[[#This Row],[Unit_Cost]]</f>
        <v>662760.12</v>
      </c>
      <c r="Q1837" t="str">
        <f>IF(Inventory[[#This Row],[Stockout_Risk_Score]] &gt;= 0.8, "Critical",
   IF(Inventory[[#This Row],[Stockout_Risk_Score]] &gt;= 0.6, "High",
      IF(Inventory[[#This Row],[Stockout_Risk_Score]] &gt;= 0.3, "Medium", "Low")
   )
)</f>
        <v>High</v>
      </c>
      <c r="R1837">
        <f>Inventory[[#This Row],[Lead_Time_Days]]*0.8</f>
        <v>7.2</v>
      </c>
      <c r="S1837">
        <f>MAX(0,Inventory[[#This Row],[Daily_Demand]]*Inventory[[#This Row],[Adj_Lead_Time]]+Inventory[[#This Row],[Safety_Stock]]-Inventory[[#This Row],[Current_Inventory]])</f>
        <v>412.20000000000005</v>
      </c>
    </row>
    <row r="1838" spans="1:19" x14ac:dyDescent="0.25">
      <c r="A1838">
        <v>1837</v>
      </c>
      <c r="B1838" t="s">
        <v>1859</v>
      </c>
      <c r="C1838" s="4" t="s">
        <v>41</v>
      </c>
      <c r="D1838" t="s">
        <v>22</v>
      </c>
      <c r="E1838" s="4">
        <v>193</v>
      </c>
      <c r="F1838" s="4">
        <v>4</v>
      </c>
      <c r="G1838" s="4">
        <v>677</v>
      </c>
      <c r="H1838" s="4">
        <v>157</v>
      </c>
      <c r="I1838" s="4">
        <v>371</v>
      </c>
      <c r="J1838" s="6">
        <v>379.36</v>
      </c>
      <c r="K1838" s="4">
        <v>0.23499999999999999</v>
      </c>
      <c r="L1838" s="4" t="s">
        <v>19</v>
      </c>
      <c r="M1838" s="4">
        <f>Inventory[[#This Row],[Daily_Demand]]*Inventory[[#This Row],[Lead_Time_Days]]</f>
        <v>772</v>
      </c>
      <c r="N1838" s="4">
        <f>MAX(0, Inventory[[#This Row],[Demand_Duration_Lead_time]]+Inventory[[#This Row],[Safety_Stock]]-Inventory[[#This Row],[Current_Inventory]])</f>
        <v>252</v>
      </c>
      <c r="O18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38" s="8">
        <f>Inventory[[#This Row],[Current_Inventory]]*Inventory[[#This Row],[Unit_Cost]]</f>
        <v>256826.72</v>
      </c>
      <c r="Q1838" t="str">
        <f>IF(Inventory[[#This Row],[Stockout_Risk_Score]] &gt;= 0.8, "Critical",
   IF(Inventory[[#This Row],[Stockout_Risk_Score]] &gt;= 0.6, "High",
      IF(Inventory[[#This Row],[Stockout_Risk_Score]] &gt;= 0.3, "Medium", "Low")
   )
)</f>
        <v>Low</v>
      </c>
      <c r="R1838">
        <f>Inventory[[#This Row],[Lead_Time_Days]]*0.8</f>
        <v>3.2</v>
      </c>
      <c r="S1838">
        <f>MAX(0,Inventory[[#This Row],[Daily_Demand]]*Inventory[[#This Row],[Adj_Lead_Time]]+Inventory[[#This Row],[Safety_Stock]]-Inventory[[#This Row],[Current_Inventory]])</f>
        <v>97.600000000000023</v>
      </c>
    </row>
    <row r="1839" spans="1:19" x14ac:dyDescent="0.25">
      <c r="A1839">
        <v>1838</v>
      </c>
      <c r="B1839" t="s">
        <v>1860</v>
      </c>
      <c r="C1839" s="4" t="s">
        <v>13</v>
      </c>
      <c r="D1839" t="s">
        <v>18</v>
      </c>
      <c r="E1839" s="4">
        <v>155</v>
      </c>
      <c r="F1839" s="4">
        <v>3</v>
      </c>
      <c r="G1839" s="4">
        <v>481</v>
      </c>
      <c r="H1839" s="4">
        <v>37</v>
      </c>
      <c r="I1839" s="4">
        <v>207</v>
      </c>
      <c r="J1839" s="6">
        <v>1176.1500000000001</v>
      </c>
      <c r="K1839" s="4">
        <v>0.111</v>
      </c>
      <c r="L1839" s="4" t="s">
        <v>15</v>
      </c>
      <c r="M1839" s="4">
        <f>Inventory[[#This Row],[Daily_Demand]]*Inventory[[#This Row],[Lead_Time_Days]]</f>
        <v>465</v>
      </c>
      <c r="N1839" s="4">
        <f>MAX(0, Inventory[[#This Row],[Demand_Duration_Lead_time]]+Inventory[[#This Row],[Safety_Stock]]-Inventory[[#This Row],[Current_Inventory]])</f>
        <v>21</v>
      </c>
      <c r="O18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39" s="8">
        <f>Inventory[[#This Row],[Current_Inventory]]*Inventory[[#This Row],[Unit_Cost]]</f>
        <v>565728.15</v>
      </c>
      <c r="Q1839" t="str">
        <f>IF(Inventory[[#This Row],[Stockout_Risk_Score]] &gt;= 0.8, "Critical",
   IF(Inventory[[#This Row],[Stockout_Risk_Score]] &gt;= 0.6, "High",
      IF(Inventory[[#This Row],[Stockout_Risk_Score]] &gt;= 0.3, "Medium", "Low")
   )
)</f>
        <v>Low</v>
      </c>
      <c r="R1839">
        <f>Inventory[[#This Row],[Lead_Time_Days]]*0.8</f>
        <v>2.4000000000000004</v>
      </c>
      <c r="S1839">
        <f>MAX(0,Inventory[[#This Row],[Daily_Demand]]*Inventory[[#This Row],[Adj_Lead_Time]]+Inventory[[#This Row],[Safety_Stock]]-Inventory[[#This Row],[Current_Inventory]])</f>
        <v>0</v>
      </c>
    </row>
    <row r="1840" spans="1:19" x14ac:dyDescent="0.25">
      <c r="A1840">
        <v>1839</v>
      </c>
      <c r="B1840" t="s">
        <v>1861</v>
      </c>
      <c r="C1840" s="4" t="s">
        <v>21</v>
      </c>
      <c r="D1840" t="s">
        <v>14</v>
      </c>
      <c r="E1840" s="4">
        <v>169</v>
      </c>
      <c r="F1840" s="4">
        <v>4</v>
      </c>
      <c r="G1840" s="4">
        <v>797</v>
      </c>
      <c r="H1840" s="4">
        <v>268</v>
      </c>
      <c r="I1840" s="4">
        <v>308</v>
      </c>
      <c r="J1840" s="6">
        <v>899.75</v>
      </c>
      <c r="K1840" s="4">
        <v>0.94899999999999995</v>
      </c>
      <c r="L1840" s="4" t="s">
        <v>19</v>
      </c>
      <c r="M1840" s="4">
        <f>Inventory[[#This Row],[Daily_Demand]]*Inventory[[#This Row],[Lead_Time_Days]]</f>
        <v>676</v>
      </c>
      <c r="N1840" s="4">
        <f>MAX(0, Inventory[[#This Row],[Demand_Duration_Lead_time]]+Inventory[[#This Row],[Safety_Stock]]-Inventory[[#This Row],[Current_Inventory]])</f>
        <v>147</v>
      </c>
      <c r="O18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40" s="8">
        <f>Inventory[[#This Row],[Current_Inventory]]*Inventory[[#This Row],[Unit_Cost]]</f>
        <v>717100.75</v>
      </c>
      <c r="Q1840" t="str">
        <f>IF(Inventory[[#This Row],[Stockout_Risk_Score]] &gt;= 0.8, "Critical",
   IF(Inventory[[#This Row],[Stockout_Risk_Score]] &gt;= 0.6, "High",
      IF(Inventory[[#This Row],[Stockout_Risk_Score]] &gt;= 0.3, "Medium", "Low")
   )
)</f>
        <v>Critical</v>
      </c>
      <c r="R1840">
        <f>Inventory[[#This Row],[Lead_Time_Days]]*0.8</f>
        <v>3.2</v>
      </c>
      <c r="S1840">
        <f>MAX(0,Inventory[[#This Row],[Daily_Demand]]*Inventory[[#This Row],[Adj_Lead_Time]]+Inventory[[#This Row],[Safety_Stock]]-Inventory[[#This Row],[Current_Inventory]])</f>
        <v>11.800000000000068</v>
      </c>
    </row>
    <row r="1841" spans="1:19" x14ac:dyDescent="0.25">
      <c r="A1841">
        <v>1840</v>
      </c>
      <c r="B1841" t="s">
        <v>1862</v>
      </c>
      <c r="C1841" s="4" t="s">
        <v>41</v>
      </c>
      <c r="D1841" t="s">
        <v>18</v>
      </c>
      <c r="E1841" s="4">
        <v>45</v>
      </c>
      <c r="F1841" s="4">
        <v>10</v>
      </c>
      <c r="G1841" s="4">
        <v>221</v>
      </c>
      <c r="H1841" s="4">
        <v>95</v>
      </c>
      <c r="I1841" s="4">
        <v>206</v>
      </c>
      <c r="J1841" s="6">
        <v>1897.23</v>
      </c>
      <c r="K1841" s="4">
        <v>0.622</v>
      </c>
      <c r="L1841" s="4" t="s">
        <v>27</v>
      </c>
      <c r="M1841" s="4">
        <f>Inventory[[#This Row],[Daily_Demand]]*Inventory[[#This Row],[Lead_Time_Days]]</f>
        <v>450</v>
      </c>
      <c r="N1841" s="4">
        <f>MAX(0, Inventory[[#This Row],[Demand_Duration_Lead_time]]+Inventory[[#This Row],[Safety_Stock]]-Inventory[[#This Row],[Current_Inventory]])</f>
        <v>324</v>
      </c>
      <c r="O18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41" s="8">
        <f>Inventory[[#This Row],[Current_Inventory]]*Inventory[[#This Row],[Unit_Cost]]</f>
        <v>419287.83</v>
      </c>
      <c r="Q1841" t="str">
        <f>IF(Inventory[[#This Row],[Stockout_Risk_Score]] &gt;= 0.8, "Critical",
   IF(Inventory[[#This Row],[Stockout_Risk_Score]] &gt;= 0.6, "High",
      IF(Inventory[[#This Row],[Stockout_Risk_Score]] &gt;= 0.3, "Medium", "Low")
   )
)</f>
        <v>High</v>
      </c>
      <c r="R1841">
        <f>Inventory[[#This Row],[Lead_Time_Days]]*0.8</f>
        <v>8</v>
      </c>
      <c r="S1841">
        <f>MAX(0,Inventory[[#This Row],[Daily_Demand]]*Inventory[[#This Row],[Adj_Lead_Time]]+Inventory[[#This Row],[Safety_Stock]]-Inventory[[#This Row],[Current_Inventory]])</f>
        <v>234</v>
      </c>
    </row>
    <row r="1842" spans="1:19" x14ac:dyDescent="0.25">
      <c r="A1842">
        <v>1841</v>
      </c>
      <c r="B1842" t="s">
        <v>1863</v>
      </c>
      <c r="C1842" s="4" t="s">
        <v>13</v>
      </c>
      <c r="D1842" t="s">
        <v>18</v>
      </c>
      <c r="E1842" s="4">
        <v>56</v>
      </c>
      <c r="F1842" s="4">
        <v>7</v>
      </c>
      <c r="G1842" s="4">
        <v>171</v>
      </c>
      <c r="H1842" s="4">
        <v>117</v>
      </c>
      <c r="I1842" s="4">
        <v>143</v>
      </c>
      <c r="J1842" s="6">
        <v>1875.58</v>
      </c>
      <c r="K1842" s="4">
        <v>0.06</v>
      </c>
      <c r="L1842" s="4" t="s">
        <v>27</v>
      </c>
      <c r="M1842" s="4">
        <f>Inventory[[#This Row],[Daily_Demand]]*Inventory[[#This Row],[Lead_Time_Days]]</f>
        <v>392</v>
      </c>
      <c r="N1842" s="4">
        <f>MAX(0, Inventory[[#This Row],[Demand_Duration_Lead_time]]+Inventory[[#This Row],[Safety_Stock]]-Inventory[[#This Row],[Current_Inventory]])</f>
        <v>338</v>
      </c>
      <c r="O18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42" s="8">
        <f>Inventory[[#This Row],[Current_Inventory]]*Inventory[[#This Row],[Unit_Cost]]</f>
        <v>320724.18</v>
      </c>
      <c r="Q1842" t="str">
        <f>IF(Inventory[[#This Row],[Stockout_Risk_Score]] &gt;= 0.8, "Critical",
   IF(Inventory[[#This Row],[Stockout_Risk_Score]] &gt;= 0.6, "High",
      IF(Inventory[[#This Row],[Stockout_Risk_Score]] &gt;= 0.3, "Medium", "Low")
   )
)</f>
        <v>Low</v>
      </c>
      <c r="R1842">
        <f>Inventory[[#This Row],[Lead_Time_Days]]*0.8</f>
        <v>5.6000000000000005</v>
      </c>
      <c r="S1842">
        <f>MAX(0,Inventory[[#This Row],[Daily_Demand]]*Inventory[[#This Row],[Adj_Lead_Time]]+Inventory[[#This Row],[Safety_Stock]]-Inventory[[#This Row],[Current_Inventory]])</f>
        <v>259.60000000000002</v>
      </c>
    </row>
    <row r="1843" spans="1:19" x14ac:dyDescent="0.25">
      <c r="A1843">
        <v>1842</v>
      </c>
      <c r="B1843" t="s">
        <v>1864</v>
      </c>
      <c r="C1843" s="4" t="s">
        <v>41</v>
      </c>
      <c r="D1843" t="s">
        <v>22</v>
      </c>
      <c r="E1843" s="4">
        <v>86</v>
      </c>
      <c r="F1843" s="4">
        <v>11</v>
      </c>
      <c r="G1843" s="4">
        <v>241</v>
      </c>
      <c r="H1843" s="4">
        <v>126</v>
      </c>
      <c r="I1843" s="4">
        <v>316</v>
      </c>
      <c r="J1843" s="6">
        <v>1152.67</v>
      </c>
      <c r="K1843" s="4">
        <v>6.2E-2</v>
      </c>
      <c r="L1843" s="4" t="s">
        <v>15</v>
      </c>
      <c r="M1843" s="4">
        <f>Inventory[[#This Row],[Daily_Demand]]*Inventory[[#This Row],[Lead_Time_Days]]</f>
        <v>946</v>
      </c>
      <c r="N1843" s="4">
        <f>MAX(0, Inventory[[#This Row],[Demand_Duration_Lead_time]]+Inventory[[#This Row],[Safety_Stock]]-Inventory[[#This Row],[Current_Inventory]])</f>
        <v>831</v>
      </c>
      <c r="O18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43" s="8">
        <f>Inventory[[#This Row],[Current_Inventory]]*Inventory[[#This Row],[Unit_Cost]]</f>
        <v>277793.47000000003</v>
      </c>
      <c r="Q1843" t="str">
        <f>IF(Inventory[[#This Row],[Stockout_Risk_Score]] &gt;= 0.8, "Critical",
   IF(Inventory[[#This Row],[Stockout_Risk_Score]] &gt;= 0.6, "High",
      IF(Inventory[[#This Row],[Stockout_Risk_Score]] &gt;= 0.3, "Medium", "Low")
   )
)</f>
        <v>Low</v>
      </c>
      <c r="R1843">
        <f>Inventory[[#This Row],[Lead_Time_Days]]*0.8</f>
        <v>8.8000000000000007</v>
      </c>
      <c r="S1843">
        <f>MAX(0,Inventory[[#This Row],[Daily_Demand]]*Inventory[[#This Row],[Adj_Lead_Time]]+Inventory[[#This Row],[Safety_Stock]]-Inventory[[#This Row],[Current_Inventory]])</f>
        <v>641.80000000000007</v>
      </c>
    </row>
    <row r="1844" spans="1:19" x14ac:dyDescent="0.25">
      <c r="A1844">
        <v>1843</v>
      </c>
      <c r="B1844" t="s">
        <v>1865</v>
      </c>
      <c r="C1844" s="4" t="s">
        <v>41</v>
      </c>
      <c r="D1844" t="s">
        <v>14</v>
      </c>
      <c r="E1844" s="4">
        <v>181</v>
      </c>
      <c r="F1844" s="4">
        <v>13</v>
      </c>
      <c r="G1844" s="4">
        <v>98</v>
      </c>
      <c r="H1844" s="4">
        <v>24</v>
      </c>
      <c r="I1844" s="4">
        <v>70</v>
      </c>
      <c r="J1844" s="6">
        <v>1306.48</v>
      </c>
      <c r="K1844" s="4">
        <v>0.61199999999999999</v>
      </c>
      <c r="L1844" s="4" t="s">
        <v>15</v>
      </c>
      <c r="M1844" s="4">
        <f>Inventory[[#This Row],[Daily_Demand]]*Inventory[[#This Row],[Lead_Time_Days]]</f>
        <v>2353</v>
      </c>
      <c r="N1844" s="4">
        <f>MAX(0, Inventory[[#This Row],[Demand_Duration_Lead_time]]+Inventory[[#This Row],[Safety_Stock]]-Inventory[[#This Row],[Current_Inventory]])</f>
        <v>2279</v>
      </c>
      <c r="O18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44" s="8">
        <f>Inventory[[#This Row],[Current_Inventory]]*Inventory[[#This Row],[Unit_Cost]]</f>
        <v>128035.04000000001</v>
      </c>
      <c r="Q1844" t="str">
        <f>IF(Inventory[[#This Row],[Stockout_Risk_Score]] &gt;= 0.8, "Critical",
   IF(Inventory[[#This Row],[Stockout_Risk_Score]] &gt;= 0.6, "High",
      IF(Inventory[[#This Row],[Stockout_Risk_Score]] &gt;= 0.3, "Medium", "Low")
   )
)</f>
        <v>High</v>
      </c>
      <c r="R1844">
        <f>Inventory[[#This Row],[Lead_Time_Days]]*0.8</f>
        <v>10.4</v>
      </c>
      <c r="S1844">
        <f>MAX(0,Inventory[[#This Row],[Daily_Demand]]*Inventory[[#This Row],[Adj_Lead_Time]]+Inventory[[#This Row],[Safety_Stock]]-Inventory[[#This Row],[Current_Inventory]])</f>
        <v>1808.4</v>
      </c>
    </row>
    <row r="1845" spans="1:19" x14ac:dyDescent="0.25">
      <c r="A1845">
        <v>1844</v>
      </c>
      <c r="B1845" t="s">
        <v>1866</v>
      </c>
      <c r="C1845" s="4" t="s">
        <v>21</v>
      </c>
      <c r="D1845" t="s">
        <v>14</v>
      </c>
      <c r="E1845" s="4">
        <v>159</v>
      </c>
      <c r="F1845" s="4">
        <v>5</v>
      </c>
      <c r="G1845" s="4">
        <v>219</v>
      </c>
      <c r="H1845" s="4">
        <v>220</v>
      </c>
      <c r="I1845" s="4">
        <v>176</v>
      </c>
      <c r="J1845" s="6">
        <v>318.7</v>
      </c>
      <c r="K1845" s="4">
        <v>0.54</v>
      </c>
      <c r="L1845" s="4" t="s">
        <v>19</v>
      </c>
      <c r="M1845" s="4">
        <f>Inventory[[#This Row],[Daily_Demand]]*Inventory[[#This Row],[Lead_Time_Days]]</f>
        <v>795</v>
      </c>
      <c r="N1845" s="4">
        <f>MAX(0, Inventory[[#This Row],[Demand_Duration_Lead_time]]+Inventory[[#This Row],[Safety_Stock]]-Inventory[[#This Row],[Current_Inventory]])</f>
        <v>796</v>
      </c>
      <c r="O18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45" s="8">
        <f>Inventory[[#This Row],[Current_Inventory]]*Inventory[[#This Row],[Unit_Cost]]</f>
        <v>69795.3</v>
      </c>
      <c r="Q1845" t="str">
        <f>IF(Inventory[[#This Row],[Stockout_Risk_Score]] &gt;= 0.8, "Critical",
   IF(Inventory[[#This Row],[Stockout_Risk_Score]] &gt;= 0.6, "High",
      IF(Inventory[[#This Row],[Stockout_Risk_Score]] &gt;= 0.3, "Medium", "Low")
   )
)</f>
        <v>Medium</v>
      </c>
      <c r="R1845">
        <f>Inventory[[#This Row],[Lead_Time_Days]]*0.8</f>
        <v>4</v>
      </c>
      <c r="S1845">
        <f>MAX(0,Inventory[[#This Row],[Daily_Demand]]*Inventory[[#This Row],[Adj_Lead_Time]]+Inventory[[#This Row],[Safety_Stock]]-Inventory[[#This Row],[Current_Inventory]])</f>
        <v>637</v>
      </c>
    </row>
    <row r="1846" spans="1:19" x14ac:dyDescent="0.25">
      <c r="A1846">
        <v>1845</v>
      </c>
      <c r="B1846" t="s">
        <v>1867</v>
      </c>
      <c r="C1846" s="4" t="s">
        <v>17</v>
      </c>
      <c r="D1846" t="s">
        <v>22</v>
      </c>
      <c r="E1846" s="4">
        <v>138</v>
      </c>
      <c r="F1846" s="4">
        <v>11</v>
      </c>
      <c r="G1846" s="4">
        <v>781</v>
      </c>
      <c r="H1846" s="4">
        <v>40</v>
      </c>
      <c r="I1846" s="4">
        <v>396</v>
      </c>
      <c r="J1846" s="6">
        <v>485.48</v>
      </c>
      <c r="K1846" s="4">
        <v>6.8000000000000005E-2</v>
      </c>
      <c r="L1846" s="4" t="s">
        <v>15</v>
      </c>
      <c r="M1846" s="4">
        <f>Inventory[[#This Row],[Daily_Demand]]*Inventory[[#This Row],[Lead_Time_Days]]</f>
        <v>1518</v>
      </c>
      <c r="N1846" s="4">
        <f>MAX(0, Inventory[[#This Row],[Demand_Duration_Lead_time]]+Inventory[[#This Row],[Safety_Stock]]-Inventory[[#This Row],[Current_Inventory]])</f>
        <v>777</v>
      </c>
      <c r="O18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46" s="8">
        <f>Inventory[[#This Row],[Current_Inventory]]*Inventory[[#This Row],[Unit_Cost]]</f>
        <v>379159.88</v>
      </c>
      <c r="Q1846" t="str">
        <f>IF(Inventory[[#This Row],[Stockout_Risk_Score]] &gt;= 0.8, "Critical",
   IF(Inventory[[#This Row],[Stockout_Risk_Score]] &gt;= 0.6, "High",
      IF(Inventory[[#This Row],[Stockout_Risk_Score]] &gt;= 0.3, "Medium", "Low")
   )
)</f>
        <v>Low</v>
      </c>
      <c r="R1846">
        <f>Inventory[[#This Row],[Lead_Time_Days]]*0.8</f>
        <v>8.8000000000000007</v>
      </c>
      <c r="S1846">
        <f>MAX(0,Inventory[[#This Row],[Daily_Demand]]*Inventory[[#This Row],[Adj_Lead_Time]]+Inventory[[#This Row],[Safety_Stock]]-Inventory[[#This Row],[Current_Inventory]])</f>
        <v>473.40000000000009</v>
      </c>
    </row>
    <row r="1847" spans="1:19" x14ac:dyDescent="0.25">
      <c r="A1847">
        <v>1846</v>
      </c>
      <c r="B1847" t="s">
        <v>1868</v>
      </c>
      <c r="C1847" s="4" t="s">
        <v>17</v>
      </c>
      <c r="D1847" t="s">
        <v>18</v>
      </c>
      <c r="E1847" s="4">
        <v>78</v>
      </c>
      <c r="F1847" s="4">
        <v>4</v>
      </c>
      <c r="G1847" s="4">
        <v>118</v>
      </c>
      <c r="H1847" s="4">
        <v>291</v>
      </c>
      <c r="I1847" s="4">
        <v>399</v>
      </c>
      <c r="J1847" s="6">
        <v>1806.4</v>
      </c>
      <c r="K1847" s="4">
        <v>0.224</v>
      </c>
      <c r="L1847" s="4" t="s">
        <v>19</v>
      </c>
      <c r="M1847" s="4">
        <f>Inventory[[#This Row],[Daily_Demand]]*Inventory[[#This Row],[Lead_Time_Days]]</f>
        <v>312</v>
      </c>
      <c r="N1847" s="4">
        <f>MAX(0, Inventory[[#This Row],[Demand_Duration_Lead_time]]+Inventory[[#This Row],[Safety_Stock]]-Inventory[[#This Row],[Current_Inventory]])</f>
        <v>485</v>
      </c>
      <c r="O18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47" s="8">
        <f>Inventory[[#This Row],[Current_Inventory]]*Inventory[[#This Row],[Unit_Cost]]</f>
        <v>213155.20000000001</v>
      </c>
      <c r="Q1847" t="str">
        <f>IF(Inventory[[#This Row],[Stockout_Risk_Score]] &gt;= 0.8, "Critical",
   IF(Inventory[[#This Row],[Stockout_Risk_Score]] &gt;= 0.6, "High",
      IF(Inventory[[#This Row],[Stockout_Risk_Score]] &gt;= 0.3, "Medium", "Low")
   )
)</f>
        <v>Low</v>
      </c>
      <c r="R1847">
        <f>Inventory[[#This Row],[Lead_Time_Days]]*0.8</f>
        <v>3.2</v>
      </c>
      <c r="S1847">
        <f>MAX(0,Inventory[[#This Row],[Daily_Demand]]*Inventory[[#This Row],[Adj_Lead_Time]]+Inventory[[#This Row],[Safety_Stock]]-Inventory[[#This Row],[Current_Inventory]])</f>
        <v>422.6</v>
      </c>
    </row>
    <row r="1848" spans="1:19" x14ac:dyDescent="0.25">
      <c r="A1848">
        <v>1847</v>
      </c>
      <c r="B1848" t="s">
        <v>1869</v>
      </c>
      <c r="C1848" s="4" t="s">
        <v>41</v>
      </c>
      <c r="D1848" t="s">
        <v>22</v>
      </c>
      <c r="E1848" s="4">
        <v>70</v>
      </c>
      <c r="F1848" s="4">
        <v>14</v>
      </c>
      <c r="G1848" s="4">
        <v>232</v>
      </c>
      <c r="H1848" s="4">
        <v>194</v>
      </c>
      <c r="I1848" s="4">
        <v>161</v>
      </c>
      <c r="J1848" s="6">
        <v>1413.37</v>
      </c>
      <c r="K1848" s="4">
        <v>0.92900000000000005</v>
      </c>
      <c r="L1848" s="4" t="s">
        <v>19</v>
      </c>
      <c r="M1848" s="4">
        <f>Inventory[[#This Row],[Daily_Demand]]*Inventory[[#This Row],[Lead_Time_Days]]</f>
        <v>980</v>
      </c>
      <c r="N1848" s="4">
        <f>MAX(0, Inventory[[#This Row],[Demand_Duration_Lead_time]]+Inventory[[#This Row],[Safety_Stock]]-Inventory[[#This Row],[Current_Inventory]])</f>
        <v>942</v>
      </c>
      <c r="O18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48" s="8">
        <f>Inventory[[#This Row],[Current_Inventory]]*Inventory[[#This Row],[Unit_Cost]]</f>
        <v>327901.83999999997</v>
      </c>
      <c r="Q1848" t="str">
        <f>IF(Inventory[[#This Row],[Stockout_Risk_Score]] &gt;= 0.8, "Critical",
   IF(Inventory[[#This Row],[Stockout_Risk_Score]] &gt;= 0.6, "High",
      IF(Inventory[[#This Row],[Stockout_Risk_Score]] &gt;= 0.3, "Medium", "Low")
   )
)</f>
        <v>Critical</v>
      </c>
      <c r="R1848">
        <f>Inventory[[#This Row],[Lead_Time_Days]]*0.8</f>
        <v>11.200000000000001</v>
      </c>
      <c r="S1848">
        <f>MAX(0,Inventory[[#This Row],[Daily_Demand]]*Inventory[[#This Row],[Adj_Lead_Time]]+Inventory[[#This Row],[Safety_Stock]]-Inventory[[#This Row],[Current_Inventory]])</f>
        <v>746.00000000000011</v>
      </c>
    </row>
    <row r="1849" spans="1:19" x14ac:dyDescent="0.25">
      <c r="A1849">
        <v>1848</v>
      </c>
      <c r="B1849" t="s">
        <v>1870</v>
      </c>
      <c r="C1849" s="4" t="s">
        <v>26</v>
      </c>
      <c r="D1849" t="s">
        <v>14</v>
      </c>
      <c r="E1849" s="4">
        <v>28</v>
      </c>
      <c r="F1849" s="4">
        <v>3</v>
      </c>
      <c r="G1849" s="4">
        <v>162</v>
      </c>
      <c r="H1849" s="4">
        <v>75</v>
      </c>
      <c r="I1849" s="4">
        <v>283</v>
      </c>
      <c r="J1849" s="6">
        <v>419.39</v>
      </c>
      <c r="K1849" s="4">
        <v>0.57199999999999995</v>
      </c>
      <c r="L1849" s="4" t="s">
        <v>27</v>
      </c>
      <c r="M1849" s="4">
        <f>Inventory[[#This Row],[Daily_Demand]]*Inventory[[#This Row],[Lead_Time_Days]]</f>
        <v>84</v>
      </c>
      <c r="N1849" s="4">
        <f>MAX(0, Inventory[[#This Row],[Demand_Duration_Lead_time]]+Inventory[[#This Row],[Safety_Stock]]-Inventory[[#This Row],[Current_Inventory]])</f>
        <v>0</v>
      </c>
      <c r="O18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49" s="8">
        <f>Inventory[[#This Row],[Current_Inventory]]*Inventory[[#This Row],[Unit_Cost]]</f>
        <v>67941.179999999993</v>
      </c>
      <c r="Q1849" t="str">
        <f>IF(Inventory[[#This Row],[Stockout_Risk_Score]] &gt;= 0.8, "Critical",
   IF(Inventory[[#This Row],[Stockout_Risk_Score]] &gt;= 0.6, "High",
      IF(Inventory[[#This Row],[Stockout_Risk_Score]] &gt;= 0.3, "Medium", "Low")
   )
)</f>
        <v>Medium</v>
      </c>
      <c r="R1849">
        <f>Inventory[[#This Row],[Lead_Time_Days]]*0.8</f>
        <v>2.4000000000000004</v>
      </c>
      <c r="S1849">
        <f>MAX(0,Inventory[[#This Row],[Daily_Demand]]*Inventory[[#This Row],[Adj_Lead_Time]]+Inventory[[#This Row],[Safety_Stock]]-Inventory[[#This Row],[Current_Inventory]])</f>
        <v>0</v>
      </c>
    </row>
    <row r="1850" spans="1:19" x14ac:dyDescent="0.25">
      <c r="A1850">
        <v>1849</v>
      </c>
      <c r="B1850" t="s">
        <v>1871</v>
      </c>
      <c r="C1850" s="4" t="s">
        <v>13</v>
      </c>
      <c r="D1850" t="s">
        <v>22</v>
      </c>
      <c r="E1850" s="4">
        <v>170</v>
      </c>
      <c r="F1850" s="4">
        <v>5</v>
      </c>
      <c r="G1850" s="4">
        <v>721</v>
      </c>
      <c r="H1850" s="4">
        <v>72</v>
      </c>
      <c r="I1850" s="4">
        <v>83</v>
      </c>
      <c r="J1850" s="6">
        <v>1161.9100000000001</v>
      </c>
      <c r="K1850" s="4">
        <v>0.44</v>
      </c>
      <c r="L1850" s="4" t="s">
        <v>19</v>
      </c>
      <c r="M1850" s="4">
        <f>Inventory[[#This Row],[Daily_Demand]]*Inventory[[#This Row],[Lead_Time_Days]]</f>
        <v>850</v>
      </c>
      <c r="N1850" s="4">
        <f>MAX(0, Inventory[[#This Row],[Demand_Duration_Lead_time]]+Inventory[[#This Row],[Safety_Stock]]-Inventory[[#This Row],[Current_Inventory]])</f>
        <v>201</v>
      </c>
      <c r="O18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50" s="8">
        <f>Inventory[[#This Row],[Current_Inventory]]*Inventory[[#This Row],[Unit_Cost]]</f>
        <v>837737.1100000001</v>
      </c>
      <c r="Q1850" t="str">
        <f>IF(Inventory[[#This Row],[Stockout_Risk_Score]] &gt;= 0.8, "Critical",
   IF(Inventory[[#This Row],[Stockout_Risk_Score]] &gt;= 0.6, "High",
      IF(Inventory[[#This Row],[Stockout_Risk_Score]] &gt;= 0.3, "Medium", "Low")
   )
)</f>
        <v>Medium</v>
      </c>
      <c r="R1850">
        <f>Inventory[[#This Row],[Lead_Time_Days]]*0.8</f>
        <v>4</v>
      </c>
      <c r="S1850">
        <f>MAX(0,Inventory[[#This Row],[Daily_Demand]]*Inventory[[#This Row],[Adj_Lead_Time]]+Inventory[[#This Row],[Safety_Stock]]-Inventory[[#This Row],[Current_Inventory]])</f>
        <v>31</v>
      </c>
    </row>
    <row r="1851" spans="1:19" x14ac:dyDescent="0.25">
      <c r="A1851">
        <v>1850</v>
      </c>
      <c r="B1851" t="s">
        <v>1872</v>
      </c>
      <c r="C1851" s="4" t="s">
        <v>26</v>
      </c>
      <c r="D1851" t="s">
        <v>14</v>
      </c>
      <c r="E1851" s="4">
        <v>32</v>
      </c>
      <c r="F1851" s="4">
        <v>10</v>
      </c>
      <c r="G1851" s="4">
        <v>408</v>
      </c>
      <c r="H1851" s="4">
        <v>237</v>
      </c>
      <c r="I1851" s="4">
        <v>129</v>
      </c>
      <c r="J1851" s="6">
        <v>1872.78</v>
      </c>
      <c r="K1851" s="4">
        <v>0.25</v>
      </c>
      <c r="L1851" s="4" t="s">
        <v>19</v>
      </c>
      <c r="M1851" s="4">
        <f>Inventory[[#This Row],[Daily_Demand]]*Inventory[[#This Row],[Lead_Time_Days]]</f>
        <v>320</v>
      </c>
      <c r="N1851" s="4">
        <f>MAX(0, Inventory[[#This Row],[Demand_Duration_Lead_time]]+Inventory[[#This Row],[Safety_Stock]]-Inventory[[#This Row],[Current_Inventory]])</f>
        <v>149</v>
      </c>
      <c r="O18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51" s="8">
        <f>Inventory[[#This Row],[Current_Inventory]]*Inventory[[#This Row],[Unit_Cost]]</f>
        <v>764094.24</v>
      </c>
      <c r="Q1851" t="str">
        <f>IF(Inventory[[#This Row],[Stockout_Risk_Score]] &gt;= 0.8, "Critical",
   IF(Inventory[[#This Row],[Stockout_Risk_Score]] &gt;= 0.6, "High",
      IF(Inventory[[#This Row],[Stockout_Risk_Score]] &gt;= 0.3, "Medium", "Low")
   )
)</f>
        <v>Low</v>
      </c>
      <c r="R1851">
        <f>Inventory[[#This Row],[Lead_Time_Days]]*0.8</f>
        <v>8</v>
      </c>
      <c r="S1851">
        <f>MAX(0,Inventory[[#This Row],[Daily_Demand]]*Inventory[[#This Row],[Adj_Lead_Time]]+Inventory[[#This Row],[Safety_Stock]]-Inventory[[#This Row],[Current_Inventory]])</f>
        <v>85</v>
      </c>
    </row>
    <row r="1852" spans="1:19" x14ac:dyDescent="0.25">
      <c r="A1852">
        <v>1851</v>
      </c>
      <c r="B1852" t="s">
        <v>1873</v>
      </c>
      <c r="C1852" s="4" t="s">
        <v>26</v>
      </c>
      <c r="D1852" t="s">
        <v>18</v>
      </c>
      <c r="E1852" s="4">
        <v>160</v>
      </c>
      <c r="F1852" s="4">
        <v>5</v>
      </c>
      <c r="G1852" s="4">
        <v>393</v>
      </c>
      <c r="H1852" s="4">
        <v>110</v>
      </c>
      <c r="I1852" s="4">
        <v>132</v>
      </c>
      <c r="J1852" s="6">
        <v>723.08</v>
      </c>
      <c r="K1852" s="4">
        <v>0.13400000000000001</v>
      </c>
      <c r="L1852" s="4" t="s">
        <v>15</v>
      </c>
      <c r="M1852" s="4">
        <f>Inventory[[#This Row],[Daily_Demand]]*Inventory[[#This Row],[Lead_Time_Days]]</f>
        <v>800</v>
      </c>
      <c r="N1852" s="4">
        <f>MAX(0, Inventory[[#This Row],[Demand_Duration_Lead_time]]+Inventory[[#This Row],[Safety_Stock]]-Inventory[[#This Row],[Current_Inventory]])</f>
        <v>517</v>
      </c>
      <c r="O18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52" s="8">
        <f>Inventory[[#This Row],[Current_Inventory]]*Inventory[[#This Row],[Unit_Cost]]</f>
        <v>284170.44</v>
      </c>
      <c r="Q1852" t="str">
        <f>IF(Inventory[[#This Row],[Stockout_Risk_Score]] &gt;= 0.8, "Critical",
   IF(Inventory[[#This Row],[Stockout_Risk_Score]] &gt;= 0.6, "High",
      IF(Inventory[[#This Row],[Stockout_Risk_Score]] &gt;= 0.3, "Medium", "Low")
   )
)</f>
        <v>Low</v>
      </c>
      <c r="R1852">
        <f>Inventory[[#This Row],[Lead_Time_Days]]*0.8</f>
        <v>4</v>
      </c>
      <c r="S1852">
        <f>MAX(0,Inventory[[#This Row],[Daily_Demand]]*Inventory[[#This Row],[Adj_Lead_Time]]+Inventory[[#This Row],[Safety_Stock]]-Inventory[[#This Row],[Current_Inventory]])</f>
        <v>357</v>
      </c>
    </row>
    <row r="1853" spans="1:19" x14ac:dyDescent="0.25">
      <c r="A1853">
        <v>1852</v>
      </c>
      <c r="B1853" t="s">
        <v>1874</v>
      </c>
      <c r="C1853" s="4" t="s">
        <v>41</v>
      </c>
      <c r="D1853" t="s">
        <v>14</v>
      </c>
      <c r="E1853" s="4">
        <v>121</v>
      </c>
      <c r="F1853" s="4">
        <v>14</v>
      </c>
      <c r="G1853" s="4">
        <v>71</v>
      </c>
      <c r="H1853" s="4">
        <v>148</v>
      </c>
      <c r="I1853" s="4">
        <v>78</v>
      </c>
      <c r="J1853" s="6">
        <v>412.35</v>
      </c>
      <c r="K1853" s="4">
        <v>0.40300000000000002</v>
      </c>
      <c r="L1853" s="4" t="s">
        <v>15</v>
      </c>
      <c r="M1853" s="4">
        <f>Inventory[[#This Row],[Daily_Demand]]*Inventory[[#This Row],[Lead_Time_Days]]</f>
        <v>1694</v>
      </c>
      <c r="N1853" s="4">
        <f>MAX(0, Inventory[[#This Row],[Demand_Duration_Lead_time]]+Inventory[[#This Row],[Safety_Stock]]-Inventory[[#This Row],[Current_Inventory]])</f>
        <v>1771</v>
      </c>
      <c r="O18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53" s="8">
        <f>Inventory[[#This Row],[Current_Inventory]]*Inventory[[#This Row],[Unit_Cost]]</f>
        <v>29276.850000000002</v>
      </c>
      <c r="Q1853" t="str">
        <f>IF(Inventory[[#This Row],[Stockout_Risk_Score]] &gt;= 0.8, "Critical",
   IF(Inventory[[#This Row],[Stockout_Risk_Score]] &gt;= 0.6, "High",
      IF(Inventory[[#This Row],[Stockout_Risk_Score]] &gt;= 0.3, "Medium", "Low")
   )
)</f>
        <v>Medium</v>
      </c>
      <c r="R1853">
        <f>Inventory[[#This Row],[Lead_Time_Days]]*0.8</f>
        <v>11.200000000000001</v>
      </c>
      <c r="S1853">
        <f>MAX(0,Inventory[[#This Row],[Daily_Demand]]*Inventory[[#This Row],[Adj_Lead_Time]]+Inventory[[#This Row],[Safety_Stock]]-Inventory[[#This Row],[Current_Inventory]])</f>
        <v>1432.2</v>
      </c>
    </row>
    <row r="1854" spans="1:19" x14ac:dyDescent="0.25">
      <c r="A1854">
        <v>1853</v>
      </c>
      <c r="B1854" t="s">
        <v>1875</v>
      </c>
      <c r="C1854" s="4" t="s">
        <v>41</v>
      </c>
      <c r="D1854" t="s">
        <v>18</v>
      </c>
      <c r="E1854" s="4">
        <v>118</v>
      </c>
      <c r="F1854" s="4">
        <v>13</v>
      </c>
      <c r="G1854" s="4">
        <v>643</v>
      </c>
      <c r="H1854" s="4">
        <v>128</v>
      </c>
      <c r="I1854" s="4">
        <v>180</v>
      </c>
      <c r="J1854" s="6">
        <v>1886.95</v>
      </c>
      <c r="K1854" s="4">
        <v>0.92200000000000004</v>
      </c>
      <c r="L1854" s="4" t="s">
        <v>27</v>
      </c>
      <c r="M1854" s="4">
        <f>Inventory[[#This Row],[Daily_Demand]]*Inventory[[#This Row],[Lead_Time_Days]]</f>
        <v>1534</v>
      </c>
      <c r="N1854" s="4">
        <f>MAX(0, Inventory[[#This Row],[Demand_Duration_Lead_time]]+Inventory[[#This Row],[Safety_Stock]]-Inventory[[#This Row],[Current_Inventory]])</f>
        <v>1019</v>
      </c>
      <c r="O18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54" s="8">
        <f>Inventory[[#This Row],[Current_Inventory]]*Inventory[[#This Row],[Unit_Cost]]</f>
        <v>1213308.8500000001</v>
      </c>
      <c r="Q1854" t="str">
        <f>IF(Inventory[[#This Row],[Stockout_Risk_Score]] &gt;= 0.8, "Critical",
   IF(Inventory[[#This Row],[Stockout_Risk_Score]] &gt;= 0.6, "High",
      IF(Inventory[[#This Row],[Stockout_Risk_Score]] &gt;= 0.3, "Medium", "Low")
   )
)</f>
        <v>Critical</v>
      </c>
      <c r="R1854">
        <f>Inventory[[#This Row],[Lead_Time_Days]]*0.8</f>
        <v>10.4</v>
      </c>
      <c r="S1854">
        <f>MAX(0,Inventory[[#This Row],[Daily_Demand]]*Inventory[[#This Row],[Adj_Lead_Time]]+Inventory[[#This Row],[Safety_Stock]]-Inventory[[#This Row],[Current_Inventory]])</f>
        <v>712.2</v>
      </c>
    </row>
    <row r="1855" spans="1:19" x14ac:dyDescent="0.25">
      <c r="A1855">
        <v>1854</v>
      </c>
      <c r="B1855" t="s">
        <v>1876</v>
      </c>
      <c r="C1855" s="4" t="s">
        <v>41</v>
      </c>
      <c r="D1855" t="s">
        <v>18</v>
      </c>
      <c r="E1855" s="4">
        <v>198</v>
      </c>
      <c r="F1855" s="4">
        <v>6</v>
      </c>
      <c r="G1855" s="4">
        <v>154</v>
      </c>
      <c r="H1855" s="4">
        <v>66</v>
      </c>
      <c r="I1855" s="4">
        <v>60</v>
      </c>
      <c r="J1855" s="6">
        <v>949.47</v>
      </c>
      <c r="K1855" s="4">
        <v>4.9000000000000002E-2</v>
      </c>
      <c r="L1855" s="4" t="s">
        <v>27</v>
      </c>
      <c r="M1855" s="4">
        <f>Inventory[[#This Row],[Daily_Demand]]*Inventory[[#This Row],[Lead_Time_Days]]</f>
        <v>1188</v>
      </c>
      <c r="N1855" s="4">
        <f>MAX(0, Inventory[[#This Row],[Demand_Duration_Lead_time]]+Inventory[[#This Row],[Safety_Stock]]-Inventory[[#This Row],[Current_Inventory]])</f>
        <v>1100</v>
      </c>
      <c r="O18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55" s="8">
        <f>Inventory[[#This Row],[Current_Inventory]]*Inventory[[#This Row],[Unit_Cost]]</f>
        <v>146218.38</v>
      </c>
      <c r="Q1855" t="str">
        <f>IF(Inventory[[#This Row],[Stockout_Risk_Score]] &gt;= 0.8, "Critical",
   IF(Inventory[[#This Row],[Stockout_Risk_Score]] &gt;= 0.6, "High",
      IF(Inventory[[#This Row],[Stockout_Risk_Score]] &gt;= 0.3, "Medium", "Low")
   )
)</f>
        <v>Low</v>
      </c>
      <c r="R1855">
        <f>Inventory[[#This Row],[Lead_Time_Days]]*0.8</f>
        <v>4.8000000000000007</v>
      </c>
      <c r="S1855">
        <f>MAX(0,Inventory[[#This Row],[Daily_Demand]]*Inventory[[#This Row],[Adj_Lead_Time]]+Inventory[[#This Row],[Safety_Stock]]-Inventory[[#This Row],[Current_Inventory]])</f>
        <v>862.40000000000009</v>
      </c>
    </row>
    <row r="1856" spans="1:19" x14ac:dyDescent="0.25">
      <c r="A1856">
        <v>1855</v>
      </c>
      <c r="B1856" t="s">
        <v>1877</v>
      </c>
      <c r="C1856" s="4" t="s">
        <v>41</v>
      </c>
      <c r="D1856" t="s">
        <v>14</v>
      </c>
      <c r="E1856" s="4">
        <v>65</v>
      </c>
      <c r="F1856" s="4">
        <v>9</v>
      </c>
      <c r="G1856" s="4">
        <v>430</v>
      </c>
      <c r="H1856" s="4">
        <v>140</v>
      </c>
      <c r="I1856" s="4">
        <v>111</v>
      </c>
      <c r="J1856" s="6">
        <v>863.62</v>
      </c>
      <c r="K1856" s="4">
        <v>0.99099999999999999</v>
      </c>
      <c r="L1856" s="4" t="s">
        <v>27</v>
      </c>
      <c r="M1856" s="4">
        <f>Inventory[[#This Row],[Daily_Demand]]*Inventory[[#This Row],[Lead_Time_Days]]</f>
        <v>585</v>
      </c>
      <c r="N1856" s="4">
        <f>MAX(0, Inventory[[#This Row],[Demand_Duration_Lead_time]]+Inventory[[#This Row],[Safety_Stock]]-Inventory[[#This Row],[Current_Inventory]])</f>
        <v>295</v>
      </c>
      <c r="O18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56" s="8">
        <f>Inventory[[#This Row],[Current_Inventory]]*Inventory[[#This Row],[Unit_Cost]]</f>
        <v>371356.6</v>
      </c>
      <c r="Q1856" t="str">
        <f>IF(Inventory[[#This Row],[Stockout_Risk_Score]] &gt;= 0.8, "Critical",
   IF(Inventory[[#This Row],[Stockout_Risk_Score]] &gt;= 0.6, "High",
      IF(Inventory[[#This Row],[Stockout_Risk_Score]] &gt;= 0.3, "Medium", "Low")
   )
)</f>
        <v>Critical</v>
      </c>
      <c r="R1856">
        <f>Inventory[[#This Row],[Lead_Time_Days]]*0.8</f>
        <v>7.2</v>
      </c>
      <c r="S1856">
        <f>MAX(0,Inventory[[#This Row],[Daily_Demand]]*Inventory[[#This Row],[Adj_Lead_Time]]+Inventory[[#This Row],[Safety_Stock]]-Inventory[[#This Row],[Current_Inventory]])</f>
        <v>178</v>
      </c>
    </row>
    <row r="1857" spans="1:19" x14ac:dyDescent="0.25">
      <c r="A1857">
        <v>1856</v>
      </c>
      <c r="B1857" t="s">
        <v>1878</v>
      </c>
      <c r="C1857" s="4" t="s">
        <v>17</v>
      </c>
      <c r="D1857" t="s">
        <v>14</v>
      </c>
      <c r="E1857" s="4">
        <v>178</v>
      </c>
      <c r="F1857" s="4">
        <v>3</v>
      </c>
      <c r="G1857" s="4">
        <v>489</v>
      </c>
      <c r="H1857" s="4">
        <v>46</v>
      </c>
      <c r="I1857" s="4">
        <v>82</v>
      </c>
      <c r="J1857" s="6">
        <v>571.76</v>
      </c>
      <c r="K1857" s="4">
        <v>0.20799999999999999</v>
      </c>
      <c r="L1857" s="4" t="s">
        <v>19</v>
      </c>
      <c r="M1857" s="4">
        <f>Inventory[[#This Row],[Daily_Demand]]*Inventory[[#This Row],[Lead_Time_Days]]</f>
        <v>534</v>
      </c>
      <c r="N1857" s="4">
        <f>MAX(0, Inventory[[#This Row],[Demand_Duration_Lead_time]]+Inventory[[#This Row],[Safety_Stock]]-Inventory[[#This Row],[Current_Inventory]])</f>
        <v>91</v>
      </c>
      <c r="O18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57" s="8">
        <f>Inventory[[#This Row],[Current_Inventory]]*Inventory[[#This Row],[Unit_Cost]]</f>
        <v>279590.64</v>
      </c>
      <c r="Q1857" t="str">
        <f>IF(Inventory[[#This Row],[Stockout_Risk_Score]] &gt;= 0.8, "Critical",
   IF(Inventory[[#This Row],[Stockout_Risk_Score]] &gt;= 0.6, "High",
      IF(Inventory[[#This Row],[Stockout_Risk_Score]] &gt;= 0.3, "Medium", "Low")
   )
)</f>
        <v>Low</v>
      </c>
      <c r="R1857">
        <f>Inventory[[#This Row],[Lead_Time_Days]]*0.8</f>
        <v>2.4000000000000004</v>
      </c>
      <c r="S1857">
        <f>MAX(0,Inventory[[#This Row],[Daily_Demand]]*Inventory[[#This Row],[Adj_Lead_Time]]+Inventory[[#This Row],[Safety_Stock]]-Inventory[[#This Row],[Current_Inventory]])</f>
        <v>0</v>
      </c>
    </row>
    <row r="1858" spans="1:19" x14ac:dyDescent="0.25">
      <c r="A1858">
        <v>1857</v>
      </c>
      <c r="B1858" t="s">
        <v>1879</v>
      </c>
      <c r="C1858" s="4" t="s">
        <v>41</v>
      </c>
      <c r="D1858" t="s">
        <v>18</v>
      </c>
      <c r="E1858" s="4">
        <v>73</v>
      </c>
      <c r="F1858" s="4">
        <v>13</v>
      </c>
      <c r="G1858" s="4">
        <v>131</v>
      </c>
      <c r="H1858" s="4">
        <v>120</v>
      </c>
      <c r="I1858" s="4">
        <v>185</v>
      </c>
      <c r="J1858" s="6">
        <v>1788.59</v>
      </c>
      <c r="K1858" s="4">
        <v>0.40899999999999997</v>
      </c>
      <c r="L1858" s="4" t="s">
        <v>15</v>
      </c>
      <c r="M1858" s="4">
        <f>Inventory[[#This Row],[Daily_Demand]]*Inventory[[#This Row],[Lead_Time_Days]]</f>
        <v>949</v>
      </c>
      <c r="N1858" s="4">
        <f>MAX(0, Inventory[[#This Row],[Demand_Duration_Lead_time]]+Inventory[[#This Row],[Safety_Stock]]-Inventory[[#This Row],[Current_Inventory]])</f>
        <v>938</v>
      </c>
      <c r="O18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58" s="8">
        <f>Inventory[[#This Row],[Current_Inventory]]*Inventory[[#This Row],[Unit_Cost]]</f>
        <v>234305.28999999998</v>
      </c>
      <c r="Q1858" t="str">
        <f>IF(Inventory[[#This Row],[Stockout_Risk_Score]] &gt;= 0.8, "Critical",
   IF(Inventory[[#This Row],[Stockout_Risk_Score]] &gt;= 0.6, "High",
      IF(Inventory[[#This Row],[Stockout_Risk_Score]] &gt;= 0.3, "Medium", "Low")
   )
)</f>
        <v>Medium</v>
      </c>
      <c r="R1858">
        <f>Inventory[[#This Row],[Lead_Time_Days]]*0.8</f>
        <v>10.4</v>
      </c>
      <c r="S1858">
        <f>MAX(0,Inventory[[#This Row],[Daily_Demand]]*Inventory[[#This Row],[Adj_Lead_Time]]+Inventory[[#This Row],[Safety_Stock]]-Inventory[[#This Row],[Current_Inventory]])</f>
        <v>748.2</v>
      </c>
    </row>
    <row r="1859" spans="1:19" x14ac:dyDescent="0.25">
      <c r="A1859">
        <v>1858</v>
      </c>
      <c r="B1859" t="s">
        <v>1880</v>
      </c>
      <c r="C1859" s="4" t="s">
        <v>17</v>
      </c>
      <c r="D1859" t="s">
        <v>22</v>
      </c>
      <c r="E1859" s="4">
        <v>118</v>
      </c>
      <c r="F1859" s="4">
        <v>12</v>
      </c>
      <c r="G1859" s="4">
        <v>544</v>
      </c>
      <c r="H1859" s="4">
        <v>162</v>
      </c>
      <c r="I1859" s="4">
        <v>137</v>
      </c>
      <c r="J1859" s="6">
        <v>1698.95</v>
      </c>
      <c r="K1859" s="4">
        <v>4.4999999999999998E-2</v>
      </c>
      <c r="L1859" s="4" t="s">
        <v>19</v>
      </c>
      <c r="M1859" s="4">
        <f>Inventory[[#This Row],[Daily_Demand]]*Inventory[[#This Row],[Lead_Time_Days]]</f>
        <v>1416</v>
      </c>
      <c r="N1859" s="4">
        <f>MAX(0, Inventory[[#This Row],[Demand_Duration_Lead_time]]+Inventory[[#This Row],[Safety_Stock]]-Inventory[[#This Row],[Current_Inventory]])</f>
        <v>1034</v>
      </c>
      <c r="O18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59" s="8">
        <f>Inventory[[#This Row],[Current_Inventory]]*Inventory[[#This Row],[Unit_Cost]]</f>
        <v>924228.8</v>
      </c>
      <c r="Q1859" t="str">
        <f>IF(Inventory[[#This Row],[Stockout_Risk_Score]] &gt;= 0.8, "Critical",
   IF(Inventory[[#This Row],[Stockout_Risk_Score]] &gt;= 0.6, "High",
      IF(Inventory[[#This Row],[Stockout_Risk_Score]] &gt;= 0.3, "Medium", "Low")
   )
)</f>
        <v>Low</v>
      </c>
      <c r="R1859">
        <f>Inventory[[#This Row],[Lead_Time_Days]]*0.8</f>
        <v>9.6000000000000014</v>
      </c>
      <c r="S1859">
        <f>MAX(0,Inventory[[#This Row],[Daily_Demand]]*Inventory[[#This Row],[Adj_Lead_Time]]+Inventory[[#This Row],[Safety_Stock]]-Inventory[[#This Row],[Current_Inventory]])</f>
        <v>750.80000000000018</v>
      </c>
    </row>
    <row r="1860" spans="1:19" x14ac:dyDescent="0.25">
      <c r="A1860">
        <v>1859</v>
      </c>
      <c r="B1860" t="s">
        <v>1881</v>
      </c>
      <c r="C1860" s="4" t="s">
        <v>17</v>
      </c>
      <c r="D1860" t="s">
        <v>14</v>
      </c>
      <c r="E1860" s="4">
        <v>79</v>
      </c>
      <c r="F1860" s="4">
        <v>4</v>
      </c>
      <c r="G1860" s="4">
        <v>764</v>
      </c>
      <c r="H1860" s="4">
        <v>259</v>
      </c>
      <c r="I1860" s="4">
        <v>66</v>
      </c>
      <c r="J1860" s="6">
        <v>835.83</v>
      </c>
      <c r="K1860" s="4">
        <v>0.58499999999999996</v>
      </c>
      <c r="L1860" s="4" t="s">
        <v>27</v>
      </c>
      <c r="M1860" s="4">
        <f>Inventory[[#This Row],[Daily_Demand]]*Inventory[[#This Row],[Lead_Time_Days]]</f>
        <v>316</v>
      </c>
      <c r="N1860" s="4">
        <f>MAX(0, Inventory[[#This Row],[Demand_Duration_Lead_time]]+Inventory[[#This Row],[Safety_Stock]]-Inventory[[#This Row],[Current_Inventory]])</f>
        <v>0</v>
      </c>
      <c r="O18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60" s="8">
        <f>Inventory[[#This Row],[Current_Inventory]]*Inventory[[#This Row],[Unit_Cost]]</f>
        <v>638574.12</v>
      </c>
      <c r="Q1860" t="str">
        <f>IF(Inventory[[#This Row],[Stockout_Risk_Score]] &gt;= 0.8, "Critical",
   IF(Inventory[[#This Row],[Stockout_Risk_Score]] &gt;= 0.6, "High",
      IF(Inventory[[#This Row],[Stockout_Risk_Score]] &gt;= 0.3, "Medium", "Low")
   )
)</f>
        <v>Medium</v>
      </c>
      <c r="R1860">
        <f>Inventory[[#This Row],[Lead_Time_Days]]*0.8</f>
        <v>3.2</v>
      </c>
      <c r="S1860">
        <f>MAX(0,Inventory[[#This Row],[Daily_Demand]]*Inventory[[#This Row],[Adj_Lead_Time]]+Inventory[[#This Row],[Safety_Stock]]-Inventory[[#This Row],[Current_Inventory]])</f>
        <v>0</v>
      </c>
    </row>
    <row r="1861" spans="1:19" x14ac:dyDescent="0.25">
      <c r="A1861">
        <v>1860</v>
      </c>
      <c r="B1861" t="s">
        <v>1882</v>
      </c>
      <c r="C1861" s="4" t="s">
        <v>41</v>
      </c>
      <c r="D1861" t="s">
        <v>18</v>
      </c>
      <c r="E1861" s="4">
        <v>175</v>
      </c>
      <c r="F1861" s="4">
        <v>7</v>
      </c>
      <c r="G1861" s="4">
        <v>63</v>
      </c>
      <c r="H1861" s="4">
        <v>251</v>
      </c>
      <c r="I1861" s="4">
        <v>140</v>
      </c>
      <c r="J1861" s="6">
        <v>109.7</v>
      </c>
      <c r="K1861" s="4">
        <v>0.48399999999999999</v>
      </c>
      <c r="L1861" s="4" t="s">
        <v>15</v>
      </c>
      <c r="M1861" s="4">
        <f>Inventory[[#This Row],[Daily_Demand]]*Inventory[[#This Row],[Lead_Time_Days]]</f>
        <v>1225</v>
      </c>
      <c r="N1861" s="4">
        <f>MAX(0, Inventory[[#This Row],[Demand_Duration_Lead_time]]+Inventory[[#This Row],[Safety_Stock]]-Inventory[[#This Row],[Current_Inventory]])</f>
        <v>1413</v>
      </c>
      <c r="O18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61" s="8">
        <f>Inventory[[#This Row],[Current_Inventory]]*Inventory[[#This Row],[Unit_Cost]]</f>
        <v>6911.1</v>
      </c>
      <c r="Q1861" t="str">
        <f>IF(Inventory[[#This Row],[Stockout_Risk_Score]] &gt;= 0.8, "Critical",
   IF(Inventory[[#This Row],[Stockout_Risk_Score]] &gt;= 0.6, "High",
      IF(Inventory[[#This Row],[Stockout_Risk_Score]] &gt;= 0.3, "Medium", "Low")
   )
)</f>
        <v>Medium</v>
      </c>
      <c r="R1861">
        <f>Inventory[[#This Row],[Lead_Time_Days]]*0.8</f>
        <v>5.6000000000000005</v>
      </c>
      <c r="S1861">
        <f>MAX(0,Inventory[[#This Row],[Daily_Demand]]*Inventory[[#This Row],[Adj_Lead_Time]]+Inventory[[#This Row],[Safety_Stock]]-Inventory[[#This Row],[Current_Inventory]])</f>
        <v>1168</v>
      </c>
    </row>
    <row r="1862" spans="1:19" x14ac:dyDescent="0.25">
      <c r="A1862">
        <v>1861</v>
      </c>
      <c r="B1862" t="s">
        <v>1883</v>
      </c>
      <c r="C1862" s="4" t="s">
        <v>21</v>
      </c>
      <c r="D1862" t="s">
        <v>18</v>
      </c>
      <c r="E1862" s="4">
        <v>63</v>
      </c>
      <c r="F1862" s="4">
        <v>13</v>
      </c>
      <c r="G1862" s="4">
        <v>416</v>
      </c>
      <c r="H1862" s="4">
        <v>217</v>
      </c>
      <c r="I1862" s="4">
        <v>348</v>
      </c>
      <c r="J1862" s="6">
        <v>920.97</v>
      </c>
      <c r="K1862" s="4">
        <v>0.66700000000000004</v>
      </c>
      <c r="L1862" s="4" t="s">
        <v>19</v>
      </c>
      <c r="M1862" s="4">
        <f>Inventory[[#This Row],[Daily_Demand]]*Inventory[[#This Row],[Lead_Time_Days]]</f>
        <v>819</v>
      </c>
      <c r="N1862" s="4">
        <f>MAX(0, Inventory[[#This Row],[Demand_Duration_Lead_time]]+Inventory[[#This Row],[Safety_Stock]]-Inventory[[#This Row],[Current_Inventory]])</f>
        <v>620</v>
      </c>
      <c r="O18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62" s="8">
        <f>Inventory[[#This Row],[Current_Inventory]]*Inventory[[#This Row],[Unit_Cost]]</f>
        <v>383123.52</v>
      </c>
      <c r="Q1862" t="str">
        <f>IF(Inventory[[#This Row],[Stockout_Risk_Score]] &gt;= 0.8, "Critical",
   IF(Inventory[[#This Row],[Stockout_Risk_Score]] &gt;= 0.6, "High",
      IF(Inventory[[#This Row],[Stockout_Risk_Score]] &gt;= 0.3, "Medium", "Low")
   )
)</f>
        <v>High</v>
      </c>
      <c r="R1862">
        <f>Inventory[[#This Row],[Lead_Time_Days]]*0.8</f>
        <v>10.4</v>
      </c>
      <c r="S1862">
        <f>MAX(0,Inventory[[#This Row],[Daily_Demand]]*Inventory[[#This Row],[Adj_Lead_Time]]+Inventory[[#This Row],[Safety_Stock]]-Inventory[[#This Row],[Current_Inventory]])</f>
        <v>456.20000000000005</v>
      </c>
    </row>
    <row r="1863" spans="1:19" x14ac:dyDescent="0.25">
      <c r="A1863">
        <v>1862</v>
      </c>
      <c r="B1863" t="s">
        <v>1884</v>
      </c>
      <c r="C1863" s="4" t="s">
        <v>13</v>
      </c>
      <c r="D1863" t="s">
        <v>22</v>
      </c>
      <c r="E1863" s="4">
        <v>134</v>
      </c>
      <c r="F1863" s="4">
        <v>8</v>
      </c>
      <c r="G1863" s="4">
        <v>604</v>
      </c>
      <c r="H1863" s="4">
        <v>179</v>
      </c>
      <c r="I1863" s="4">
        <v>302</v>
      </c>
      <c r="J1863" s="6">
        <v>402.67</v>
      </c>
      <c r="K1863" s="4">
        <v>0.54300000000000004</v>
      </c>
      <c r="L1863" s="4" t="s">
        <v>15</v>
      </c>
      <c r="M1863" s="4">
        <f>Inventory[[#This Row],[Daily_Demand]]*Inventory[[#This Row],[Lead_Time_Days]]</f>
        <v>1072</v>
      </c>
      <c r="N1863" s="4">
        <f>MAX(0, Inventory[[#This Row],[Demand_Duration_Lead_time]]+Inventory[[#This Row],[Safety_Stock]]-Inventory[[#This Row],[Current_Inventory]])</f>
        <v>647</v>
      </c>
      <c r="O18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63" s="8">
        <f>Inventory[[#This Row],[Current_Inventory]]*Inventory[[#This Row],[Unit_Cost]]</f>
        <v>243212.68000000002</v>
      </c>
      <c r="Q1863" t="str">
        <f>IF(Inventory[[#This Row],[Stockout_Risk_Score]] &gt;= 0.8, "Critical",
   IF(Inventory[[#This Row],[Stockout_Risk_Score]] &gt;= 0.6, "High",
      IF(Inventory[[#This Row],[Stockout_Risk_Score]] &gt;= 0.3, "Medium", "Low")
   )
)</f>
        <v>Medium</v>
      </c>
      <c r="R1863">
        <f>Inventory[[#This Row],[Lead_Time_Days]]*0.8</f>
        <v>6.4</v>
      </c>
      <c r="S1863">
        <f>MAX(0,Inventory[[#This Row],[Daily_Demand]]*Inventory[[#This Row],[Adj_Lead_Time]]+Inventory[[#This Row],[Safety_Stock]]-Inventory[[#This Row],[Current_Inventory]])</f>
        <v>432.59999999999991</v>
      </c>
    </row>
    <row r="1864" spans="1:19" x14ac:dyDescent="0.25">
      <c r="A1864">
        <v>1863</v>
      </c>
      <c r="B1864" t="s">
        <v>1885</v>
      </c>
      <c r="C1864" s="4" t="s">
        <v>26</v>
      </c>
      <c r="D1864" t="s">
        <v>14</v>
      </c>
      <c r="E1864" s="4">
        <v>19</v>
      </c>
      <c r="F1864" s="4">
        <v>5</v>
      </c>
      <c r="G1864" s="4">
        <v>280</v>
      </c>
      <c r="H1864" s="4">
        <v>266</v>
      </c>
      <c r="I1864" s="4">
        <v>122</v>
      </c>
      <c r="J1864" s="6">
        <v>328.33</v>
      </c>
      <c r="K1864" s="4">
        <v>0.39800000000000002</v>
      </c>
      <c r="L1864" s="4" t="s">
        <v>19</v>
      </c>
      <c r="M1864" s="4">
        <f>Inventory[[#This Row],[Daily_Demand]]*Inventory[[#This Row],[Lead_Time_Days]]</f>
        <v>95</v>
      </c>
      <c r="N1864" s="4">
        <f>MAX(0, Inventory[[#This Row],[Demand_Duration_Lead_time]]+Inventory[[#This Row],[Safety_Stock]]-Inventory[[#This Row],[Current_Inventory]])</f>
        <v>81</v>
      </c>
      <c r="O18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64" s="8">
        <f>Inventory[[#This Row],[Current_Inventory]]*Inventory[[#This Row],[Unit_Cost]]</f>
        <v>91932.4</v>
      </c>
      <c r="Q1864" t="str">
        <f>IF(Inventory[[#This Row],[Stockout_Risk_Score]] &gt;= 0.8, "Critical",
   IF(Inventory[[#This Row],[Stockout_Risk_Score]] &gt;= 0.6, "High",
      IF(Inventory[[#This Row],[Stockout_Risk_Score]] &gt;= 0.3, "Medium", "Low")
   )
)</f>
        <v>Medium</v>
      </c>
      <c r="R1864">
        <f>Inventory[[#This Row],[Lead_Time_Days]]*0.8</f>
        <v>4</v>
      </c>
      <c r="S1864">
        <f>MAX(0,Inventory[[#This Row],[Daily_Demand]]*Inventory[[#This Row],[Adj_Lead_Time]]+Inventory[[#This Row],[Safety_Stock]]-Inventory[[#This Row],[Current_Inventory]])</f>
        <v>62</v>
      </c>
    </row>
    <row r="1865" spans="1:19" x14ac:dyDescent="0.25">
      <c r="A1865">
        <v>1864</v>
      </c>
      <c r="B1865" t="s">
        <v>1886</v>
      </c>
      <c r="C1865" s="4" t="s">
        <v>17</v>
      </c>
      <c r="D1865" t="s">
        <v>18</v>
      </c>
      <c r="E1865" s="4">
        <v>109</v>
      </c>
      <c r="F1865" s="4">
        <v>2</v>
      </c>
      <c r="G1865" s="4">
        <v>762</v>
      </c>
      <c r="H1865" s="4">
        <v>288</v>
      </c>
      <c r="I1865" s="4">
        <v>255</v>
      </c>
      <c r="J1865" s="6">
        <v>816.53</v>
      </c>
      <c r="K1865" s="4">
        <v>0.73799999999999999</v>
      </c>
      <c r="L1865" s="4" t="s">
        <v>27</v>
      </c>
      <c r="M1865" s="4">
        <f>Inventory[[#This Row],[Daily_Demand]]*Inventory[[#This Row],[Lead_Time_Days]]</f>
        <v>218</v>
      </c>
      <c r="N1865" s="4">
        <f>MAX(0, Inventory[[#This Row],[Demand_Duration_Lead_time]]+Inventory[[#This Row],[Safety_Stock]]-Inventory[[#This Row],[Current_Inventory]])</f>
        <v>0</v>
      </c>
      <c r="O18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65" s="8">
        <f>Inventory[[#This Row],[Current_Inventory]]*Inventory[[#This Row],[Unit_Cost]]</f>
        <v>622195.86</v>
      </c>
      <c r="Q1865" t="str">
        <f>IF(Inventory[[#This Row],[Stockout_Risk_Score]] &gt;= 0.8, "Critical",
   IF(Inventory[[#This Row],[Stockout_Risk_Score]] &gt;= 0.6, "High",
      IF(Inventory[[#This Row],[Stockout_Risk_Score]] &gt;= 0.3, "Medium", "Low")
   )
)</f>
        <v>High</v>
      </c>
      <c r="R1865">
        <f>Inventory[[#This Row],[Lead_Time_Days]]*0.8</f>
        <v>1.6</v>
      </c>
      <c r="S1865">
        <f>MAX(0,Inventory[[#This Row],[Daily_Demand]]*Inventory[[#This Row],[Adj_Lead_Time]]+Inventory[[#This Row],[Safety_Stock]]-Inventory[[#This Row],[Current_Inventory]])</f>
        <v>0</v>
      </c>
    </row>
    <row r="1866" spans="1:19" x14ac:dyDescent="0.25">
      <c r="A1866">
        <v>1865</v>
      </c>
      <c r="B1866" t="s">
        <v>1887</v>
      </c>
      <c r="C1866" s="4" t="s">
        <v>13</v>
      </c>
      <c r="D1866" t="s">
        <v>22</v>
      </c>
      <c r="E1866" s="4">
        <v>169</v>
      </c>
      <c r="F1866" s="4">
        <v>8</v>
      </c>
      <c r="G1866" s="4">
        <v>564</v>
      </c>
      <c r="H1866" s="4">
        <v>122</v>
      </c>
      <c r="I1866" s="4">
        <v>310</v>
      </c>
      <c r="J1866" s="6">
        <v>243.2</v>
      </c>
      <c r="K1866" s="4">
        <v>2.5000000000000001E-2</v>
      </c>
      <c r="L1866" s="4" t="s">
        <v>19</v>
      </c>
      <c r="M1866" s="4">
        <f>Inventory[[#This Row],[Daily_Demand]]*Inventory[[#This Row],[Lead_Time_Days]]</f>
        <v>1352</v>
      </c>
      <c r="N1866" s="4">
        <f>MAX(0, Inventory[[#This Row],[Demand_Duration_Lead_time]]+Inventory[[#This Row],[Safety_Stock]]-Inventory[[#This Row],[Current_Inventory]])</f>
        <v>910</v>
      </c>
      <c r="O18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66" s="8">
        <f>Inventory[[#This Row],[Current_Inventory]]*Inventory[[#This Row],[Unit_Cost]]</f>
        <v>137164.79999999999</v>
      </c>
      <c r="Q1866" t="str">
        <f>IF(Inventory[[#This Row],[Stockout_Risk_Score]] &gt;= 0.8, "Critical",
   IF(Inventory[[#This Row],[Stockout_Risk_Score]] &gt;= 0.6, "High",
      IF(Inventory[[#This Row],[Stockout_Risk_Score]] &gt;= 0.3, "Medium", "Low")
   )
)</f>
        <v>Low</v>
      </c>
      <c r="R1866">
        <f>Inventory[[#This Row],[Lead_Time_Days]]*0.8</f>
        <v>6.4</v>
      </c>
      <c r="S1866">
        <f>MAX(0,Inventory[[#This Row],[Daily_Demand]]*Inventory[[#This Row],[Adj_Lead_Time]]+Inventory[[#This Row],[Safety_Stock]]-Inventory[[#This Row],[Current_Inventory]])</f>
        <v>639.60000000000014</v>
      </c>
    </row>
    <row r="1867" spans="1:19" x14ac:dyDescent="0.25">
      <c r="A1867">
        <v>1866</v>
      </c>
      <c r="B1867" t="s">
        <v>1888</v>
      </c>
      <c r="C1867" s="4" t="s">
        <v>21</v>
      </c>
      <c r="D1867" t="s">
        <v>18</v>
      </c>
      <c r="E1867" s="4">
        <v>152</v>
      </c>
      <c r="F1867" s="4">
        <v>13</v>
      </c>
      <c r="G1867" s="4">
        <v>407</v>
      </c>
      <c r="H1867" s="4">
        <v>184</v>
      </c>
      <c r="I1867" s="4">
        <v>227</v>
      </c>
      <c r="J1867" s="6">
        <v>1917.06</v>
      </c>
      <c r="K1867" s="4">
        <v>0.54100000000000004</v>
      </c>
      <c r="L1867" s="4" t="s">
        <v>19</v>
      </c>
      <c r="M1867" s="4">
        <f>Inventory[[#This Row],[Daily_Demand]]*Inventory[[#This Row],[Lead_Time_Days]]</f>
        <v>1976</v>
      </c>
      <c r="N1867" s="4">
        <f>MAX(0, Inventory[[#This Row],[Demand_Duration_Lead_time]]+Inventory[[#This Row],[Safety_Stock]]-Inventory[[#This Row],[Current_Inventory]])</f>
        <v>1753</v>
      </c>
      <c r="O18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67" s="8">
        <f>Inventory[[#This Row],[Current_Inventory]]*Inventory[[#This Row],[Unit_Cost]]</f>
        <v>780243.41999999993</v>
      </c>
      <c r="Q1867" t="str">
        <f>IF(Inventory[[#This Row],[Stockout_Risk_Score]] &gt;= 0.8, "Critical",
   IF(Inventory[[#This Row],[Stockout_Risk_Score]] &gt;= 0.6, "High",
      IF(Inventory[[#This Row],[Stockout_Risk_Score]] &gt;= 0.3, "Medium", "Low")
   )
)</f>
        <v>Medium</v>
      </c>
      <c r="R1867">
        <f>Inventory[[#This Row],[Lead_Time_Days]]*0.8</f>
        <v>10.4</v>
      </c>
      <c r="S1867">
        <f>MAX(0,Inventory[[#This Row],[Daily_Demand]]*Inventory[[#This Row],[Adj_Lead_Time]]+Inventory[[#This Row],[Safety_Stock]]-Inventory[[#This Row],[Current_Inventory]])</f>
        <v>1357.8</v>
      </c>
    </row>
    <row r="1868" spans="1:19" x14ac:dyDescent="0.25">
      <c r="A1868">
        <v>1867</v>
      </c>
      <c r="B1868" t="s">
        <v>1889</v>
      </c>
      <c r="C1868" s="4" t="s">
        <v>26</v>
      </c>
      <c r="D1868" t="s">
        <v>14</v>
      </c>
      <c r="E1868" s="4">
        <v>102</v>
      </c>
      <c r="F1868" s="4">
        <v>10</v>
      </c>
      <c r="G1868" s="4">
        <v>495</v>
      </c>
      <c r="H1868" s="4">
        <v>98</v>
      </c>
      <c r="I1868" s="4">
        <v>361</v>
      </c>
      <c r="J1868" s="6">
        <v>142.69999999999999</v>
      </c>
      <c r="K1868" s="4">
        <v>0.114</v>
      </c>
      <c r="L1868" s="4" t="s">
        <v>27</v>
      </c>
      <c r="M1868" s="4">
        <f>Inventory[[#This Row],[Daily_Demand]]*Inventory[[#This Row],[Lead_Time_Days]]</f>
        <v>1020</v>
      </c>
      <c r="N1868" s="4">
        <f>MAX(0, Inventory[[#This Row],[Demand_Duration_Lead_time]]+Inventory[[#This Row],[Safety_Stock]]-Inventory[[#This Row],[Current_Inventory]])</f>
        <v>623</v>
      </c>
      <c r="O18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68" s="8">
        <f>Inventory[[#This Row],[Current_Inventory]]*Inventory[[#This Row],[Unit_Cost]]</f>
        <v>70636.5</v>
      </c>
      <c r="Q1868" t="str">
        <f>IF(Inventory[[#This Row],[Stockout_Risk_Score]] &gt;= 0.8, "Critical",
   IF(Inventory[[#This Row],[Stockout_Risk_Score]] &gt;= 0.6, "High",
      IF(Inventory[[#This Row],[Stockout_Risk_Score]] &gt;= 0.3, "Medium", "Low")
   )
)</f>
        <v>Low</v>
      </c>
      <c r="R1868">
        <f>Inventory[[#This Row],[Lead_Time_Days]]*0.8</f>
        <v>8</v>
      </c>
      <c r="S1868">
        <f>MAX(0,Inventory[[#This Row],[Daily_Demand]]*Inventory[[#This Row],[Adj_Lead_Time]]+Inventory[[#This Row],[Safety_Stock]]-Inventory[[#This Row],[Current_Inventory]])</f>
        <v>419</v>
      </c>
    </row>
    <row r="1869" spans="1:19" x14ac:dyDescent="0.25">
      <c r="A1869">
        <v>1868</v>
      </c>
      <c r="B1869" t="s">
        <v>1890</v>
      </c>
      <c r="C1869" s="4" t="s">
        <v>26</v>
      </c>
      <c r="D1869" t="s">
        <v>22</v>
      </c>
      <c r="E1869" s="4">
        <v>39</v>
      </c>
      <c r="F1869" s="4">
        <v>2</v>
      </c>
      <c r="G1869" s="4">
        <v>429</v>
      </c>
      <c r="H1869" s="4">
        <v>144</v>
      </c>
      <c r="I1869" s="4">
        <v>362</v>
      </c>
      <c r="J1869" s="6">
        <v>832.67</v>
      </c>
      <c r="K1869" s="4">
        <v>0.436</v>
      </c>
      <c r="L1869" s="4" t="s">
        <v>27</v>
      </c>
      <c r="M1869" s="4">
        <f>Inventory[[#This Row],[Daily_Demand]]*Inventory[[#This Row],[Lead_Time_Days]]</f>
        <v>78</v>
      </c>
      <c r="N1869" s="4">
        <f>MAX(0, Inventory[[#This Row],[Demand_Duration_Lead_time]]+Inventory[[#This Row],[Safety_Stock]]-Inventory[[#This Row],[Current_Inventory]])</f>
        <v>0</v>
      </c>
      <c r="O18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69" s="8">
        <f>Inventory[[#This Row],[Current_Inventory]]*Inventory[[#This Row],[Unit_Cost]]</f>
        <v>357215.43</v>
      </c>
      <c r="Q1869" t="str">
        <f>IF(Inventory[[#This Row],[Stockout_Risk_Score]] &gt;= 0.8, "Critical",
   IF(Inventory[[#This Row],[Stockout_Risk_Score]] &gt;= 0.6, "High",
      IF(Inventory[[#This Row],[Stockout_Risk_Score]] &gt;= 0.3, "Medium", "Low")
   )
)</f>
        <v>Medium</v>
      </c>
      <c r="R1869">
        <f>Inventory[[#This Row],[Lead_Time_Days]]*0.8</f>
        <v>1.6</v>
      </c>
      <c r="S1869">
        <f>MAX(0,Inventory[[#This Row],[Daily_Demand]]*Inventory[[#This Row],[Adj_Lead_Time]]+Inventory[[#This Row],[Safety_Stock]]-Inventory[[#This Row],[Current_Inventory]])</f>
        <v>0</v>
      </c>
    </row>
    <row r="1870" spans="1:19" x14ac:dyDescent="0.25">
      <c r="A1870">
        <v>1869</v>
      </c>
      <c r="B1870" t="s">
        <v>1891</v>
      </c>
      <c r="C1870" s="4" t="s">
        <v>17</v>
      </c>
      <c r="D1870" t="s">
        <v>18</v>
      </c>
      <c r="E1870" s="4">
        <v>166</v>
      </c>
      <c r="F1870" s="4">
        <v>2</v>
      </c>
      <c r="G1870" s="4">
        <v>599</v>
      </c>
      <c r="H1870" s="4">
        <v>215</v>
      </c>
      <c r="I1870" s="4">
        <v>269</v>
      </c>
      <c r="J1870" s="6">
        <v>367.27</v>
      </c>
      <c r="K1870" s="4">
        <v>0.79100000000000004</v>
      </c>
      <c r="L1870" s="4" t="s">
        <v>19</v>
      </c>
      <c r="M1870" s="4">
        <f>Inventory[[#This Row],[Daily_Demand]]*Inventory[[#This Row],[Lead_Time_Days]]</f>
        <v>332</v>
      </c>
      <c r="N1870" s="4">
        <f>MAX(0, Inventory[[#This Row],[Demand_Duration_Lead_time]]+Inventory[[#This Row],[Safety_Stock]]-Inventory[[#This Row],[Current_Inventory]])</f>
        <v>0</v>
      </c>
      <c r="O18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70" s="8">
        <f>Inventory[[#This Row],[Current_Inventory]]*Inventory[[#This Row],[Unit_Cost]]</f>
        <v>219994.72999999998</v>
      </c>
      <c r="Q1870" t="str">
        <f>IF(Inventory[[#This Row],[Stockout_Risk_Score]] &gt;= 0.8, "Critical",
   IF(Inventory[[#This Row],[Stockout_Risk_Score]] &gt;= 0.6, "High",
      IF(Inventory[[#This Row],[Stockout_Risk_Score]] &gt;= 0.3, "Medium", "Low")
   )
)</f>
        <v>High</v>
      </c>
      <c r="R1870">
        <f>Inventory[[#This Row],[Lead_Time_Days]]*0.8</f>
        <v>1.6</v>
      </c>
      <c r="S1870">
        <f>MAX(0,Inventory[[#This Row],[Daily_Demand]]*Inventory[[#This Row],[Adj_Lead_Time]]+Inventory[[#This Row],[Safety_Stock]]-Inventory[[#This Row],[Current_Inventory]])</f>
        <v>0</v>
      </c>
    </row>
    <row r="1871" spans="1:19" x14ac:dyDescent="0.25">
      <c r="A1871">
        <v>1870</v>
      </c>
      <c r="B1871" t="s">
        <v>1892</v>
      </c>
      <c r="C1871" s="4" t="s">
        <v>41</v>
      </c>
      <c r="D1871" t="s">
        <v>22</v>
      </c>
      <c r="E1871" s="4">
        <v>35</v>
      </c>
      <c r="F1871" s="4">
        <v>2</v>
      </c>
      <c r="G1871" s="4">
        <v>35</v>
      </c>
      <c r="H1871" s="4">
        <v>82</v>
      </c>
      <c r="I1871" s="4">
        <v>222</v>
      </c>
      <c r="J1871" s="6">
        <v>1393.18</v>
      </c>
      <c r="K1871" s="4">
        <v>0.14199999999999999</v>
      </c>
      <c r="L1871" s="4" t="s">
        <v>19</v>
      </c>
      <c r="M1871" s="4">
        <f>Inventory[[#This Row],[Daily_Demand]]*Inventory[[#This Row],[Lead_Time_Days]]</f>
        <v>70</v>
      </c>
      <c r="N1871" s="4">
        <f>MAX(0, Inventory[[#This Row],[Demand_Duration_Lead_time]]+Inventory[[#This Row],[Safety_Stock]]-Inventory[[#This Row],[Current_Inventory]])</f>
        <v>117</v>
      </c>
      <c r="O18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71" s="8">
        <f>Inventory[[#This Row],[Current_Inventory]]*Inventory[[#This Row],[Unit_Cost]]</f>
        <v>48761.3</v>
      </c>
      <c r="Q1871" t="str">
        <f>IF(Inventory[[#This Row],[Stockout_Risk_Score]] &gt;= 0.8, "Critical",
   IF(Inventory[[#This Row],[Stockout_Risk_Score]] &gt;= 0.6, "High",
      IF(Inventory[[#This Row],[Stockout_Risk_Score]] &gt;= 0.3, "Medium", "Low")
   )
)</f>
        <v>Low</v>
      </c>
      <c r="R1871">
        <f>Inventory[[#This Row],[Lead_Time_Days]]*0.8</f>
        <v>1.6</v>
      </c>
      <c r="S1871">
        <f>MAX(0,Inventory[[#This Row],[Daily_Demand]]*Inventory[[#This Row],[Adj_Lead_Time]]+Inventory[[#This Row],[Safety_Stock]]-Inventory[[#This Row],[Current_Inventory]])</f>
        <v>103</v>
      </c>
    </row>
    <row r="1872" spans="1:19" x14ac:dyDescent="0.25">
      <c r="A1872">
        <v>1871</v>
      </c>
      <c r="B1872" t="s">
        <v>1893</v>
      </c>
      <c r="C1872" s="4" t="s">
        <v>21</v>
      </c>
      <c r="D1872" t="s">
        <v>14</v>
      </c>
      <c r="E1872" s="4">
        <v>131</v>
      </c>
      <c r="F1872" s="4">
        <v>11</v>
      </c>
      <c r="G1872" s="4">
        <v>681</v>
      </c>
      <c r="H1872" s="4">
        <v>268</v>
      </c>
      <c r="I1872" s="4">
        <v>214</v>
      </c>
      <c r="J1872" s="6">
        <v>203.68</v>
      </c>
      <c r="K1872" s="4">
        <v>0.93600000000000005</v>
      </c>
      <c r="L1872" s="4" t="s">
        <v>19</v>
      </c>
      <c r="M1872" s="4">
        <f>Inventory[[#This Row],[Daily_Demand]]*Inventory[[#This Row],[Lead_Time_Days]]</f>
        <v>1441</v>
      </c>
      <c r="N1872" s="4">
        <f>MAX(0, Inventory[[#This Row],[Demand_Duration_Lead_time]]+Inventory[[#This Row],[Safety_Stock]]-Inventory[[#This Row],[Current_Inventory]])</f>
        <v>1028</v>
      </c>
      <c r="O18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72" s="8">
        <f>Inventory[[#This Row],[Current_Inventory]]*Inventory[[#This Row],[Unit_Cost]]</f>
        <v>138706.08000000002</v>
      </c>
      <c r="Q1872" t="str">
        <f>IF(Inventory[[#This Row],[Stockout_Risk_Score]] &gt;= 0.8, "Critical",
   IF(Inventory[[#This Row],[Stockout_Risk_Score]] &gt;= 0.6, "High",
      IF(Inventory[[#This Row],[Stockout_Risk_Score]] &gt;= 0.3, "Medium", "Low")
   )
)</f>
        <v>Critical</v>
      </c>
      <c r="R1872">
        <f>Inventory[[#This Row],[Lead_Time_Days]]*0.8</f>
        <v>8.8000000000000007</v>
      </c>
      <c r="S1872">
        <f>MAX(0,Inventory[[#This Row],[Daily_Demand]]*Inventory[[#This Row],[Adj_Lead_Time]]+Inventory[[#This Row],[Safety_Stock]]-Inventory[[#This Row],[Current_Inventory]])</f>
        <v>739.80000000000018</v>
      </c>
    </row>
    <row r="1873" spans="1:19" x14ac:dyDescent="0.25">
      <c r="A1873">
        <v>1872</v>
      </c>
      <c r="B1873" t="s">
        <v>1894</v>
      </c>
      <c r="C1873" s="4" t="s">
        <v>17</v>
      </c>
      <c r="D1873" t="s">
        <v>22</v>
      </c>
      <c r="E1873" s="4">
        <v>23</v>
      </c>
      <c r="F1873" s="4">
        <v>8</v>
      </c>
      <c r="G1873" s="4">
        <v>121</v>
      </c>
      <c r="H1873" s="4">
        <v>157</v>
      </c>
      <c r="I1873" s="4">
        <v>377</v>
      </c>
      <c r="J1873" s="6">
        <v>1116.27</v>
      </c>
      <c r="K1873" s="4">
        <v>0.88900000000000001</v>
      </c>
      <c r="L1873" s="4" t="s">
        <v>27</v>
      </c>
      <c r="M1873" s="4">
        <f>Inventory[[#This Row],[Daily_Demand]]*Inventory[[#This Row],[Lead_Time_Days]]</f>
        <v>184</v>
      </c>
      <c r="N1873" s="4">
        <f>MAX(0, Inventory[[#This Row],[Demand_Duration_Lead_time]]+Inventory[[#This Row],[Safety_Stock]]-Inventory[[#This Row],[Current_Inventory]])</f>
        <v>220</v>
      </c>
      <c r="O18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73" s="8">
        <f>Inventory[[#This Row],[Current_Inventory]]*Inventory[[#This Row],[Unit_Cost]]</f>
        <v>135068.66999999998</v>
      </c>
      <c r="Q1873" t="str">
        <f>IF(Inventory[[#This Row],[Stockout_Risk_Score]] &gt;= 0.8, "Critical",
   IF(Inventory[[#This Row],[Stockout_Risk_Score]] &gt;= 0.6, "High",
      IF(Inventory[[#This Row],[Stockout_Risk_Score]] &gt;= 0.3, "Medium", "Low")
   )
)</f>
        <v>Critical</v>
      </c>
      <c r="R1873">
        <f>Inventory[[#This Row],[Lead_Time_Days]]*0.8</f>
        <v>6.4</v>
      </c>
      <c r="S1873">
        <f>MAX(0,Inventory[[#This Row],[Daily_Demand]]*Inventory[[#This Row],[Adj_Lead_Time]]+Inventory[[#This Row],[Safety_Stock]]-Inventory[[#This Row],[Current_Inventory]])</f>
        <v>183.20000000000005</v>
      </c>
    </row>
    <row r="1874" spans="1:19" x14ac:dyDescent="0.25">
      <c r="A1874">
        <v>1873</v>
      </c>
      <c r="B1874" t="s">
        <v>1895</v>
      </c>
      <c r="C1874" s="4" t="s">
        <v>21</v>
      </c>
      <c r="D1874" t="s">
        <v>14</v>
      </c>
      <c r="E1874" s="4">
        <v>28</v>
      </c>
      <c r="F1874" s="4">
        <v>12</v>
      </c>
      <c r="G1874" s="4">
        <v>205</v>
      </c>
      <c r="H1874" s="4">
        <v>234</v>
      </c>
      <c r="I1874" s="4">
        <v>384</v>
      </c>
      <c r="J1874" s="6">
        <v>1557.55</v>
      </c>
      <c r="K1874" s="4">
        <v>0.41499999999999998</v>
      </c>
      <c r="L1874" s="4" t="s">
        <v>27</v>
      </c>
      <c r="M1874" s="4">
        <f>Inventory[[#This Row],[Daily_Demand]]*Inventory[[#This Row],[Lead_Time_Days]]</f>
        <v>336</v>
      </c>
      <c r="N1874" s="4">
        <f>MAX(0, Inventory[[#This Row],[Demand_Duration_Lead_time]]+Inventory[[#This Row],[Safety_Stock]]-Inventory[[#This Row],[Current_Inventory]])</f>
        <v>365</v>
      </c>
      <c r="O18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74" s="8">
        <f>Inventory[[#This Row],[Current_Inventory]]*Inventory[[#This Row],[Unit_Cost]]</f>
        <v>319297.75</v>
      </c>
      <c r="Q1874" t="str">
        <f>IF(Inventory[[#This Row],[Stockout_Risk_Score]] &gt;= 0.8, "Critical",
   IF(Inventory[[#This Row],[Stockout_Risk_Score]] &gt;= 0.6, "High",
      IF(Inventory[[#This Row],[Stockout_Risk_Score]] &gt;= 0.3, "Medium", "Low")
   )
)</f>
        <v>Medium</v>
      </c>
      <c r="R1874">
        <f>Inventory[[#This Row],[Lead_Time_Days]]*0.8</f>
        <v>9.6000000000000014</v>
      </c>
      <c r="S1874">
        <f>MAX(0,Inventory[[#This Row],[Daily_Demand]]*Inventory[[#This Row],[Adj_Lead_Time]]+Inventory[[#This Row],[Safety_Stock]]-Inventory[[#This Row],[Current_Inventory]])</f>
        <v>297.80000000000007</v>
      </c>
    </row>
    <row r="1875" spans="1:19" x14ac:dyDescent="0.25">
      <c r="A1875">
        <v>1874</v>
      </c>
      <c r="B1875" t="s">
        <v>1896</v>
      </c>
      <c r="C1875" s="4" t="s">
        <v>41</v>
      </c>
      <c r="D1875" t="s">
        <v>18</v>
      </c>
      <c r="E1875" s="4">
        <v>88</v>
      </c>
      <c r="F1875" s="4">
        <v>10</v>
      </c>
      <c r="G1875" s="4">
        <v>44</v>
      </c>
      <c r="H1875" s="4">
        <v>114</v>
      </c>
      <c r="I1875" s="4">
        <v>269</v>
      </c>
      <c r="J1875" s="6">
        <v>1902.62</v>
      </c>
      <c r="K1875" s="4">
        <v>6.0000000000000001E-3</v>
      </c>
      <c r="L1875" s="4" t="s">
        <v>27</v>
      </c>
      <c r="M1875" s="4">
        <f>Inventory[[#This Row],[Daily_Demand]]*Inventory[[#This Row],[Lead_Time_Days]]</f>
        <v>880</v>
      </c>
      <c r="N1875" s="4">
        <f>MAX(0, Inventory[[#This Row],[Demand_Duration_Lead_time]]+Inventory[[#This Row],[Safety_Stock]]-Inventory[[#This Row],[Current_Inventory]])</f>
        <v>950</v>
      </c>
      <c r="O18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75" s="8">
        <f>Inventory[[#This Row],[Current_Inventory]]*Inventory[[#This Row],[Unit_Cost]]</f>
        <v>83715.28</v>
      </c>
      <c r="Q1875" t="str">
        <f>IF(Inventory[[#This Row],[Stockout_Risk_Score]] &gt;= 0.8, "Critical",
   IF(Inventory[[#This Row],[Stockout_Risk_Score]] &gt;= 0.6, "High",
      IF(Inventory[[#This Row],[Stockout_Risk_Score]] &gt;= 0.3, "Medium", "Low")
   )
)</f>
        <v>Low</v>
      </c>
      <c r="R1875">
        <f>Inventory[[#This Row],[Lead_Time_Days]]*0.8</f>
        <v>8</v>
      </c>
      <c r="S1875">
        <f>MAX(0,Inventory[[#This Row],[Daily_Demand]]*Inventory[[#This Row],[Adj_Lead_Time]]+Inventory[[#This Row],[Safety_Stock]]-Inventory[[#This Row],[Current_Inventory]])</f>
        <v>774</v>
      </c>
    </row>
    <row r="1876" spans="1:19" x14ac:dyDescent="0.25">
      <c r="A1876">
        <v>1875</v>
      </c>
      <c r="B1876" t="s">
        <v>1897</v>
      </c>
      <c r="C1876" s="4" t="s">
        <v>41</v>
      </c>
      <c r="D1876" t="s">
        <v>14</v>
      </c>
      <c r="E1876" s="4">
        <v>171</v>
      </c>
      <c r="F1876" s="4">
        <v>4</v>
      </c>
      <c r="G1876" s="4">
        <v>91</v>
      </c>
      <c r="H1876" s="4">
        <v>53</v>
      </c>
      <c r="I1876" s="4">
        <v>341</v>
      </c>
      <c r="J1876" s="6">
        <v>1412.13</v>
      </c>
      <c r="K1876" s="4">
        <v>0.79</v>
      </c>
      <c r="L1876" s="4" t="s">
        <v>15</v>
      </c>
      <c r="M1876" s="4">
        <f>Inventory[[#This Row],[Daily_Demand]]*Inventory[[#This Row],[Lead_Time_Days]]</f>
        <v>684</v>
      </c>
      <c r="N1876" s="4">
        <f>MAX(0, Inventory[[#This Row],[Demand_Duration_Lead_time]]+Inventory[[#This Row],[Safety_Stock]]-Inventory[[#This Row],[Current_Inventory]])</f>
        <v>646</v>
      </c>
      <c r="O18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76" s="8">
        <f>Inventory[[#This Row],[Current_Inventory]]*Inventory[[#This Row],[Unit_Cost]]</f>
        <v>128503.83000000002</v>
      </c>
      <c r="Q1876" t="str">
        <f>IF(Inventory[[#This Row],[Stockout_Risk_Score]] &gt;= 0.8, "Critical",
   IF(Inventory[[#This Row],[Stockout_Risk_Score]] &gt;= 0.6, "High",
      IF(Inventory[[#This Row],[Stockout_Risk_Score]] &gt;= 0.3, "Medium", "Low")
   )
)</f>
        <v>High</v>
      </c>
      <c r="R1876">
        <f>Inventory[[#This Row],[Lead_Time_Days]]*0.8</f>
        <v>3.2</v>
      </c>
      <c r="S1876">
        <f>MAX(0,Inventory[[#This Row],[Daily_Demand]]*Inventory[[#This Row],[Adj_Lead_Time]]+Inventory[[#This Row],[Safety_Stock]]-Inventory[[#This Row],[Current_Inventory]])</f>
        <v>509.20000000000005</v>
      </c>
    </row>
    <row r="1877" spans="1:19" x14ac:dyDescent="0.25">
      <c r="A1877">
        <v>1876</v>
      </c>
      <c r="B1877" t="s">
        <v>1898</v>
      </c>
      <c r="C1877" s="4" t="s">
        <v>17</v>
      </c>
      <c r="D1877" t="s">
        <v>18</v>
      </c>
      <c r="E1877" s="4">
        <v>96</v>
      </c>
      <c r="F1877" s="4">
        <v>9</v>
      </c>
      <c r="G1877" s="4">
        <v>612</v>
      </c>
      <c r="H1877" s="4">
        <v>35</v>
      </c>
      <c r="I1877" s="4">
        <v>210</v>
      </c>
      <c r="J1877" s="6">
        <v>244.01</v>
      </c>
      <c r="K1877" s="4">
        <v>0.88100000000000001</v>
      </c>
      <c r="L1877" s="4" t="s">
        <v>15</v>
      </c>
      <c r="M1877" s="4">
        <f>Inventory[[#This Row],[Daily_Demand]]*Inventory[[#This Row],[Lead_Time_Days]]</f>
        <v>864</v>
      </c>
      <c r="N1877" s="4">
        <f>MAX(0, Inventory[[#This Row],[Demand_Duration_Lead_time]]+Inventory[[#This Row],[Safety_Stock]]-Inventory[[#This Row],[Current_Inventory]])</f>
        <v>287</v>
      </c>
      <c r="O18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77" s="8">
        <f>Inventory[[#This Row],[Current_Inventory]]*Inventory[[#This Row],[Unit_Cost]]</f>
        <v>149334.12</v>
      </c>
      <c r="Q1877" t="str">
        <f>IF(Inventory[[#This Row],[Stockout_Risk_Score]] &gt;= 0.8, "Critical",
   IF(Inventory[[#This Row],[Stockout_Risk_Score]] &gt;= 0.6, "High",
      IF(Inventory[[#This Row],[Stockout_Risk_Score]] &gt;= 0.3, "Medium", "Low")
   )
)</f>
        <v>Critical</v>
      </c>
      <c r="R1877">
        <f>Inventory[[#This Row],[Lead_Time_Days]]*0.8</f>
        <v>7.2</v>
      </c>
      <c r="S1877">
        <f>MAX(0,Inventory[[#This Row],[Daily_Demand]]*Inventory[[#This Row],[Adj_Lead_Time]]+Inventory[[#This Row],[Safety_Stock]]-Inventory[[#This Row],[Current_Inventory]])</f>
        <v>114.20000000000005</v>
      </c>
    </row>
    <row r="1878" spans="1:19" x14ac:dyDescent="0.25">
      <c r="A1878">
        <v>1877</v>
      </c>
      <c r="B1878" t="s">
        <v>1899</v>
      </c>
      <c r="C1878" s="4" t="s">
        <v>41</v>
      </c>
      <c r="D1878" t="s">
        <v>18</v>
      </c>
      <c r="E1878" s="4">
        <v>186</v>
      </c>
      <c r="F1878" s="4">
        <v>10</v>
      </c>
      <c r="G1878" s="4">
        <v>592</v>
      </c>
      <c r="H1878" s="4">
        <v>270</v>
      </c>
      <c r="I1878" s="4">
        <v>297</v>
      </c>
      <c r="J1878" s="6">
        <v>222.62</v>
      </c>
      <c r="K1878" s="4">
        <v>0.17499999999999999</v>
      </c>
      <c r="L1878" s="4" t="s">
        <v>27</v>
      </c>
      <c r="M1878" s="4">
        <f>Inventory[[#This Row],[Daily_Demand]]*Inventory[[#This Row],[Lead_Time_Days]]</f>
        <v>1860</v>
      </c>
      <c r="N1878" s="4">
        <f>MAX(0, Inventory[[#This Row],[Demand_Duration_Lead_time]]+Inventory[[#This Row],[Safety_Stock]]-Inventory[[#This Row],[Current_Inventory]])</f>
        <v>1538</v>
      </c>
      <c r="O18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78" s="8">
        <f>Inventory[[#This Row],[Current_Inventory]]*Inventory[[#This Row],[Unit_Cost]]</f>
        <v>131791.04000000001</v>
      </c>
      <c r="Q1878" t="str">
        <f>IF(Inventory[[#This Row],[Stockout_Risk_Score]] &gt;= 0.8, "Critical",
   IF(Inventory[[#This Row],[Stockout_Risk_Score]] &gt;= 0.6, "High",
      IF(Inventory[[#This Row],[Stockout_Risk_Score]] &gt;= 0.3, "Medium", "Low")
   )
)</f>
        <v>Low</v>
      </c>
      <c r="R1878">
        <f>Inventory[[#This Row],[Lead_Time_Days]]*0.8</f>
        <v>8</v>
      </c>
      <c r="S1878">
        <f>MAX(0,Inventory[[#This Row],[Daily_Demand]]*Inventory[[#This Row],[Adj_Lead_Time]]+Inventory[[#This Row],[Safety_Stock]]-Inventory[[#This Row],[Current_Inventory]])</f>
        <v>1166</v>
      </c>
    </row>
    <row r="1879" spans="1:19" x14ac:dyDescent="0.25">
      <c r="A1879">
        <v>1878</v>
      </c>
      <c r="B1879" t="s">
        <v>1900</v>
      </c>
      <c r="C1879" s="4" t="s">
        <v>13</v>
      </c>
      <c r="D1879" t="s">
        <v>14</v>
      </c>
      <c r="E1879" s="4">
        <v>171</v>
      </c>
      <c r="F1879" s="4">
        <v>4</v>
      </c>
      <c r="G1879" s="4">
        <v>37</v>
      </c>
      <c r="H1879" s="4">
        <v>68</v>
      </c>
      <c r="I1879" s="4">
        <v>120</v>
      </c>
      <c r="J1879" s="6">
        <v>1476.62</v>
      </c>
      <c r="K1879" s="4">
        <v>0.91600000000000004</v>
      </c>
      <c r="L1879" s="4" t="s">
        <v>15</v>
      </c>
      <c r="M1879" s="4">
        <f>Inventory[[#This Row],[Daily_Demand]]*Inventory[[#This Row],[Lead_Time_Days]]</f>
        <v>684</v>
      </c>
      <c r="N1879" s="4">
        <f>MAX(0, Inventory[[#This Row],[Demand_Duration_Lead_time]]+Inventory[[#This Row],[Safety_Stock]]-Inventory[[#This Row],[Current_Inventory]])</f>
        <v>715</v>
      </c>
      <c r="O18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79" s="8">
        <f>Inventory[[#This Row],[Current_Inventory]]*Inventory[[#This Row],[Unit_Cost]]</f>
        <v>54634.939999999995</v>
      </c>
      <c r="Q1879" t="str">
        <f>IF(Inventory[[#This Row],[Stockout_Risk_Score]] &gt;= 0.8, "Critical",
   IF(Inventory[[#This Row],[Stockout_Risk_Score]] &gt;= 0.6, "High",
      IF(Inventory[[#This Row],[Stockout_Risk_Score]] &gt;= 0.3, "Medium", "Low")
   )
)</f>
        <v>Critical</v>
      </c>
      <c r="R1879">
        <f>Inventory[[#This Row],[Lead_Time_Days]]*0.8</f>
        <v>3.2</v>
      </c>
      <c r="S1879">
        <f>MAX(0,Inventory[[#This Row],[Daily_Demand]]*Inventory[[#This Row],[Adj_Lead_Time]]+Inventory[[#This Row],[Safety_Stock]]-Inventory[[#This Row],[Current_Inventory]])</f>
        <v>578.20000000000005</v>
      </c>
    </row>
    <row r="1880" spans="1:19" x14ac:dyDescent="0.25">
      <c r="A1880">
        <v>1879</v>
      </c>
      <c r="B1880" t="s">
        <v>1901</v>
      </c>
      <c r="C1880" s="4" t="s">
        <v>26</v>
      </c>
      <c r="D1880" t="s">
        <v>18</v>
      </c>
      <c r="E1880" s="4">
        <v>149</v>
      </c>
      <c r="F1880" s="4">
        <v>13</v>
      </c>
      <c r="G1880" s="4">
        <v>773</v>
      </c>
      <c r="H1880" s="4">
        <v>70</v>
      </c>
      <c r="I1880" s="4">
        <v>141</v>
      </c>
      <c r="J1880" s="6">
        <v>469.89</v>
      </c>
      <c r="K1880" s="4">
        <v>0.91400000000000003</v>
      </c>
      <c r="L1880" s="4" t="s">
        <v>15</v>
      </c>
      <c r="M1880" s="4">
        <f>Inventory[[#This Row],[Daily_Demand]]*Inventory[[#This Row],[Lead_Time_Days]]</f>
        <v>1937</v>
      </c>
      <c r="N1880" s="4">
        <f>MAX(0, Inventory[[#This Row],[Demand_Duration_Lead_time]]+Inventory[[#This Row],[Safety_Stock]]-Inventory[[#This Row],[Current_Inventory]])</f>
        <v>1234</v>
      </c>
      <c r="O18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80" s="8">
        <f>Inventory[[#This Row],[Current_Inventory]]*Inventory[[#This Row],[Unit_Cost]]</f>
        <v>363224.97</v>
      </c>
      <c r="Q1880" t="str">
        <f>IF(Inventory[[#This Row],[Stockout_Risk_Score]] &gt;= 0.8, "Critical",
   IF(Inventory[[#This Row],[Stockout_Risk_Score]] &gt;= 0.6, "High",
      IF(Inventory[[#This Row],[Stockout_Risk_Score]] &gt;= 0.3, "Medium", "Low")
   )
)</f>
        <v>Critical</v>
      </c>
      <c r="R1880">
        <f>Inventory[[#This Row],[Lead_Time_Days]]*0.8</f>
        <v>10.4</v>
      </c>
      <c r="S1880">
        <f>MAX(0,Inventory[[#This Row],[Daily_Demand]]*Inventory[[#This Row],[Adj_Lead_Time]]+Inventory[[#This Row],[Safety_Stock]]-Inventory[[#This Row],[Current_Inventory]])</f>
        <v>846.60000000000014</v>
      </c>
    </row>
    <row r="1881" spans="1:19" x14ac:dyDescent="0.25">
      <c r="A1881">
        <v>1880</v>
      </c>
      <c r="B1881" t="s">
        <v>1902</v>
      </c>
      <c r="C1881" s="4" t="s">
        <v>17</v>
      </c>
      <c r="D1881" t="s">
        <v>22</v>
      </c>
      <c r="E1881" s="4">
        <v>151</v>
      </c>
      <c r="F1881" s="4">
        <v>13</v>
      </c>
      <c r="G1881" s="4">
        <v>589</v>
      </c>
      <c r="H1881" s="4">
        <v>79</v>
      </c>
      <c r="I1881" s="4">
        <v>370</v>
      </c>
      <c r="J1881" s="6">
        <v>922.12</v>
      </c>
      <c r="K1881" s="4">
        <v>0.47099999999999997</v>
      </c>
      <c r="L1881" s="4" t="s">
        <v>19</v>
      </c>
      <c r="M1881" s="4">
        <f>Inventory[[#This Row],[Daily_Demand]]*Inventory[[#This Row],[Lead_Time_Days]]</f>
        <v>1963</v>
      </c>
      <c r="N1881" s="4">
        <f>MAX(0, Inventory[[#This Row],[Demand_Duration_Lead_time]]+Inventory[[#This Row],[Safety_Stock]]-Inventory[[#This Row],[Current_Inventory]])</f>
        <v>1453</v>
      </c>
      <c r="O18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81" s="8">
        <f>Inventory[[#This Row],[Current_Inventory]]*Inventory[[#This Row],[Unit_Cost]]</f>
        <v>543128.68000000005</v>
      </c>
      <c r="Q1881" t="str">
        <f>IF(Inventory[[#This Row],[Stockout_Risk_Score]] &gt;= 0.8, "Critical",
   IF(Inventory[[#This Row],[Stockout_Risk_Score]] &gt;= 0.6, "High",
      IF(Inventory[[#This Row],[Stockout_Risk_Score]] &gt;= 0.3, "Medium", "Low")
   )
)</f>
        <v>Medium</v>
      </c>
      <c r="R1881">
        <f>Inventory[[#This Row],[Lead_Time_Days]]*0.8</f>
        <v>10.4</v>
      </c>
      <c r="S1881">
        <f>MAX(0,Inventory[[#This Row],[Daily_Demand]]*Inventory[[#This Row],[Adj_Lead_Time]]+Inventory[[#This Row],[Safety_Stock]]-Inventory[[#This Row],[Current_Inventory]])</f>
        <v>1060.4000000000001</v>
      </c>
    </row>
    <row r="1882" spans="1:19" x14ac:dyDescent="0.25">
      <c r="A1882">
        <v>1881</v>
      </c>
      <c r="B1882" t="s">
        <v>1903</v>
      </c>
      <c r="C1882" s="4" t="s">
        <v>21</v>
      </c>
      <c r="D1882" t="s">
        <v>18</v>
      </c>
      <c r="E1882" s="4">
        <v>122</v>
      </c>
      <c r="F1882" s="4">
        <v>4</v>
      </c>
      <c r="G1882" s="4">
        <v>351</v>
      </c>
      <c r="H1882" s="4">
        <v>280</v>
      </c>
      <c r="I1882" s="4">
        <v>294</v>
      </c>
      <c r="J1882" s="6">
        <v>1954.41</v>
      </c>
      <c r="K1882" s="4">
        <v>0.79800000000000004</v>
      </c>
      <c r="L1882" s="4" t="s">
        <v>19</v>
      </c>
      <c r="M1882" s="4">
        <f>Inventory[[#This Row],[Daily_Demand]]*Inventory[[#This Row],[Lead_Time_Days]]</f>
        <v>488</v>
      </c>
      <c r="N1882" s="4">
        <f>MAX(0, Inventory[[#This Row],[Demand_Duration_Lead_time]]+Inventory[[#This Row],[Safety_Stock]]-Inventory[[#This Row],[Current_Inventory]])</f>
        <v>417</v>
      </c>
      <c r="O18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82" s="8">
        <f>Inventory[[#This Row],[Current_Inventory]]*Inventory[[#This Row],[Unit_Cost]]</f>
        <v>685997.91</v>
      </c>
      <c r="Q1882" t="str">
        <f>IF(Inventory[[#This Row],[Stockout_Risk_Score]] &gt;= 0.8, "Critical",
   IF(Inventory[[#This Row],[Stockout_Risk_Score]] &gt;= 0.6, "High",
      IF(Inventory[[#This Row],[Stockout_Risk_Score]] &gt;= 0.3, "Medium", "Low")
   )
)</f>
        <v>High</v>
      </c>
      <c r="R1882">
        <f>Inventory[[#This Row],[Lead_Time_Days]]*0.8</f>
        <v>3.2</v>
      </c>
      <c r="S1882">
        <f>MAX(0,Inventory[[#This Row],[Daily_Demand]]*Inventory[[#This Row],[Adj_Lead_Time]]+Inventory[[#This Row],[Safety_Stock]]-Inventory[[#This Row],[Current_Inventory]])</f>
        <v>319.40000000000009</v>
      </c>
    </row>
    <row r="1883" spans="1:19" x14ac:dyDescent="0.25">
      <c r="A1883">
        <v>1882</v>
      </c>
      <c r="B1883" t="s">
        <v>1904</v>
      </c>
      <c r="C1883" s="4" t="s">
        <v>13</v>
      </c>
      <c r="D1883" t="s">
        <v>14</v>
      </c>
      <c r="E1883" s="4">
        <v>180</v>
      </c>
      <c r="F1883" s="4">
        <v>2</v>
      </c>
      <c r="G1883" s="4">
        <v>588</v>
      </c>
      <c r="H1883" s="4">
        <v>266</v>
      </c>
      <c r="I1883" s="4">
        <v>73</v>
      </c>
      <c r="J1883" s="6">
        <v>1648.82</v>
      </c>
      <c r="K1883" s="4">
        <v>0.44500000000000001</v>
      </c>
      <c r="L1883" s="4" t="s">
        <v>19</v>
      </c>
      <c r="M1883" s="4">
        <f>Inventory[[#This Row],[Daily_Demand]]*Inventory[[#This Row],[Lead_Time_Days]]</f>
        <v>360</v>
      </c>
      <c r="N1883" s="4">
        <f>MAX(0, Inventory[[#This Row],[Demand_Duration_Lead_time]]+Inventory[[#This Row],[Safety_Stock]]-Inventory[[#This Row],[Current_Inventory]])</f>
        <v>38</v>
      </c>
      <c r="O18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83" s="8">
        <f>Inventory[[#This Row],[Current_Inventory]]*Inventory[[#This Row],[Unit_Cost]]</f>
        <v>969506.15999999992</v>
      </c>
      <c r="Q1883" t="str">
        <f>IF(Inventory[[#This Row],[Stockout_Risk_Score]] &gt;= 0.8, "Critical",
   IF(Inventory[[#This Row],[Stockout_Risk_Score]] &gt;= 0.6, "High",
      IF(Inventory[[#This Row],[Stockout_Risk_Score]] &gt;= 0.3, "Medium", "Low")
   )
)</f>
        <v>Medium</v>
      </c>
      <c r="R1883">
        <f>Inventory[[#This Row],[Lead_Time_Days]]*0.8</f>
        <v>1.6</v>
      </c>
      <c r="S1883">
        <f>MAX(0,Inventory[[#This Row],[Daily_Demand]]*Inventory[[#This Row],[Adj_Lead_Time]]+Inventory[[#This Row],[Safety_Stock]]-Inventory[[#This Row],[Current_Inventory]])</f>
        <v>0</v>
      </c>
    </row>
    <row r="1884" spans="1:19" x14ac:dyDescent="0.25">
      <c r="A1884">
        <v>1883</v>
      </c>
      <c r="B1884" t="s">
        <v>1905</v>
      </c>
      <c r="C1884" s="4" t="s">
        <v>17</v>
      </c>
      <c r="D1884" t="s">
        <v>22</v>
      </c>
      <c r="E1884" s="4">
        <v>167</v>
      </c>
      <c r="F1884" s="4">
        <v>3</v>
      </c>
      <c r="G1884" s="4">
        <v>116</v>
      </c>
      <c r="H1884" s="4">
        <v>134</v>
      </c>
      <c r="I1884" s="4">
        <v>94</v>
      </c>
      <c r="J1884" s="6">
        <v>1700.86</v>
      </c>
      <c r="K1884" s="4">
        <v>0.56399999999999995</v>
      </c>
      <c r="L1884" s="4" t="s">
        <v>15</v>
      </c>
      <c r="M1884" s="4">
        <f>Inventory[[#This Row],[Daily_Demand]]*Inventory[[#This Row],[Lead_Time_Days]]</f>
        <v>501</v>
      </c>
      <c r="N1884" s="4">
        <f>MAX(0, Inventory[[#This Row],[Demand_Duration_Lead_time]]+Inventory[[#This Row],[Safety_Stock]]-Inventory[[#This Row],[Current_Inventory]])</f>
        <v>519</v>
      </c>
      <c r="O18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84" s="8">
        <f>Inventory[[#This Row],[Current_Inventory]]*Inventory[[#This Row],[Unit_Cost]]</f>
        <v>197299.75999999998</v>
      </c>
      <c r="Q1884" t="str">
        <f>IF(Inventory[[#This Row],[Stockout_Risk_Score]] &gt;= 0.8, "Critical",
   IF(Inventory[[#This Row],[Stockout_Risk_Score]] &gt;= 0.6, "High",
      IF(Inventory[[#This Row],[Stockout_Risk_Score]] &gt;= 0.3, "Medium", "Low")
   )
)</f>
        <v>Medium</v>
      </c>
      <c r="R1884">
        <f>Inventory[[#This Row],[Lead_Time_Days]]*0.8</f>
        <v>2.4000000000000004</v>
      </c>
      <c r="S1884">
        <f>MAX(0,Inventory[[#This Row],[Daily_Demand]]*Inventory[[#This Row],[Adj_Lead_Time]]+Inventory[[#This Row],[Safety_Stock]]-Inventory[[#This Row],[Current_Inventory]])</f>
        <v>418.80000000000007</v>
      </c>
    </row>
    <row r="1885" spans="1:19" x14ac:dyDescent="0.25">
      <c r="A1885">
        <v>1884</v>
      </c>
      <c r="B1885" t="s">
        <v>1906</v>
      </c>
      <c r="C1885" s="4" t="s">
        <v>41</v>
      </c>
      <c r="D1885" t="s">
        <v>22</v>
      </c>
      <c r="E1885" s="4">
        <v>164</v>
      </c>
      <c r="F1885" s="4">
        <v>8</v>
      </c>
      <c r="G1885" s="4">
        <v>746</v>
      </c>
      <c r="H1885" s="4">
        <v>28</v>
      </c>
      <c r="I1885" s="4">
        <v>238</v>
      </c>
      <c r="J1885" s="6">
        <v>1728.5</v>
      </c>
      <c r="K1885" s="4">
        <v>0.32</v>
      </c>
      <c r="L1885" s="4" t="s">
        <v>15</v>
      </c>
      <c r="M1885" s="4">
        <f>Inventory[[#This Row],[Daily_Demand]]*Inventory[[#This Row],[Lead_Time_Days]]</f>
        <v>1312</v>
      </c>
      <c r="N1885" s="4">
        <f>MAX(0, Inventory[[#This Row],[Demand_Duration_Lead_time]]+Inventory[[#This Row],[Safety_Stock]]-Inventory[[#This Row],[Current_Inventory]])</f>
        <v>594</v>
      </c>
      <c r="O18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85" s="8">
        <f>Inventory[[#This Row],[Current_Inventory]]*Inventory[[#This Row],[Unit_Cost]]</f>
        <v>1289461</v>
      </c>
      <c r="Q1885" t="str">
        <f>IF(Inventory[[#This Row],[Stockout_Risk_Score]] &gt;= 0.8, "Critical",
   IF(Inventory[[#This Row],[Stockout_Risk_Score]] &gt;= 0.6, "High",
      IF(Inventory[[#This Row],[Stockout_Risk_Score]] &gt;= 0.3, "Medium", "Low")
   )
)</f>
        <v>Medium</v>
      </c>
      <c r="R1885">
        <f>Inventory[[#This Row],[Lead_Time_Days]]*0.8</f>
        <v>6.4</v>
      </c>
      <c r="S1885">
        <f>MAX(0,Inventory[[#This Row],[Daily_Demand]]*Inventory[[#This Row],[Adj_Lead_Time]]+Inventory[[#This Row],[Safety_Stock]]-Inventory[[#This Row],[Current_Inventory]])</f>
        <v>331.60000000000014</v>
      </c>
    </row>
    <row r="1886" spans="1:19" x14ac:dyDescent="0.25">
      <c r="A1886">
        <v>1885</v>
      </c>
      <c r="B1886" t="s">
        <v>1907</v>
      </c>
      <c r="C1886" s="4" t="s">
        <v>41</v>
      </c>
      <c r="D1886" t="s">
        <v>18</v>
      </c>
      <c r="E1886" s="4">
        <v>179</v>
      </c>
      <c r="F1886" s="4">
        <v>4</v>
      </c>
      <c r="G1886" s="4">
        <v>31</v>
      </c>
      <c r="H1886" s="4">
        <v>128</v>
      </c>
      <c r="I1886" s="4">
        <v>335</v>
      </c>
      <c r="J1886" s="6">
        <v>1258.1099999999999</v>
      </c>
      <c r="K1886" s="4">
        <v>0.159</v>
      </c>
      <c r="L1886" s="4" t="s">
        <v>19</v>
      </c>
      <c r="M1886" s="4">
        <f>Inventory[[#This Row],[Daily_Demand]]*Inventory[[#This Row],[Lead_Time_Days]]</f>
        <v>716</v>
      </c>
      <c r="N1886" s="4">
        <f>MAX(0, Inventory[[#This Row],[Demand_Duration_Lead_time]]+Inventory[[#This Row],[Safety_Stock]]-Inventory[[#This Row],[Current_Inventory]])</f>
        <v>813</v>
      </c>
      <c r="O18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86" s="8">
        <f>Inventory[[#This Row],[Current_Inventory]]*Inventory[[#This Row],[Unit_Cost]]</f>
        <v>39001.409999999996</v>
      </c>
      <c r="Q1886" t="str">
        <f>IF(Inventory[[#This Row],[Stockout_Risk_Score]] &gt;= 0.8, "Critical",
   IF(Inventory[[#This Row],[Stockout_Risk_Score]] &gt;= 0.6, "High",
      IF(Inventory[[#This Row],[Stockout_Risk_Score]] &gt;= 0.3, "Medium", "Low")
   )
)</f>
        <v>Low</v>
      </c>
      <c r="R1886">
        <f>Inventory[[#This Row],[Lead_Time_Days]]*0.8</f>
        <v>3.2</v>
      </c>
      <c r="S1886">
        <f>MAX(0,Inventory[[#This Row],[Daily_Demand]]*Inventory[[#This Row],[Adj_Lead_Time]]+Inventory[[#This Row],[Safety_Stock]]-Inventory[[#This Row],[Current_Inventory]])</f>
        <v>669.80000000000007</v>
      </c>
    </row>
    <row r="1887" spans="1:19" x14ac:dyDescent="0.25">
      <c r="A1887">
        <v>1886</v>
      </c>
      <c r="B1887" t="s">
        <v>1908</v>
      </c>
      <c r="C1887" s="4" t="s">
        <v>41</v>
      </c>
      <c r="D1887" t="s">
        <v>18</v>
      </c>
      <c r="E1887" s="4">
        <v>51</v>
      </c>
      <c r="F1887" s="4">
        <v>8</v>
      </c>
      <c r="G1887" s="4">
        <v>30</v>
      </c>
      <c r="H1887" s="4">
        <v>75</v>
      </c>
      <c r="I1887" s="4">
        <v>370</v>
      </c>
      <c r="J1887" s="6">
        <v>1500.67</v>
      </c>
      <c r="K1887" s="4">
        <v>0.747</v>
      </c>
      <c r="L1887" s="4" t="s">
        <v>19</v>
      </c>
      <c r="M1887" s="4">
        <f>Inventory[[#This Row],[Daily_Demand]]*Inventory[[#This Row],[Lead_Time_Days]]</f>
        <v>408</v>
      </c>
      <c r="N1887" s="4">
        <f>MAX(0, Inventory[[#This Row],[Demand_Duration_Lead_time]]+Inventory[[#This Row],[Safety_Stock]]-Inventory[[#This Row],[Current_Inventory]])</f>
        <v>453</v>
      </c>
      <c r="O18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87" s="8">
        <f>Inventory[[#This Row],[Current_Inventory]]*Inventory[[#This Row],[Unit_Cost]]</f>
        <v>45020.100000000006</v>
      </c>
      <c r="Q1887" t="str">
        <f>IF(Inventory[[#This Row],[Stockout_Risk_Score]] &gt;= 0.8, "Critical",
   IF(Inventory[[#This Row],[Stockout_Risk_Score]] &gt;= 0.6, "High",
      IF(Inventory[[#This Row],[Stockout_Risk_Score]] &gt;= 0.3, "Medium", "Low")
   )
)</f>
        <v>High</v>
      </c>
      <c r="R1887">
        <f>Inventory[[#This Row],[Lead_Time_Days]]*0.8</f>
        <v>6.4</v>
      </c>
      <c r="S1887">
        <f>MAX(0,Inventory[[#This Row],[Daily_Demand]]*Inventory[[#This Row],[Adj_Lead_Time]]+Inventory[[#This Row],[Safety_Stock]]-Inventory[[#This Row],[Current_Inventory]])</f>
        <v>371.40000000000003</v>
      </c>
    </row>
    <row r="1888" spans="1:19" x14ac:dyDescent="0.25">
      <c r="A1888">
        <v>1887</v>
      </c>
      <c r="B1888" t="s">
        <v>1909</v>
      </c>
      <c r="C1888" s="4" t="s">
        <v>41</v>
      </c>
      <c r="D1888" t="s">
        <v>14</v>
      </c>
      <c r="E1888" s="4">
        <v>196</v>
      </c>
      <c r="F1888" s="4">
        <v>6</v>
      </c>
      <c r="G1888" s="4">
        <v>182</v>
      </c>
      <c r="H1888" s="4">
        <v>254</v>
      </c>
      <c r="I1888" s="4">
        <v>390</v>
      </c>
      <c r="J1888" s="6">
        <v>749.97</v>
      </c>
      <c r="K1888" s="4">
        <v>1E-3</v>
      </c>
      <c r="L1888" s="4" t="s">
        <v>27</v>
      </c>
      <c r="M1888" s="4">
        <f>Inventory[[#This Row],[Daily_Demand]]*Inventory[[#This Row],[Lead_Time_Days]]</f>
        <v>1176</v>
      </c>
      <c r="N1888" s="4">
        <f>MAX(0, Inventory[[#This Row],[Demand_Duration_Lead_time]]+Inventory[[#This Row],[Safety_Stock]]-Inventory[[#This Row],[Current_Inventory]])</f>
        <v>1248</v>
      </c>
      <c r="O18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88" s="8">
        <f>Inventory[[#This Row],[Current_Inventory]]*Inventory[[#This Row],[Unit_Cost]]</f>
        <v>136494.54</v>
      </c>
      <c r="Q1888" t="str">
        <f>IF(Inventory[[#This Row],[Stockout_Risk_Score]] &gt;= 0.8, "Critical",
   IF(Inventory[[#This Row],[Stockout_Risk_Score]] &gt;= 0.6, "High",
      IF(Inventory[[#This Row],[Stockout_Risk_Score]] &gt;= 0.3, "Medium", "Low")
   )
)</f>
        <v>Low</v>
      </c>
      <c r="R1888">
        <f>Inventory[[#This Row],[Lead_Time_Days]]*0.8</f>
        <v>4.8000000000000007</v>
      </c>
      <c r="S1888">
        <f>MAX(0,Inventory[[#This Row],[Daily_Demand]]*Inventory[[#This Row],[Adj_Lead_Time]]+Inventory[[#This Row],[Safety_Stock]]-Inventory[[#This Row],[Current_Inventory]])</f>
        <v>1012.8000000000002</v>
      </c>
    </row>
    <row r="1889" spans="1:19" x14ac:dyDescent="0.25">
      <c r="A1889">
        <v>1888</v>
      </c>
      <c r="B1889" t="s">
        <v>1910</v>
      </c>
      <c r="C1889" s="4" t="s">
        <v>21</v>
      </c>
      <c r="D1889" t="s">
        <v>22</v>
      </c>
      <c r="E1889" s="4">
        <v>178</v>
      </c>
      <c r="F1889" s="4">
        <v>11</v>
      </c>
      <c r="G1889" s="4">
        <v>302</v>
      </c>
      <c r="H1889" s="4">
        <v>66</v>
      </c>
      <c r="I1889" s="4">
        <v>132</v>
      </c>
      <c r="J1889" s="6">
        <v>1996.97</v>
      </c>
      <c r="K1889" s="4">
        <v>0.57999999999999996</v>
      </c>
      <c r="L1889" s="4" t="s">
        <v>15</v>
      </c>
      <c r="M1889" s="4">
        <f>Inventory[[#This Row],[Daily_Demand]]*Inventory[[#This Row],[Lead_Time_Days]]</f>
        <v>1958</v>
      </c>
      <c r="N1889" s="4">
        <f>MAX(0, Inventory[[#This Row],[Demand_Duration_Lead_time]]+Inventory[[#This Row],[Safety_Stock]]-Inventory[[#This Row],[Current_Inventory]])</f>
        <v>1722</v>
      </c>
      <c r="O18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89" s="8">
        <f>Inventory[[#This Row],[Current_Inventory]]*Inventory[[#This Row],[Unit_Cost]]</f>
        <v>603084.94000000006</v>
      </c>
      <c r="Q1889" t="str">
        <f>IF(Inventory[[#This Row],[Stockout_Risk_Score]] &gt;= 0.8, "Critical",
   IF(Inventory[[#This Row],[Stockout_Risk_Score]] &gt;= 0.6, "High",
      IF(Inventory[[#This Row],[Stockout_Risk_Score]] &gt;= 0.3, "Medium", "Low")
   )
)</f>
        <v>Medium</v>
      </c>
      <c r="R1889">
        <f>Inventory[[#This Row],[Lead_Time_Days]]*0.8</f>
        <v>8.8000000000000007</v>
      </c>
      <c r="S1889">
        <f>MAX(0,Inventory[[#This Row],[Daily_Demand]]*Inventory[[#This Row],[Adj_Lead_Time]]+Inventory[[#This Row],[Safety_Stock]]-Inventory[[#This Row],[Current_Inventory]])</f>
        <v>1330.4</v>
      </c>
    </row>
    <row r="1890" spans="1:19" x14ac:dyDescent="0.25">
      <c r="A1890">
        <v>1889</v>
      </c>
      <c r="B1890" t="s">
        <v>1911</v>
      </c>
      <c r="C1890" s="4" t="s">
        <v>13</v>
      </c>
      <c r="D1890" t="s">
        <v>14</v>
      </c>
      <c r="E1890" s="4">
        <v>107</v>
      </c>
      <c r="F1890" s="4">
        <v>9</v>
      </c>
      <c r="G1890" s="4">
        <v>748</v>
      </c>
      <c r="H1890" s="4">
        <v>53</v>
      </c>
      <c r="I1890" s="4">
        <v>271</v>
      </c>
      <c r="J1890" s="6">
        <v>595.26</v>
      </c>
      <c r="K1890" s="4">
        <v>0.86499999999999999</v>
      </c>
      <c r="L1890" s="4" t="s">
        <v>19</v>
      </c>
      <c r="M1890" s="4">
        <f>Inventory[[#This Row],[Daily_Demand]]*Inventory[[#This Row],[Lead_Time_Days]]</f>
        <v>963</v>
      </c>
      <c r="N1890" s="4">
        <f>MAX(0, Inventory[[#This Row],[Demand_Duration_Lead_time]]+Inventory[[#This Row],[Safety_Stock]]-Inventory[[#This Row],[Current_Inventory]])</f>
        <v>268</v>
      </c>
      <c r="O18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90" s="8">
        <f>Inventory[[#This Row],[Current_Inventory]]*Inventory[[#This Row],[Unit_Cost]]</f>
        <v>445254.48</v>
      </c>
      <c r="Q1890" t="str">
        <f>IF(Inventory[[#This Row],[Stockout_Risk_Score]] &gt;= 0.8, "Critical",
   IF(Inventory[[#This Row],[Stockout_Risk_Score]] &gt;= 0.6, "High",
      IF(Inventory[[#This Row],[Stockout_Risk_Score]] &gt;= 0.3, "Medium", "Low")
   )
)</f>
        <v>Critical</v>
      </c>
      <c r="R1890">
        <f>Inventory[[#This Row],[Lead_Time_Days]]*0.8</f>
        <v>7.2</v>
      </c>
      <c r="S1890">
        <f>MAX(0,Inventory[[#This Row],[Daily_Demand]]*Inventory[[#This Row],[Adj_Lead_Time]]+Inventory[[#This Row],[Safety_Stock]]-Inventory[[#This Row],[Current_Inventory]])</f>
        <v>75.399999999999977</v>
      </c>
    </row>
    <row r="1891" spans="1:19" x14ac:dyDescent="0.25">
      <c r="A1891">
        <v>1890</v>
      </c>
      <c r="B1891" t="s">
        <v>1912</v>
      </c>
      <c r="C1891" s="4" t="s">
        <v>26</v>
      </c>
      <c r="D1891" t="s">
        <v>18</v>
      </c>
      <c r="E1891" s="4">
        <v>125</v>
      </c>
      <c r="F1891" s="4">
        <v>6</v>
      </c>
      <c r="G1891" s="4">
        <v>260</v>
      </c>
      <c r="H1891" s="4">
        <v>21</v>
      </c>
      <c r="I1891" s="4">
        <v>392</v>
      </c>
      <c r="J1891" s="6">
        <v>1200.51</v>
      </c>
      <c r="K1891" s="4">
        <v>0.221</v>
      </c>
      <c r="L1891" s="4" t="s">
        <v>19</v>
      </c>
      <c r="M1891" s="4">
        <f>Inventory[[#This Row],[Daily_Demand]]*Inventory[[#This Row],[Lead_Time_Days]]</f>
        <v>750</v>
      </c>
      <c r="N1891" s="4">
        <f>MAX(0, Inventory[[#This Row],[Demand_Duration_Lead_time]]+Inventory[[#This Row],[Safety_Stock]]-Inventory[[#This Row],[Current_Inventory]])</f>
        <v>511</v>
      </c>
      <c r="O18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91" s="8">
        <f>Inventory[[#This Row],[Current_Inventory]]*Inventory[[#This Row],[Unit_Cost]]</f>
        <v>312132.59999999998</v>
      </c>
      <c r="Q1891" t="str">
        <f>IF(Inventory[[#This Row],[Stockout_Risk_Score]] &gt;= 0.8, "Critical",
   IF(Inventory[[#This Row],[Stockout_Risk_Score]] &gt;= 0.6, "High",
      IF(Inventory[[#This Row],[Stockout_Risk_Score]] &gt;= 0.3, "Medium", "Low")
   )
)</f>
        <v>Low</v>
      </c>
      <c r="R1891">
        <f>Inventory[[#This Row],[Lead_Time_Days]]*0.8</f>
        <v>4.8000000000000007</v>
      </c>
      <c r="S1891">
        <f>MAX(0,Inventory[[#This Row],[Daily_Demand]]*Inventory[[#This Row],[Adj_Lead_Time]]+Inventory[[#This Row],[Safety_Stock]]-Inventory[[#This Row],[Current_Inventory]])</f>
        <v>361.00000000000011</v>
      </c>
    </row>
    <row r="1892" spans="1:19" x14ac:dyDescent="0.25">
      <c r="A1892">
        <v>1891</v>
      </c>
      <c r="B1892" t="s">
        <v>1913</v>
      </c>
      <c r="C1892" s="4" t="s">
        <v>21</v>
      </c>
      <c r="D1892" t="s">
        <v>22</v>
      </c>
      <c r="E1892" s="4">
        <v>167</v>
      </c>
      <c r="F1892" s="4">
        <v>4</v>
      </c>
      <c r="G1892" s="4">
        <v>64</v>
      </c>
      <c r="H1892" s="4">
        <v>245</v>
      </c>
      <c r="I1892" s="4">
        <v>268</v>
      </c>
      <c r="J1892" s="6">
        <v>600.02</v>
      </c>
      <c r="K1892" s="4">
        <v>0.33300000000000002</v>
      </c>
      <c r="L1892" s="4" t="s">
        <v>19</v>
      </c>
      <c r="M1892" s="4">
        <f>Inventory[[#This Row],[Daily_Demand]]*Inventory[[#This Row],[Lead_Time_Days]]</f>
        <v>668</v>
      </c>
      <c r="N1892" s="4">
        <f>MAX(0, Inventory[[#This Row],[Demand_Duration_Lead_time]]+Inventory[[#This Row],[Safety_Stock]]-Inventory[[#This Row],[Current_Inventory]])</f>
        <v>849</v>
      </c>
      <c r="O18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92" s="8">
        <f>Inventory[[#This Row],[Current_Inventory]]*Inventory[[#This Row],[Unit_Cost]]</f>
        <v>38401.279999999999</v>
      </c>
      <c r="Q1892" t="str">
        <f>IF(Inventory[[#This Row],[Stockout_Risk_Score]] &gt;= 0.8, "Critical",
   IF(Inventory[[#This Row],[Stockout_Risk_Score]] &gt;= 0.6, "High",
      IF(Inventory[[#This Row],[Stockout_Risk_Score]] &gt;= 0.3, "Medium", "Low")
   )
)</f>
        <v>Medium</v>
      </c>
      <c r="R1892">
        <f>Inventory[[#This Row],[Lead_Time_Days]]*0.8</f>
        <v>3.2</v>
      </c>
      <c r="S1892">
        <f>MAX(0,Inventory[[#This Row],[Daily_Demand]]*Inventory[[#This Row],[Adj_Lead_Time]]+Inventory[[#This Row],[Safety_Stock]]-Inventory[[#This Row],[Current_Inventory]])</f>
        <v>715.4</v>
      </c>
    </row>
    <row r="1893" spans="1:19" x14ac:dyDescent="0.25">
      <c r="A1893">
        <v>1892</v>
      </c>
      <c r="B1893" t="s">
        <v>1914</v>
      </c>
      <c r="C1893" s="4" t="s">
        <v>21</v>
      </c>
      <c r="D1893" t="s">
        <v>14</v>
      </c>
      <c r="E1893" s="4">
        <v>98</v>
      </c>
      <c r="F1893" s="4">
        <v>10</v>
      </c>
      <c r="G1893" s="4">
        <v>612</v>
      </c>
      <c r="H1893" s="4">
        <v>33</v>
      </c>
      <c r="I1893" s="4">
        <v>267</v>
      </c>
      <c r="J1893" s="6">
        <v>268.54000000000002</v>
      </c>
      <c r="K1893" s="4">
        <v>0.58699999999999997</v>
      </c>
      <c r="L1893" s="4" t="s">
        <v>15</v>
      </c>
      <c r="M1893" s="4">
        <f>Inventory[[#This Row],[Daily_Demand]]*Inventory[[#This Row],[Lead_Time_Days]]</f>
        <v>980</v>
      </c>
      <c r="N1893" s="4">
        <f>MAX(0, Inventory[[#This Row],[Demand_Duration_Lead_time]]+Inventory[[#This Row],[Safety_Stock]]-Inventory[[#This Row],[Current_Inventory]])</f>
        <v>401</v>
      </c>
      <c r="O18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93" s="8">
        <f>Inventory[[#This Row],[Current_Inventory]]*Inventory[[#This Row],[Unit_Cost]]</f>
        <v>164346.48000000001</v>
      </c>
      <c r="Q1893" t="str">
        <f>IF(Inventory[[#This Row],[Stockout_Risk_Score]] &gt;= 0.8, "Critical",
   IF(Inventory[[#This Row],[Stockout_Risk_Score]] &gt;= 0.6, "High",
      IF(Inventory[[#This Row],[Stockout_Risk_Score]] &gt;= 0.3, "Medium", "Low")
   )
)</f>
        <v>Medium</v>
      </c>
      <c r="R1893">
        <f>Inventory[[#This Row],[Lead_Time_Days]]*0.8</f>
        <v>8</v>
      </c>
      <c r="S1893">
        <f>MAX(0,Inventory[[#This Row],[Daily_Demand]]*Inventory[[#This Row],[Adj_Lead_Time]]+Inventory[[#This Row],[Safety_Stock]]-Inventory[[#This Row],[Current_Inventory]])</f>
        <v>205</v>
      </c>
    </row>
    <row r="1894" spans="1:19" x14ac:dyDescent="0.25">
      <c r="A1894">
        <v>1893</v>
      </c>
      <c r="B1894" t="s">
        <v>1915</v>
      </c>
      <c r="C1894" s="4" t="s">
        <v>26</v>
      </c>
      <c r="D1894" t="s">
        <v>14</v>
      </c>
      <c r="E1894" s="4">
        <v>149</v>
      </c>
      <c r="F1894" s="4">
        <v>8</v>
      </c>
      <c r="G1894" s="4">
        <v>274</v>
      </c>
      <c r="H1894" s="4">
        <v>266</v>
      </c>
      <c r="I1894" s="4">
        <v>239</v>
      </c>
      <c r="J1894" s="6">
        <v>1156.79</v>
      </c>
      <c r="K1894" s="4">
        <v>0.247</v>
      </c>
      <c r="L1894" s="4" t="s">
        <v>19</v>
      </c>
      <c r="M1894" s="4">
        <f>Inventory[[#This Row],[Daily_Demand]]*Inventory[[#This Row],[Lead_Time_Days]]</f>
        <v>1192</v>
      </c>
      <c r="N1894" s="4">
        <f>MAX(0, Inventory[[#This Row],[Demand_Duration_Lead_time]]+Inventory[[#This Row],[Safety_Stock]]-Inventory[[#This Row],[Current_Inventory]])</f>
        <v>1184</v>
      </c>
      <c r="O18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94" s="8">
        <f>Inventory[[#This Row],[Current_Inventory]]*Inventory[[#This Row],[Unit_Cost]]</f>
        <v>316960.45999999996</v>
      </c>
      <c r="Q1894" t="str">
        <f>IF(Inventory[[#This Row],[Stockout_Risk_Score]] &gt;= 0.8, "Critical",
   IF(Inventory[[#This Row],[Stockout_Risk_Score]] &gt;= 0.6, "High",
      IF(Inventory[[#This Row],[Stockout_Risk_Score]] &gt;= 0.3, "Medium", "Low")
   )
)</f>
        <v>Low</v>
      </c>
      <c r="R1894">
        <f>Inventory[[#This Row],[Lead_Time_Days]]*0.8</f>
        <v>6.4</v>
      </c>
      <c r="S1894">
        <f>MAX(0,Inventory[[#This Row],[Daily_Demand]]*Inventory[[#This Row],[Adj_Lead_Time]]+Inventory[[#This Row],[Safety_Stock]]-Inventory[[#This Row],[Current_Inventory]])</f>
        <v>945.59999999999991</v>
      </c>
    </row>
    <row r="1895" spans="1:19" x14ac:dyDescent="0.25">
      <c r="A1895">
        <v>1894</v>
      </c>
      <c r="B1895" t="s">
        <v>1916</v>
      </c>
      <c r="C1895" s="4" t="s">
        <v>26</v>
      </c>
      <c r="D1895" t="s">
        <v>14</v>
      </c>
      <c r="E1895" s="4">
        <v>46</v>
      </c>
      <c r="F1895" s="4">
        <v>6</v>
      </c>
      <c r="G1895" s="4">
        <v>86</v>
      </c>
      <c r="H1895" s="4">
        <v>293</v>
      </c>
      <c r="I1895" s="4">
        <v>116</v>
      </c>
      <c r="J1895" s="6">
        <v>739.03</v>
      </c>
      <c r="K1895" s="4">
        <v>0.84699999999999998</v>
      </c>
      <c r="L1895" s="4" t="s">
        <v>19</v>
      </c>
      <c r="M1895" s="4">
        <f>Inventory[[#This Row],[Daily_Demand]]*Inventory[[#This Row],[Lead_Time_Days]]</f>
        <v>276</v>
      </c>
      <c r="N1895" s="4">
        <f>MAX(0, Inventory[[#This Row],[Demand_Duration_Lead_time]]+Inventory[[#This Row],[Safety_Stock]]-Inventory[[#This Row],[Current_Inventory]])</f>
        <v>483</v>
      </c>
      <c r="O18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95" s="8">
        <f>Inventory[[#This Row],[Current_Inventory]]*Inventory[[#This Row],[Unit_Cost]]</f>
        <v>63556.579999999994</v>
      </c>
      <c r="Q1895" t="str">
        <f>IF(Inventory[[#This Row],[Stockout_Risk_Score]] &gt;= 0.8, "Critical",
   IF(Inventory[[#This Row],[Stockout_Risk_Score]] &gt;= 0.6, "High",
      IF(Inventory[[#This Row],[Stockout_Risk_Score]] &gt;= 0.3, "Medium", "Low")
   )
)</f>
        <v>Critical</v>
      </c>
      <c r="R1895">
        <f>Inventory[[#This Row],[Lead_Time_Days]]*0.8</f>
        <v>4.8000000000000007</v>
      </c>
      <c r="S1895">
        <f>MAX(0,Inventory[[#This Row],[Daily_Demand]]*Inventory[[#This Row],[Adj_Lead_Time]]+Inventory[[#This Row],[Safety_Stock]]-Inventory[[#This Row],[Current_Inventory]])</f>
        <v>427.80000000000007</v>
      </c>
    </row>
    <row r="1896" spans="1:19" x14ac:dyDescent="0.25">
      <c r="A1896">
        <v>1895</v>
      </c>
      <c r="B1896" t="s">
        <v>1917</v>
      </c>
      <c r="C1896" s="4" t="s">
        <v>41</v>
      </c>
      <c r="D1896" t="s">
        <v>14</v>
      </c>
      <c r="E1896" s="4">
        <v>115</v>
      </c>
      <c r="F1896" s="4">
        <v>8</v>
      </c>
      <c r="G1896" s="4">
        <v>633</v>
      </c>
      <c r="H1896" s="4">
        <v>260</v>
      </c>
      <c r="I1896" s="4">
        <v>80</v>
      </c>
      <c r="J1896" s="6">
        <v>1187.28</v>
      </c>
      <c r="K1896" s="4">
        <v>0.36699999999999999</v>
      </c>
      <c r="L1896" s="4" t="s">
        <v>19</v>
      </c>
      <c r="M1896" s="4">
        <f>Inventory[[#This Row],[Daily_Demand]]*Inventory[[#This Row],[Lead_Time_Days]]</f>
        <v>920</v>
      </c>
      <c r="N1896" s="4">
        <f>MAX(0, Inventory[[#This Row],[Demand_Duration_Lead_time]]+Inventory[[#This Row],[Safety_Stock]]-Inventory[[#This Row],[Current_Inventory]])</f>
        <v>547</v>
      </c>
      <c r="O18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96" s="8">
        <f>Inventory[[#This Row],[Current_Inventory]]*Inventory[[#This Row],[Unit_Cost]]</f>
        <v>751548.24</v>
      </c>
      <c r="Q1896" t="str">
        <f>IF(Inventory[[#This Row],[Stockout_Risk_Score]] &gt;= 0.8, "Critical",
   IF(Inventory[[#This Row],[Stockout_Risk_Score]] &gt;= 0.6, "High",
      IF(Inventory[[#This Row],[Stockout_Risk_Score]] &gt;= 0.3, "Medium", "Low")
   )
)</f>
        <v>Medium</v>
      </c>
      <c r="R1896">
        <f>Inventory[[#This Row],[Lead_Time_Days]]*0.8</f>
        <v>6.4</v>
      </c>
      <c r="S1896">
        <f>MAX(0,Inventory[[#This Row],[Daily_Demand]]*Inventory[[#This Row],[Adj_Lead_Time]]+Inventory[[#This Row],[Safety_Stock]]-Inventory[[#This Row],[Current_Inventory]])</f>
        <v>363</v>
      </c>
    </row>
    <row r="1897" spans="1:19" x14ac:dyDescent="0.25">
      <c r="A1897">
        <v>1896</v>
      </c>
      <c r="B1897" t="s">
        <v>1918</v>
      </c>
      <c r="C1897" s="4" t="s">
        <v>21</v>
      </c>
      <c r="D1897" t="s">
        <v>14</v>
      </c>
      <c r="E1897" s="4">
        <v>33</v>
      </c>
      <c r="F1897" s="4">
        <v>12</v>
      </c>
      <c r="G1897" s="4">
        <v>622</v>
      </c>
      <c r="H1897" s="4">
        <v>103</v>
      </c>
      <c r="I1897" s="4">
        <v>371</v>
      </c>
      <c r="J1897" s="6">
        <v>1139.42</v>
      </c>
      <c r="K1897" s="4">
        <v>0.58199999999999996</v>
      </c>
      <c r="L1897" s="4" t="s">
        <v>19</v>
      </c>
      <c r="M1897" s="4">
        <f>Inventory[[#This Row],[Daily_Demand]]*Inventory[[#This Row],[Lead_Time_Days]]</f>
        <v>396</v>
      </c>
      <c r="N1897" s="4">
        <f>MAX(0, Inventory[[#This Row],[Demand_Duration_Lead_time]]+Inventory[[#This Row],[Safety_Stock]]-Inventory[[#This Row],[Current_Inventory]])</f>
        <v>0</v>
      </c>
      <c r="O18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97" s="8">
        <f>Inventory[[#This Row],[Current_Inventory]]*Inventory[[#This Row],[Unit_Cost]]</f>
        <v>708719.24</v>
      </c>
      <c r="Q1897" t="str">
        <f>IF(Inventory[[#This Row],[Stockout_Risk_Score]] &gt;= 0.8, "Critical",
   IF(Inventory[[#This Row],[Stockout_Risk_Score]] &gt;= 0.6, "High",
      IF(Inventory[[#This Row],[Stockout_Risk_Score]] &gt;= 0.3, "Medium", "Low")
   )
)</f>
        <v>Medium</v>
      </c>
      <c r="R1897">
        <f>Inventory[[#This Row],[Lead_Time_Days]]*0.8</f>
        <v>9.6000000000000014</v>
      </c>
      <c r="S1897">
        <f>MAX(0,Inventory[[#This Row],[Daily_Demand]]*Inventory[[#This Row],[Adj_Lead_Time]]+Inventory[[#This Row],[Safety_Stock]]-Inventory[[#This Row],[Current_Inventory]])</f>
        <v>0</v>
      </c>
    </row>
    <row r="1898" spans="1:19" x14ac:dyDescent="0.25">
      <c r="A1898">
        <v>1897</v>
      </c>
      <c r="B1898" t="s">
        <v>1919</v>
      </c>
      <c r="C1898" s="4" t="s">
        <v>17</v>
      </c>
      <c r="D1898" t="s">
        <v>22</v>
      </c>
      <c r="E1898" s="4">
        <v>128</v>
      </c>
      <c r="F1898" s="4">
        <v>11</v>
      </c>
      <c r="G1898" s="4">
        <v>61</v>
      </c>
      <c r="H1898" s="4">
        <v>31</v>
      </c>
      <c r="I1898" s="4">
        <v>299</v>
      </c>
      <c r="J1898" s="6">
        <v>1107.4000000000001</v>
      </c>
      <c r="K1898" s="4">
        <v>0.22600000000000001</v>
      </c>
      <c r="L1898" s="4" t="s">
        <v>19</v>
      </c>
      <c r="M1898" s="4">
        <f>Inventory[[#This Row],[Daily_Demand]]*Inventory[[#This Row],[Lead_Time_Days]]</f>
        <v>1408</v>
      </c>
      <c r="N1898" s="4">
        <f>MAX(0, Inventory[[#This Row],[Demand_Duration_Lead_time]]+Inventory[[#This Row],[Safety_Stock]]-Inventory[[#This Row],[Current_Inventory]])</f>
        <v>1378</v>
      </c>
      <c r="O18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898" s="8">
        <f>Inventory[[#This Row],[Current_Inventory]]*Inventory[[#This Row],[Unit_Cost]]</f>
        <v>67551.400000000009</v>
      </c>
      <c r="Q1898" t="str">
        <f>IF(Inventory[[#This Row],[Stockout_Risk_Score]] &gt;= 0.8, "Critical",
   IF(Inventory[[#This Row],[Stockout_Risk_Score]] &gt;= 0.6, "High",
      IF(Inventory[[#This Row],[Stockout_Risk_Score]] &gt;= 0.3, "Medium", "Low")
   )
)</f>
        <v>Low</v>
      </c>
      <c r="R1898">
        <f>Inventory[[#This Row],[Lead_Time_Days]]*0.8</f>
        <v>8.8000000000000007</v>
      </c>
      <c r="S1898">
        <f>MAX(0,Inventory[[#This Row],[Daily_Demand]]*Inventory[[#This Row],[Adj_Lead_Time]]+Inventory[[#This Row],[Safety_Stock]]-Inventory[[#This Row],[Current_Inventory]])</f>
        <v>1096.4000000000001</v>
      </c>
    </row>
    <row r="1899" spans="1:19" x14ac:dyDescent="0.25">
      <c r="A1899">
        <v>1898</v>
      </c>
      <c r="B1899" t="s">
        <v>1920</v>
      </c>
      <c r="C1899" s="4" t="s">
        <v>26</v>
      </c>
      <c r="D1899" t="s">
        <v>14</v>
      </c>
      <c r="E1899" s="4">
        <v>21</v>
      </c>
      <c r="F1899" s="4">
        <v>10</v>
      </c>
      <c r="G1899" s="4">
        <v>403</v>
      </c>
      <c r="H1899" s="4">
        <v>166</v>
      </c>
      <c r="I1899" s="4">
        <v>103</v>
      </c>
      <c r="J1899" s="6">
        <v>290.44</v>
      </c>
      <c r="K1899" s="4">
        <v>4.1000000000000002E-2</v>
      </c>
      <c r="L1899" s="4" t="s">
        <v>27</v>
      </c>
      <c r="M1899" s="4">
        <f>Inventory[[#This Row],[Daily_Demand]]*Inventory[[#This Row],[Lead_Time_Days]]</f>
        <v>210</v>
      </c>
      <c r="N1899" s="4">
        <f>MAX(0, Inventory[[#This Row],[Demand_Duration_Lead_time]]+Inventory[[#This Row],[Safety_Stock]]-Inventory[[#This Row],[Current_Inventory]])</f>
        <v>0</v>
      </c>
      <c r="O18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899" s="8">
        <f>Inventory[[#This Row],[Current_Inventory]]*Inventory[[#This Row],[Unit_Cost]]</f>
        <v>117047.31999999999</v>
      </c>
      <c r="Q1899" t="str">
        <f>IF(Inventory[[#This Row],[Stockout_Risk_Score]] &gt;= 0.8, "Critical",
   IF(Inventory[[#This Row],[Stockout_Risk_Score]] &gt;= 0.6, "High",
      IF(Inventory[[#This Row],[Stockout_Risk_Score]] &gt;= 0.3, "Medium", "Low")
   )
)</f>
        <v>Low</v>
      </c>
      <c r="R1899">
        <f>Inventory[[#This Row],[Lead_Time_Days]]*0.8</f>
        <v>8</v>
      </c>
      <c r="S1899">
        <f>MAX(0,Inventory[[#This Row],[Daily_Demand]]*Inventory[[#This Row],[Adj_Lead_Time]]+Inventory[[#This Row],[Safety_Stock]]-Inventory[[#This Row],[Current_Inventory]])</f>
        <v>0</v>
      </c>
    </row>
    <row r="1900" spans="1:19" x14ac:dyDescent="0.25">
      <c r="A1900">
        <v>1899</v>
      </c>
      <c r="B1900" t="s">
        <v>1921</v>
      </c>
      <c r="C1900" s="4" t="s">
        <v>26</v>
      </c>
      <c r="D1900" t="s">
        <v>22</v>
      </c>
      <c r="E1900" s="4">
        <v>18</v>
      </c>
      <c r="F1900" s="4">
        <v>6</v>
      </c>
      <c r="G1900" s="4">
        <v>608</v>
      </c>
      <c r="H1900" s="4">
        <v>98</v>
      </c>
      <c r="I1900" s="4">
        <v>59</v>
      </c>
      <c r="J1900" s="6">
        <v>908.35</v>
      </c>
      <c r="K1900" s="4">
        <v>0.17399999999999999</v>
      </c>
      <c r="L1900" s="4" t="s">
        <v>19</v>
      </c>
      <c r="M1900" s="4">
        <f>Inventory[[#This Row],[Daily_Demand]]*Inventory[[#This Row],[Lead_Time_Days]]</f>
        <v>108</v>
      </c>
      <c r="N1900" s="4">
        <f>MAX(0, Inventory[[#This Row],[Demand_Duration_Lead_time]]+Inventory[[#This Row],[Safety_Stock]]-Inventory[[#This Row],[Current_Inventory]])</f>
        <v>0</v>
      </c>
      <c r="O19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900" s="8">
        <f>Inventory[[#This Row],[Current_Inventory]]*Inventory[[#This Row],[Unit_Cost]]</f>
        <v>552276.80000000005</v>
      </c>
      <c r="Q1900" t="str">
        <f>IF(Inventory[[#This Row],[Stockout_Risk_Score]] &gt;= 0.8, "Critical",
   IF(Inventory[[#This Row],[Stockout_Risk_Score]] &gt;= 0.6, "High",
      IF(Inventory[[#This Row],[Stockout_Risk_Score]] &gt;= 0.3, "Medium", "Low")
   )
)</f>
        <v>Low</v>
      </c>
      <c r="R1900">
        <f>Inventory[[#This Row],[Lead_Time_Days]]*0.8</f>
        <v>4.8000000000000007</v>
      </c>
      <c r="S1900">
        <f>MAX(0,Inventory[[#This Row],[Daily_Demand]]*Inventory[[#This Row],[Adj_Lead_Time]]+Inventory[[#This Row],[Safety_Stock]]-Inventory[[#This Row],[Current_Inventory]])</f>
        <v>0</v>
      </c>
    </row>
    <row r="1901" spans="1:19" x14ac:dyDescent="0.25">
      <c r="A1901">
        <v>1900</v>
      </c>
      <c r="B1901" t="s">
        <v>1922</v>
      </c>
      <c r="C1901" s="4" t="s">
        <v>13</v>
      </c>
      <c r="D1901" t="s">
        <v>14</v>
      </c>
      <c r="E1901" s="4">
        <v>156</v>
      </c>
      <c r="F1901" s="4">
        <v>8</v>
      </c>
      <c r="G1901" s="4">
        <v>253</v>
      </c>
      <c r="H1901" s="4">
        <v>211</v>
      </c>
      <c r="I1901" s="4">
        <v>215</v>
      </c>
      <c r="J1901" s="6">
        <v>1633.41</v>
      </c>
      <c r="K1901" s="4">
        <v>4.5999999999999999E-2</v>
      </c>
      <c r="L1901" s="4" t="s">
        <v>27</v>
      </c>
      <c r="M1901" s="4">
        <f>Inventory[[#This Row],[Daily_Demand]]*Inventory[[#This Row],[Lead_Time_Days]]</f>
        <v>1248</v>
      </c>
      <c r="N1901" s="4">
        <f>MAX(0, Inventory[[#This Row],[Demand_Duration_Lead_time]]+Inventory[[#This Row],[Safety_Stock]]-Inventory[[#This Row],[Current_Inventory]])</f>
        <v>1206</v>
      </c>
      <c r="O19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01" s="8">
        <f>Inventory[[#This Row],[Current_Inventory]]*Inventory[[#This Row],[Unit_Cost]]</f>
        <v>413252.73000000004</v>
      </c>
      <c r="Q1901" t="str">
        <f>IF(Inventory[[#This Row],[Stockout_Risk_Score]] &gt;= 0.8, "Critical",
   IF(Inventory[[#This Row],[Stockout_Risk_Score]] &gt;= 0.6, "High",
      IF(Inventory[[#This Row],[Stockout_Risk_Score]] &gt;= 0.3, "Medium", "Low")
   )
)</f>
        <v>Low</v>
      </c>
      <c r="R1901">
        <f>Inventory[[#This Row],[Lead_Time_Days]]*0.8</f>
        <v>6.4</v>
      </c>
      <c r="S1901">
        <f>MAX(0,Inventory[[#This Row],[Daily_Demand]]*Inventory[[#This Row],[Adj_Lead_Time]]+Inventory[[#This Row],[Safety_Stock]]-Inventory[[#This Row],[Current_Inventory]])</f>
        <v>956.40000000000009</v>
      </c>
    </row>
    <row r="1902" spans="1:19" x14ac:dyDescent="0.25">
      <c r="A1902">
        <v>1901</v>
      </c>
      <c r="B1902" t="s">
        <v>1923</v>
      </c>
      <c r="C1902" s="4" t="s">
        <v>17</v>
      </c>
      <c r="D1902" t="s">
        <v>18</v>
      </c>
      <c r="E1902" s="4">
        <v>189</v>
      </c>
      <c r="F1902" s="4">
        <v>12</v>
      </c>
      <c r="G1902" s="4">
        <v>733</v>
      </c>
      <c r="H1902" s="4">
        <v>206</v>
      </c>
      <c r="I1902" s="4">
        <v>388</v>
      </c>
      <c r="J1902" s="6">
        <v>664.53</v>
      </c>
      <c r="K1902" s="4">
        <v>0.46899999999999997</v>
      </c>
      <c r="L1902" s="4" t="s">
        <v>15</v>
      </c>
      <c r="M1902" s="4">
        <f>Inventory[[#This Row],[Daily_Demand]]*Inventory[[#This Row],[Lead_Time_Days]]</f>
        <v>2268</v>
      </c>
      <c r="N1902" s="4">
        <f>MAX(0, Inventory[[#This Row],[Demand_Duration_Lead_time]]+Inventory[[#This Row],[Safety_Stock]]-Inventory[[#This Row],[Current_Inventory]])</f>
        <v>1741</v>
      </c>
      <c r="O19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02" s="8">
        <f>Inventory[[#This Row],[Current_Inventory]]*Inventory[[#This Row],[Unit_Cost]]</f>
        <v>487100.49</v>
      </c>
      <c r="Q1902" t="str">
        <f>IF(Inventory[[#This Row],[Stockout_Risk_Score]] &gt;= 0.8, "Critical",
   IF(Inventory[[#This Row],[Stockout_Risk_Score]] &gt;= 0.6, "High",
      IF(Inventory[[#This Row],[Stockout_Risk_Score]] &gt;= 0.3, "Medium", "Low")
   )
)</f>
        <v>Medium</v>
      </c>
      <c r="R1902">
        <f>Inventory[[#This Row],[Lead_Time_Days]]*0.8</f>
        <v>9.6000000000000014</v>
      </c>
      <c r="S1902">
        <f>MAX(0,Inventory[[#This Row],[Daily_Demand]]*Inventory[[#This Row],[Adj_Lead_Time]]+Inventory[[#This Row],[Safety_Stock]]-Inventory[[#This Row],[Current_Inventory]])</f>
        <v>1287.4000000000003</v>
      </c>
    </row>
    <row r="1903" spans="1:19" x14ac:dyDescent="0.25">
      <c r="A1903">
        <v>1902</v>
      </c>
      <c r="B1903" t="s">
        <v>1924</v>
      </c>
      <c r="C1903" s="4" t="s">
        <v>17</v>
      </c>
      <c r="D1903" t="s">
        <v>18</v>
      </c>
      <c r="E1903" s="4">
        <v>54</v>
      </c>
      <c r="F1903" s="4">
        <v>10</v>
      </c>
      <c r="G1903" s="4">
        <v>504</v>
      </c>
      <c r="H1903" s="4">
        <v>54</v>
      </c>
      <c r="I1903" s="4">
        <v>334</v>
      </c>
      <c r="J1903" s="6">
        <v>915.47</v>
      </c>
      <c r="K1903" s="4">
        <v>0.58699999999999997</v>
      </c>
      <c r="L1903" s="4" t="s">
        <v>15</v>
      </c>
      <c r="M1903" s="4">
        <f>Inventory[[#This Row],[Daily_Demand]]*Inventory[[#This Row],[Lead_Time_Days]]</f>
        <v>540</v>
      </c>
      <c r="N1903" s="4">
        <f>MAX(0, Inventory[[#This Row],[Demand_Duration_Lead_time]]+Inventory[[#This Row],[Safety_Stock]]-Inventory[[#This Row],[Current_Inventory]])</f>
        <v>90</v>
      </c>
      <c r="O19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03" s="8">
        <f>Inventory[[#This Row],[Current_Inventory]]*Inventory[[#This Row],[Unit_Cost]]</f>
        <v>461396.88</v>
      </c>
      <c r="Q1903" t="str">
        <f>IF(Inventory[[#This Row],[Stockout_Risk_Score]] &gt;= 0.8, "Critical",
   IF(Inventory[[#This Row],[Stockout_Risk_Score]] &gt;= 0.6, "High",
      IF(Inventory[[#This Row],[Stockout_Risk_Score]] &gt;= 0.3, "Medium", "Low")
   )
)</f>
        <v>Medium</v>
      </c>
      <c r="R1903">
        <f>Inventory[[#This Row],[Lead_Time_Days]]*0.8</f>
        <v>8</v>
      </c>
      <c r="S1903">
        <f>MAX(0,Inventory[[#This Row],[Daily_Demand]]*Inventory[[#This Row],[Adj_Lead_Time]]+Inventory[[#This Row],[Safety_Stock]]-Inventory[[#This Row],[Current_Inventory]])</f>
        <v>0</v>
      </c>
    </row>
    <row r="1904" spans="1:19" x14ac:dyDescent="0.25">
      <c r="A1904">
        <v>1903</v>
      </c>
      <c r="B1904" t="s">
        <v>1925</v>
      </c>
      <c r="C1904" s="4" t="s">
        <v>26</v>
      </c>
      <c r="D1904" t="s">
        <v>14</v>
      </c>
      <c r="E1904" s="4">
        <v>61</v>
      </c>
      <c r="F1904" s="4">
        <v>2</v>
      </c>
      <c r="G1904" s="4">
        <v>752</v>
      </c>
      <c r="H1904" s="4">
        <v>88</v>
      </c>
      <c r="I1904" s="4">
        <v>202</v>
      </c>
      <c r="J1904" s="6">
        <v>1012.97</v>
      </c>
      <c r="K1904" s="4">
        <v>4.4999999999999998E-2</v>
      </c>
      <c r="L1904" s="4" t="s">
        <v>15</v>
      </c>
      <c r="M1904" s="4">
        <f>Inventory[[#This Row],[Daily_Demand]]*Inventory[[#This Row],[Lead_Time_Days]]</f>
        <v>122</v>
      </c>
      <c r="N1904" s="4">
        <f>MAX(0, Inventory[[#This Row],[Demand_Duration_Lead_time]]+Inventory[[#This Row],[Safety_Stock]]-Inventory[[#This Row],[Current_Inventory]])</f>
        <v>0</v>
      </c>
      <c r="O19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904" s="8">
        <f>Inventory[[#This Row],[Current_Inventory]]*Inventory[[#This Row],[Unit_Cost]]</f>
        <v>761753.44000000006</v>
      </c>
      <c r="Q1904" t="str">
        <f>IF(Inventory[[#This Row],[Stockout_Risk_Score]] &gt;= 0.8, "Critical",
   IF(Inventory[[#This Row],[Stockout_Risk_Score]] &gt;= 0.6, "High",
      IF(Inventory[[#This Row],[Stockout_Risk_Score]] &gt;= 0.3, "Medium", "Low")
   )
)</f>
        <v>Low</v>
      </c>
      <c r="R1904">
        <f>Inventory[[#This Row],[Lead_Time_Days]]*0.8</f>
        <v>1.6</v>
      </c>
      <c r="S1904">
        <f>MAX(0,Inventory[[#This Row],[Daily_Demand]]*Inventory[[#This Row],[Adj_Lead_Time]]+Inventory[[#This Row],[Safety_Stock]]-Inventory[[#This Row],[Current_Inventory]])</f>
        <v>0</v>
      </c>
    </row>
    <row r="1905" spans="1:19" x14ac:dyDescent="0.25">
      <c r="A1905">
        <v>1904</v>
      </c>
      <c r="B1905" t="s">
        <v>1926</v>
      </c>
      <c r="C1905" s="4" t="s">
        <v>41</v>
      </c>
      <c r="D1905" t="s">
        <v>18</v>
      </c>
      <c r="E1905" s="4">
        <v>193</v>
      </c>
      <c r="F1905" s="4">
        <v>5</v>
      </c>
      <c r="G1905" s="4">
        <v>793</v>
      </c>
      <c r="H1905" s="4">
        <v>48</v>
      </c>
      <c r="I1905" s="4">
        <v>81</v>
      </c>
      <c r="J1905" s="6">
        <v>1732.33</v>
      </c>
      <c r="K1905" s="4">
        <v>0.09</v>
      </c>
      <c r="L1905" s="4" t="s">
        <v>15</v>
      </c>
      <c r="M1905" s="4">
        <f>Inventory[[#This Row],[Daily_Demand]]*Inventory[[#This Row],[Lead_Time_Days]]</f>
        <v>965</v>
      </c>
      <c r="N1905" s="4">
        <f>MAX(0, Inventory[[#This Row],[Demand_Duration_Lead_time]]+Inventory[[#This Row],[Safety_Stock]]-Inventory[[#This Row],[Current_Inventory]])</f>
        <v>220</v>
      </c>
      <c r="O19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05" s="8">
        <f>Inventory[[#This Row],[Current_Inventory]]*Inventory[[#This Row],[Unit_Cost]]</f>
        <v>1373737.69</v>
      </c>
      <c r="Q1905" t="str">
        <f>IF(Inventory[[#This Row],[Stockout_Risk_Score]] &gt;= 0.8, "Critical",
   IF(Inventory[[#This Row],[Stockout_Risk_Score]] &gt;= 0.6, "High",
      IF(Inventory[[#This Row],[Stockout_Risk_Score]] &gt;= 0.3, "Medium", "Low")
   )
)</f>
        <v>Low</v>
      </c>
      <c r="R1905">
        <f>Inventory[[#This Row],[Lead_Time_Days]]*0.8</f>
        <v>4</v>
      </c>
      <c r="S1905">
        <f>MAX(0,Inventory[[#This Row],[Daily_Demand]]*Inventory[[#This Row],[Adj_Lead_Time]]+Inventory[[#This Row],[Safety_Stock]]-Inventory[[#This Row],[Current_Inventory]])</f>
        <v>27</v>
      </c>
    </row>
    <row r="1906" spans="1:19" x14ac:dyDescent="0.25">
      <c r="A1906">
        <v>1905</v>
      </c>
      <c r="B1906" t="s">
        <v>1927</v>
      </c>
      <c r="C1906" s="4" t="s">
        <v>13</v>
      </c>
      <c r="D1906" t="s">
        <v>22</v>
      </c>
      <c r="E1906" s="4">
        <v>108</v>
      </c>
      <c r="F1906" s="4">
        <v>2</v>
      </c>
      <c r="G1906" s="4">
        <v>58</v>
      </c>
      <c r="H1906" s="4">
        <v>293</v>
      </c>
      <c r="I1906" s="4">
        <v>66</v>
      </c>
      <c r="J1906" s="6">
        <v>1328.42</v>
      </c>
      <c r="K1906" s="4">
        <v>0.48599999999999999</v>
      </c>
      <c r="L1906" s="4" t="s">
        <v>15</v>
      </c>
      <c r="M1906" s="4">
        <f>Inventory[[#This Row],[Daily_Demand]]*Inventory[[#This Row],[Lead_Time_Days]]</f>
        <v>216</v>
      </c>
      <c r="N1906" s="4">
        <f>MAX(0, Inventory[[#This Row],[Demand_Duration_Lead_time]]+Inventory[[#This Row],[Safety_Stock]]-Inventory[[#This Row],[Current_Inventory]])</f>
        <v>451</v>
      </c>
      <c r="O19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06" s="8">
        <f>Inventory[[#This Row],[Current_Inventory]]*Inventory[[#This Row],[Unit_Cost]]</f>
        <v>77048.36</v>
      </c>
      <c r="Q1906" t="str">
        <f>IF(Inventory[[#This Row],[Stockout_Risk_Score]] &gt;= 0.8, "Critical",
   IF(Inventory[[#This Row],[Stockout_Risk_Score]] &gt;= 0.6, "High",
      IF(Inventory[[#This Row],[Stockout_Risk_Score]] &gt;= 0.3, "Medium", "Low")
   )
)</f>
        <v>Medium</v>
      </c>
      <c r="R1906">
        <f>Inventory[[#This Row],[Lead_Time_Days]]*0.8</f>
        <v>1.6</v>
      </c>
      <c r="S1906">
        <f>MAX(0,Inventory[[#This Row],[Daily_Demand]]*Inventory[[#This Row],[Adj_Lead_Time]]+Inventory[[#This Row],[Safety_Stock]]-Inventory[[#This Row],[Current_Inventory]])</f>
        <v>407.8</v>
      </c>
    </row>
    <row r="1907" spans="1:19" x14ac:dyDescent="0.25">
      <c r="A1907">
        <v>1906</v>
      </c>
      <c r="B1907" t="s">
        <v>1928</v>
      </c>
      <c r="C1907" s="4" t="s">
        <v>17</v>
      </c>
      <c r="D1907" t="s">
        <v>14</v>
      </c>
      <c r="E1907" s="4">
        <v>43</v>
      </c>
      <c r="F1907" s="4">
        <v>9</v>
      </c>
      <c r="G1907" s="4">
        <v>30</v>
      </c>
      <c r="H1907" s="4">
        <v>164</v>
      </c>
      <c r="I1907" s="4">
        <v>350</v>
      </c>
      <c r="J1907" s="6">
        <v>245.39</v>
      </c>
      <c r="K1907" s="4">
        <v>0.79900000000000004</v>
      </c>
      <c r="L1907" s="4" t="s">
        <v>19</v>
      </c>
      <c r="M1907" s="4">
        <f>Inventory[[#This Row],[Daily_Demand]]*Inventory[[#This Row],[Lead_Time_Days]]</f>
        <v>387</v>
      </c>
      <c r="N1907" s="4">
        <f>MAX(0, Inventory[[#This Row],[Demand_Duration_Lead_time]]+Inventory[[#This Row],[Safety_Stock]]-Inventory[[#This Row],[Current_Inventory]])</f>
        <v>521</v>
      </c>
      <c r="O19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07" s="8">
        <f>Inventory[[#This Row],[Current_Inventory]]*Inventory[[#This Row],[Unit_Cost]]</f>
        <v>7361.7</v>
      </c>
      <c r="Q1907" t="str">
        <f>IF(Inventory[[#This Row],[Stockout_Risk_Score]] &gt;= 0.8, "Critical",
   IF(Inventory[[#This Row],[Stockout_Risk_Score]] &gt;= 0.6, "High",
      IF(Inventory[[#This Row],[Stockout_Risk_Score]] &gt;= 0.3, "Medium", "Low")
   )
)</f>
        <v>High</v>
      </c>
      <c r="R1907">
        <f>Inventory[[#This Row],[Lead_Time_Days]]*0.8</f>
        <v>7.2</v>
      </c>
      <c r="S1907">
        <f>MAX(0,Inventory[[#This Row],[Daily_Demand]]*Inventory[[#This Row],[Adj_Lead_Time]]+Inventory[[#This Row],[Safety_Stock]]-Inventory[[#This Row],[Current_Inventory]])</f>
        <v>443.6</v>
      </c>
    </row>
    <row r="1908" spans="1:19" x14ac:dyDescent="0.25">
      <c r="A1908">
        <v>1907</v>
      </c>
      <c r="B1908" t="s">
        <v>1929</v>
      </c>
      <c r="C1908" s="4" t="s">
        <v>26</v>
      </c>
      <c r="D1908" t="s">
        <v>22</v>
      </c>
      <c r="E1908" s="4">
        <v>187</v>
      </c>
      <c r="F1908" s="4">
        <v>4</v>
      </c>
      <c r="G1908" s="4">
        <v>643</v>
      </c>
      <c r="H1908" s="4">
        <v>158</v>
      </c>
      <c r="I1908" s="4">
        <v>354</v>
      </c>
      <c r="J1908" s="6">
        <v>1737.08</v>
      </c>
      <c r="K1908" s="4">
        <v>0.628</v>
      </c>
      <c r="L1908" s="4" t="s">
        <v>19</v>
      </c>
      <c r="M1908" s="4">
        <f>Inventory[[#This Row],[Daily_Demand]]*Inventory[[#This Row],[Lead_Time_Days]]</f>
        <v>748</v>
      </c>
      <c r="N1908" s="4">
        <f>MAX(0, Inventory[[#This Row],[Demand_Duration_Lead_time]]+Inventory[[#This Row],[Safety_Stock]]-Inventory[[#This Row],[Current_Inventory]])</f>
        <v>263</v>
      </c>
      <c r="O19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08" s="8">
        <f>Inventory[[#This Row],[Current_Inventory]]*Inventory[[#This Row],[Unit_Cost]]</f>
        <v>1116942.44</v>
      </c>
      <c r="Q1908" t="str">
        <f>IF(Inventory[[#This Row],[Stockout_Risk_Score]] &gt;= 0.8, "Critical",
   IF(Inventory[[#This Row],[Stockout_Risk_Score]] &gt;= 0.6, "High",
      IF(Inventory[[#This Row],[Stockout_Risk_Score]] &gt;= 0.3, "Medium", "Low")
   )
)</f>
        <v>High</v>
      </c>
      <c r="R1908">
        <f>Inventory[[#This Row],[Lead_Time_Days]]*0.8</f>
        <v>3.2</v>
      </c>
      <c r="S1908">
        <f>MAX(0,Inventory[[#This Row],[Daily_Demand]]*Inventory[[#This Row],[Adj_Lead_Time]]+Inventory[[#This Row],[Safety_Stock]]-Inventory[[#This Row],[Current_Inventory]])</f>
        <v>113.39999999999998</v>
      </c>
    </row>
    <row r="1909" spans="1:19" x14ac:dyDescent="0.25">
      <c r="A1909">
        <v>1908</v>
      </c>
      <c r="B1909" t="s">
        <v>1930</v>
      </c>
      <c r="C1909" s="4" t="s">
        <v>17</v>
      </c>
      <c r="D1909" t="s">
        <v>14</v>
      </c>
      <c r="E1909" s="4">
        <v>100</v>
      </c>
      <c r="F1909" s="4">
        <v>3</v>
      </c>
      <c r="G1909" s="4">
        <v>428</v>
      </c>
      <c r="H1909" s="4">
        <v>61</v>
      </c>
      <c r="I1909" s="4">
        <v>392</v>
      </c>
      <c r="J1909" s="6">
        <v>1672.53</v>
      </c>
      <c r="K1909" s="4">
        <v>0.105</v>
      </c>
      <c r="L1909" s="4" t="s">
        <v>15</v>
      </c>
      <c r="M1909" s="4">
        <f>Inventory[[#This Row],[Daily_Demand]]*Inventory[[#This Row],[Lead_Time_Days]]</f>
        <v>300</v>
      </c>
      <c r="N1909" s="4">
        <f>MAX(0, Inventory[[#This Row],[Demand_Duration_Lead_time]]+Inventory[[#This Row],[Safety_Stock]]-Inventory[[#This Row],[Current_Inventory]])</f>
        <v>0</v>
      </c>
      <c r="O19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09" s="8">
        <f>Inventory[[#This Row],[Current_Inventory]]*Inventory[[#This Row],[Unit_Cost]]</f>
        <v>715842.84</v>
      </c>
      <c r="Q1909" t="str">
        <f>IF(Inventory[[#This Row],[Stockout_Risk_Score]] &gt;= 0.8, "Critical",
   IF(Inventory[[#This Row],[Stockout_Risk_Score]] &gt;= 0.6, "High",
      IF(Inventory[[#This Row],[Stockout_Risk_Score]] &gt;= 0.3, "Medium", "Low")
   )
)</f>
        <v>Low</v>
      </c>
      <c r="R1909">
        <f>Inventory[[#This Row],[Lead_Time_Days]]*0.8</f>
        <v>2.4000000000000004</v>
      </c>
      <c r="S1909">
        <f>MAX(0,Inventory[[#This Row],[Daily_Demand]]*Inventory[[#This Row],[Adj_Lead_Time]]+Inventory[[#This Row],[Safety_Stock]]-Inventory[[#This Row],[Current_Inventory]])</f>
        <v>0</v>
      </c>
    </row>
    <row r="1910" spans="1:19" x14ac:dyDescent="0.25">
      <c r="A1910">
        <v>1909</v>
      </c>
      <c r="B1910" t="s">
        <v>1931</v>
      </c>
      <c r="C1910" s="4" t="s">
        <v>13</v>
      </c>
      <c r="D1910" t="s">
        <v>18</v>
      </c>
      <c r="E1910" s="4">
        <v>40</v>
      </c>
      <c r="F1910" s="4">
        <v>5</v>
      </c>
      <c r="G1910" s="4">
        <v>127</v>
      </c>
      <c r="H1910" s="4">
        <v>260</v>
      </c>
      <c r="I1910" s="4">
        <v>195</v>
      </c>
      <c r="J1910" s="6">
        <v>1519.61</v>
      </c>
      <c r="K1910" s="4">
        <v>0.88800000000000001</v>
      </c>
      <c r="L1910" s="4" t="s">
        <v>19</v>
      </c>
      <c r="M1910" s="4">
        <f>Inventory[[#This Row],[Daily_Demand]]*Inventory[[#This Row],[Lead_Time_Days]]</f>
        <v>200</v>
      </c>
      <c r="N1910" s="4">
        <f>MAX(0, Inventory[[#This Row],[Demand_Duration_Lead_time]]+Inventory[[#This Row],[Safety_Stock]]-Inventory[[#This Row],[Current_Inventory]])</f>
        <v>333</v>
      </c>
      <c r="O19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10" s="8">
        <f>Inventory[[#This Row],[Current_Inventory]]*Inventory[[#This Row],[Unit_Cost]]</f>
        <v>192990.47</v>
      </c>
      <c r="Q1910" t="str">
        <f>IF(Inventory[[#This Row],[Stockout_Risk_Score]] &gt;= 0.8, "Critical",
   IF(Inventory[[#This Row],[Stockout_Risk_Score]] &gt;= 0.6, "High",
      IF(Inventory[[#This Row],[Stockout_Risk_Score]] &gt;= 0.3, "Medium", "Low")
   )
)</f>
        <v>Critical</v>
      </c>
      <c r="R1910">
        <f>Inventory[[#This Row],[Lead_Time_Days]]*0.8</f>
        <v>4</v>
      </c>
      <c r="S1910">
        <f>MAX(0,Inventory[[#This Row],[Daily_Demand]]*Inventory[[#This Row],[Adj_Lead_Time]]+Inventory[[#This Row],[Safety_Stock]]-Inventory[[#This Row],[Current_Inventory]])</f>
        <v>293</v>
      </c>
    </row>
    <row r="1911" spans="1:19" x14ac:dyDescent="0.25">
      <c r="A1911">
        <v>1910</v>
      </c>
      <c r="B1911" t="s">
        <v>1932</v>
      </c>
      <c r="C1911" s="4" t="s">
        <v>13</v>
      </c>
      <c r="D1911" t="s">
        <v>22</v>
      </c>
      <c r="E1911" s="4">
        <v>118</v>
      </c>
      <c r="F1911" s="4">
        <v>12</v>
      </c>
      <c r="G1911" s="4">
        <v>113</v>
      </c>
      <c r="H1911" s="4">
        <v>156</v>
      </c>
      <c r="I1911" s="4">
        <v>124</v>
      </c>
      <c r="J1911" s="6">
        <v>958.81</v>
      </c>
      <c r="K1911" s="4">
        <v>0.91700000000000004</v>
      </c>
      <c r="L1911" s="4" t="s">
        <v>27</v>
      </c>
      <c r="M1911" s="4">
        <f>Inventory[[#This Row],[Daily_Demand]]*Inventory[[#This Row],[Lead_Time_Days]]</f>
        <v>1416</v>
      </c>
      <c r="N1911" s="4">
        <f>MAX(0, Inventory[[#This Row],[Demand_Duration_Lead_time]]+Inventory[[#This Row],[Safety_Stock]]-Inventory[[#This Row],[Current_Inventory]])</f>
        <v>1459</v>
      </c>
      <c r="O19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11" s="8">
        <f>Inventory[[#This Row],[Current_Inventory]]*Inventory[[#This Row],[Unit_Cost]]</f>
        <v>108345.53</v>
      </c>
      <c r="Q1911" t="str">
        <f>IF(Inventory[[#This Row],[Stockout_Risk_Score]] &gt;= 0.8, "Critical",
   IF(Inventory[[#This Row],[Stockout_Risk_Score]] &gt;= 0.6, "High",
      IF(Inventory[[#This Row],[Stockout_Risk_Score]] &gt;= 0.3, "Medium", "Low")
   )
)</f>
        <v>Critical</v>
      </c>
      <c r="R1911">
        <f>Inventory[[#This Row],[Lead_Time_Days]]*0.8</f>
        <v>9.6000000000000014</v>
      </c>
      <c r="S1911">
        <f>MAX(0,Inventory[[#This Row],[Daily_Demand]]*Inventory[[#This Row],[Adj_Lead_Time]]+Inventory[[#This Row],[Safety_Stock]]-Inventory[[#This Row],[Current_Inventory]])</f>
        <v>1175.8000000000002</v>
      </c>
    </row>
    <row r="1912" spans="1:19" x14ac:dyDescent="0.25">
      <c r="A1912">
        <v>1911</v>
      </c>
      <c r="B1912" t="s">
        <v>1933</v>
      </c>
      <c r="C1912" s="4" t="s">
        <v>21</v>
      </c>
      <c r="D1912" t="s">
        <v>18</v>
      </c>
      <c r="E1912" s="4">
        <v>41</v>
      </c>
      <c r="F1912" s="4">
        <v>4</v>
      </c>
      <c r="G1912" s="4">
        <v>103</v>
      </c>
      <c r="H1912" s="4">
        <v>267</v>
      </c>
      <c r="I1912" s="4">
        <v>173</v>
      </c>
      <c r="J1912" s="6">
        <v>1527.21</v>
      </c>
      <c r="K1912" s="4">
        <v>0.32500000000000001</v>
      </c>
      <c r="L1912" s="4" t="s">
        <v>27</v>
      </c>
      <c r="M1912" s="4">
        <f>Inventory[[#This Row],[Daily_Demand]]*Inventory[[#This Row],[Lead_Time_Days]]</f>
        <v>164</v>
      </c>
      <c r="N1912" s="4">
        <f>MAX(0, Inventory[[#This Row],[Demand_Duration_Lead_time]]+Inventory[[#This Row],[Safety_Stock]]-Inventory[[#This Row],[Current_Inventory]])</f>
        <v>328</v>
      </c>
      <c r="O19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12" s="8">
        <f>Inventory[[#This Row],[Current_Inventory]]*Inventory[[#This Row],[Unit_Cost]]</f>
        <v>157302.63</v>
      </c>
      <c r="Q1912" t="str">
        <f>IF(Inventory[[#This Row],[Stockout_Risk_Score]] &gt;= 0.8, "Critical",
   IF(Inventory[[#This Row],[Stockout_Risk_Score]] &gt;= 0.6, "High",
      IF(Inventory[[#This Row],[Stockout_Risk_Score]] &gt;= 0.3, "Medium", "Low")
   )
)</f>
        <v>Medium</v>
      </c>
      <c r="R1912">
        <f>Inventory[[#This Row],[Lead_Time_Days]]*0.8</f>
        <v>3.2</v>
      </c>
      <c r="S1912">
        <f>MAX(0,Inventory[[#This Row],[Daily_Demand]]*Inventory[[#This Row],[Adj_Lead_Time]]+Inventory[[#This Row],[Safety_Stock]]-Inventory[[#This Row],[Current_Inventory]])</f>
        <v>295.20000000000005</v>
      </c>
    </row>
    <row r="1913" spans="1:19" x14ac:dyDescent="0.25">
      <c r="A1913">
        <v>1912</v>
      </c>
      <c r="B1913" t="s">
        <v>1934</v>
      </c>
      <c r="C1913" s="4" t="s">
        <v>26</v>
      </c>
      <c r="D1913" t="s">
        <v>18</v>
      </c>
      <c r="E1913" s="4">
        <v>18</v>
      </c>
      <c r="F1913" s="4">
        <v>12</v>
      </c>
      <c r="G1913" s="4">
        <v>77</v>
      </c>
      <c r="H1913" s="4">
        <v>282</v>
      </c>
      <c r="I1913" s="4">
        <v>101</v>
      </c>
      <c r="J1913" s="6">
        <v>983.55</v>
      </c>
      <c r="K1913" s="4">
        <v>0.61599999999999999</v>
      </c>
      <c r="L1913" s="4" t="s">
        <v>19</v>
      </c>
      <c r="M1913" s="4">
        <f>Inventory[[#This Row],[Daily_Demand]]*Inventory[[#This Row],[Lead_Time_Days]]</f>
        <v>216</v>
      </c>
      <c r="N1913" s="4">
        <f>MAX(0, Inventory[[#This Row],[Demand_Duration_Lead_time]]+Inventory[[#This Row],[Safety_Stock]]-Inventory[[#This Row],[Current_Inventory]])</f>
        <v>421</v>
      </c>
      <c r="O19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13" s="8">
        <f>Inventory[[#This Row],[Current_Inventory]]*Inventory[[#This Row],[Unit_Cost]]</f>
        <v>75733.349999999991</v>
      </c>
      <c r="Q1913" t="str">
        <f>IF(Inventory[[#This Row],[Stockout_Risk_Score]] &gt;= 0.8, "Critical",
   IF(Inventory[[#This Row],[Stockout_Risk_Score]] &gt;= 0.6, "High",
      IF(Inventory[[#This Row],[Stockout_Risk_Score]] &gt;= 0.3, "Medium", "Low")
   )
)</f>
        <v>High</v>
      </c>
      <c r="R1913">
        <f>Inventory[[#This Row],[Lead_Time_Days]]*0.8</f>
        <v>9.6000000000000014</v>
      </c>
      <c r="S1913">
        <f>MAX(0,Inventory[[#This Row],[Daily_Demand]]*Inventory[[#This Row],[Adj_Lead_Time]]+Inventory[[#This Row],[Safety_Stock]]-Inventory[[#This Row],[Current_Inventory]])</f>
        <v>377.8</v>
      </c>
    </row>
    <row r="1914" spans="1:19" x14ac:dyDescent="0.25">
      <c r="A1914">
        <v>1913</v>
      </c>
      <c r="B1914" t="s">
        <v>1935</v>
      </c>
      <c r="C1914" s="4" t="s">
        <v>13</v>
      </c>
      <c r="D1914" t="s">
        <v>14</v>
      </c>
      <c r="E1914" s="4">
        <v>159</v>
      </c>
      <c r="F1914" s="4">
        <v>6</v>
      </c>
      <c r="G1914" s="4">
        <v>312</v>
      </c>
      <c r="H1914" s="4">
        <v>134</v>
      </c>
      <c r="I1914" s="4">
        <v>239</v>
      </c>
      <c r="J1914" s="6">
        <v>1486.42</v>
      </c>
      <c r="K1914" s="4">
        <v>0.49199999999999999</v>
      </c>
      <c r="L1914" s="4" t="s">
        <v>15</v>
      </c>
      <c r="M1914" s="4">
        <f>Inventory[[#This Row],[Daily_Demand]]*Inventory[[#This Row],[Lead_Time_Days]]</f>
        <v>954</v>
      </c>
      <c r="N1914" s="4">
        <f>MAX(0, Inventory[[#This Row],[Demand_Duration_Lead_time]]+Inventory[[#This Row],[Safety_Stock]]-Inventory[[#This Row],[Current_Inventory]])</f>
        <v>776</v>
      </c>
      <c r="O19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14" s="8">
        <f>Inventory[[#This Row],[Current_Inventory]]*Inventory[[#This Row],[Unit_Cost]]</f>
        <v>463763.04000000004</v>
      </c>
      <c r="Q1914" t="str">
        <f>IF(Inventory[[#This Row],[Stockout_Risk_Score]] &gt;= 0.8, "Critical",
   IF(Inventory[[#This Row],[Stockout_Risk_Score]] &gt;= 0.6, "High",
      IF(Inventory[[#This Row],[Stockout_Risk_Score]] &gt;= 0.3, "Medium", "Low")
   )
)</f>
        <v>Medium</v>
      </c>
      <c r="R1914">
        <f>Inventory[[#This Row],[Lead_Time_Days]]*0.8</f>
        <v>4.8000000000000007</v>
      </c>
      <c r="S1914">
        <f>MAX(0,Inventory[[#This Row],[Daily_Demand]]*Inventory[[#This Row],[Adj_Lead_Time]]+Inventory[[#This Row],[Safety_Stock]]-Inventory[[#This Row],[Current_Inventory]])</f>
        <v>585.20000000000016</v>
      </c>
    </row>
    <row r="1915" spans="1:19" x14ac:dyDescent="0.25">
      <c r="A1915">
        <v>1914</v>
      </c>
      <c r="B1915" t="s">
        <v>1936</v>
      </c>
      <c r="C1915" s="4" t="s">
        <v>21</v>
      </c>
      <c r="D1915" t="s">
        <v>22</v>
      </c>
      <c r="E1915" s="4">
        <v>127</v>
      </c>
      <c r="F1915" s="4">
        <v>14</v>
      </c>
      <c r="G1915" s="4">
        <v>35</v>
      </c>
      <c r="H1915" s="4">
        <v>213</v>
      </c>
      <c r="I1915" s="4">
        <v>190</v>
      </c>
      <c r="J1915" s="6">
        <v>1766.21</v>
      </c>
      <c r="K1915" s="4">
        <v>0.94199999999999995</v>
      </c>
      <c r="L1915" s="4" t="s">
        <v>15</v>
      </c>
      <c r="M1915" s="4">
        <f>Inventory[[#This Row],[Daily_Demand]]*Inventory[[#This Row],[Lead_Time_Days]]</f>
        <v>1778</v>
      </c>
      <c r="N1915" s="4">
        <f>MAX(0, Inventory[[#This Row],[Demand_Duration_Lead_time]]+Inventory[[#This Row],[Safety_Stock]]-Inventory[[#This Row],[Current_Inventory]])</f>
        <v>1956</v>
      </c>
      <c r="O19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15" s="8">
        <f>Inventory[[#This Row],[Current_Inventory]]*Inventory[[#This Row],[Unit_Cost]]</f>
        <v>61817.35</v>
      </c>
      <c r="Q1915" t="str">
        <f>IF(Inventory[[#This Row],[Stockout_Risk_Score]] &gt;= 0.8, "Critical",
   IF(Inventory[[#This Row],[Stockout_Risk_Score]] &gt;= 0.6, "High",
      IF(Inventory[[#This Row],[Stockout_Risk_Score]] &gt;= 0.3, "Medium", "Low")
   )
)</f>
        <v>Critical</v>
      </c>
      <c r="R1915">
        <f>Inventory[[#This Row],[Lead_Time_Days]]*0.8</f>
        <v>11.200000000000001</v>
      </c>
      <c r="S1915">
        <f>MAX(0,Inventory[[#This Row],[Daily_Demand]]*Inventory[[#This Row],[Adj_Lead_Time]]+Inventory[[#This Row],[Safety_Stock]]-Inventory[[#This Row],[Current_Inventory]])</f>
        <v>1600.4</v>
      </c>
    </row>
    <row r="1916" spans="1:19" x14ac:dyDescent="0.25">
      <c r="A1916">
        <v>1915</v>
      </c>
      <c r="B1916" t="s">
        <v>1937</v>
      </c>
      <c r="C1916" s="4" t="s">
        <v>21</v>
      </c>
      <c r="D1916" t="s">
        <v>18</v>
      </c>
      <c r="E1916" s="4">
        <v>87</v>
      </c>
      <c r="F1916" s="4">
        <v>9</v>
      </c>
      <c r="G1916" s="4">
        <v>496</v>
      </c>
      <c r="H1916" s="4">
        <v>265</v>
      </c>
      <c r="I1916" s="4">
        <v>137</v>
      </c>
      <c r="J1916" s="6">
        <v>1786.56</v>
      </c>
      <c r="K1916" s="4">
        <v>0.50900000000000001</v>
      </c>
      <c r="L1916" s="4" t="s">
        <v>27</v>
      </c>
      <c r="M1916" s="4">
        <f>Inventory[[#This Row],[Daily_Demand]]*Inventory[[#This Row],[Lead_Time_Days]]</f>
        <v>783</v>
      </c>
      <c r="N1916" s="4">
        <f>MAX(0, Inventory[[#This Row],[Demand_Duration_Lead_time]]+Inventory[[#This Row],[Safety_Stock]]-Inventory[[#This Row],[Current_Inventory]])</f>
        <v>552</v>
      </c>
      <c r="O19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16" s="8">
        <f>Inventory[[#This Row],[Current_Inventory]]*Inventory[[#This Row],[Unit_Cost]]</f>
        <v>886133.76000000001</v>
      </c>
      <c r="Q1916" t="str">
        <f>IF(Inventory[[#This Row],[Stockout_Risk_Score]] &gt;= 0.8, "Critical",
   IF(Inventory[[#This Row],[Stockout_Risk_Score]] &gt;= 0.6, "High",
      IF(Inventory[[#This Row],[Stockout_Risk_Score]] &gt;= 0.3, "Medium", "Low")
   )
)</f>
        <v>Medium</v>
      </c>
      <c r="R1916">
        <f>Inventory[[#This Row],[Lead_Time_Days]]*0.8</f>
        <v>7.2</v>
      </c>
      <c r="S1916">
        <f>MAX(0,Inventory[[#This Row],[Daily_Demand]]*Inventory[[#This Row],[Adj_Lead_Time]]+Inventory[[#This Row],[Safety_Stock]]-Inventory[[#This Row],[Current_Inventory]])</f>
        <v>395.4</v>
      </c>
    </row>
    <row r="1917" spans="1:19" x14ac:dyDescent="0.25">
      <c r="A1917">
        <v>1916</v>
      </c>
      <c r="B1917" t="s">
        <v>1938</v>
      </c>
      <c r="C1917" s="4" t="s">
        <v>17</v>
      </c>
      <c r="D1917" t="s">
        <v>14</v>
      </c>
      <c r="E1917" s="4">
        <v>163</v>
      </c>
      <c r="F1917" s="4">
        <v>11</v>
      </c>
      <c r="G1917" s="4">
        <v>624</v>
      </c>
      <c r="H1917" s="4">
        <v>140</v>
      </c>
      <c r="I1917" s="4">
        <v>133</v>
      </c>
      <c r="J1917" s="6">
        <v>936.43</v>
      </c>
      <c r="K1917" s="4">
        <v>0.96</v>
      </c>
      <c r="L1917" s="4" t="s">
        <v>19</v>
      </c>
      <c r="M1917" s="4">
        <f>Inventory[[#This Row],[Daily_Demand]]*Inventory[[#This Row],[Lead_Time_Days]]</f>
        <v>1793</v>
      </c>
      <c r="N1917" s="4">
        <f>MAX(0, Inventory[[#This Row],[Demand_Duration_Lead_time]]+Inventory[[#This Row],[Safety_Stock]]-Inventory[[#This Row],[Current_Inventory]])</f>
        <v>1309</v>
      </c>
      <c r="O19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17" s="8">
        <f>Inventory[[#This Row],[Current_Inventory]]*Inventory[[#This Row],[Unit_Cost]]</f>
        <v>584332.31999999995</v>
      </c>
      <c r="Q1917" t="str">
        <f>IF(Inventory[[#This Row],[Stockout_Risk_Score]] &gt;= 0.8, "Critical",
   IF(Inventory[[#This Row],[Stockout_Risk_Score]] &gt;= 0.6, "High",
      IF(Inventory[[#This Row],[Stockout_Risk_Score]] &gt;= 0.3, "Medium", "Low")
   )
)</f>
        <v>Critical</v>
      </c>
      <c r="R1917">
        <f>Inventory[[#This Row],[Lead_Time_Days]]*0.8</f>
        <v>8.8000000000000007</v>
      </c>
      <c r="S1917">
        <f>MAX(0,Inventory[[#This Row],[Daily_Demand]]*Inventory[[#This Row],[Adj_Lead_Time]]+Inventory[[#This Row],[Safety_Stock]]-Inventory[[#This Row],[Current_Inventory]])</f>
        <v>950.40000000000009</v>
      </c>
    </row>
    <row r="1918" spans="1:19" x14ac:dyDescent="0.25">
      <c r="A1918">
        <v>1917</v>
      </c>
      <c r="B1918" t="s">
        <v>1939</v>
      </c>
      <c r="C1918" s="4" t="s">
        <v>17</v>
      </c>
      <c r="D1918" t="s">
        <v>14</v>
      </c>
      <c r="E1918" s="4">
        <v>77</v>
      </c>
      <c r="F1918" s="4">
        <v>9</v>
      </c>
      <c r="G1918" s="4">
        <v>184</v>
      </c>
      <c r="H1918" s="4">
        <v>30</v>
      </c>
      <c r="I1918" s="4">
        <v>292</v>
      </c>
      <c r="J1918" s="6">
        <v>1725.72</v>
      </c>
      <c r="K1918" s="4">
        <v>0.19900000000000001</v>
      </c>
      <c r="L1918" s="4" t="s">
        <v>27</v>
      </c>
      <c r="M1918" s="4">
        <f>Inventory[[#This Row],[Daily_Demand]]*Inventory[[#This Row],[Lead_Time_Days]]</f>
        <v>693</v>
      </c>
      <c r="N1918" s="4">
        <f>MAX(0, Inventory[[#This Row],[Demand_Duration_Lead_time]]+Inventory[[#This Row],[Safety_Stock]]-Inventory[[#This Row],[Current_Inventory]])</f>
        <v>539</v>
      </c>
      <c r="O19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18" s="8">
        <f>Inventory[[#This Row],[Current_Inventory]]*Inventory[[#This Row],[Unit_Cost]]</f>
        <v>317532.48</v>
      </c>
      <c r="Q1918" t="str">
        <f>IF(Inventory[[#This Row],[Stockout_Risk_Score]] &gt;= 0.8, "Critical",
   IF(Inventory[[#This Row],[Stockout_Risk_Score]] &gt;= 0.6, "High",
      IF(Inventory[[#This Row],[Stockout_Risk_Score]] &gt;= 0.3, "Medium", "Low")
   )
)</f>
        <v>Low</v>
      </c>
      <c r="R1918">
        <f>Inventory[[#This Row],[Lead_Time_Days]]*0.8</f>
        <v>7.2</v>
      </c>
      <c r="S1918">
        <f>MAX(0,Inventory[[#This Row],[Daily_Demand]]*Inventory[[#This Row],[Adj_Lead_Time]]+Inventory[[#This Row],[Safety_Stock]]-Inventory[[#This Row],[Current_Inventory]])</f>
        <v>400.4</v>
      </c>
    </row>
    <row r="1919" spans="1:19" x14ac:dyDescent="0.25">
      <c r="A1919">
        <v>1918</v>
      </c>
      <c r="B1919" t="s">
        <v>1940</v>
      </c>
      <c r="C1919" s="4" t="s">
        <v>21</v>
      </c>
      <c r="D1919" t="s">
        <v>14</v>
      </c>
      <c r="E1919" s="4">
        <v>106</v>
      </c>
      <c r="F1919" s="4">
        <v>12</v>
      </c>
      <c r="G1919" s="4">
        <v>456</v>
      </c>
      <c r="H1919" s="4">
        <v>87</v>
      </c>
      <c r="I1919" s="4">
        <v>155</v>
      </c>
      <c r="J1919" s="6">
        <v>247.84</v>
      </c>
      <c r="K1919" s="4">
        <v>0.34599999999999997</v>
      </c>
      <c r="L1919" s="4" t="s">
        <v>19</v>
      </c>
      <c r="M1919" s="4">
        <f>Inventory[[#This Row],[Daily_Demand]]*Inventory[[#This Row],[Lead_Time_Days]]</f>
        <v>1272</v>
      </c>
      <c r="N1919" s="4">
        <f>MAX(0, Inventory[[#This Row],[Demand_Duration_Lead_time]]+Inventory[[#This Row],[Safety_Stock]]-Inventory[[#This Row],[Current_Inventory]])</f>
        <v>903</v>
      </c>
      <c r="O19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19" s="8">
        <f>Inventory[[#This Row],[Current_Inventory]]*Inventory[[#This Row],[Unit_Cost]]</f>
        <v>113015.04000000001</v>
      </c>
      <c r="Q1919" t="str">
        <f>IF(Inventory[[#This Row],[Stockout_Risk_Score]] &gt;= 0.8, "Critical",
   IF(Inventory[[#This Row],[Stockout_Risk_Score]] &gt;= 0.6, "High",
      IF(Inventory[[#This Row],[Stockout_Risk_Score]] &gt;= 0.3, "Medium", "Low")
   )
)</f>
        <v>Medium</v>
      </c>
      <c r="R1919">
        <f>Inventory[[#This Row],[Lead_Time_Days]]*0.8</f>
        <v>9.6000000000000014</v>
      </c>
      <c r="S1919">
        <f>MAX(0,Inventory[[#This Row],[Daily_Demand]]*Inventory[[#This Row],[Adj_Lead_Time]]+Inventory[[#This Row],[Safety_Stock]]-Inventory[[#This Row],[Current_Inventory]])</f>
        <v>648.60000000000014</v>
      </c>
    </row>
    <row r="1920" spans="1:19" x14ac:dyDescent="0.25">
      <c r="A1920">
        <v>1919</v>
      </c>
      <c r="B1920" t="s">
        <v>1941</v>
      </c>
      <c r="C1920" s="4" t="s">
        <v>17</v>
      </c>
      <c r="D1920" t="s">
        <v>18</v>
      </c>
      <c r="E1920" s="4">
        <v>85</v>
      </c>
      <c r="F1920" s="4">
        <v>8</v>
      </c>
      <c r="G1920" s="4">
        <v>746</v>
      </c>
      <c r="H1920" s="4">
        <v>60</v>
      </c>
      <c r="I1920" s="4">
        <v>141</v>
      </c>
      <c r="J1920" s="6">
        <v>248.55</v>
      </c>
      <c r="K1920" s="4">
        <v>0.78100000000000003</v>
      </c>
      <c r="L1920" s="4" t="s">
        <v>15</v>
      </c>
      <c r="M1920" s="4">
        <f>Inventory[[#This Row],[Daily_Demand]]*Inventory[[#This Row],[Lead_Time_Days]]</f>
        <v>680</v>
      </c>
      <c r="N1920" s="4">
        <f>MAX(0, Inventory[[#This Row],[Demand_Duration_Lead_time]]+Inventory[[#This Row],[Safety_Stock]]-Inventory[[#This Row],[Current_Inventory]])</f>
        <v>0</v>
      </c>
      <c r="O19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20" s="8">
        <f>Inventory[[#This Row],[Current_Inventory]]*Inventory[[#This Row],[Unit_Cost]]</f>
        <v>185418.30000000002</v>
      </c>
      <c r="Q1920" t="str">
        <f>IF(Inventory[[#This Row],[Stockout_Risk_Score]] &gt;= 0.8, "Critical",
   IF(Inventory[[#This Row],[Stockout_Risk_Score]] &gt;= 0.6, "High",
      IF(Inventory[[#This Row],[Stockout_Risk_Score]] &gt;= 0.3, "Medium", "Low")
   )
)</f>
        <v>High</v>
      </c>
      <c r="R1920">
        <f>Inventory[[#This Row],[Lead_Time_Days]]*0.8</f>
        <v>6.4</v>
      </c>
      <c r="S1920">
        <f>MAX(0,Inventory[[#This Row],[Daily_Demand]]*Inventory[[#This Row],[Adj_Lead_Time]]+Inventory[[#This Row],[Safety_Stock]]-Inventory[[#This Row],[Current_Inventory]])</f>
        <v>0</v>
      </c>
    </row>
    <row r="1921" spans="1:19" x14ac:dyDescent="0.25">
      <c r="A1921">
        <v>1920</v>
      </c>
      <c r="B1921" t="s">
        <v>1942</v>
      </c>
      <c r="C1921" s="4" t="s">
        <v>13</v>
      </c>
      <c r="D1921" t="s">
        <v>14</v>
      </c>
      <c r="E1921" s="4">
        <v>87</v>
      </c>
      <c r="F1921" s="4">
        <v>9</v>
      </c>
      <c r="G1921" s="4">
        <v>675</v>
      </c>
      <c r="H1921" s="4">
        <v>275</v>
      </c>
      <c r="I1921" s="4">
        <v>70</v>
      </c>
      <c r="J1921" s="6">
        <v>1119.1199999999999</v>
      </c>
      <c r="K1921" s="4">
        <v>0.78400000000000003</v>
      </c>
      <c r="L1921" s="4" t="s">
        <v>27</v>
      </c>
      <c r="M1921" s="4">
        <f>Inventory[[#This Row],[Daily_Demand]]*Inventory[[#This Row],[Lead_Time_Days]]</f>
        <v>783</v>
      </c>
      <c r="N1921" s="4">
        <f>MAX(0, Inventory[[#This Row],[Demand_Duration_Lead_time]]+Inventory[[#This Row],[Safety_Stock]]-Inventory[[#This Row],[Current_Inventory]])</f>
        <v>383</v>
      </c>
      <c r="O19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21" s="8">
        <f>Inventory[[#This Row],[Current_Inventory]]*Inventory[[#This Row],[Unit_Cost]]</f>
        <v>755405.99999999988</v>
      </c>
      <c r="Q1921" t="str">
        <f>IF(Inventory[[#This Row],[Stockout_Risk_Score]] &gt;= 0.8, "Critical",
   IF(Inventory[[#This Row],[Stockout_Risk_Score]] &gt;= 0.6, "High",
      IF(Inventory[[#This Row],[Stockout_Risk_Score]] &gt;= 0.3, "Medium", "Low")
   )
)</f>
        <v>High</v>
      </c>
      <c r="R1921">
        <f>Inventory[[#This Row],[Lead_Time_Days]]*0.8</f>
        <v>7.2</v>
      </c>
      <c r="S1921">
        <f>MAX(0,Inventory[[#This Row],[Daily_Demand]]*Inventory[[#This Row],[Adj_Lead_Time]]+Inventory[[#This Row],[Safety_Stock]]-Inventory[[#This Row],[Current_Inventory]])</f>
        <v>226.39999999999998</v>
      </c>
    </row>
    <row r="1922" spans="1:19" x14ac:dyDescent="0.25">
      <c r="A1922">
        <v>1921</v>
      </c>
      <c r="B1922" t="s">
        <v>1943</v>
      </c>
      <c r="C1922" s="4" t="s">
        <v>41</v>
      </c>
      <c r="D1922" t="s">
        <v>22</v>
      </c>
      <c r="E1922" s="4">
        <v>48</v>
      </c>
      <c r="F1922" s="4">
        <v>14</v>
      </c>
      <c r="G1922" s="4">
        <v>422</v>
      </c>
      <c r="H1922" s="4">
        <v>125</v>
      </c>
      <c r="I1922" s="4">
        <v>55</v>
      </c>
      <c r="J1922" s="6">
        <v>1321.1</v>
      </c>
      <c r="K1922" s="4">
        <v>0.73199999999999998</v>
      </c>
      <c r="L1922" s="4" t="s">
        <v>19</v>
      </c>
      <c r="M1922" s="4">
        <f>Inventory[[#This Row],[Daily_Demand]]*Inventory[[#This Row],[Lead_Time_Days]]</f>
        <v>672</v>
      </c>
      <c r="N1922" s="4">
        <f>MAX(0, Inventory[[#This Row],[Demand_Duration_Lead_time]]+Inventory[[#This Row],[Safety_Stock]]-Inventory[[#This Row],[Current_Inventory]])</f>
        <v>375</v>
      </c>
      <c r="O19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22" s="8">
        <f>Inventory[[#This Row],[Current_Inventory]]*Inventory[[#This Row],[Unit_Cost]]</f>
        <v>557504.19999999995</v>
      </c>
      <c r="Q1922" t="str">
        <f>IF(Inventory[[#This Row],[Stockout_Risk_Score]] &gt;= 0.8, "Critical",
   IF(Inventory[[#This Row],[Stockout_Risk_Score]] &gt;= 0.6, "High",
      IF(Inventory[[#This Row],[Stockout_Risk_Score]] &gt;= 0.3, "Medium", "Low")
   )
)</f>
        <v>High</v>
      </c>
      <c r="R1922">
        <f>Inventory[[#This Row],[Lead_Time_Days]]*0.8</f>
        <v>11.200000000000001</v>
      </c>
      <c r="S1922">
        <f>MAX(0,Inventory[[#This Row],[Daily_Demand]]*Inventory[[#This Row],[Adj_Lead_Time]]+Inventory[[#This Row],[Safety_Stock]]-Inventory[[#This Row],[Current_Inventory]])</f>
        <v>240.60000000000002</v>
      </c>
    </row>
    <row r="1923" spans="1:19" x14ac:dyDescent="0.25">
      <c r="A1923">
        <v>1922</v>
      </c>
      <c r="B1923" t="s">
        <v>1944</v>
      </c>
      <c r="C1923" s="4" t="s">
        <v>13</v>
      </c>
      <c r="D1923" t="s">
        <v>22</v>
      </c>
      <c r="E1923" s="4">
        <v>72</v>
      </c>
      <c r="F1923" s="4">
        <v>14</v>
      </c>
      <c r="G1923" s="4">
        <v>405</v>
      </c>
      <c r="H1923" s="4">
        <v>64</v>
      </c>
      <c r="I1923" s="4">
        <v>270</v>
      </c>
      <c r="J1923" s="6">
        <v>348.34</v>
      </c>
      <c r="K1923" s="4">
        <v>0.86</v>
      </c>
      <c r="L1923" s="4" t="s">
        <v>15</v>
      </c>
      <c r="M1923" s="4">
        <f>Inventory[[#This Row],[Daily_Demand]]*Inventory[[#This Row],[Lead_Time_Days]]</f>
        <v>1008</v>
      </c>
      <c r="N1923" s="4">
        <f>MAX(0, Inventory[[#This Row],[Demand_Duration_Lead_time]]+Inventory[[#This Row],[Safety_Stock]]-Inventory[[#This Row],[Current_Inventory]])</f>
        <v>667</v>
      </c>
      <c r="O19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23" s="8">
        <f>Inventory[[#This Row],[Current_Inventory]]*Inventory[[#This Row],[Unit_Cost]]</f>
        <v>141077.69999999998</v>
      </c>
      <c r="Q1923" t="str">
        <f>IF(Inventory[[#This Row],[Stockout_Risk_Score]] &gt;= 0.8, "Critical",
   IF(Inventory[[#This Row],[Stockout_Risk_Score]] &gt;= 0.6, "High",
      IF(Inventory[[#This Row],[Stockout_Risk_Score]] &gt;= 0.3, "Medium", "Low")
   )
)</f>
        <v>Critical</v>
      </c>
      <c r="R1923">
        <f>Inventory[[#This Row],[Lead_Time_Days]]*0.8</f>
        <v>11.200000000000001</v>
      </c>
      <c r="S1923">
        <f>MAX(0,Inventory[[#This Row],[Daily_Demand]]*Inventory[[#This Row],[Adj_Lead_Time]]+Inventory[[#This Row],[Safety_Stock]]-Inventory[[#This Row],[Current_Inventory]])</f>
        <v>465.40000000000009</v>
      </c>
    </row>
    <row r="1924" spans="1:19" x14ac:dyDescent="0.25">
      <c r="A1924">
        <v>1923</v>
      </c>
      <c r="B1924" t="s">
        <v>1945</v>
      </c>
      <c r="C1924" s="4" t="s">
        <v>21</v>
      </c>
      <c r="D1924" t="s">
        <v>18</v>
      </c>
      <c r="E1924" s="4">
        <v>52</v>
      </c>
      <c r="F1924" s="4">
        <v>6</v>
      </c>
      <c r="G1924" s="4">
        <v>157</v>
      </c>
      <c r="H1924" s="4">
        <v>60</v>
      </c>
      <c r="I1924" s="4">
        <v>358</v>
      </c>
      <c r="J1924" s="6">
        <v>970.75</v>
      </c>
      <c r="K1924" s="4">
        <v>0.70299999999999996</v>
      </c>
      <c r="L1924" s="4" t="s">
        <v>19</v>
      </c>
      <c r="M1924" s="4">
        <f>Inventory[[#This Row],[Daily_Demand]]*Inventory[[#This Row],[Lead_Time_Days]]</f>
        <v>312</v>
      </c>
      <c r="N1924" s="4">
        <f>MAX(0, Inventory[[#This Row],[Demand_Duration_Lead_time]]+Inventory[[#This Row],[Safety_Stock]]-Inventory[[#This Row],[Current_Inventory]])</f>
        <v>215</v>
      </c>
      <c r="O19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24" s="8">
        <f>Inventory[[#This Row],[Current_Inventory]]*Inventory[[#This Row],[Unit_Cost]]</f>
        <v>152407.75</v>
      </c>
      <c r="Q1924" t="str">
        <f>IF(Inventory[[#This Row],[Stockout_Risk_Score]] &gt;= 0.8, "Critical",
   IF(Inventory[[#This Row],[Stockout_Risk_Score]] &gt;= 0.6, "High",
      IF(Inventory[[#This Row],[Stockout_Risk_Score]] &gt;= 0.3, "Medium", "Low")
   )
)</f>
        <v>High</v>
      </c>
      <c r="R1924">
        <f>Inventory[[#This Row],[Lead_Time_Days]]*0.8</f>
        <v>4.8000000000000007</v>
      </c>
      <c r="S1924">
        <f>MAX(0,Inventory[[#This Row],[Daily_Demand]]*Inventory[[#This Row],[Adj_Lead_Time]]+Inventory[[#This Row],[Safety_Stock]]-Inventory[[#This Row],[Current_Inventory]])</f>
        <v>152.60000000000002</v>
      </c>
    </row>
    <row r="1925" spans="1:19" x14ac:dyDescent="0.25">
      <c r="A1925">
        <v>1924</v>
      </c>
      <c r="B1925" t="s">
        <v>1946</v>
      </c>
      <c r="C1925" s="4" t="s">
        <v>21</v>
      </c>
      <c r="D1925" t="s">
        <v>22</v>
      </c>
      <c r="E1925" s="4">
        <v>61</v>
      </c>
      <c r="F1925" s="4">
        <v>11</v>
      </c>
      <c r="G1925" s="4">
        <v>735</v>
      </c>
      <c r="H1925" s="4">
        <v>282</v>
      </c>
      <c r="I1925" s="4">
        <v>136</v>
      </c>
      <c r="J1925" s="6">
        <v>234.01</v>
      </c>
      <c r="K1925" s="4">
        <v>0.63600000000000001</v>
      </c>
      <c r="L1925" s="4" t="s">
        <v>15</v>
      </c>
      <c r="M1925" s="4">
        <f>Inventory[[#This Row],[Daily_Demand]]*Inventory[[#This Row],[Lead_Time_Days]]</f>
        <v>671</v>
      </c>
      <c r="N1925" s="4">
        <f>MAX(0, Inventory[[#This Row],[Demand_Duration_Lead_time]]+Inventory[[#This Row],[Safety_Stock]]-Inventory[[#This Row],[Current_Inventory]])</f>
        <v>218</v>
      </c>
      <c r="O19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25" s="8">
        <f>Inventory[[#This Row],[Current_Inventory]]*Inventory[[#This Row],[Unit_Cost]]</f>
        <v>171997.35</v>
      </c>
      <c r="Q1925" t="str">
        <f>IF(Inventory[[#This Row],[Stockout_Risk_Score]] &gt;= 0.8, "Critical",
   IF(Inventory[[#This Row],[Stockout_Risk_Score]] &gt;= 0.6, "High",
      IF(Inventory[[#This Row],[Stockout_Risk_Score]] &gt;= 0.3, "Medium", "Low")
   )
)</f>
        <v>High</v>
      </c>
      <c r="R1925">
        <f>Inventory[[#This Row],[Lead_Time_Days]]*0.8</f>
        <v>8.8000000000000007</v>
      </c>
      <c r="S1925">
        <f>MAX(0,Inventory[[#This Row],[Daily_Demand]]*Inventory[[#This Row],[Adj_Lead_Time]]+Inventory[[#This Row],[Safety_Stock]]-Inventory[[#This Row],[Current_Inventory]])</f>
        <v>83.800000000000068</v>
      </c>
    </row>
    <row r="1926" spans="1:19" x14ac:dyDescent="0.25">
      <c r="A1926">
        <v>1925</v>
      </c>
      <c r="B1926" t="s">
        <v>1947</v>
      </c>
      <c r="C1926" s="4" t="s">
        <v>13</v>
      </c>
      <c r="D1926" t="s">
        <v>14</v>
      </c>
      <c r="E1926" s="4">
        <v>79</v>
      </c>
      <c r="F1926" s="4">
        <v>11</v>
      </c>
      <c r="G1926" s="4">
        <v>741</v>
      </c>
      <c r="H1926" s="4">
        <v>263</v>
      </c>
      <c r="I1926" s="4">
        <v>229</v>
      </c>
      <c r="J1926" s="6">
        <v>1224.0899999999999</v>
      </c>
      <c r="K1926" s="4">
        <v>0.45900000000000002</v>
      </c>
      <c r="L1926" s="4" t="s">
        <v>19</v>
      </c>
      <c r="M1926" s="4">
        <f>Inventory[[#This Row],[Daily_Demand]]*Inventory[[#This Row],[Lead_Time_Days]]</f>
        <v>869</v>
      </c>
      <c r="N1926" s="4">
        <f>MAX(0, Inventory[[#This Row],[Demand_Duration_Lead_time]]+Inventory[[#This Row],[Safety_Stock]]-Inventory[[#This Row],[Current_Inventory]])</f>
        <v>391</v>
      </c>
      <c r="O19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26" s="8">
        <f>Inventory[[#This Row],[Current_Inventory]]*Inventory[[#This Row],[Unit_Cost]]</f>
        <v>907050.69</v>
      </c>
      <c r="Q1926" t="str">
        <f>IF(Inventory[[#This Row],[Stockout_Risk_Score]] &gt;= 0.8, "Critical",
   IF(Inventory[[#This Row],[Stockout_Risk_Score]] &gt;= 0.6, "High",
      IF(Inventory[[#This Row],[Stockout_Risk_Score]] &gt;= 0.3, "Medium", "Low")
   )
)</f>
        <v>Medium</v>
      </c>
      <c r="R1926">
        <f>Inventory[[#This Row],[Lead_Time_Days]]*0.8</f>
        <v>8.8000000000000007</v>
      </c>
      <c r="S1926">
        <f>MAX(0,Inventory[[#This Row],[Daily_Demand]]*Inventory[[#This Row],[Adj_Lead_Time]]+Inventory[[#This Row],[Safety_Stock]]-Inventory[[#This Row],[Current_Inventory]])</f>
        <v>217.20000000000005</v>
      </c>
    </row>
    <row r="1927" spans="1:19" x14ac:dyDescent="0.25">
      <c r="A1927">
        <v>1926</v>
      </c>
      <c r="B1927" t="s">
        <v>1948</v>
      </c>
      <c r="C1927" s="4" t="s">
        <v>17</v>
      </c>
      <c r="D1927" t="s">
        <v>18</v>
      </c>
      <c r="E1927" s="4">
        <v>26</v>
      </c>
      <c r="F1927" s="4">
        <v>12</v>
      </c>
      <c r="G1927" s="4">
        <v>550</v>
      </c>
      <c r="H1927" s="4">
        <v>70</v>
      </c>
      <c r="I1927" s="4">
        <v>391</v>
      </c>
      <c r="J1927" s="6">
        <v>1717.43</v>
      </c>
      <c r="K1927" s="4">
        <v>0.46700000000000003</v>
      </c>
      <c r="L1927" s="4" t="s">
        <v>27</v>
      </c>
      <c r="M1927" s="4">
        <f>Inventory[[#This Row],[Daily_Demand]]*Inventory[[#This Row],[Lead_Time_Days]]</f>
        <v>312</v>
      </c>
      <c r="N1927" s="4">
        <f>MAX(0, Inventory[[#This Row],[Demand_Duration_Lead_time]]+Inventory[[#This Row],[Safety_Stock]]-Inventory[[#This Row],[Current_Inventory]])</f>
        <v>0</v>
      </c>
      <c r="O19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27" s="8">
        <f>Inventory[[#This Row],[Current_Inventory]]*Inventory[[#This Row],[Unit_Cost]]</f>
        <v>944586.5</v>
      </c>
      <c r="Q1927" t="str">
        <f>IF(Inventory[[#This Row],[Stockout_Risk_Score]] &gt;= 0.8, "Critical",
   IF(Inventory[[#This Row],[Stockout_Risk_Score]] &gt;= 0.6, "High",
      IF(Inventory[[#This Row],[Stockout_Risk_Score]] &gt;= 0.3, "Medium", "Low")
   )
)</f>
        <v>Medium</v>
      </c>
      <c r="R1927">
        <f>Inventory[[#This Row],[Lead_Time_Days]]*0.8</f>
        <v>9.6000000000000014</v>
      </c>
      <c r="S1927">
        <f>MAX(0,Inventory[[#This Row],[Daily_Demand]]*Inventory[[#This Row],[Adj_Lead_Time]]+Inventory[[#This Row],[Safety_Stock]]-Inventory[[#This Row],[Current_Inventory]])</f>
        <v>0</v>
      </c>
    </row>
    <row r="1928" spans="1:19" x14ac:dyDescent="0.25">
      <c r="A1928">
        <v>1927</v>
      </c>
      <c r="B1928" t="s">
        <v>1949</v>
      </c>
      <c r="C1928" s="4" t="s">
        <v>17</v>
      </c>
      <c r="D1928" t="s">
        <v>14</v>
      </c>
      <c r="E1928" s="4">
        <v>136</v>
      </c>
      <c r="F1928" s="4">
        <v>13</v>
      </c>
      <c r="G1928" s="4">
        <v>312</v>
      </c>
      <c r="H1928" s="4">
        <v>234</v>
      </c>
      <c r="I1928" s="4">
        <v>295</v>
      </c>
      <c r="J1928" s="6">
        <v>1488.4</v>
      </c>
      <c r="K1928" s="4">
        <v>0.40600000000000003</v>
      </c>
      <c r="L1928" s="4" t="s">
        <v>19</v>
      </c>
      <c r="M1928" s="4">
        <f>Inventory[[#This Row],[Daily_Demand]]*Inventory[[#This Row],[Lead_Time_Days]]</f>
        <v>1768</v>
      </c>
      <c r="N1928" s="4">
        <f>MAX(0, Inventory[[#This Row],[Demand_Duration_Lead_time]]+Inventory[[#This Row],[Safety_Stock]]-Inventory[[#This Row],[Current_Inventory]])</f>
        <v>1690</v>
      </c>
      <c r="O19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28" s="8">
        <f>Inventory[[#This Row],[Current_Inventory]]*Inventory[[#This Row],[Unit_Cost]]</f>
        <v>464380.80000000005</v>
      </c>
      <c r="Q1928" t="str">
        <f>IF(Inventory[[#This Row],[Stockout_Risk_Score]] &gt;= 0.8, "Critical",
   IF(Inventory[[#This Row],[Stockout_Risk_Score]] &gt;= 0.6, "High",
      IF(Inventory[[#This Row],[Stockout_Risk_Score]] &gt;= 0.3, "Medium", "Low")
   )
)</f>
        <v>Medium</v>
      </c>
      <c r="R1928">
        <f>Inventory[[#This Row],[Lead_Time_Days]]*0.8</f>
        <v>10.4</v>
      </c>
      <c r="S1928">
        <f>MAX(0,Inventory[[#This Row],[Daily_Demand]]*Inventory[[#This Row],[Adj_Lead_Time]]+Inventory[[#This Row],[Safety_Stock]]-Inventory[[#This Row],[Current_Inventory]])</f>
        <v>1336.4</v>
      </c>
    </row>
    <row r="1929" spans="1:19" x14ac:dyDescent="0.25">
      <c r="A1929">
        <v>1928</v>
      </c>
      <c r="B1929" t="s">
        <v>1950</v>
      </c>
      <c r="C1929" s="4" t="s">
        <v>21</v>
      </c>
      <c r="D1929" t="s">
        <v>18</v>
      </c>
      <c r="E1929" s="4">
        <v>50</v>
      </c>
      <c r="F1929" s="4">
        <v>12</v>
      </c>
      <c r="G1929" s="4">
        <v>494</v>
      </c>
      <c r="H1929" s="4">
        <v>112</v>
      </c>
      <c r="I1929" s="4">
        <v>223</v>
      </c>
      <c r="J1929" s="6">
        <v>787.67</v>
      </c>
      <c r="K1929" s="4">
        <v>0.62</v>
      </c>
      <c r="L1929" s="4" t="s">
        <v>27</v>
      </c>
      <c r="M1929" s="4">
        <f>Inventory[[#This Row],[Daily_Demand]]*Inventory[[#This Row],[Lead_Time_Days]]</f>
        <v>600</v>
      </c>
      <c r="N1929" s="4">
        <f>MAX(0, Inventory[[#This Row],[Demand_Duration_Lead_time]]+Inventory[[#This Row],[Safety_Stock]]-Inventory[[#This Row],[Current_Inventory]])</f>
        <v>218</v>
      </c>
      <c r="O19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29" s="8">
        <f>Inventory[[#This Row],[Current_Inventory]]*Inventory[[#This Row],[Unit_Cost]]</f>
        <v>389108.98</v>
      </c>
      <c r="Q1929" t="str">
        <f>IF(Inventory[[#This Row],[Stockout_Risk_Score]] &gt;= 0.8, "Critical",
   IF(Inventory[[#This Row],[Stockout_Risk_Score]] &gt;= 0.6, "High",
      IF(Inventory[[#This Row],[Stockout_Risk_Score]] &gt;= 0.3, "Medium", "Low")
   )
)</f>
        <v>High</v>
      </c>
      <c r="R1929">
        <f>Inventory[[#This Row],[Lead_Time_Days]]*0.8</f>
        <v>9.6000000000000014</v>
      </c>
      <c r="S1929">
        <f>MAX(0,Inventory[[#This Row],[Daily_Demand]]*Inventory[[#This Row],[Adj_Lead_Time]]+Inventory[[#This Row],[Safety_Stock]]-Inventory[[#This Row],[Current_Inventory]])</f>
        <v>98</v>
      </c>
    </row>
    <row r="1930" spans="1:19" x14ac:dyDescent="0.25">
      <c r="A1930">
        <v>1929</v>
      </c>
      <c r="B1930" t="s">
        <v>1951</v>
      </c>
      <c r="C1930" s="4" t="s">
        <v>26</v>
      </c>
      <c r="D1930" t="s">
        <v>18</v>
      </c>
      <c r="E1930" s="4">
        <v>191</v>
      </c>
      <c r="F1930" s="4">
        <v>14</v>
      </c>
      <c r="G1930" s="4">
        <v>481</v>
      </c>
      <c r="H1930" s="4">
        <v>57</v>
      </c>
      <c r="I1930" s="4">
        <v>162</v>
      </c>
      <c r="J1930" s="6">
        <v>1987.9</v>
      </c>
      <c r="K1930" s="4">
        <v>0.40699999999999997</v>
      </c>
      <c r="L1930" s="4" t="s">
        <v>27</v>
      </c>
      <c r="M1930" s="4">
        <f>Inventory[[#This Row],[Daily_Demand]]*Inventory[[#This Row],[Lead_Time_Days]]</f>
        <v>2674</v>
      </c>
      <c r="N1930" s="4">
        <f>MAX(0, Inventory[[#This Row],[Demand_Duration_Lead_time]]+Inventory[[#This Row],[Safety_Stock]]-Inventory[[#This Row],[Current_Inventory]])</f>
        <v>2250</v>
      </c>
      <c r="O19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30" s="8">
        <f>Inventory[[#This Row],[Current_Inventory]]*Inventory[[#This Row],[Unit_Cost]]</f>
        <v>956179.9</v>
      </c>
      <c r="Q1930" t="str">
        <f>IF(Inventory[[#This Row],[Stockout_Risk_Score]] &gt;= 0.8, "Critical",
   IF(Inventory[[#This Row],[Stockout_Risk_Score]] &gt;= 0.6, "High",
      IF(Inventory[[#This Row],[Stockout_Risk_Score]] &gt;= 0.3, "Medium", "Low")
   )
)</f>
        <v>Medium</v>
      </c>
      <c r="R1930">
        <f>Inventory[[#This Row],[Lead_Time_Days]]*0.8</f>
        <v>11.200000000000001</v>
      </c>
      <c r="S1930">
        <f>MAX(0,Inventory[[#This Row],[Daily_Demand]]*Inventory[[#This Row],[Adj_Lead_Time]]+Inventory[[#This Row],[Safety_Stock]]-Inventory[[#This Row],[Current_Inventory]])</f>
        <v>1715.2000000000003</v>
      </c>
    </row>
    <row r="1931" spans="1:19" x14ac:dyDescent="0.25">
      <c r="A1931">
        <v>1930</v>
      </c>
      <c r="B1931" t="s">
        <v>1952</v>
      </c>
      <c r="C1931" s="4" t="s">
        <v>17</v>
      </c>
      <c r="D1931" t="s">
        <v>14</v>
      </c>
      <c r="E1931" s="4">
        <v>166</v>
      </c>
      <c r="F1931" s="4">
        <v>7</v>
      </c>
      <c r="G1931" s="4">
        <v>392</v>
      </c>
      <c r="H1931" s="4">
        <v>234</v>
      </c>
      <c r="I1931" s="4">
        <v>120</v>
      </c>
      <c r="J1931" s="6">
        <v>1342.72</v>
      </c>
      <c r="K1931" s="4">
        <v>0.14699999999999999</v>
      </c>
      <c r="L1931" s="4" t="s">
        <v>27</v>
      </c>
      <c r="M1931" s="4">
        <f>Inventory[[#This Row],[Daily_Demand]]*Inventory[[#This Row],[Lead_Time_Days]]</f>
        <v>1162</v>
      </c>
      <c r="N1931" s="4">
        <f>MAX(0, Inventory[[#This Row],[Demand_Duration_Lead_time]]+Inventory[[#This Row],[Safety_Stock]]-Inventory[[#This Row],[Current_Inventory]])</f>
        <v>1004</v>
      </c>
      <c r="O19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31" s="8">
        <f>Inventory[[#This Row],[Current_Inventory]]*Inventory[[#This Row],[Unit_Cost]]</f>
        <v>526346.23999999999</v>
      </c>
      <c r="Q1931" t="str">
        <f>IF(Inventory[[#This Row],[Stockout_Risk_Score]] &gt;= 0.8, "Critical",
   IF(Inventory[[#This Row],[Stockout_Risk_Score]] &gt;= 0.6, "High",
      IF(Inventory[[#This Row],[Stockout_Risk_Score]] &gt;= 0.3, "Medium", "Low")
   )
)</f>
        <v>Low</v>
      </c>
      <c r="R1931">
        <f>Inventory[[#This Row],[Lead_Time_Days]]*0.8</f>
        <v>5.6000000000000005</v>
      </c>
      <c r="S1931">
        <f>MAX(0,Inventory[[#This Row],[Daily_Demand]]*Inventory[[#This Row],[Adj_Lead_Time]]+Inventory[[#This Row],[Safety_Stock]]-Inventory[[#This Row],[Current_Inventory]])</f>
        <v>771.60000000000014</v>
      </c>
    </row>
    <row r="1932" spans="1:19" x14ac:dyDescent="0.25">
      <c r="A1932">
        <v>1931</v>
      </c>
      <c r="B1932" t="s">
        <v>1953</v>
      </c>
      <c r="C1932" s="4" t="s">
        <v>13</v>
      </c>
      <c r="D1932" t="s">
        <v>22</v>
      </c>
      <c r="E1932" s="4">
        <v>15</v>
      </c>
      <c r="F1932" s="4">
        <v>9</v>
      </c>
      <c r="G1932" s="4">
        <v>181</v>
      </c>
      <c r="H1932" s="4">
        <v>242</v>
      </c>
      <c r="I1932" s="4">
        <v>207</v>
      </c>
      <c r="J1932" s="6">
        <v>1639.73</v>
      </c>
      <c r="K1932" s="4">
        <v>0.107</v>
      </c>
      <c r="L1932" s="4" t="s">
        <v>15</v>
      </c>
      <c r="M1932" s="4">
        <f>Inventory[[#This Row],[Daily_Demand]]*Inventory[[#This Row],[Lead_Time_Days]]</f>
        <v>135</v>
      </c>
      <c r="N1932" s="4">
        <f>MAX(0, Inventory[[#This Row],[Demand_Duration_Lead_time]]+Inventory[[#This Row],[Safety_Stock]]-Inventory[[#This Row],[Current_Inventory]])</f>
        <v>196</v>
      </c>
      <c r="O19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32" s="8">
        <f>Inventory[[#This Row],[Current_Inventory]]*Inventory[[#This Row],[Unit_Cost]]</f>
        <v>296791.13</v>
      </c>
      <c r="Q1932" t="str">
        <f>IF(Inventory[[#This Row],[Stockout_Risk_Score]] &gt;= 0.8, "Critical",
   IF(Inventory[[#This Row],[Stockout_Risk_Score]] &gt;= 0.6, "High",
      IF(Inventory[[#This Row],[Stockout_Risk_Score]] &gt;= 0.3, "Medium", "Low")
   )
)</f>
        <v>Low</v>
      </c>
      <c r="R1932">
        <f>Inventory[[#This Row],[Lead_Time_Days]]*0.8</f>
        <v>7.2</v>
      </c>
      <c r="S1932">
        <f>MAX(0,Inventory[[#This Row],[Daily_Demand]]*Inventory[[#This Row],[Adj_Lead_Time]]+Inventory[[#This Row],[Safety_Stock]]-Inventory[[#This Row],[Current_Inventory]])</f>
        <v>169</v>
      </c>
    </row>
    <row r="1933" spans="1:19" x14ac:dyDescent="0.25">
      <c r="A1933">
        <v>1932</v>
      </c>
      <c r="B1933" t="s">
        <v>1954</v>
      </c>
      <c r="C1933" s="4" t="s">
        <v>17</v>
      </c>
      <c r="D1933" t="s">
        <v>22</v>
      </c>
      <c r="E1933" s="4">
        <v>35</v>
      </c>
      <c r="F1933" s="4">
        <v>14</v>
      </c>
      <c r="G1933" s="4">
        <v>661</v>
      </c>
      <c r="H1933" s="4">
        <v>79</v>
      </c>
      <c r="I1933" s="4">
        <v>348</v>
      </c>
      <c r="J1933" s="6">
        <v>1355.91</v>
      </c>
      <c r="K1933" s="4">
        <v>0.92400000000000004</v>
      </c>
      <c r="L1933" s="4" t="s">
        <v>27</v>
      </c>
      <c r="M1933" s="4">
        <f>Inventory[[#This Row],[Daily_Demand]]*Inventory[[#This Row],[Lead_Time_Days]]</f>
        <v>490</v>
      </c>
      <c r="N1933" s="4">
        <f>MAX(0, Inventory[[#This Row],[Demand_Duration_Lead_time]]+Inventory[[#This Row],[Safety_Stock]]-Inventory[[#This Row],[Current_Inventory]])</f>
        <v>0</v>
      </c>
      <c r="O19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33" s="8">
        <f>Inventory[[#This Row],[Current_Inventory]]*Inventory[[#This Row],[Unit_Cost]]</f>
        <v>896256.51</v>
      </c>
      <c r="Q1933" t="str">
        <f>IF(Inventory[[#This Row],[Stockout_Risk_Score]] &gt;= 0.8, "Critical",
   IF(Inventory[[#This Row],[Stockout_Risk_Score]] &gt;= 0.6, "High",
      IF(Inventory[[#This Row],[Stockout_Risk_Score]] &gt;= 0.3, "Medium", "Low")
   )
)</f>
        <v>Critical</v>
      </c>
      <c r="R1933">
        <f>Inventory[[#This Row],[Lead_Time_Days]]*0.8</f>
        <v>11.200000000000001</v>
      </c>
      <c r="S1933">
        <f>MAX(0,Inventory[[#This Row],[Daily_Demand]]*Inventory[[#This Row],[Adj_Lead_Time]]+Inventory[[#This Row],[Safety_Stock]]-Inventory[[#This Row],[Current_Inventory]])</f>
        <v>0</v>
      </c>
    </row>
    <row r="1934" spans="1:19" x14ac:dyDescent="0.25">
      <c r="A1934">
        <v>1933</v>
      </c>
      <c r="B1934" t="s">
        <v>1955</v>
      </c>
      <c r="C1934" s="4" t="s">
        <v>13</v>
      </c>
      <c r="D1934" t="s">
        <v>18</v>
      </c>
      <c r="E1934" s="4">
        <v>143</v>
      </c>
      <c r="F1934" s="4">
        <v>2</v>
      </c>
      <c r="G1934" s="4">
        <v>63</v>
      </c>
      <c r="H1934" s="4">
        <v>56</v>
      </c>
      <c r="I1934" s="4">
        <v>286</v>
      </c>
      <c r="J1934" s="6">
        <v>1979.36</v>
      </c>
      <c r="K1934" s="4">
        <v>2.5000000000000001E-2</v>
      </c>
      <c r="L1934" s="4" t="s">
        <v>27</v>
      </c>
      <c r="M1934" s="4">
        <f>Inventory[[#This Row],[Daily_Demand]]*Inventory[[#This Row],[Lead_Time_Days]]</f>
        <v>286</v>
      </c>
      <c r="N1934" s="4">
        <f>MAX(0, Inventory[[#This Row],[Demand_Duration_Lead_time]]+Inventory[[#This Row],[Safety_Stock]]-Inventory[[#This Row],[Current_Inventory]])</f>
        <v>279</v>
      </c>
      <c r="O19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34" s="8">
        <f>Inventory[[#This Row],[Current_Inventory]]*Inventory[[#This Row],[Unit_Cost]]</f>
        <v>124699.68</v>
      </c>
      <c r="Q1934" t="str">
        <f>IF(Inventory[[#This Row],[Stockout_Risk_Score]] &gt;= 0.8, "Critical",
   IF(Inventory[[#This Row],[Stockout_Risk_Score]] &gt;= 0.6, "High",
      IF(Inventory[[#This Row],[Stockout_Risk_Score]] &gt;= 0.3, "Medium", "Low")
   )
)</f>
        <v>Low</v>
      </c>
      <c r="R1934">
        <f>Inventory[[#This Row],[Lead_Time_Days]]*0.8</f>
        <v>1.6</v>
      </c>
      <c r="S1934">
        <f>MAX(0,Inventory[[#This Row],[Daily_Demand]]*Inventory[[#This Row],[Adj_Lead_Time]]+Inventory[[#This Row],[Safety_Stock]]-Inventory[[#This Row],[Current_Inventory]])</f>
        <v>221.8</v>
      </c>
    </row>
    <row r="1935" spans="1:19" x14ac:dyDescent="0.25">
      <c r="A1935">
        <v>1934</v>
      </c>
      <c r="B1935" t="s">
        <v>1956</v>
      </c>
      <c r="C1935" s="4" t="s">
        <v>21</v>
      </c>
      <c r="D1935" t="s">
        <v>14</v>
      </c>
      <c r="E1935" s="4">
        <v>124</v>
      </c>
      <c r="F1935" s="4">
        <v>7</v>
      </c>
      <c r="G1935" s="4">
        <v>102</v>
      </c>
      <c r="H1935" s="4">
        <v>237</v>
      </c>
      <c r="I1935" s="4">
        <v>236</v>
      </c>
      <c r="J1935" s="6">
        <v>1651.65</v>
      </c>
      <c r="K1935" s="4">
        <v>0.105</v>
      </c>
      <c r="L1935" s="4" t="s">
        <v>27</v>
      </c>
      <c r="M1935" s="4">
        <f>Inventory[[#This Row],[Daily_Demand]]*Inventory[[#This Row],[Lead_Time_Days]]</f>
        <v>868</v>
      </c>
      <c r="N1935" s="4">
        <f>MAX(0, Inventory[[#This Row],[Demand_Duration_Lead_time]]+Inventory[[#This Row],[Safety_Stock]]-Inventory[[#This Row],[Current_Inventory]])</f>
        <v>1003</v>
      </c>
      <c r="O19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35" s="8">
        <f>Inventory[[#This Row],[Current_Inventory]]*Inventory[[#This Row],[Unit_Cost]]</f>
        <v>168468.30000000002</v>
      </c>
      <c r="Q1935" t="str">
        <f>IF(Inventory[[#This Row],[Stockout_Risk_Score]] &gt;= 0.8, "Critical",
   IF(Inventory[[#This Row],[Stockout_Risk_Score]] &gt;= 0.6, "High",
      IF(Inventory[[#This Row],[Stockout_Risk_Score]] &gt;= 0.3, "Medium", "Low")
   )
)</f>
        <v>Low</v>
      </c>
      <c r="R1935">
        <f>Inventory[[#This Row],[Lead_Time_Days]]*0.8</f>
        <v>5.6000000000000005</v>
      </c>
      <c r="S1935">
        <f>MAX(0,Inventory[[#This Row],[Daily_Demand]]*Inventory[[#This Row],[Adj_Lead_Time]]+Inventory[[#This Row],[Safety_Stock]]-Inventory[[#This Row],[Current_Inventory]])</f>
        <v>829.40000000000009</v>
      </c>
    </row>
    <row r="1936" spans="1:19" x14ac:dyDescent="0.25">
      <c r="A1936">
        <v>1935</v>
      </c>
      <c r="B1936" t="s">
        <v>1957</v>
      </c>
      <c r="C1936" s="4" t="s">
        <v>17</v>
      </c>
      <c r="D1936" t="s">
        <v>14</v>
      </c>
      <c r="E1936" s="4">
        <v>60</v>
      </c>
      <c r="F1936" s="4">
        <v>7</v>
      </c>
      <c r="G1936" s="4">
        <v>655</v>
      </c>
      <c r="H1936" s="4">
        <v>19</v>
      </c>
      <c r="I1936" s="4">
        <v>292</v>
      </c>
      <c r="J1936" s="6">
        <v>1062.8800000000001</v>
      </c>
      <c r="K1936" s="4">
        <v>0.44500000000000001</v>
      </c>
      <c r="L1936" s="4" t="s">
        <v>15</v>
      </c>
      <c r="M1936" s="4">
        <f>Inventory[[#This Row],[Daily_Demand]]*Inventory[[#This Row],[Lead_Time_Days]]</f>
        <v>420</v>
      </c>
      <c r="N1936" s="4">
        <f>MAX(0, Inventory[[#This Row],[Demand_Duration_Lead_time]]+Inventory[[#This Row],[Safety_Stock]]-Inventory[[#This Row],[Current_Inventory]])</f>
        <v>0</v>
      </c>
      <c r="O19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36" s="8">
        <f>Inventory[[#This Row],[Current_Inventory]]*Inventory[[#This Row],[Unit_Cost]]</f>
        <v>696186.4</v>
      </c>
      <c r="Q1936" t="str">
        <f>IF(Inventory[[#This Row],[Stockout_Risk_Score]] &gt;= 0.8, "Critical",
   IF(Inventory[[#This Row],[Stockout_Risk_Score]] &gt;= 0.6, "High",
      IF(Inventory[[#This Row],[Stockout_Risk_Score]] &gt;= 0.3, "Medium", "Low")
   )
)</f>
        <v>Medium</v>
      </c>
      <c r="R1936">
        <f>Inventory[[#This Row],[Lead_Time_Days]]*0.8</f>
        <v>5.6000000000000005</v>
      </c>
      <c r="S1936">
        <f>MAX(0,Inventory[[#This Row],[Daily_Demand]]*Inventory[[#This Row],[Adj_Lead_Time]]+Inventory[[#This Row],[Safety_Stock]]-Inventory[[#This Row],[Current_Inventory]])</f>
        <v>0</v>
      </c>
    </row>
    <row r="1937" spans="1:19" x14ac:dyDescent="0.25">
      <c r="A1937">
        <v>1936</v>
      </c>
      <c r="B1937" t="s">
        <v>1958</v>
      </c>
      <c r="C1937" s="4" t="s">
        <v>13</v>
      </c>
      <c r="D1937" t="s">
        <v>18</v>
      </c>
      <c r="E1937" s="4">
        <v>42</v>
      </c>
      <c r="F1937" s="4">
        <v>12</v>
      </c>
      <c r="G1937" s="4">
        <v>558</v>
      </c>
      <c r="H1937" s="4">
        <v>194</v>
      </c>
      <c r="I1937" s="4">
        <v>215</v>
      </c>
      <c r="J1937" s="6">
        <v>765.42</v>
      </c>
      <c r="K1937" s="4">
        <v>0.26300000000000001</v>
      </c>
      <c r="L1937" s="4" t="s">
        <v>19</v>
      </c>
      <c r="M1937" s="4">
        <f>Inventory[[#This Row],[Daily_Demand]]*Inventory[[#This Row],[Lead_Time_Days]]</f>
        <v>504</v>
      </c>
      <c r="N1937" s="4">
        <f>MAX(0, Inventory[[#This Row],[Demand_Duration_Lead_time]]+Inventory[[#This Row],[Safety_Stock]]-Inventory[[#This Row],[Current_Inventory]])</f>
        <v>140</v>
      </c>
      <c r="O19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37" s="8">
        <f>Inventory[[#This Row],[Current_Inventory]]*Inventory[[#This Row],[Unit_Cost]]</f>
        <v>427104.36</v>
      </c>
      <c r="Q1937" t="str">
        <f>IF(Inventory[[#This Row],[Stockout_Risk_Score]] &gt;= 0.8, "Critical",
   IF(Inventory[[#This Row],[Stockout_Risk_Score]] &gt;= 0.6, "High",
      IF(Inventory[[#This Row],[Stockout_Risk_Score]] &gt;= 0.3, "Medium", "Low")
   )
)</f>
        <v>Low</v>
      </c>
      <c r="R1937">
        <f>Inventory[[#This Row],[Lead_Time_Days]]*0.8</f>
        <v>9.6000000000000014</v>
      </c>
      <c r="S1937">
        <f>MAX(0,Inventory[[#This Row],[Daily_Demand]]*Inventory[[#This Row],[Adj_Lead_Time]]+Inventory[[#This Row],[Safety_Stock]]-Inventory[[#This Row],[Current_Inventory]])</f>
        <v>39.200000000000045</v>
      </c>
    </row>
    <row r="1938" spans="1:19" x14ac:dyDescent="0.25">
      <c r="A1938">
        <v>1937</v>
      </c>
      <c r="B1938" t="s">
        <v>1959</v>
      </c>
      <c r="C1938" s="4" t="s">
        <v>21</v>
      </c>
      <c r="D1938" t="s">
        <v>22</v>
      </c>
      <c r="E1938" s="4">
        <v>25</v>
      </c>
      <c r="F1938" s="4">
        <v>14</v>
      </c>
      <c r="G1938" s="4">
        <v>538</v>
      </c>
      <c r="H1938" s="4">
        <v>89</v>
      </c>
      <c r="I1938" s="4">
        <v>83</v>
      </c>
      <c r="J1938" s="6">
        <v>1380.2</v>
      </c>
      <c r="K1938" s="4">
        <v>0.40600000000000003</v>
      </c>
      <c r="L1938" s="4" t="s">
        <v>15</v>
      </c>
      <c r="M1938" s="4">
        <f>Inventory[[#This Row],[Daily_Demand]]*Inventory[[#This Row],[Lead_Time_Days]]</f>
        <v>350</v>
      </c>
      <c r="N1938" s="4">
        <f>MAX(0, Inventory[[#This Row],[Demand_Duration_Lead_time]]+Inventory[[#This Row],[Safety_Stock]]-Inventory[[#This Row],[Current_Inventory]])</f>
        <v>0</v>
      </c>
      <c r="O19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38" s="8">
        <f>Inventory[[#This Row],[Current_Inventory]]*Inventory[[#This Row],[Unit_Cost]]</f>
        <v>742547.6</v>
      </c>
      <c r="Q1938" t="str">
        <f>IF(Inventory[[#This Row],[Stockout_Risk_Score]] &gt;= 0.8, "Critical",
   IF(Inventory[[#This Row],[Stockout_Risk_Score]] &gt;= 0.6, "High",
      IF(Inventory[[#This Row],[Stockout_Risk_Score]] &gt;= 0.3, "Medium", "Low")
   )
)</f>
        <v>Medium</v>
      </c>
      <c r="R1938">
        <f>Inventory[[#This Row],[Lead_Time_Days]]*0.8</f>
        <v>11.200000000000001</v>
      </c>
      <c r="S1938">
        <f>MAX(0,Inventory[[#This Row],[Daily_Demand]]*Inventory[[#This Row],[Adj_Lead_Time]]+Inventory[[#This Row],[Safety_Stock]]-Inventory[[#This Row],[Current_Inventory]])</f>
        <v>0</v>
      </c>
    </row>
    <row r="1939" spans="1:19" x14ac:dyDescent="0.25">
      <c r="A1939">
        <v>1938</v>
      </c>
      <c r="B1939" t="s">
        <v>1960</v>
      </c>
      <c r="C1939" s="4" t="s">
        <v>26</v>
      </c>
      <c r="D1939" t="s">
        <v>14</v>
      </c>
      <c r="E1939" s="4">
        <v>114</v>
      </c>
      <c r="F1939" s="4">
        <v>6</v>
      </c>
      <c r="G1939" s="4">
        <v>430</v>
      </c>
      <c r="H1939" s="4">
        <v>22</v>
      </c>
      <c r="I1939" s="4">
        <v>304</v>
      </c>
      <c r="J1939" s="6">
        <v>1200.93</v>
      </c>
      <c r="K1939" s="4">
        <v>0.11700000000000001</v>
      </c>
      <c r="L1939" s="4" t="s">
        <v>15</v>
      </c>
      <c r="M1939" s="4">
        <f>Inventory[[#This Row],[Daily_Demand]]*Inventory[[#This Row],[Lead_Time_Days]]</f>
        <v>684</v>
      </c>
      <c r="N1939" s="4">
        <f>MAX(0, Inventory[[#This Row],[Demand_Duration_Lead_time]]+Inventory[[#This Row],[Safety_Stock]]-Inventory[[#This Row],[Current_Inventory]])</f>
        <v>276</v>
      </c>
      <c r="O19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39" s="8">
        <f>Inventory[[#This Row],[Current_Inventory]]*Inventory[[#This Row],[Unit_Cost]]</f>
        <v>516399.9</v>
      </c>
      <c r="Q1939" t="str">
        <f>IF(Inventory[[#This Row],[Stockout_Risk_Score]] &gt;= 0.8, "Critical",
   IF(Inventory[[#This Row],[Stockout_Risk_Score]] &gt;= 0.6, "High",
      IF(Inventory[[#This Row],[Stockout_Risk_Score]] &gt;= 0.3, "Medium", "Low")
   )
)</f>
        <v>Low</v>
      </c>
      <c r="R1939">
        <f>Inventory[[#This Row],[Lead_Time_Days]]*0.8</f>
        <v>4.8000000000000007</v>
      </c>
      <c r="S1939">
        <f>MAX(0,Inventory[[#This Row],[Daily_Demand]]*Inventory[[#This Row],[Adj_Lead_Time]]+Inventory[[#This Row],[Safety_Stock]]-Inventory[[#This Row],[Current_Inventory]])</f>
        <v>139.20000000000005</v>
      </c>
    </row>
    <row r="1940" spans="1:19" x14ac:dyDescent="0.25">
      <c r="A1940">
        <v>1939</v>
      </c>
      <c r="B1940" t="s">
        <v>1961</v>
      </c>
      <c r="C1940" s="4" t="s">
        <v>13</v>
      </c>
      <c r="D1940" t="s">
        <v>22</v>
      </c>
      <c r="E1940" s="4">
        <v>98</v>
      </c>
      <c r="F1940" s="4">
        <v>5</v>
      </c>
      <c r="G1940" s="4">
        <v>360</v>
      </c>
      <c r="H1940" s="4">
        <v>93</v>
      </c>
      <c r="I1940" s="4">
        <v>351</v>
      </c>
      <c r="J1940" s="6">
        <v>1277.23</v>
      </c>
      <c r="K1940" s="4">
        <v>0.13100000000000001</v>
      </c>
      <c r="L1940" s="4" t="s">
        <v>19</v>
      </c>
      <c r="M1940" s="4">
        <f>Inventory[[#This Row],[Daily_Demand]]*Inventory[[#This Row],[Lead_Time_Days]]</f>
        <v>490</v>
      </c>
      <c r="N1940" s="4">
        <f>MAX(0, Inventory[[#This Row],[Demand_Duration_Lead_time]]+Inventory[[#This Row],[Safety_Stock]]-Inventory[[#This Row],[Current_Inventory]])</f>
        <v>223</v>
      </c>
      <c r="O19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40" s="8">
        <f>Inventory[[#This Row],[Current_Inventory]]*Inventory[[#This Row],[Unit_Cost]]</f>
        <v>459802.8</v>
      </c>
      <c r="Q1940" t="str">
        <f>IF(Inventory[[#This Row],[Stockout_Risk_Score]] &gt;= 0.8, "Critical",
   IF(Inventory[[#This Row],[Stockout_Risk_Score]] &gt;= 0.6, "High",
      IF(Inventory[[#This Row],[Stockout_Risk_Score]] &gt;= 0.3, "Medium", "Low")
   )
)</f>
        <v>Low</v>
      </c>
      <c r="R1940">
        <f>Inventory[[#This Row],[Lead_Time_Days]]*0.8</f>
        <v>4</v>
      </c>
      <c r="S1940">
        <f>MAX(0,Inventory[[#This Row],[Daily_Demand]]*Inventory[[#This Row],[Adj_Lead_Time]]+Inventory[[#This Row],[Safety_Stock]]-Inventory[[#This Row],[Current_Inventory]])</f>
        <v>125</v>
      </c>
    </row>
    <row r="1941" spans="1:19" x14ac:dyDescent="0.25">
      <c r="A1941">
        <v>1940</v>
      </c>
      <c r="B1941" t="s">
        <v>1962</v>
      </c>
      <c r="C1941" s="4" t="s">
        <v>26</v>
      </c>
      <c r="D1941" t="s">
        <v>22</v>
      </c>
      <c r="E1941" s="4">
        <v>142</v>
      </c>
      <c r="F1941" s="4">
        <v>2</v>
      </c>
      <c r="G1941" s="4">
        <v>730</v>
      </c>
      <c r="H1941" s="4">
        <v>95</v>
      </c>
      <c r="I1941" s="4">
        <v>269</v>
      </c>
      <c r="J1941" s="6">
        <v>718.87</v>
      </c>
      <c r="K1941" s="4">
        <v>0.80100000000000005</v>
      </c>
      <c r="L1941" s="4" t="s">
        <v>19</v>
      </c>
      <c r="M1941" s="4">
        <f>Inventory[[#This Row],[Daily_Demand]]*Inventory[[#This Row],[Lead_Time_Days]]</f>
        <v>284</v>
      </c>
      <c r="N1941" s="4">
        <f>MAX(0, Inventory[[#This Row],[Demand_Duration_Lead_time]]+Inventory[[#This Row],[Safety_Stock]]-Inventory[[#This Row],[Current_Inventory]])</f>
        <v>0</v>
      </c>
      <c r="O19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41" s="8">
        <f>Inventory[[#This Row],[Current_Inventory]]*Inventory[[#This Row],[Unit_Cost]]</f>
        <v>524775.1</v>
      </c>
      <c r="Q1941" t="str">
        <f>IF(Inventory[[#This Row],[Stockout_Risk_Score]] &gt;= 0.8, "Critical",
   IF(Inventory[[#This Row],[Stockout_Risk_Score]] &gt;= 0.6, "High",
      IF(Inventory[[#This Row],[Stockout_Risk_Score]] &gt;= 0.3, "Medium", "Low")
   )
)</f>
        <v>Critical</v>
      </c>
      <c r="R1941">
        <f>Inventory[[#This Row],[Lead_Time_Days]]*0.8</f>
        <v>1.6</v>
      </c>
      <c r="S1941">
        <f>MAX(0,Inventory[[#This Row],[Daily_Demand]]*Inventory[[#This Row],[Adj_Lead_Time]]+Inventory[[#This Row],[Safety_Stock]]-Inventory[[#This Row],[Current_Inventory]])</f>
        <v>0</v>
      </c>
    </row>
    <row r="1942" spans="1:19" x14ac:dyDescent="0.25">
      <c r="A1942">
        <v>1941</v>
      </c>
      <c r="B1942" t="s">
        <v>1963</v>
      </c>
      <c r="C1942" s="4" t="s">
        <v>26</v>
      </c>
      <c r="D1942" t="s">
        <v>18</v>
      </c>
      <c r="E1942" s="4">
        <v>158</v>
      </c>
      <c r="F1942" s="4">
        <v>12</v>
      </c>
      <c r="G1942" s="4">
        <v>643</v>
      </c>
      <c r="H1942" s="4">
        <v>166</v>
      </c>
      <c r="I1942" s="4">
        <v>81</v>
      </c>
      <c r="J1942" s="6">
        <v>886.02</v>
      </c>
      <c r="K1942" s="4">
        <v>0.75900000000000001</v>
      </c>
      <c r="L1942" s="4" t="s">
        <v>27</v>
      </c>
      <c r="M1942" s="4">
        <f>Inventory[[#This Row],[Daily_Demand]]*Inventory[[#This Row],[Lead_Time_Days]]</f>
        <v>1896</v>
      </c>
      <c r="N1942" s="4">
        <f>MAX(0, Inventory[[#This Row],[Demand_Duration_Lead_time]]+Inventory[[#This Row],[Safety_Stock]]-Inventory[[#This Row],[Current_Inventory]])</f>
        <v>1419</v>
      </c>
      <c r="O19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42" s="8">
        <f>Inventory[[#This Row],[Current_Inventory]]*Inventory[[#This Row],[Unit_Cost]]</f>
        <v>569710.86</v>
      </c>
      <c r="Q1942" t="str">
        <f>IF(Inventory[[#This Row],[Stockout_Risk_Score]] &gt;= 0.8, "Critical",
   IF(Inventory[[#This Row],[Stockout_Risk_Score]] &gt;= 0.6, "High",
      IF(Inventory[[#This Row],[Stockout_Risk_Score]] &gt;= 0.3, "Medium", "Low")
   )
)</f>
        <v>High</v>
      </c>
      <c r="R1942">
        <f>Inventory[[#This Row],[Lead_Time_Days]]*0.8</f>
        <v>9.6000000000000014</v>
      </c>
      <c r="S1942">
        <f>MAX(0,Inventory[[#This Row],[Daily_Demand]]*Inventory[[#This Row],[Adj_Lead_Time]]+Inventory[[#This Row],[Safety_Stock]]-Inventory[[#This Row],[Current_Inventory]])</f>
        <v>1039.8000000000002</v>
      </c>
    </row>
    <row r="1943" spans="1:19" x14ac:dyDescent="0.25">
      <c r="A1943">
        <v>1942</v>
      </c>
      <c r="B1943" t="s">
        <v>1964</v>
      </c>
      <c r="C1943" s="4" t="s">
        <v>41</v>
      </c>
      <c r="D1943" t="s">
        <v>18</v>
      </c>
      <c r="E1943" s="4">
        <v>140</v>
      </c>
      <c r="F1943" s="4">
        <v>11</v>
      </c>
      <c r="G1943" s="4">
        <v>108</v>
      </c>
      <c r="H1943" s="4">
        <v>153</v>
      </c>
      <c r="I1943" s="4">
        <v>306</v>
      </c>
      <c r="J1943" s="6">
        <v>1138.29</v>
      </c>
      <c r="K1943" s="4">
        <v>0.104</v>
      </c>
      <c r="L1943" s="4" t="s">
        <v>27</v>
      </c>
      <c r="M1943" s="4">
        <f>Inventory[[#This Row],[Daily_Demand]]*Inventory[[#This Row],[Lead_Time_Days]]</f>
        <v>1540</v>
      </c>
      <c r="N1943" s="4">
        <f>MAX(0, Inventory[[#This Row],[Demand_Duration_Lead_time]]+Inventory[[#This Row],[Safety_Stock]]-Inventory[[#This Row],[Current_Inventory]])</f>
        <v>1585</v>
      </c>
      <c r="O19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43" s="8">
        <f>Inventory[[#This Row],[Current_Inventory]]*Inventory[[#This Row],[Unit_Cost]]</f>
        <v>122935.31999999999</v>
      </c>
      <c r="Q1943" t="str">
        <f>IF(Inventory[[#This Row],[Stockout_Risk_Score]] &gt;= 0.8, "Critical",
   IF(Inventory[[#This Row],[Stockout_Risk_Score]] &gt;= 0.6, "High",
      IF(Inventory[[#This Row],[Stockout_Risk_Score]] &gt;= 0.3, "Medium", "Low")
   )
)</f>
        <v>Low</v>
      </c>
      <c r="R1943">
        <f>Inventory[[#This Row],[Lead_Time_Days]]*0.8</f>
        <v>8.8000000000000007</v>
      </c>
      <c r="S1943">
        <f>MAX(0,Inventory[[#This Row],[Daily_Demand]]*Inventory[[#This Row],[Adj_Lead_Time]]+Inventory[[#This Row],[Safety_Stock]]-Inventory[[#This Row],[Current_Inventory]])</f>
        <v>1277</v>
      </c>
    </row>
    <row r="1944" spans="1:19" x14ac:dyDescent="0.25">
      <c r="A1944">
        <v>1943</v>
      </c>
      <c r="B1944" t="s">
        <v>1965</v>
      </c>
      <c r="C1944" s="4" t="s">
        <v>17</v>
      </c>
      <c r="D1944" t="s">
        <v>22</v>
      </c>
      <c r="E1944" s="4">
        <v>12</v>
      </c>
      <c r="F1944" s="4">
        <v>12</v>
      </c>
      <c r="G1944" s="4">
        <v>659</v>
      </c>
      <c r="H1944" s="4">
        <v>72</v>
      </c>
      <c r="I1944" s="4">
        <v>282</v>
      </c>
      <c r="J1944" s="6">
        <v>1686.6</v>
      </c>
      <c r="K1944" s="4">
        <v>0.66800000000000004</v>
      </c>
      <c r="L1944" s="4" t="s">
        <v>19</v>
      </c>
      <c r="M1944" s="4">
        <f>Inventory[[#This Row],[Daily_Demand]]*Inventory[[#This Row],[Lead_Time_Days]]</f>
        <v>144</v>
      </c>
      <c r="N1944" s="4">
        <f>MAX(0, Inventory[[#This Row],[Demand_Duration_Lead_time]]+Inventory[[#This Row],[Safety_Stock]]-Inventory[[#This Row],[Current_Inventory]])</f>
        <v>0</v>
      </c>
      <c r="O19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944" s="8">
        <f>Inventory[[#This Row],[Current_Inventory]]*Inventory[[#This Row],[Unit_Cost]]</f>
        <v>1111469.3999999999</v>
      </c>
      <c r="Q1944" t="str">
        <f>IF(Inventory[[#This Row],[Stockout_Risk_Score]] &gt;= 0.8, "Critical",
   IF(Inventory[[#This Row],[Stockout_Risk_Score]] &gt;= 0.6, "High",
      IF(Inventory[[#This Row],[Stockout_Risk_Score]] &gt;= 0.3, "Medium", "Low")
   )
)</f>
        <v>High</v>
      </c>
      <c r="R1944">
        <f>Inventory[[#This Row],[Lead_Time_Days]]*0.8</f>
        <v>9.6000000000000014</v>
      </c>
      <c r="S1944">
        <f>MAX(0,Inventory[[#This Row],[Daily_Demand]]*Inventory[[#This Row],[Adj_Lead_Time]]+Inventory[[#This Row],[Safety_Stock]]-Inventory[[#This Row],[Current_Inventory]])</f>
        <v>0</v>
      </c>
    </row>
    <row r="1945" spans="1:19" x14ac:dyDescent="0.25">
      <c r="A1945">
        <v>1944</v>
      </c>
      <c r="B1945" t="s">
        <v>1966</v>
      </c>
      <c r="C1945" s="4" t="s">
        <v>13</v>
      </c>
      <c r="D1945" t="s">
        <v>14</v>
      </c>
      <c r="E1945" s="4">
        <v>192</v>
      </c>
      <c r="F1945" s="4">
        <v>9</v>
      </c>
      <c r="G1945" s="4">
        <v>249</v>
      </c>
      <c r="H1945" s="4">
        <v>52</v>
      </c>
      <c r="I1945" s="4">
        <v>264</v>
      </c>
      <c r="J1945" s="6">
        <v>1537.67</v>
      </c>
      <c r="K1945" s="4">
        <v>0.60899999999999999</v>
      </c>
      <c r="L1945" s="4" t="s">
        <v>19</v>
      </c>
      <c r="M1945" s="4">
        <f>Inventory[[#This Row],[Daily_Demand]]*Inventory[[#This Row],[Lead_Time_Days]]</f>
        <v>1728</v>
      </c>
      <c r="N1945" s="4">
        <f>MAX(0, Inventory[[#This Row],[Demand_Duration_Lead_time]]+Inventory[[#This Row],[Safety_Stock]]-Inventory[[#This Row],[Current_Inventory]])</f>
        <v>1531</v>
      </c>
      <c r="O19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45" s="8">
        <f>Inventory[[#This Row],[Current_Inventory]]*Inventory[[#This Row],[Unit_Cost]]</f>
        <v>382879.83</v>
      </c>
      <c r="Q1945" t="str">
        <f>IF(Inventory[[#This Row],[Stockout_Risk_Score]] &gt;= 0.8, "Critical",
   IF(Inventory[[#This Row],[Stockout_Risk_Score]] &gt;= 0.6, "High",
      IF(Inventory[[#This Row],[Stockout_Risk_Score]] &gt;= 0.3, "Medium", "Low")
   )
)</f>
        <v>High</v>
      </c>
      <c r="R1945">
        <f>Inventory[[#This Row],[Lead_Time_Days]]*0.8</f>
        <v>7.2</v>
      </c>
      <c r="S1945">
        <f>MAX(0,Inventory[[#This Row],[Daily_Demand]]*Inventory[[#This Row],[Adj_Lead_Time]]+Inventory[[#This Row],[Safety_Stock]]-Inventory[[#This Row],[Current_Inventory]])</f>
        <v>1185.4000000000001</v>
      </c>
    </row>
    <row r="1946" spans="1:19" x14ac:dyDescent="0.25">
      <c r="A1946">
        <v>1945</v>
      </c>
      <c r="B1946" t="s">
        <v>1967</v>
      </c>
      <c r="C1946" s="4" t="s">
        <v>26</v>
      </c>
      <c r="D1946" t="s">
        <v>14</v>
      </c>
      <c r="E1946" s="4">
        <v>76</v>
      </c>
      <c r="F1946" s="4">
        <v>7</v>
      </c>
      <c r="G1946" s="4">
        <v>37</v>
      </c>
      <c r="H1946" s="4">
        <v>167</v>
      </c>
      <c r="I1946" s="4">
        <v>291</v>
      </c>
      <c r="J1946" s="6">
        <v>281.38</v>
      </c>
      <c r="K1946" s="4">
        <v>0.71299999999999997</v>
      </c>
      <c r="L1946" s="4" t="s">
        <v>15</v>
      </c>
      <c r="M1946" s="4">
        <f>Inventory[[#This Row],[Daily_Demand]]*Inventory[[#This Row],[Lead_Time_Days]]</f>
        <v>532</v>
      </c>
      <c r="N1946" s="4">
        <f>MAX(0, Inventory[[#This Row],[Demand_Duration_Lead_time]]+Inventory[[#This Row],[Safety_Stock]]-Inventory[[#This Row],[Current_Inventory]])</f>
        <v>662</v>
      </c>
      <c r="O19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46" s="8">
        <f>Inventory[[#This Row],[Current_Inventory]]*Inventory[[#This Row],[Unit_Cost]]</f>
        <v>10411.06</v>
      </c>
      <c r="Q1946" t="str">
        <f>IF(Inventory[[#This Row],[Stockout_Risk_Score]] &gt;= 0.8, "Critical",
   IF(Inventory[[#This Row],[Stockout_Risk_Score]] &gt;= 0.6, "High",
      IF(Inventory[[#This Row],[Stockout_Risk_Score]] &gt;= 0.3, "Medium", "Low")
   )
)</f>
        <v>High</v>
      </c>
      <c r="R1946">
        <f>Inventory[[#This Row],[Lead_Time_Days]]*0.8</f>
        <v>5.6000000000000005</v>
      </c>
      <c r="S1946">
        <f>MAX(0,Inventory[[#This Row],[Daily_Demand]]*Inventory[[#This Row],[Adj_Lead_Time]]+Inventory[[#This Row],[Safety_Stock]]-Inventory[[#This Row],[Current_Inventory]])</f>
        <v>555.6</v>
      </c>
    </row>
    <row r="1947" spans="1:19" x14ac:dyDescent="0.25">
      <c r="A1947">
        <v>1946</v>
      </c>
      <c r="B1947" t="s">
        <v>1968</v>
      </c>
      <c r="C1947" s="4" t="s">
        <v>41</v>
      </c>
      <c r="D1947" t="s">
        <v>18</v>
      </c>
      <c r="E1947" s="4">
        <v>123</v>
      </c>
      <c r="F1947" s="4">
        <v>4</v>
      </c>
      <c r="G1947" s="4">
        <v>692</v>
      </c>
      <c r="H1947" s="4">
        <v>194</v>
      </c>
      <c r="I1947" s="4">
        <v>294</v>
      </c>
      <c r="J1947" s="6">
        <v>528.83000000000004</v>
      </c>
      <c r="K1947" s="4">
        <v>0.47399999999999998</v>
      </c>
      <c r="L1947" s="4" t="s">
        <v>15</v>
      </c>
      <c r="M1947" s="4">
        <f>Inventory[[#This Row],[Daily_Demand]]*Inventory[[#This Row],[Lead_Time_Days]]</f>
        <v>492</v>
      </c>
      <c r="N1947" s="4">
        <f>MAX(0, Inventory[[#This Row],[Demand_Duration_Lead_time]]+Inventory[[#This Row],[Safety_Stock]]-Inventory[[#This Row],[Current_Inventory]])</f>
        <v>0</v>
      </c>
      <c r="O19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47" s="8">
        <f>Inventory[[#This Row],[Current_Inventory]]*Inventory[[#This Row],[Unit_Cost]]</f>
        <v>365950.36000000004</v>
      </c>
      <c r="Q1947" t="str">
        <f>IF(Inventory[[#This Row],[Stockout_Risk_Score]] &gt;= 0.8, "Critical",
   IF(Inventory[[#This Row],[Stockout_Risk_Score]] &gt;= 0.6, "High",
      IF(Inventory[[#This Row],[Stockout_Risk_Score]] &gt;= 0.3, "Medium", "Low")
   )
)</f>
        <v>Medium</v>
      </c>
      <c r="R1947">
        <f>Inventory[[#This Row],[Lead_Time_Days]]*0.8</f>
        <v>3.2</v>
      </c>
      <c r="S1947">
        <f>MAX(0,Inventory[[#This Row],[Daily_Demand]]*Inventory[[#This Row],[Adj_Lead_Time]]+Inventory[[#This Row],[Safety_Stock]]-Inventory[[#This Row],[Current_Inventory]])</f>
        <v>0</v>
      </c>
    </row>
    <row r="1948" spans="1:19" x14ac:dyDescent="0.25">
      <c r="A1948">
        <v>1947</v>
      </c>
      <c r="B1948" t="s">
        <v>1969</v>
      </c>
      <c r="C1948" s="4" t="s">
        <v>21</v>
      </c>
      <c r="D1948" t="s">
        <v>22</v>
      </c>
      <c r="E1948" s="4">
        <v>38</v>
      </c>
      <c r="F1948" s="4">
        <v>13</v>
      </c>
      <c r="G1948" s="4">
        <v>300</v>
      </c>
      <c r="H1948" s="4">
        <v>295</v>
      </c>
      <c r="I1948" s="4">
        <v>69</v>
      </c>
      <c r="J1948" s="6">
        <v>101.98</v>
      </c>
      <c r="K1948" s="4">
        <v>0.27</v>
      </c>
      <c r="L1948" s="4" t="s">
        <v>15</v>
      </c>
      <c r="M1948" s="4">
        <f>Inventory[[#This Row],[Daily_Demand]]*Inventory[[#This Row],[Lead_Time_Days]]</f>
        <v>494</v>
      </c>
      <c r="N1948" s="4">
        <f>MAX(0, Inventory[[#This Row],[Demand_Duration_Lead_time]]+Inventory[[#This Row],[Safety_Stock]]-Inventory[[#This Row],[Current_Inventory]])</f>
        <v>489</v>
      </c>
      <c r="O19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48" s="8">
        <f>Inventory[[#This Row],[Current_Inventory]]*Inventory[[#This Row],[Unit_Cost]]</f>
        <v>30594</v>
      </c>
      <c r="Q1948" t="str">
        <f>IF(Inventory[[#This Row],[Stockout_Risk_Score]] &gt;= 0.8, "Critical",
   IF(Inventory[[#This Row],[Stockout_Risk_Score]] &gt;= 0.6, "High",
      IF(Inventory[[#This Row],[Stockout_Risk_Score]] &gt;= 0.3, "Medium", "Low")
   )
)</f>
        <v>Low</v>
      </c>
      <c r="R1948">
        <f>Inventory[[#This Row],[Lead_Time_Days]]*0.8</f>
        <v>10.4</v>
      </c>
      <c r="S1948">
        <f>MAX(0,Inventory[[#This Row],[Daily_Demand]]*Inventory[[#This Row],[Adj_Lead_Time]]+Inventory[[#This Row],[Safety_Stock]]-Inventory[[#This Row],[Current_Inventory]])</f>
        <v>390.20000000000005</v>
      </c>
    </row>
    <row r="1949" spans="1:19" x14ac:dyDescent="0.25">
      <c r="A1949">
        <v>1948</v>
      </c>
      <c r="B1949" t="s">
        <v>1970</v>
      </c>
      <c r="C1949" s="4" t="s">
        <v>13</v>
      </c>
      <c r="D1949" t="s">
        <v>14</v>
      </c>
      <c r="E1949" s="4">
        <v>148</v>
      </c>
      <c r="F1949" s="4">
        <v>4</v>
      </c>
      <c r="G1949" s="4">
        <v>441</v>
      </c>
      <c r="H1949" s="4">
        <v>33</v>
      </c>
      <c r="I1949" s="4">
        <v>259</v>
      </c>
      <c r="J1949" s="6">
        <v>65.52</v>
      </c>
      <c r="K1949" s="4">
        <v>0.66400000000000003</v>
      </c>
      <c r="L1949" s="4" t="s">
        <v>19</v>
      </c>
      <c r="M1949" s="4">
        <f>Inventory[[#This Row],[Daily_Demand]]*Inventory[[#This Row],[Lead_Time_Days]]</f>
        <v>592</v>
      </c>
      <c r="N1949" s="4">
        <f>MAX(0, Inventory[[#This Row],[Demand_Duration_Lead_time]]+Inventory[[#This Row],[Safety_Stock]]-Inventory[[#This Row],[Current_Inventory]])</f>
        <v>184</v>
      </c>
      <c r="O19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49" s="8">
        <f>Inventory[[#This Row],[Current_Inventory]]*Inventory[[#This Row],[Unit_Cost]]</f>
        <v>28894.32</v>
      </c>
      <c r="Q1949" t="str">
        <f>IF(Inventory[[#This Row],[Stockout_Risk_Score]] &gt;= 0.8, "Critical",
   IF(Inventory[[#This Row],[Stockout_Risk_Score]] &gt;= 0.6, "High",
      IF(Inventory[[#This Row],[Stockout_Risk_Score]] &gt;= 0.3, "Medium", "Low")
   )
)</f>
        <v>High</v>
      </c>
      <c r="R1949">
        <f>Inventory[[#This Row],[Lead_Time_Days]]*0.8</f>
        <v>3.2</v>
      </c>
      <c r="S1949">
        <f>MAX(0,Inventory[[#This Row],[Daily_Demand]]*Inventory[[#This Row],[Adj_Lead_Time]]+Inventory[[#This Row],[Safety_Stock]]-Inventory[[#This Row],[Current_Inventory]])</f>
        <v>65.600000000000023</v>
      </c>
    </row>
    <row r="1950" spans="1:19" x14ac:dyDescent="0.25">
      <c r="A1950">
        <v>1949</v>
      </c>
      <c r="B1950" t="s">
        <v>1971</v>
      </c>
      <c r="C1950" s="4" t="s">
        <v>26</v>
      </c>
      <c r="D1950" t="s">
        <v>14</v>
      </c>
      <c r="E1950" s="4">
        <v>109</v>
      </c>
      <c r="F1950" s="4">
        <v>13</v>
      </c>
      <c r="G1950" s="4">
        <v>697</v>
      </c>
      <c r="H1950" s="4">
        <v>214</v>
      </c>
      <c r="I1950" s="4">
        <v>259</v>
      </c>
      <c r="J1950" s="6">
        <v>487.53</v>
      </c>
      <c r="K1950" s="4">
        <v>0.371</v>
      </c>
      <c r="L1950" s="4" t="s">
        <v>27</v>
      </c>
      <c r="M1950" s="4">
        <f>Inventory[[#This Row],[Daily_Demand]]*Inventory[[#This Row],[Lead_Time_Days]]</f>
        <v>1417</v>
      </c>
      <c r="N1950" s="4">
        <f>MAX(0, Inventory[[#This Row],[Demand_Duration_Lead_time]]+Inventory[[#This Row],[Safety_Stock]]-Inventory[[#This Row],[Current_Inventory]])</f>
        <v>934</v>
      </c>
      <c r="O19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50" s="8">
        <f>Inventory[[#This Row],[Current_Inventory]]*Inventory[[#This Row],[Unit_Cost]]</f>
        <v>339808.41</v>
      </c>
      <c r="Q1950" t="str">
        <f>IF(Inventory[[#This Row],[Stockout_Risk_Score]] &gt;= 0.8, "Critical",
   IF(Inventory[[#This Row],[Stockout_Risk_Score]] &gt;= 0.6, "High",
      IF(Inventory[[#This Row],[Stockout_Risk_Score]] &gt;= 0.3, "Medium", "Low")
   )
)</f>
        <v>Medium</v>
      </c>
      <c r="R1950">
        <f>Inventory[[#This Row],[Lead_Time_Days]]*0.8</f>
        <v>10.4</v>
      </c>
      <c r="S1950">
        <f>MAX(0,Inventory[[#This Row],[Daily_Demand]]*Inventory[[#This Row],[Adj_Lead_Time]]+Inventory[[#This Row],[Safety_Stock]]-Inventory[[#This Row],[Current_Inventory]])</f>
        <v>650.60000000000014</v>
      </c>
    </row>
    <row r="1951" spans="1:19" x14ac:dyDescent="0.25">
      <c r="A1951">
        <v>1950</v>
      </c>
      <c r="B1951" t="s">
        <v>1972</v>
      </c>
      <c r="C1951" s="4" t="s">
        <v>17</v>
      </c>
      <c r="D1951" t="s">
        <v>18</v>
      </c>
      <c r="E1951" s="4">
        <v>145</v>
      </c>
      <c r="F1951" s="4">
        <v>7</v>
      </c>
      <c r="G1951" s="4">
        <v>791</v>
      </c>
      <c r="H1951" s="4">
        <v>233</v>
      </c>
      <c r="I1951" s="4">
        <v>121</v>
      </c>
      <c r="J1951" s="6">
        <v>1608.68</v>
      </c>
      <c r="K1951" s="4">
        <v>0.219</v>
      </c>
      <c r="L1951" s="4" t="s">
        <v>15</v>
      </c>
      <c r="M1951" s="4">
        <f>Inventory[[#This Row],[Daily_Demand]]*Inventory[[#This Row],[Lead_Time_Days]]</f>
        <v>1015</v>
      </c>
      <c r="N1951" s="4">
        <f>MAX(0, Inventory[[#This Row],[Demand_Duration_Lead_time]]+Inventory[[#This Row],[Safety_Stock]]-Inventory[[#This Row],[Current_Inventory]])</f>
        <v>457</v>
      </c>
      <c r="O19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51" s="8">
        <f>Inventory[[#This Row],[Current_Inventory]]*Inventory[[#This Row],[Unit_Cost]]</f>
        <v>1272465.8800000001</v>
      </c>
      <c r="Q1951" t="str">
        <f>IF(Inventory[[#This Row],[Stockout_Risk_Score]] &gt;= 0.8, "Critical",
   IF(Inventory[[#This Row],[Stockout_Risk_Score]] &gt;= 0.6, "High",
      IF(Inventory[[#This Row],[Stockout_Risk_Score]] &gt;= 0.3, "Medium", "Low")
   )
)</f>
        <v>Low</v>
      </c>
      <c r="R1951">
        <f>Inventory[[#This Row],[Lead_Time_Days]]*0.8</f>
        <v>5.6000000000000005</v>
      </c>
      <c r="S1951">
        <f>MAX(0,Inventory[[#This Row],[Daily_Demand]]*Inventory[[#This Row],[Adj_Lead_Time]]+Inventory[[#This Row],[Safety_Stock]]-Inventory[[#This Row],[Current_Inventory]])</f>
        <v>254</v>
      </c>
    </row>
    <row r="1952" spans="1:19" x14ac:dyDescent="0.25">
      <c r="A1952">
        <v>1951</v>
      </c>
      <c r="B1952" t="s">
        <v>1973</v>
      </c>
      <c r="C1952" s="4" t="s">
        <v>41</v>
      </c>
      <c r="D1952" t="s">
        <v>22</v>
      </c>
      <c r="E1952" s="4">
        <v>91</v>
      </c>
      <c r="F1952" s="4">
        <v>13</v>
      </c>
      <c r="G1952" s="4">
        <v>721</v>
      </c>
      <c r="H1952" s="4">
        <v>110</v>
      </c>
      <c r="I1952" s="4">
        <v>211</v>
      </c>
      <c r="J1952" s="6">
        <v>1814.26</v>
      </c>
      <c r="K1952" s="4">
        <v>0.40899999999999997</v>
      </c>
      <c r="L1952" s="4" t="s">
        <v>15</v>
      </c>
      <c r="M1952" s="4">
        <f>Inventory[[#This Row],[Daily_Demand]]*Inventory[[#This Row],[Lead_Time_Days]]</f>
        <v>1183</v>
      </c>
      <c r="N1952" s="4">
        <f>MAX(0, Inventory[[#This Row],[Demand_Duration_Lead_time]]+Inventory[[#This Row],[Safety_Stock]]-Inventory[[#This Row],[Current_Inventory]])</f>
        <v>572</v>
      </c>
      <c r="O19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52" s="8">
        <f>Inventory[[#This Row],[Current_Inventory]]*Inventory[[#This Row],[Unit_Cost]]</f>
        <v>1308081.46</v>
      </c>
      <c r="Q1952" t="str">
        <f>IF(Inventory[[#This Row],[Stockout_Risk_Score]] &gt;= 0.8, "Critical",
   IF(Inventory[[#This Row],[Stockout_Risk_Score]] &gt;= 0.6, "High",
      IF(Inventory[[#This Row],[Stockout_Risk_Score]] &gt;= 0.3, "Medium", "Low")
   )
)</f>
        <v>Medium</v>
      </c>
      <c r="R1952">
        <f>Inventory[[#This Row],[Lead_Time_Days]]*0.8</f>
        <v>10.4</v>
      </c>
      <c r="S1952">
        <f>MAX(0,Inventory[[#This Row],[Daily_Demand]]*Inventory[[#This Row],[Adj_Lead_Time]]+Inventory[[#This Row],[Safety_Stock]]-Inventory[[#This Row],[Current_Inventory]])</f>
        <v>335.40000000000009</v>
      </c>
    </row>
    <row r="1953" spans="1:19" x14ac:dyDescent="0.25">
      <c r="A1953">
        <v>1952</v>
      </c>
      <c r="B1953" t="s">
        <v>1974</v>
      </c>
      <c r="C1953" s="4" t="s">
        <v>26</v>
      </c>
      <c r="D1953" t="s">
        <v>14</v>
      </c>
      <c r="E1953" s="4">
        <v>154</v>
      </c>
      <c r="F1953" s="4">
        <v>8</v>
      </c>
      <c r="G1953" s="4">
        <v>357</v>
      </c>
      <c r="H1953" s="4">
        <v>213</v>
      </c>
      <c r="I1953" s="4">
        <v>227</v>
      </c>
      <c r="J1953" s="6">
        <v>813.95</v>
      </c>
      <c r="K1953" s="4">
        <v>0.76300000000000001</v>
      </c>
      <c r="L1953" s="4" t="s">
        <v>19</v>
      </c>
      <c r="M1953" s="4">
        <f>Inventory[[#This Row],[Daily_Demand]]*Inventory[[#This Row],[Lead_Time_Days]]</f>
        <v>1232</v>
      </c>
      <c r="N1953" s="4">
        <f>MAX(0, Inventory[[#This Row],[Demand_Duration_Lead_time]]+Inventory[[#This Row],[Safety_Stock]]-Inventory[[#This Row],[Current_Inventory]])</f>
        <v>1088</v>
      </c>
      <c r="O19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53" s="8">
        <f>Inventory[[#This Row],[Current_Inventory]]*Inventory[[#This Row],[Unit_Cost]]</f>
        <v>290580.15000000002</v>
      </c>
      <c r="Q1953" t="str">
        <f>IF(Inventory[[#This Row],[Stockout_Risk_Score]] &gt;= 0.8, "Critical",
   IF(Inventory[[#This Row],[Stockout_Risk_Score]] &gt;= 0.6, "High",
      IF(Inventory[[#This Row],[Stockout_Risk_Score]] &gt;= 0.3, "Medium", "Low")
   )
)</f>
        <v>High</v>
      </c>
      <c r="R1953">
        <f>Inventory[[#This Row],[Lead_Time_Days]]*0.8</f>
        <v>6.4</v>
      </c>
      <c r="S1953">
        <f>MAX(0,Inventory[[#This Row],[Daily_Demand]]*Inventory[[#This Row],[Adj_Lead_Time]]+Inventory[[#This Row],[Safety_Stock]]-Inventory[[#This Row],[Current_Inventory]])</f>
        <v>841.59999999999991</v>
      </c>
    </row>
    <row r="1954" spans="1:19" x14ac:dyDescent="0.25">
      <c r="A1954">
        <v>1953</v>
      </c>
      <c r="B1954" t="s">
        <v>1975</v>
      </c>
      <c r="C1954" s="4" t="s">
        <v>17</v>
      </c>
      <c r="D1954" t="s">
        <v>18</v>
      </c>
      <c r="E1954" s="4">
        <v>159</v>
      </c>
      <c r="F1954" s="4">
        <v>9</v>
      </c>
      <c r="G1954" s="4">
        <v>285</v>
      </c>
      <c r="H1954" s="4">
        <v>17</v>
      </c>
      <c r="I1954" s="4">
        <v>60</v>
      </c>
      <c r="J1954" s="6">
        <v>1148.24</v>
      </c>
      <c r="K1954" s="4">
        <v>0.47599999999999998</v>
      </c>
      <c r="L1954" s="4" t="s">
        <v>15</v>
      </c>
      <c r="M1954" s="4">
        <f>Inventory[[#This Row],[Daily_Demand]]*Inventory[[#This Row],[Lead_Time_Days]]</f>
        <v>1431</v>
      </c>
      <c r="N1954" s="4">
        <f>MAX(0, Inventory[[#This Row],[Demand_Duration_Lead_time]]+Inventory[[#This Row],[Safety_Stock]]-Inventory[[#This Row],[Current_Inventory]])</f>
        <v>1163</v>
      </c>
      <c r="O19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54" s="8">
        <f>Inventory[[#This Row],[Current_Inventory]]*Inventory[[#This Row],[Unit_Cost]]</f>
        <v>327248.40000000002</v>
      </c>
      <c r="Q1954" t="str">
        <f>IF(Inventory[[#This Row],[Stockout_Risk_Score]] &gt;= 0.8, "Critical",
   IF(Inventory[[#This Row],[Stockout_Risk_Score]] &gt;= 0.6, "High",
      IF(Inventory[[#This Row],[Stockout_Risk_Score]] &gt;= 0.3, "Medium", "Low")
   )
)</f>
        <v>Medium</v>
      </c>
      <c r="R1954">
        <f>Inventory[[#This Row],[Lead_Time_Days]]*0.8</f>
        <v>7.2</v>
      </c>
      <c r="S1954">
        <f>MAX(0,Inventory[[#This Row],[Daily_Demand]]*Inventory[[#This Row],[Adj_Lead_Time]]+Inventory[[#This Row],[Safety_Stock]]-Inventory[[#This Row],[Current_Inventory]])</f>
        <v>876.8</v>
      </c>
    </row>
    <row r="1955" spans="1:19" x14ac:dyDescent="0.25">
      <c r="A1955">
        <v>1954</v>
      </c>
      <c r="B1955" t="s">
        <v>1976</v>
      </c>
      <c r="C1955" s="4" t="s">
        <v>26</v>
      </c>
      <c r="D1955" t="s">
        <v>14</v>
      </c>
      <c r="E1955" s="4">
        <v>68</v>
      </c>
      <c r="F1955" s="4">
        <v>6</v>
      </c>
      <c r="G1955" s="4">
        <v>374</v>
      </c>
      <c r="H1955" s="4">
        <v>181</v>
      </c>
      <c r="I1955" s="4">
        <v>348</v>
      </c>
      <c r="J1955" s="6">
        <v>1426.8</v>
      </c>
      <c r="K1955" s="4">
        <v>0.3</v>
      </c>
      <c r="L1955" s="4" t="s">
        <v>19</v>
      </c>
      <c r="M1955" s="4">
        <f>Inventory[[#This Row],[Daily_Demand]]*Inventory[[#This Row],[Lead_Time_Days]]</f>
        <v>408</v>
      </c>
      <c r="N1955" s="4">
        <f>MAX(0, Inventory[[#This Row],[Demand_Duration_Lead_time]]+Inventory[[#This Row],[Safety_Stock]]-Inventory[[#This Row],[Current_Inventory]])</f>
        <v>215</v>
      </c>
      <c r="O19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55" s="8">
        <f>Inventory[[#This Row],[Current_Inventory]]*Inventory[[#This Row],[Unit_Cost]]</f>
        <v>533623.19999999995</v>
      </c>
      <c r="Q1955" t="str">
        <f>IF(Inventory[[#This Row],[Stockout_Risk_Score]] &gt;= 0.8, "Critical",
   IF(Inventory[[#This Row],[Stockout_Risk_Score]] &gt;= 0.6, "High",
      IF(Inventory[[#This Row],[Stockout_Risk_Score]] &gt;= 0.3, "Medium", "Low")
   )
)</f>
        <v>Medium</v>
      </c>
      <c r="R1955">
        <f>Inventory[[#This Row],[Lead_Time_Days]]*0.8</f>
        <v>4.8000000000000007</v>
      </c>
      <c r="S1955">
        <f>MAX(0,Inventory[[#This Row],[Daily_Demand]]*Inventory[[#This Row],[Adj_Lead_Time]]+Inventory[[#This Row],[Safety_Stock]]-Inventory[[#This Row],[Current_Inventory]])</f>
        <v>133.40000000000003</v>
      </c>
    </row>
    <row r="1956" spans="1:19" x14ac:dyDescent="0.25">
      <c r="A1956">
        <v>1955</v>
      </c>
      <c r="B1956" t="s">
        <v>1977</v>
      </c>
      <c r="C1956" s="4" t="s">
        <v>13</v>
      </c>
      <c r="D1956" t="s">
        <v>14</v>
      </c>
      <c r="E1956" s="4">
        <v>6</v>
      </c>
      <c r="F1956" s="4">
        <v>11</v>
      </c>
      <c r="G1956" s="4">
        <v>379</v>
      </c>
      <c r="H1956" s="4">
        <v>217</v>
      </c>
      <c r="I1956" s="4">
        <v>315</v>
      </c>
      <c r="J1956" s="6">
        <v>1908.23</v>
      </c>
      <c r="K1956" s="4">
        <v>0.83199999999999996</v>
      </c>
      <c r="L1956" s="4" t="s">
        <v>27</v>
      </c>
      <c r="M1956" s="4">
        <f>Inventory[[#This Row],[Daily_Demand]]*Inventory[[#This Row],[Lead_Time_Days]]</f>
        <v>66</v>
      </c>
      <c r="N1956" s="4">
        <f>MAX(0, Inventory[[#This Row],[Demand_Duration_Lead_time]]+Inventory[[#This Row],[Safety_Stock]]-Inventory[[#This Row],[Current_Inventory]])</f>
        <v>0</v>
      </c>
      <c r="O19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56" s="8">
        <f>Inventory[[#This Row],[Current_Inventory]]*Inventory[[#This Row],[Unit_Cost]]</f>
        <v>723219.17</v>
      </c>
      <c r="Q1956" t="str">
        <f>IF(Inventory[[#This Row],[Stockout_Risk_Score]] &gt;= 0.8, "Critical",
   IF(Inventory[[#This Row],[Stockout_Risk_Score]] &gt;= 0.6, "High",
      IF(Inventory[[#This Row],[Stockout_Risk_Score]] &gt;= 0.3, "Medium", "Low")
   )
)</f>
        <v>Critical</v>
      </c>
      <c r="R1956">
        <f>Inventory[[#This Row],[Lead_Time_Days]]*0.8</f>
        <v>8.8000000000000007</v>
      </c>
      <c r="S1956">
        <f>MAX(0,Inventory[[#This Row],[Daily_Demand]]*Inventory[[#This Row],[Adj_Lead_Time]]+Inventory[[#This Row],[Safety_Stock]]-Inventory[[#This Row],[Current_Inventory]])</f>
        <v>0</v>
      </c>
    </row>
    <row r="1957" spans="1:19" x14ac:dyDescent="0.25">
      <c r="A1957">
        <v>1956</v>
      </c>
      <c r="B1957" t="s">
        <v>1978</v>
      </c>
      <c r="C1957" s="4" t="s">
        <v>13</v>
      </c>
      <c r="D1957" t="s">
        <v>14</v>
      </c>
      <c r="E1957" s="4">
        <v>113</v>
      </c>
      <c r="F1957" s="4">
        <v>7</v>
      </c>
      <c r="G1957" s="4">
        <v>236</v>
      </c>
      <c r="H1957" s="4">
        <v>105</v>
      </c>
      <c r="I1957" s="4">
        <v>57</v>
      </c>
      <c r="J1957" s="6">
        <v>1830.22</v>
      </c>
      <c r="K1957" s="4">
        <v>0.88200000000000001</v>
      </c>
      <c r="L1957" s="4" t="s">
        <v>15</v>
      </c>
      <c r="M1957" s="4">
        <f>Inventory[[#This Row],[Daily_Demand]]*Inventory[[#This Row],[Lead_Time_Days]]</f>
        <v>791</v>
      </c>
      <c r="N1957" s="4">
        <f>MAX(0, Inventory[[#This Row],[Demand_Duration_Lead_time]]+Inventory[[#This Row],[Safety_Stock]]-Inventory[[#This Row],[Current_Inventory]])</f>
        <v>660</v>
      </c>
      <c r="O19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57" s="8">
        <f>Inventory[[#This Row],[Current_Inventory]]*Inventory[[#This Row],[Unit_Cost]]</f>
        <v>431931.92</v>
      </c>
      <c r="Q1957" t="str">
        <f>IF(Inventory[[#This Row],[Stockout_Risk_Score]] &gt;= 0.8, "Critical",
   IF(Inventory[[#This Row],[Stockout_Risk_Score]] &gt;= 0.6, "High",
      IF(Inventory[[#This Row],[Stockout_Risk_Score]] &gt;= 0.3, "Medium", "Low")
   )
)</f>
        <v>Critical</v>
      </c>
      <c r="R1957">
        <f>Inventory[[#This Row],[Lead_Time_Days]]*0.8</f>
        <v>5.6000000000000005</v>
      </c>
      <c r="S1957">
        <f>MAX(0,Inventory[[#This Row],[Daily_Demand]]*Inventory[[#This Row],[Adj_Lead_Time]]+Inventory[[#This Row],[Safety_Stock]]-Inventory[[#This Row],[Current_Inventory]])</f>
        <v>501.80000000000007</v>
      </c>
    </row>
    <row r="1958" spans="1:19" x14ac:dyDescent="0.25">
      <c r="A1958">
        <v>1957</v>
      </c>
      <c r="B1958" t="s">
        <v>1979</v>
      </c>
      <c r="C1958" s="4" t="s">
        <v>13</v>
      </c>
      <c r="D1958" t="s">
        <v>18</v>
      </c>
      <c r="E1958" s="4">
        <v>30</v>
      </c>
      <c r="F1958" s="4">
        <v>13</v>
      </c>
      <c r="G1958" s="4">
        <v>340</v>
      </c>
      <c r="H1958" s="4">
        <v>171</v>
      </c>
      <c r="I1958" s="4">
        <v>324</v>
      </c>
      <c r="J1958" s="6">
        <v>161.52000000000001</v>
      </c>
      <c r="K1958" s="4">
        <v>0.433</v>
      </c>
      <c r="L1958" s="4" t="s">
        <v>15</v>
      </c>
      <c r="M1958" s="4">
        <f>Inventory[[#This Row],[Daily_Demand]]*Inventory[[#This Row],[Lead_Time_Days]]</f>
        <v>390</v>
      </c>
      <c r="N1958" s="4">
        <f>MAX(0, Inventory[[#This Row],[Demand_Duration_Lead_time]]+Inventory[[#This Row],[Safety_Stock]]-Inventory[[#This Row],[Current_Inventory]])</f>
        <v>221</v>
      </c>
      <c r="O19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58" s="8">
        <f>Inventory[[#This Row],[Current_Inventory]]*Inventory[[#This Row],[Unit_Cost]]</f>
        <v>54916.800000000003</v>
      </c>
      <c r="Q1958" t="str">
        <f>IF(Inventory[[#This Row],[Stockout_Risk_Score]] &gt;= 0.8, "Critical",
   IF(Inventory[[#This Row],[Stockout_Risk_Score]] &gt;= 0.6, "High",
      IF(Inventory[[#This Row],[Stockout_Risk_Score]] &gt;= 0.3, "Medium", "Low")
   )
)</f>
        <v>Medium</v>
      </c>
      <c r="R1958">
        <f>Inventory[[#This Row],[Lead_Time_Days]]*0.8</f>
        <v>10.4</v>
      </c>
      <c r="S1958">
        <f>MAX(0,Inventory[[#This Row],[Daily_Demand]]*Inventory[[#This Row],[Adj_Lead_Time]]+Inventory[[#This Row],[Safety_Stock]]-Inventory[[#This Row],[Current_Inventory]])</f>
        <v>143</v>
      </c>
    </row>
    <row r="1959" spans="1:19" x14ac:dyDescent="0.25">
      <c r="A1959">
        <v>1958</v>
      </c>
      <c r="B1959" t="s">
        <v>1980</v>
      </c>
      <c r="C1959" s="4" t="s">
        <v>41</v>
      </c>
      <c r="D1959" t="s">
        <v>22</v>
      </c>
      <c r="E1959" s="4">
        <v>87</v>
      </c>
      <c r="F1959" s="4">
        <v>2</v>
      </c>
      <c r="G1959" s="4">
        <v>738</v>
      </c>
      <c r="H1959" s="4">
        <v>105</v>
      </c>
      <c r="I1959" s="4">
        <v>242</v>
      </c>
      <c r="J1959" s="6">
        <v>533.91999999999996</v>
      </c>
      <c r="K1959" s="4">
        <v>0.375</v>
      </c>
      <c r="L1959" s="4" t="s">
        <v>15</v>
      </c>
      <c r="M1959" s="4">
        <f>Inventory[[#This Row],[Daily_Demand]]*Inventory[[#This Row],[Lead_Time_Days]]</f>
        <v>174</v>
      </c>
      <c r="N1959" s="4">
        <f>MAX(0, Inventory[[#This Row],[Demand_Duration_Lead_time]]+Inventory[[#This Row],[Safety_Stock]]-Inventory[[#This Row],[Current_Inventory]])</f>
        <v>0</v>
      </c>
      <c r="O19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959" s="8">
        <f>Inventory[[#This Row],[Current_Inventory]]*Inventory[[#This Row],[Unit_Cost]]</f>
        <v>394032.95999999996</v>
      </c>
      <c r="Q1959" t="str">
        <f>IF(Inventory[[#This Row],[Stockout_Risk_Score]] &gt;= 0.8, "Critical",
   IF(Inventory[[#This Row],[Stockout_Risk_Score]] &gt;= 0.6, "High",
      IF(Inventory[[#This Row],[Stockout_Risk_Score]] &gt;= 0.3, "Medium", "Low")
   )
)</f>
        <v>Medium</v>
      </c>
      <c r="R1959">
        <f>Inventory[[#This Row],[Lead_Time_Days]]*0.8</f>
        <v>1.6</v>
      </c>
      <c r="S1959">
        <f>MAX(0,Inventory[[#This Row],[Daily_Demand]]*Inventory[[#This Row],[Adj_Lead_Time]]+Inventory[[#This Row],[Safety_Stock]]-Inventory[[#This Row],[Current_Inventory]])</f>
        <v>0</v>
      </c>
    </row>
    <row r="1960" spans="1:19" x14ac:dyDescent="0.25">
      <c r="A1960">
        <v>1959</v>
      </c>
      <c r="B1960" t="s">
        <v>1981</v>
      </c>
      <c r="C1960" s="4" t="s">
        <v>13</v>
      </c>
      <c r="D1960" t="s">
        <v>18</v>
      </c>
      <c r="E1960" s="4">
        <v>111</v>
      </c>
      <c r="F1960" s="4">
        <v>7</v>
      </c>
      <c r="G1960" s="4">
        <v>684</v>
      </c>
      <c r="H1960" s="4">
        <v>154</v>
      </c>
      <c r="I1960" s="4">
        <v>360</v>
      </c>
      <c r="J1960" s="6">
        <v>145.83000000000001</v>
      </c>
      <c r="K1960" s="4">
        <v>0.61299999999999999</v>
      </c>
      <c r="L1960" s="4" t="s">
        <v>19</v>
      </c>
      <c r="M1960" s="4">
        <f>Inventory[[#This Row],[Daily_Demand]]*Inventory[[#This Row],[Lead_Time_Days]]</f>
        <v>777</v>
      </c>
      <c r="N1960" s="4">
        <f>MAX(0, Inventory[[#This Row],[Demand_Duration_Lead_time]]+Inventory[[#This Row],[Safety_Stock]]-Inventory[[#This Row],[Current_Inventory]])</f>
        <v>247</v>
      </c>
      <c r="O19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60" s="8">
        <f>Inventory[[#This Row],[Current_Inventory]]*Inventory[[#This Row],[Unit_Cost]]</f>
        <v>99747.720000000016</v>
      </c>
      <c r="Q1960" t="str">
        <f>IF(Inventory[[#This Row],[Stockout_Risk_Score]] &gt;= 0.8, "Critical",
   IF(Inventory[[#This Row],[Stockout_Risk_Score]] &gt;= 0.6, "High",
      IF(Inventory[[#This Row],[Stockout_Risk_Score]] &gt;= 0.3, "Medium", "Low")
   )
)</f>
        <v>High</v>
      </c>
      <c r="R1960">
        <f>Inventory[[#This Row],[Lead_Time_Days]]*0.8</f>
        <v>5.6000000000000005</v>
      </c>
      <c r="S1960">
        <f>MAX(0,Inventory[[#This Row],[Daily_Demand]]*Inventory[[#This Row],[Adj_Lead_Time]]+Inventory[[#This Row],[Safety_Stock]]-Inventory[[#This Row],[Current_Inventory]])</f>
        <v>91.600000000000023</v>
      </c>
    </row>
    <row r="1961" spans="1:19" x14ac:dyDescent="0.25">
      <c r="A1961">
        <v>1960</v>
      </c>
      <c r="B1961" t="s">
        <v>1982</v>
      </c>
      <c r="C1961" s="4" t="s">
        <v>17</v>
      </c>
      <c r="D1961" t="s">
        <v>22</v>
      </c>
      <c r="E1961" s="4">
        <v>73</v>
      </c>
      <c r="F1961" s="4">
        <v>10</v>
      </c>
      <c r="G1961" s="4">
        <v>712</v>
      </c>
      <c r="H1961" s="4">
        <v>267</v>
      </c>
      <c r="I1961" s="4">
        <v>308</v>
      </c>
      <c r="J1961" s="6">
        <v>1252.26</v>
      </c>
      <c r="K1961" s="4">
        <v>5.8000000000000003E-2</v>
      </c>
      <c r="L1961" s="4" t="s">
        <v>19</v>
      </c>
      <c r="M1961" s="4">
        <f>Inventory[[#This Row],[Daily_Demand]]*Inventory[[#This Row],[Lead_Time_Days]]</f>
        <v>730</v>
      </c>
      <c r="N1961" s="4">
        <f>MAX(0, Inventory[[#This Row],[Demand_Duration_Lead_time]]+Inventory[[#This Row],[Safety_Stock]]-Inventory[[#This Row],[Current_Inventory]])</f>
        <v>285</v>
      </c>
      <c r="O19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61" s="8">
        <f>Inventory[[#This Row],[Current_Inventory]]*Inventory[[#This Row],[Unit_Cost]]</f>
        <v>891609.12</v>
      </c>
      <c r="Q1961" t="str">
        <f>IF(Inventory[[#This Row],[Stockout_Risk_Score]] &gt;= 0.8, "Critical",
   IF(Inventory[[#This Row],[Stockout_Risk_Score]] &gt;= 0.6, "High",
      IF(Inventory[[#This Row],[Stockout_Risk_Score]] &gt;= 0.3, "Medium", "Low")
   )
)</f>
        <v>Low</v>
      </c>
      <c r="R1961">
        <f>Inventory[[#This Row],[Lead_Time_Days]]*0.8</f>
        <v>8</v>
      </c>
      <c r="S1961">
        <f>MAX(0,Inventory[[#This Row],[Daily_Demand]]*Inventory[[#This Row],[Adj_Lead_Time]]+Inventory[[#This Row],[Safety_Stock]]-Inventory[[#This Row],[Current_Inventory]])</f>
        <v>139</v>
      </c>
    </row>
    <row r="1962" spans="1:19" x14ac:dyDescent="0.25">
      <c r="A1962">
        <v>1961</v>
      </c>
      <c r="B1962" t="s">
        <v>1983</v>
      </c>
      <c r="C1962" s="4" t="s">
        <v>26</v>
      </c>
      <c r="D1962" t="s">
        <v>14</v>
      </c>
      <c r="E1962" s="4">
        <v>101</v>
      </c>
      <c r="F1962" s="4">
        <v>11</v>
      </c>
      <c r="G1962" s="4">
        <v>231</v>
      </c>
      <c r="H1962" s="4">
        <v>111</v>
      </c>
      <c r="I1962" s="4">
        <v>102</v>
      </c>
      <c r="J1962" s="6">
        <v>1435.46</v>
      </c>
      <c r="K1962" s="4">
        <v>0.69099999999999995</v>
      </c>
      <c r="L1962" s="4" t="s">
        <v>27</v>
      </c>
      <c r="M1962" s="4">
        <f>Inventory[[#This Row],[Daily_Demand]]*Inventory[[#This Row],[Lead_Time_Days]]</f>
        <v>1111</v>
      </c>
      <c r="N1962" s="4">
        <f>MAX(0, Inventory[[#This Row],[Demand_Duration_Lead_time]]+Inventory[[#This Row],[Safety_Stock]]-Inventory[[#This Row],[Current_Inventory]])</f>
        <v>991</v>
      </c>
      <c r="O19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62" s="8">
        <f>Inventory[[#This Row],[Current_Inventory]]*Inventory[[#This Row],[Unit_Cost]]</f>
        <v>331591.26</v>
      </c>
      <c r="Q1962" t="str">
        <f>IF(Inventory[[#This Row],[Stockout_Risk_Score]] &gt;= 0.8, "Critical",
   IF(Inventory[[#This Row],[Stockout_Risk_Score]] &gt;= 0.6, "High",
      IF(Inventory[[#This Row],[Stockout_Risk_Score]] &gt;= 0.3, "Medium", "Low")
   )
)</f>
        <v>High</v>
      </c>
      <c r="R1962">
        <f>Inventory[[#This Row],[Lead_Time_Days]]*0.8</f>
        <v>8.8000000000000007</v>
      </c>
      <c r="S1962">
        <f>MAX(0,Inventory[[#This Row],[Daily_Demand]]*Inventory[[#This Row],[Adj_Lead_Time]]+Inventory[[#This Row],[Safety_Stock]]-Inventory[[#This Row],[Current_Inventory]])</f>
        <v>768.80000000000007</v>
      </c>
    </row>
    <row r="1963" spans="1:19" x14ac:dyDescent="0.25">
      <c r="A1963">
        <v>1962</v>
      </c>
      <c r="B1963" t="s">
        <v>1984</v>
      </c>
      <c r="C1963" s="4" t="s">
        <v>21</v>
      </c>
      <c r="D1963" t="s">
        <v>22</v>
      </c>
      <c r="E1963" s="4">
        <v>34</v>
      </c>
      <c r="F1963" s="4">
        <v>5</v>
      </c>
      <c r="G1963" s="4">
        <v>222</v>
      </c>
      <c r="H1963" s="4">
        <v>186</v>
      </c>
      <c r="I1963" s="4">
        <v>349</v>
      </c>
      <c r="J1963" s="6">
        <v>651.15</v>
      </c>
      <c r="K1963" s="4">
        <v>0.78200000000000003</v>
      </c>
      <c r="L1963" s="4" t="s">
        <v>19</v>
      </c>
      <c r="M1963" s="4">
        <f>Inventory[[#This Row],[Daily_Demand]]*Inventory[[#This Row],[Lead_Time_Days]]</f>
        <v>170</v>
      </c>
      <c r="N1963" s="4">
        <f>MAX(0, Inventory[[#This Row],[Demand_Duration_Lead_time]]+Inventory[[#This Row],[Safety_Stock]]-Inventory[[#This Row],[Current_Inventory]])</f>
        <v>134</v>
      </c>
      <c r="O19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63" s="8">
        <f>Inventory[[#This Row],[Current_Inventory]]*Inventory[[#This Row],[Unit_Cost]]</f>
        <v>144555.29999999999</v>
      </c>
      <c r="Q1963" t="str">
        <f>IF(Inventory[[#This Row],[Stockout_Risk_Score]] &gt;= 0.8, "Critical",
   IF(Inventory[[#This Row],[Stockout_Risk_Score]] &gt;= 0.6, "High",
      IF(Inventory[[#This Row],[Stockout_Risk_Score]] &gt;= 0.3, "Medium", "Low")
   )
)</f>
        <v>High</v>
      </c>
      <c r="R1963">
        <f>Inventory[[#This Row],[Lead_Time_Days]]*0.8</f>
        <v>4</v>
      </c>
      <c r="S1963">
        <f>MAX(0,Inventory[[#This Row],[Daily_Demand]]*Inventory[[#This Row],[Adj_Lead_Time]]+Inventory[[#This Row],[Safety_Stock]]-Inventory[[#This Row],[Current_Inventory]])</f>
        <v>100</v>
      </c>
    </row>
    <row r="1964" spans="1:19" x14ac:dyDescent="0.25">
      <c r="A1964">
        <v>1963</v>
      </c>
      <c r="B1964" t="s">
        <v>1985</v>
      </c>
      <c r="C1964" s="4" t="s">
        <v>17</v>
      </c>
      <c r="D1964" t="s">
        <v>14</v>
      </c>
      <c r="E1964" s="4">
        <v>12</v>
      </c>
      <c r="F1964" s="4">
        <v>11</v>
      </c>
      <c r="G1964" s="4">
        <v>736</v>
      </c>
      <c r="H1964" s="4">
        <v>119</v>
      </c>
      <c r="I1964" s="4">
        <v>145</v>
      </c>
      <c r="J1964" s="6">
        <v>1715.01</v>
      </c>
      <c r="K1964" s="4">
        <v>0.39700000000000002</v>
      </c>
      <c r="L1964" s="4" t="s">
        <v>15</v>
      </c>
      <c r="M1964" s="4">
        <f>Inventory[[#This Row],[Daily_Demand]]*Inventory[[#This Row],[Lead_Time_Days]]</f>
        <v>132</v>
      </c>
      <c r="N1964" s="4">
        <f>MAX(0, Inventory[[#This Row],[Demand_Duration_Lead_time]]+Inventory[[#This Row],[Safety_Stock]]-Inventory[[#This Row],[Current_Inventory]])</f>
        <v>0</v>
      </c>
      <c r="O19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964" s="8">
        <f>Inventory[[#This Row],[Current_Inventory]]*Inventory[[#This Row],[Unit_Cost]]</f>
        <v>1262247.3600000001</v>
      </c>
      <c r="Q1964" t="str">
        <f>IF(Inventory[[#This Row],[Stockout_Risk_Score]] &gt;= 0.8, "Critical",
   IF(Inventory[[#This Row],[Stockout_Risk_Score]] &gt;= 0.6, "High",
      IF(Inventory[[#This Row],[Stockout_Risk_Score]] &gt;= 0.3, "Medium", "Low")
   )
)</f>
        <v>Medium</v>
      </c>
      <c r="R1964">
        <f>Inventory[[#This Row],[Lead_Time_Days]]*0.8</f>
        <v>8.8000000000000007</v>
      </c>
      <c r="S1964">
        <f>MAX(0,Inventory[[#This Row],[Daily_Demand]]*Inventory[[#This Row],[Adj_Lead_Time]]+Inventory[[#This Row],[Safety_Stock]]-Inventory[[#This Row],[Current_Inventory]])</f>
        <v>0</v>
      </c>
    </row>
    <row r="1965" spans="1:19" x14ac:dyDescent="0.25">
      <c r="A1965">
        <v>1964</v>
      </c>
      <c r="B1965" t="s">
        <v>1986</v>
      </c>
      <c r="C1965" s="4" t="s">
        <v>17</v>
      </c>
      <c r="D1965" t="s">
        <v>14</v>
      </c>
      <c r="E1965" s="4">
        <v>42</v>
      </c>
      <c r="F1965" s="4">
        <v>14</v>
      </c>
      <c r="G1965" s="4">
        <v>172</v>
      </c>
      <c r="H1965" s="4">
        <v>207</v>
      </c>
      <c r="I1965" s="4">
        <v>353</v>
      </c>
      <c r="J1965" s="6">
        <v>932.98</v>
      </c>
      <c r="K1965" s="4">
        <v>0.17499999999999999</v>
      </c>
      <c r="L1965" s="4" t="s">
        <v>15</v>
      </c>
      <c r="M1965" s="4">
        <f>Inventory[[#This Row],[Daily_Demand]]*Inventory[[#This Row],[Lead_Time_Days]]</f>
        <v>588</v>
      </c>
      <c r="N1965" s="4">
        <f>MAX(0, Inventory[[#This Row],[Demand_Duration_Lead_time]]+Inventory[[#This Row],[Safety_Stock]]-Inventory[[#This Row],[Current_Inventory]])</f>
        <v>623</v>
      </c>
      <c r="O19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65" s="8">
        <f>Inventory[[#This Row],[Current_Inventory]]*Inventory[[#This Row],[Unit_Cost]]</f>
        <v>160472.56</v>
      </c>
      <c r="Q1965" t="str">
        <f>IF(Inventory[[#This Row],[Stockout_Risk_Score]] &gt;= 0.8, "Critical",
   IF(Inventory[[#This Row],[Stockout_Risk_Score]] &gt;= 0.6, "High",
      IF(Inventory[[#This Row],[Stockout_Risk_Score]] &gt;= 0.3, "Medium", "Low")
   )
)</f>
        <v>Low</v>
      </c>
      <c r="R1965">
        <f>Inventory[[#This Row],[Lead_Time_Days]]*0.8</f>
        <v>11.200000000000001</v>
      </c>
      <c r="S1965">
        <f>MAX(0,Inventory[[#This Row],[Daily_Demand]]*Inventory[[#This Row],[Adj_Lead_Time]]+Inventory[[#This Row],[Safety_Stock]]-Inventory[[#This Row],[Current_Inventory]])</f>
        <v>505.40000000000009</v>
      </c>
    </row>
    <row r="1966" spans="1:19" x14ac:dyDescent="0.25">
      <c r="A1966">
        <v>1965</v>
      </c>
      <c r="B1966" t="s">
        <v>1987</v>
      </c>
      <c r="C1966" s="4" t="s">
        <v>13</v>
      </c>
      <c r="D1966" t="s">
        <v>18</v>
      </c>
      <c r="E1966" s="4">
        <v>193</v>
      </c>
      <c r="F1966" s="4">
        <v>2</v>
      </c>
      <c r="G1966" s="4">
        <v>701</v>
      </c>
      <c r="H1966" s="4">
        <v>138</v>
      </c>
      <c r="I1966" s="4">
        <v>359</v>
      </c>
      <c r="J1966" s="6">
        <v>1996.84</v>
      </c>
      <c r="K1966" s="4">
        <v>2.9000000000000001E-2</v>
      </c>
      <c r="L1966" s="4" t="s">
        <v>19</v>
      </c>
      <c r="M1966" s="4">
        <f>Inventory[[#This Row],[Daily_Demand]]*Inventory[[#This Row],[Lead_Time_Days]]</f>
        <v>386</v>
      </c>
      <c r="N1966" s="4">
        <f>MAX(0, Inventory[[#This Row],[Demand_Duration_Lead_time]]+Inventory[[#This Row],[Safety_Stock]]-Inventory[[#This Row],[Current_Inventory]])</f>
        <v>0</v>
      </c>
      <c r="O19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66" s="8">
        <f>Inventory[[#This Row],[Current_Inventory]]*Inventory[[#This Row],[Unit_Cost]]</f>
        <v>1399784.8399999999</v>
      </c>
      <c r="Q1966" t="str">
        <f>IF(Inventory[[#This Row],[Stockout_Risk_Score]] &gt;= 0.8, "Critical",
   IF(Inventory[[#This Row],[Stockout_Risk_Score]] &gt;= 0.6, "High",
      IF(Inventory[[#This Row],[Stockout_Risk_Score]] &gt;= 0.3, "Medium", "Low")
   )
)</f>
        <v>Low</v>
      </c>
      <c r="R1966">
        <f>Inventory[[#This Row],[Lead_Time_Days]]*0.8</f>
        <v>1.6</v>
      </c>
      <c r="S1966">
        <f>MAX(0,Inventory[[#This Row],[Daily_Demand]]*Inventory[[#This Row],[Adj_Lead_Time]]+Inventory[[#This Row],[Safety_Stock]]-Inventory[[#This Row],[Current_Inventory]])</f>
        <v>0</v>
      </c>
    </row>
    <row r="1967" spans="1:19" x14ac:dyDescent="0.25">
      <c r="A1967">
        <v>1966</v>
      </c>
      <c r="B1967" t="s">
        <v>1988</v>
      </c>
      <c r="C1967" s="4" t="s">
        <v>41</v>
      </c>
      <c r="D1967" t="s">
        <v>14</v>
      </c>
      <c r="E1967" s="4">
        <v>85</v>
      </c>
      <c r="F1967" s="4">
        <v>12</v>
      </c>
      <c r="G1967" s="4">
        <v>448</v>
      </c>
      <c r="H1967" s="4">
        <v>146</v>
      </c>
      <c r="I1967" s="4">
        <v>141</v>
      </c>
      <c r="J1967" s="6">
        <v>50.78</v>
      </c>
      <c r="K1967" s="4">
        <v>0.63700000000000001</v>
      </c>
      <c r="L1967" s="4" t="s">
        <v>27</v>
      </c>
      <c r="M1967" s="4">
        <f>Inventory[[#This Row],[Daily_Demand]]*Inventory[[#This Row],[Lead_Time_Days]]</f>
        <v>1020</v>
      </c>
      <c r="N1967" s="4">
        <f>MAX(0, Inventory[[#This Row],[Demand_Duration_Lead_time]]+Inventory[[#This Row],[Safety_Stock]]-Inventory[[#This Row],[Current_Inventory]])</f>
        <v>718</v>
      </c>
      <c r="O19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67" s="8">
        <f>Inventory[[#This Row],[Current_Inventory]]*Inventory[[#This Row],[Unit_Cost]]</f>
        <v>22749.440000000002</v>
      </c>
      <c r="Q1967" t="str">
        <f>IF(Inventory[[#This Row],[Stockout_Risk_Score]] &gt;= 0.8, "Critical",
   IF(Inventory[[#This Row],[Stockout_Risk_Score]] &gt;= 0.6, "High",
      IF(Inventory[[#This Row],[Stockout_Risk_Score]] &gt;= 0.3, "Medium", "Low")
   )
)</f>
        <v>High</v>
      </c>
      <c r="R1967">
        <f>Inventory[[#This Row],[Lead_Time_Days]]*0.8</f>
        <v>9.6000000000000014</v>
      </c>
      <c r="S1967">
        <f>MAX(0,Inventory[[#This Row],[Daily_Demand]]*Inventory[[#This Row],[Adj_Lead_Time]]+Inventory[[#This Row],[Safety_Stock]]-Inventory[[#This Row],[Current_Inventory]])</f>
        <v>514.00000000000011</v>
      </c>
    </row>
    <row r="1968" spans="1:19" x14ac:dyDescent="0.25">
      <c r="A1968">
        <v>1967</v>
      </c>
      <c r="B1968" t="s">
        <v>1989</v>
      </c>
      <c r="C1968" s="4" t="s">
        <v>26</v>
      </c>
      <c r="D1968" t="s">
        <v>18</v>
      </c>
      <c r="E1968" s="4">
        <v>112</v>
      </c>
      <c r="F1968" s="4">
        <v>10</v>
      </c>
      <c r="G1968" s="4">
        <v>772</v>
      </c>
      <c r="H1968" s="4">
        <v>36</v>
      </c>
      <c r="I1968" s="4">
        <v>193</v>
      </c>
      <c r="J1968" s="6">
        <v>263.5</v>
      </c>
      <c r="K1968" s="4">
        <v>0.26900000000000002</v>
      </c>
      <c r="L1968" s="4" t="s">
        <v>19</v>
      </c>
      <c r="M1968" s="4">
        <f>Inventory[[#This Row],[Daily_Demand]]*Inventory[[#This Row],[Lead_Time_Days]]</f>
        <v>1120</v>
      </c>
      <c r="N1968" s="4">
        <f>MAX(0, Inventory[[#This Row],[Demand_Duration_Lead_time]]+Inventory[[#This Row],[Safety_Stock]]-Inventory[[#This Row],[Current_Inventory]])</f>
        <v>384</v>
      </c>
      <c r="O19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68" s="8">
        <f>Inventory[[#This Row],[Current_Inventory]]*Inventory[[#This Row],[Unit_Cost]]</f>
        <v>203422</v>
      </c>
      <c r="Q1968" t="str">
        <f>IF(Inventory[[#This Row],[Stockout_Risk_Score]] &gt;= 0.8, "Critical",
   IF(Inventory[[#This Row],[Stockout_Risk_Score]] &gt;= 0.6, "High",
      IF(Inventory[[#This Row],[Stockout_Risk_Score]] &gt;= 0.3, "Medium", "Low")
   )
)</f>
        <v>Low</v>
      </c>
      <c r="R1968">
        <f>Inventory[[#This Row],[Lead_Time_Days]]*0.8</f>
        <v>8</v>
      </c>
      <c r="S1968">
        <f>MAX(0,Inventory[[#This Row],[Daily_Demand]]*Inventory[[#This Row],[Adj_Lead_Time]]+Inventory[[#This Row],[Safety_Stock]]-Inventory[[#This Row],[Current_Inventory]])</f>
        <v>160</v>
      </c>
    </row>
    <row r="1969" spans="1:19" x14ac:dyDescent="0.25">
      <c r="A1969">
        <v>1968</v>
      </c>
      <c r="B1969" t="s">
        <v>1990</v>
      </c>
      <c r="C1969" s="4" t="s">
        <v>41</v>
      </c>
      <c r="D1969" t="s">
        <v>22</v>
      </c>
      <c r="E1969" s="4">
        <v>69</v>
      </c>
      <c r="F1969" s="4">
        <v>5</v>
      </c>
      <c r="G1969" s="4">
        <v>306</v>
      </c>
      <c r="H1969" s="4">
        <v>146</v>
      </c>
      <c r="I1969" s="4">
        <v>356</v>
      </c>
      <c r="J1969" s="6">
        <v>638.5</v>
      </c>
      <c r="K1969" s="4">
        <v>0.46400000000000002</v>
      </c>
      <c r="L1969" s="4" t="s">
        <v>19</v>
      </c>
      <c r="M1969" s="4">
        <f>Inventory[[#This Row],[Daily_Demand]]*Inventory[[#This Row],[Lead_Time_Days]]</f>
        <v>345</v>
      </c>
      <c r="N1969" s="4">
        <f>MAX(0, Inventory[[#This Row],[Demand_Duration_Lead_time]]+Inventory[[#This Row],[Safety_Stock]]-Inventory[[#This Row],[Current_Inventory]])</f>
        <v>185</v>
      </c>
      <c r="O19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69" s="8">
        <f>Inventory[[#This Row],[Current_Inventory]]*Inventory[[#This Row],[Unit_Cost]]</f>
        <v>195381</v>
      </c>
      <c r="Q1969" t="str">
        <f>IF(Inventory[[#This Row],[Stockout_Risk_Score]] &gt;= 0.8, "Critical",
   IF(Inventory[[#This Row],[Stockout_Risk_Score]] &gt;= 0.6, "High",
      IF(Inventory[[#This Row],[Stockout_Risk_Score]] &gt;= 0.3, "Medium", "Low")
   )
)</f>
        <v>Medium</v>
      </c>
      <c r="R1969">
        <f>Inventory[[#This Row],[Lead_Time_Days]]*0.8</f>
        <v>4</v>
      </c>
      <c r="S1969">
        <f>MAX(0,Inventory[[#This Row],[Daily_Demand]]*Inventory[[#This Row],[Adj_Lead_Time]]+Inventory[[#This Row],[Safety_Stock]]-Inventory[[#This Row],[Current_Inventory]])</f>
        <v>116</v>
      </c>
    </row>
    <row r="1970" spans="1:19" x14ac:dyDescent="0.25">
      <c r="A1970">
        <v>1969</v>
      </c>
      <c r="B1970" t="s">
        <v>1991</v>
      </c>
      <c r="C1970" s="4" t="s">
        <v>26</v>
      </c>
      <c r="D1970" t="s">
        <v>22</v>
      </c>
      <c r="E1970" s="4">
        <v>71</v>
      </c>
      <c r="F1970" s="4">
        <v>3</v>
      </c>
      <c r="G1970" s="4">
        <v>776</v>
      </c>
      <c r="H1970" s="4">
        <v>173</v>
      </c>
      <c r="I1970" s="4">
        <v>67</v>
      </c>
      <c r="J1970" s="6">
        <v>99.74</v>
      </c>
      <c r="K1970" s="4">
        <v>0.38600000000000001</v>
      </c>
      <c r="L1970" s="4" t="s">
        <v>15</v>
      </c>
      <c r="M1970" s="4">
        <f>Inventory[[#This Row],[Daily_Demand]]*Inventory[[#This Row],[Lead_Time_Days]]</f>
        <v>213</v>
      </c>
      <c r="N1970" s="4">
        <f>MAX(0, Inventory[[#This Row],[Demand_Duration_Lead_time]]+Inventory[[#This Row],[Safety_Stock]]-Inventory[[#This Row],[Current_Inventory]])</f>
        <v>0</v>
      </c>
      <c r="O19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970" s="8">
        <f>Inventory[[#This Row],[Current_Inventory]]*Inventory[[#This Row],[Unit_Cost]]</f>
        <v>77398.239999999991</v>
      </c>
      <c r="Q1970" t="str">
        <f>IF(Inventory[[#This Row],[Stockout_Risk_Score]] &gt;= 0.8, "Critical",
   IF(Inventory[[#This Row],[Stockout_Risk_Score]] &gt;= 0.6, "High",
      IF(Inventory[[#This Row],[Stockout_Risk_Score]] &gt;= 0.3, "Medium", "Low")
   )
)</f>
        <v>Medium</v>
      </c>
      <c r="R1970">
        <f>Inventory[[#This Row],[Lead_Time_Days]]*0.8</f>
        <v>2.4000000000000004</v>
      </c>
      <c r="S1970">
        <f>MAX(0,Inventory[[#This Row],[Daily_Demand]]*Inventory[[#This Row],[Adj_Lead_Time]]+Inventory[[#This Row],[Safety_Stock]]-Inventory[[#This Row],[Current_Inventory]])</f>
        <v>0</v>
      </c>
    </row>
    <row r="1971" spans="1:19" x14ac:dyDescent="0.25">
      <c r="A1971">
        <v>1970</v>
      </c>
      <c r="B1971" t="s">
        <v>1992</v>
      </c>
      <c r="C1971" s="4" t="s">
        <v>26</v>
      </c>
      <c r="D1971" t="s">
        <v>14</v>
      </c>
      <c r="E1971" s="4">
        <v>178</v>
      </c>
      <c r="F1971" s="4">
        <v>2</v>
      </c>
      <c r="G1971" s="4">
        <v>340</v>
      </c>
      <c r="H1971" s="4">
        <v>140</v>
      </c>
      <c r="I1971" s="4">
        <v>175</v>
      </c>
      <c r="J1971" s="6">
        <v>1575.56</v>
      </c>
      <c r="K1971" s="4">
        <v>0.17499999999999999</v>
      </c>
      <c r="L1971" s="4" t="s">
        <v>15</v>
      </c>
      <c r="M1971" s="4">
        <f>Inventory[[#This Row],[Daily_Demand]]*Inventory[[#This Row],[Lead_Time_Days]]</f>
        <v>356</v>
      </c>
      <c r="N1971" s="4">
        <f>MAX(0, Inventory[[#This Row],[Demand_Duration_Lead_time]]+Inventory[[#This Row],[Safety_Stock]]-Inventory[[#This Row],[Current_Inventory]])</f>
        <v>156</v>
      </c>
      <c r="O19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71" s="8">
        <f>Inventory[[#This Row],[Current_Inventory]]*Inventory[[#This Row],[Unit_Cost]]</f>
        <v>535690.4</v>
      </c>
      <c r="Q1971" t="str">
        <f>IF(Inventory[[#This Row],[Stockout_Risk_Score]] &gt;= 0.8, "Critical",
   IF(Inventory[[#This Row],[Stockout_Risk_Score]] &gt;= 0.6, "High",
      IF(Inventory[[#This Row],[Stockout_Risk_Score]] &gt;= 0.3, "Medium", "Low")
   )
)</f>
        <v>Low</v>
      </c>
      <c r="R1971">
        <f>Inventory[[#This Row],[Lead_Time_Days]]*0.8</f>
        <v>1.6</v>
      </c>
      <c r="S1971">
        <f>MAX(0,Inventory[[#This Row],[Daily_Demand]]*Inventory[[#This Row],[Adj_Lead_Time]]+Inventory[[#This Row],[Safety_Stock]]-Inventory[[#This Row],[Current_Inventory]])</f>
        <v>84.800000000000011</v>
      </c>
    </row>
    <row r="1972" spans="1:19" x14ac:dyDescent="0.25">
      <c r="A1972">
        <v>1971</v>
      </c>
      <c r="B1972" t="s">
        <v>1993</v>
      </c>
      <c r="C1972" s="4" t="s">
        <v>41</v>
      </c>
      <c r="D1972" t="s">
        <v>18</v>
      </c>
      <c r="E1972" s="4">
        <v>94</v>
      </c>
      <c r="F1972" s="4">
        <v>4</v>
      </c>
      <c r="G1972" s="4">
        <v>455</v>
      </c>
      <c r="H1972" s="4">
        <v>160</v>
      </c>
      <c r="I1972" s="4">
        <v>203</v>
      </c>
      <c r="J1972" s="6">
        <v>152.9</v>
      </c>
      <c r="K1972" s="4">
        <v>0.50800000000000001</v>
      </c>
      <c r="L1972" s="4" t="s">
        <v>15</v>
      </c>
      <c r="M1972" s="4">
        <f>Inventory[[#This Row],[Daily_Demand]]*Inventory[[#This Row],[Lead_Time_Days]]</f>
        <v>376</v>
      </c>
      <c r="N1972" s="4">
        <f>MAX(0, Inventory[[#This Row],[Demand_Duration_Lead_time]]+Inventory[[#This Row],[Safety_Stock]]-Inventory[[#This Row],[Current_Inventory]])</f>
        <v>81</v>
      </c>
      <c r="O19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72" s="8">
        <f>Inventory[[#This Row],[Current_Inventory]]*Inventory[[#This Row],[Unit_Cost]]</f>
        <v>69569.5</v>
      </c>
      <c r="Q1972" t="str">
        <f>IF(Inventory[[#This Row],[Stockout_Risk_Score]] &gt;= 0.8, "Critical",
   IF(Inventory[[#This Row],[Stockout_Risk_Score]] &gt;= 0.6, "High",
      IF(Inventory[[#This Row],[Stockout_Risk_Score]] &gt;= 0.3, "Medium", "Low")
   )
)</f>
        <v>Medium</v>
      </c>
      <c r="R1972">
        <f>Inventory[[#This Row],[Lead_Time_Days]]*0.8</f>
        <v>3.2</v>
      </c>
      <c r="S1972">
        <f>MAX(0,Inventory[[#This Row],[Daily_Demand]]*Inventory[[#This Row],[Adj_Lead_Time]]+Inventory[[#This Row],[Safety_Stock]]-Inventory[[#This Row],[Current_Inventory]])</f>
        <v>5.8000000000000114</v>
      </c>
    </row>
    <row r="1973" spans="1:19" x14ac:dyDescent="0.25">
      <c r="A1973">
        <v>1972</v>
      </c>
      <c r="B1973" t="s">
        <v>1994</v>
      </c>
      <c r="C1973" s="4" t="s">
        <v>17</v>
      </c>
      <c r="D1973" t="s">
        <v>14</v>
      </c>
      <c r="E1973" s="4">
        <v>99</v>
      </c>
      <c r="F1973" s="4">
        <v>8</v>
      </c>
      <c r="G1973" s="4">
        <v>611</v>
      </c>
      <c r="H1973" s="4">
        <v>255</v>
      </c>
      <c r="I1973" s="4">
        <v>55</v>
      </c>
      <c r="J1973" s="6">
        <v>1510.51</v>
      </c>
      <c r="K1973" s="4">
        <v>0.46</v>
      </c>
      <c r="L1973" s="4" t="s">
        <v>19</v>
      </c>
      <c r="M1973" s="4">
        <f>Inventory[[#This Row],[Daily_Demand]]*Inventory[[#This Row],[Lead_Time_Days]]</f>
        <v>792</v>
      </c>
      <c r="N1973" s="4">
        <f>MAX(0, Inventory[[#This Row],[Demand_Duration_Lead_time]]+Inventory[[#This Row],[Safety_Stock]]-Inventory[[#This Row],[Current_Inventory]])</f>
        <v>436</v>
      </c>
      <c r="O19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73" s="8">
        <f>Inventory[[#This Row],[Current_Inventory]]*Inventory[[#This Row],[Unit_Cost]]</f>
        <v>922921.61</v>
      </c>
      <c r="Q1973" t="str">
        <f>IF(Inventory[[#This Row],[Stockout_Risk_Score]] &gt;= 0.8, "Critical",
   IF(Inventory[[#This Row],[Stockout_Risk_Score]] &gt;= 0.6, "High",
      IF(Inventory[[#This Row],[Stockout_Risk_Score]] &gt;= 0.3, "Medium", "Low")
   )
)</f>
        <v>Medium</v>
      </c>
      <c r="R1973">
        <f>Inventory[[#This Row],[Lead_Time_Days]]*0.8</f>
        <v>6.4</v>
      </c>
      <c r="S1973">
        <f>MAX(0,Inventory[[#This Row],[Daily_Demand]]*Inventory[[#This Row],[Adj_Lead_Time]]+Inventory[[#This Row],[Safety_Stock]]-Inventory[[#This Row],[Current_Inventory]])</f>
        <v>277.60000000000002</v>
      </c>
    </row>
    <row r="1974" spans="1:19" x14ac:dyDescent="0.25">
      <c r="A1974">
        <v>1973</v>
      </c>
      <c r="B1974" t="s">
        <v>1995</v>
      </c>
      <c r="C1974" s="4" t="s">
        <v>26</v>
      </c>
      <c r="D1974" t="s">
        <v>18</v>
      </c>
      <c r="E1974" s="4">
        <v>76</v>
      </c>
      <c r="F1974" s="4">
        <v>12</v>
      </c>
      <c r="G1974" s="4">
        <v>515</v>
      </c>
      <c r="H1974" s="4">
        <v>119</v>
      </c>
      <c r="I1974" s="4">
        <v>383</v>
      </c>
      <c r="J1974" s="6">
        <v>152.51</v>
      </c>
      <c r="K1974" s="4">
        <v>0.624</v>
      </c>
      <c r="L1974" s="4" t="s">
        <v>19</v>
      </c>
      <c r="M1974" s="4">
        <f>Inventory[[#This Row],[Daily_Demand]]*Inventory[[#This Row],[Lead_Time_Days]]</f>
        <v>912</v>
      </c>
      <c r="N1974" s="4">
        <f>MAX(0, Inventory[[#This Row],[Demand_Duration_Lead_time]]+Inventory[[#This Row],[Safety_Stock]]-Inventory[[#This Row],[Current_Inventory]])</f>
        <v>516</v>
      </c>
      <c r="O19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74" s="8">
        <f>Inventory[[#This Row],[Current_Inventory]]*Inventory[[#This Row],[Unit_Cost]]</f>
        <v>78542.649999999994</v>
      </c>
      <c r="Q1974" t="str">
        <f>IF(Inventory[[#This Row],[Stockout_Risk_Score]] &gt;= 0.8, "Critical",
   IF(Inventory[[#This Row],[Stockout_Risk_Score]] &gt;= 0.6, "High",
      IF(Inventory[[#This Row],[Stockout_Risk_Score]] &gt;= 0.3, "Medium", "Low")
   )
)</f>
        <v>High</v>
      </c>
      <c r="R1974">
        <f>Inventory[[#This Row],[Lead_Time_Days]]*0.8</f>
        <v>9.6000000000000014</v>
      </c>
      <c r="S1974">
        <f>MAX(0,Inventory[[#This Row],[Daily_Demand]]*Inventory[[#This Row],[Adj_Lead_Time]]+Inventory[[#This Row],[Safety_Stock]]-Inventory[[#This Row],[Current_Inventory]])</f>
        <v>333.60000000000014</v>
      </c>
    </row>
    <row r="1975" spans="1:19" x14ac:dyDescent="0.25">
      <c r="A1975">
        <v>1974</v>
      </c>
      <c r="B1975" t="s">
        <v>1996</v>
      </c>
      <c r="C1975" s="4" t="s">
        <v>41</v>
      </c>
      <c r="D1975" t="s">
        <v>18</v>
      </c>
      <c r="E1975" s="4">
        <v>47</v>
      </c>
      <c r="F1975" s="4">
        <v>11</v>
      </c>
      <c r="G1975" s="4">
        <v>623</v>
      </c>
      <c r="H1975" s="4">
        <v>82</v>
      </c>
      <c r="I1975" s="4">
        <v>387</v>
      </c>
      <c r="J1975" s="6">
        <v>542.82000000000005</v>
      </c>
      <c r="K1975" s="4">
        <v>0.252</v>
      </c>
      <c r="L1975" s="4" t="s">
        <v>27</v>
      </c>
      <c r="M1975" s="4">
        <f>Inventory[[#This Row],[Daily_Demand]]*Inventory[[#This Row],[Lead_Time_Days]]</f>
        <v>517</v>
      </c>
      <c r="N1975" s="4">
        <f>MAX(0, Inventory[[#This Row],[Demand_Duration_Lead_time]]+Inventory[[#This Row],[Safety_Stock]]-Inventory[[#This Row],[Current_Inventory]])</f>
        <v>0</v>
      </c>
      <c r="O19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75" s="8">
        <f>Inventory[[#This Row],[Current_Inventory]]*Inventory[[#This Row],[Unit_Cost]]</f>
        <v>338176.86000000004</v>
      </c>
      <c r="Q1975" t="str">
        <f>IF(Inventory[[#This Row],[Stockout_Risk_Score]] &gt;= 0.8, "Critical",
   IF(Inventory[[#This Row],[Stockout_Risk_Score]] &gt;= 0.6, "High",
      IF(Inventory[[#This Row],[Stockout_Risk_Score]] &gt;= 0.3, "Medium", "Low")
   )
)</f>
        <v>Low</v>
      </c>
      <c r="R1975">
        <f>Inventory[[#This Row],[Lead_Time_Days]]*0.8</f>
        <v>8.8000000000000007</v>
      </c>
      <c r="S1975">
        <f>MAX(0,Inventory[[#This Row],[Daily_Demand]]*Inventory[[#This Row],[Adj_Lead_Time]]+Inventory[[#This Row],[Safety_Stock]]-Inventory[[#This Row],[Current_Inventory]])</f>
        <v>0</v>
      </c>
    </row>
    <row r="1976" spans="1:19" x14ac:dyDescent="0.25">
      <c r="A1976">
        <v>1975</v>
      </c>
      <c r="B1976" t="s">
        <v>1997</v>
      </c>
      <c r="C1976" s="4" t="s">
        <v>26</v>
      </c>
      <c r="D1976" t="s">
        <v>18</v>
      </c>
      <c r="E1976" s="4">
        <v>191</v>
      </c>
      <c r="F1976" s="4">
        <v>3</v>
      </c>
      <c r="G1976" s="4">
        <v>168</v>
      </c>
      <c r="H1976" s="4">
        <v>295</v>
      </c>
      <c r="I1976" s="4">
        <v>385</v>
      </c>
      <c r="J1976" s="6">
        <v>1690.49</v>
      </c>
      <c r="K1976" s="4">
        <v>0.215</v>
      </c>
      <c r="L1976" s="4" t="s">
        <v>15</v>
      </c>
      <c r="M1976" s="4">
        <f>Inventory[[#This Row],[Daily_Demand]]*Inventory[[#This Row],[Lead_Time_Days]]</f>
        <v>573</v>
      </c>
      <c r="N1976" s="4">
        <f>MAX(0, Inventory[[#This Row],[Demand_Duration_Lead_time]]+Inventory[[#This Row],[Safety_Stock]]-Inventory[[#This Row],[Current_Inventory]])</f>
        <v>700</v>
      </c>
      <c r="O19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76" s="8">
        <f>Inventory[[#This Row],[Current_Inventory]]*Inventory[[#This Row],[Unit_Cost]]</f>
        <v>284002.32</v>
      </c>
      <c r="Q1976" t="str">
        <f>IF(Inventory[[#This Row],[Stockout_Risk_Score]] &gt;= 0.8, "Critical",
   IF(Inventory[[#This Row],[Stockout_Risk_Score]] &gt;= 0.6, "High",
      IF(Inventory[[#This Row],[Stockout_Risk_Score]] &gt;= 0.3, "Medium", "Low")
   )
)</f>
        <v>Low</v>
      </c>
      <c r="R1976">
        <f>Inventory[[#This Row],[Lead_Time_Days]]*0.8</f>
        <v>2.4000000000000004</v>
      </c>
      <c r="S1976">
        <f>MAX(0,Inventory[[#This Row],[Daily_Demand]]*Inventory[[#This Row],[Adj_Lead_Time]]+Inventory[[#This Row],[Safety_Stock]]-Inventory[[#This Row],[Current_Inventory]])</f>
        <v>585.40000000000009</v>
      </c>
    </row>
    <row r="1977" spans="1:19" x14ac:dyDescent="0.25">
      <c r="A1977">
        <v>1976</v>
      </c>
      <c r="B1977" t="s">
        <v>1998</v>
      </c>
      <c r="C1977" s="4" t="s">
        <v>21</v>
      </c>
      <c r="D1977" t="s">
        <v>22</v>
      </c>
      <c r="E1977" s="4">
        <v>50</v>
      </c>
      <c r="F1977" s="4">
        <v>10</v>
      </c>
      <c r="G1977" s="4">
        <v>561</v>
      </c>
      <c r="H1977" s="4">
        <v>284</v>
      </c>
      <c r="I1977" s="4">
        <v>137</v>
      </c>
      <c r="J1977" s="6">
        <v>1904.64</v>
      </c>
      <c r="K1977" s="4">
        <v>0.81399999999999995</v>
      </c>
      <c r="L1977" s="4" t="s">
        <v>27</v>
      </c>
      <c r="M1977" s="4">
        <f>Inventory[[#This Row],[Daily_Demand]]*Inventory[[#This Row],[Lead_Time_Days]]</f>
        <v>500</v>
      </c>
      <c r="N1977" s="4">
        <f>MAX(0, Inventory[[#This Row],[Demand_Duration_Lead_time]]+Inventory[[#This Row],[Safety_Stock]]-Inventory[[#This Row],[Current_Inventory]])</f>
        <v>223</v>
      </c>
      <c r="O19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77" s="8">
        <f>Inventory[[#This Row],[Current_Inventory]]*Inventory[[#This Row],[Unit_Cost]]</f>
        <v>1068503.04</v>
      </c>
      <c r="Q1977" t="str">
        <f>IF(Inventory[[#This Row],[Stockout_Risk_Score]] &gt;= 0.8, "Critical",
   IF(Inventory[[#This Row],[Stockout_Risk_Score]] &gt;= 0.6, "High",
      IF(Inventory[[#This Row],[Stockout_Risk_Score]] &gt;= 0.3, "Medium", "Low")
   )
)</f>
        <v>Critical</v>
      </c>
      <c r="R1977">
        <f>Inventory[[#This Row],[Lead_Time_Days]]*0.8</f>
        <v>8</v>
      </c>
      <c r="S1977">
        <f>MAX(0,Inventory[[#This Row],[Daily_Demand]]*Inventory[[#This Row],[Adj_Lead_Time]]+Inventory[[#This Row],[Safety_Stock]]-Inventory[[#This Row],[Current_Inventory]])</f>
        <v>123</v>
      </c>
    </row>
    <row r="1978" spans="1:19" x14ac:dyDescent="0.25">
      <c r="A1978">
        <v>1977</v>
      </c>
      <c r="B1978" t="s">
        <v>1999</v>
      </c>
      <c r="C1978" s="4" t="s">
        <v>17</v>
      </c>
      <c r="D1978" t="s">
        <v>18</v>
      </c>
      <c r="E1978" s="4">
        <v>129</v>
      </c>
      <c r="F1978" s="4">
        <v>13</v>
      </c>
      <c r="G1978" s="4">
        <v>654</v>
      </c>
      <c r="H1978" s="4">
        <v>76</v>
      </c>
      <c r="I1978" s="4">
        <v>318</v>
      </c>
      <c r="J1978" s="6">
        <v>858.33</v>
      </c>
      <c r="K1978" s="4">
        <v>0.70199999999999996</v>
      </c>
      <c r="L1978" s="4" t="s">
        <v>15</v>
      </c>
      <c r="M1978" s="4">
        <f>Inventory[[#This Row],[Daily_Demand]]*Inventory[[#This Row],[Lead_Time_Days]]</f>
        <v>1677</v>
      </c>
      <c r="N1978" s="4">
        <f>MAX(0, Inventory[[#This Row],[Demand_Duration_Lead_time]]+Inventory[[#This Row],[Safety_Stock]]-Inventory[[#This Row],[Current_Inventory]])</f>
        <v>1099</v>
      </c>
      <c r="O19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78" s="8">
        <f>Inventory[[#This Row],[Current_Inventory]]*Inventory[[#This Row],[Unit_Cost]]</f>
        <v>561347.82000000007</v>
      </c>
      <c r="Q1978" t="str">
        <f>IF(Inventory[[#This Row],[Stockout_Risk_Score]] &gt;= 0.8, "Critical",
   IF(Inventory[[#This Row],[Stockout_Risk_Score]] &gt;= 0.6, "High",
      IF(Inventory[[#This Row],[Stockout_Risk_Score]] &gt;= 0.3, "Medium", "Low")
   )
)</f>
        <v>High</v>
      </c>
      <c r="R1978">
        <f>Inventory[[#This Row],[Lead_Time_Days]]*0.8</f>
        <v>10.4</v>
      </c>
      <c r="S1978">
        <f>MAX(0,Inventory[[#This Row],[Daily_Demand]]*Inventory[[#This Row],[Adj_Lead_Time]]+Inventory[[#This Row],[Safety_Stock]]-Inventory[[#This Row],[Current_Inventory]])</f>
        <v>763.60000000000014</v>
      </c>
    </row>
    <row r="1979" spans="1:19" x14ac:dyDescent="0.25">
      <c r="A1979">
        <v>1978</v>
      </c>
      <c r="B1979" t="s">
        <v>2000</v>
      </c>
      <c r="C1979" s="4" t="s">
        <v>13</v>
      </c>
      <c r="D1979" t="s">
        <v>22</v>
      </c>
      <c r="E1979" s="4">
        <v>167</v>
      </c>
      <c r="F1979" s="4">
        <v>14</v>
      </c>
      <c r="G1979" s="4">
        <v>501</v>
      </c>
      <c r="H1979" s="4">
        <v>59</v>
      </c>
      <c r="I1979" s="4">
        <v>114</v>
      </c>
      <c r="J1979" s="6">
        <v>1941.38</v>
      </c>
      <c r="K1979" s="4">
        <v>0.77200000000000002</v>
      </c>
      <c r="L1979" s="4" t="s">
        <v>27</v>
      </c>
      <c r="M1979" s="4">
        <f>Inventory[[#This Row],[Daily_Demand]]*Inventory[[#This Row],[Lead_Time_Days]]</f>
        <v>2338</v>
      </c>
      <c r="N1979" s="4">
        <f>MAX(0, Inventory[[#This Row],[Demand_Duration_Lead_time]]+Inventory[[#This Row],[Safety_Stock]]-Inventory[[#This Row],[Current_Inventory]])</f>
        <v>1896</v>
      </c>
      <c r="O19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79" s="8">
        <f>Inventory[[#This Row],[Current_Inventory]]*Inventory[[#This Row],[Unit_Cost]]</f>
        <v>972631.38</v>
      </c>
      <c r="Q1979" t="str">
        <f>IF(Inventory[[#This Row],[Stockout_Risk_Score]] &gt;= 0.8, "Critical",
   IF(Inventory[[#This Row],[Stockout_Risk_Score]] &gt;= 0.6, "High",
      IF(Inventory[[#This Row],[Stockout_Risk_Score]] &gt;= 0.3, "Medium", "Low")
   )
)</f>
        <v>High</v>
      </c>
      <c r="R1979">
        <f>Inventory[[#This Row],[Lead_Time_Days]]*0.8</f>
        <v>11.200000000000001</v>
      </c>
      <c r="S1979">
        <f>MAX(0,Inventory[[#This Row],[Daily_Demand]]*Inventory[[#This Row],[Adj_Lead_Time]]+Inventory[[#This Row],[Safety_Stock]]-Inventory[[#This Row],[Current_Inventory]])</f>
        <v>1428.4</v>
      </c>
    </row>
    <row r="1980" spans="1:19" x14ac:dyDescent="0.25">
      <c r="A1980">
        <v>1979</v>
      </c>
      <c r="B1980" t="s">
        <v>2001</v>
      </c>
      <c r="C1980" s="4" t="s">
        <v>26</v>
      </c>
      <c r="D1980" t="s">
        <v>18</v>
      </c>
      <c r="E1980" s="4">
        <v>43</v>
      </c>
      <c r="F1980" s="4">
        <v>12</v>
      </c>
      <c r="G1980" s="4">
        <v>345</v>
      </c>
      <c r="H1980" s="4">
        <v>12</v>
      </c>
      <c r="I1980" s="4">
        <v>215</v>
      </c>
      <c r="J1980" s="6">
        <v>1272.42</v>
      </c>
      <c r="K1980" s="4">
        <v>0.123</v>
      </c>
      <c r="L1980" s="4" t="s">
        <v>15</v>
      </c>
      <c r="M1980" s="4">
        <f>Inventory[[#This Row],[Daily_Demand]]*Inventory[[#This Row],[Lead_Time_Days]]</f>
        <v>516</v>
      </c>
      <c r="N1980" s="4">
        <f>MAX(0, Inventory[[#This Row],[Demand_Duration_Lead_time]]+Inventory[[#This Row],[Safety_Stock]]-Inventory[[#This Row],[Current_Inventory]])</f>
        <v>183</v>
      </c>
      <c r="O19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80" s="8">
        <f>Inventory[[#This Row],[Current_Inventory]]*Inventory[[#This Row],[Unit_Cost]]</f>
        <v>438984.9</v>
      </c>
      <c r="Q1980" t="str">
        <f>IF(Inventory[[#This Row],[Stockout_Risk_Score]] &gt;= 0.8, "Critical",
   IF(Inventory[[#This Row],[Stockout_Risk_Score]] &gt;= 0.6, "High",
      IF(Inventory[[#This Row],[Stockout_Risk_Score]] &gt;= 0.3, "Medium", "Low")
   )
)</f>
        <v>Low</v>
      </c>
      <c r="R1980">
        <f>Inventory[[#This Row],[Lead_Time_Days]]*0.8</f>
        <v>9.6000000000000014</v>
      </c>
      <c r="S1980">
        <f>MAX(0,Inventory[[#This Row],[Daily_Demand]]*Inventory[[#This Row],[Adj_Lead_Time]]+Inventory[[#This Row],[Safety_Stock]]-Inventory[[#This Row],[Current_Inventory]])</f>
        <v>79.800000000000068</v>
      </c>
    </row>
    <row r="1981" spans="1:19" x14ac:dyDescent="0.25">
      <c r="A1981">
        <v>1980</v>
      </c>
      <c r="B1981" t="s">
        <v>2002</v>
      </c>
      <c r="C1981" s="4" t="s">
        <v>21</v>
      </c>
      <c r="D1981" t="s">
        <v>22</v>
      </c>
      <c r="E1981" s="4">
        <v>55</v>
      </c>
      <c r="F1981" s="4">
        <v>3</v>
      </c>
      <c r="G1981" s="4">
        <v>48</v>
      </c>
      <c r="H1981" s="4">
        <v>235</v>
      </c>
      <c r="I1981" s="4">
        <v>113</v>
      </c>
      <c r="J1981" s="6">
        <v>860.88</v>
      </c>
      <c r="K1981" s="4">
        <v>0.224</v>
      </c>
      <c r="L1981" s="4" t="s">
        <v>19</v>
      </c>
      <c r="M1981" s="4">
        <f>Inventory[[#This Row],[Daily_Demand]]*Inventory[[#This Row],[Lead_Time_Days]]</f>
        <v>165</v>
      </c>
      <c r="N1981" s="4">
        <f>MAX(0, Inventory[[#This Row],[Demand_Duration_Lead_time]]+Inventory[[#This Row],[Safety_Stock]]-Inventory[[#This Row],[Current_Inventory]])</f>
        <v>352</v>
      </c>
      <c r="O19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81" s="8">
        <f>Inventory[[#This Row],[Current_Inventory]]*Inventory[[#This Row],[Unit_Cost]]</f>
        <v>41322.239999999998</v>
      </c>
      <c r="Q1981" t="str">
        <f>IF(Inventory[[#This Row],[Stockout_Risk_Score]] &gt;= 0.8, "Critical",
   IF(Inventory[[#This Row],[Stockout_Risk_Score]] &gt;= 0.6, "High",
      IF(Inventory[[#This Row],[Stockout_Risk_Score]] &gt;= 0.3, "Medium", "Low")
   )
)</f>
        <v>Low</v>
      </c>
      <c r="R1981">
        <f>Inventory[[#This Row],[Lead_Time_Days]]*0.8</f>
        <v>2.4000000000000004</v>
      </c>
      <c r="S1981">
        <f>MAX(0,Inventory[[#This Row],[Daily_Demand]]*Inventory[[#This Row],[Adj_Lead_Time]]+Inventory[[#This Row],[Safety_Stock]]-Inventory[[#This Row],[Current_Inventory]])</f>
        <v>319</v>
      </c>
    </row>
    <row r="1982" spans="1:19" x14ac:dyDescent="0.25">
      <c r="A1982">
        <v>1981</v>
      </c>
      <c r="B1982" t="s">
        <v>2003</v>
      </c>
      <c r="C1982" s="4" t="s">
        <v>13</v>
      </c>
      <c r="D1982" t="s">
        <v>22</v>
      </c>
      <c r="E1982" s="4">
        <v>8</v>
      </c>
      <c r="F1982" s="4">
        <v>6</v>
      </c>
      <c r="G1982" s="4">
        <v>278</v>
      </c>
      <c r="H1982" s="4">
        <v>75</v>
      </c>
      <c r="I1982" s="4">
        <v>319</v>
      </c>
      <c r="J1982" s="6">
        <v>1615.46</v>
      </c>
      <c r="K1982" s="4">
        <v>0.57599999999999996</v>
      </c>
      <c r="L1982" s="4" t="s">
        <v>15</v>
      </c>
      <c r="M1982" s="4">
        <f>Inventory[[#This Row],[Daily_Demand]]*Inventory[[#This Row],[Lead_Time_Days]]</f>
        <v>48</v>
      </c>
      <c r="N1982" s="4">
        <f>MAX(0, Inventory[[#This Row],[Demand_Duration_Lead_time]]+Inventory[[#This Row],[Safety_Stock]]-Inventory[[#This Row],[Current_Inventory]])</f>
        <v>0</v>
      </c>
      <c r="O19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82" s="8">
        <f>Inventory[[#This Row],[Current_Inventory]]*Inventory[[#This Row],[Unit_Cost]]</f>
        <v>449097.88</v>
      </c>
      <c r="Q1982" t="str">
        <f>IF(Inventory[[#This Row],[Stockout_Risk_Score]] &gt;= 0.8, "Critical",
   IF(Inventory[[#This Row],[Stockout_Risk_Score]] &gt;= 0.6, "High",
      IF(Inventory[[#This Row],[Stockout_Risk_Score]] &gt;= 0.3, "Medium", "Low")
   )
)</f>
        <v>Medium</v>
      </c>
      <c r="R1982">
        <f>Inventory[[#This Row],[Lead_Time_Days]]*0.8</f>
        <v>4.8000000000000007</v>
      </c>
      <c r="S1982">
        <f>MAX(0,Inventory[[#This Row],[Daily_Demand]]*Inventory[[#This Row],[Adj_Lead_Time]]+Inventory[[#This Row],[Safety_Stock]]-Inventory[[#This Row],[Current_Inventory]])</f>
        <v>0</v>
      </c>
    </row>
    <row r="1983" spans="1:19" x14ac:dyDescent="0.25">
      <c r="A1983">
        <v>1982</v>
      </c>
      <c r="B1983" t="s">
        <v>2004</v>
      </c>
      <c r="C1983" s="4" t="s">
        <v>13</v>
      </c>
      <c r="D1983" t="s">
        <v>22</v>
      </c>
      <c r="E1983" s="4">
        <v>125</v>
      </c>
      <c r="F1983" s="4">
        <v>9</v>
      </c>
      <c r="G1983" s="4">
        <v>717</v>
      </c>
      <c r="H1983" s="4">
        <v>164</v>
      </c>
      <c r="I1983" s="4">
        <v>194</v>
      </c>
      <c r="J1983" s="6">
        <v>625.89</v>
      </c>
      <c r="K1983" s="4">
        <v>0.85699999999999998</v>
      </c>
      <c r="L1983" s="4" t="s">
        <v>27</v>
      </c>
      <c r="M1983" s="4">
        <f>Inventory[[#This Row],[Daily_Demand]]*Inventory[[#This Row],[Lead_Time_Days]]</f>
        <v>1125</v>
      </c>
      <c r="N1983" s="4">
        <f>MAX(0, Inventory[[#This Row],[Demand_Duration_Lead_time]]+Inventory[[#This Row],[Safety_Stock]]-Inventory[[#This Row],[Current_Inventory]])</f>
        <v>572</v>
      </c>
      <c r="O19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83" s="8">
        <f>Inventory[[#This Row],[Current_Inventory]]*Inventory[[#This Row],[Unit_Cost]]</f>
        <v>448763.13</v>
      </c>
      <c r="Q1983" t="str">
        <f>IF(Inventory[[#This Row],[Stockout_Risk_Score]] &gt;= 0.8, "Critical",
   IF(Inventory[[#This Row],[Stockout_Risk_Score]] &gt;= 0.6, "High",
      IF(Inventory[[#This Row],[Stockout_Risk_Score]] &gt;= 0.3, "Medium", "Low")
   )
)</f>
        <v>Critical</v>
      </c>
      <c r="R1983">
        <f>Inventory[[#This Row],[Lead_Time_Days]]*0.8</f>
        <v>7.2</v>
      </c>
      <c r="S1983">
        <f>MAX(0,Inventory[[#This Row],[Daily_Demand]]*Inventory[[#This Row],[Adj_Lead_Time]]+Inventory[[#This Row],[Safety_Stock]]-Inventory[[#This Row],[Current_Inventory]])</f>
        <v>347</v>
      </c>
    </row>
    <row r="1984" spans="1:19" x14ac:dyDescent="0.25">
      <c r="A1984">
        <v>1983</v>
      </c>
      <c r="B1984" t="s">
        <v>2005</v>
      </c>
      <c r="C1984" s="4" t="s">
        <v>26</v>
      </c>
      <c r="D1984" t="s">
        <v>14</v>
      </c>
      <c r="E1984" s="4">
        <v>84</v>
      </c>
      <c r="F1984" s="4">
        <v>14</v>
      </c>
      <c r="G1984" s="4">
        <v>94</v>
      </c>
      <c r="H1984" s="4">
        <v>120</v>
      </c>
      <c r="I1984" s="4">
        <v>382</v>
      </c>
      <c r="J1984" s="6">
        <v>568.29999999999995</v>
      </c>
      <c r="K1984" s="4">
        <v>0.89200000000000002</v>
      </c>
      <c r="L1984" s="4" t="s">
        <v>27</v>
      </c>
      <c r="M1984" s="4">
        <f>Inventory[[#This Row],[Daily_Demand]]*Inventory[[#This Row],[Lead_Time_Days]]</f>
        <v>1176</v>
      </c>
      <c r="N1984" s="4">
        <f>MAX(0, Inventory[[#This Row],[Demand_Duration_Lead_time]]+Inventory[[#This Row],[Safety_Stock]]-Inventory[[#This Row],[Current_Inventory]])</f>
        <v>1202</v>
      </c>
      <c r="O19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84" s="8">
        <f>Inventory[[#This Row],[Current_Inventory]]*Inventory[[#This Row],[Unit_Cost]]</f>
        <v>53420.2</v>
      </c>
      <c r="Q1984" t="str">
        <f>IF(Inventory[[#This Row],[Stockout_Risk_Score]] &gt;= 0.8, "Critical",
   IF(Inventory[[#This Row],[Stockout_Risk_Score]] &gt;= 0.6, "High",
      IF(Inventory[[#This Row],[Stockout_Risk_Score]] &gt;= 0.3, "Medium", "Low")
   )
)</f>
        <v>Critical</v>
      </c>
      <c r="R1984">
        <f>Inventory[[#This Row],[Lead_Time_Days]]*0.8</f>
        <v>11.200000000000001</v>
      </c>
      <c r="S1984">
        <f>MAX(0,Inventory[[#This Row],[Daily_Demand]]*Inventory[[#This Row],[Adj_Lead_Time]]+Inventory[[#This Row],[Safety_Stock]]-Inventory[[#This Row],[Current_Inventory]])</f>
        <v>966.80000000000018</v>
      </c>
    </row>
    <row r="1985" spans="1:19" x14ac:dyDescent="0.25">
      <c r="A1985">
        <v>1984</v>
      </c>
      <c r="B1985" t="s">
        <v>2006</v>
      </c>
      <c r="C1985" s="4" t="s">
        <v>41</v>
      </c>
      <c r="D1985" t="s">
        <v>18</v>
      </c>
      <c r="E1985" s="4">
        <v>81</v>
      </c>
      <c r="F1985" s="4">
        <v>14</v>
      </c>
      <c r="G1985" s="4">
        <v>576</v>
      </c>
      <c r="H1985" s="4">
        <v>265</v>
      </c>
      <c r="I1985" s="4">
        <v>318</v>
      </c>
      <c r="J1985" s="6">
        <v>1330.27</v>
      </c>
      <c r="K1985" s="4">
        <v>0.83199999999999996</v>
      </c>
      <c r="L1985" s="4" t="s">
        <v>15</v>
      </c>
      <c r="M1985" s="4">
        <f>Inventory[[#This Row],[Daily_Demand]]*Inventory[[#This Row],[Lead_Time_Days]]</f>
        <v>1134</v>
      </c>
      <c r="N1985" s="4">
        <f>MAX(0, Inventory[[#This Row],[Demand_Duration_Lead_time]]+Inventory[[#This Row],[Safety_Stock]]-Inventory[[#This Row],[Current_Inventory]])</f>
        <v>823</v>
      </c>
      <c r="O19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85" s="8">
        <f>Inventory[[#This Row],[Current_Inventory]]*Inventory[[#This Row],[Unit_Cost]]</f>
        <v>766235.52</v>
      </c>
      <c r="Q1985" t="str">
        <f>IF(Inventory[[#This Row],[Stockout_Risk_Score]] &gt;= 0.8, "Critical",
   IF(Inventory[[#This Row],[Stockout_Risk_Score]] &gt;= 0.6, "High",
      IF(Inventory[[#This Row],[Stockout_Risk_Score]] &gt;= 0.3, "Medium", "Low")
   )
)</f>
        <v>Critical</v>
      </c>
      <c r="R1985">
        <f>Inventory[[#This Row],[Lead_Time_Days]]*0.8</f>
        <v>11.200000000000001</v>
      </c>
      <c r="S1985">
        <f>MAX(0,Inventory[[#This Row],[Daily_Demand]]*Inventory[[#This Row],[Adj_Lead_Time]]+Inventory[[#This Row],[Safety_Stock]]-Inventory[[#This Row],[Current_Inventory]])</f>
        <v>596.20000000000005</v>
      </c>
    </row>
    <row r="1986" spans="1:19" x14ac:dyDescent="0.25">
      <c r="A1986">
        <v>1985</v>
      </c>
      <c r="B1986" t="s">
        <v>2007</v>
      </c>
      <c r="C1986" s="4" t="s">
        <v>26</v>
      </c>
      <c r="D1986" t="s">
        <v>14</v>
      </c>
      <c r="E1986" s="4">
        <v>183</v>
      </c>
      <c r="F1986" s="4">
        <v>13</v>
      </c>
      <c r="G1986" s="4">
        <v>600</v>
      </c>
      <c r="H1986" s="4">
        <v>283</v>
      </c>
      <c r="I1986" s="4">
        <v>378</v>
      </c>
      <c r="J1986" s="6">
        <v>811.45</v>
      </c>
      <c r="K1986" s="4">
        <v>4.2999999999999997E-2</v>
      </c>
      <c r="L1986" s="4" t="s">
        <v>19</v>
      </c>
      <c r="M1986" s="4">
        <f>Inventory[[#This Row],[Daily_Demand]]*Inventory[[#This Row],[Lead_Time_Days]]</f>
        <v>2379</v>
      </c>
      <c r="N1986" s="4">
        <f>MAX(0, Inventory[[#This Row],[Demand_Duration_Lead_time]]+Inventory[[#This Row],[Safety_Stock]]-Inventory[[#This Row],[Current_Inventory]])</f>
        <v>2062</v>
      </c>
      <c r="O19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86" s="8">
        <f>Inventory[[#This Row],[Current_Inventory]]*Inventory[[#This Row],[Unit_Cost]]</f>
        <v>486870</v>
      </c>
      <c r="Q1986" t="str">
        <f>IF(Inventory[[#This Row],[Stockout_Risk_Score]] &gt;= 0.8, "Critical",
   IF(Inventory[[#This Row],[Stockout_Risk_Score]] &gt;= 0.6, "High",
      IF(Inventory[[#This Row],[Stockout_Risk_Score]] &gt;= 0.3, "Medium", "Low")
   )
)</f>
        <v>Low</v>
      </c>
      <c r="R1986">
        <f>Inventory[[#This Row],[Lead_Time_Days]]*0.8</f>
        <v>10.4</v>
      </c>
      <c r="S1986">
        <f>MAX(0,Inventory[[#This Row],[Daily_Demand]]*Inventory[[#This Row],[Adj_Lead_Time]]+Inventory[[#This Row],[Safety_Stock]]-Inventory[[#This Row],[Current_Inventory]])</f>
        <v>1586.1999999999998</v>
      </c>
    </row>
    <row r="1987" spans="1:19" x14ac:dyDescent="0.25">
      <c r="A1987">
        <v>1986</v>
      </c>
      <c r="B1987" t="s">
        <v>2008</v>
      </c>
      <c r="C1987" s="4" t="s">
        <v>21</v>
      </c>
      <c r="D1987" t="s">
        <v>18</v>
      </c>
      <c r="E1987" s="4">
        <v>137</v>
      </c>
      <c r="F1987" s="4">
        <v>11</v>
      </c>
      <c r="G1987" s="4">
        <v>517</v>
      </c>
      <c r="H1987" s="4">
        <v>164</v>
      </c>
      <c r="I1987" s="4">
        <v>55</v>
      </c>
      <c r="J1987" s="6">
        <v>315.04000000000002</v>
      </c>
      <c r="K1987" s="4">
        <v>0.82099999999999995</v>
      </c>
      <c r="L1987" s="4" t="s">
        <v>15</v>
      </c>
      <c r="M1987" s="4">
        <f>Inventory[[#This Row],[Daily_Demand]]*Inventory[[#This Row],[Lead_Time_Days]]</f>
        <v>1507</v>
      </c>
      <c r="N1987" s="4">
        <f>MAX(0, Inventory[[#This Row],[Demand_Duration_Lead_time]]+Inventory[[#This Row],[Safety_Stock]]-Inventory[[#This Row],[Current_Inventory]])</f>
        <v>1154</v>
      </c>
      <c r="O19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87" s="8">
        <f>Inventory[[#This Row],[Current_Inventory]]*Inventory[[#This Row],[Unit_Cost]]</f>
        <v>162875.68000000002</v>
      </c>
      <c r="Q1987" t="str">
        <f>IF(Inventory[[#This Row],[Stockout_Risk_Score]] &gt;= 0.8, "Critical",
   IF(Inventory[[#This Row],[Stockout_Risk_Score]] &gt;= 0.6, "High",
      IF(Inventory[[#This Row],[Stockout_Risk_Score]] &gt;= 0.3, "Medium", "Low")
   )
)</f>
        <v>Critical</v>
      </c>
      <c r="R1987">
        <f>Inventory[[#This Row],[Lead_Time_Days]]*0.8</f>
        <v>8.8000000000000007</v>
      </c>
      <c r="S1987">
        <f>MAX(0,Inventory[[#This Row],[Daily_Demand]]*Inventory[[#This Row],[Adj_Lead_Time]]+Inventory[[#This Row],[Safety_Stock]]-Inventory[[#This Row],[Current_Inventory]])</f>
        <v>852.60000000000014</v>
      </c>
    </row>
    <row r="1988" spans="1:19" x14ac:dyDescent="0.25">
      <c r="A1988">
        <v>1987</v>
      </c>
      <c r="B1988" t="s">
        <v>2009</v>
      </c>
      <c r="C1988" s="4" t="s">
        <v>13</v>
      </c>
      <c r="D1988" t="s">
        <v>18</v>
      </c>
      <c r="E1988" s="4">
        <v>59</v>
      </c>
      <c r="F1988" s="4">
        <v>9</v>
      </c>
      <c r="G1988" s="4">
        <v>435</v>
      </c>
      <c r="H1988" s="4">
        <v>148</v>
      </c>
      <c r="I1988" s="4">
        <v>170</v>
      </c>
      <c r="J1988" s="6">
        <v>180.58</v>
      </c>
      <c r="K1988" s="4">
        <v>0.89900000000000002</v>
      </c>
      <c r="L1988" s="4" t="s">
        <v>19</v>
      </c>
      <c r="M1988" s="4">
        <f>Inventory[[#This Row],[Daily_Demand]]*Inventory[[#This Row],[Lead_Time_Days]]</f>
        <v>531</v>
      </c>
      <c r="N1988" s="4">
        <f>MAX(0, Inventory[[#This Row],[Demand_Duration_Lead_time]]+Inventory[[#This Row],[Safety_Stock]]-Inventory[[#This Row],[Current_Inventory]])</f>
        <v>244</v>
      </c>
      <c r="O19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88" s="8">
        <f>Inventory[[#This Row],[Current_Inventory]]*Inventory[[#This Row],[Unit_Cost]]</f>
        <v>78552.3</v>
      </c>
      <c r="Q1988" t="str">
        <f>IF(Inventory[[#This Row],[Stockout_Risk_Score]] &gt;= 0.8, "Critical",
   IF(Inventory[[#This Row],[Stockout_Risk_Score]] &gt;= 0.6, "High",
      IF(Inventory[[#This Row],[Stockout_Risk_Score]] &gt;= 0.3, "Medium", "Low")
   )
)</f>
        <v>Critical</v>
      </c>
      <c r="R1988">
        <f>Inventory[[#This Row],[Lead_Time_Days]]*0.8</f>
        <v>7.2</v>
      </c>
      <c r="S1988">
        <f>MAX(0,Inventory[[#This Row],[Daily_Demand]]*Inventory[[#This Row],[Adj_Lead_Time]]+Inventory[[#This Row],[Safety_Stock]]-Inventory[[#This Row],[Current_Inventory]])</f>
        <v>137.79999999999995</v>
      </c>
    </row>
    <row r="1989" spans="1:19" x14ac:dyDescent="0.25">
      <c r="A1989">
        <v>1988</v>
      </c>
      <c r="B1989" t="s">
        <v>2010</v>
      </c>
      <c r="C1989" s="4" t="s">
        <v>26</v>
      </c>
      <c r="D1989" t="s">
        <v>14</v>
      </c>
      <c r="E1989" s="4">
        <v>24</v>
      </c>
      <c r="F1989" s="4">
        <v>4</v>
      </c>
      <c r="G1989" s="4">
        <v>741</v>
      </c>
      <c r="H1989" s="4">
        <v>176</v>
      </c>
      <c r="I1989" s="4">
        <v>399</v>
      </c>
      <c r="J1989" s="6">
        <v>1586.29</v>
      </c>
      <c r="K1989" s="4">
        <v>5.7000000000000002E-2</v>
      </c>
      <c r="L1989" s="4" t="s">
        <v>15</v>
      </c>
      <c r="M1989" s="4">
        <f>Inventory[[#This Row],[Daily_Demand]]*Inventory[[#This Row],[Lead_Time_Days]]</f>
        <v>96</v>
      </c>
      <c r="N1989" s="4">
        <f>MAX(0, Inventory[[#This Row],[Demand_Duration_Lead_time]]+Inventory[[#This Row],[Safety_Stock]]-Inventory[[#This Row],[Current_Inventory]])</f>
        <v>0</v>
      </c>
      <c r="O19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1989" s="8">
        <f>Inventory[[#This Row],[Current_Inventory]]*Inventory[[#This Row],[Unit_Cost]]</f>
        <v>1175440.8899999999</v>
      </c>
      <c r="Q1989" t="str">
        <f>IF(Inventory[[#This Row],[Stockout_Risk_Score]] &gt;= 0.8, "Critical",
   IF(Inventory[[#This Row],[Stockout_Risk_Score]] &gt;= 0.6, "High",
      IF(Inventory[[#This Row],[Stockout_Risk_Score]] &gt;= 0.3, "Medium", "Low")
   )
)</f>
        <v>Low</v>
      </c>
      <c r="R1989">
        <f>Inventory[[#This Row],[Lead_Time_Days]]*0.8</f>
        <v>3.2</v>
      </c>
      <c r="S1989">
        <f>MAX(0,Inventory[[#This Row],[Daily_Demand]]*Inventory[[#This Row],[Adj_Lead_Time]]+Inventory[[#This Row],[Safety_Stock]]-Inventory[[#This Row],[Current_Inventory]])</f>
        <v>0</v>
      </c>
    </row>
    <row r="1990" spans="1:19" x14ac:dyDescent="0.25">
      <c r="A1990">
        <v>1989</v>
      </c>
      <c r="B1990" t="s">
        <v>2011</v>
      </c>
      <c r="C1990" s="4" t="s">
        <v>41</v>
      </c>
      <c r="D1990" t="s">
        <v>22</v>
      </c>
      <c r="E1990" s="4">
        <v>156</v>
      </c>
      <c r="F1990" s="4">
        <v>3</v>
      </c>
      <c r="G1990" s="4">
        <v>770</v>
      </c>
      <c r="H1990" s="4">
        <v>28</v>
      </c>
      <c r="I1990" s="4">
        <v>362</v>
      </c>
      <c r="J1990" s="6">
        <v>1368.03</v>
      </c>
      <c r="K1990" s="4">
        <v>0.41599999999999998</v>
      </c>
      <c r="L1990" s="4" t="s">
        <v>19</v>
      </c>
      <c r="M1990" s="4">
        <f>Inventory[[#This Row],[Daily_Demand]]*Inventory[[#This Row],[Lead_Time_Days]]</f>
        <v>468</v>
      </c>
      <c r="N1990" s="4">
        <f>MAX(0, Inventory[[#This Row],[Demand_Duration_Lead_time]]+Inventory[[#This Row],[Safety_Stock]]-Inventory[[#This Row],[Current_Inventory]])</f>
        <v>0</v>
      </c>
      <c r="O19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90" s="8">
        <f>Inventory[[#This Row],[Current_Inventory]]*Inventory[[#This Row],[Unit_Cost]]</f>
        <v>1053383.1000000001</v>
      </c>
      <c r="Q1990" t="str">
        <f>IF(Inventory[[#This Row],[Stockout_Risk_Score]] &gt;= 0.8, "Critical",
   IF(Inventory[[#This Row],[Stockout_Risk_Score]] &gt;= 0.6, "High",
      IF(Inventory[[#This Row],[Stockout_Risk_Score]] &gt;= 0.3, "Medium", "Low")
   )
)</f>
        <v>Medium</v>
      </c>
      <c r="R1990">
        <f>Inventory[[#This Row],[Lead_Time_Days]]*0.8</f>
        <v>2.4000000000000004</v>
      </c>
      <c r="S1990">
        <f>MAX(0,Inventory[[#This Row],[Daily_Demand]]*Inventory[[#This Row],[Adj_Lead_Time]]+Inventory[[#This Row],[Safety_Stock]]-Inventory[[#This Row],[Current_Inventory]])</f>
        <v>0</v>
      </c>
    </row>
    <row r="1991" spans="1:19" x14ac:dyDescent="0.25">
      <c r="A1991">
        <v>1990</v>
      </c>
      <c r="B1991" t="s">
        <v>2012</v>
      </c>
      <c r="C1991" s="4" t="s">
        <v>26</v>
      </c>
      <c r="D1991" t="s">
        <v>18</v>
      </c>
      <c r="E1991" s="4">
        <v>168</v>
      </c>
      <c r="F1991" s="4">
        <v>10</v>
      </c>
      <c r="G1991" s="4">
        <v>359</v>
      </c>
      <c r="H1991" s="4">
        <v>232</v>
      </c>
      <c r="I1991" s="4">
        <v>358</v>
      </c>
      <c r="J1991" s="6">
        <v>853.01</v>
      </c>
      <c r="K1991" s="4">
        <v>0.53700000000000003</v>
      </c>
      <c r="L1991" s="4" t="s">
        <v>15</v>
      </c>
      <c r="M1991" s="4">
        <f>Inventory[[#This Row],[Daily_Demand]]*Inventory[[#This Row],[Lead_Time_Days]]</f>
        <v>1680</v>
      </c>
      <c r="N1991" s="4">
        <f>MAX(0, Inventory[[#This Row],[Demand_Duration_Lead_time]]+Inventory[[#This Row],[Safety_Stock]]-Inventory[[#This Row],[Current_Inventory]])</f>
        <v>1553</v>
      </c>
      <c r="O19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91" s="8">
        <f>Inventory[[#This Row],[Current_Inventory]]*Inventory[[#This Row],[Unit_Cost]]</f>
        <v>306230.59000000003</v>
      </c>
      <c r="Q1991" t="str">
        <f>IF(Inventory[[#This Row],[Stockout_Risk_Score]] &gt;= 0.8, "Critical",
   IF(Inventory[[#This Row],[Stockout_Risk_Score]] &gt;= 0.6, "High",
      IF(Inventory[[#This Row],[Stockout_Risk_Score]] &gt;= 0.3, "Medium", "Low")
   )
)</f>
        <v>Medium</v>
      </c>
      <c r="R1991">
        <f>Inventory[[#This Row],[Lead_Time_Days]]*0.8</f>
        <v>8</v>
      </c>
      <c r="S1991">
        <f>MAX(0,Inventory[[#This Row],[Daily_Demand]]*Inventory[[#This Row],[Adj_Lead_Time]]+Inventory[[#This Row],[Safety_Stock]]-Inventory[[#This Row],[Current_Inventory]])</f>
        <v>1217</v>
      </c>
    </row>
    <row r="1992" spans="1:19" x14ac:dyDescent="0.25">
      <c r="A1992">
        <v>1991</v>
      </c>
      <c r="B1992" t="s">
        <v>2013</v>
      </c>
      <c r="C1992" s="4" t="s">
        <v>17</v>
      </c>
      <c r="D1992" t="s">
        <v>22</v>
      </c>
      <c r="E1992" s="4">
        <v>38</v>
      </c>
      <c r="F1992" s="4">
        <v>4</v>
      </c>
      <c r="G1992" s="4">
        <v>327</v>
      </c>
      <c r="H1992" s="4">
        <v>66</v>
      </c>
      <c r="I1992" s="4">
        <v>351</v>
      </c>
      <c r="J1992" s="6">
        <v>1797.64</v>
      </c>
      <c r="K1992" s="4">
        <v>0.23300000000000001</v>
      </c>
      <c r="L1992" s="4" t="s">
        <v>15</v>
      </c>
      <c r="M1992" s="4">
        <f>Inventory[[#This Row],[Daily_Demand]]*Inventory[[#This Row],[Lead_Time_Days]]</f>
        <v>152</v>
      </c>
      <c r="N1992" s="4">
        <f>MAX(0, Inventory[[#This Row],[Demand_Duration_Lead_time]]+Inventory[[#This Row],[Safety_Stock]]-Inventory[[#This Row],[Current_Inventory]])</f>
        <v>0</v>
      </c>
      <c r="O19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92" s="8">
        <f>Inventory[[#This Row],[Current_Inventory]]*Inventory[[#This Row],[Unit_Cost]]</f>
        <v>587828.28</v>
      </c>
      <c r="Q1992" t="str">
        <f>IF(Inventory[[#This Row],[Stockout_Risk_Score]] &gt;= 0.8, "Critical",
   IF(Inventory[[#This Row],[Stockout_Risk_Score]] &gt;= 0.6, "High",
      IF(Inventory[[#This Row],[Stockout_Risk_Score]] &gt;= 0.3, "Medium", "Low")
   )
)</f>
        <v>Low</v>
      </c>
      <c r="R1992">
        <f>Inventory[[#This Row],[Lead_Time_Days]]*0.8</f>
        <v>3.2</v>
      </c>
      <c r="S1992">
        <f>MAX(0,Inventory[[#This Row],[Daily_Demand]]*Inventory[[#This Row],[Adj_Lead_Time]]+Inventory[[#This Row],[Safety_Stock]]-Inventory[[#This Row],[Current_Inventory]])</f>
        <v>0</v>
      </c>
    </row>
    <row r="1993" spans="1:19" x14ac:dyDescent="0.25">
      <c r="A1993">
        <v>1992</v>
      </c>
      <c r="B1993" t="s">
        <v>2014</v>
      </c>
      <c r="C1993" s="4" t="s">
        <v>41</v>
      </c>
      <c r="D1993" t="s">
        <v>14</v>
      </c>
      <c r="E1993" s="4">
        <v>126</v>
      </c>
      <c r="F1993" s="4">
        <v>9</v>
      </c>
      <c r="G1993" s="4">
        <v>723</v>
      </c>
      <c r="H1993" s="4">
        <v>142</v>
      </c>
      <c r="I1993" s="4">
        <v>383</v>
      </c>
      <c r="J1993" s="6">
        <v>851.17</v>
      </c>
      <c r="K1993" s="4">
        <v>0.51700000000000002</v>
      </c>
      <c r="L1993" s="4" t="s">
        <v>19</v>
      </c>
      <c r="M1993" s="4">
        <f>Inventory[[#This Row],[Daily_Demand]]*Inventory[[#This Row],[Lead_Time_Days]]</f>
        <v>1134</v>
      </c>
      <c r="N1993" s="4">
        <f>MAX(0, Inventory[[#This Row],[Demand_Duration_Lead_time]]+Inventory[[#This Row],[Safety_Stock]]-Inventory[[#This Row],[Current_Inventory]])</f>
        <v>553</v>
      </c>
      <c r="O19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93" s="8">
        <f>Inventory[[#This Row],[Current_Inventory]]*Inventory[[#This Row],[Unit_Cost]]</f>
        <v>615395.90999999992</v>
      </c>
      <c r="Q1993" t="str">
        <f>IF(Inventory[[#This Row],[Stockout_Risk_Score]] &gt;= 0.8, "Critical",
   IF(Inventory[[#This Row],[Stockout_Risk_Score]] &gt;= 0.6, "High",
      IF(Inventory[[#This Row],[Stockout_Risk_Score]] &gt;= 0.3, "Medium", "Low")
   )
)</f>
        <v>Medium</v>
      </c>
      <c r="R1993">
        <f>Inventory[[#This Row],[Lead_Time_Days]]*0.8</f>
        <v>7.2</v>
      </c>
      <c r="S1993">
        <f>MAX(0,Inventory[[#This Row],[Daily_Demand]]*Inventory[[#This Row],[Adj_Lead_Time]]+Inventory[[#This Row],[Safety_Stock]]-Inventory[[#This Row],[Current_Inventory]])</f>
        <v>326.20000000000005</v>
      </c>
    </row>
    <row r="1994" spans="1:19" x14ac:dyDescent="0.25">
      <c r="A1994">
        <v>1993</v>
      </c>
      <c r="B1994" t="s">
        <v>2015</v>
      </c>
      <c r="C1994" s="4" t="s">
        <v>21</v>
      </c>
      <c r="D1994" t="s">
        <v>22</v>
      </c>
      <c r="E1994" s="4">
        <v>113</v>
      </c>
      <c r="F1994" s="4">
        <v>3</v>
      </c>
      <c r="G1994" s="4">
        <v>634</v>
      </c>
      <c r="H1994" s="4">
        <v>214</v>
      </c>
      <c r="I1994" s="4">
        <v>181</v>
      </c>
      <c r="J1994" s="6">
        <v>1435.08</v>
      </c>
      <c r="K1994" s="4">
        <v>0.88600000000000001</v>
      </c>
      <c r="L1994" s="4" t="s">
        <v>19</v>
      </c>
      <c r="M1994" s="4">
        <f>Inventory[[#This Row],[Daily_Demand]]*Inventory[[#This Row],[Lead_Time_Days]]</f>
        <v>339</v>
      </c>
      <c r="N1994" s="4">
        <f>MAX(0, Inventory[[#This Row],[Demand_Duration_Lead_time]]+Inventory[[#This Row],[Safety_Stock]]-Inventory[[#This Row],[Current_Inventory]])</f>
        <v>0</v>
      </c>
      <c r="O19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94" s="8">
        <f>Inventory[[#This Row],[Current_Inventory]]*Inventory[[#This Row],[Unit_Cost]]</f>
        <v>909840.72</v>
      </c>
      <c r="Q1994" t="str">
        <f>IF(Inventory[[#This Row],[Stockout_Risk_Score]] &gt;= 0.8, "Critical",
   IF(Inventory[[#This Row],[Stockout_Risk_Score]] &gt;= 0.6, "High",
      IF(Inventory[[#This Row],[Stockout_Risk_Score]] &gt;= 0.3, "Medium", "Low")
   )
)</f>
        <v>Critical</v>
      </c>
      <c r="R1994">
        <f>Inventory[[#This Row],[Lead_Time_Days]]*0.8</f>
        <v>2.4000000000000004</v>
      </c>
      <c r="S1994">
        <f>MAX(0,Inventory[[#This Row],[Daily_Demand]]*Inventory[[#This Row],[Adj_Lead_Time]]+Inventory[[#This Row],[Safety_Stock]]-Inventory[[#This Row],[Current_Inventory]])</f>
        <v>0</v>
      </c>
    </row>
    <row r="1995" spans="1:19" x14ac:dyDescent="0.25">
      <c r="A1995">
        <v>1994</v>
      </c>
      <c r="B1995" t="s">
        <v>2016</v>
      </c>
      <c r="C1995" s="4" t="s">
        <v>13</v>
      </c>
      <c r="D1995" t="s">
        <v>18</v>
      </c>
      <c r="E1995" s="4">
        <v>130</v>
      </c>
      <c r="F1995" s="4">
        <v>4</v>
      </c>
      <c r="G1995" s="4">
        <v>260</v>
      </c>
      <c r="H1995" s="4">
        <v>128</v>
      </c>
      <c r="I1995" s="4">
        <v>339</v>
      </c>
      <c r="J1995" s="6">
        <v>1822.77</v>
      </c>
      <c r="K1995" s="4">
        <v>0.86699999999999999</v>
      </c>
      <c r="L1995" s="4" t="s">
        <v>15</v>
      </c>
      <c r="M1995" s="4">
        <f>Inventory[[#This Row],[Daily_Demand]]*Inventory[[#This Row],[Lead_Time_Days]]</f>
        <v>520</v>
      </c>
      <c r="N1995" s="4">
        <f>MAX(0, Inventory[[#This Row],[Demand_Duration_Lead_time]]+Inventory[[#This Row],[Safety_Stock]]-Inventory[[#This Row],[Current_Inventory]])</f>
        <v>388</v>
      </c>
      <c r="O19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95" s="8">
        <f>Inventory[[#This Row],[Current_Inventory]]*Inventory[[#This Row],[Unit_Cost]]</f>
        <v>473920.2</v>
      </c>
      <c r="Q1995" t="str">
        <f>IF(Inventory[[#This Row],[Stockout_Risk_Score]] &gt;= 0.8, "Critical",
   IF(Inventory[[#This Row],[Stockout_Risk_Score]] &gt;= 0.6, "High",
      IF(Inventory[[#This Row],[Stockout_Risk_Score]] &gt;= 0.3, "Medium", "Low")
   )
)</f>
        <v>Critical</v>
      </c>
      <c r="R1995">
        <f>Inventory[[#This Row],[Lead_Time_Days]]*0.8</f>
        <v>3.2</v>
      </c>
      <c r="S1995">
        <f>MAX(0,Inventory[[#This Row],[Daily_Demand]]*Inventory[[#This Row],[Adj_Lead_Time]]+Inventory[[#This Row],[Safety_Stock]]-Inventory[[#This Row],[Current_Inventory]])</f>
        <v>284</v>
      </c>
    </row>
    <row r="1996" spans="1:19" x14ac:dyDescent="0.25">
      <c r="A1996">
        <v>1995</v>
      </c>
      <c r="B1996" t="s">
        <v>2017</v>
      </c>
      <c r="C1996" s="4" t="s">
        <v>26</v>
      </c>
      <c r="D1996" t="s">
        <v>18</v>
      </c>
      <c r="E1996" s="4">
        <v>58</v>
      </c>
      <c r="F1996" s="4">
        <v>2</v>
      </c>
      <c r="G1996" s="4">
        <v>272</v>
      </c>
      <c r="H1996" s="4">
        <v>262</v>
      </c>
      <c r="I1996" s="4">
        <v>238</v>
      </c>
      <c r="J1996" s="6">
        <v>1689.4</v>
      </c>
      <c r="K1996" s="4">
        <v>0.94</v>
      </c>
      <c r="L1996" s="4" t="s">
        <v>27</v>
      </c>
      <c r="M1996" s="4">
        <f>Inventory[[#This Row],[Daily_Demand]]*Inventory[[#This Row],[Lead_Time_Days]]</f>
        <v>116</v>
      </c>
      <c r="N1996" s="4">
        <f>MAX(0, Inventory[[#This Row],[Demand_Duration_Lead_time]]+Inventory[[#This Row],[Safety_Stock]]-Inventory[[#This Row],[Current_Inventory]])</f>
        <v>106</v>
      </c>
      <c r="O19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96" s="8">
        <f>Inventory[[#This Row],[Current_Inventory]]*Inventory[[#This Row],[Unit_Cost]]</f>
        <v>459516.80000000005</v>
      </c>
      <c r="Q1996" t="str">
        <f>IF(Inventory[[#This Row],[Stockout_Risk_Score]] &gt;= 0.8, "Critical",
   IF(Inventory[[#This Row],[Stockout_Risk_Score]] &gt;= 0.6, "High",
      IF(Inventory[[#This Row],[Stockout_Risk_Score]] &gt;= 0.3, "Medium", "Low")
   )
)</f>
        <v>Critical</v>
      </c>
      <c r="R1996">
        <f>Inventory[[#This Row],[Lead_Time_Days]]*0.8</f>
        <v>1.6</v>
      </c>
      <c r="S1996">
        <f>MAX(0,Inventory[[#This Row],[Daily_Demand]]*Inventory[[#This Row],[Adj_Lead_Time]]+Inventory[[#This Row],[Safety_Stock]]-Inventory[[#This Row],[Current_Inventory]])</f>
        <v>82.800000000000011</v>
      </c>
    </row>
    <row r="1997" spans="1:19" x14ac:dyDescent="0.25">
      <c r="A1997">
        <v>1996</v>
      </c>
      <c r="B1997" t="s">
        <v>2018</v>
      </c>
      <c r="C1997" s="4" t="s">
        <v>41</v>
      </c>
      <c r="D1997" t="s">
        <v>18</v>
      </c>
      <c r="E1997" s="4">
        <v>166</v>
      </c>
      <c r="F1997" s="4">
        <v>12</v>
      </c>
      <c r="G1997" s="4">
        <v>239</v>
      </c>
      <c r="H1997" s="4">
        <v>94</v>
      </c>
      <c r="I1997" s="4">
        <v>258</v>
      </c>
      <c r="J1997" s="6">
        <v>1046.6500000000001</v>
      </c>
      <c r="K1997" s="4">
        <v>0.48399999999999999</v>
      </c>
      <c r="L1997" s="4" t="s">
        <v>19</v>
      </c>
      <c r="M1997" s="4">
        <f>Inventory[[#This Row],[Daily_Demand]]*Inventory[[#This Row],[Lead_Time_Days]]</f>
        <v>1992</v>
      </c>
      <c r="N1997" s="4">
        <f>MAX(0, Inventory[[#This Row],[Demand_Duration_Lead_time]]+Inventory[[#This Row],[Safety_Stock]]-Inventory[[#This Row],[Current_Inventory]])</f>
        <v>1847</v>
      </c>
      <c r="O19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1997" s="8">
        <f>Inventory[[#This Row],[Current_Inventory]]*Inventory[[#This Row],[Unit_Cost]]</f>
        <v>250149.35000000003</v>
      </c>
      <c r="Q1997" t="str">
        <f>IF(Inventory[[#This Row],[Stockout_Risk_Score]] &gt;= 0.8, "Critical",
   IF(Inventory[[#This Row],[Stockout_Risk_Score]] &gt;= 0.6, "High",
      IF(Inventory[[#This Row],[Stockout_Risk_Score]] &gt;= 0.3, "Medium", "Low")
   )
)</f>
        <v>Medium</v>
      </c>
      <c r="R1997">
        <f>Inventory[[#This Row],[Lead_Time_Days]]*0.8</f>
        <v>9.6000000000000014</v>
      </c>
      <c r="S1997">
        <f>MAX(0,Inventory[[#This Row],[Daily_Demand]]*Inventory[[#This Row],[Adj_Lead_Time]]+Inventory[[#This Row],[Safety_Stock]]-Inventory[[#This Row],[Current_Inventory]])</f>
        <v>1448.6000000000001</v>
      </c>
    </row>
    <row r="1998" spans="1:19" x14ac:dyDescent="0.25">
      <c r="A1998">
        <v>1997</v>
      </c>
      <c r="B1998" t="s">
        <v>2019</v>
      </c>
      <c r="C1998" s="4" t="s">
        <v>17</v>
      </c>
      <c r="D1998" t="s">
        <v>14</v>
      </c>
      <c r="E1998" s="4">
        <v>149</v>
      </c>
      <c r="F1998" s="4">
        <v>7</v>
      </c>
      <c r="G1998" s="4">
        <v>416</v>
      </c>
      <c r="H1998" s="4">
        <v>194</v>
      </c>
      <c r="I1998" s="4">
        <v>91</v>
      </c>
      <c r="J1998" s="6">
        <v>1377.24</v>
      </c>
      <c r="K1998" s="4">
        <v>0.41099999999999998</v>
      </c>
      <c r="L1998" s="4" t="s">
        <v>27</v>
      </c>
      <c r="M1998" s="4">
        <f>Inventory[[#This Row],[Daily_Demand]]*Inventory[[#This Row],[Lead_Time_Days]]</f>
        <v>1043</v>
      </c>
      <c r="N1998" s="4">
        <f>MAX(0, Inventory[[#This Row],[Demand_Duration_Lead_time]]+Inventory[[#This Row],[Safety_Stock]]-Inventory[[#This Row],[Current_Inventory]])</f>
        <v>821</v>
      </c>
      <c r="O19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98" s="8">
        <f>Inventory[[#This Row],[Current_Inventory]]*Inventory[[#This Row],[Unit_Cost]]</f>
        <v>572931.83999999997</v>
      </c>
      <c r="Q1998" t="str">
        <f>IF(Inventory[[#This Row],[Stockout_Risk_Score]] &gt;= 0.8, "Critical",
   IF(Inventory[[#This Row],[Stockout_Risk_Score]] &gt;= 0.6, "High",
      IF(Inventory[[#This Row],[Stockout_Risk_Score]] &gt;= 0.3, "Medium", "Low")
   )
)</f>
        <v>Medium</v>
      </c>
      <c r="R1998">
        <f>Inventory[[#This Row],[Lead_Time_Days]]*0.8</f>
        <v>5.6000000000000005</v>
      </c>
      <c r="S1998">
        <f>MAX(0,Inventory[[#This Row],[Daily_Demand]]*Inventory[[#This Row],[Adj_Lead_Time]]+Inventory[[#This Row],[Safety_Stock]]-Inventory[[#This Row],[Current_Inventory]])</f>
        <v>612.40000000000009</v>
      </c>
    </row>
    <row r="1999" spans="1:19" x14ac:dyDescent="0.25">
      <c r="A1999">
        <v>1998</v>
      </c>
      <c r="B1999" t="s">
        <v>2020</v>
      </c>
      <c r="C1999" s="4" t="s">
        <v>41</v>
      </c>
      <c r="D1999" t="s">
        <v>18</v>
      </c>
      <c r="E1999" s="4">
        <v>137</v>
      </c>
      <c r="F1999" s="4">
        <v>14</v>
      </c>
      <c r="G1999" s="4">
        <v>355</v>
      </c>
      <c r="H1999" s="4">
        <v>234</v>
      </c>
      <c r="I1999" s="4">
        <v>127</v>
      </c>
      <c r="J1999" s="6">
        <v>856.65</v>
      </c>
      <c r="K1999" s="4">
        <v>0.66600000000000004</v>
      </c>
      <c r="L1999" s="4" t="s">
        <v>27</v>
      </c>
      <c r="M1999" s="4">
        <f>Inventory[[#This Row],[Daily_Demand]]*Inventory[[#This Row],[Lead_Time_Days]]</f>
        <v>1918</v>
      </c>
      <c r="N1999" s="4">
        <f>MAX(0, Inventory[[#This Row],[Demand_Duration_Lead_time]]+Inventory[[#This Row],[Safety_Stock]]-Inventory[[#This Row],[Current_Inventory]])</f>
        <v>1797</v>
      </c>
      <c r="O19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1999" s="8">
        <f>Inventory[[#This Row],[Current_Inventory]]*Inventory[[#This Row],[Unit_Cost]]</f>
        <v>304110.75</v>
      </c>
      <c r="Q1999" t="str">
        <f>IF(Inventory[[#This Row],[Stockout_Risk_Score]] &gt;= 0.8, "Critical",
   IF(Inventory[[#This Row],[Stockout_Risk_Score]] &gt;= 0.6, "High",
      IF(Inventory[[#This Row],[Stockout_Risk_Score]] &gt;= 0.3, "Medium", "Low")
   )
)</f>
        <v>High</v>
      </c>
      <c r="R1999">
        <f>Inventory[[#This Row],[Lead_Time_Days]]*0.8</f>
        <v>11.200000000000001</v>
      </c>
      <c r="S1999">
        <f>MAX(0,Inventory[[#This Row],[Daily_Demand]]*Inventory[[#This Row],[Adj_Lead_Time]]+Inventory[[#This Row],[Safety_Stock]]-Inventory[[#This Row],[Current_Inventory]])</f>
        <v>1413.4</v>
      </c>
    </row>
    <row r="2000" spans="1:19" x14ac:dyDescent="0.25">
      <c r="A2000">
        <v>1999</v>
      </c>
      <c r="B2000" t="s">
        <v>2021</v>
      </c>
      <c r="C2000" s="4" t="s">
        <v>17</v>
      </c>
      <c r="D2000" t="s">
        <v>14</v>
      </c>
      <c r="E2000" s="4">
        <v>93</v>
      </c>
      <c r="F2000" s="4">
        <v>8</v>
      </c>
      <c r="G2000" s="4">
        <v>748</v>
      </c>
      <c r="H2000" s="4">
        <v>157</v>
      </c>
      <c r="I2000" s="4">
        <v>369</v>
      </c>
      <c r="J2000" s="6">
        <v>1312.03</v>
      </c>
      <c r="K2000" s="4">
        <v>0.41699999999999998</v>
      </c>
      <c r="L2000" s="4" t="s">
        <v>27</v>
      </c>
      <c r="M2000" s="4">
        <f>Inventory[[#This Row],[Daily_Demand]]*Inventory[[#This Row],[Lead_Time_Days]]</f>
        <v>744</v>
      </c>
      <c r="N2000" s="4">
        <f>MAX(0, Inventory[[#This Row],[Demand_Duration_Lead_time]]+Inventory[[#This Row],[Safety_Stock]]-Inventory[[#This Row],[Current_Inventory]])</f>
        <v>153</v>
      </c>
      <c r="O20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00" s="8">
        <f>Inventory[[#This Row],[Current_Inventory]]*Inventory[[#This Row],[Unit_Cost]]</f>
        <v>981398.44</v>
      </c>
      <c r="Q2000" t="str">
        <f>IF(Inventory[[#This Row],[Stockout_Risk_Score]] &gt;= 0.8, "Critical",
   IF(Inventory[[#This Row],[Stockout_Risk_Score]] &gt;= 0.6, "High",
      IF(Inventory[[#This Row],[Stockout_Risk_Score]] &gt;= 0.3, "Medium", "Low")
   )
)</f>
        <v>Medium</v>
      </c>
      <c r="R2000">
        <f>Inventory[[#This Row],[Lead_Time_Days]]*0.8</f>
        <v>6.4</v>
      </c>
      <c r="S2000">
        <f>MAX(0,Inventory[[#This Row],[Daily_Demand]]*Inventory[[#This Row],[Adj_Lead_Time]]+Inventory[[#This Row],[Safety_Stock]]-Inventory[[#This Row],[Current_Inventory]])</f>
        <v>4.2000000000000455</v>
      </c>
    </row>
    <row r="2001" spans="1:19" x14ac:dyDescent="0.25">
      <c r="A2001">
        <v>2000</v>
      </c>
      <c r="B2001" t="s">
        <v>2022</v>
      </c>
      <c r="C2001" s="4" t="s">
        <v>21</v>
      </c>
      <c r="D2001" t="s">
        <v>22</v>
      </c>
      <c r="E2001" s="4">
        <v>150</v>
      </c>
      <c r="F2001" s="4">
        <v>5</v>
      </c>
      <c r="G2001" s="4">
        <v>733</v>
      </c>
      <c r="H2001" s="4">
        <v>289</v>
      </c>
      <c r="I2001" s="4">
        <v>194</v>
      </c>
      <c r="J2001" s="6">
        <v>552.23</v>
      </c>
      <c r="K2001" s="4">
        <v>4.2000000000000003E-2</v>
      </c>
      <c r="L2001" s="4" t="s">
        <v>27</v>
      </c>
      <c r="M2001" s="4">
        <f>Inventory[[#This Row],[Daily_Demand]]*Inventory[[#This Row],[Lead_Time_Days]]</f>
        <v>750</v>
      </c>
      <c r="N2001" s="4">
        <f>MAX(0, Inventory[[#This Row],[Demand_Duration_Lead_time]]+Inventory[[#This Row],[Safety_Stock]]-Inventory[[#This Row],[Current_Inventory]])</f>
        <v>306</v>
      </c>
      <c r="O20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01" s="8">
        <f>Inventory[[#This Row],[Current_Inventory]]*Inventory[[#This Row],[Unit_Cost]]</f>
        <v>404784.59</v>
      </c>
      <c r="Q2001" t="str">
        <f>IF(Inventory[[#This Row],[Stockout_Risk_Score]] &gt;= 0.8, "Critical",
   IF(Inventory[[#This Row],[Stockout_Risk_Score]] &gt;= 0.6, "High",
      IF(Inventory[[#This Row],[Stockout_Risk_Score]] &gt;= 0.3, "Medium", "Low")
   )
)</f>
        <v>Low</v>
      </c>
      <c r="R2001">
        <f>Inventory[[#This Row],[Lead_Time_Days]]*0.8</f>
        <v>4</v>
      </c>
      <c r="S2001">
        <f>MAX(0,Inventory[[#This Row],[Daily_Demand]]*Inventory[[#This Row],[Adj_Lead_Time]]+Inventory[[#This Row],[Safety_Stock]]-Inventory[[#This Row],[Current_Inventory]])</f>
        <v>156</v>
      </c>
    </row>
    <row r="2002" spans="1:19" x14ac:dyDescent="0.25">
      <c r="A2002">
        <v>2001</v>
      </c>
      <c r="B2002" t="s">
        <v>2023</v>
      </c>
      <c r="C2002" s="4" t="s">
        <v>13</v>
      </c>
      <c r="D2002" t="s">
        <v>18</v>
      </c>
      <c r="E2002" s="4">
        <v>187</v>
      </c>
      <c r="F2002" s="4">
        <v>2</v>
      </c>
      <c r="G2002" s="4">
        <v>48</v>
      </c>
      <c r="H2002" s="4">
        <v>236</v>
      </c>
      <c r="I2002" s="4">
        <v>335</v>
      </c>
      <c r="J2002" s="6">
        <v>897.75</v>
      </c>
      <c r="K2002" s="4">
        <v>0.72</v>
      </c>
      <c r="L2002" s="4" t="s">
        <v>15</v>
      </c>
      <c r="M2002" s="4">
        <f>Inventory[[#This Row],[Daily_Demand]]*Inventory[[#This Row],[Lead_Time_Days]]</f>
        <v>374</v>
      </c>
      <c r="N2002" s="4">
        <f>MAX(0, Inventory[[#This Row],[Demand_Duration_Lead_time]]+Inventory[[#This Row],[Safety_Stock]]-Inventory[[#This Row],[Current_Inventory]])</f>
        <v>562</v>
      </c>
      <c r="O20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02" s="8">
        <f>Inventory[[#This Row],[Current_Inventory]]*Inventory[[#This Row],[Unit_Cost]]</f>
        <v>43092</v>
      </c>
      <c r="Q2002" t="str">
        <f>IF(Inventory[[#This Row],[Stockout_Risk_Score]] &gt;= 0.8, "Critical",
   IF(Inventory[[#This Row],[Stockout_Risk_Score]] &gt;= 0.6, "High",
      IF(Inventory[[#This Row],[Stockout_Risk_Score]] &gt;= 0.3, "Medium", "Low")
   )
)</f>
        <v>High</v>
      </c>
      <c r="R2002">
        <f>Inventory[[#This Row],[Lead_Time_Days]]*0.8</f>
        <v>1.6</v>
      </c>
      <c r="S2002">
        <f>MAX(0,Inventory[[#This Row],[Daily_Demand]]*Inventory[[#This Row],[Adj_Lead_Time]]+Inventory[[#This Row],[Safety_Stock]]-Inventory[[#This Row],[Current_Inventory]])</f>
        <v>487.20000000000005</v>
      </c>
    </row>
    <row r="2003" spans="1:19" x14ac:dyDescent="0.25">
      <c r="A2003">
        <v>2002</v>
      </c>
      <c r="B2003" t="s">
        <v>2024</v>
      </c>
      <c r="C2003" s="4" t="s">
        <v>21</v>
      </c>
      <c r="D2003" t="s">
        <v>18</v>
      </c>
      <c r="E2003" s="4">
        <v>57</v>
      </c>
      <c r="F2003" s="4">
        <v>4</v>
      </c>
      <c r="G2003" s="4">
        <v>513</v>
      </c>
      <c r="H2003" s="4">
        <v>295</v>
      </c>
      <c r="I2003" s="4">
        <v>220</v>
      </c>
      <c r="J2003" s="6">
        <v>458.61</v>
      </c>
      <c r="K2003" s="4">
        <v>0.28100000000000003</v>
      </c>
      <c r="L2003" s="4" t="s">
        <v>19</v>
      </c>
      <c r="M2003" s="4">
        <f>Inventory[[#This Row],[Daily_Demand]]*Inventory[[#This Row],[Lead_Time_Days]]</f>
        <v>228</v>
      </c>
      <c r="N2003" s="4">
        <f>MAX(0, Inventory[[#This Row],[Demand_Duration_Lead_time]]+Inventory[[#This Row],[Safety_Stock]]-Inventory[[#This Row],[Current_Inventory]])</f>
        <v>10</v>
      </c>
      <c r="O20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03" s="8">
        <f>Inventory[[#This Row],[Current_Inventory]]*Inventory[[#This Row],[Unit_Cost]]</f>
        <v>235266.93</v>
      </c>
      <c r="Q2003" t="str">
        <f>IF(Inventory[[#This Row],[Stockout_Risk_Score]] &gt;= 0.8, "Critical",
   IF(Inventory[[#This Row],[Stockout_Risk_Score]] &gt;= 0.6, "High",
      IF(Inventory[[#This Row],[Stockout_Risk_Score]] &gt;= 0.3, "Medium", "Low")
   )
)</f>
        <v>Low</v>
      </c>
      <c r="R2003">
        <f>Inventory[[#This Row],[Lead_Time_Days]]*0.8</f>
        <v>3.2</v>
      </c>
      <c r="S2003">
        <f>MAX(0,Inventory[[#This Row],[Daily_Demand]]*Inventory[[#This Row],[Adj_Lead_Time]]+Inventory[[#This Row],[Safety_Stock]]-Inventory[[#This Row],[Current_Inventory]])</f>
        <v>0</v>
      </c>
    </row>
    <row r="2004" spans="1:19" x14ac:dyDescent="0.25">
      <c r="A2004">
        <v>2003</v>
      </c>
      <c r="B2004" t="s">
        <v>2025</v>
      </c>
      <c r="C2004" s="4" t="s">
        <v>26</v>
      </c>
      <c r="D2004" t="s">
        <v>18</v>
      </c>
      <c r="E2004" s="4">
        <v>54</v>
      </c>
      <c r="F2004" s="4">
        <v>10</v>
      </c>
      <c r="G2004" s="4">
        <v>743</v>
      </c>
      <c r="H2004" s="4">
        <v>293</v>
      </c>
      <c r="I2004" s="4">
        <v>142</v>
      </c>
      <c r="J2004" s="6">
        <v>124.46</v>
      </c>
      <c r="K2004" s="4">
        <v>4.9000000000000002E-2</v>
      </c>
      <c r="L2004" s="4" t="s">
        <v>15</v>
      </c>
      <c r="M2004" s="4">
        <f>Inventory[[#This Row],[Daily_Demand]]*Inventory[[#This Row],[Lead_Time_Days]]</f>
        <v>540</v>
      </c>
      <c r="N2004" s="4">
        <f>MAX(0, Inventory[[#This Row],[Demand_Duration_Lead_time]]+Inventory[[#This Row],[Safety_Stock]]-Inventory[[#This Row],[Current_Inventory]])</f>
        <v>90</v>
      </c>
      <c r="O20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04" s="8">
        <f>Inventory[[#This Row],[Current_Inventory]]*Inventory[[#This Row],[Unit_Cost]]</f>
        <v>92473.78</v>
      </c>
      <c r="Q2004" t="str">
        <f>IF(Inventory[[#This Row],[Stockout_Risk_Score]] &gt;= 0.8, "Critical",
   IF(Inventory[[#This Row],[Stockout_Risk_Score]] &gt;= 0.6, "High",
      IF(Inventory[[#This Row],[Stockout_Risk_Score]] &gt;= 0.3, "Medium", "Low")
   )
)</f>
        <v>Low</v>
      </c>
      <c r="R2004">
        <f>Inventory[[#This Row],[Lead_Time_Days]]*0.8</f>
        <v>8</v>
      </c>
      <c r="S2004">
        <f>MAX(0,Inventory[[#This Row],[Daily_Demand]]*Inventory[[#This Row],[Adj_Lead_Time]]+Inventory[[#This Row],[Safety_Stock]]-Inventory[[#This Row],[Current_Inventory]])</f>
        <v>0</v>
      </c>
    </row>
    <row r="2005" spans="1:19" x14ac:dyDescent="0.25">
      <c r="A2005">
        <v>2004</v>
      </c>
      <c r="B2005" t="s">
        <v>2026</v>
      </c>
      <c r="C2005" s="4" t="s">
        <v>41</v>
      </c>
      <c r="D2005" t="s">
        <v>22</v>
      </c>
      <c r="E2005" s="4">
        <v>76</v>
      </c>
      <c r="F2005" s="4">
        <v>6</v>
      </c>
      <c r="G2005" s="4">
        <v>521</v>
      </c>
      <c r="H2005" s="4">
        <v>190</v>
      </c>
      <c r="I2005" s="4">
        <v>312</v>
      </c>
      <c r="J2005" s="6">
        <v>1197.6500000000001</v>
      </c>
      <c r="K2005" s="4">
        <v>2.1000000000000001E-2</v>
      </c>
      <c r="L2005" s="4" t="s">
        <v>15</v>
      </c>
      <c r="M2005" s="4">
        <f>Inventory[[#This Row],[Daily_Demand]]*Inventory[[#This Row],[Lead_Time_Days]]</f>
        <v>456</v>
      </c>
      <c r="N2005" s="4">
        <f>MAX(0, Inventory[[#This Row],[Demand_Duration_Lead_time]]+Inventory[[#This Row],[Safety_Stock]]-Inventory[[#This Row],[Current_Inventory]])</f>
        <v>125</v>
      </c>
      <c r="O20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05" s="8">
        <f>Inventory[[#This Row],[Current_Inventory]]*Inventory[[#This Row],[Unit_Cost]]</f>
        <v>623975.65</v>
      </c>
      <c r="Q2005" t="str">
        <f>IF(Inventory[[#This Row],[Stockout_Risk_Score]] &gt;= 0.8, "Critical",
   IF(Inventory[[#This Row],[Stockout_Risk_Score]] &gt;= 0.6, "High",
      IF(Inventory[[#This Row],[Stockout_Risk_Score]] &gt;= 0.3, "Medium", "Low")
   )
)</f>
        <v>Low</v>
      </c>
      <c r="R2005">
        <f>Inventory[[#This Row],[Lead_Time_Days]]*0.8</f>
        <v>4.8000000000000007</v>
      </c>
      <c r="S2005">
        <f>MAX(0,Inventory[[#This Row],[Daily_Demand]]*Inventory[[#This Row],[Adj_Lead_Time]]+Inventory[[#This Row],[Safety_Stock]]-Inventory[[#This Row],[Current_Inventory]])</f>
        <v>33.800000000000068</v>
      </c>
    </row>
    <row r="2006" spans="1:19" x14ac:dyDescent="0.25">
      <c r="A2006">
        <v>2005</v>
      </c>
      <c r="B2006" t="s">
        <v>2027</v>
      </c>
      <c r="C2006" s="4" t="s">
        <v>17</v>
      </c>
      <c r="D2006" t="s">
        <v>18</v>
      </c>
      <c r="E2006" s="4">
        <v>177</v>
      </c>
      <c r="F2006" s="4">
        <v>7</v>
      </c>
      <c r="G2006" s="4">
        <v>173</v>
      </c>
      <c r="H2006" s="4">
        <v>118</v>
      </c>
      <c r="I2006" s="4">
        <v>72</v>
      </c>
      <c r="J2006" s="6">
        <v>1735.64</v>
      </c>
      <c r="K2006" s="4">
        <v>0.93100000000000005</v>
      </c>
      <c r="L2006" s="4" t="s">
        <v>15</v>
      </c>
      <c r="M2006" s="4">
        <f>Inventory[[#This Row],[Daily_Demand]]*Inventory[[#This Row],[Lead_Time_Days]]</f>
        <v>1239</v>
      </c>
      <c r="N2006" s="4">
        <f>MAX(0, Inventory[[#This Row],[Demand_Duration_Lead_time]]+Inventory[[#This Row],[Safety_Stock]]-Inventory[[#This Row],[Current_Inventory]])</f>
        <v>1184</v>
      </c>
      <c r="O20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06" s="8">
        <f>Inventory[[#This Row],[Current_Inventory]]*Inventory[[#This Row],[Unit_Cost]]</f>
        <v>300265.72000000003</v>
      </c>
      <c r="Q2006" t="str">
        <f>IF(Inventory[[#This Row],[Stockout_Risk_Score]] &gt;= 0.8, "Critical",
   IF(Inventory[[#This Row],[Stockout_Risk_Score]] &gt;= 0.6, "High",
      IF(Inventory[[#This Row],[Stockout_Risk_Score]] &gt;= 0.3, "Medium", "Low")
   )
)</f>
        <v>Critical</v>
      </c>
      <c r="R2006">
        <f>Inventory[[#This Row],[Lead_Time_Days]]*0.8</f>
        <v>5.6000000000000005</v>
      </c>
      <c r="S2006">
        <f>MAX(0,Inventory[[#This Row],[Daily_Demand]]*Inventory[[#This Row],[Adj_Lead_Time]]+Inventory[[#This Row],[Safety_Stock]]-Inventory[[#This Row],[Current_Inventory]])</f>
        <v>936.2</v>
      </c>
    </row>
    <row r="2007" spans="1:19" x14ac:dyDescent="0.25">
      <c r="A2007">
        <v>2006</v>
      </c>
      <c r="B2007" t="s">
        <v>2028</v>
      </c>
      <c r="C2007" s="4" t="s">
        <v>17</v>
      </c>
      <c r="D2007" t="s">
        <v>14</v>
      </c>
      <c r="E2007" s="4">
        <v>145</v>
      </c>
      <c r="F2007" s="4">
        <v>5</v>
      </c>
      <c r="G2007" s="4">
        <v>250</v>
      </c>
      <c r="H2007" s="4">
        <v>144</v>
      </c>
      <c r="I2007" s="4">
        <v>341</v>
      </c>
      <c r="J2007" s="6">
        <v>99.88</v>
      </c>
      <c r="K2007" s="4">
        <v>0.252</v>
      </c>
      <c r="L2007" s="4" t="s">
        <v>15</v>
      </c>
      <c r="M2007" s="4">
        <f>Inventory[[#This Row],[Daily_Demand]]*Inventory[[#This Row],[Lead_Time_Days]]</f>
        <v>725</v>
      </c>
      <c r="N2007" s="4">
        <f>MAX(0, Inventory[[#This Row],[Demand_Duration_Lead_time]]+Inventory[[#This Row],[Safety_Stock]]-Inventory[[#This Row],[Current_Inventory]])</f>
        <v>619</v>
      </c>
      <c r="O20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07" s="8">
        <f>Inventory[[#This Row],[Current_Inventory]]*Inventory[[#This Row],[Unit_Cost]]</f>
        <v>24970</v>
      </c>
      <c r="Q2007" t="str">
        <f>IF(Inventory[[#This Row],[Stockout_Risk_Score]] &gt;= 0.8, "Critical",
   IF(Inventory[[#This Row],[Stockout_Risk_Score]] &gt;= 0.6, "High",
      IF(Inventory[[#This Row],[Stockout_Risk_Score]] &gt;= 0.3, "Medium", "Low")
   )
)</f>
        <v>Low</v>
      </c>
      <c r="R2007">
        <f>Inventory[[#This Row],[Lead_Time_Days]]*0.8</f>
        <v>4</v>
      </c>
      <c r="S2007">
        <f>MAX(0,Inventory[[#This Row],[Daily_Demand]]*Inventory[[#This Row],[Adj_Lead_Time]]+Inventory[[#This Row],[Safety_Stock]]-Inventory[[#This Row],[Current_Inventory]])</f>
        <v>474</v>
      </c>
    </row>
    <row r="2008" spans="1:19" x14ac:dyDescent="0.25">
      <c r="A2008">
        <v>2007</v>
      </c>
      <c r="B2008" t="s">
        <v>2029</v>
      </c>
      <c r="C2008" s="4" t="s">
        <v>41</v>
      </c>
      <c r="D2008" t="s">
        <v>22</v>
      </c>
      <c r="E2008" s="4">
        <v>20</v>
      </c>
      <c r="F2008" s="4">
        <v>2</v>
      </c>
      <c r="G2008" s="4">
        <v>121</v>
      </c>
      <c r="H2008" s="4">
        <v>299</v>
      </c>
      <c r="I2008" s="4">
        <v>191</v>
      </c>
      <c r="J2008" s="6">
        <v>432.26</v>
      </c>
      <c r="K2008" s="4">
        <v>0.44800000000000001</v>
      </c>
      <c r="L2008" s="4" t="s">
        <v>15</v>
      </c>
      <c r="M2008" s="4">
        <f>Inventory[[#This Row],[Daily_Demand]]*Inventory[[#This Row],[Lead_Time_Days]]</f>
        <v>40</v>
      </c>
      <c r="N2008" s="4">
        <f>MAX(0, Inventory[[#This Row],[Demand_Duration_Lead_time]]+Inventory[[#This Row],[Safety_Stock]]-Inventory[[#This Row],[Current_Inventory]])</f>
        <v>218</v>
      </c>
      <c r="O20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08" s="8">
        <f>Inventory[[#This Row],[Current_Inventory]]*Inventory[[#This Row],[Unit_Cost]]</f>
        <v>52303.46</v>
      </c>
      <c r="Q2008" t="str">
        <f>IF(Inventory[[#This Row],[Stockout_Risk_Score]] &gt;= 0.8, "Critical",
   IF(Inventory[[#This Row],[Stockout_Risk_Score]] &gt;= 0.6, "High",
      IF(Inventory[[#This Row],[Stockout_Risk_Score]] &gt;= 0.3, "Medium", "Low")
   )
)</f>
        <v>Medium</v>
      </c>
      <c r="R2008">
        <f>Inventory[[#This Row],[Lead_Time_Days]]*0.8</f>
        <v>1.6</v>
      </c>
      <c r="S2008">
        <f>MAX(0,Inventory[[#This Row],[Daily_Demand]]*Inventory[[#This Row],[Adj_Lead_Time]]+Inventory[[#This Row],[Safety_Stock]]-Inventory[[#This Row],[Current_Inventory]])</f>
        <v>210</v>
      </c>
    </row>
    <row r="2009" spans="1:19" x14ac:dyDescent="0.25">
      <c r="A2009">
        <v>2008</v>
      </c>
      <c r="B2009" t="s">
        <v>2030</v>
      </c>
      <c r="C2009" s="4" t="s">
        <v>41</v>
      </c>
      <c r="D2009" t="s">
        <v>22</v>
      </c>
      <c r="E2009" s="4">
        <v>17</v>
      </c>
      <c r="F2009" s="4">
        <v>6</v>
      </c>
      <c r="G2009" s="4">
        <v>196</v>
      </c>
      <c r="H2009" s="4">
        <v>112</v>
      </c>
      <c r="I2009" s="4">
        <v>197</v>
      </c>
      <c r="J2009" s="6">
        <v>947.36</v>
      </c>
      <c r="K2009" s="4">
        <v>0.95099999999999996</v>
      </c>
      <c r="L2009" s="4" t="s">
        <v>19</v>
      </c>
      <c r="M2009" s="4">
        <f>Inventory[[#This Row],[Daily_Demand]]*Inventory[[#This Row],[Lead_Time_Days]]</f>
        <v>102</v>
      </c>
      <c r="N2009" s="4">
        <f>MAX(0, Inventory[[#This Row],[Demand_Duration_Lead_time]]+Inventory[[#This Row],[Safety_Stock]]-Inventory[[#This Row],[Current_Inventory]])</f>
        <v>18</v>
      </c>
      <c r="O20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09" s="8">
        <f>Inventory[[#This Row],[Current_Inventory]]*Inventory[[#This Row],[Unit_Cost]]</f>
        <v>185682.56</v>
      </c>
      <c r="Q2009" t="str">
        <f>IF(Inventory[[#This Row],[Stockout_Risk_Score]] &gt;= 0.8, "Critical",
   IF(Inventory[[#This Row],[Stockout_Risk_Score]] &gt;= 0.6, "High",
      IF(Inventory[[#This Row],[Stockout_Risk_Score]] &gt;= 0.3, "Medium", "Low")
   )
)</f>
        <v>Critical</v>
      </c>
      <c r="R2009">
        <f>Inventory[[#This Row],[Lead_Time_Days]]*0.8</f>
        <v>4.8000000000000007</v>
      </c>
      <c r="S2009">
        <f>MAX(0,Inventory[[#This Row],[Daily_Demand]]*Inventory[[#This Row],[Adj_Lead_Time]]+Inventory[[#This Row],[Safety_Stock]]-Inventory[[#This Row],[Current_Inventory]])</f>
        <v>0</v>
      </c>
    </row>
    <row r="2010" spans="1:19" x14ac:dyDescent="0.25">
      <c r="A2010">
        <v>2009</v>
      </c>
      <c r="B2010" t="s">
        <v>2031</v>
      </c>
      <c r="C2010" s="4" t="s">
        <v>26</v>
      </c>
      <c r="D2010" t="s">
        <v>22</v>
      </c>
      <c r="E2010" s="4">
        <v>24</v>
      </c>
      <c r="F2010" s="4">
        <v>6</v>
      </c>
      <c r="G2010" s="4">
        <v>712</v>
      </c>
      <c r="H2010" s="4">
        <v>210</v>
      </c>
      <c r="I2010" s="4">
        <v>165</v>
      </c>
      <c r="J2010" s="6">
        <v>1348.5</v>
      </c>
      <c r="K2010" s="4">
        <v>0.46800000000000003</v>
      </c>
      <c r="L2010" s="4" t="s">
        <v>15</v>
      </c>
      <c r="M2010" s="4">
        <f>Inventory[[#This Row],[Daily_Demand]]*Inventory[[#This Row],[Lead_Time_Days]]</f>
        <v>144</v>
      </c>
      <c r="N2010" s="4">
        <f>MAX(0, Inventory[[#This Row],[Demand_Duration_Lead_time]]+Inventory[[#This Row],[Safety_Stock]]-Inventory[[#This Row],[Current_Inventory]])</f>
        <v>0</v>
      </c>
      <c r="O20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010" s="8">
        <f>Inventory[[#This Row],[Current_Inventory]]*Inventory[[#This Row],[Unit_Cost]]</f>
        <v>960132</v>
      </c>
      <c r="Q2010" t="str">
        <f>IF(Inventory[[#This Row],[Stockout_Risk_Score]] &gt;= 0.8, "Critical",
   IF(Inventory[[#This Row],[Stockout_Risk_Score]] &gt;= 0.6, "High",
      IF(Inventory[[#This Row],[Stockout_Risk_Score]] &gt;= 0.3, "Medium", "Low")
   )
)</f>
        <v>Medium</v>
      </c>
      <c r="R2010">
        <f>Inventory[[#This Row],[Lead_Time_Days]]*0.8</f>
        <v>4.8000000000000007</v>
      </c>
      <c r="S2010">
        <f>MAX(0,Inventory[[#This Row],[Daily_Demand]]*Inventory[[#This Row],[Adj_Lead_Time]]+Inventory[[#This Row],[Safety_Stock]]-Inventory[[#This Row],[Current_Inventory]])</f>
        <v>0</v>
      </c>
    </row>
    <row r="2011" spans="1:19" x14ac:dyDescent="0.25">
      <c r="A2011">
        <v>2010</v>
      </c>
      <c r="B2011" t="s">
        <v>2032</v>
      </c>
      <c r="C2011" s="4" t="s">
        <v>21</v>
      </c>
      <c r="D2011" t="s">
        <v>22</v>
      </c>
      <c r="E2011" s="4">
        <v>70</v>
      </c>
      <c r="F2011" s="4">
        <v>6</v>
      </c>
      <c r="G2011" s="4">
        <v>251</v>
      </c>
      <c r="H2011" s="4">
        <v>126</v>
      </c>
      <c r="I2011" s="4">
        <v>130</v>
      </c>
      <c r="J2011" s="6">
        <v>383.9</v>
      </c>
      <c r="K2011" s="4">
        <v>7.9000000000000001E-2</v>
      </c>
      <c r="L2011" s="4" t="s">
        <v>15</v>
      </c>
      <c r="M2011" s="4">
        <f>Inventory[[#This Row],[Daily_Demand]]*Inventory[[#This Row],[Lead_Time_Days]]</f>
        <v>420</v>
      </c>
      <c r="N2011" s="4">
        <f>MAX(0, Inventory[[#This Row],[Demand_Duration_Lead_time]]+Inventory[[#This Row],[Safety_Stock]]-Inventory[[#This Row],[Current_Inventory]])</f>
        <v>295</v>
      </c>
      <c r="O20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11" s="8">
        <f>Inventory[[#This Row],[Current_Inventory]]*Inventory[[#This Row],[Unit_Cost]]</f>
        <v>96358.9</v>
      </c>
      <c r="Q2011" t="str">
        <f>IF(Inventory[[#This Row],[Stockout_Risk_Score]] &gt;= 0.8, "Critical",
   IF(Inventory[[#This Row],[Stockout_Risk_Score]] &gt;= 0.6, "High",
      IF(Inventory[[#This Row],[Stockout_Risk_Score]] &gt;= 0.3, "Medium", "Low")
   )
)</f>
        <v>Low</v>
      </c>
      <c r="R2011">
        <f>Inventory[[#This Row],[Lead_Time_Days]]*0.8</f>
        <v>4.8000000000000007</v>
      </c>
      <c r="S2011">
        <f>MAX(0,Inventory[[#This Row],[Daily_Demand]]*Inventory[[#This Row],[Adj_Lead_Time]]+Inventory[[#This Row],[Safety_Stock]]-Inventory[[#This Row],[Current_Inventory]])</f>
        <v>211.00000000000006</v>
      </c>
    </row>
    <row r="2012" spans="1:19" x14ac:dyDescent="0.25">
      <c r="A2012">
        <v>2011</v>
      </c>
      <c r="B2012" t="s">
        <v>2033</v>
      </c>
      <c r="C2012" s="4" t="s">
        <v>17</v>
      </c>
      <c r="D2012" t="s">
        <v>22</v>
      </c>
      <c r="E2012" s="4">
        <v>51</v>
      </c>
      <c r="F2012" s="4">
        <v>7</v>
      </c>
      <c r="G2012" s="4">
        <v>31</v>
      </c>
      <c r="H2012" s="4">
        <v>38</v>
      </c>
      <c r="I2012" s="4">
        <v>74</v>
      </c>
      <c r="J2012" s="6">
        <v>160.55000000000001</v>
      </c>
      <c r="K2012" s="4">
        <v>0.55200000000000005</v>
      </c>
      <c r="L2012" s="4" t="s">
        <v>15</v>
      </c>
      <c r="M2012" s="4">
        <f>Inventory[[#This Row],[Daily_Demand]]*Inventory[[#This Row],[Lead_Time_Days]]</f>
        <v>357</v>
      </c>
      <c r="N2012" s="4">
        <f>MAX(0, Inventory[[#This Row],[Demand_Duration_Lead_time]]+Inventory[[#This Row],[Safety_Stock]]-Inventory[[#This Row],[Current_Inventory]])</f>
        <v>364</v>
      </c>
      <c r="O20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12" s="8">
        <f>Inventory[[#This Row],[Current_Inventory]]*Inventory[[#This Row],[Unit_Cost]]</f>
        <v>4977.05</v>
      </c>
      <c r="Q2012" t="str">
        <f>IF(Inventory[[#This Row],[Stockout_Risk_Score]] &gt;= 0.8, "Critical",
   IF(Inventory[[#This Row],[Stockout_Risk_Score]] &gt;= 0.6, "High",
      IF(Inventory[[#This Row],[Stockout_Risk_Score]] &gt;= 0.3, "Medium", "Low")
   )
)</f>
        <v>Medium</v>
      </c>
      <c r="R2012">
        <f>Inventory[[#This Row],[Lead_Time_Days]]*0.8</f>
        <v>5.6000000000000005</v>
      </c>
      <c r="S2012">
        <f>MAX(0,Inventory[[#This Row],[Daily_Demand]]*Inventory[[#This Row],[Adj_Lead_Time]]+Inventory[[#This Row],[Safety_Stock]]-Inventory[[#This Row],[Current_Inventory]])</f>
        <v>292.60000000000002</v>
      </c>
    </row>
    <row r="2013" spans="1:19" x14ac:dyDescent="0.25">
      <c r="A2013">
        <v>2012</v>
      </c>
      <c r="B2013" t="s">
        <v>2034</v>
      </c>
      <c r="C2013" s="4" t="s">
        <v>26</v>
      </c>
      <c r="D2013" t="s">
        <v>14</v>
      </c>
      <c r="E2013" s="4">
        <v>151</v>
      </c>
      <c r="F2013" s="4">
        <v>12</v>
      </c>
      <c r="G2013" s="4">
        <v>205</v>
      </c>
      <c r="H2013" s="4">
        <v>36</v>
      </c>
      <c r="I2013" s="4">
        <v>164</v>
      </c>
      <c r="J2013" s="6">
        <v>1062.1400000000001</v>
      </c>
      <c r="K2013" s="4">
        <v>8.7999999999999995E-2</v>
      </c>
      <c r="L2013" s="4" t="s">
        <v>27</v>
      </c>
      <c r="M2013" s="4">
        <f>Inventory[[#This Row],[Daily_Demand]]*Inventory[[#This Row],[Lead_Time_Days]]</f>
        <v>1812</v>
      </c>
      <c r="N2013" s="4">
        <f>MAX(0, Inventory[[#This Row],[Demand_Duration_Lead_time]]+Inventory[[#This Row],[Safety_Stock]]-Inventory[[#This Row],[Current_Inventory]])</f>
        <v>1643</v>
      </c>
      <c r="O20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13" s="8">
        <f>Inventory[[#This Row],[Current_Inventory]]*Inventory[[#This Row],[Unit_Cost]]</f>
        <v>217738.7</v>
      </c>
      <c r="Q2013" t="str">
        <f>IF(Inventory[[#This Row],[Stockout_Risk_Score]] &gt;= 0.8, "Critical",
   IF(Inventory[[#This Row],[Stockout_Risk_Score]] &gt;= 0.6, "High",
      IF(Inventory[[#This Row],[Stockout_Risk_Score]] &gt;= 0.3, "Medium", "Low")
   )
)</f>
        <v>Low</v>
      </c>
      <c r="R2013">
        <f>Inventory[[#This Row],[Lead_Time_Days]]*0.8</f>
        <v>9.6000000000000014</v>
      </c>
      <c r="S2013">
        <f>MAX(0,Inventory[[#This Row],[Daily_Demand]]*Inventory[[#This Row],[Adj_Lead_Time]]+Inventory[[#This Row],[Safety_Stock]]-Inventory[[#This Row],[Current_Inventory]])</f>
        <v>1280.6000000000001</v>
      </c>
    </row>
    <row r="2014" spans="1:19" x14ac:dyDescent="0.25">
      <c r="A2014">
        <v>2013</v>
      </c>
      <c r="B2014" t="s">
        <v>2035</v>
      </c>
      <c r="C2014" s="4" t="s">
        <v>21</v>
      </c>
      <c r="D2014" t="s">
        <v>22</v>
      </c>
      <c r="E2014" s="4">
        <v>177</v>
      </c>
      <c r="F2014" s="4">
        <v>3</v>
      </c>
      <c r="G2014" s="4">
        <v>780</v>
      </c>
      <c r="H2014" s="4">
        <v>22</v>
      </c>
      <c r="I2014" s="4">
        <v>143</v>
      </c>
      <c r="J2014" s="6">
        <v>1646.48</v>
      </c>
      <c r="K2014" s="4">
        <v>9.5000000000000001E-2</v>
      </c>
      <c r="L2014" s="4" t="s">
        <v>15</v>
      </c>
      <c r="M2014" s="4">
        <f>Inventory[[#This Row],[Daily_Demand]]*Inventory[[#This Row],[Lead_Time_Days]]</f>
        <v>531</v>
      </c>
      <c r="N2014" s="4">
        <f>MAX(0, Inventory[[#This Row],[Demand_Duration_Lead_time]]+Inventory[[#This Row],[Safety_Stock]]-Inventory[[#This Row],[Current_Inventory]])</f>
        <v>0</v>
      </c>
      <c r="O20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14" s="8">
        <f>Inventory[[#This Row],[Current_Inventory]]*Inventory[[#This Row],[Unit_Cost]]</f>
        <v>1284254.3999999999</v>
      </c>
      <c r="Q2014" t="str">
        <f>IF(Inventory[[#This Row],[Stockout_Risk_Score]] &gt;= 0.8, "Critical",
   IF(Inventory[[#This Row],[Stockout_Risk_Score]] &gt;= 0.6, "High",
      IF(Inventory[[#This Row],[Stockout_Risk_Score]] &gt;= 0.3, "Medium", "Low")
   )
)</f>
        <v>Low</v>
      </c>
      <c r="R2014">
        <f>Inventory[[#This Row],[Lead_Time_Days]]*0.8</f>
        <v>2.4000000000000004</v>
      </c>
      <c r="S2014">
        <f>MAX(0,Inventory[[#This Row],[Daily_Demand]]*Inventory[[#This Row],[Adj_Lead_Time]]+Inventory[[#This Row],[Safety_Stock]]-Inventory[[#This Row],[Current_Inventory]])</f>
        <v>0</v>
      </c>
    </row>
    <row r="2015" spans="1:19" x14ac:dyDescent="0.25">
      <c r="A2015">
        <v>2014</v>
      </c>
      <c r="B2015" t="s">
        <v>2036</v>
      </c>
      <c r="C2015" s="4" t="s">
        <v>26</v>
      </c>
      <c r="D2015" t="s">
        <v>18</v>
      </c>
      <c r="E2015" s="4">
        <v>169</v>
      </c>
      <c r="F2015" s="4">
        <v>2</v>
      </c>
      <c r="G2015" s="4">
        <v>285</v>
      </c>
      <c r="H2015" s="4">
        <v>51</v>
      </c>
      <c r="I2015" s="4">
        <v>354</v>
      </c>
      <c r="J2015" s="6">
        <v>118.71</v>
      </c>
      <c r="K2015" s="4">
        <v>0.85099999999999998</v>
      </c>
      <c r="L2015" s="4" t="s">
        <v>19</v>
      </c>
      <c r="M2015" s="4">
        <f>Inventory[[#This Row],[Daily_Demand]]*Inventory[[#This Row],[Lead_Time_Days]]</f>
        <v>338</v>
      </c>
      <c r="N2015" s="4">
        <f>MAX(0, Inventory[[#This Row],[Demand_Duration_Lead_time]]+Inventory[[#This Row],[Safety_Stock]]-Inventory[[#This Row],[Current_Inventory]])</f>
        <v>104</v>
      </c>
      <c r="O20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15" s="8">
        <f>Inventory[[#This Row],[Current_Inventory]]*Inventory[[#This Row],[Unit_Cost]]</f>
        <v>33832.35</v>
      </c>
      <c r="Q2015" t="str">
        <f>IF(Inventory[[#This Row],[Stockout_Risk_Score]] &gt;= 0.8, "Critical",
   IF(Inventory[[#This Row],[Stockout_Risk_Score]] &gt;= 0.6, "High",
      IF(Inventory[[#This Row],[Stockout_Risk_Score]] &gt;= 0.3, "Medium", "Low")
   )
)</f>
        <v>Critical</v>
      </c>
      <c r="R2015">
        <f>Inventory[[#This Row],[Lead_Time_Days]]*0.8</f>
        <v>1.6</v>
      </c>
      <c r="S2015">
        <f>MAX(0,Inventory[[#This Row],[Daily_Demand]]*Inventory[[#This Row],[Adj_Lead_Time]]+Inventory[[#This Row],[Safety_Stock]]-Inventory[[#This Row],[Current_Inventory]])</f>
        <v>36.400000000000034</v>
      </c>
    </row>
    <row r="2016" spans="1:19" x14ac:dyDescent="0.25">
      <c r="A2016">
        <v>2015</v>
      </c>
      <c r="B2016" t="s">
        <v>2037</v>
      </c>
      <c r="C2016" s="4" t="s">
        <v>17</v>
      </c>
      <c r="D2016" t="s">
        <v>22</v>
      </c>
      <c r="E2016" s="4">
        <v>126</v>
      </c>
      <c r="F2016" s="4">
        <v>3</v>
      </c>
      <c r="G2016" s="4">
        <v>154</v>
      </c>
      <c r="H2016" s="4">
        <v>233</v>
      </c>
      <c r="I2016" s="4">
        <v>234</v>
      </c>
      <c r="J2016" s="6">
        <v>731.27</v>
      </c>
      <c r="K2016" s="4">
        <v>0.28899999999999998</v>
      </c>
      <c r="L2016" s="4" t="s">
        <v>19</v>
      </c>
      <c r="M2016" s="4">
        <f>Inventory[[#This Row],[Daily_Demand]]*Inventory[[#This Row],[Lead_Time_Days]]</f>
        <v>378</v>
      </c>
      <c r="N2016" s="4">
        <f>MAX(0, Inventory[[#This Row],[Demand_Duration_Lead_time]]+Inventory[[#This Row],[Safety_Stock]]-Inventory[[#This Row],[Current_Inventory]])</f>
        <v>457</v>
      </c>
      <c r="O20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16" s="8">
        <f>Inventory[[#This Row],[Current_Inventory]]*Inventory[[#This Row],[Unit_Cost]]</f>
        <v>112615.58</v>
      </c>
      <c r="Q2016" t="str">
        <f>IF(Inventory[[#This Row],[Stockout_Risk_Score]] &gt;= 0.8, "Critical",
   IF(Inventory[[#This Row],[Stockout_Risk_Score]] &gt;= 0.6, "High",
      IF(Inventory[[#This Row],[Stockout_Risk_Score]] &gt;= 0.3, "Medium", "Low")
   )
)</f>
        <v>Low</v>
      </c>
      <c r="R2016">
        <f>Inventory[[#This Row],[Lead_Time_Days]]*0.8</f>
        <v>2.4000000000000004</v>
      </c>
      <c r="S2016">
        <f>MAX(0,Inventory[[#This Row],[Daily_Demand]]*Inventory[[#This Row],[Adj_Lead_Time]]+Inventory[[#This Row],[Safety_Stock]]-Inventory[[#This Row],[Current_Inventory]])</f>
        <v>381.40000000000009</v>
      </c>
    </row>
    <row r="2017" spans="1:19" x14ac:dyDescent="0.25">
      <c r="A2017">
        <v>2016</v>
      </c>
      <c r="B2017" t="s">
        <v>2038</v>
      </c>
      <c r="C2017" s="4" t="s">
        <v>41</v>
      </c>
      <c r="D2017" t="s">
        <v>22</v>
      </c>
      <c r="E2017" s="4">
        <v>58</v>
      </c>
      <c r="F2017" s="4">
        <v>14</v>
      </c>
      <c r="G2017" s="4">
        <v>776</v>
      </c>
      <c r="H2017" s="4">
        <v>30</v>
      </c>
      <c r="I2017" s="4">
        <v>332</v>
      </c>
      <c r="J2017" s="6">
        <v>1343.85</v>
      </c>
      <c r="K2017" s="4">
        <v>0.67900000000000005</v>
      </c>
      <c r="L2017" s="4" t="s">
        <v>19</v>
      </c>
      <c r="M2017" s="4">
        <f>Inventory[[#This Row],[Daily_Demand]]*Inventory[[#This Row],[Lead_Time_Days]]</f>
        <v>812</v>
      </c>
      <c r="N2017" s="4">
        <f>MAX(0, Inventory[[#This Row],[Demand_Duration_Lead_time]]+Inventory[[#This Row],[Safety_Stock]]-Inventory[[#This Row],[Current_Inventory]])</f>
        <v>66</v>
      </c>
      <c r="O20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17" s="8">
        <f>Inventory[[#This Row],[Current_Inventory]]*Inventory[[#This Row],[Unit_Cost]]</f>
        <v>1042827.6</v>
      </c>
      <c r="Q2017" t="str">
        <f>IF(Inventory[[#This Row],[Stockout_Risk_Score]] &gt;= 0.8, "Critical",
   IF(Inventory[[#This Row],[Stockout_Risk_Score]] &gt;= 0.6, "High",
      IF(Inventory[[#This Row],[Stockout_Risk_Score]] &gt;= 0.3, "Medium", "Low")
   )
)</f>
        <v>High</v>
      </c>
      <c r="R2017">
        <f>Inventory[[#This Row],[Lead_Time_Days]]*0.8</f>
        <v>11.200000000000001</v>
      </c>
      <c r="S2017">
        <f>MAX(0,Inventory[[#This Row],[Daily_Demand]]*Inventory[[#This Row],[Adj_Lead_Time]]+Inventory[[#This Row],[Safety_Stock]]-Inventory[[#This Row],[Current_Inventory]])</f>
        <v>0</v>
      </c>
    </row>
    <row r="2018" spans="1:19" x14ac:dyDescent="0.25">
      <c r="A2018">
        <v>2017</v>
      </c>
      <c r="B2018" t="s">
        <v>2039</v>
      </c>
      <c r="C2018" s="4" t="s">
        <v>41</v>
      </c>
      <c r="D2018" t="s">
        <v>22</v>
      </c>
      <c r="E2018" s="4">
        <v>10</v>
      </c>
      <c r="F2018" s="4">
        <v>11</v>
      </c>
      <c r="G2018" s="4">
        <v>50</v>
      </c>
      <c r="H2018" s="4">
        <v>145</v>
      </c>
      <c r="I2018" s="4">
        <v>204</v>
      </c>
      <c r="J2018" s="6">
        <v>304.95</v>
      </c>
      <c r="K2018" s="4">
        <v>0.50900000000000001</v>
      </c>
      <c r="L2018" s="4" t="s">
        <v>27</v>
      </c>
      <c r="M2018" s="4">
        <f>Inventory[[#This Row],[Daily_Demand]]*Inventory[[#This Row],[Lead_Time_Days]]</f>
        <v>110</v>
      </c>
      <c r="N2018" s="4">
        <f>MAX(0, Inventory[[#This Row],[Demand_Duration_Lead_time]]+Inventory[[#This Row],[Safety_Stock]]-Inventory[[#This Row],[Current_Inventory]])</f>
        <v>205</v>
      </c>
      <c r="O20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18" s="8">
        <f>Inventory[[#This Row],[Current_Inventory]]*Inventory[[#This Row],[Unit_Cost]]</f>
        <v>15247.5</v>
      </c>
      <c r="Q2018" t="str">
        <f>IF(Inventory[[#This Row],[Stockout_Risk_Score]] &gt;= 0.8, "Critical",
   IF(Inventory[[#This Row],[Stockout_Risk_Score]] &gt;= 0.6, "High",
      IF(Inventory[[#This Row],[Stockout_Risk_Score]] &gt;= 0.3, "Medium", "Low")
   )
)</f>
        <v>Medium</v>
      </c>
      <c r="R2018">
        <f>Inventory[[#This Row],[Lead_Time_Days]]*0.8</f>
        <v>8.8000000000000007</v>
      </c>
      <c r="S2018">
        <f>MAX(0,Inventory[[#This Row],[Daily_Demand]]*Inventory[[#This Row],[Adj_Lead_Time]]+Inventory[[#This Row],[Safety_Stock]]-Inventory[[#This Row],[Current_Inventory]])</f>
        <v>183</v>
      </c>
    </row>
    <row r="2019" spans="1:19" x14ac:dyDescent="0.25">
      <c r="A2019">
        <v>2018</v>
      </c>
      <c r="B2019" t="s">
        <v>2040</v>
      </c>
      <c r="C2019" s="4" t="s">
        <v>21</v>
      </c>
      <c r="D2019" t="s">
        <v>22</v>
      </c>
      <c r="E2019" s="4">
        <v>18</v>
      </c>
      <c r="F2019" s="4">
        <v>7</v>
      </c>
      <c r="G2019" s="4">
        <v>475</v>
      </c>
      <c r="H2019" s="4">
        <v>230</v>
      </c>
      <c r="I2019" s="4">
        <v>223</v>
      </c>
      <c r="J2019" s="6">
        <v>510.1</v>
      </c>
      <c r="K2019" s="4">
        <v>0.222</v>
      </c>
      <c r="L2019" s="4" t="s">
        <v>19</v>
      </c>
      <c r="M2019" s="4">
        <f>Inventory[[#This Row],[Daily_Demand]]*Inventory[[#This Row],[Lead_Time_Days]]</f>
        <v>126</v>
      </c>
      <c r="N2019" s="4">
        <f>MAX(0, Inventory[[#This Row],[Demand_Duration_Lead_time]]+Inventory[[#This Row],[Safety_Stock]]-Inventory[[#This Row],[Current_Inventory]])</f>
        <v>0</v>
      </c>
      <c r="O20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19" s="8">
        <f>Inventory[[#This Row],[Current_Inventory]]*Inventory[[#This Row],[Unit_Cost]]</f>
        <v>242297.5</v>
      </c>
      <c r="Q2019" t="str">
        <f>IF(Inventory[[#This Row],[Stockout_Risk_Score]] &gt;= 0.8, "Critical",
   IF(Inventory[[#This Row],[Stockout_Risk_Score]] &gt;= 0.6, "High",
      IF(Inventory[[#This Row],[Stockout_Risk_Score]] &gt;= 0.3, "Medium", "Low")
   )
)</f>
        <v>Low</v>
      </c>
      <c r="R2019">
        <f>Inventory[[#This Row],[Lead_Time_Days]]*0.8</f>
        <v>5.6000000000000005</v>
      </c>
      <c r="S2019">
        <f>MAX(0,Inventory[[#This Row],[Daily_Demand]]*Inventory[[#This Row],[Adj_Lead_Time]]+Inventory[[#This Row],[Safety_Stock]]-Inventory[[#This Row],[Current_Inventory]])</f>
        <v>0</v>
      </c>
    </row>
    <row r="2020" spans="1:19" x14ac:dyDescent="0.25">
      <c r="A2020">
        <v>2019</v>
      </c>
      <c r="B2020" t="s">
        <v>2041</v>
      </c>
      <c r="C2020" s="4" t="s">
        <v>13</v>
      </c>
      <c r="D2020" t="s">
        <v>22</v>
      </c>
      <c r="E2020" s="4">
        <v>136</v>
      </c>
      <c r="F2020" s="4">
        <v>6</v>
      </c>
      <c r="G2020" s="4">
        <v>278</v>
      </c>
      <c r="H2020" s="4">
        <v>154</v>
      </c>
      <c r="I2020" s="4">
        <v>222</v>
      </c>
      <c r="J2020" s="6">
        <v>1094.21</v>
      </c>
      <c r="K2020" s="4">
        <v>0.51800000000000002</v>
      </c>
      <c r="L2020" s="4" t="s">
        <v>27</v>
      </c>
      <c r="M2020" s="4">
        <f>Inventory[[#This Row],[Daily_Demand]]*Inventory[[#This Row],[Lead_Time_Days]]</f>
        <v>816</v>
      </c>
      <c r="N2020" s="4">
        <f>MAX(0, Inventory[[#This Row],[Demand_Duration_Lead_time]]+Inventory[[#This Row],[Safety_Stock]]-Inventory[[#This Row],[Current_Inventory]])</f>
        <v>692</v>
      </c>
      <c r="O20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20" s="8">
        <f>Inventory[[#This Row],[Current_Inventory]]*Inventory[[#This Row],[Unit_Cost]]</f>
        <v>304190.38</v>
      </c>
      <c r="Q2020" t="str">
        <f>IF(Inventory[[#This Row],[Stockout_Risk_Score]] &gt;= 0.8, "Critical",
   IF(Inventory[[#This Row],[Stockout_Risk_Score]] &gt;= 0.6, "High",
      IF(Inventory[[#This Row],[Stockout_Risk_Score]] &gt;= 0.3, "Medium", "Low")
   )
)</f>
        <v>Medium</v>
      </c>
      <c r="R2020">
        <f>Inventory[[#This Row],[Lead_Time_Days]]*0.8</f>
        <v>4.8000000000000007</v>
      </c>
      <c r="S2020">
        <f>MAX(0,Inventory[[#This Row],[Daily_Demand]]*Inventory[[#This Row],[Adj_Lead_Time]]+Inventory[[#This Row],[Safety_Stock]]-Inventory[[#This Row],[Current_Inventory]])</f>
        <v>528.80000000000007</v>
      </c>
    </row>
    <row r="2021" spans="1:19" x14ac:dyDescent="0.25">
      <c r="A2021">
        <v>2020</v>
      </c>
      <c r="B2021" t="s">
        <v>2042</v>
      </c>
      <c r="C2021" s="4" t="s">
        <v>21</v>
      </c>
      <c r="D2021" t="s">
        <v>14</v>
      </c>
      <c r="E2021" s="4">
        <v>90</v>
      </c>
      <c r="F2021" s="4">
        <v>6</v>
      </c>
      <c r="G2021" s="4">
        <v>123</v>
      </c>
      <c r="H2021" s="4">
        <v>19</v>
      </c>
      <c r="I2021" s="4">
        <v>203</v>
      </c>
      <c r="J2021" s="6">
        <v>1908.8</v>
      </c>
      <c r="K2021" s="4">
        <v>6.9000000000000006E-2</v>
      </c>
      <c r="L2021" s="4" t="s">
        <v>19</v>
      </c>
      <c r="M2021" s="4">
        <f>Inventory[[#This Row],[Daily_Demand]]*Inventory[[#This Row],[Lead_Time_Days]]</f>
        <v>540</v>
      </c>
      <c r="N2021" s="4">
        <f>MAX(0, Inventory[[#This Row],[Demand_Duration_Lead_time]]+Inventory[[#This Row],[Safety_Stock]]-Inventory[[#This Row],[Current_Inventory]])</f>
        <v>436</v>
      </c>
      <c r="O20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21" s="8">
        <f>Inventory[[#This Row],[Current_Inventory]]*Inventory[[#This Row],[Unit_Cost]]</f>
        <v>234782.4</v>
      </c>
      <c r="Q2021" t="str">
        <f>IF(Inventory[[#This Row],[Stockout_Risk_Score]] &gt;= 0.8, "Critical",
   IF(Inventory[[#This Row],[Stockout_Risk_Score]] &gt;= 0.6, "High",
      IF(Inventory[[#This Row],[Stockout_Risk_Score]] &gt;= 0.3, "Medium", "Low")
   )
)</f>
        <v>Low</v>
      </c>
      <c r="R2021">
        <f>Inventory[[#This Row],[Lead_Time_Days]]*0.8</f>
        <v>4.8000000000000007</v>
      </c>
      <c r="S2021">
        <f>MAX(0,Inventory[[#This Row],[Daily_Demand]]*Inventory[[#This Row],[Adj_Lead_Time]]+Inventory[[#This Row],[Safety_Stock]]-Inventory[[#This Row],[Current_Inventory]])</f>
        <v>328.00000000000006</v>
      </c>
    </row>
    <row r="2022" spans="1:19" x14ac:dyDescent="0.25">
      <c r="A2022">
        <v>2021</v>
      </c>
      <c r="B2022" t="s">
        <v>2043</v>
      </c>
      <c r="C2022" s="4" t="s">
        <v>13</v>
      </c>
      <c r="D2022" t="s">
        <v>14</v>
      </c>
      <c r="E2022" s="4">
        <v>187</v>
      </c>
      <c r="F2022" s="4">
        <v>13</v>
      </c>
      <c r="G2022" s="4">
        <v>450</v>
      </c>
      <c r="H2022" s="4">
        <v>234</v>
      </c>
      <c r="I2022" s="4">
        <v>63</v>
      </c>
      <c r="J2022" s="6">
        <v>610.32000000000005</v>
      </c>
      <c r="K2022" s="4">
        <v>0.34699999999999998</v>
      </c>
      <c r="L2022" s="4" t="s">
        <v>27</v>
      </c>
      <c r="M2022" s="4">
        <f>Inventory[[#This Row],[Daily_Demand]]*Inventory[[#This Row],[Lead_Time_Days]]</f>
        <v>2431</v>
      </c>
      <c r="N2022" s="4">
        <f>MAX(0, Inventory[[#This Row],[Demand_Duration_Lead_time]]+Inventory[[#This Row],[Safety_Stock]]-Inventory[[#This Row],[Current_Inventory]])</f>
        <v>2215</v>
      </c>
      <c r="O20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22" s="8">
        <f>Inventory[[#This Row],[Current_Inventory]]*Inventory[[#This Row],[Unit_Cost]]</f>
        <v>274644</v>
      </c>
      <c r="Q2022" t="str">
        <f>IF(Inventory[[#This Row],[Stockout_Risk_Score]] &gt;= 0.8, "Critical",
   IF(Inventory[[#This Row],[Stockout_Risk_Score]] &gt;= 0.6, "High",
      IF(Inventory[[#This Row],[Stockout_Risk_Score]] &gt;= 0.3, "Medium", "Low")
   )
)</f>
        <v>Medium</v>
      </c>
      <c r="R2022">
        <f>Inventory[[#This Row],[Lead_Time_Days]]*0.8</f>
        <v>10.4</v>
      </c>
      <c r="S2022">
        <f>MAX(0,Inventory[[#This Row],[Daily_Demand]]*Inventory[[#This Row],[Adj_Lead_Time]]+Inventory[[#This Row],[Safety_Stock]]-Inventory[[#This Row],[Current_Inventory]])</f>
        <v>1728.8000000000002</v>
      </c>
    </row>
    <row r="2023" spans="1:19" x14ac:dyDescent="0.25">
      <c r="A2023">
        <v>2022</v>
      </c>
      <c r="B2023" t="s">
        <v>2044</v>
      </c>
      <c r="C2023" s="4" t="s">
        <v>26</v>
      </c>
      <c r="D2023" t="s">
        <v>22</v>
      </c>
      <c r="E2023" s="4">
        <v>166</v>
      </c>
      <c r="F2023" s="4">
        <v>13</v>
      </c>
      <c r="G2023" s="4">
        <v>401</v>
      </c>
      <c r="H2023" s="4">
        <v>150</v>
      </c>
      <c r="I2023" s="4">
        <v>353</v>
      </c>
      <c r="J2023" s="6">
        <v>1000.68</v>
      </c>
      <c r="K2023" s="4">
        <v>0.52300000000000002</v>
      </c>
      <c r="L2023" s="4" t="s">
        <v>19</v>
      </c>
      <c r="M2023" s="4">
        <f>Inventory[[#This Row],[Daily_Demand]]*Inventory[[#This Row],[Lead_Time_Days]]</f>
        <v>2158</v>
      </c>
      <c r="N2023" s="4">
        <f>MAX(0, Inventory[[#This Row],[Demand_Duration_Lead_time]]+Inventory[[#This Row],[Safety_Stock]]-Inventory[[#This Row],[Current_Inventory]])</f>
        <v>1907</v>
      </c>
      <c r="O20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23" s="8">
        <f>Inventory[[#This Row],[Current_Inventory]]*Inventory[[#This Row],[Unit_Cost]]</f>
        <v>401272.68</v>
      </c>
      <c r="Q2023" t="str">
        <f>IF(Inventory[[#This Row],[Stockout_Risk_Score]] &gt;= 0.8, "Critical",
   IF(Inventory[[#This Row],[Stockout_Risk_Score]] &gt;= 0.6, "High",
      IF(Inventory[[#This Row],[Stockout_Risk_Score]] &gt;= 0.3, "Medium", "Low")
   )
)</f>
        <v>Medium</v>
      </c>
      <c r="R2023">
        <f>Inventory[[#This Row],[Lead_Time_Days]]*0.8</f>
        <v>10.4</v>
      </c>
      <c r="S2023">
        <f>MAX(0,Inventory[[#This Row],[Daily_Demand]]*Inventory[[#This Row],[Adj_Lead_Time]]+Inventory[[#This Row],[Safety_Stock]]-Inventory[[#This Row],[Current_Inventory]])</f>
        <v>1475.4</v>
      </c>
    </row>
    <row r="2024" spans="1:19" x14ac:dyDescent="0.25">
      <c r="A2024">
        <v>2023</v>
      </c>
      <c r="B2024" t="s">
        <v>2045</v>
      </c>
      <c r="C2024" s="4" t="s">
        <v>26</v>
      </c>
      <c r="D2024" t="s">
        <v>14</v>
      </c>
      <c r="E2024" s="4">
        <v>31</v>
      </c>
      <c r="F2024" s="4">
        <v>7</v>
      </c>
      <c r="G2024" s="4">
        <v>488</v>
      </c>
      <c r="H2024" s="4">
        <v>115</v>
      </c>
      <c r="I2024" s="4">
        <v>177</v>
      </c>
      <c r="J2024" s="6">
        <v>829.87</v>
      </c>
      <c r="K2024" s="4">
        <v>0.22800000000000001</v>
      </c>
      <c r="L2024" s="4" t="s">
        <v>15</v>
      </c>
      <c r="M2024" s="4">
        <f>Inventory[[#This Row],[Daily_Demand]]*Inventory[[#This Row],[Lead_Time_Days]]</f>
        <v>217</v>
      </c>
      <c r="N2024" s="4">
        <f>MAX(0, Inventory[[#This Row],[Demand_Duration_Lead_time]]+Inventory[[#This Row],[Safety_Stock]]-Inventory[[#This Row],[Current_Inventory]])</f>
        <v>0</v>
      </c>
      <c r="O20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24" s="8">
        <f>Inventory[[#This Row],[Current_Inventory]]*Inventory[[#This Row],[Unit_Cost]]</f>
        <v>404976.56</v>
      </c>
      <c r="Q2024" t="str">
        <f>IF(Inventory[[#This Row],[Stockout_Risk_Score]] &gt;= 0.8, "Critical",
   IF(Inventory[[#This Row],[Stockout_Risk_Score]] &gt;= 0.6, "High",
      IF(Inventory[[#This Row],[Stockout_Risk_Score]] &gt;= 0.3, "Medium", "Low")
   )
)</f>
        <v>Low</v>
      </c>
      <c r="R2024">
        <f>Inventory[[#This Row],[Lead_Time_Days]]*0.8</f>
        <v>5.6000000000000005</v>
      </c>
      <c r="S2024">
        <f>MAX(0,Inventory[[#This Row],[Daily_Demand]]*Inventory[[#This Row],[Adj_Lead_Time]]+Inventory[[#This Row],[Safety_Stock]]-Inventory[[#This Row],[Current_Inventory]])</f>
        <v>0</v>
      </c>
    </row>
    <row r="2025" spans="1:19" x14ac:dyDescent="0.25">
      <c r="A2025">
        <v>2024</v>
      </c>
      <c r="B2025" t="s">
        <v>2046</v>
      </c>
      <c r="C2025" s="4" t="s">
        <v>17</v>
      </c>
      <c r="D2025" t="s">
        <v>18</v>
      </c>
      <c r="E2025" s="4">
        <v>11</v>
      </c>
      <c r="F2025" s="4">
        <v>11</v>
      </c>
      <c r="G2025" s="4">
        <v>532</v>
      </c>
      <c r="H2025" s="4">
        <v>277</v>
      </c>
      <c r="I2025" s="4">
        <v>390</v>
      </c>
      <c r="J2025" s="6">
        <v>1799.92</v>
      </c>
      <c r="K2025" s="4">
        <v>0.66</v>
      </c>
      <c r="L2025" s="4" t="s">
        <v>19</v>
      </c>
      <c r="M2025" s="4">
        <f>Inventory[[#This Row],[Daily_Demand]]*Inventory[[#This Row],[Lead_Time_Days]]</f>
        <v>121</v>
      </c>
      <c r="N2025" s="4">
        <f>MAX(0, Inventory[[#This Row],[Demand_Duration_Lead_time]]+Inventory[[#This Row],[Safety_Stock]]-Inventory[[#This Row],[Current_Inventory]])</f>
        <v>0</v>
      </c>
      <c r="O20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25" s="8">
        <f>Inventory[[#This Row],[Current_Inventory]]*Inventory[[#This Row],[Unit_Cost]]</f>
        <v>957557.44000000006</v>
      </c>
      <c r="Q2025" t="str">
        <f>IF(Inventory[[#This Row],[Stockout_Risk_Score]] &gt;= 0.8, "Critical",
   IF(Inventory[[#This Row],[Stockout_Risk_Score]] &gt;= 0.6, "High",
      IF(Inventory[[#This Row],[Stockout_Risk_Score]] &gt;= 0.3, "Medium", "Low")
   )
)</f>
        <v>High</v>
      </c>
      <c r="R2025">
        <f>Inventory[[#This Row],[Lead_Time_Days]]*0.8</f>
        <v>8.8000000000000007</v>
      </c>
      <c r="S2025">
        <f>MAX(0,Inventory[[#This Row],[Daily_Demand]]*Inventory[[#This Row],[Adj_Lead_Time]]+Inventory[[#This Row],[Safety_Stock]]-Inventory[[#This Row],[Current_Inventory]])</f>
        <v>0</v>
      </c>
    </row>
    <row r="2026" spans="1:19" x14ac:dyDescent="0.25">
      <c r="A2026">
        <v>2025</v>
      </c>
      <c r="B2026" t="s">
        <v>2047</v>
      </c>
      <c r="C2026" s="4" t="s">
        <v>13</v>
      </c>
      <c r="D2026" t="s">
        <v>22</v>
      </c>
      <c r="E2026" s="4">
        <v>135</v>
      </c>
      <c r="F2026" s="4">
        <v>8</v>
      </c>
      <c r="G2026" s="4">
        <v>226</v>
      </c>
      <c r="H2026" s="4">
        <v>203</v>
      </c>
      <c r="I2026" s="4">
        <v>141</v>
      </c>
      <c r="J2026" s="6">
        <v>190.19</v>
      </c>
      <c r="K2026" s="4">
        <v>5.1999999999999998E-2</v>
      </c>
      <c r="L2026" s="4" t="s">
        <v>19</v>
      </c>
      <c r="M2026" s="4">
        <f>Inventory[[#This Row],[Daily_Demand]]*Inventory[[#This Row],[Lead_Time_Days]]</f>
        <v>1080</v>
      </c>
      <c r="N2026" s="4">
        <f>MAX(0, Inventory[[#This Row],[Demand_Duration_Lead_time]]+Inventory[[#This Row],[Safety_Stock]]-Inventory[[#This Row],[Current_Inventory]])</f>
        <v>1057</v>
      </c>
      <c r="O20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26" s="8">
        <f>Inventory[[#This Row],[Current_Inventory]]*Inventory[[#This Row],[Unit_Cost]]</f>
        <v>42982.94</v>
      </c>
      <c r="Q2026" t="str">
        <f>IF(Inventory[[#This Row],[Stockout_Risk_Score]] &gt;= 0.8, "Critical",
   IF(Inventory[[#This Row],[Stockout_Risk_Score]] &gt;= 0.6, "High",
      IF(Inventory[[#This Row],[Stockout_Risk_Score]] &gt;= 0.3, "Medium", "Low")
   )
)</f>
        <v>Low</v>
      </c>
      <c r="R2026">
        <f>Inventory[[#This Row],[Lead_Time_Days]]*0.8</f>
        <v>6.4</v>
      </c>
      <c r="S2026">
        <f>MAX(0,Inventory[[#This Row],[Daily_Demand]]*Inventory[[#This Row],[Adj_Lead_Time]]+Inventory[[#This Row],[Safety_Stock]]-Inventory[[#This Row],[Current_Inventory]])</f>
        <v>841</v>
      </c>
    </row>
    <row r="2027" spans="1:19" x14ac:dyDescent="0.25">
      <c r="A2027">
        <v>2026</v>
      </c>
      <c r="B2027" t="s">
        <v>2048</v>
      </c>
      <c r="C2027" s="4" t="s">
        <v>17</v>
      </c>
      <c r="D2027" t="s">
        <v>18</v>
      </c>
      <c r="E2027" s="4">
        <v>179</v>
      </c>
      <c r="F2027" s="4">
        <v>10</v>
      </c>
      <c r="G2027" s="4">
        <v>666</v>
      </c>
      <c r="H2027" s="4">
        <v>137</v>
      </c>
      <c r="I2027" s="4">
        <v>320</v>
      </c>
      <c r="J2027" s="6">
        <v>1153.99</v>
      </c>
      <c r="K2027" s="4">
        <v>0.48499999999999999</v>
      </c>
      <c r="L2027" s="4" t="s">
        <v>19</v>
      </c>
      <c r="M2027" s="4">
        <f>Inventory[[#This Row],[Daily_Demand]]*Inventory[[#This Row],[Lead_Time_Days]]</f>
        <v>1790</v>
      </c>
      <c r="N2027" s="4">
        <f>MAX(0, Inventory[[#This Row],[Demand_Duration_Lead_time]]+Inventory[[#This Row],[Safety_Stock]]-Inventory[[#This Row],[Current_Inventory]])</f>
        <v>1261</v>
      </c>
      <c r="O20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27" s="8">
        <f>Inventory[[#This Row],[Current_Inventory]]*Inventory[[#This Row],[Unit_Cost]]</f>
        <v>768557.34</v>
      </c>
      <c r="Q2027" t="str">
        <f>IF(Inventory[[#This Row],[Stockout_Risk_Score]] &gt;= 0.8, "Critical",
   IF(Inventory[[#This Row],[Stockout_Risk_Score]] &gt;= 0.6, "High",
      IF(Inventory[[#This Row],[Stockout_Risk_Score]] &gt;= 0.3, "Medium", "Low")
   )
)</f>
        <v>Medium</v>
      </c>
      <c r="R2027">
        <f>Inventory[[#This Row],[Lead_Time_Days]]*0.8</f>
        <v>8</v>
      </c>
      <c r="S2027">
        <f>MAX(0,Inventory[[#This Row],[Daily_Demand]]*Inventory[[#This Row],[Adj_Lead_Time]]+Inventory[[#This Row],[Safety_Stock]]-Inventory[[#This Row],[Current_Inventory]])</f>
        <v>903</v>
      </c>
    </row>
    <row r="2028" spans="1:19" x14ac:dyDescent="0.25">
      <c r="A2028">
        <v>2027</v>
      </c>
      <c r="B2028" t="s">
        <v>2049</v>
      </c>
      <c r="C2028" s="4" t="s">
        <v>41</v>
      </c>
      <c r="D2028" t="s">
        <v>18</v>
      </c>
      <c r="E2028" s="4">
        <v>6</v>
      </c>
      <c r="F2028" s="4">
        <v>8</v>
      </c>
      <c r="G2028" s="4">
        <v>466</v>
      </c>
      <c r="H2028" s="4">
        <v>222</v>
      </c>
      <c r="I2028" s="4">
        <v>271</v>
      </c>
      <c r="J2028" s="6">
        <v>1699.93</v>
      </c>
      <c r="K2028" s="4">
        <v>0.71499999999999997</v>
      </c>
      <c r="L2028" s="4" t="s">
        <v>15</v>
      </c>
      <c r="M2028" s="4">
        <f>Inventory[[#This Row],[Daily_Demand]]*Inventory[[#This Row],[Lead_Time_Days]]</f>
        <v>48</v>
      </c>
      <c r="N2028" s="4">
        <f>MAX(0, Inventory[[#This Row],[Demand_Duration_Lead_time]]+Inventory[[#This Row],[Safety_Stock]]-Inventory[[#This Row],[Current_Inventory]])</f>
        <v>0</v>
      </c>
      <c r="O20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28" s="8">
        <f>Inventory[[#This Row],[Current_Inventory]]*Inventory[[#This Row],[Unit_Cost]]</f>
        <v>792167.38</v>
      </c>
      <c r="Q2028" t="str">
        <f>IF(Inventory[[#This Row],[Stockout_Risk_Score]] &gt;= 0.8, "Critical",
   IF(Inventory[[#This Row],[Stockout_Risk_Score]] &gt;= 0.6, "High",
      IF(Inventory[[#This Row],[Stockout_Risk_Score]] &gt;= 0.3, "Medium", "Low")
   )
)</f>
        <v>High</v>
      </c>
      <c r="R2028">
        <f>Inventory[[#This Row],[Lead_Time_Days]]*0.8</f>
        <v>6.4</v>
      </c>
      <c r="S2028">
        <f>MAX(0,Inventory[[#This Row],[Daily_Demand]]*Inventory[[#This Row],[Adj_Lead_Time]]+Inventory[[#This Row],[Safety_Stock]]-Inventory[[#This Row],[Current_Inventory]])</f>
        <v>0</v>
      </c>
    </row>
    <row r="2029" spans="1:19" x14ac:dyDescent="0.25">
      <c r="A2029">
        <v>2028</v>
      </c>
      <c r="B2029" t="s">
        <v>2050</v>
      </c>
      <c r="C2029" s="4" t="s">
        <v>13</v>
      </c>
      <c r="D2029" t="s">
        <v>22</v>
      </c>
      <c r="E2029" s="4">
        <v>84</v>
      </c>
      <c r="F2029" s="4">
        <v>3</v>
      </c>
      <c r="G2029" s="4">
        <v>108</v>
      </c>
      <c r="H2029" s="4">
        <v>160</v>
      </c>
      <c r="I2029" s="4">
        <v>356</v>
      </c>
      <c r="J2029" s="6">
        <v>1976.83</v>
      </c>
      <c r="K2029" s="4">
        <v>0.43</v>
      </c>
      <c r="L2029" s="4" t="s">
        <v>27</v>
      </c>
      <c r="M2029" s="4">
        <f>Inventory[[#This Row],[Daily_Demand]]*Inventory[[#This Row],[Lead_Time_Days]]</f>
        <v>252</v>
      </c>
      <c r="N2029" s="4">
        <f>MAX(0, Inventory[[#This Row],[Demand_Duration_Lead_time]]+Inventory[[#This Row],[Safety_Stock]]-Inventory[[#This Row],[Current_Inventory]])</f>
        <v>304</v>
      </c>
      <c r="O20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29" s="8">
        <f>Inventory[[#This Row],[Current_Inventory]]*Inventory[[#This Row],[Unit_Cost]]</f>
        <v>213497.63999999998</v>
      </c>
      <c r="Q2029" t="str">
        <f>IF(Inventory[[#This Row],[Stockout_Risk_Score]] &gt;= 0.8, "Critical",
   IF(Inventory[[#This Row],[Stockout_Risk_Score]] &gt;= 0.6, "High",
      IF(Inventory[[#This Row],[Stockout_Risk_Score]] &gt;= 0.3, "Medium", "Low")
   )
)</f>
        <v>Medium</v>
      </c>
      <c r="R2029">
        <f>Inventory[[#This Row],[Lead_Time_Days]]*0.8</f>
        <v>2.4000000000000004</v>
      </c>
      <c r="S2029">
        <f>MAX(0,Inventory[[#This Row],[Daily_Demand]]*Inventory[[#This Row],[Adj_Lead_Time]]+Inventory[[#This Row],[Safety_Stock]]-Inventory[[#This Row],[Current_Inventory]])</f>
        <v>253.60000000000002</v>
      </c>
    </row>
    <row r="2030" spans="1:19" x14ac:dyDescent="0.25">
      <c r="A2030">
        <v>2029</v>
      </c>
      <c r="B2030" t="s">
        <v>2051</v>
      </c>
      <c r="C2030" s="4" t="s">
        <v>21</v>
      </c>
      <c r="D2030" t="s">
        <v>18</v>
      </c>
      <c r="E2030" s="4">
        <v>157</v>
      </c>
      <c r="F2030" s="4">
        <v>7</v>
      </c>
      <c r="G2030" s="4">
        <v>214</v>
      </c>
      <c r="H2030" s="4">
        <v>189</v>
      </c>
      <c r="I2030" s="4">
        <v>359</v>
      </c>
      <c r="J2030" s="6">
        <v>1412.51</v>
      </c>
      <c r="K2030" s="4">
        <v>0.875</v>
      </c>
      <c r="L2030" s="4" t="s">
        <v>27</v>
      </c>
      <c r="M2030" s="4">
        <f>Inventory[[#This Row],[Daily_Demand]]*Inventory[[#This Row],[Lead_Time_Days]]</f>
        <v>1099</v>
      </c>
      <c r="N2030" s="4">
        <f>MAX(0, Inventory[[#This Row],[Demand_Duration_Lead_time]]+Inventory[[#This Row],[Safety_Stock]]-Inventory[[#This Row],[Current_Inventory]])</f>
        <v>1074</v>
      </c>
      <c r="O20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30" s="8">
        <f>Inventory[[#This Row],[Current_Inventory]]*Inventory[[#This Row],[Unit_Cost]]</f>
        <v>302277.14</v>
      </c>
      <c r="Q2030" t="str">
        <f>IF(Inventory[[#This Row],[Stockout_Risk_Score]] &gt;= 0.8, "Critical",
   IF(Inventory[[#This Row],[Stockout_Risk_Score]] &gt;= 0.6, "High",
      IF(Inventory[[#This Row],[Stockout_Risk_Score]] &gt;= 0.3, "Medium", "Low")
   )
)</f>
        <v>Critical</v>
      </c>
      <c r="R2030">
        <f>Inventory[[#This Row],[Lead_Time_Days]]*0.8</f>
        <v>5.6000000000000005</v>
      </c>
      <c r="S2030">
        <f>MAX(0,Inventory[[#This Row],[Daily_Demand]]*Inventory[[#This Row],[Adj_Lead_Time]]+Inventory[[#This Row],[Safety_Stock]]-Inventory[[#This Row],[Current_Inventory]])</f>
        <v>854.2</v>
      </c>
    </row>
    <row r="2031" spans="1:19" x14ac:dyDescent="0.25">
      <c r="A2031">
        <v>2030</v>
      </c>
      <c r="B2031" t="s">
        <v>2052</v>
      </c>
      <c r="C2031" s="4" t="s">
        <v>41</v>
      </c>
      <c r="D2031" t="s">
        <v>18</v>
      </c>
      <c r="E2031" s="4">
        <v>64</v>
      </c>
      <c r="F2031" s="4">
        <v>10</v>
      </c>
      <c r="G2031" s="4">
        <v>433</v>
      </c>
      <c r="H2031" s="4">
        <v>35</v>
      </c>
      <c r="I2031" s="4">
        <v>157</v>
      </c>
      <c r="J2031" s="6">
        <v>790.87</v>
      </c>
      <c r="K2031" s="4">
        <v>0.63200000000000001</v>
      </c>
      <c r="L2031" s="4" t="s">
        <v>15</v>
      </c>
      <c r="M2031" s="4">
        <f>Inventory[[#This Row],[Daily_Demand]]*Inventory[[#This Row],[Lead_Time_Days]]</f>
        <v>640</v>
      </c>
      <c r="N2031" s="4">
        <f>MAX(0, Inventory[[#This Row],[Demand_Duration_Lead_time]]+Inventory[[#This Row],[Safety_Stock]]-Inventory[[#This Row],[Current_Inventory]])</f>
        <v>242</v>
      </c>
      <c r="O20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31" s="8">
        <f>Inventory[[#This Row],[Current_Inventory]]*Inventory[[#This Row],[Unit_Cost]]</f>
        <v>342446.71</v>
      </c>
      <c r="Q2031" t="str">
        <f>IF(Inventory[[#This Row],[Stockout_Risk_Score]] &gt;= 0.8, "Critical",
   IF(Inventory[[#This Row],[Stockout_Risk_Score]] &gt;= 0.6, "High",
      IF(Inventory[[#This Row],[Stockout_Risk_Score]] &gt;= 0.3, "Medium", "Low")
   )
)</f>
        <v>High</v>
      </c>
      <c r="R2031">
        <f>Inventory[[#This Row],[Lead_Time_Days]]*0.8</f>
        <v>8</v>
      </c>
      <c r="S2031">
        <f>MAX(0,Inventory[[#This Row],[Daily_Demand]]*Inventory[[#This Row],[Adj_Lead_Time]]+Inventory[[#This Row],[Safety_Stock]]-Inventory[[#This Row],[Current_Inventory]])</f>
        <v>114</v>
      </c>
    </row>
    <row r="2032" spans="1:19" x14ac:dyDescent="0.25">
      <c r="A2032">
        <v>2031</v>
      </c>
      <c r="B2032" t="s">
        <v>2053</v>
      </c>
      <c r="C2032" s="4" t="s">
        <v>41</v>
      </c>
      <c r="D2032" t="s">
        <v>18</v>
      </c>
      <c r="E2032" s="4">
        <v>28</v>
      </c>
      <c r="F2032" s="4">
        <v>8</v>
      </c>
      <c r="G2032" s="4">
        <v>141</v>
      </c>
      <c r="H2032" s="4">
        <v>24</v>
      </c>
      <c r="I2032" s="4">
        <v>380</v>
      </c>
      <c r="J2032" s="6">
        <v>853.06</v>
      </c>
      <c r="K2032" s="4">
        <v>0.95799999999999996</v>
      </c>
      <c r="L2032" s="4" t="s">
        <v>15</v>
      </c>
      <c r="M2032" s="4">
        <f>Inventory[[#This Row],[Daily_Demand]]*Inventory[[#This Row],[Lead_Time_Days]]</f>
        <v>224</v>
      </c>
      <c r="N2032" s="4">
        <f>MAX(0, Inventory[[#This Row],[Demand_Duration_Lead_time]]+Inventory[[#This Row],[Safety_Stock]]-Inventory[[#This Row],[Current_Inventory]])</f>
        <v>107</v>
      </c>
      <c r="O20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32" s="8">
        <f>Inventory[[#This Row],[Current_Inventory]]*Inventory[[#This Row],[Unit_Cost]]</f>
        <v>120281.45999999999</v>
      </c>
      <c r="Q2032" t="str">
        <f>IF(Inventory[[#This Row],[Stockout_Risk_Score]] &gt;= 0.8, "Critical",
   IF(Inventory[[#This Row],[Stockout_Risk_Score]] &gt;= 0.6, "High",
      IF(Inventory[[#This Row],[Stockout_Risk_Score]] &gt;= 0.3, "Medium", "Low")
   )
)</f>
        <v>Critical</v>
      </c>
      <c r="R2032">
        <f>Inventory[[#This Row],[Lead_Time_Days]]*0.8</f>
        <v>6.4</v>
      </c>
      <c r="S2032">
        <f>MAX(0,Inventory[[#This Row],[Daily_Demand]]*Inventory[[#This Row],[Adj_Lead_Time]]+Inventory[[#This Row],[Safety_Stock]]-Inventory[[#This Row],[Current_Inventory]])</f>
        <v>62.200000000000017</v>
      </c>
    </row>
    <row r="2033" spans="1:19" x14ac:dyDescent="0.25">
      <c r="A2033">
        <v>2032</v>
      </c>
      <c r="B2033" t="s">
        <v>2054</v>
      </c>
      <c r="C2033" s="4" t="s">
        <v>21</v>
      </c>
      <c r="D2033" t="s">
        <v>22</v>
      </c>
      <c r="E2033" s="4">
        <v>19</v>
      </c>
      <c r="F2033" s="4">
        <v>3</v>
      </c>
      <c r="G2033" s="4">
        <v>481</v>
      </c>
      <c r="H2033" s="4">
        <v>31</v>
      </c>
      <c r="I2033" s="4">
        <v>77</v>
      </c>
      <c r="J2033" s="6">
        <v>735.78</v>
      </c>
      <c r="K2033" s="4">
        <v>0.28399999999999997</v>
      </c>
      <c r="L2033" s="4" t="s">
        <v>27</v>
      </c>
      <c r="M2033" s="4">
        <f>Inventory[[#This Row],[Daily_Demand]]*Inventory[[#This Row],[Lead_Time_Days]]</f>
        <v>57</v>
      </c>
      <c r="N2033" s="4">
        <f>MAX(0, Inventory[[#This Row],[Demand_Duration_Lead_time]]+Inventory[[#This Row],[Safety_Stock]]-Inventory[[#This Row],[Current_Inventory]])</f>
        <v>0</v>
      </c>
      <c r="O20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033" s="8">
        <f>Inventory[[#This Row],[Current_Inventory]]*Inventory[[#This Row],[Unit_Cost]]</f>
        <v>353910.18</v>
      </c>
      <c r="Q2033" t="str">
        <f>IF(Inventory[[#This Row],[Stockout_Risk_Score]] &gt;= 0.8, "Critical",
   IF(Inventory[[#This Row],[Stockout_Risk_Score]] &gt;= 0.6, "High",
      IF(Inventory[[#This Row],[Stockout_Risk_Score]] &gt;= 0.3, "Medium", "Low")
   )
)</f>
        <v>Low</v>
      </c>
      <c r="R2033">
        <f>Inventory[[#This Row],[Lead_Time_Days]]*0.8</f>
        <v>2.4000000000000004</v>
      </c>
      <c r="S2033">
        <f>MAX(0,Inventory[[#This Row],[Daily_Demand]]*Inventory[[#This Row],[Adj_Lead_Time]]+Inventory[[#This Row],[Safety_Stock]]-Inventory[[#This Row],[Current_Inventory]])</f>
        <v>0</v>
      </c>
    </row>
    <row r="2034" spans="1:19" x14ac:dyDescent="0.25">
      <c r="A2034">
        <v>2033</v>
      </c>
      <c r="B2034" t="s">
        <v>2055</v>
      </c>
      <c r="C2034" s="4" t="s">
        <v>41</v>
      </c>
      <c r="D2034" t="s">
        <v>22</v>
      </c>
      <c r="E2034" s="4">
        <v>99</v>
      </c>
      <c r="F2034" s="4">
        <v>4</v>
      </c>
      <c r="G2034" s="4">
        <v>135</v>
      </c>
      <c r="H2034" s="4">
        <v>74</v>
      </c>
      <c r="I2034" s="4">
        <v>246</v>
      </c>
      <c r="J2034" s="6">
        <v>1227.05</v>
      </c>
      <c r="K2034" s="4">
        <v>0.93899999999999995</v>
      </c>
      <c r="L2034" s="4" t="s">
        <v>27</v>
      </c>
      <c r="M2034" s="4">
        <f>Inventory[[#This Row],[Daily_Demand]]*Inventory[[#This Row],[Lead_Time_Days]]</f>
        <v>396</v>
      </c>
      <c r="N2034" s="4">
        <f>MAX(0, Inventory[[#This Row],[Demand_Duration_Lead_time]]+Inventory[[#This Row],[Safety_Stock]]-Inventory[[#This Row],[Current_Inventory]])</f>
        <v>335</v>
      </c>
      <c r="O20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34" s="8">
        <f>Inventory[[#This Row],[Current_Inventory]]*Inventory[[#This Row],[Unit_Cost]]</f>
        <v>165651.75</v>
      </c>
      <c r="Q2034" t="str">
        <f>IF(Inventory[[#This Row],[Stockout_Risk_Score]] &gt;= 0.8, "Critical",
   IF(Inventory[[#This Row],[Stockout_Risk_Score]] &gt;= 0.6, "High",
      IF(Inventory[[#This Row],[Stockout_Risk_Score]] &gt;= 0.3, "Medium", "Low")
   )
)</f>
        <v>Critical</v>
      </c>
      <c r="R2034">
        <f>Inventory[[#This Row],[Lead_Time_Days]]*0.8</f>
        <v>3.2</v>
      </c>
      <c r="S2034">
        <f>MAX(0,Inventory[[#This Row],[Daily_Demand]]*Inventory[[#This Row],[Adj_Lead_Time]]+Inventory[[#This Row],[Safety_Stock]]-Inventory[[#This Row],[Current_Inventory]])</f>
        <v>255.8</v>
      </c>
    </row>
    <row r="2035" spans="1:19" x14ac:dyDescent="0.25">
      <c r="A2035">
        <v>2034</v>
      </c>
      <c r="B2035" t="s">
        <v>2056</v>
      </c>
      <c r="C2035" s="4" t="s">
        <v>13</v>
      </c>
      <c r="D2035" t="s">
        <v>18</v>
      </c>
      <c r="E2035" s="4">
        <v>146</v>
      </c>
      <c r="F2035" s="4">
        <v>9</v>
      </c>
      <c r="G2035" s="4">
        <v>215</v>
      </c>
      <c r="H2035" s="4">
        <v>260</v>
      </c>
      <c r="I2035" s="4">
        <v>249</v>
      </c>
      <c r="J2035" s="6">
        <v>1491.84</v>
      </c>
      <c r="K2035" s="4">
        <v>0.60699999999999998</v>
      </c>
      <c r="L2035" s="4" t="s">
        <v>27</v>
      </c>
      <c r="M2035" s="4">
        <f>Inventory[[#This Row],[Daily_Demand]]*Inventory[[#This Row],[Lead_Time_Days]]</f>
        <v>1314</v>
      </c>
      <c r="N2035" s="4">
        <f>MAX(0, Inventory[[#This Row],[Demand_Duration_Lead_time]]+Inventory[[#This Row],[Safety_Stock]]-Inventory[[#This Row],[Current_Inventory]])</f>
        <v>1359</v>
      </c>
      <c r="O20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35" s="8">
        <f>Inventory[[#This Row],[Current_Inventory]]*Inventory[[#This Row],[Unit_Cost]]</f>
        <v>320745.59999999998</v>
      </c>
      <c r="Q2035" t="str">
        <f>IF(Inventory[[#This Row],[Stockout_Risk_Score]] &gt;= 0.8, "Critical",
   IF(Inventory[[#This Row],[Stockout_Risk_Score]] &gt;= 0.6, "High",
      IF(Inventory[[#This Row],[Stockout_Risk_Score]] &gt;= 0.3, "Medium", "Low")
   )
)</f>
        <v>High</v>
      </c>
      <c r="R2035">
        <f>Inventory[[#This Row],[Lead_Time_Days]]*0.8</f>
        <v>7.2</v>
      </c>
      <c r="S2035">
        <f>MAX(0,Inventory[[#This Row],[Daily_Demand]]*Inventory[[#This Row],[Adj_Lead_Time]]+Inventory[[#This Row],[Safety_Stock]]-Inventory[[#This Row],[Current_Inventory]])</f>
        <v>1096.2</v>
      </c>
    </row>
    <row r="2036" spans="1:19" x14ac:dyDescent="0.25">
      <c r="A2036">
        <v>2035</v>
      </c>
      <c r="B2036" t="s">
        <v>2057</v>
      </c>
      <c r="C2036" s="4" t="s">
        <v>17</v>
      </c>
      <c r="D2036" t="s">
        <v>22</v>
      </c>
      <c r="E2036" s="4">
        <v>186</v>
      </c>
      <c r="F2036" s="4">
        <v>12</v>
      </c>
      <c r="G2036" s="4">
        <v>55</v>
      </c>
      <c r="H2036" s="4">
        <v>30</v>
      </c>
      <c r="I2036" s="4">
        <v>203</v>
      </c>
      <c r="J2036" s="6">
        <v>1647.96</v>
      </c>
      <c r="K2036" s="4">
        <v>0.745</v>
      </c>
      <c r="L2036" s="4" t="s">
        <v>27</v>
      </c>
      <c r="M2036" s="4">
        <f>Inventory[[#This Row],[Daily_Demand]]*Inventory[[#This Row],[Lead_Time_Days]]</f>
        <v>2232</v>
      </c>
      <c r="N2036" s="4">
        <f>MAX(0, Inventory[[#This Row],[Demand_Duration_Lead_time]]+Inventory[[#This Row],[Safety_Stock]]-Inventory[[#This Row],[Current_Inventory]])</f>
        <v>2207</v>
      </c>
      <c r="O20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36" s="8">
        <f>Inventory[[#This Row],[Current_Inventory]]*Inventory[[#This Row],[Unit_Cost]]</f>
        <v>90637.8</v>
      </c>
      <c r="Q2036" t="str">
        <f>IF(Inventory[[#This Row],[Stockout_Risk_Score]] &gt;= 0.8, "Critical",
   IF(Inventory[[#This Row],[Stockout_Risk_Score]] &gt;= 0.6, "High",
      IF(Inventory[[#This Row],[Stockout_Risk_Score]] &gt;= 0.3, "Medium", "Low")
   )
)</f>
        <v>High</v>
      </c>
      <c r="R2036">
        <f>Inventory[[#This Row],[Lead_Time_Days]]*0.8</f>
        <v>9.6000000000000014</v>
      </c>
      <c r="S2036">
        <f>MAX(0,Inventory[[#This Row],[Daily_Demand]]*Inventory[[#This Row],[Adj_Lead_Time]]+Inventory[[#This Row],[Safety_Stock]]-Inventory[[#This Row],[Current_Inventory]])</f>
        <v>1760.6000000000004</v>
      </c>
    </row>
    <row r="2037" spans="1:19" x14ac:dyDescent="0.25">
      <c r="A2037">
        <v>2036</v>
      </c>
      <c r="B2037" t="s">
        <v>2058</v>
      </c>
      <c r="C2037" s="4" t="s">
        <v>41</v>
      </c>
      <c r="D2037" t="s">
        <v>22</v>
      </c>
      <c r="E2037" s="4">
        <v>138</v>
      </c>
      <c r="F2037" s="4">
        <v>10</v>
      </c>
      <c r="G2037" s="4">
        <v>86</v>
      </c>
      <c r="H2037" s="4">
        <v>242</v>
      </c>
      <c r="I2037" s="4">
        <v>119</v>
      </c>
      <c r="J2037" s="6">
        <v>862.36</v>
      </c>
      <c r="K2037" s="4">
        <v>0.90200000000000002</v>
      </c>
      <c r="L2037" s="4" t="s">
        <v>27</v>
      </c>
      <c r="M2037" s="4">
        <f>Inventory[[#This Row],[Daily_Demand]]*Inventory[[#This Row],[Lead_Time_Days]]</f>
        <v>1380</v>
      </c>
      <c r="N2037" s="4">
        <f>MAX(0, Inventory[[#This Row],[Demand_Duration_Lead_time]]+Inventory[[#This Row],[Safety_Stock]]-Inventory[[#This Row],[Current_Inventory]])</f>
        <v>1536</v>
      </c>
      <c r="O20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37" s="8">
        <f>Inventory[[#This Row],[Current_Inventory]]*Inventory[[#This Row],[Unit_Cost]]</f>
        <v>74162.960000000006</v>
      </c>
      <c r="Q2037" t="str">
        <f>IF(Inventory[[#This Row],[Stockout_Risk_Score]] &gt;= 0.8, "Critical",
   IF(Inventory[[#This Row],[Stockout_Risk_Score]] &gt;= 0.6, "High",
      IF(Inventory[[#This Row],[Stockout_Risk_Score]] &gt;= 0.3, "Medium", "Low")
   )
)</f>
        <v>Critical</v>
      </c>
      <c r="R2037">
        <f>Inventory[[#This Row],[Lead_Time_Days]]*0.8</f>
        <v>8</v>
      </c>
      <c r="S2037">
        <f>MAX(0,Inventory[[#This Row],[Daily_Demand]]*Inventory[[#This Row],[Adj_Lead_Time]]+Inventory[[#This Row],[Safety_Stock]]-Inventory[[#This Row],[Current_Inventory]])</f>
        <v>1260</v>
      </c>
    </row>
    <row r="2038" spans="1:19" x14ac:dyDescent="0.25">
      <c r="A2038">
        <v>2037</v>
      </c>
      <c r="B2038" t="s">
        <v>2059</v>
      </c>
      <c r="C2038" s="4" t="s">
        <v>13</v>
      </c>
      <c r="D2038" t="s">
        <v>18</v>
      </c>
      <c r="E2038" s="4">
        <v>85</v>
      </c>
      <c r="F2038" s="4">
        <v>5</v>
      </c>
      <c r="G2038" s="4">
        <v>664</v>
      </c>
      <c r="H2038" s="4">
        <v>25</v>
      </c>
      <c r="I2038" s="4">
        <v>209</v>
      </c>
      <c r="J2038" s="6">
        <v>1447.58</v>
      </c>
      <c r="K2038" s="4">
        <v>0.55100000000000005</v>
      </c>
      <c r="L2038" s="4" t="s">
        <v>15</v>
      </c>
      <c r="M2038" s="4">
        <f>Inventory[[#This Row],[Daily_Demand]]*Inventory[[#This Row],[Lead_Time_Days]]</f>
        <v>425</v>
      </c>
      <c r="N2038" s="4">
        <f>MAX(0, Inventory[[#This Row],[Demand_Duration_Lead_time]]+Inventory[[#This Row],[Safety_Stock]]-Inventory[[#This Row],[Current_Inventory]])</f>
        <v>0</v>
      </c>
      <c r="O20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38" s="8">
        <f>Inventory[[#This Row],[Current_Inventory]]*Inventory[[#This Row],[Unit_Cost]]</f>
        <v>961193.12</v>
      </c>
      <c r="Q2038" t="str">
        <f>IF(Inventory[[#This Row],[Stockout_Risk_Score]] &gt;= 0.8, "Critical",
   IF(Inventory[[#This Row],[Stockout_Risk_Score]] &gt;= 0.6, "High",
      IF(Inventory[[#This Row],[Stockout_Risk_Score]] &gt;= 0.3, "Medium", "Low")
   )
)</f>
        <v>Medium</v>
      </c>
      <c r="R2038">
        <f>Inventory[[#This Row],[Lead_Time_Days]]*0.8</f>
        <v>4</v>
      </c>
      <c r="S2038">
        <f>MAX(0,Inventory[[#This Row],[Daily_Demand]]*Inventory[[#This Row],[Adj_Lead_Time]]+Inventory[[#This Row],[Safety_Stock]]-Inventory[[#This Row],[Current_Inventory]])</f>
        <v>0</v>
      </c>
    </row>
    <row r="2039" spans="1:19" x14ac:dyDescent="0.25">
      <c r="A2039">
        <v>2038</v>
      </c>
      <c r="B2039" t="s">
        <v>2060</v>
      </c>
      <c r="C2039" s="4" t="s">
        <v>26</v>
      </c>
      <c r="D2039" t="s">
        <v>22</v>
      </c>
      <c r="E2039" s="4">
        <v>22</v>
      </c>
      <c r="F2039" s="4">
        <v>10</v>
      </c>
      <c r="G2039" s="4">
        <v>300</v>
      </c>
      <c r="H2039" s="4">
        <v>281</v>
      </c>
      <c r="I2039" s="4">
        <v>152</v>
      </c>
      <c r="J2039" s="6">
        <v>1836.63</v>
      </c>
      <c r="K2039" s="4">
        <v>0.86199999999999999</v>
      </c>
      <c r="L2039" s="4" t="s">
        <v>27</v>
      </c>
      <c r="M2039" s="4">
        <f>Inventory[[#This Row],[Daily_Demand]]*Inventory[[#This Row],[Lead_Time_Days]]</f>
        <v>220</v>
      </c>
      <c r="N2039" s="4">
        <f>MAX(0, Inventory[[#This Row],[Demand_Duration_Lead_time]]+Inventory[[#This Row],[Safety_Stock]]-Inventory[[#This Row],[Current_Inventory]])</f>
        <v>201</v>
      </c>
      <c r="O20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39" s="8">
        <f>Inventory[[#This Row],[Current_Inventory]]*Inventory[[#This Row],[Unit_Cost]]</f>
        <v>550989</v>
      </c>
      <c r="Q2039" t="str">
        <f>IF(Inventory[[#This Row],[Stockout_Risk_Score]] &gt;= 0.8, "Critical",
   IF(Inventory[[#This Row],[Stockout_Risk_Score]] &gt;= 0.6, "High",
      IF(Inventory[[#This Row],[Stockout_Risk_Score]] &gt;= 0.3, "Medium", "Low")
   )
)</f>
        <v>Critical</v>
      </c>
      <c r="R2039">
        <f>Inventory[[#This Row],[Lead_Time_Days]]*0.8</f>
        <v>8</v>
      </c>
      <c r="S2039">
        <f>MAX(0,Inventory[[#This Row],[Daily_Demand]]*Inventory[[#This Row],[Adj_Lead_Time]]+Inventory[[#This Row],[Safety_Stock]]-Inventory[[#This Row],[Current_Inventory]])</f>
        <v>157</v>
      </c>
    </row>
    <row r="2040" spans="1:19" x14ac:dyDescent="0.25">
      <c r="A2040">
        <v>2039</v>
      </c>
      <c r="B2040" t="s">
        <v>2061</v>
      </c>
      <c r="C2040" s="4" t="s">
        <v>13</v>
      </c>
      <c r="D2040" t="s">
        <v>14</v>
      </c>
      <c r="E2040" s="4">
        <v>24</v>
      </c>
      <c r="F2040" s="4">
        <v>3</v>
      </c>
      <c r="G2040" s="4">
        <v>498</v>
      </c>
      <c r="H2040" s="4">
        <v>214</v>
      </c>
      <c r="I2040" s="4">
        <v>285</v>
      </c>
      <c r="J2040" s="6">
        <v>1845.61</v>
      </c>
      <c r="K2040" s="4">
        <v>0.54200000000000004</v>
      </c>
      <c r="L2040" s="4" t="s">
        <v>27</v>
      </c>
      <c r="M2040" s="4">
        <f>Inventory[[#This Row],[Daily_Demand]]*Inventory[[#This Row],[Lead_Time_Days]]</f>
        <v>72</v>
      </c>
      <c r="N2040" s="4">
        <f>MAX(0, Inventory[[#This Row],[Demand_Duration_Lead_time]]+Inventory[[#This Row],[Safety_Stock]]-Inventory[[#This Row],[Current_Inventory]])</f>
        <v>0</v>
      </c>
      <c r="O20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40" s="8">
        <f>Inventory[[#This Row],[Current_Inventory]]*Inventory[[#This Row],[Unit_Cost]]</f>
        <v>919113.77999999991</v>
      </c>
      <c r="Q2040" t="str">
        <f>IF(Inventory[[#This Row],[Stockout_Risk_Score]] &gt;= 0.8, "Critical",
   IF(Inventory[[#This Row],[Stockout_Risk_Score]] &gt;= 0.6, "High",
      IF(Inventory[[#This Row],[Stockout_Risk_Score]] &gt;= 0.3, "Medium", "Low")
   )
)</f>
        <v>Medium</v>
      </c>
      <c r="R2040">
        <f>Inventory[[#This Row],[Lead_Time_Days]]*0.8</f>
        <v>2.4000000000000004</v>
      </c>
      <c r="S2040">
        <f>MAX(0,Inventory[[#This Row],[Daily_Demand]]*Inventory[[#This Row],[Adj_Lead_Time]]+Inventory[[#This Row],[Safety_Stock]]-Inventory[[#This Row],[Current_Inventory]])</f>
        <v>0</v>
      </c>
    </row>
    <row r="2041" spans="1:19" x14ac:dyDescent="0.25">
      <c r="A2041">
        <v>2040</v>
      </c>
      <c r="B2041" t="s">
        <v>2062</v>
      </c>
      <c r="C2041" s="4" t="s">
        <v>17</v>
      </c>
      <c r="D2041" t="s">
        <v>22</v>
      </c>
      <c r="E2041" s="4">
        <v>119</v>
      </c>
      <c r="F2041" s="4">
        <v>14</v>
      </c>
      <c r="G2041" s="4">
        <v>30</v>
      </c>
      <c r="H2041" s="4">
        <v>169</v>
      </c>
      <c r="I2041" s="4">
        <v>238</v>
      </c>
      <c r="J2041" s="6">
        <v>1422.86</v>
      </c>
      <c r="K2041" s="4">
        <v>0.59899999999999998</v>
      </c>
      <c r="L2041" s="4" t="s">
        <v>19</v>
      </c>
      <c r="M2041" s="4">
        <f>Inventory[[#This Row],[Daily_Demand]]*Inventory[[#This Row],[Lead_Time_Days]]</f>
        <v>1666</v>
      </c>
      <c r="N2041" s="4">
        <f>MAX(0, Inventory[[#This Row],[Demand_Duration_Lead_time]]+Inventory[[#This Row],[Safety_Stock]]-Inventory[[#This Row],[Current_Inventory]])</f>
        <v>1805</v>
      </c>
      <c r="O20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41" s="8">
        <f>Inventory[[#This Row],[Current_Inventory]]*Inventory[[#This Row],[Unit_Cost]]</f>
        <v>42685.799999999996</v>
      </c>
      <c r="Q2041" t="str">
        <f>IF(Inventory[[#This Row],[Stockout_Risk_Score]] &gt;= 0.8, "Critical",
   IF(Inventory[[#This Row],[Stockout_Risk_Score]] &gt;= 0.6, "High",
      IF(Inventory[[#This Row],[Stockout_Risk_Score]] &gt;= 0.3, "Medium", "Low")
   )
)</f>
        <v>Medium</v>
      </c>
      <c r="R2041">
        <f>Inventory[[#This Row],[Lead_Time_Days]]*0.8</f>
        <v>11.200000000000001</v>
      </c>
      <c r="S2041">
        <f>MAX(0,Inventory[[#This Row],[Daily_Demand]]*Inventory[[#This Row],[Adj_Lead_Time]]+Inventory[[#This Row],[Safety_Stock]]-Inventory[[#This Row],[Current_Inventory]])</f>
        <v>1471.8000000000002</v>
      </c>
    </row>
    <row r="2042" spans="1:19" x14ac:dyDescent="0.25">
      <c r="A2042">
        <v>2041</v>
      </c>
      <c r="B2042" t="s">
        <v>2063</v>
      </c>
      <c r="C2042" s="4" t="s">
        <v>13</v>
      </c>
      <c r="D2042" t="s">
        <v>14</v>
      </c>
      <c r="E2042" s="4">
        <v>194</v>
      </c>
      <c r="F2042" s="4">
        <v>12</v>
      </c>
      <c r="G2042" s="4">
        <v>749</v>
      </c>
      <c r="H2042" s="4">
        <v>50</v>
      </c>
      <c r="I2042" s="4">
        <v>392</v>
      </c>
      <c r="J2042" s="6">
        <v>1291.96</v>
      </c>
      <c r="K2042" s="4">
        <v>0.44500000000000001</v>
      </c>
      <c r="L2042" s="4" t="s">
        <v>15</v>
      </c>
      <c r="M2042" s="4">
        <f>Inventory[[#This Row],[Daily_Demand]]*Inventory[[#This Row],[Lead_Time_Days]]</f>
        <v>2328</v>
      </c>
      <c r="N2042" s="4">
        <f>MAX(0, Inventory[[#This Row],[Demand_Duration_Lead_time]]+Inventory[[#This Row],[Safety_Stock]]-Inventory[[#This Row],[Current_Inventory]])</f>
        <v>1629</v>
      </c>
      <c r="O20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42" s="8">
        <f>Inventory[[#This Row],[Current_Inventory]]*Inventory[[#This Row],[Unit_Cost]]</f>
        <v>967678.04</v>
      </c>
      <c r="Q2042" t="str">
        <f>IF(Inventory[[#This Row],[Stockout_Risk_Score]] &gt;= 0.8, "Critical",
   IF(Inventory[[#This Row],[Stockout_Risk_Score]] &gt;= 0.6, "High",
      IF(Inventory[[#This Row],[Stockout_Risk_Score]] &gt;= 0.3, "Medium", "Low")
   )
)</f>
        <v>Medium</v>
      </c>
      <c r="R2042">
        <f>Inventory[[#This Row],[Lead_Time_Days]]*0.8</f>
        <v>9.6000000000000014</v>
      </c>
      <c r="S2042">
        <f>MAX(0,Inventory[[#This Row],[Daily_Demand]]*Inventory[[#This Row],[Adj_Lead_Time]]+Inventory[[#This Row],[Safety_Stock]]-Inventory[[#This Row],[Current_Inventory]])</f>
        <v>1163.4000000000003</v>
      </c>
    </row>
    <row r="2043" spans="1:19" x14ac:dyDescent="0.25">
      <c r="A2043">
        <v>2042</v>
      </c>
      <c r="B2043" t="s">
        <v>2064</v>
      </c>
      <c r="C2043" s="4" t="s">
        <v>21</v>
      </c>
      <c r="D2043" t="s">
        <v>18</v>
      </c>
      <c r="E2043" s="4">
        <v>44</v>
      </c>
      <c r="F2043" s="4">
        <v>6</v>
      </c>
      <c r="G2043" s="4">
        <v>341</v>
      </c>
      <c r="H2043" s="4">
        <v>117</v>
      </c>
      <c r="I2043" s="4">
        <v>158</v>
      </c>
      <c r="J2043" s="6">
        <v>1086.48</v>
      </c>
      <c r="K2043" s="4">
        <v>0.14599999999999999</v>
      </c>
      <c r="L2043" s="4" t="s">
        <v>15</v>
      </c>
      <c r="M2043" s="4">
        <f>Inventory[[#This Row],[Daily_Demand]]*Inventory[[#This Row],[Lead_Time_Days]]</f>
        <v>264</v>
      </c>
      <c r="N2043" s="4">
        <f>MAX(0, Inventory[[#This Row],[Demand_Duration_Lead_time]]+Inventory[[#This Row],[Safety_Stock]]-Inventory[[#This Row],[Current_Inventory]])</f>
        <v>40</v>
      </c>
      <c r="O20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43" s="8">
        <f>Inventory[[#This Row],[Current_Inventory]]*Inventory[[#This Row],[Unit_Cost]]</f>
        <v>370489.68</v>
      </c>
      <c r="Q2043" t="str">
        <f>IF(Inventory[[#This Row],[Stockout_Risk_Score]] &gt;= 0.8, "Critical",
   IF(Inventory[[#This Row],[Stockout_Risk_Score]] &gt;= 0.6, "High",
      IF(Inventory[[#This Row],[Stockout_Risk_Score]] &gt;= 0.3, "Medium", "Low")
   )
)</f>
        <v>Low</v>
      </c>
      <c r="R2043">
        <f>Inventory[[#This Row],[Lead_Time_Days]]*0.8</f>
        <v>4.8000000000000007</v>
      </c>
      <c r="S2043">
        <f>MAX(0,Inventory[[#This Row],[Daily_Demand]]*Inventory[[#This Row],[Adj_Lead_Time]]+Inventory[[#This Row],[Safety_Stock]]-Inventory[[#This Row],[Current_Inventory]])</f>
        <v>0</v>
      </c>
    </row>
    <row r="2044" spans="1:19" x14ac:dyDescent="0.25">
      <c r="A2044">
        <v>2043</v>
      </c>
      <c r="B2044" t="s">
        <v>2065</v>
      </c>
      <c r="C2044" s="4" t="s">
        <v>17</v>
      </c>
      <c r="D2044" t="s">
        <v>22</v>
      </c>
      <c r="E2044" s="4">
        <v>43</v>
      </c>
      <c r="F2044" s="4">
        <v>12</v>
      </c>
      <c r="G2044" s="4">
        <v>687</v>
      </c>
      <c r="H2044" s="4">
        <v>134</v>
      </c>
      <c r="I2044" s="4">
        <v>386</v>
      </c>
      <c r="J2044" s="6">
        <v>407.24</v>
      </c>
      <c r="K2044" s="4">
        <v>0.55400000000000005</v>
      </c>
      <c r="L2044" s="4" t="s">
        <v>27</v>
      </c>
      <c r="M2044" s="4">
        <f>Inventory[[#This Row],[Daily_Demand]]*Inventory[[#This Row],[Lead_Time_Days]]</f>
        <v>516</v>
      </c>
      <c r="N2044" s="4">
        <f>MAX(0, Inventory[[#This Row],[Demand_Duration_Lead_time]]+Inventory[[#This Row],[Safety_Stock]]-Inventory[[#This Row],[Current_Inventory]])</f>
        <v>0</v>
      </c>
      <c r="O20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44" s="8">
        <f>Inventory[[#This Row],[Current_Inventory]]*Inventory[[#This Row],[Unit_Cost]]</f>
        <v>279773.88</v>
      </c>
      <c r="Q2044" t="str">
        <f>IF(Inventory[[#This Row],[Stockout_Risk_Score]] &gt;= 0.8, "Critical",
   IF(Inventory[[#This Row],[Stockout_Risk_Score]] &gt;= 0.6, "High",
      IF(Inventory[[#This Row],[Stockout_Risk_Score]] &gt;= 0.3, "Medium", "Low")
   )
)</f>
        <v>Medium</v>
      </c>
      <c r="R2044">
        <f>Inventory[[#This Row],[Lead_Time_Days]]*0.8</f>
        <v>9.6000000000000014</v>
      </c>
      <c r="S2044">
        <f>MAX(0,Inventory[[#This Row],[Daily_Demand]]*Inventory[[#This Row],[Adj_Lead_Time]]+Inventory[[#This Row],[Safety_Stock]]-Inventory[[#This Row],[Current_Inventory]])</f>
        <v>0</v>
      </c>
    </row>
    <row r="2045" spans="1:19" x14ac:dyDescent="0.25">
      <c r="A2045">
        <v>2044</v>
      </c>
      <c r="B2045" t="s">
        <v>2066</v>
      </c>
      <c r="C2045" s="4" t="s">
        <v>26</v>
      </c>
      <c r="D2045" t="s">
        <v>18</v>
      </c>
      <c r="E2045" s="4">
        <v>184</v>
      </c>
      <c r="F2045" s="4">
        <v>3</v>
      </c>
      <c r="G2045" s="4">
        <v>259</v>
      </c>
      <c r="H2045" s="4">
        <v>161</v>
      </c>
      <c r="I2045" s="4">
        <v>350</v>
      </c>
      <c r="J2045" s="6">
        <v>291.08</v>
      </c>
      <c r="K2045" s="4">
        <v>0.97699999999999998</v>
      </c>
      <c r="L2045" s="4" t="s">
        <v>19</v>
      </c>
      <c r="M2045" s="4">
        <f>Inventory[[#This Row],[Daily_Demand]]*Inventory[[#This Row],[Lead_Time_Days]]</f>
        <v>552</v>
      </c>
      <c r="N2045" s="4">
        <f>MAX(0, Inventory[[#This Row],[Demand_Duration_Lead_time]]+Inventory[[#This Row],[Safety_Stock]]-Inventory[[#This Row],[Current_Inventory]])</f>
        <v>454</v>
      </c>
      <c r="O20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45" s="8">
        <f>Inventory[[#This Row],[Current_Inventory]]*Inventory[[#This Row],[Unit_Cost]]</f>
        <v>75389.72</v>
      </c>
      <c r="Q2045" t="str">
        <f>IF(Inventory[[#This Row],[Stockout_Risk_Score]] &gt;= 0.8, "Critical",
   IF(Inventory[[#This Row],[Stockout_Risk_Score]] &gt;= 0.6, "High",
      IF(Inventory[[#This Row],[Stockout_Risk_Score]] &gt;= 0.3, "Medium", "Low")
   )
)</f>
        <v>Critical</v>
      </c>
      <c r="R2045">
        <f>Inventory[[#This Row],[Lead_Time_Days]]*0.8</f>
        <v>2.4000000000000004</v>
      </c>
      <c r="S2045">
        <f>MAX(0,Inventory[[#This Row],[Daily_Demand]]*Inventory[[#This Row],[Adj_Lead_Time]]+Inventory[[#This Row],[Safety_Stock]]-Inventory[[#This Row],[Current_Inventory]])</f>
        <v>343.60000000000014</v>
      </c>
    </row>
    <row r="2046" spans="1:19" x14ac:dyDescent="0.25">
      <c r="A2046">
        <v>2045</v>
      </c>
      <c r="B2046" t="s">
        <v>2067</v>
      </c>
      <c r="C2046" s="4" t="s">
        <v>21</v>
      </c>
      <c r="D2046" t="s">
        <v>18</v>
      </c>
      <c r="E2046" s="4">
        <v>36</v>
      </c>
      <c r="F2046" s="4">
        <v>12</v>
      </c>
      <c r="G2046" s="4">
        <v>79</v>
      </c>
      <c r="H2046" s="4">
        <v>22</v>
      </c>
      <c r="I2046" s="4">
        <v>304</v>
      </c>
      <c r="J2046" s="6">
        <v>997.14</v>
      </c>
      <c r="K2046" s="4">
        <v>0.78700000000000003</v>
      </c>
      <c r="L2046" s="4" t="s">
        <v>19</v>
      </c>
      <c r="M2046" s="4">
        <f>Inventory[[#This Row],[Daily_Demand]]*Inventory[[#This Row],[Lead_Time_Days]]</f>
        <v>432</v>
      </c>
      <c r="N2046" s="4">
        <f>MAX(0, Inventory[[#This Row],[Demand_Duration_Lead_time]]+Inventory[[#This Row],[Safety_Stock]]-Inventory[[#This Row],[Current_Inventory]])</f>
        <v>375</v>
      </c>
      <c r="O20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46" s="8">
        <f>Inventory[[#This Row],[Current_Inventory]]*Inventory[[#This Row],[Unit_Cost]]</f>
        <v>78774.06</v>
      </c>
      <c r="Q2046" t="str">
        <f>IF(Inventory[[#This Row],[Stockout_Risk_Score]] &gt;= 0.8, "Critical",
   IF(Inventory[[#This Row],[Stockout_Risk_Score]] &gt;= 0.6, "High",
      IF(Inventory[[#This Row],[Stockout_Risk_Score]] &gt;= 0.3, "Medium", "Low")
   )
)</f>
        <v>High</v>
      </c>
      <c r="R2046">
        <f>Inventory[[#This Row],[Lead_Time_Days]]*0.8</f>
        <v>9.6000000000000014</v>
      </c>
      <c r="S2046">
        <f>MAX(0,Inventory[[#This Row],[Daily_Demand]]*Inventory[[#This Row],[Adj_Lead_Time]]+Inventory[[#This Row],[Safety_Stock]]-Inventory[[#This Row],[Current_Inventory]])</f>
        <v>288.60000000000002</v>
      </c>
    </row>
    <row r="2047" spans="1:19" x14ac:dyDescent="0.25">
      <c r="A2047">
        <v>2046</v>
      </c>
      <c r="B2047" t="s">
        <v>2068</v>
      </c>
      <c r="C2047" s="4" t="s">
        <v>13</v>
      </c>
      <c r="D2047" t="s">
        <v>18</v>
      </c>
      <c r="E2047" s="4">
        <v>128</v>
      </c>
      <c r="F2047" s="4">
        <v>2</v>
      </c>
      <c r="G2047" s="4">
        <v>669</v>
      </c>
      <c r="H2047" s="4">
        <v>212</v>
      </c>
      <c r="I2047" s="4">
        <v>365</v>
      </c>
      <c r="J2047" s="6">
        <v>360.92</v>
      </c>
      <c r="K2047" s="4">
        <v>0.747</v>
      </c>
      <c r="L2047" s="4" t="s">
        <v>27</v>
      </c>
      <c r="M2047" s="4">
        <f>Inventory[[#This Row],[Daily_Demand]]*Inventory[[#This Row],[Lead_Time_Days]]</f>
        <v>256</v>
      </c>
      <c r="N2047" s="4">
        <f>MAX(0, Inventory[[#This Row],[Demand_Duration_Lead_time]]+Inventory[[#This Row],[Safety_Stock]]-Inventory[[#This Row],[Current_Inventory]])</f>
        <v>0</v>
      </c>
      <c r="O20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47" s="8">
        <f>Inventory[[#This Row],[Current_Inventory]]*Inventory[[#This Row],[Unit_Cost]]</f>
        <v>241455.48</v>
      </c>
      <c r="Q2047" t="str">
        <f>IF(Inventory[[#This Row],[Stockout_Risk_Score]] &gt;= 0.8, "Critical",
   IF(Inventory[[#This Row],[Stockout_Risk_Score]] &gt;= 0.6, "High",
      IF(Inventory[[#This Row],[Stockout_Risk_Score]] &gt;= 0.3, "Medium", "Low")
   )
)</f>
        <v>High</v>
      </c>
      <c r="R2047">
        <f>Inventory[[#This Row],[Lead_Time_Days]]*0.8</f>
        <v>1.6</v>
      </c>
      <c r="S2047">
        <f>MAX(0,Inventory[[#This Row],[Daily_Demand]]*Inventory[[#This Row],[Adj_Lead_Time]]+Inventory[[#This Row],[Safety_Stock]]-Inventory[[#This Row],[Current_Inventory]])</f>
        <v>0</v>
      </c>
    </row>
    <row r="2048" spans="1:19" x14ac:dyDescent="0.25">
      <c r="A2048">
        <v>2047</v>
      </c>
      <c r="B2048" t="s">
        <v>2069</v>
      </c>
      <c r="C2048" s="4" t="s">
        <v>17</v>
      </c>
      <c r="D2048" t="s">
        <v>18</v>
      </c>
      <c r="E2048" s="4">
        <v>112</v>
      </c>
      <c r="F2048" s="4">
        <v>14</v>
      </c>
      <c r="G2048" s="4">
        <v>581</v>
      </c>
      <c r="H2048" s="4">
        <v>88</v>
      </c>
      <c r="I2048" s="4">
        <v>242</v>
      </c>
      <c r="J2048" s="6">
        <v>1175.1500000000001</v>
      </c>
      <c r="K2048" s="4">
        <v>0.64300000000000002</v>
      </c>
      <c r="L2048" s="4" t="s">
        <v>19</v>
      </c>
      <c r="M2048" s="4">
        <f>Inventory[[#This Row],[Daily_Demand]]*Inventory[[#This Row],[Lead_Time_Days]]</f>
        <v>1568</v>
      </c>
      <c r="N2048" s="4">
        <f>MAX(0, Inventory[[#This Row],[Demand_Duration_Lead_time]]+Inventory[[#This Row],[Safety_Stock]]-Inventory[[#This Row],[Current_Inventory]])</f>
        <v>1075</v>
      </c>
      <c r="O20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48" s="8">
        <f>Inventory[[#This Row],[Current_Inventory]]*Inventory[[#This Row],[Unit_Cost]]</f>
        <v>682762.15</v>
      </c>
      <c r="Q2048" t="str">
        <f>IF(Inventory[[#This Row],[Stockout_Risk_Score]] &gt;= 0.8, "Critical",
   IF(Inventory[[#This Row],[Stockout_Risk_Score]] &gt;= 0.6, "High",
      IF(Inventory[[#This Row],[Stockout_Risk_Score]] &gt;= 0.3, "Medium", "Low")
   )
)</f>
        <v>High</v>
      </c>
      <c r="R2048">
        <f>Inventory[[#This Row],[Lead_Time_Days]]*0.8</f>
        <v>11.200000000000001</v>
      </c>
      <c r="S2048">
        <f>MAX(0,Inventory[[#This Row],[Daily_Demand]]*Inventory[[#This Row],[Adj_Lead_Time]]+Inventory[[#This Row],[Safety_Stock]]-Inventory[[#This Row],[Current_Inventory]])</f>
        <v>761.40000000000009</v>
      </c>
    </row>
    <row r="2049" spans="1:19" x14ac:dyDescent="0.25">
      <c r="A2049">
        <v>2048</v>
      </c>
      <c r="B2049" t="s">
        <v>2070</v>
      </c>
      <c r="C2049" s="4" t="s">
        <v>26</v>
      </c>
      <c r="D2049" t="s">
        <v>18</v>
      </c>
      <c r="E2049" s="4">
        <v>31</v>
      </c>
      <c r="F2049" s="4">
        <v>6</v>
      </c>
      <c r="G2049" s="4">
        <v>698</v>
      </c>
      <c r="H2049" s="4">
        <v>51</v>
      </c>
      <c r="I2049" s="4">
        <v>120</v>
      </c>
      <c r="J2049" s="6">
        <v>1309.1199999999999</v>
      </c>
      <c r="K2049" s="4">
        <v>0.34799999999999998</v>
      </c>
      <c r="L2049" s="4" t="s">
        <v>27</v>
      </c>
      <c r="M2049" s="4">
        <f>Inventory[[#This Row],[Daily_Demand]]*Inventory[[#This Row],[Lead_Time_Days]]</f>
        <v>186</v>
      </c>
      <c r="N2049" s="4">
        <f>MAX(0, Inventory[[#This Row],[Demand_Duration_Lead_time]]+Inventory[[#This Row],[Safety_Stock]]-Inventory[[#This Row],[Current_Inventory]])</f>
        <v>0</v>
      </c>
      <c r="O20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049" s="8">
        <f>Inventory[[#This Row],[Current_Inventory]]*Inventory[[#This Row],[Unit_Cost]]</f>
        <v>913765.75999999989</v>
      </c>
      <c r="Q2049" t="str">
        <f>IF(Inventory[[#This Row],[Stockout_Risk_Score]] &gt;= 0.8, "Critical",
   IF(Inventory[[#This Row],[Stockout_Risk_Score]] &gt;= 0.6, "High",
      IF(Inventory[[#This Row],[Stockout_Risk_Score]] &gt;= 0.3, "Medium", "Low")
   )
)</f>
        <v>Medium</v>
      </c>
      <c r="R2049">
        <f>Inventory[[#This Row],[Lead_Time_Days]]*0.8</f>
        <v>4.8000000000000007</v>
      </c>
      <c r="S2049">
        <f>MAX(0,Inventory[[#This Row],[Daily_Demand]]*Inventory[[#This Row],[Adj_Lead_Time]]+Inventory[[#This Row],[Safety_Stock]]-Inventory[[#This Row],[Current_Inventory]])</f>
        <v>0</v>
      </c>
    </row>
    <row r="2050" spans="1:19" x14ac:dyDescent="0.25">
      <c r="A2050">
        <v>2049</v>
      </c>
      <c r="B2050" t="s">
        <v>2071</v>
      </c>
      <c r="C2050" s="4" t="s">
        <v>21</v>
      </c>
      <c r="D2050" t="s">
        <v>22</v>
      </c>
      <c r="E2050" s="4">
        <v>114</v>
      </c>
      <c r="F2050" s="4">
        <v>3</v>
      </c>
      <c r="G2050" s="4">
        <v>184</v>
      </c>
      <c r="H2050" s="4">
        <v>178</v>
      </c>
      <c r="I2050" s="4">
        <v>318</v>
      </c>
      <c r="J2050" s="6">
        <v>1074.95</v>
      </c>
      <c r="K2050" s="4">
        <v>0.17</v>
      </c>
      <c r="L2050" s="4" t="s">
        <v>15</v>
      </c>
      <c r="M2050" s="4">
        <f>Inventory[[#This Row],[Daily_Demand]]*Inventory[[#This Row],[Lead_Time_Days]]</f>
        <v>342</v>
      </c>
      <c r="N2050" s="4">
        <f>MAX(0, Inventory[[#This Row],[Demand_Duration_Lead_time]]+Inventory[[#This Row],[Safety_Stock]]-Inventory[[#This Row],[Current_Inventory]])</f>
        <v>336</v>
      </c>
      <c r="O20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50" s="8">
        <f>Inventory[[#This Row],[Current_Inventory]]*Inventory[[#This Row],[Unit_Cost]]</f>
        <v>197790.80000000002</v>
      </c>
      <c r="Q2050" t="str">
        <f>IF(Inventory[[#This Row],[Stockout_Risk_Score]] &gt;= 0.8, "Critical",
   IF(Inventory[[#This Row],[Stockout_Risk_Score]] &gt;= 0.6, "High",
      IF(Inventory[[#This Row],[Stockout_Risk_Score]] &gt;= 0.3, "Medium", "Low")
   )
)</f>
        <v>Low</v>
      </c>
      <c r="R2050">
        <f>Inventory[[#This Row],[Lead_Time_Days]]*0.8</f>
        <v>2.4000000000000004</v>
      </c>
      <c r="S2050">
        <f>MAX(0,Inventory[[#This Row],[Daily_Demand]]*Inventory[[#This Row],[Adj_Lead_Time]]+Inventory[[#This Row],[Safety_Stock]]-Inventory[[#This Row],[Current_Inventory]])</f>
        <v>267.60000000000002</v>
      </c>
    </row>
    <row r="2051" spans="1:19" x14ac:dyDescent="0.25">
      <c r="A2051">
        <v>2050</v>
      </c>
      <c r="B2051" t="s">
        <v>2072</v>
      </c>
      <c r="C2051" s="4" t="s">
        <v>26</v>
      </c>
      <c r="D2051" t="s">
        <v>14</v>
      </c>
      <c r="E2051" s="4">
        <v>184</v>
      </c>
      <c r="F2051" s="4">
        <v>14</v>
      </c>
      <c r="G2051" s="4">
        <v>208</v>
      </c>
      <c r="H2051" s="4">
        <v>258</v>
      </c>
      <c r="I2051" s="4">
        <v>383</v>
      </c>
      <c r="J2051" s="6">
        <v>121.03</v>
      </c>
      <c r="K2051" s="4">
        <v>0.22500000000000001</v>
      </c>
      <c r="L2051" s="4" t="s">
        <v>19</v>
      </c>
      <c r="M2051" s="4">
        <f>Inventory[[#This Row],[Daily_Demand]]*Inventory[[#This Row],[Lead_Time_Days]]</f>
        <v>2576</v>
      </c>
      <c r="N2051" s="4">
        <f>MAX(0, Inventory[[#This Row],[Demand_Duration_Lead_time]]+Inventory[[#This Row],[Safety_Stock]]-Inventory[[#This Row],[Current_Inventory]])</f>
        <v>2626</v>
      </c>
      <c r="O20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51" s="8">
        <f>Inventory[[#This Row],[Current_Inventory]]*Inventory[[#This Row],[Unit_Cost]]</f>
        <v>25174.240000000002</v>
      </c>
      <c r="Q2051" t="str">
        <f>IF(Inventory[[#This Row],[Stockout_Risk_Score]] &gt;= 0.8, "Critical",
   IF(Inventory[[#This Row],[Stockout_Risk_Score]] &gt;= 0.6, "High",
      IF(Inventory[[#This Row],[Stockout_Risk_Score]] &gt;= 0.3, "Medium", "Low")
   )
)</f>
        <v>Low</v>
      </c>
      <c r="R2051">
        <f>Inventory[[#This Row],[Lead_Time_Days]]*0.8</f>
        <v>11.200000000000001</v>
      </c>
      <c r="S2051">
        <f>MAX(0,Inventory[[#This Row],[Daily_Demand]]*Inventory[[#This Row],[Adj_Lead_Time]]+Inventory[[#This Row],[Safety_Stock]]-Inventory[[#This Row],[Current_Inventory]])</f>
        <v>2110.8000000000002</v>
      </c>
    </row>
    <row r="2052" spans="1:19" x14ac:dyDescent="0.25">
      <c r="A2052">
        <v>2051</v>
      </c>
      <c r="B2052" t="s">
        <v>2073</v>
      </c>
      <c r="C2052" s="4" t="s">
        <v>13</v>
      </c>
      <c r="D2052" t="s">
        <v>22</v>
      </c>
      <c r="E2052" s="4">
        <v>101</v>
      </c>
      <c r="F2052" s="4">
        <v>8</v>
      </c>
      <c r="G2052" s="4">
        <v>506</v>
      </c>
      <c r="H2052" s="4">
        <v>130</v>
      </c>
      <c r="I2052" s="4">
        <v>258</v>
      </c>
      <c r="J2052" s="6">
        <v>162.57</v>
      </c>
      <c r="K2052" s="4">
        <v>6.0000000000000001E-3</v>
      </c>
      <c r="L2052" s="4" t="s">
        <v>27</v>
      </c>
      <c r="M2052" s="4">
        <f>Inventory[[#This Row],[Daily_Demand]]*Inventory[[#This Row],[Lead_Time_Days]]</f>
        <v>808</v>
      </c>
      <c r="N2052" s="4">
        <f>MAX(0, Inventory[[#This Row],[Demand_Duration_Lead_time]]+Inventory[[#This Row],[Safety_Stock]]-Inventory[[#This Row],[Current_Inventory]])</f>
        <v>432</v>
      </c>
      <c r="O20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52" s="8">
        <f>Inventory[[#This Row],[Current_Inventory]]*Inventory[[#This Row],[Unit_Cost]]</f>
        <v>82260.42</v>
      </c>
      <c r="Q2052" t="str">
        <f>IF(Inventory[[#This Row],[Stockout_Risk_Score]] &gt;= 0.8, "Critical",
   IF(Inventory[[#This Row],[Stockout_Risk_Score]] &gt;= 0.6, "High",
      IF(Inventory[[#This Row],[Stockout_Risk_Score]] &gt;= 0.3, "Medium", "Low")
   )
)</f>
        <v>Low</v>
      </c>
      <c r="R2052">
        <f>Inventory[[#This Row],[Lead_Time_Days]]*0.8</f>
        <v>6.4</v>
      </c>
      <c r="S2052">
        <f>MAX(0,Inventory[[#This Row],[Daily_Demand]]*Inventory[[#This Row],[Adj_Lead_Time]]+Inventory[[#This Row],[Safety_Stock]]-Inventory[[#This Row],[Current_Inventory]])</f>
        <v>270.40000000000009</v>
      </c>
    </row>
    <row r="2053" spans="1:19" x14ac:dyDescent="0.25">
      <c r="A2053">
        <v>2052</v>
      </c>
      <c r="B2053" t="s">
        <v>2074</v>
      </c>
      <c r="C2053" s="4" t="s">
        <v>26</v>
      </c>
      <c r="D2053" t="s">
        <v>22</v>
      </c>
      <c r="E2053" s="4">
        <v>195</v>
      </c>
      <c r="F2053" s="4">
        <v>9</v>
      </c>
      <c r="G2053" s="4">
        <v>111</v>
      </c>
      <c r="H2053" s="4">
        <v>281</v>
      </c>
      <c r="I2053" s="4">
        <v>225</v>
      </c>
      <c r="J2053" s="6">
        <v>271.02</v>
      </c>
      <c r="K2053" s="4">
        <v>0.67300000000000004</v>
      </c>
      <c r="L2053" s="4" t="s">
        <v>27</v>
      </c>
      <c r="M2053" s="4">
        <f>Inventory[[#This Row],[Daily_Demand]]*Inventory[[#This Row],[Lead_Time_Days]]</f>
        <v>1755</v>
      </c>
      <c r="N2053" s="4">
        <f>MAX(0, Inventory[[#This Row],[Demand_Duration_Lead_time]]+Inventory[[#This Row],[Safety_Stock]]-Inventory[[#This Row],[Current_Inventory]])</f>
        <v>1925</v>
      </c>
      <c r="O20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53" s="8">
        <f>Inventory[[#This Row],[Current_Inventory]]*Inventory[[#This Row],[Unit_Cost]]</f>
        <v>30083.219999999998</v>
      </c>
      <c r="Q2053" t="str">
        <f>IF(Inventory[[#This Row],[Stockout_Risk_Score]] &gt;= 0.8, "Critical",
   IF(Inventory[[#This Row],[Stockout_Risk_Score]] &gt;= 0.6, "High",
      IF(Inventory[[#This Row],[Stockout_Risk_Score]] &gt;= 0.3, "Medium", "Low")
   )
)</f>
        <v>High</v>
      </c>
      <c r="R2053">
        <f>Inventory[[#This Row],[Lead_Time_Days]]*0.8</f>
        <v>7.2</v>
      </c>
      <c r="S2053">
        <f>MAX(0,Inventory[[#This Row],[Daily_Demand]]*Inventory[[#This Row],[Adj_Lead_Time]]+Inventory[[#This Row],[Safety_Stock]]-Inventory[[#This Row],[Current_Inventory]])</f>
        <v>1574</v>
      </c>
    </row>
    <row r="2054" spans="1:19" x14ac:dyDescent="0.25">
      <c r="A2054">
        <v>2053</v>
      </c>
      <c r="B2054" t="s">
        <v>2075</v>
      </c>
      <c r="C2054" s="4" t="s">
        <v>41</v>
      </c>
      <c r="D2054" t="s">
        <v>22</v>
      </c>
      <c r="E2054" s="4">
        <v>78</v>
      </c>
      <c r="F2054" s="4">
        <v>3</v>
      </c>
      <c r="G2054" s="4">
        <v>308</v>
      </c>
      <c r="H2054" s="4">
        <v>218</v>
      </c>
      <c r="I2054" s="4">
        <v>288</v>
      </c>
      <c r="J2054" s="6">
        <v>349.61</v>
      </c>
      <c r="K2054" s="4">
        <v>0.81200000000000006</v>
      </c>
      <c r="L2054" s="4" t="s">
        <v>27</v>
      </c>
      <c r="M2054" s="4">
        <f>Inventory[[#This Row],[Daily_Demand]]*Inventory[[#This Row],[Lead_Time_Days]]</f>
        <v>234</v>
      </c>
      <c r="N2054" s="4">
        <f>MAX(0, Inventory[[#This Row],[Demand_Duration_Lead_time]]+Inventory[[#This Row],[Safety_Stock]]-Inventory[[#This Row],[Current_Inventory]])</f>
        <v>144</v>
      </c>
      <c r="O20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54" s="8">
        <f>Inventory[[#This Row],[Current_Inventory]]*Inventory[[#This Row],[Unit_Cost]]</f>
        <v>107679.88</v>
      </c>
      <c r="Q2054" t="str">
        <f>IF(Inventory[[#This Row],[Stockout_Risk_Score]] &gt;= 0.8, "Critical",
   IF(Inventory[[#This Row],[Stockout_Risk_Score]] &gt;= 0.6, "High",
      IF(Inventory[[#This Row],[Stockout_Risk_Score]] &gt;= 0.3, "Medium", "Low")
   )
)</f>
        <v>Critical</v>
      </c>
      <c r="R2054">
        <f>Inventory[[#This Row],[Lead_Time_Days]]*0.8</f>
        <v>2.4000000000000004</v>
      </c>
      <c r="S2054">
        <f>MAX(0,Inventory[[#This Row],[Daily_Demand]]*Inventory[[#This Row],[Adj_Lead_Time]]+Inventory[[#This Row],[Safety_Stock]]-Inventory[[#This Row],[Current_Inventory]])</f>
        <v>97.200000000000045</v>
      </c>
    </row>
    <row r="2055" spans="1:19" x14ac:dyDescent="0.25">
      <c r="A2055">
        <v>2054</v>
      </c>
      <c r="B2055" t="s">
        <v>2076</v>
      </c>
      <c r="C2055" s="4" t="s">
        <v>21</v>
      </c>
      <c r="D2055" t="s">
        <v>22</v>
      </c>
      <c r="E2055" s="4">
        <v>195</v>
      </c>
      <c r="F2055" s="4">
        <v>8</v>
      </c>
      <c r="G2055" s="4">
        <v>528</v>
      </c>
      <c r="H2055" s="4">
        <v>167</v>
      </c>
      <c r="I2055" s="4">
        <v>147</v>
      </c>
      <c r="J2055" s="6">
        <v>1980.27</v>
      </c>
      <c r="K2055" s="4">
        <v>0.26900000000000002</v>
      </c>
      <c r="L2055" s="4" t="s">
        <v>15</v>
      </c>
      <c r="M2055" s="4">
        <f>Inventory[[#This Row],[Daily_Demand]]*Inventory[[#This Row],[Lead_Time_Days]]</f>
        <v>1560</v>
      </c>
      <c r="N2055" s="4">
        <f>MAX(0, Inventory[[#This Row],[Demand_Duration_Lead_time]]+Inventory[[#This Row],[Safety_Stock]]-Inventory[[#This Row],[Current_Inventory]])</f>
        <v>1199</v>
      </c>
      <c r="O20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55" s="8">
        <f>Inventory[[#This Row],[Current_Inventory]]*Inventory[[#This Row],[Unit_Cost]]</f>
        <v>1045582.5599999999</v>
      </c>
      <c r="Q2055" t="str">
        <f>IF(Inventory[[#This Row],[Stockout_Risk_Score]] &gt;= 0.8, "Critical",
   IF(Inventory[[#This Row],[Stockout_Risk_Score]] &gt;= 0.6, "High",
      IF(Inventory[[#This Row],[Stockout_Risk_Score]] &gt;= 0.3, "Medium", "Low")
   )
)</f>
        <v>Low</v>
      </c>
      <c r="R2055">
        <f>Inventory[[#This Row],[Lead_Time_Days]]*0.8</f>
        <v>6.4</v>
      </c>
      <c r="S2055">
        <f>MAX(0,Inventory[[#This Row],[Daily_Demand]]*Inventory[[#This Row],[Adj_Lead_Time]]+Inventory[[#This Row],[Safety_Stock]]-Inventory[[#This Row],[Current_Inventory]])</f>
        <v>887</v>
      </c>
    </row>
    <row r="2056" spans="1:19" x14ac:dyDescent="0.25">
      <c r="A2056">
        <v>2055</v>
      </c>
      <c r="B2056" t="s">
        <v>2077</v>
      </c>
      <c r="C2056" s="4" t="s">
        <v>26</v>
      </c>
      <c r="D2056" t="s">
        <v>14</v>
      </c>
      <c r="E2056" s="4">
        <v>21</v>
      </c>
      <c r="F2056" s="4">
        <v>5</v>
      </c>
      <c r="G2056" s="4">
        <v>94</v>
      </c>
      <c r="H2056" s="4">
        <v>130</v>
      </c>
      <c r="I2056" s="4">
        <v>396</v>
      </c>
      <c r="J2056" s="6">
        <v>721.77</v>
      </c>
      <c r="K2056" s="4">
        <v>9.1999999999999998E-2</v>
      </c>
      <c r="L2056" s="4" t="s">
        <v>19</v>
      </c>
      <c r="M2056" s="4">
        <f>Inventory[[#This Row],[Daily_Demand]]*Inventory[[#This Row],[Lead_Time_Days]]</f>
        <v>105</v>
      </c>
      <c r="N2056" s="4">
        <f>MAX(0, Inventory[[#This Row],[Demand_Duration_Lead_time]]+Inventory[[#This Row],[Safety_Stock]]-Inventory[[#This Row],[Current_Inventory]])</f>
        <v>141</v>
      </c>
      <c r="O20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56" s="8">
        <f>Inventory[[#This Row],[Current_Inventory]]*Inventory[[#This Row],[Unit_Cost]]</f>
        <v>67846.38</v>
      </c>
      <c r="Q2056" t="str">
        <f>IF(Inventory[[#This Row],[Stockout_Risk_Score]] &gt;= 0.8, "Critical",
   IF(Inventory[[#This Row],[Stockout_Risk_Score]] &gt;= 0.6, "High",
      IF(Inventory[[#This Row],[Stockout_Risk_Score]] &gt;= 0.3, "Medium", "Low")
   )
)</f>
        <v>Low</v>
      </c>
      <c r="R2056">
        <f>Inventory[[#This Row],[Lead_Time_Days]]*0.8</f>
        <v>4</v>
      </c>
      <c r="S2056">
        <f>MAX(0,Inventory[[#This Row],[Daily_Demand]]*Inventory[[#This Row],[Adj_Lead_Time]]+Inventory[[#This Row],[Safety_Stock]]-Inventory[[#This Row],[Current_Inventory]])</f>
        <v>120</v>
      </c>
    </row>
    <row r="2057" spans="1:19" x14ac:dyDescent="0.25">
      <c r="A2057">
        <v>2056</v>
      </c>
      <c r="B2057" t="s">
        <v>2078</v>
      </c>
      <c r="C2057" s="4" t="s">
        <v>13</v>
      </c>
      <c r="D2057" t="s">
        <v>22</v>
      </c>
      <c r="E2057" s="4">
        <v>53</v>
      </c>
      <c r="F2057" s="4">
        <v>2</v>
      </c>
      <c r="G2057" s="4">
        <v>576</v>
      </c>
      <c r="H2057" s="4">
        <v>236</v>
      </c>
      <c r="I2057" s="4">
        <v>138</v>
      </c>
      <c r="J2057" s="6">
        <v>619.35</v>
      </c>
      <c r="K2057" s="4">
        <v>0.33600000000000002</v>
      </c>
      <c r="L2057" s="4" t="s">
        <v>15</v>
      </c>
      <c r="M2057" s="4">
        <f>Inventory[[#This Row],[Daily_Demand]]*Inventory[[#This Row],[Lead_Time_Days]]</f>
        <v>106</v>
      </c>
      <c r="N2057" s="4">
        <f>MAX(0, Inventory[[#This Row],[Demand_Duration_Lead_time]]+Inventory[[#This Row],[Safety_Stock]]-Inventory[[#This Row],[Current_Inventory]])</f>
        <v>0</v>
      </c>
      <c r="O20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57" s="8">
        <f>Inventory[[#This Row],[Current_Inventory]]*Inventory[[#This Row],[Unit_Cost]]</f>
        <v>356745.60000000003</v>
      </c>
      <c r="Q2057" t="str">
        <f>IF(Inventory[[#This Row],[Stockout_Risk_Score]] &gt;= 0.8, "Critical",
   IF(Inventory[[#This Row],[Stockout_Risk_Score]] &gt;= 0.6, "High",
      IF(Inventory[[#This Row],[Stockout_Risk_Score]] &gt;= 0.3, "Medium", "Low")
   )
)</f>
        <v>Medium</v>
      </c>
      <c r="R2057">
        <f>Inventory[[#This Row],[Lead_Time_Days]]*0.8</f>
        <v>1.6</v>
      </c>
      <c r="S2057">
        <f>MAX(0,Inventory[[#This Row],[Daily_Demand]]*Inventory[[#This Row],[Adj_Lead_Time]]+Inventory[[#This Row],[Safety_Stock]]-Inventory[[#This Row],[Current_Inventory]])</f>
        <v>0</v>
      </c>
    </row>
    <row r="2058" spans="1:19" x14ac:dyDescent="0.25">
      <c r="A2058">
        <v>2057</v>
      </c>
      <c r="B2058" t="s">
        <v>2079</v>
      </c>
      <c r="C2058" s="4" t="s">
        <v>13</v>
      </c>
      <c r="D2058" t="s">
        <v>18</v>
      </c>
      <c r="E2058" s="4">
        <v>85</v>
      </c>
      <c r="F2058" s="4">
        <v>12</v>
      </c>
      <c r="G2058" s="4">
        <v>447</v>
      </c>
      <c r="H2058" s="4">
        <v>33</v>
      </c>
      <c r="I2058" s="4">
        <v>301</v>
      </c>
      <c r="J2058" s="6">
        <v>151.91999999999999</v>
      </c>
      <c r="K2058" s="4">
        <v>0.29199999999999998</v>
      </c>
      <c r="L2058" s="4" t="s">
        <v>15</v>
      </c>
      <c r="M2058" s="4">
        <f>Inventory[[#This Row],[Daily_Demand]]*Inventory[[#This Row],[Lead_Time_Days]]</f>
        <v>1020</v>
      </c>
      <c r="N2058" s="4">
        <f>MAX(0, Inventory[[#This Row],[Demand_Duration_Lead_time]]+Inventory[[#This Row],[Safety_Stock]]-Inventory[[#This Row],[Current_Inventory]])</f>
        <v>606</v>
      </c>
      <c r="O20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58" s="8">
        <f>Inventory[[#This Row],[Current_Inventory]]*Inventory[[#This Row],[Unit_Cost]]</f>
        <v>67908.239999999991</v>
      </c>
      <c r="Q2058" t="str">
        <f>IF(Inventory[[#This Row],[Stockout_Risk_Score]] &gt;= 0.8, "Critical",
   IF(Inventory[[#This Row],[Stockout_Risk_Score]] &gt;= 0.6, "High",
      IF(Inventory[[#This Row],[Stockout_Risk_Score]] &gt;= 0.3, "Medium", "Low")
   )
)</f>
        <v>Low</v>
      </c>
      <c r="R2058">
        <f>Inventory[[#This Row],[Lead_Time_Days]]*0.8</f>
        <v>9.6000000000000014</v>
      </c>
      <c r="S2058">
        <f>MAX(0,Inventory[[#This Row],[Daily_Demand]]*Inventory[[#This Row],[Adj_Lead_Time]]+Inventory[[#This Row],[Safety_Stock]]-Inventory[[#This Row],[Current_Inventory]])</f>
        <v>402.00000000000011</v>
      </c>
    </row>
    <row r="2059" spans="1:19" x14ac:dyDescent="0.25">
      <c r="A2059">
        <v>2058</v>
      </c>
      <c r="B2059" t="s">
        <v>2080</v>
      </c>
      <c r="C2059" s="4" t="s">
        <v>26</v>
      </c>
      <c r="D2059" t="s">
        <v>22</v>
      </c>
      <c r="E2059" s="4">
        <v>120</v>
      </c>
      <c r="F2059" s="4">
        <v>4</v>
      </c>
      <c r="G2059" s="4">
        <v>404</v>
      </c>
      <c r="H2059" s="4">
        <v>239</v>
      </c>
      <c r="I2059" s="4">
        <v>148</v>
      </c>
      <c r="J2059" s="6">
        <v>1288.8699999999999</v>
      </c>
      <c r="K2059" s="4">
        <v>0.45100000000000001</v>
      </c>
      <c r="L2059" s="4" t="s">
        <v>19</v>
      </c>
      <c r="M2059" s="4">
        <f>Inventory[[#This Row],[Daily_Demand]]*Inventory[[#This Row],[Lead_Time_Days]]</f>
        <v>480</v>
      </c>
      <c r="N2059" s="4">
        <f>MAX(0, Inventory[[#This Row],[Demand_Duration_Lead_time]]+Inventory[[#This Row],[Safety_Stock]]-Inventory[[#This Row],[Current_Inventory]])</f>
        <v>315</v>
      </c>
      <c r="O20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59" s="8">
        <f>Inventory[[#This Row],[Current_Inventory]]*Inventory[[#This Row],[Unit_Cost]]</f>
        <v>520703.48</v>
      </c>
      <c r="Q2059" t="str">
        <f>IF(Inventory[[#This Row],[Stockout_Risk_Score]] &gt;= 0.8, "Critical",
   IF(Inventory[[#This Row],[Stockout_Risk_Score]] &gt;= 0.6, "High",
      IF(Inventory[[#This Row],[Stockout_Risk_Score]] &gt;= 0.3, "Medium", "Low")
   )
)</f>
        <v>Medium</v>
      </c>
      <c r="R2059">
        <f>Inventory[[#This Row],[Lead_Time_Days]]*0.8</f>
        <v>3.2</v>
      </c>
      <c r="S2059">
        <f>MAX(0,Inventory[[#This Row],[Daily_Demand]]*Inventory[[#This Row],[Adj_Lead_Time]]+Inventory[[#This Row],[Safety_Stock]]-Inventory[[#This Row],[Current_Inventory]])</f>
        <v>219</v>
      </c>
    </row>
    <row r="2060" spans="1:19" x14ac:dyDescent="0.25">
      <c r="A2060">
        <v>2059</v>
      </c>
      <c r="B2060" t="s">
        <v>2081</v>
      </c>
      <c r="C2060" s="4" t="s">
        <v>13</v>
      </c>
      <c r="D2060" t="s">
        <v>22</v>
      </c>
      <c r="E2060" s="4">
        <v>27</v>
      </c>
      <c r="F2060" s="4">
        <v>12</v>
      </c>
      <c r="G2060" s="4">
        <v>72</v>
      </c>
      <c r="H2060" s="4">
        <v>35</v>
      </c>
      <c r="I2060" s="4">
        <v>378</v>
      </c>
      <c r="J2060" s="6">
        <v>1321.77</v>
      </c>
      <c r="K2060" s="4">
        <v>0.26400000000000001</v>
      </c>
      <c r="L2060" s="4" t="s">
        <v>15</v>
      </c>
      <c r="M2060" s="4">
        <f>Inventory[[#This Row],[Daily_Demand]]*Inventory[[#This Row],[Lead_Time_Days]]</f>
        <v>324</v>
      </c>
      <c r="N2060" s="4">
        <f>MAX(0, Inventory[[#This Row],[Demand_Duration_Lead_time]]+Inventory[[#This Row],[Safety_Stock]]-Inventory[[#This Row],[Current_Inventory]])</f>
        <v>287</v>
      </c>
      <c r="O20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60" s="8">
        <f>Inventory[[#This Row],[Current_Inventory]]*Inventory[[#This Row],[Unit_Cost]]</f>
        <v>95167.44</v>
      </c>
      <c r="Q2060" t="str">
        <f>IF(Inventory[[#This Row],[Stockout_Risk_Score]] &gt;= 0.8, "Critical",
   IF(Inventory[[#This Row],[Stockout_Risk_Score]] &gt;= 0.6, "High",
      IF(Inventory[[#This Row],[Stockout_Risk_Score]] &gt;= 0.3, "Medium", "Low")
   )
)</f>
        <v>Low</v>
      </c>
      <c r="R2060">
        <f>Inventory[[#This Row],[Lead_Time_Days]]*0.8</f>
        <v>9.6000000000000014</v>
      </c>
      <c r="S2060">
        <f>MAX(0,Inventory[[#This Row],[Daily_Demand]]*Inventory[[#This Row],[Adj_Lead_Time]]+Inventory[[#This Row],[Safety_Stock]]-Inventory[[#This Row],[Current_Inventory]])</f>
        <v>222.20000000000005</v>
      </c>
    </row>
    <row r="2061" spans="1:19" x14ac:dyDescent="0.25">
      <c r="A2061">
        <v>2060</v>
      </c>
      <c r="B2061" t="s">
        <v>2082</v>
      </c>
      <c r="C2061" s="4" t="s">
        <v>17</v>
      </c>
      <c r="D2061" t="s">
        <v>14</v>
      </c>
      <c r="E2061" s="4">
        <v>102</v>
      </c>
      <c r="F2061" s="4">
        <v>13</v>
      </c>
      <c r="G2061" s="4">
        <v>194</v>
      </c>
      <c r="H2061" s="4">
        <v>67</v>
      </c>
      <c r="I2061" s="4">
        <v>375</v>
      </c>
      <c r="J2061" s="6">
        <v>392.12</v>
      </c>
      <c r="K2061" s="4">
        <v>0.34</v>
      </c>
      <c r="L2061" s="4" t="s">
        <v>27</v>
      </c>
      <c r="M2061" s="4">
        <f>Inventory[[#This Row],[Daily_Demand]]*Inventory[[#This Row],[Lead_Time_Days]]</f>
        <v>1326</v>
      </c>
      <c r="N2061" s="4">
        <f>MAX(0, Inventory[[#This Row],[Demand_Duration_Lead_time]]+Inventory[[#This Row],[Safety_Stock]]-Inventory[[#This Row],[Current_Inventory]])</f>
        <v>1199</v>
      </c>
      <c r="O20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61" s="8">
        <f>Inventory[[#This Row],[Current_Inventory]]*Inventory[[#This Row],[Unit_Cost]]</f>
        <v>76071.28</v>
      </c>
      <c r="Q2061" t="str">
        <f>IF(Inventory[[#This Row],[Stockout_Risk_Score]] &gt;= 0.8, "Critical",
   IF(Inventory[[#This Row],[Stockout_Risk_Score]] &gt;= 0.6, "High",
      IF(Inventory[[#This Row],[Stockout_Risk_Score]] &gt;= 0.3, "Medium", "Low")
   )
)</f>
        <v>Medium</v>
      </c>
      <c r="R2061">
        <f>Inventory[[#This Row],[Lead_Time_Days]]*0.8</f>
        <v>10.4</v>
      </c>
      <c r="S2061">
        <f>MAX(0,Inventory[[#This Row],[Daily_Demand]]*Inventory[[#This Row],[Adj_Lead_Time]]+Inventory[[#This Row],[Safety_Stock]]-Inventory[[#This Row],[Current_Inventory]])</f>
        <v>933.8</v>
      </c>
    </row>
    <row r="2062" spans="1:19" x14ac:dyDescent="0.25">
      <c r="A2062">
        <v>2061</v>
      </c>
      <c r="B2062" t="s">
        <v>2083</v>
      </c>
      <c r="C2062" s="4" t="s">
        <v>17</v>
      </c>
      <c r="D2062" t="s">
        <v>14</v>
      </c>
      <c r="E2062" s="4">
        <v>76</v>
      </c>
      <c r="F2062" s="4">
        <v>2</v>
      </c>
      <c r="G2062" s="4">
        <v>692</v>
      </c>
      <c r="H2062" s="4">
        <v>274</v>
      </c>
      <c r="I2062" s="4">
        <v>203</v>
      </c>
      <c r="J2062" s="6">
        <v>1842.52</v>
      </c>
      <c r="K2062" s="4">
        <v>0.90800000000000003</v>
      </c>
      <c r="L2062" s="4" t="s">
        <v>19</v>
      </c>
      <c r="M2062" s="4">
        <f>Inventory[[#This Row],[Daily_Demand]]*Inventory[[#This Row],[Lead_Time_Days]]</f>
        <v>152</v>
      </c>
      <c r="N2062" s="4">
        <f>MAX(0, Inventory[[#This Row],[Demand_Duration_Lead_time]]+Inventory[[#This Row],[Safety_Stock]]-Inventory[[#This Row],[Current_Inventory]])</f>
        <v>0</v>
      </c>
      <c r="O20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62" s="8">
        <f>Inventory[[#This Row],[Current_Inventory]]*Inventory[[#This Row],[Unit_Cost]]</f>
        <v>1275023.8400000001</v>
      </c>
      <c r="Q2062" t="str">
        <f>IF(Inventory[[#This Row],[Stockout_Risk_Score]] &gt;= 0.8, "Critical",
   IF(Inventory[[#This Row],[Stockout_Risk_Score]] &gt;= 0.6, "High",
      IF(Inventory[[#This Row],[Stockout_Risk_Score]] &gt;= 0.3, "Medium", "Low")
   )
)</f>
        <v>Critical</v>
      </c>
      <c r="R2062">
        <f>Inventory[[#This Row],[Lead_Time_Days]]*0.8</f>
        <v>1.6</v>
      </c>
      <c r="S2062">
        <f>MAX(0,Inventory[[#This Row],[Daily_Demand]]*Inventory[[#This Row],[Adj_Lead_Time]]+Inventory[[#This Row],[Safety_Stock]]-Inventory[[#This Row],[Current_Inventory]])</f>
        <v>0</v>
      </c>
    </row>
    <row r="2063" spans="1:19" x14ac:dyDescent="0.25">
      <c r="A2063">
        <v>2062</v>
      </c>
      <c r="B2063" t="s">
        <v>2084</v>
      </c>
      <c r="C2063" s="4" t="s">
        <v>17</v>
      </c>
      <c r="D2063" t="s">
        <v>18</v>
      </c>
      <c r="E2063" s="4">
        <v>145</v>
      </c>
      <c r="F2063" s="4">
        <v>6</v>
      </c>
      <c r="G2063" s="4">
        <v>598</v>
      </c>
      <c r="H2063" s="4">
        <v>135</v>
      </c>
      <c r="I2063" s="4">
        <v>344</v>
      </c>
      <c r="J2063" s="6">
        <v>1610.96</v>
      </c>
      <c r="K2063" s="4">
        <v>0.33500000000000002</v>
      </c>
      <c r="L2063" s="4" t="s">
        <v>15</v>
      </c>
      <c r="M2063" s="4">
        <f>Inventory[[#This Row],[Daily_Demand]]*Inventory[[#This Row],[Lead_Time_Days]]</f>
        <v>870</v>
      </c>
      <c r="N2063" s="4">
        <f>MAX(0, Inventory[[#This Row],[Demand_Duration_Lead_time]]+Inventory[[#This Row],[Safety_Stock]]-Inventory[[#This Row],[Current_Inventory]])</f>
        <v>407</v>
      </c>
      <c r="O20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63" s="8">
        <f>Inventory[[#This Row],[Current_Inventory]]*Inventory[[#This Row],[Unit_Cost]]</f>
        <v>963354.08000000007</v>
      </c>
      <c r="Q2063" t="str">
        <f>IF(Inventory[[#This Row],[Stockout_Risk_Score]] &gt;= 0.8, "Critical",
   IF(Inventory[[#This Row],[Stockout_Risk_Score]] &gt;= 0.6, "High",
      IF(Inventory[[#This Row],[Stockout_Risk_Score]] &gt;= 0.3, "Medium", "Low")
   )
)</f>
        <v>Medium</v>
      </c>
      <c r="R2063">
        <f>Inventory[[#This Row],[Lead_Time_Days]]*0.8</f>
        <v>4.8000000000000007</v>
      </c>
      <c r="S2063">
        <f>MAX(0,Inventory[[#This Row],[Daily_Demand]]*Inventory[[#This Row],[Adj_Lead_Time]]+Inventory[[#This Row],[Safety_Stock]]-Inventory[[#This Row],[Current_Inventory]])</f>
        <v>233.00000000000011</v>
      </c>
    </row>
    <row r="2064" spans="1:19" x14ac:dyDescent="0.25">
      <c r="A2064">
        <v>2063</v>
      </c>
      <c r="B2064" t="s">
        <v>2085</v>
      </c>
      <c r="C2064" s="4" t="s">
        <v>41</v>
      </c>
      <c r="D2064" t="s">
        <v>22</v>
      </c>
      <c r="E2064" s="4">
        <v>155</v>
      </c>
      <c r="F2064" s="4">
        <v>14</v>
      </c>
      <c r="G2064" s="4">
        <v>493</v>
      </c>
      <c r="H2064" s="4">
        <v>284</v>
      </c>
      <c r="I2064" s="4">
        <v>332</v>
      </c>
      <c r="J2064" s="6">
        <v>499.12</v>
      </c>
      <c r="K2064" s="4">
        <v>0.78600000000000003</v>
      </c>
      <c r="L2064" s="4" t="s">
        <v>19</v>
      </c>
      <c r="M2064" s="4">
        <f>Inventory[[#This Row],[Daily_Demand]]*Inventory[[#This Row],[Lead_Time_Days]]</f>
        <v>2170</v>
      </c>
      <c r="N2064" s="4">
        <f>MAX(0, Inventory[[#This Row],[Demand_Duration_Lead_time]]+Inventory[[#This Row],[Safety_Stock]]-Inventory[[#This Row],[Current_Inventory]])</f>
        <v>1961</v>
      </c>
      <c r="O20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64" s="8">
        <f>Inventory[[#This Row],[Current_Inventory]]*Inventory[[#This Row],[Unit_Cost]]</f>
        <v>246066.16</v>
      </c>
      <c r="Q2064" t="str">
        <f>IF(Inventory[[#This Row],[Stockout_Risk_Score]] &gt;= 0.8, "Critical",
   IF(Inventory[[#This Row],[Stockout_Risk_Score]] &gt;= 0.6, "High",
      IF(Inventory[[#This Row],[Stockout_Risk_Score]] &gt;= 0.3, "Medium", "Low")
   )
)</f>
        <v>High</v>
      </c>
      <c r="R2064">
        <f>Inventory[[#This Row],[Lead_Time_Days]]*0.8</f>
        <v>11.200000000000001</v>
      </c>
      <c r="S2064">
        <f>MAX(0,Inventory[[#This Row],[Daily_Demand]]*Inventory[[#This Row],[Adj_Lead_Time]]+Inventory[[#This Row],[Safety_Stock]]-Inventory[[#This Row],[Current_Inventory]])</f>
        <v>1527.0000000000002</v>
      </c>
    </row>
    <row r="2065" spans="1:19" x14ac:dyDescent="0.25">
      <c r="A2065">
        <v>2064</v>
      </c>
      <c r="B2065" t="s">
        <v>2086</v>
      </c>
      <c r="C2065" s="4" t="s">
        <v>26</v>
      </c>
      <c r="D2065" t="s">
        <v>22</v>
      </c>
      <c r="E2065" s="4">
        <v>61</v>
      </c>
      <c r="F2065" s="4">
        <v>9</v>
      </c>
      <c r="G2065" s="4">
        <v>380</v>
      </c>
      <c r="H2065" s="4">
        <v>37</v>
      </c>
      <c r="I2065" s="4">
        <v>345</v>
      </c>
      <c r="J2065" s="6">
        <v>997.41</v>
      </c>
      <c r="K2065" s="4">
        <v>0.626</v>
      </c>
      <c r="L2065" s="4" t="s">
        <v>15</v>
      </c>
      <c r="M2065" s="4">
        <f>Inventory[[#This Row],[Daily_Demand]]*Inventory[[#This Row],[Lead_Time_Days]]</f>
        <v>549</v>
      </c>
      <c r="N2065" s="4">
        <f>MAX(0, Inventory[[#This Row],[Demand_Duration_Lead_time]]+Inventory[[#This Row],[Safety_Stock]]-Inventory[[#This Row],[Current_Inventory]])</f>
        <v>206</v>
      </c>
      <c r="O20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65" s="8">
        <f>Inventory[[#This Row],[Current_Inventory]]*Inventory[[#This Row],[Unit_Cost]]</f>
        <v>379015.8</v>
      </c>
      <c r="Q2065" t="str">
        <f>IF(Inventory[[#This Row],[Stockout_Risk_Score]] &gt;= 0.8, "Critical",
   IF(Inventory[[#This Row],[Stockout_Risk_Score]] &gt;= 0.6, "High",
      IF(Inventory[[#This Row],[Stockout_Risk_Score]] &gt;= 0.3, "Medium", "Low")
   )
)</f>
        <v>High</v>
      </c>
      <c r="R2065">
        <f>Inventory[[#This Row],[Lead_Time_Days]]*0.8</f>
        <v>7.2</v>
      </c>
      <c r="S2065">
        <f>MAX(0,Inventory[[#This Row],[Daily_Demand]]*Inventory[[#This Row],[Adj_Lead_Time]]+Inventory[[#This Row],[Safety_Stock]]-Inventory[[#This Row],[Current_Inventory]])</f>
        <v>96.199999999999989</v>
      </c>
    </row>
    <row r="2066" spans="1:19" x14ac:dyDescent="0.25">
      <c r="A2066">
        <v>2065</v>
      </c>
      <c r="B2066" t="s">
        <v>2087</v>
      </c>
      <c r="C2066" s="4" t="s">
        <v>41</v>
      </c>
      <c r="D2066" t="s">
        <v>22</v>
      </c>
      <c r="E2066" s="4">
        <v>194</v>
      </c>
      <c r="F2066" s="4">
        <v>2</v>
      </c>
      <c r="G2066" s="4">
        <v>289</v>
      </c>
      <c r="H2066" s="4">
        <v>137</v>
      </c>
      <c r="I2066" s="4">
        <v>80</v>
      </c>
      <c r="J2066" s="6">
        <v>943.86</v>
      </c>
      <c r="K2066" s="4">
        <v>0.33800000000000002</v>
      </c>
      <c r="L2066" s="4" t="s">
        <v>27</v>
      </c>
      <c r="M2066" s="4">
        <f>Inventory[[#This Row],[Daily_Demand]]*Inventory[[#This Row],[Lead_Time_Days]]</f>
        <v>388</v>
      </c>
      <c r="N2066" s="4">
        <f>MAX(0, Inventory[[#This Row],[Demand_Duration_Lead_time]]+Inventory[[#This Row],[Safety_Stock]]-Inventory[[#This Row],[Current_Inventory]])</f>
        <v>236</v>
      </c>
      <c r="O20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66" s="8">
        <f>Inventory[[#This Row],[Current_Inventory]]*Inventory[[#This Row],[Unit_Cost]]</f>
        <v>272775.53999999998</v>
      </c>
      <c r="Q2066" t="str">
        <f>IF(Inventory[[#This Row],[Stockout_Risk_Score]] &gt;= 0.8, "Critical",
   IF(Inventory[[#This Row],[Stockout_Risk_Score]] &gt;= 0.6, "High",
      IF(Inventory[[#This Row],[Stockout_Risk_Score]] &gt;= 0.3, "Medium", "Low")
   )
)</f>
        <v>Medium</v>
      </c>
      <c r="R2066">
        <f>Inventory[[#This Row],[Lead_Time_Days]]*0.8</f>
        <v>1.6</v>
      </c>
      <c r="S2066">
        <f>MAX(0,Inventory[[#This Row],[Daily_Demand]]*Inventory[[#This Row],[Adj_Lead_Time]]+Inventory[[#This Row],[Safety_Stock]]-Inventory[[#This Row],[Current_Inventory]])</f>
        <v>158.40000000000003</v>
      </c>
    </row>
    <row r="2067" spans="1:19" x14ac:dyDescent="0.25">
      <c r="A2067">
        <v>2066</v>
      </c>
      <c r="B2067" t="s">
        <v>2088</v>
      </c>
      <c r="C2067" s="4" t="s">
        <v>13</v>
      </c>
      <c r="D2067" t="s">
        <v>18</v>
      </c>
      <c r="E2067" s="4">
        <v>186</v>
      </c>
      <c r="F2067" s="4">
        <v>10</v>
      </c>
      <c r="G2067" s="4">
        <v>426</v>
      </c>
      <c r="H2067" s="4">
        <v>103</v>
      </c>
      <c r="I2067" s="4">
        <v>180</v>
      </c>
      <c r="J2067" s="6">
        <v>729.61</v>
      </c>
      <c r="K2067" s="4">
        <v>0.81799999999999995</v>
      </c>
      <c r="L2067" s="4" t="s">
        <v>15</v>
      </c>
      <c r="M2067" s="4">
        <f>Inventory[[#This Row],[Daily_Demand]]*Inventory[[#This Row],[Lead_Time_Days]]</f>
        <v>1860</v>
      </c>
      <c r="N2067" s="4">
        <f>MAX(0, Inventory[[#This Row],[Demand_Duration_Lead_time]]+Inventory[[#This Row],[Safety_Stock]]-Inventory[[#This Row],[Current_Inventory]])</f>
        <v>1537</v>
      </c>
      <c r="O20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67" s="8">
        <f>Inventory[[#This Row],[Current_Inventory]]*Inventory[[#This Row],[Unit_Cost]]</f>
        <v>310813.86</v>
      </c>
      <c r="Q2067" t="str">
        <f>IF(Inventory[[#This Row],[Stockout_Risk_Score]] &gt;= 0.8, "Critical",
   IF(Inventory[[#This Row],[Stockout_Risk_Score]] &gt;= 0.6, "High",
      IF(Inventory[[#This Row],[Stockout_Risk_Score]] &gt;= 0.3, "Medium", "Low")
   )
)</f>
        <v>Critical</v>
      </c>
      <c r="R2067">
        <f>Inventory[[#This Row],[Lead_Time_Days]]*0.8</f>
        <v>8</v>
      </c>
      <c r="S2067">
        <f>MAX(0,Inventory[[#This Row],[Daily_Demand]]*Inventory[[#This Row],[Adj_Lead_Time]]+Inventory[[#This Row],[Safety_Stock]]-Inventory[[#This Row],[Current_Inventory]])</f>
        <v>1165</v>
      </c>
    </row>
    <row r="2068" spans="1:19" x14ac:dyDescent="0.25">
      <c r="A2068">
        <v>2067</v>
      </c>
      <c r="B2068" t="s">
        <v>2089</v>
      </c>
      <c r="C2068" s="4" t="s">
        <v>41</v>
      </c>
      <c r="D2068" t="s">
        <v>14</v>
      </c>
      <c r="E2068" s="4">
        <v>152</v>
      </c>
      <c r="F2068" s="4">
        <v>4</v>
      </c>
      <c r="G2068" s="4">
        <v>143</v>
      </c>
      <c r="H2068" s="4">
        <v>200</v>
      </c>
      <c r="I2068" s="4">
        <v>265</v>
      </c>
      <c r="J2068" s="6">
        <v>1644.39</v>
      </c>
      <c r="K2068" s="4">
        <v>0.59499999999999997</v>
      </c>
      <c r="L2068" s="4" t="s">
        <v>19</v>
      </c>
      <c r="M2068" s="4">
        <f>Inventory[[#This Row],[Daily_Demand]]*Inventory[[#This Row],[Lead_Time_Days]]</f>
        <v>608</v>
      </c>
      <c r="N2068" s="4">
        <f>MAX(0, Inventory[[#This Row],[Demand_Duration_Lead_time]]+Inventory[[#This Row],[Safety_Stock]]-Inventory[[#This Row],[Current_Inventory]])</f>
        <v>665</v>
      </c>
      <c r="O20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68" s="8">
        <f>Inventory[[#This Row],[Current_Inventory]]*Inventory[[#This Row],[Unit_Cost]]</f>
        <v>235147.77000000002</v>
      </c>
      <c r="Q2068" t="str">
        <f>IF(Inventory[[#This Row],[Stockout_Risk_Score]] &gt;= 0.8, "Critical",
   IF(Inventory[[#This Row],[Stockout_Risk_Score]] &gt;= 0.6, "High",
      IF(Inventory[[#This Row],[Stockout_Risk_Score]] &gt;= 0.3, "Medium", "Low")
   )
)</f>
        <v>Medium</v>
      </c>
      <c r="R2068">
        <f>Inventory[[#This Row],[Lead_Time_Days]]*0.8</f>
        <v>3.2</v>
      </c>
      <c r="S2068">
        <f>MAX(0,Inventory[[#This Row],[Daily_Demand]]*Inventory[[#This Row],[Adj_Lead_Time]]+Inventory[[#This Row],[Safety_Stock]]-Inventory[[#This Row],[Current_Inventory]])</f>
        <v>543.40000000000009</v>
      </c>
    </row>
    <row r="2069" spans="1:19" x14ac:dyDescent="0.25">
      <c r="A2069">
        <v>2068</v>
      </c>
      <c r="B2069" t="s">
        <v>2090</v>
      </c>
      <c r="C2069" s="4" t="s">
        <v>13</v>
      </c>
      <c r="D2069" t="s">
        <v>18</v>
      </c>
      <c r="E2069" s="4">
        <v>90</v>
      </c>
      <c r="F2069" s="4">
        <v>6</v>
      </c>
      <c r="G2069" s="4">
        <v>713</v>
      </c>
      <c r="H2069" s="4">
        <v>281</v>
      </c>
      <c r="I2069" s="4">
        <v>64</v>
      </c>
      <c r="J2069" s="6">
        <v>263.07</v>
      </c>
      <c r="K2069" s="4">
        <v>8.9999999999999993E-3</v>
      </c>
      <c r="L2069" s="4" t="s">
        <v>15</v>
      </c>
      <c r="M2069" s="4">
        <f>Inventory[[#This Row],[Daily_Demand]]*Inventory[[#This Row],[Lead_Time_Days]]</f>
        <v>540</v>
      </c>
      <c r="N2069" s="4">
        <f>MAX(0, Inventory[[#This Row],[Demand_Duration_Lead_time]]+Inventory[[#This Row],[Safety_Stock]]-Inventory[[#This Row],[Current_Inventory]])</f>
        <v>108</v>
      </c>
      <c r="O20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69" s="8">
        <f>Inventory[[#This Row],[Current_Inventory]]*Inventory[[#This Row],[Unit_Cost]]</f>
        <v>187568.91</v>
      </c>
      <c r="Q2069" t="str">
        <f>IF(Inventory[[#This Row],[Stockout_Risk_Score]] &gt;= 0.8, "Critical",
   IF(Inventory[[#This Row],[Stockout_Risk_Score]] &gt;= 0.6, "High",
      IF(Inventory[[#This Row],[Stockout_Risk_Score]] &gt;= 0.3, "Medium", "Low")
   )
)</f>
        <v>Low</v>
      </c>
      <c r="R2069">
        <f>Inventory[[#This Row],[Lead_Time_Days]]*0.8</f>
        <v>4.8000000000000007</v>
      </c>
      <c r="S2069">
        <f>MAX(0,Inventory[[#This Row],[Daily_Demand]]*Inventory[[#This Row],[Adj_Lead_Time]]+Inventory[[#This Row],[Safety_Stock]]-Inventory[[#This Row],[Current_Inventory]])</f>
        <v>0</v>
      </c>
    </row>
    <row r="2070" spans="1:19" x14ac:dyDescent="0.25">
      <c r="A2070">
        <v>2069</v>
      </c>
      <c r="B2070" t="s">
        <v>2091</v>
      </c>
      <c r="C2070" s="4" t="s">
        <v>13</v>
      </c>
      <c r="D2070" t="s">
        <v>22</v>
      </c>
      <c r="E2070" s="4">
        <v>184</v>
      </c>
      <c r="F2070" s="4">
        <v>10</v>
      </c>
      <c r="G2070" s="4">
        <v>395</v>
      </c>
      <c r="H2070" s="4">
        <v>14</v>
      </c>
      <c r="I2070" s="4">
        <v>375</v>
      </c>
      <c r="J2070" s="6">
        <v>859.86</v>
      </c>
      <c r="K2070" s="4">
        <v>6.9000000000000006E-2</v>
      </c>
      <c r="L2070" s="4" t="s">
        <v>27</v>
      </c>
      <c r="M2070" s="4">
        <f>Inventory[[#This Row],[Daily_Demand]]*Inventory[[#This Row],[Lead_Time_Days]]</f>
        <v>1840</v>
      </c>
      <c r="N2070" s="4">
        <f>MAX(0, Inventory[[#This Row],[Demand_Duration_Lead_time]]+Inventory[[#This Row],[Safety_Stock]]-Inventory[[#This Row],[Current_Inventory]])</f>
        <v>1459</v>
      </c>
      <c r="O20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70" s="8">
        <f>Inventory[[#This Row],[Current_Inventory]]*Inventory[[#This Row],[Unit_Cost]]</f>
        <v>339644.7</v>
      </c>
      <c r="Q2070" t="str">
        <f>IF(Inventory[[#This Row],[Stockout_Risk_Score]] &gt;= 0.8, "Critical",
   IF(Inventory[[#This Row],[Stockout_Risk_Score]] &gt;= 0.6, "High",
      IF(Inventory[[#This Row],[Stockout_Risk_Score]] &gt;= 0.3, "Medium", "Low")
   )
)</f>
        <v>Low</v>
      </c>
      <c r="R2070">
        <f>Inventory[[#This Row],[Lead_Time_Days]]*0.8</f>
        <v>8</v>
      </c>
      <c r="S2070">
        <f>MAX(0,Inventory[[#This Row],[Daily_Demand]]*Inventory[[#This Row],[Adj_Lead_Time]]+Inventory[[#This Row],[Safety_Stock]]-Inventory[[#This Row],[Current_Inventory]])</f>
        <v>1091</v>
      </c>
    </row>
    <row r="2071" spans="1:19" x14ac:dyDescent="0.25">
      <c r="A2071">
        <v>2070</v>
      </c>
      <c r="B2071" t="s">
        <v>2092</v>
      </c>
      <c r="C2071" s="4" t="s">
        <v>21</v>
      </c>
      <c r="D2071" t="s">
        <v>14</v>
      </c>
      <c r="E2071" s="4">
        <v>27</v>
      </c>
      <c r="F2071" s="4">
        <v>6</v>
      </c>
      <c r="G2071" s="4">
        <v>411</v>
      </c>
      <c r="H2071" s="4">
        <v>166</v>
      </c>
      <c r="I2071" s="4">
        <v>316</v>
      </c>
      <c r="J2071" s="6">
        <v>884.66</v>
      </c>
      <c r="K2071" s="4">
        <v>0.753</v>
      </c>
      <c r="L2071" s="4" t="s">
        <v>27</v>
      </c>
      <c r="M2071" s="4">
        <f>Inventory[[#This Row],[Daily_Demand]]*Inventory[[#This Row],[Lead_Time_Days]]</f>
        <v>162</v>
      </c>
      <c r="N2071" s="4">
        <f>MAX(0, Inventory[[#This Row],[Demand_Duration_Lead_time]]+Inventory[[#This Row],[Safety_Stock]]-Inventory[[#This Row],[Current_Inventory]])</f>
        <v>0</v>
      </c>
      <c r="O20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71" s="8">
        <f>Inventory[[#This Row],[Current_Inventory]]*Inventory[[#This Row],[Unit_Cost]]</f>
        <v>363595.26</v>
      </c>
      <c r="Q2071" t="str">
        <f>IF(Inventory[[#This Row],[Stockout_Risk_Score]] &gt;= 0.8, "Critical",
   IF(Inventory[[#This Row],[Stockout_Risk_Score]] &gt;= 0.6, "High",
      IF(Inventory[[#This Row],[Stockout_Risk_Score]] &gt;= 0.3, "Medium", "Low")
   )
)</f>
        <v>High</v>
      </c>
      <c r="R2071">
        <f>Inventory[[#This Row],[Lead_Time_Days]]*0.8</f>
        <v>4.8000000000000007</v>
      </c>
      <c r="S2071">
        <f>MAX(0,Inventory[[#This Row],[Daily_Demand]]*Inventory[[#This Row],[Adj_Lead_Time]]+Inventory[[#This Row],[Safety_Stock]]-Inventory[[#This Row],[Current_Inventory]])</f>
        <v>0</v>
      </c>
    </row>
    <row r="2072" spans="1:19" x14ac:dyDescent="0.25">
      <c r="A2072">
        <v>2071</v>
      </c>
      <c r="B2072" t="s">
        <v>2093</v>
      </c>
      <c r="C2072" s="4" t="s">
        <v>17</v>
      </c>
      <c r="D2072" t="s">
        <v>14</v>
      </c>
      <c r="E2072" s="4">
        <v>109</v>
      </c>
      <c r="F2072" s="4">
        <v>10</v>
      </c>
      <c r="G2072" s="4">
        <v>201</v>
      </c>
      <c r="H2072" s="4">
        <v>61</v>
      </c>
      <c r="I2072" s="4">
        <v>335</v>
      </c>
      <c r="J2072" s="6">
        <v>964.01</v>
      </c>
      <c r="K2072" s="4">
        <v>0.44700000000000001</v>
      </c>
      <c r="L2072" s="4" t="s">
        <v>27</v>
      </c>
      <c r="M2072" s="4">
        <f>Inventory[[#This Row],[Daily_Demand]]*Inventory[[#This Row],[Lead_Time_Days]]</f>
        <v>1090</v>
      </c>
      <c r="N2072" s="4">
        <f>MAX(0, Inventory[[#This Row],[Demand_Duration_Lead_time]]+Inventory[[#This Row],[Safety_Stock]]-Inventory[[#This Row],[Current_Inventory]])</f>
        <v>950</v>
      </c>
      <c r="O20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72" s="8">
        <f>Inventory[[#This Row],[Current_Inventory]]*Inventory[[#This Row],[Unit_Cost]]</f>
        <v>193766.01</v>
      </c>
      <c r="Q2072" t="str">
        <f>IF(Inventory[[#This Row],[Stockout_Risk_Score]] &gt;= 0.8, "Critical",
   IF(Inventory[[#This Row],[Stockout_Risk_Score]] &gt;= 0.6, "High",
      IF(Inventory[[#This Row],[Stockout_Risk_Score]] &gt;= 0.3, "Medium", "Low")
   )
)</f>
        <v>Medium</v>
      </c>
      <c r="R2072">
        <f>Inventory[[#This Row],[Lead_Time_Days]]*0.8</f>
        <v>8</v>
      </c>
      <c r="S2072">
        <f>MAX(0,Inventory[[#This Row],[Daily_Demand]]*Inventory[[#This Row],[Adj_Lead_Time]]+Inventory[[#This Row],[Safety_Stock]]-Inventory[[#This Row],[Current_Inventory]])</f>
        <v>732</v>
      </c>
    </row>
    <row r="2073" spans="1:19" x14ac:dyDescent="0.25">
      <c r="A2073">
        <v>2072</v>
      </c>
      <c r="B2073" t="s">
        <v>2094</v>
      </c>
      <c r="C2073" s="4" t="s">
        <v>13</v>
      </c>
      <c r="D2073" t="s">
        <v>18</v>
      </c>
      <c r="E2073" s="4">
        <v>167</v>
      </c>
      <c r="F2073" s="4">
        <v>11</v>
      </c>
      <c r="G2073" s="4">
        <v>55</v>
      </c>
      <c r="H2073" s="4">
        <v>252</v>
      </c>
      <c r="I2073" s="4">
        <v>340</v>
      </c>
      <c r="J2073" s="6">
        <v>1729.63</v>
      </c>
      <c r="K2073" s="4">
        <v>0.40600000000000003</v>
      </c>
      <c r="L2073" s="4" t="s">
        <v>15</v>
      </c>
      <c r="M2073" s="4">
        <f>Inventory[[#This Row],[Daily_Demand]]*Inventory[[#This Row],[Lead_Time_Days]]</f>
        <v>1837</v>
      </c>
      <c r="N2073" s="4">
        <f>MAX(0, Inventory[[#This Row],[Demand_Duration_Lead_time]]+Inventory[[#This Row],[Safety_Stock]]-Inventory[[#This Row],[Current_Inventory]])</f>
        <v>2034</v>
      </c>
      <c r="O20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73" s="8">
        <f>Inventory[[#This Row],[Current_Inventory]]*Inventory[[#This Row],[Unit_Cost]]</f>
        <v>95129.650000000009</v>
      </c>
      <c r="Q2073" t="str">
        <f>IF(Inventory[[#This Row],[Stockout_Risk_Score]] &gt;= 0.8, "Critical",
   IF(Inventory[[#This Row],[Stockout_Risk_Score]] &gt;= 0.6, "High",
      IF(Inventory[[#This Row],[Stockout_Risk_Score]] &gt;= 0.3, "Medium", "Low")
   )
)</f>
        <v>Medium</v>
      </c>
      <c r="R2073">
        <f>Inventory[[#This Row],[Lead_Time_Days]]*0.8</f>
        <v>8.8000000000000007</v>
      </c>
      <c r="S2073">
        <f>MAX(0,Inventory[[#This Row],[Daily_Demand]]*Inventory[[#This Row],[Adj_Lead_Time]]+Inventory[[#This Row],[Safety_Stock]]-Inventory[[#This Row],[Current_Inventory]])</f>
        <v>1666.6000000000001</v>
      </c>
    </row>
    <row r="2074" spans="1:19" x14ac:dyDescent="0.25">
      <c r="A2074">
        <v>2073</v>
      </c>
      <c r="B2074" t="s">
        <v>2095</v>
      </c>
      <c r="C2074" s="4" t="s">
        <v>21</v>
      </c>
      <c r="D2074" t="s">
        <v>14</v>
      </c>
      <c r="E2074" s="4">
        <v>71</v>
      </c>
      <c r="F2074" s="4">
        <v>9</v>
      </c>
      <c r="G2074" s="4">
        <v>231</v>
      </c>
      <c r="H2074" s="4">
        <v>160</v>
      </c>
      <c r="I2074" s="4">
        <v>92</v>
      </c>
      <c r="J2074" s="6">
        <v>475.43</v>
      </c>
      <c r="K2074" s="4">
        <v>0.14599999999999999</v>
      </c>
      <c r="L2074" s="4" t="s">
        <v>19</v>
      </c>
      <c r="M2074" s="4">
        <f>Inventory[[#This Row],[Daily_Demand]]*Inventory[[#This Row],[Lead_Time_Days]]</f>
        <v>639</v>
      </c>
      <c r="N2074" s="4">
        <f>MAX(0, Inventory[[#This Row],[Demand_Duration_Lead_time]]+Inventory[[#This Row],[Safety_Stock]]-Inventory[[#This Row],[Current_Inventory]])</f>
        <v>568</v>
      </c>
      <c r="O20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74" s="8">
        <f>Inventory[[#This Row],[Current_Inventory]]*Inventory[[#This Row],[Unit_Cost]]</f>
        <v>109824.33</v>
      </c>
      <c r="Q2074" t="str">
        <f>IF(Inventory[[#This Row],[Stockout_Risk_Score]] &gt;= 0.8, "Critical",
   IF(Inventory[[#This Row],[Stockout_Risk_Score]] &gt;= 0.6, "High",
      IF(Inventory[[#This Row],[Stockout_Risk_Score]] &gt;= 0.3, "Medium", "Low")
   )
)</f>
        <v>Low</v>
      </c>
      <c r="R2074">
        <f>Inventory[[#This Row],[Lead_Time_Days]]*0.8</f>
        <v>7.2</v>
      </c>
      <c r="S2074">
        <f>MAX(0,Inventory[[#This Row],[Daily_Demand]]*Inventory[[#This Row],[Adj_Lead_Time]]+Inventory[[#This Row],[Safety_Stock]]-Inventory[[#This Row],[Current_Inventory]])</f>
        <v>440.20000000000005</v>
      </c>
    </row>
    <row r="2075" spans="1:19" x14ac:dyDescent="0.25">
      <c r="A2075">
        <v>2074</v>
      </c>
      <c r="B2075" t="s">
        <v>2096</v>
      </c>
      <c r="C2075" s="4" t="s">
        <v>17</v>
      </c>
      <c r="D2075" t="s">
        <v>14</v>
      </c>
      <c r="E2075" s="4">
        <v>38</v>
      </c>
      <c r="F2075" s="4">
        <v>8</v>
      </c>
      <c r="G2075" s="4">
        <v>153</v>
      </c>
      <c r="H2075" s="4">
        <v>271</v>
      </c>
      <c r="I2075" s="4">
        <v>217</v>
      </c>
      <c r="J2075" s="6">
        <v>250.7</v>
      </c>
      <c r="K2075" s="4">
        <v>0.157</v>
      </c>
      <c r="L2075" s="4" t="s">
        <v>15</v>
      </c>
      <c r="M2075" s="4">
        <f>Inventory[[#This Row],[Daily_Demand]]*Inventory[[#This Row],[Lead_Time_Days]]</f>
        <v>304</v>
      </c>
      <c r="N2075" s="4">
        <f>MAX(0, Inventory[[#This Row],[Demand_Duration_Lead_time]]+Inventory[[#This Row],[Safety_Stock]]-Inventory[[#This Row],[Current_Inventory]])</f>
        <v>422</v>
      </c>
      <c r="O20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75" s="8">
        <f>Inventory[[#This Row],[Current_Inventory]]*Inventory[[#This Row],[Unit_Cost]]</f>
        <v>38357.1</v>
      </c>
      <c r="Q2075" t="str">
        <f>IF(Inventory[[#This Row],[Stockout_Risk_Score]] &gt;= 0.8, "Critical",
   IF(Inventory[[#This Row],[Stockout_Risk_Score]] &gt;= 0.6, "High",
      IF(Inventory[[#This Row],[Stockout_Risk_Score]] &gt;= 0.3, "Medium", "Low")
   )
)</f>
        <v>Low</v>
      </c>
      <c r="R2075">
        <f>Inventory[[#This Row],[Lead_Time_Days]]*0.8</f>
        <v>6.4</v>
      </c>
      <c r="S2075">
        <f>MAX(0,Inventory[[#This Row],[Daily_Demand]]*Inventory[[#This Row],[Adj_Lead_Time]]+Inventory[[#This Row],[Safety_Stock]]-Inventory[[#This Row],[Current_Inventory]])</f>
        <v>361.20000000000005</v>
      </c>
    </row>
    <row r="2076" spans="1:19" x14ac:dyDescent="0.25">
      <c r="A2076">
        <v>2075</v>
      </c>
      <c r="B2076" t="s">
        <v>2097</v>
      </c>
      <c r="C2076" s="4" t="s">
        <v>13</v>
      </c>
      <c r="D2076" t="s">
        <v>22</v>
      </c>
      <c r="E2076" s="4">
        <v>37</v>
      </c>
      <c r="F2076" s="4">
        <v>12</v>
      </c>
      <c r="G2076" s="4">
        <v>709</v>
      </c>
      <c r="H2076" s="4">
        <v>89</v>
      </c>
      <c r="I2076" s="4">
        <v>398</v>
      </c>
      <c r="J2076" s="6">
        <v>1254.73</v>
      </c>
      <c r="K2076" s="4">
        <v>0.79800000000000004</v>
      </c>
      <c r="L2076" s="4" t="s">
        <v>15</v>
      </c>
      <c r="M2076" s="4">
        <f>Inventory[[#This Row],[Daily_Demand]]*Inventory[[#This Row],[Lead_Time_Days]]</f>
        <v>444</v>
      </c>
      <c r="N2076" s="4">
        <f>MAX(0, Inventory[[#This Row],[Demand_Duration_Lead_time]]+Inventory[[#This Row],[Safety_Stock]]-Inventory[[#This Row],[Current_Inventory]])</f>
        <v>0</v>
      </c>
      <c r="O20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76" s="8">
        <f>Inventory[[#This Row],[Current_Inventory]]*Inventory[[#This Row],[Unit_Cost]]</f>
        <v>889603.57000000007</v>
      </c>
      <c r="Q2076" t="str">
        <f>IF(Inventory[[#This Row],[Stockout_Risk_Score]] &gt;= 0.8, "Critical",
   IF(Inventory[[#This Row],[Stockout_Risk_Score]] &gt;= 0.6, "High",
      IF(Inventory[[#This Row],[Stockout_Risk_Score]] &gt;= 0.3, "Medium", "Low")
   )
)</f>
        <v>High</v>
      </c>
      <c r="R2076">
        <f>Inventory[[#This Row],[Lead_Time_Days]]*0.8</f>
        <v>9.6000000000000014</v>
      </c>
      <c r="S2076">
        <f>MAX(0,Inventory[[#This Row],[Daily_Demand]]*Inventory[[#This Row],[Adj_Lead_Time]]+Inventory[[#This Row],[Safety_Stock]]-Inventory[[#This Row],[Current_Inventory]])</f>
        <v>0</v>
      </c>
    </row>
    <row r="2077" spans="1:19" x14ac:dyDescent="0.25">
      <c r="A2077">
        <v>2076</v>
      </c>
      <c r="B2077" t="s">
        <v>2098</v>
      </c>
      <c r="C2077" s="4" t="s">
        <v>13</v>
      </c>
      <c r="D2077" t="s">
        <v>22</v>
      </c>
      <c r="E2077" s="4">
        <v>50</v>
      </c>
      <c r="F2077" s="4">
        <v>2</v>
      </c>
      <c r="G2077" s="4">
        <v>697</v>
      </c>
      <c r="H2077" s="4">
        <v>192</v>
      </c>
      <c r="I2077" s="4">
        <v>304</v>
      </c>
      <c r="J2077" s="6">
        <v>388.98</v>
      </c>
      <c r="K2077" s="4">
        <v>0.82899999999999996</v>
      </c>
      <c r="L2077" s="4" t="s">
        <v>15</v>
      </c>
      <c r="M2077" s="4">
        <f>Inventory[[#This Row],[Daily_Demand]]*Inventory[[#This Row],[Lead_Time_Days]]</f>
        <v>100</v>
      </c>
      <c r="N2077" s="4">
        <f>MAX(0, Inventory[[#This Row],[Demand_Duration_Lead_time]]+Inventory[[#This Row],[Safety_Stock]]-Inventory[[#This Row],[Current_Inventory]])</f>
        <v>0</v>
      </c>
      <c r="O20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077" s="8">
        <f>Inventory[[#This Row],[Current_Inventory]]*Inventory[[#This Row],[Unit_Cost]]</f>
        <v>271119.06</v>
      </c>
      <c r="Q2077" t="str">
        <f>IF(Inventory[[#This Row],[Stockout_Risk_Score]] &gt;= 0.8, "Critical",
   IF(Inventory[[#This Row],[Stockout_Risk_Score]] &gt;= 0.6, "High",
      IF(Inventory[[#This Row],[Stockout_Risk_Score]] &gt;= 0.3, "Medium", "Low")
   )
)</f>
        <v>Critical</v>
      </c>
      <c r="R2077">
        <f>Inventory[[#This Row],[Lead_Time_Days]]*0.8</f>
        <v>1.6</v>
      </c>
      <c r="S2077">
        <f>MAX(0,Inventory[[#This Row],[Daily_Demand]]*Inventory[[#This Row],[Adj_Lead_Time]]+Inventory[[#This Row],[Safety_Stock]]-Inventory[[#This Row],[Current_Inventory]])</f>
        <v>0</v>
      </c>
    </row>
    <row r="2078" spans="1:19" x14ac:dyDescent="0.25">
      <c r="A2078">
        <v>2077</v>
      </c>
      <c r="B2078" t="s">
        <v>2099</v>
      </c>
      <c r="C2078" s="4" t="s">
        <v>41</v>
      </c>
      <c r="D2078" t="s">
        <v>14</v>
      </c>
      <c r="E2078" s="4">
        <v>85</v>
      </c>
      <c r="F2078" s="4">
        <v>5</v>
      </c>
      <c r="G2078" s="4">
        <v>510</v>
      </c>
      <c r="H2078" s="4">
        <v>116</v>
      </c>
      <c r="I2078" s="4">
        <v>219</v>
      </c>
      <c r="J2078" s="6">
        <v>196.12</v>
      </c>
      <c r="K2078" s="4">
        <v>0.56000000000000005</v>
      </c>
      <c r="L2078" s="4" t="s">
        <v>19</v>
      </c>
      <c r="M2078" s="4">
        <f>Inventory[[#This Row],[Daily_Demand]]*Inventory[[#This Row],[Lead_Time_Days]]</f>
        <v>425</v>
      </c>
      <c r="N2078" s="4">
        <f>MAX(0, Inventory[[#This Row],[Demand_Duration_Lead_time]]+Inventory[[#This Row],[Safety_Stock]]-Inventory[[#This Row],[Current_Inventory]])</f>
        <v>31</v>
      </c>
      <c r="O20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78" s="8">
        <f>Inventory[[#This Row],[Current_Inventory]]*Inventory[[#This Row],[Unit_Cost]]</f>
        <v>100021.2</v>
      </c>
      <c r="Q2078" t="str">
        <f>IF(Inventory[[#This Row],[Stockout_Risk_Score]] &gt;= 0.8, "Critical",
   IF(Inventory[[#This Row],[Stockout_Risk_Score]] &gt;= 0.6, "High",
      IF(Inventory[[#This Row],[Stockout_Risk_Score]] &gt;= 0.3, "Medium", "Low")
   )
)</f>
        <v>Medium</v>
      </c>
      <c r="R2078">
        <f>Inventory[[#This Row],[Lead_Time_Days]]*0.8</f>
        <v>4</v>
      </c>
      <c r="S2078">
        <f>MAX(0,Inventory[[#This Row],[Daily_Demand]]*Inventory[[#This Row],[Adj_Lead_Time]]+Inventory[[#This Row],[Safety_Stock]]-Inventory[[#This Row],[Current_Inventory]])</f>
        <v>0</v>
      </c>
    </row>
    <row r="2079" spans="1:19" x14ac:dyDescent="0.25">
      <c r="A2079">
        <v>2078</v>
      </c>
      <c r="B2079" t="s">
        <v>2100</v>
      </c>
      <c r="C2079" s="4" t="s">
        <v>41</v>
      </c>
      <c r="D2079" t="s">
        <v>14</v>
      </c>
      <c r="E2079" s="4">
        <v>177</v>
      </c>
      <c r="F2079" s="4">
        <v>10</v>
      </c>
      <c r="G2079" s="4">
        <v>457</v>
      </c>
      <c r="H2079" s="4">
        <v>163</v>
      </c>
      <c r="I2079" s="4">
        <v>308</v>
      </c>
      <c r="J2079" s="6">
        <v>881.97</v>
      </c>
      <c r="K2079" s="4">
        <v>0.29499999999999998</v>
      </c>
      <c r="L2079" s="4" t="s">
        <v>27</v>
      </c>
      <c r="M2079" s="4">
        <f>Inventory[[#This Row],[Daily_Demand]]*Inventory[[#This Row],[Lead_Time_Days]]</f>
        <v>1770</v>
      </c>
      <c r="N2079" s="4">
        <f>MAX(0, Inventory[[#This Row],[Demand_Duration_Lead_time]]+Inventory[[#This Row],[Safety_Stock]]-Inventory[[#This Row],[Current_Inventory]])</f>
        <v>1476</v>
      </c>
      <c r="O20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79" s="8">
        <f>Inventory[[#This Row],[Current_Inventory]]*Inventory[[#This Row],[Unit_Cost]]</f>
        <v>403060.29000000004</v>
      </c>
      <c r="Q2079" t="str">
        <f>IF(Inventory[[#This Row],[Stockout_Risk_Score]] &gt;= 0.8, "Critical",
   IF(Inventory[[#This Row],[Stockout_Risk_Score]] &gt;= 0.6, "High",
      IF(Inventory[[#This Row],[Stockout_Risk_Score]] &gt;= 0.3, "Medium", "Low")
   )
)</f>
        <v>Low</v>
      </c>
      <c r="R2079">
        <f>Inventory[[#This Row],[Lead_Time_Days]]*0.8</f>
        <v>8</v>
      </c>
      <c r="S2079">
        <f>MAX(0,Inventory[[#This Row],[Daily_Demand]]*Inventory[[#This Row],[Adj_Lead_Time]]+Inventory[[#This Row],[Safety_Stock]]-Inventory[[#This Row],[Current_Inventory]])</f>
        <v>1122</v>
      </c>
    </row>
    <row r="2080" spans="1:19" x14ac:dyDescent="0.25">
      <c r="A2080">
        <v>2079</v>
      </c>
      <c r="B2080" t="s">
        <v>2101</v>
      </c>
      <c r="C2080" s="4" t="s">
        <v>17</v>
      </c>
      <c r="D2080" t="s">
        <v>18</v>
      </c>
      <c r="E2080" s="4">
        <v>151</v>
      </c>
      <c r="F2080" s="4">
        <v>11</v>
      </c>
      <c r="G2080" s="4">
        <v>65</v>
      </c>
      <c r="H2080" s="4">
        <v>214</v>
      </c>
      <c r="I2080" s="4">
        <v>395</v>
      </c>
      <c r="J2080" s="6">
        <v>478.31</v>
      </c>
      <c r="K2080" s="4">
        <v>0.93300000000000005</v>
      </c>
      <c r="L2080" s="4" t="s">
        <v>27</v>
      </c>
      <c r="M2080" s="4">
        <f>Inventory[[#This Row],[Daily_Demand]]*Inventory[[#This Row],[Lead_Time_Days]]</f>
        <v>1661</v>
      </c>
      <c r="N2080" s="4">
        <f>MAX(0, Inventory[[#This Row],[Demand_Duration_Lead_time]]+Inventory[[#This Row],[Safety_Stock]]-Inventory[[#This Row],[Current_Inventory]])</f>
        <v>1810</v>
      </c>
      <c r="O20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80" s="8">
        <f>Inventory[[#This Row],[Current_Inventory]]*Inventory[[#This Row],[Unit_Cost]]</f>
        <v>31090.15</v>
      </c>
      <c r="Q2080" t="str">
        <f>IF(Inventory[[#This Row],[Stockout_Risk_Score]] &gt;= 0.8, "Critical",
   IF(Inventory[[#This Row],[Stockout_Risk_Score]] &gt;= 0.6, "High",
      IF(Inventory[[#This Row],[Stockout_Risk_Score]] &gt;= 0.3, "Medium", "Low")
   )
)</f>
        <v>Critical</v>
      </c>
      <c r="R2080">
        <f>Inventory[[#This Row],[Lead_Time_Days]]*0.8</f>
        <v>8.8000000000000007</v>
      </c>
      <c r="S2080">
        <f>MAX(0,Inventory[[#This Row],[Daily_Demand]]*Inventory[[#This Row],[Adj_Lead_Time]]+Inventory[[#This Row],[Safety_Stock]]-Inventory[[#This Row],[Current_Inventory]])</f>
        <v>1477.8000000000002</v>
      </c>
    </row>
    <row r="2081" spans="1:19" x14ac:dyDescent="0.25">
      <c r="A2081">
        <v>2080</v>
      </c>
      <c r="B2081" t="s">
        <v>2102</v>
      </c>
      <c r="C2081" s="4" t="s">
        <v>13</v>
      </c>
      <c r="D2081" t="s">
        <v>18</v>
      </c>
      <c r="E2081" s="4">
        <v>91</v>
      </c>
      <c r="F2081" s="4">
        <v>9</v>
      </c>
      <c r="G2081" s="4">
        <v>687</v>
      </c>
      <c r="H2081" s="4">
        <v>125</v>
      </c>
      <c r="I2081" s="4">
        <v>127</v>
      </c>
      <c r="J2081" s="6">
        <v>754.37</v>
      </c>
      <c r="K2081" s="4">
        <v>0.624</v>
      </c>
      <c r="L2081" s="4" t="s">
        <v>27</v>
      </c>
      <c r="M2081" s="4">
        <f>Inventory[[#This Row],[Daily_Demand]]*Inventory[[#This Row],[Lead_Time_Days]]</f>
        <v>819</v>
      </c>
      <c r="N2081" s="4">
        <f>MAX(0, Inventory[[#This Row],[Demand_Duration_Lead_time]]+Inventory[[#This Row],[Safety_Stock]]-Inventory[[#This Row],[Current_Inventory]])</f>
        <v>257</v>
      </c>
      <c r="O20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81" s="8">
        <f>Inventory[[#This Row],[Current_Inventory]]*Inventory[[#This Row],[Unit_Cost]]</f>
        <v>518252.19</v>
      </c>
      <c r="Q2081" t="str">
        <f>IF(Inventory[[#This Row],[Stockout_Risk_Score]] &gt;= 0.8, "Critical",
   IF(Inventory[[#This Row],[Stockout_Risk_Score]] &gt;= 0.6, "High",
      IF(Inventory[[#This Row],[Stockout_Risk_Score]] &gt;= 0.3, "Medium", "Low")
   )
)</f>
        <v>High</v>
      </c>
      <c r="R2081">
        <f>Inventory[[#This Row],[Lead_Time_Days]]*0.8</f>
        <v>7.2</v>
      </c>
      <c r="S2081">
        <f>MAX(0,Inventory[[#This Row],[Daily_Demand]]*Inventory[[#This Row],[Adj_Lead_Time]]+Inventory[[#This Row],[Safety_Stock]]-Inventory[[#This Row],[Current_Inventory]])</f>
        <v>93.200000000000045</v>
      </c>
    </row>
    <row r="2082" spans="1:19" x14ac:dyDescent="0.25">
      <c r="A2082">
        <v>2081</v>
      </c>
      <c r="B2082" t="s">
        <v>2103</v>
      </c>
      <c r="C2082" s="4" t="s">
        <v>26</v>
      </c>
      <c r="D2082" t="s">
        <v>14</v>
      </c>
      <c r="E2082" s="4">
        <v>19</v>
      </c>
      <c r="F2082" s="4">
        <v>5</v>
      </c>
      <c r="G2082" s="4">
        <v>420</v>
      </c>
      <c r="H2082" s="4">
        <v>26</v>
      </c>
      <c r="I2082" s="4">
        <v>388</v>
      </c>
      <c r="J2082" s="6">
        <v>556.44000000000005</v>
      </c>
      <c r="K2082" s="4">
        <v>0.79700000000000004</v>
      </c>
      <c r="L2082" s="4" t="s">
        <v>19</v>
      </c>
      <c r="M2082" s="4">
        <f>Inventory[[#This Row],[Daily_Demand]]*Inventory[[#This Row],[Lead_Time_Days]]</f>
        <v>95</v>
      </c>
      <c r="N2082" s="4">
        <f>MAX(0, Inventory[[#This Row],[Demand_Duration_Lead_time]]+Inventory[[#This Row],[Safety_Stock]]-Inventory[[#This Row],[Current_Inventory]])</f>
        <v>0</v>
      </c>
      <c r="O20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082" s="8">
        <f>Inventory[[#This Row],[Current_Inventory]]*Inventory[[#This Row],[Unit_Cost]]</f>
        <v>233704.80000000002</v>
      </c>
      <c r="Q2082" t="str">
        <f>IF(Inventory[[#This Row],[Stockout_Risk_Score]] &gt;= 0.8, "Critical",
   IF(Inventory[[#This Row],[Stockout_Risk_Score]] &gt;= 0.6, "High",
      IF(Inventory[[#This Row],[Stockout_Risk_Score]] &gt;= 0.3, "Medium", "Low")
   )
)</f>
        <v>High</v>
      </c>
      <c r="R2082">
        <f>Inventory[[#This Row],[Lead_Time_Days]]*0.8</f>
        <v>4</v>
      </c>
      <c r="S2082">
        <f>MAX(0,Inventory[[#This Row],[Daily_Demand]]*Inventory[[#This Row],[Adj_Lead_Time]]+Inventory[[#This Row],[Safety_Stock]]-Inventory[[#This Row],[Current_Inventory]])</f>
        <v>0</v>
      </c>
    </row>
    <row r="2083" spans="1:19" x14ac:dyDescent="0.25">
      <c r="A2083">
        <v>2082</v>
      </c>
      <c r="B2083" t="s">
        <v>2104</v>
      </c>
      <c r="C2083" s="4" t="s">
        <v>41</v>
      </c>
      <c r="D2083" t="s">
        <v>22</v>
      </c>
      <c r="E2083" s="4">
        <v>127</v>
      </c>
      <c r="F2083" s="4">
        <v>13</v>
      </c>
      <c r="G2083" s="4">
        <v>507</v>
      </c>
      <c r="H2083" s="4">
        <v>297</v>
      </c>
      <c r="I2083" s="4">
        <v>134</v>
      </c>
      <c r="J2083" s="6">
        <v>230.64</v>
      </c>
      <c r="K2083" s="4">
        <v>3.0000000000000001E-3</v>
      </c>
      <c r="L2083" s="4" t="s">
        <v>15</v>
      </c>
      <c r="M2083" s="4">
        <f>Inventory[[#This Row],[Daily_Demand]]*Inventory[[#This Row],[Lead_Time_Days]]</f>
        <v>1651</v>
      </c>
      <c r="N2083" s="4">
        <f>MAX(0, Inventory[[#This Row],[Demand_Duration_Lead_time]]+Inventory[[#This Row],[Safety_Stock]]-Inventory[[#This Row],[Current_Inventory]])</f>
        <v>1441</v>
      </c>
      <c r="O20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83" s="8">
        <f>Inventory[[#This Row],[Current_Inventory]]*Inventory[[#This Row],[Unit_Cost]]</f>
        <v>116934.48</v>
      </c>
      <c r="Q2083" t="str">
        <f>IF(Inventory[[#This Row],[Stockout_Risk_Score]] &gt;= 0.8, "Critical",
   IF(Inventory[[#This Row],[Stockout_Risk_Score]] &gt;= 0.6, "High",
      IF(Inventory[[#This Row],[Stockout_Risk_Score]] &gt;= 0.3, "Medium", "Low")
   )
)</f>
        <v>Low</v>
      </c>
      <c r="R2083">
        <f>Inventory[[#This Row],[Lead_Time_Days]]*0.8</f>
        <v>10.4</v>
      </c>
      <c r="S2083">
        <f>MAX(0,Inventory[[#This Row],[Daily_Demand]]*Inventory[[#This Row],[Adj_Lead_Time]]+Inventory[[#This Row],[Safety_Stock]]-Inventory[[#This Row],[Current_Inventory]])</f>
        <v>1110.8</v>
      </c>
    </row>
    <row r="2084" spans="1:19" x14ac:dyDescent="0.25">
      <c r="A2084">
        <v>2083</v>
      </c>
      <c r="B2084" t="s">
        <v>2105</v>
      </c>
      <c r="C2084" s="4" t="s">
        <v>17</v>
      </c>
      <c r="D2084" t="s">
        <v>14</v>
      </c>
      <c r="E2084" s="4">
        <v>125</v>
      </c>
      <c r="F2084" s="4">
        <v>2</v>
      </c>
      <c r="G2084" s="4">
        <v>451</v>
      </c>
      <c r="H2084" s="4">
        <v>165</v>
      </c>
      <c r="I2084" s="4">
        <v>198</v>
      </c>
      <c r="J2084" s="6">
        <v>1142.68</v>
      </c>
      <c r="K2084" s="4">
        <v>0.45</v>
      </c>
      <c r="L2084" s="4" t="s">
        <v>15</v>
      </c>
      <c r="M2084" s="4">
        <f>Inventory[[#This Row],[Daily_Demand]]*Inventory[[#This Row],[Lead_Time_Days]]</f>
        <v>250</v>
      </c>
      <c r="N2084" s="4">
        <f>MAX(0, Inventory[[#This Row],[Demand_Duration_Lead_time]]+Inventory[[#This Row],[Safety_Stock]]-Inventory[[#This Row],[Current_Inventory]])</f>
        <v>0</v>
      </c>
      <c r="O20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84" s="8">
        <f>Inventory[[#This Row],[Current_Inventory]]*Inventory[[#This Row],[Unit_Cost]]</f>
        <v>515348.68000000005</v>
      </c>
      <c r="Q2084" t="str">
        <f>IF(Inventory[[#This Row],[Stockout_Risk_Score]] &gt;= 0.8, "Critical",
   IF(Inventory[[#This Row],[Stockout_Risk_Score]] &gt;= 0.6, "High",
      IF(Inventory[[#This Row],[Stockout_Risk_Score]] &gt;= 0.3, "Medium", "Low")
   )
)</f>
        <v>Medium</v>
      </c>
      <c r="R2084">
        <f>Inventory[[#This Row],[Lead_Time_Days]]*0.8</f>
        <v>1.6</v>
      </c>
      <c r="S2084">
        <f>MAX(0,Inventory[[#This Row],[Daily_Demand]]*Inventory[[#This Row],[Adj_Lead_Time]]+Inventory[[#This Row],[Safety_Stock]]-Inventory[[#This Row],[Current_Inventory]])</f>
        <v>0</v>
      </c>
    </row>
    <row r="2085" spans="1:19" x14ac:dyDescent="0.25">
      <c r="A2085">
        <v>2084</v>
      </c>
      <c r="B2085" t="s">
        <v>2106</v>
      </c>
      <c r="C2085" s="4" t="s">
        <v>13</v>
      </c>
      <c r="D2085" t="s">
        <v>14</v>
      </c>
      <c r="E2085" s="4">
        <v>82</v>
      </c>
      <c r="F2085" s="4">
        <v>11</v>
      </c>
      <c r="G2085" s="4">
        <v>447</v>
      </c>
      <c r="H2085" s="4">
        <v>34</v>
      </c>
      <c r="I2085" s="4">
        <v>250</v>
      </c>
      <c r="J2085" s="6">
        <v>102.69</v>
      </c>
      <c r="K2085" s="4">
        <v>0.871</v>
      </c>
      <c r="L2085" s="4" t="s">
        <v>15</v>
      </c>
      <c r="M2085" s="4">
        <f>Inventory[[#This Row],[Daily_Demand]]*Inventory[[#This Row],[Lead_Time_Days]]</f>
        <v>902</v>
      </c>
      <c r="N2085" s="4">
        <f>MAX(0, Inventory[[#This Row],[Demand_Duration_Lead_time]]+Inventory[[#This Row],[Safety_Stock]]-Inventory[[#This Row],[Current_Inventory]])</f>
        <v>489</v>
      </c>
      <c r="O20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85" s="8">
        <f>Inventory[[#This Row],[Current_Inventory]]*Inventory[[#This Row],[Unit_Cost]]</f>
        <v>45902.43</v>
      </c>
      <c r="Q2085" t="str">
        <f>IF(Inventory[[#This Row],[Stockout_Risk_Score]] &gt;= 0.8, "Critical",
   IF(Inventory[[#This Row],[Stockout_Risk_Score]] &gt;= 0.6, "High",
      IF(Inventory[[#This Row],[Stockout_Risk_Score]] &gt;= 0.3, "Medium", "Low")
   )
)</f>
        <v>Critical</v>
      </c>
      <c r="R2085">
        <f>Inventory[[#This Row],[Lead_Time_Days]]*0.8</f>
        <v>8.8000000000000007</v>
      </c>
      <c r="S2085">
        <f>MAX(0,Inventory[[#This Row],[Daily_Demand]]*Inventory[[#This Row],[Adj_Lead_Time]]+Inventory[[#This Row],[Safety_Stock]]-Inventory[[#This Row],[Current_Inventory]])</f>
        <v>308.60000000000002</v>
      </c>
    </row>
    <row r="2086" spans="1:19" x14ac:dyDescent="0.25">
      <c r="A2086">
        <v>2085</v>
      </c>
      <c r="B2086" t="s">
        <v>2107</v>
      </c>
      <c r="C2086" s="4" t="s">
        <v>13</v>
      </c>
      <c r="D2086" t="s">
        <v>22</v>
      </c>
      <c r="E2086" s="4">
        <v>70</v>
      </c>
      <c r="F2086" s="4">
        <v>5</v>
      </c>
      <c r="G2086" s="4">
        <v>767</v>
      </c>
      <c r="H2086" s="4">
        <v>287</v>
      </c>
      <c r="I2086" s="4">
        <v>126</v>
      </c>
      <c r="J2086" s="6">
        <v>1934.43</v>
      </c>
      <c r="K2086" s="4">
        <v>0.33800000000000002</v>
      </c>
      <c r="L2086" s="4" t="s">
        <v>19</v>
      </c>
      <c r="M2086" s="4">
        <f>Inventory[[#This Row],[Daily_Demand]]*Inventory[[#This Row],[Lead_Time_Days]]</f>
        <v>350</v>
      </c>
      <c r="N2086" s="4">
        <f>MAX(0, Inventory[[#This Row],[Demand_Duration_Lead_time]]+Inventory[[#This Row],[Safety_Stock]]-Inventory[[#This Row],[Current_Inventory]])</f>
        <v>0</v>
      </c>
      <c r="O20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86" s="8">
        <f>Inventory[[#This Row],[Current_Inventory]]*Inventory[[#This Row],[Unit_Cost]]</f>
        <v>1483707.81</v>
      </c>
      <c r="Q2086" t="str">
        <f>IF(Inventory[[#This Row],[Stockout_Risk_Score]] &gt;= 0.8, "Critical",
   IF(Inventory[[#This Row],[Stockout_Risk_Score]] &gt;= 0.6, "High",
      IF(Inventory[[#This Row],[Stockout_Risk_Score]] &gt;= 0.3, "Medium", "Low")
   )
)</f>
        <v>Medium</v>
      </c>
      <c r="R2086">
        <f>Inventory[[#This Row],[Lead_Time_Days]]*0.8</f>
        <v>4</v>
      </c>
      <c r="S2086">
        <f>MAX(0,Inventory[[#This Row],[Daily_Demand]]*Inventory[[#This Row],[Adj_Lead_Time]]+Inventory[[#This Row],[Safety_Stock]]-Inventory[[#This Row],[Current_Inventory]])</f>
        <v>0</v>
      </c>
    </row>
    <row r="2087" spans="1:19" x14ac:dyDescent="0.25">
      <c r="A2087">
        <v>2086</v>
      </c>
      <c r="B2087" t="s">
        <v>2108</v>
      </c>
      <c r="C2087" s="4" t="s">
        <v>26</v>
      </c>
      <c r="D2087" t="s">
        <v>22</v>
      </c>
      <c r="E2087" s="4">
        <v>43</v>
      </c>
      <c r="F2087" s="4">
        <v>4</v>
      </c>
      <c r="G2087" s="4">
        <v>591</v>
      </c>
      <c r="H2087" s="4">
        <v>135</v>
      </c>
      <c r="I2087" s="4">
        <v>299</v>
      </c>
      <c r="J2087" s="6">
        <v>715.59</v>
      </c>
      <c r="K2087" s="4">
        <v>0.72699999999999998</v>
      </c>
      <c r="L2087" s="4" t="s">
        <v>15</v>
      </c>
      <c r="M2087" s="4">
        <f>Inventory[[#This Row],[Daily_Demand]]*Inventory[[#This Row],[Lead_Time_Days]]</f>
        <v>172</v>
      </c>
      <c r="N2087" s="4">
        <f>MAX(0, Inventory[[#This Row],[Demand_Duration_Lead_time]]+Inventory[[#This Row],[Safety_Stock]]-Inventory[[#This Row],[Current_Inventory]])</f>
        <v>0</v>
      </c>
      <c r="O20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87" s="8">
        <f>Inventory[[#This Row],[Current_Inventory]]*Inventory[[#This Row],[Unit_Cost]]</f>
        <v>422913.69</v>
      </c>
      <c r="Q2087" t="str">
        <f>IF(Inventory[[#This Row],[Stockout_Risk_Score]] &gt;= 0.8, "Critical",
   IF(Inventory[[#This Row],[Stockout_Risk_Score]] &gt;= 0.6, "High",
      IF(Inventory[[#This Row],[Stockout_Risk_Score]] &gt;= 0.3, "Medium", "Low")
   )
)</f>
        <v>High</v>
      </c>
      <c r="R2087">
        <f>Inventory[[#This Row],[Lead_Time_Days]]*0.8</f>
        <v>3.2</v>
      </c>
      <c r="S2087">
        <f>MAX(0,Inventory[[#This Row],[Daily_Demand]]*Inventory[[#This Row],[Adj_Lead_Time]]+Inventory[[#This Row],[Safety_Stock]]-Inventory[[#This Row],[Current_Inventory]])</f>
        <v>0</v>
      </c>
    </row>
    <row r="2088" spans="1:19" x14ac:dyDescent="0.25">
      <c r="A2088">
        <v>2087</v>
      </c>
      <c r="B2088" t="s">
        <v>2109</v>
      </c>
      <c r="C2088" s="4" t="s">
        <v>17</v>
      </c>
      <c r="D2088" t="s">
        <v>18</v>
      </c>
      <c r="E2088" s="4">
        <v>22</v>
      </c>
      <c r="F2088" s="4">
        <v>7</v>
      </c>
      <c r="G2088" s="4">
        <v>536</v>
      </c>
      <c r="H2088" s="4">
        <v>285</v>
      </c>
      <c r="I2088" s="4">
        <v>102</v>
      </c>
      <c r="J2088" s="6">
        <v>1405.56</v>
      </c>
      <c r="K2088" s="4">
        <v>0.65800000000000003</v>
      </c>
      <c r="L2088" s="4" t="s">
        <v>19</v>
      </c>
      <c r="M2088" s="4">
        <f>Inventory[[#This Row],[Daily_Demand]]*Inventory[[#This Row],[Lead_Time_Days]]</f>
        <v>154</v>
      </c>
      <c r="N2088" s="4">
        <f>MAX(0, Inventory[[#This Row],[Demand_Duration_Lead_time]]+Inventory[[#This Row],[Safety_Stock]]-Inventory[[#This Row],[Current_Inventory]])</f>
        <v>0</v>
      </c>
      <c r="O20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88" s="8">
        <f>Inventory[[#This Row],[Current_Inventory]]*Inventory[[#This Row],[Unit_Cost]]</f>
        <v>753380.15999999992</v>
      </c>
      <c r="Q2088" t="str">
        <f>IF(Inventory[[#This Row],[Stockout_Risk_Score]] &gt;= 0.8, "Critical",
   IF(Inventory[[#This Row],[Stockout_Risk_Score]] &gt;= 0.6, "High",
      IF(Inventory[[#This Row],[Stockout_Risk_Score]] &gt;= 0.3, "Medium", "Low")
   )
)</f>
        <v>High</v>
      </c>
      <c r="R2088">
        <f>Inventory[[#This Row],[Lead_Time_Days]]*0.8</f>
        <v>5.6000000000000005</v>
      </c>
      <c r="S2088">
        <f>MAX(0,Inventory[[#This Row],[Daily_Demand]]*Inventory[[#This Row],[Adj_Lead_Time]]+Inventory[[#This Row],[Safety_Stock]]-Inventory[[#This Row],[Current_Inventory]])</f>
        <v>0</v>
      </c>
    </row>
    <row r="2089" spans="1:19" x14ac:dyDescent="0.25">
      <c r="A2089">
        <v>2088</v>
      </c>
      <c r="B2089" t="s">
        <v>2110</v>
      </c>
      <c r="C2089" s="4" t="s">
        <v>13</v>
      </c>
      <c r="D2089" t="s">
        <v>18</v>
      </c>
      <c r="E2089" s="4">
        <v>191</v>
      </c>
      <c r="F2089" s="4">
        <v>12</v>
      </c>
      <c r="G2089" s="4">
        <v>481</v>
      </c>
      <c r="H2089" s="4">
        <v>187</v>
      </c>
      <c r="I2089" s="4">
        <v>349</v>
      </c>
      <c r="J2089" s="6">
        <v>1630.21</v>
      </c>
      <c r="K2089" s="4">
        <v>0.152</v>
      </c>
      <c r="L2089" s="4" t="s">
        <v>27</v>
      </c>
      <c r="M2089" s="4">
        <f>Inventory[[#This Row],[Daily_Demand]]*Inventory[[#This Row],[Lead_Time_Days]]</f>
        <v>2292</v>
      </c>
      <c r="N2089" s="4">
        <f>MAX(0, Inventory[[#This Row],[Demand_Duration_Lead_time]]+Inventory[[#This Row],[Safety_Stock]]-Inventory[[#This Row],[Current_Inventory]])</f>
        <v>1998</v>
      </c>
      <c r="O20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89" s="8">
        <f>Inventory[[#This Row],[Current_Inventory]]*Inventory[[#This Row],[Unit_Cost]]</f>
        <v>784131.01</v>
      </c>
      <c r="Q2089" t="str">
        <f>IF(Inventory[[#This Row],[Stockout_Risk_Score]] &gt;= 0.8, "Critical",
   IF(Inventory[[#This Row],[Stockout_Risk_Score]] &gt;= 0.6, "High",
      IF(Inventory[[#This Row],[Stockout_Risk_Score]] &gt;= 0.3, "Medium", "Low")
   )
)</f>
        <v>Low</v>
      </c>
      <c r="R2089">
        <f>Inventory[[#This Row],[Lead_Time_Days]]*0.8</f>
        <v>9.6000000000000014</v>
      </c>
      <c r="S2089">
        <f>MAX(0,Inventory[[#This Row],[Daily_Demand]]*Inventory[[#This Row],[Adj_Lead_Time]]+Inventory[[#This Row],[Safety_Stock]]-Inventory[[#This Row],[Current_Inventory]])</f>
        <v>1539.6000000000004</v>
      </c>
    </row>
    <row r="2090" spans="1:19" x14ac:dyDescent="0.25">
      <c r="A2090">
        <v>2089</v>
      </c>
      <c r="B2090" t="s">
        <v>2111</v>
      </c>
      <c r="C2090" s="4" t="s">
        <v>41</v>
      </c>
      <c r="D2090" t="s">
        <v>18</v>
      </c>
      <c r="E2090" s="4">
        <v>164</v>
      </c>
      <c r="F2090" s="4">
        <v>6</v>
      </c>
      <c r="G2090" s="4">
        <v>200</v>
      </c>
      <c r="H2090" s="4">
        <v>56</v>
      </c>
      <c r="I2090" s="4">
        <v>351</v>
      </c>
      <c r="J2090" s="6">
        <v>594.25</v>
      </c>
      <c r="K2090" s="4">
        <v>0.77500000000000002</v>
      </c>
      <c r="L2090" s="4" t="s">
        <v>27</v>
      </c>
      <c r="M2090" s="4">
        <f>Inventory[[#This Row],[Daily_Demand]]*Inventory[[#This Row],[Lead_Time_Days]]</f>
        <v>984</v>
      </c>
      <c r="N2090" s="4">
        <f>MAX(0, Inventory[[#This Row],[Demand_Duration_Lead_time]]+Inventory[[#This Row],[Safety_Stock]]-Inventory[[#This Row],[Current_Inventory]])</f>
        <v>840</v>
      </c>
      <c r="O20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90" s="8">
        <f>Inventory[[#This Row],[Current_Inventory]]*Inventory[[#This Row],[Unit_Cost]]</f>
        <v>118850</v>
      </c>
      <c r="Q2090" t="str">
        <f>IF(Inventory[[#This Row],[Stockout_Risk_Score]] &gt;= 0.8, "Critical",
   IF(Inventory[[#This Row],[Stockout_Risk_Score]] &gt;= 0.6, "High",
      IF(Inventory[[#This Row],[Stockout_Risk_Score]] &gt;= 0.3, "Medium", "Low")
   )
)</f>
        <v>High</v>
      </c>
      <c r="R2090">
        <f>Inventory[[#This Row],[Lead_Time_Days]]*0.8</f>
        <v>4.8000000000000007</v>
      </c>
      <c r="S2090">
        <f>MAX(0,Inventory[[#This Row],[Daily_Demand]]*Inventory[[#This Row],[Adj_Lead_Time]]+Inventory[[#This Row],[Safety_Stock]]-Inventory[[#This Row],[Current_Inventory]])</f>
        <v>643.20000000000016</v>
      </c>
    </row>
    <row r="2091" spans="1:19" x14ac:dyDescent="0.25">
      <c r="A2091">
        <v>2090</v>
      </c>
      <c r="B2091" t="s">
        <v>2112</v>
      </c>
      <c r="C2091" s="4" t="s">
        <v>26</v>
      </c>
      <c r="D2091" t="s">
        <v>18</v>
      </c>
      <c r="E2091" s="4">
        <v>25</v>
      </c>
      <c r="F2091" s="4">
        <v>6</v>
      </c>
      <c r="G2091" s="4">
        <v>164</v>
      </c>
      <c r="H2091" s="4">
        <v>209</v>
      </c>
      <c r="I2091" s="4">
        <v>342</v>
      </c>
      <c r="J2091" s="6">
        <v>1510.04</v>
      </c>
      <c r="K2091" s="4">
        <v>0.113</v>
      </c>
      <c r="L2091" s="4" t="s">
        <v>19</v>
      </c>
      <c r="M2091" s="4">
        <f>Inventory[[#This Row],[Daily_Demand]]*Inventory[[#This Row],[Lead_Time_Days]]</f>
        <v>150</v>
      </c>
      <c r="N2091" s="4">
        <f>MAX(0, Inventory[[#This Row],[Demand_Duration_Lead_time]]+Inventory[[#This Row],[Safety_Stock]]-Inventory[[#This Row],[Current_Inventory]])</f>
        <v>195</v>
      </c>
      <c r="O20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91" s="8">
        <f>Inventory[[#This Row],[Current_Inventory]]*Inventory[[#This Row],[Unit_Cost]]</f>
        <v>247646.56</v>
      </c>
      <c r="Q2091" t="str">
        <f>IF(Inventory[[#This Row],[Stockout_Risk_Score]] &gt;= 0.8, "Critical",
   IF(Inventory[[#This Row],[Stockout_Risk_Score]] &gt;= 0.6, "High",
      IF(Inventory[[#This Row],[Stockout_Risk_Score]] &gt;= 0.3, "Medium", "Low")
   )
)</f>
        <v>Low</v>
      </c>
      <c r="R2091">
        <f>Inventory[[#This Row],[Lead_Time_Days]]*0.8</f>
        <v>4.8000000000000007</v>
      </c>
      <c r="S2091">
        <f>MAX(0,Inventory[[#This Row],[Daily_Demand]]*Inventory[[#This Row],[Adj_Lead_Time]]+Inventory[[#This Row],[Safety_Stock]]-Inventory[[#This Row],[Current_Inventory]])</f>
        <v>165</v>
      </c>
    </row>
    <row r="2092" spans="1:19" x14ac:dyDescent="0.25">
      <c r="A2092">
        <v>2091</v>
      </c>
      <c r="B2092" t="s">
        <v>2113</v>
      </c>
      <c r="C2092" s="4" t="s">
        <v>17</v>
      </c>
      <c r="D2092" t="s">
        <v>22</v>
      </c>
      <c r="E2092" s="4">
        <v>172</v>
      </c>
      <c r="F2092" s="4">
        <v>3</v>
      </c>
      <c r="G2092" s="4">
        <v>284</v>
      </c>
      <c r="H2092" s="4">
        <v>60</v>
      </c>
      <c r="I2092" s="4">
        <v>343</v>
      </c>
      <c r="J2092" s="6">
        <v>1673.22</v>
      </c>
      <c r="K2092" s="4">
        <v>0.72799999999999998</v>
      </c>
      <c r="L2092" s="4" t="s">
        <v>27</v>
      </c>
      <c r="M2092" s="4">
        <f>Inventory[[#This Row],[Daily_Demand]]*Inventory[[#This Row],[Lead_Time_Days]]</f>
        <v>516</v>
      </c>
      <c r="N2092" s="4">
        <f>MAX(0, Inventory[[#This Row],[Demand_Duration_Lead_time]]+Inventory[[#This Row],[Safety_Stock]]-Inventory[[#This Row],[Current_Inventory]])</f>
        <v>292</v>
      </c>
      <c r="O20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92" s="8">
        <f>Inventory[[#This Row],[Current_Inventory]]*Inventory[[#This Row],[Unit_Cost]]</f>
        <v>475194.48</v>
      </c>
      <c r="Q2092" t="str">
        <f>IF(Inventory[[#This Row],[Stockout_Risk_Score]] &gt;= 0.8, "Critical",
   IF(Inventory[[#This Row],[Stockout_Risk_Score]] &gt;= 0.6, "High",
      IF(Inventory[[#This Row],[Stockout_Risk_Score]] &gt;= 0.3, "Medium", "Low")
   )
)</f>
        <v>High</v>
      </c>
      <c r="R2092">
        <f>Inventory[[#This Row],[Lead_Time_Days]]*0.8</f>
        <v>2.4000000000000004</v>
      </c>
      <c r="S2092">
        <f>MAX(0,Inventory[[#This Row],[Daily_Demand]]*Inventory[[#This Row],[Adj_Lead_Time]]+Inventory[[#This Row],[Safety_Stock]]-Inventory[[#This Row],[Current_Inventory]])</f>
        <v>188.80000000000007</v>
      </c>
    </row>
    <row r="2093" spans="1:19" x14ac:dyDescent="0.25">
      <c r="A2093">
        <v>2092</v>
      </c>
      <c r="B2093" t="s">
        <v>2114</v>
      </c>
      <c r="C2093" s="4" t="s">
        <v>26</v>
      </c>
      <c r="D2093" t="s">
        <v>14</v>
      </c>
      <c r="E2093" s="4">
        <v>31</v>
      </c>
      <c r="F2093" s="4">
        <v>13</v>
      </c>
      <c r="G2093" s="4">
        <v>754</v>
      </c>
      <c r="H2093" s="4">
        <v>279</v>
      </c>
      <c r="I2093" s="4">
        <v>158</v>
      </c>
      <c r="J2093" s="6">
        <v>520.57000000000005</v>
      </c>
      <c r="K2093" s="4">
        <v>0.99099999999999999</v>
      </c>
      <c r="L2093" s="4" t="s">
        <v>19</v>
      </c>
      <c r="M2093" s="4">
        <f>Inventory[[#This Row],[Daily_Demand]]*Inventory[[#This Row],[Lead_Time_Days]]</f>
        <v>403</v>
      </c>
      <c r="N2093" s="4">
        <f>MAX(0, Inventory[[#This Row],[Demand_Duration_Lead_time]]+Inventory[[#This Row],[Safety_Stock]]-Inventory[[#This Row],[Current_Inventory]])</f>
        <v>0</v>
      </c>
      <c r="O20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93" s="8">
        <f>Inventory[[#This Row],[Current_Inventory]]*Inventory[[#This Row],[Unit_Cost]]</f>
        <v>392509.78</v>
      </c>
      <c r="Q2093" t="str">
        <f>IF(Inventory[[#This Row],[Stockout_Risk_Score]] &gt;= 0.8, "Critical",
   IF(Inventory[[#This Row],[Stockout_Risk_Score]] &gt;= 0.6, "High",
      IF(Inventory[[#This Row],[Stockout_Risk_Score]] &gt;= 0.3, "Medium", "Low")
   )
)</f>
        <v>Critical</v>
      </c>
      <c r="R2093">
        <f>Inventory[[#This Row],[Lead_Time_Days]]*0.8</f>
        <v>10.4</v>
      </c>
      <c r="S2093">
        <f>MAX(0,Inventory[[#This Row],[Daily_Demand]]*Inventory[[#This Row],[Adj_Lead_Time]]+Inventory[[#This Row],[Safety_Stock]]-Inventory[[#This Row],[Current_Inventory]])</f>
        <v>0</v>
      </c>
    </row>
    <row r="2094" spans="1:19" x14ac:dyDescent="0.25">
      <c r="A2094">
        <v>2093</v>
      </c>
      <c r="B2094" t="s">
        <v>2115</v>
      </c>
      <c r="C2094" s="4" t="s">
        <v>41</v>
      </c>
      <c r="D2094" t="s">
        <v>18</v>
      </c>
      <c r="E2094" s="4">
        <v>6</v>
      </c>
      <c r="F2094" s="4">
        <v>4</v>
      </c>
      <c r="G2094" s="4">
        <v>425</v>
      </c>
      <c r="H2094" s="4">
        <v>206</v>
      </c>
      <c r="I2094" s="4">
        <v>137</v>
      </c>
      <c r="J2094" s="6">
        <v>1985.36</v>
      </c>
      <c r="K2094" s="4">
        <v>0.95799999999999996</v>
      </c>
      <c r="L2094" s="4" t="s">
        <v>15</v>
      </c>
      <c r="M2094" s="4">
        <f>Inventory[[#This Row],[Daily_Demand]]*Inventory[[#This Row],[Lead_Time_Days]]</f>
        <v>24</v>
      </c>
      <c r="N2094" s="4">
        <f>MAX(0, Inventory[[#This Row],[Demand_Duration_Lead_time]]+Inventory[[#This Row],[Safety_Stock]]-Inventory[[#This Row],[Current_Inventory]])</f>
        <v>0</v>
      </c>
      <c r="O20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94" s="8">
        <f>Inventory[[#This Row],[Current_Inventory]]*Inventory[[#This Row],[Unit_Cost]]</f>
        <v>843778</v>
      </c>
      <c r="Q2094" t="str">
        <f>IF(Inventory[[#This Row],[Stockout_Risk_Score]] &gt;= 0.8, "Critical",
   IF(Inventory[[#This Row],[Stockout_Risk_Score]] &gt;= 0.6, "High",
      IF(Inventory[[#This Row],[Stockout_Risk_Score]] &gt;= 0.3, "Medium", "Low")
   )
)</f>
        <v>Critical</v>
      </c>
      <c r="R2094">
        <f>Inventory[[#This Row],[Lead_Time_Days]]*0.8</f>
        <v>3.2</v>
      </c>
      <c r="S2094">
        <f>MAX(0,Inventory[[#This Row],[Daily_Demand]]*Inventory[[#This Row],[Adj_Lead_Time]]+Inventory[[#This Row],[Safety_Stock]]-Inventory[[#This Row],[Current_Inventory]])</f>
        <v>0</v>
      </c>
    </row>
    <row r="2095" spans="1:19" x14ac:dyDescent="0.25">
      <c r="A2095">
        <v>2094</v>
      </c>
      <c r="B2095" t="s">
        <v>2116</v>
      </c>
      <c r="C2095" s="4" t="s">
        <v>17</v>
      </c>
      <c r="D2095" t="s">
        <v>18</v>
      </c>
      <c r="E2095" s="4">
        <v>101</v>
      </c>
      <c r="F2095" s="4">
        <v>12</v>
      </c>
      <c r="G2095" s="4">
        <v>503</v>
      </c>
      <c r="H2095" s="4">
        <v>30</v>
      </c>
      <c r="I2095" s="4">
        <v>215</v>
      </c>
      <c r="J2095" s="6">
        <v>90.34</v>
      </c>
      <c r="K2095" s="4">
        <v>0.8</v>
      </c>
      <c r="L2095" s="4" t="s">
        <v>27</v>
      </c>
      <c r="M2095" s="4">
        <f>Inventory[[#This Row],[Daily_Demand]]*Inventory[[#This Row],[Lead_Time_Days]]</f>
        <v>1212</v>
      </c>
      <c r="N2095" s="4">
        <f>MAX(0, Inventory[[#This Row],[Demand_Duration_Lead_time]]+Inventory[[#This Row],[Safety_Stock]]-Inventory[[#This Row],[Current_Inventory]])</f>
        <v>739</v>
      </c>
      <c r="O20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95" s="8">
        <f>Inventory[[#This Row],[Current_Inventory]]*Inventory[[#This Row],[Unit_Cost]]</f>
        <v>45441.020000000004</v>
      </c>
      <c r="Q2095" t="str">
        <f>IF(Inventory[[#This Row],[Stockout_Risk_Score]] &gt;= 0.8, "Critical",
   IF(Inventory[[#This Row],[Stockout_Risk_Score]] &gt;= 0.6, "High",
      IF(Inventory[[#This Row],[Stockout_Risk_Score]] &gt;= 0.3, "Medium", "Low")
   )
)</f>
        <v>Critical</v>
      </c>
      <c r="R2095">
        <f>Inventory[[#This Row],[Lead_Time_Days]]*0.8</f>
        <v>9.6000000000000014</v>
      </c>
      <c r="S2095">
        <f>MAX(0,Inventory[[#This Row],[Daily_Demand]]*Inventory[[#This Row],[Adj_Lead_Time]]+Inventory[[#This Row],[Safety_Stock]]-Inventory[[#This Row],[Current_Inventory]])</f>
        <v>496.60000000000014</v>
      </c>
    </row>
    <row r="2096" spans="1:19" x14ac:dyDescent="0.25">
      <c r="A2096">
        <v>2095</v>
      </c>
      <c r="B2096" t="s">
        <v>2117</v>
      </c>
      <c r="C2096" s="4" t="s">
        <v>26</v>
      </c>
      <c r="D2096" t="s">
        <v>22</v>
      </c>
      <c r="E2096" s="4">
        <v>43</v>
      </c>
      <c r="F2096" s="4">
        <v>7</v>
      </c>
      <c r="G2096" s="4">
        <v>501</v>
      </c>
      <c r="H2096" s="4">
        <v>152</v>
      </c>
      <c r="I2096" s="4">
        <v>316</v>
      </c>
      <c r="J2096" s="6">
        <v>473.15</v>
      </c>
      <c r="K2096" s="4">
        <v>0.53500000000000003</v>
      </c>
      <c r="L2096" s="4" t="s">
        <v>27</v>
      </c>
      <c r="M2096" s="4">
        <f>Inventory[[#This Row],[Daily_Demand]]*Inventory[[#This Row],[Lead_Time_Days]]</f>
        <v>301</v>
      </c>
      <c r="N2096" s="4">
        <f>MAX(0, Inventory[[#This Row],[Demand_Duration_Lead_time]]+Inventory[[#This Row],[Safety_Stock]]-Inventory[[#This Row],[Current_Inventory]])</f>
        <v>0</v>
      </c>
      <c r="O20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96" s="8">
        <f>Inventory[[#This Row],[Current_Inventory]]*Inventory[[#This Row],[Unit_Cost]]</f>
        <v>237048.15</v>
      </c>
      <c r="Q2096" t="str">
        <f>IF(Inventory[[#This Row],[Stockout_Risk_Score]] &gt;= 0.8, "Critical",
   IF(Inventory[[#This Row],[Stockout_Risk_Score]] &gt;= 0.6, "High",
      IF(Inventory[[#This Row],[Stockout_Risk_Score]] &gt;= 0.3, "Medium", "Low")
   )
)</f>
        <v>Medium</v>
      </c>
      <c r="R2096">
        <f>Inventory[[#This Row],[Lead_Time_Days]]*0.8</f>
        <v>5.6000000000000005</v>
      </c>
      <c r="S2096">
        <f>MAX(0,Inventory[[#This Row],[Daily_Demand]]*Inventory[[#This Row],[Adj_Lead_Time]]+Inventory[[#This Row],[Safety_Stock]]-Inventory[[#This Row],[Current_Inventory]])</f>
        <v>0</v>
      </c>
    </row>
    <row r="2097" spans="1:19" x14ac:dyDescent="0.25">
      <c r="A2097">
        <v>2096</v>
      </c>
      <c r="B2097" t="s">
        <v>2118</v>
      </c>
      <c r="C2097" s="4" t="s">
        <v>21</v>
      </c>
      <c r="D2097" t="s">
        <v>22</v>
      </c>
      <c r="E2097" s="4">
        <v>60</v>
      </c>
      <c r="F2097" s="4">
        <v>3</v>
      </c>
      <c r="G2097" s="4">
        <v>256</v>
      </c>
      <c r="H2097" s="4">
        <v>257</v>
      </c>
      <c r="I2097" s="4">
        <v>142</v>
      </c>
      <c r="J2097" s="6">
        <v>1571.04</v>
      </c>
      <c r="K2097" s="4">
        <v>0.67500000000000004</v>
      </c>
      <c r="L2097" s="4" t="s">
        <v>15</v>
      </c>
      <c r="M2097" s="4">
        <f>Inventory[[#This Row],[Daily_Demand]]*Inventory[[#This Row],[Lead_Time_Days]]</f>
        <v>180</v>
      </c>
      <c r="N2097" s="4">
        <f>MAX(0, Inventory[[#This Row],[Demand_Duration_Lead_time]]+Inventory[[#This Row],[Safety_Stock]]-Inventory[[#This Row],[Current_Inventory]])</f>
        <v>181</v>
      </c>
      <c r="O20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097" s="8">
        <f>Inventory[[#This Row],[Current_Inventory]]*Inventory[[#This Row],[Unit_Cost]]</f>
        <v>402186.23999999999</v>
      </c>
      <c r="Q2097" t="str">
        <f>IF(Inventory[[#This Row],[Stockout_Risk_Score]] &gt;= 0.8, "Critical",
   IF(Inventory[[#This Row],[Stockout_Risk_Score]] &gt;= 0.6, "High",
      IF(Inventory[[#This Row],[Stockout_Risk_Score]] &gt;= 0.3, "Medium", "Low")
   )
)</f>
        <v>High</v>
      </c>
      <c r="R2097">
        <f>Inventory[[#This Row],[Lead_Time_Days]]*0.8</f>
        <v>2.4000000000000004</v>
      </c>
      <c r="S2097">
        <f>MAX(0,Inventory[[#This Row],[Daily_Demand]]*Inventory[[#This Row],[Adj_Lead_Time]]+Inventory[[#This Row],[Safety_Stock]]-Inventory[[#This Row],[Current_Inventory]])</f>
        <v>145</v>
      </c>
    </row>
    <row r="2098" spans="1:19" x14ac:dyDescent="0.25">
      <c r="A2098">
        <v>2097</v>
      </c>
      <c r="B2098" t="s">
        <v>2119</v>
      </c>
      <c r="C2098" s="4" t="s">
        <v>41</v>
      </c>
      <c r="D2098" t="s">
        <v>14</v>
      </c>
      <c r="E2098" s="4">
        <v>111</v>
      </c>
      <c r="F2098" s="4">
        <v>5</v>
      </c>
      <c r="G2098" s="4">
        <v>544</v>
      </c>
      <c r="H2098" s="4">
        <v>10</v>
      </c>
      <c r="I2098" s="4">
        <v>222</v>
      </c>
      <c r="J2098" s="6">
        <v>428.56</v>
      </c>
      <c r="K2098" s="4">
        <v>0.72799999999999998</v>
      </c>
      <c r="L2098" s="4" t="s">
        <v>15</v>
      </c>
      <c r="M2098" s="4">
        <f>Inventory[[#This Row],[Daily_Demand]]*Inventory[[#This Row],[Lead_Time_Days]]</f>
        <v>555</v>
      </c>
      <c r="N2098" s="4">
        <f>MAX(0, Inventory[[#This Row],[Demand_Duration_Lead_time]]+Inventory[[#This Row],[Safety_Stock]]-Inventory[[#This Row],[Current_Inventory]])</f>
        <v>21</v>
      </c>
      <c r="O20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98" s="8">
        <f>Inventory[[#This Row],[Current_Inventory]]*Inventory[[#This Row],[Unit_Cost]]</f>
        <v>233136.64000000001</v>
      </c>
      <c r="Q2098" t="str">
        <f>IF(Inventory[[#This Row],[Stockout_Risk_Score]] &gt;= 0.8, "Critical",
   IF(Inventory[[#This Row],[Stockout_Risk_Score]] &gt;= 0.6, "High",
      IF(Inventory[[#This Row],[Stockout_Risk_Score]] &gt;= 0.3, "Medium", "Low")
   )
)</f>
        <v>High</v>
      </c>
      <c r="R2098">
        <f>Inventory[[#This Row],[Lead_Time_Days]]*0.8</f>
        <v>4</v>
      </c>
      <c r="S2098">
        <f>MAX(0,Inventory[[#This Row],[Daily_Demand]]*Inventory[[#This Row],[Adj_Lead_Time]]+Inventory[[#This Row],[Safety_Stock]]-Inventory[[#This Row],[Current_Inventory]])</f>
        <v>0</v>
      </c>
    </row>
    <row r="2099" spans="1:19" x14ac:dyDescent="0.25">
      <c r="A2099">
        <v>2098</v>
      </c>
      <c r="B2099" t="s">
        <v>2120</v>
      </c>
      <c r="C2099" s="4" t="s">
        <v>41</v>
      </c>
      <c r="D2099" t="s">
        <v>14</v>
      </c>
      <c r="E2099" s="4">
        <v>131</v>
      </c>
      <c r="F2099" s="4">
        <v>3</v>
      </c>
      <c r="G2099" s="4">
        <v>358</v>
      </c>
      <c r="H2099" s="4">
        <v>283</v>
      </c>
      <c r="I2099" s="4">
        <v>113</v>
      </c>
      <c r="J2099" s="6">
        <v>1411.61</v>
      </c>
      <c r="K2099" s="4">
        <v>8.0000000000000002E-3</v>
      </c>
      <c r="L2099" s="4" t="s">
        <v>19</v>
      </c>
      <c r="M2099" s="4">
        <f>Inventory[[#This Row],[Daily_Demand]]*Inventory[[#This Row],[Lead_Time_Days]]</f>
        <v>393</v>
      </c>
      <c r="N2099" s="4">
        <f>MAX(0, Inventory[[#This Row],[Demand_Duration_Lead_time]]+Inventory[[#This Row],[Safety_Stock]]-Inventory[[#This Row],[Current_Inventory]])</f>
        <v>318</v>
      </c>
      <c r="O20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099" s="8">
        <f>Inventory[[#This Row],[Current_Inventory]]*Inventory[[#This Row],[Unit_Cost]]</f>
        <v>505356.37999999995</v>
      </c>
      <c r="Q2099" t="str">
        <f>IF(Inventory[[#This Row],[Stockout_Risk_Score]] &gt;= 0.8, "Critical",
   IF(Inventory[[#This Row],[Stockout_Risk_Score]] &gt;= 0.6, "High",
      IF(Inventory[[#This Row],[Stockout_Risk_Score]] &gt;= 0.3, "Medium", "Low")
   )
)</f>
        <v>Low</v>
      </c>
      <c r="R2099">
        <f>Inventory[[#This Row],[Lead_Time_Days]]*0.8</f>
        <v>2.4000000000000004</v>
      </c>
      <c r="S2099">
        <f>MAX(0,Inventory[[#This Row],[Daily_Demand]]*Inventory[[#This Row],[Adj_Lead_Time]]+Inventory[[#This Row],[Safety_Stock]]-Inventory[[#This Row],[Current_Inventory]])</f>
        <v>239.40000000000009</v>
      </c>
    </row>
    <row r="2100" spans="1:19" x14ac:dyDescent="0.25">
      <c r="A2100">
        <v>2099</v>
      </c>
      <c r="B2100" t="s">
        <v>2121</v>
      </c>
      <c r="C2100" s="4" t="s">
        <v>41</v>
      </c>
      <c r="D2100" t="s">
        <v>22</v>
      </c>
      <c r="E2100" s="4">
        <v>17</v>
      </c>
      <c r="F2100" s="4">
        <v>10</v>
      </c>
      <c r="G2100" s="4">
        <v>287</v>
      </c>
      <c r="H2100" s="4">
        <v>250</v>
      </c>
      <c r="I2100" s="4">
        <v>175</v>
      </c>
      <c r="J2100" s="6">
        <v>1718.28</v>
      </c>
      <c r="K2100" s="4">
        <v>0.10199999999999999</v>
      </c>
      <c r="L2100" s="4" t="s">
        <v>27</v>
      </c>
      <c r="M2100" s="4">
        <f>Inventory[[#This Row],[Daily_Demand]]*Inventory[[#This Row],[Lead_Time_Days]]</f>
        <v>170</v>
      </c>
      <c r="N2100" s="4">
        <f>MAX(0, Inventory[[#This Row],[Demand_Duration_Lead_time]]+Inventory[[#This Row],[Safety_Stock]]-Inventory[[#This Row],[Current_Inventory]])</f>
        <v>133</v>
      </c>
      <c r="O21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00" s="8">
        <f>Inventory[[#This Row],[Current_Inventory]]*Inventory[[#This Row],[Unit_Cost]]</f>
        <v>493146.36</v>
      </c>
      <c r="Q2100" t="str">
        <f>IF(Inventory[[#This Row],[Stockout_Risk_Score]] &gt;= 0.8, "Critical",
   IF(Inventory[[#This Row],[Stockout_Risk_Score]] &gt;= 0.6, "High",
      IF(Inventory[[#This Row],[Stockout_Risk_Score]] &gt;= 0.3, "Medium", "Low")
   )
)</f>
        <v>Low</v>
      </c>
      <c r="R2100">
        <f>Inventory[[#This Row],[Lead_Time_Days]]*0.8</f>
        <v>8</v>
      </c>
      <c r="S2100">
        <f>MAX(0,Inventory[[#This Row],[Daily_Demand]]*Inventory[[#This Row],[Adj_Lead_Time]]+Inventory[[#This Row],[Safety_Stock]]-Inventory[[#This Row],[Current_Inventory]])</f>
        <v>99</v>
      </c>
    </row>
    <row r="2101" spans="1:19" x14ac:dyDescent="0.25">
      <c r="A2101">
        <v>2100</v>
      </c>
      <c r="B2101" t="s">
        <v>2122</v>
      </c>
      <c r="C2101" s="4" t="s">
        <v>21</v>
      </c>
      <c r="D2101" t="s">
        <v>18</v>
      </c>
      <c r="E2101" s="4">
        <v>130</v>
      </c>
      <c r="F2101" s="4">
        <v>4</v>
      </c>
      <c r="G2101" s="4">
        <v>285</v>
      </c>
      <c r="H2101" s="4">
        <v>67</v>
      </c>
      <c r="I2101" s="4">
        <v>279</v>
      </c>
      <c r="J2101" s="6">
        <v>1920.47</v>
      </c>
      <c r="K2101" s="4">
        <v>0.59699999999999998</v>
      </c>
      <c r="L2101" s="4" t="s">
        <v>15</v>
      </c>
      <c r="M2101" s="4">
        <f>Inventory[[#This Row],[Daily_Demand]]*Inventory[[#This Row],[Lead_Time_Days]]</f>
        <v>520</v>
      </c>
      <c r="N2101" s="4">
        <f>MAX(0, Inventory[[#This Row],[Demand_Duration_Lead_time]]+Inventory[[#This Row],[Safety_Stock]]-Inventory[[#This Row],[Current_Inventory]])</f>
        <v>302</v>
      </c>
      <c r="O21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01" s="8">
        <f>Inventory[[#This Row],[Current_Inventory]]*Inventory[[#This Row],[Unit_Cost]]</f>
        <v>547333.94999999995</v>
      </c>
      <c r="Q2101" t="str">
        <f>IF(Inventory[[#This Row],[Stockout_Risk_Score]] &gt;= 0.8, "Critical",
   IF(Inventory[[#This Row],[Stockout_Risk_Score]] &gt;= 0.6, "High",
      IF(Inventory[[#This Row],[Stockout_Risk_Score]] &gt;= 0.3, "Medium", "Low")
   )
)</f>
        <v>Medium</v>
      </c>
      <c r="R2101">
        <f>Inventory[[#This Row],[Lead_Time_Days]]*0.8</f>
        <v>3.2</v>
      </c>
      <c r="S2101">
        <f>MAX(0,Inventory[[#This Row],[Daily_Demand]]*Inventory[[#This Row],[Adj_Lead_Time]]+Inventory[[#This Row],[Safety_Stock]]-Inventory[[#This Row],[Current_Inventory]])</f>
        <v>198</v>
      </c>
    </row>
    <row r="2102" spans="1:19" x14ac:dyDescent="0.25">
      <c r="A2102">
        <v>2101</v>
      </c>
      <c r="B2102" t="s">
        <v>2123</v>
      </c>
      <c r="C2102" s="4" t="s">
        <v>21</v>
      </c>
      <c r="D2102" t="s">
        <v>18</v>
      </c>
      <c r="E2102" s="4">
        <v>188</v>
      </c>
      <c r="F2102" s="4">
        <v>11</v>
      </c>
      <c r="G2102" s="4">
        <v>547</v>
      </c>
      <c r="H2102" s="4">
        <v>135</v>
      </c>
      <c r="I2102" s="4">
        <v>154</v>
      </c>
      <c r="J2102" s="6">
        <v>974.78</v>
      </c>
      <c r="K2102" s="4">
        <v>7.0000000000000001E-3</v>
      </c>
      <c r="L2102" s="4" t="s">
        <v>27</v>
      </c>
      <c r="M2102" s="4">
        <f>Inventory[[#This Row],[Daily_Demand]]*Inventory[[#This Row],[Lead_Time_Days]]</f>
        <v>2068</v>
      </c>
      <c r="N2102" s="4">
        <f>MAX(0, Inventory[[#This Row],[Demand_Duration_Lead_time]]+Inventory[[#This Row],[Safety_Stock]]-Inventory[[#This Row],[Current_Inventory]])</f>
        <v>1656</v>
      </c>
      <c r="O21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02" s="8">
        <f>Inventory[[#This Row],[Current_Inventory]]*Inventory[[#This Row],[Unit_Cost]]</f>
        <v>533204.66</v>
      </c>
      <c r="Q2102" t="str">
        <f>IF(Inventory[[#This Row],[Stockout_Risk_Score]] &gt;= 0.8, "Critical",
   IF(Inventory[[#This Row],[Stockout_Risk_Score]] &gt;= 0.6, "High",
      IF(Inventory[[#This Row],[Stockout_Risk_Score]] &gt;= 0.3, "Medium", "Low")
   )
)</f>
        <v>Low</v>
      </c>
      <c r="R2102">
        <f>Inventory[[#This Row],[Lead_Time_Days]]*0.8</f>
        <v>8.8000000000000007</v>
      </c>
      <c r="S2102">
        <f>MAX(0,Inventory[[#This Row],[Daily_Demand]]*Inventory[[#This Row],[Adj_Lead_Time]]+Inventory[[#This Row],[Safety_Stock]]-Inventory[[#This Row],[Current_Inventory]])</f>
        <v>1242.4000000000001</v>
      </c>
    </row>
    <row r="2103" spans="1:19" x14ac:dyDescent="0.25">
      <c r="A2103">
        <v>2102</v>
      </c>
      <c r="B2103" t="s">
        <v>2124</v>
      </c>
      <c r="C2103" s="4" t="s">
        <v>13</v>
      </c>
      <c r="D2103" t="s">
        <v>18</v>
      </c>
      <c r="E2103" s="4">
        <v>198</v>
      </c>
      <c r="F2103" s="4">
        <v>11</v>
      </c>
      <c r="G2103" s="4">
        <v>111</v>
      </c>
      <c r="H2103" s="4">
        <v>61</v>
      </c>
      <c r="I2103" s="4">
        <v>258</v>
      </c>
      <c r="J2103" s="6">
        <v>1943.66</v>
      </c>
      <c r="K2103" s="4">
        <v>0.90900000000000003</v>
      </c>
      <c r="L2103" s="4" t="s">
        <v>27</v>
      </c>
      <c r="M2103" s="4">
        <f>Inventory[[#This Row],[Daily_Demand]]*Inventory[[#This Row],[Lead_Time_Days]]</f>
        <v>2178</v>
      </c>
      <c r="N2103" s="4">
        <f>MAX(0, Inventory[[#This Row],[Demand_Duration_Lead_time]]+Inventory[[#This Row],[Safety_Stock]]-Inventory[[#This Row],[Current_Inventory]])</f>
        <v>2128</v>
      </c>
      <c r="O21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03" s="8">
        <f>Inventory[[#This Row],[Current_Inventory]]*Inventory[[#This Row],[Unit_Cost]]</f>
        <v>215746.26</v>
      </c>
      <c r="Q2103" t="str">
        <f>IF(Inventory[[#This Row],[Stockout_Risk_Score]] &gt;= 0.8, "Critical",
   IF(Inventory[[#This Row],[Stockout_Risk_Score]] &gt;= 0.6, "High",
      IF(Inventory[[#This Row],[Stockout_Risk_Score]] &gt;= 0.3, "Medium", "Low")
   )
)</f>
        <v>Critical</v>
      </c>
      <c r="R2103">
        <f>Inventory[[#This Row],[Lead_Time_Days]]*0.8</f>
        <v>8.8000000000000007</v>
      </c>
      <c r="S2103">
        <f>MAX(0,Inventory[[#This Row],[Daily_Demand]]*Inventory[[#This Row],[Adj_Lead_Time]]+Inventory[[#This Row],[Safety_Stock]]-Inventory[[#This Row],[Current_Inventory]])</f>
        <v>1692.4</v>
      </c>
    </row>
    <row r="2104" spans="1:19" x14ac:dyDescent="0.25">
      <c r="A2104">
        <v>2103</v>
      </c>
      <c r="B2104" t="s">
        <v>2125</v>
      </c>
      <c r="C2104" s="4" t="s">
        <v>26</v>
      </c>
      <c r="D2104" t="s">
        <v>14</v>
      </c>
      <c r="E2104" s="4">
        <v>60</v>
      </c>
      <c r="F2104" s="4">
        <v>7</v>
      </c>
      <c r="G2104" s="4">
        <v>267</v>
      </c>
      <c r="H2104" s="4">
        <v>232</v>
      </c>
      <c r="I2104" s="4">
        <v>111</v>
      </c>
      <c r="J2104" s="6">
        <v>852.66</v>
      </c>
      <c r="K2104" s="4">
        <v>0.49</v>
      </c>
      <c r="L2104" s="4" t="s">
        <v>27</v>
      </c>
      <c r="M2104" s="4">
        <f>Inventory[[#This Row],[Daily_Demand]]*Inventory[[#This Row],[Lead_Time_Days]]</f>
        <v>420</v>
      </c>
      <c r="N2104" s="4">
        <f>MAX(0, Inventory[[#This Row],[Demand_Duration_Lead_time]]+Inventory[[#This Row],[Safety_Stock]]-Inventory[[#This Row],[Current_Inventory]])</f>
        <v>385</v>
      </c>
      <c r="O21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04" s="8">
        <f>Inventory[[#This Row],[Current_Inventory]]*Inventory[[#This Row],[Unit_Cost]]</f>
        <v>227660.22</v>
      </c>
      <c r="Q2104" t="str">
        <f>IF(Inventory[[#This Row],[Stockout_Risk_Score]] &gt;= 0.8, "Critical",
   IF(Inventory[[#This Row],[Stockout_Risk_Score]] &gt;= 0.6, "High",
      IF(Inventory[[#This Row],[Stockout_Risk_Score]] &gt;= 0.3, "Medium", "Low")
   )
)</f>
        <v>Medium</v>
      </c>
      <c r="R2104">
        <f>Inventory[[#This Row],[Lead_Time_Days]]*0.8</f>
        <v>5.6000000000000005</v>
      </c>
      <c r="S2104">
        <f>MAX(0,Inventory[[#This Row],[Daily_Demand]]*Inventory[[#This Row],[Adj_Lead_Time]]+Inventory[[#This Row],[Safety_Stock]]-Inventory[[#This Row],[Current_Inventory]])</f>
        <v>301</v>
      </c>
    </row>
    <row r="2105" spans="1:19" x14ac:dyDescent="0.25">
      <c r="A2105">
        <v>2104</v>
      </c>
      <c r="B2105" t="s">
        <v>2126</v>
      </c>
      <c r="C2105" s="4" t="s">
        <v>13</v>
      </c>
      <c r="D2105" t="s">
        <v>18</v>
      </c>
      <c r="E2105" s="4">
        <v>32</v>
      </c>
      <c r="F2105" s="4">
        <v>2</v>
      </c>
      <c r="G2105" s="4">
        <v>38</v>
      </c>
      <c r="H2105" s="4">
        <v>278</v>
      </c>
      <c r="I2105" s="4">
        <v>289</v>
      </c>
      <c r="J2105" s="6">
        <v>475.35</v>
      </c>
      <c r="K2105" s="4">
        <v>0.25800000000000001</v>
      </c>
      <c r="L2105" s="4" t="s">
        <v>27</v>
      </c>
      <c r="M2105" s="4">
        <f>Inventory[[#This Row],[Daily_Demand]]*Inventory[[#This Row],[Lead_Time_Days]]</f>
        <v>64</v>
      </c>
      <c r="N2105" s="4">
        <f>MAX(0, Inventory[[#This Row],[Demand_Duration_Lead_time]]+Inventory[[#This Row],[Safety_Stock]]-Inventory[[#This Row],[Current_Inventory]])</f>
        <v>304</v>
      </c>
      <c r="O21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05" s="8">
        <f>Inventory[[#This Row],[Current_Inventory]]*Inventory[[#This Row],[Unit_Cost]]</f>
        <v>18063.3</v>
      </c>
      <c r="Q2105" t="str">
        <f>IF(Inventory[[#This Row],[Stockout_Risk_Score]] &gt;= 0.8, "Critical",
   IF(Inventory[[#This Row],[Stockout_Risk_Score]] &gt;= 0.6, "High",
      IF(Inventory[[#This Row],[Stockout_Risk_Score]] &gt;= 0.3, "Medium", "Low")
   )
)</f>
        <v>Low</v>
      </c>
      <c r="R2105">
        <f>Inventory[[#This Row],[Lead_Time_Days]]*0.8</f>
        <v>1.6</v>
      </c>
      <c r="S2105">
        <f>MAX(0,Inventory[[#This Row],[Daily_Demand]]*Inventory[[#This Row],[Adj_Lead_Time]]+Inventory[[#This Row],[Safety_Stock]]-Inventory[[#This Row],[Current_Inventory]])</f>
        <v>291.2</v>
      </c>
    </row>
    <row r="2106" spans="1:19" x14ac:dyDescent="0.25">
      <c r="A2106">
        <v>2105</v>
      </c>
      <c r="B2106" t="s">
        <v>2127</v>
      </c>
      <c r="C2106" s="4" t="s">
        <v>26</v>
      </c>
      <c r="D2106" t="s">
        <v>18</v>
      </c>
      <c r="E2106" s="4">
        <v>68</v>
      </c>
      <c r="F2106" s="4">
        <v>14</v>
      </c>
      <c r="G2106" s="4">
        <v>409</v>
      </c>
      <c r="H2106" s="4">
        <v>105</v>
      </c>
      <c r="I2106" s="4">
        <v>110</v>
      </c>
      <c r="J2106" s="6">
        <v>1052.1500000000001</v>
      </c>
      <c r="K2106" s="4">
        <v>0.39400000000000002</v>
      </c>
      <c r="L2106" s="4" t="s">
        <v>19</v>
      </c>
      <c r="M2106" s="4">
        <f>Inventory[[#This Row],[Daily_Demand]]*Inventory[[#This Row],[Lead_Time_Days]]</f>
        <v>952</v>
      </c>
      <c r="N2106" s="4">
        <f>MAX(0, Inventory[[#This Row],[Demand_Duration_Lead_time]]+Inventory[[#This Row],[Safety_Stock]]-Inventory[[#This Row],[Current_Inventory]])</f>
        <v>648</v>
      </c>
      <c r="O21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06" s="8">
        <f>Inventory[[#This Row],[Current_Inventory]]*Inventory[[#This Row],[Unit_Cost]]</f>
        <v>430329.35000000003</v>
      </c>
      <c r="Q2106" t="str">
        <f>IF(Inventory[[#This Row],[Stockout_Risk_Score]] &gt;= 0.8, "Critical",
   IF(Inventory[[#This Row],[Stockout_Risk_Score]] &gt;= 0.6, "High",
      IF(Inventory[[#This Row],[Stockout_Risk_Score]] &gt;= 0.3, "Medium", "Low")
   )
)</f>
        <v>Medium</v>
      </c>
      <c r="R2106">
        <f>Inventory[[#This Row],[Lead_Time_Days]]*0.8</f>
        <v>11.200000000000001</v>
      </c>
      <c r="S2106">
        <f>MAX(0,Inventory[[#This Row],[Daily_Demand]]*Inventory[[#This Row],[Adj_Lead_Time]]+Inventory[[#This Row],[Safety_Stock]]-Inventory[[#This Row],[Current_Inventory]])</f>
        <v>457.6</v>
      </c>
    </row>
    <row r="2107" spans="1:19" x14ac:dyDescent="0.25">
      <c r="A2107">
        <v>2106</v>
      </c>
      <c r="B2107" t="s">
        <v>2128</v>
      </c>
      <c r="C2107" s="4" t="s">
        <v>21</v>
      </c>
      <c r="D2107" t="s">
        <v>22</v>
      </c>
      <c r="E2107" s="4">
        <v>75</v>
      </c>
      <c r="F2107" s="4">
        <v>12</v>
      </c>
      <c r="G2107" s="4">
        <v>407</v>
      </c>
      <c r="H2107" s="4">
        <v>282</v>
      </c>
      <c r="I2107" s="4">
        <v>395</v>
      </c>
      <c r="J2107" s="6">
        <v>1317.16</v>
      </c>
      <c r="K2107" s="4">
        <v>0.85099999999999998</v>
      </c>
      <c r="L2107" s="4" t="s">
        <v>15</v>
      </c>
      <c r="M2107" s="4">
        <f>Inventory[[#This Row],[Daily_Demand]]*Inventory[[#This Row],[Lead_Time_Days]]</f>
        <v>900</v>
      </c>
      <c r="N2107" s="4">
        <f>MAX(0, Inventory[[#This Row],[Demand_Duration_Lead_time]]+Inventory[[#This Row],[Safety_Stock]]-Inventory[[#This Row],[Current_Inventory]])</f>
        <v>775</v>
      </c>
      <c r="O21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07" s="8">
        <f>Inventory[[#This Row],[Current_Inventory]]*Inventory[[#This Row],[Unit_Cost]]</f>
        <v>536084.12</v>
      </c>
      <c r="Q2107" t="str">
        <f>IF(Inventory[[#This Row],[Stockout_Risk_Score]] &gt;= 0.8, "Critical",
   IF(Inventory[[#This Row],[Stockout_Risk_Score]] &gt;= 0.6, "High",
      IF(Inventory[[#This Row],[Stockout_Risk_Score]] &gt;= 0.3, "Medium", "Low")
   )
)</f>
        <v>Critical</v>
      </c>
      <c r="R2107">
        <f>Inventory[[#This Row],[Lead_Time_Days]]*0.8</f>
        <v>9.6000000000000014</v>
      </c>
      <c r="S2107">
        <f>MAX(0,Inventory[[#This Row],[Daily_Demand]]*Inventory[[#This Row],[Adj_Lead_Time]]+Inventory[[#This Row],[Safety_Stock]]-Inventory[[#This Row],[Current_Inventory]])</f>
        <v>595.00000000000011</v>
      </c>
    </row>
    <row r="2108" spans="1:19" x14ac:dyDescent="0.25">
      <c r="A2108">
        <v>2107</v>
      </c>
      <c r="B2108" t="s">
        <v>2129</v>
      </c>
      <c r="C2108" s="4" t="s">
        <v>21</v>
      </c>
      <c r="D2108" t="s">
        <v>18</v>
      </c>
      <c r="E2108" s="4">
        <v>196</v>
      </c>
      <c r="F2108" s="4">
        <v>11</v>
      </c>
      <c r="G2108" s="4">
        <v>634</v>
      </c>
      <c r="H2108" s="4">
        <v>70</v>
      </c>
      <c r="I2108" s="4">
        <v>61</v>
      </c>
      <c r="J2108" s="6">
        <v>943.03</v>
      </c>
      <c r="K2108" s="4">
        <v>0.92700000000000005</v>
      </c>
      <c r="L2108" s="4" t="s">
        <v>27</v>
      </c>
      <c r="M2108" s="4">
        <f>Inventory[[#This Row],[Daily_Demand]]*Inventory[[#This Row],[Lead_Time_Days]]</f>
        <v>2156</v>
      </c>
      <c r="N2108" s="4">
        <f>MAX(0, Inventory[[#This Row],[Demand_Duration_Lead_time]]+Inventory[[#This Row],[Safety_Stock]]-Inventory[[#This Row],[Current_Inventory]])</f>
        <v>1592</v>
      </c>
      <c r="O21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08" s="8">
        <f>Inventory[[#This Row],[Current_Inventory]]*Inventory[[#This Row],[Unit_Cost]]</f>
        <v>597881.02</v>
      </c>
      <c r="Q2108" t="str">
        <f>IF(Inventory[[#This Row],[Stockout_Risk_Score]] &gt;= 0.8, "Critical",
   IF(Inventory[[#This Row],[Stockout_Risk_Score]] &gt;= 0.6, "High",
      IF(Inventory[[#This Row],[Stockout_Risk_Score]] &gt;= 0.3, "Medium", "Low")
   )
)</f>
        <v>Critical</v>
      </c>
      <c r="R2108">
        <f>Inventory[[#This Row],[Lead_Time_Days]]*0.8</f>
        <v>8.8000000000000007</v>
      </c>
      <c r="S2108">
        <f>MAX(0,Inventory[[#This Row],[Daily_Demand]]*Inventory[[#This Row],[Adj_Lead_Time]]+Inventory[[#This Row],[Safety_Stock]]-Inventory[[#This Row],[Current_Inventory]])</f>
        <v>1160.8000000000002</v>
      </c>
    </row>
    <row r="2109" spans="1:19" x14ac:dyDescent="0.25">
      <c r="A2109">
        <v>2108</v>
      </c>
      <c r="B2109" t="s">
        <v>2130</v>
      </c>
      <c r="C2109" s="4" t="s">
        <v>13</v>
      </c>
      <c r="D2109" t="s">
        <v>22</v>
      </c>
      <c r="E2109" s="4">
        <v>188</v>
      </c>
      <c r="F2109" s="4">
        <v>4</v>
      </c>
      <c r="G2109" s="4">
        <v>114</v>
      </c>
      <c r="H2109" s="4">
        <v>190</v>
      </c>
      <c r="I2109" s="4">
        <v>186</v>
      </c>
      <c r="J2109" s="6">
        <v>1155.5999999999999</v>
      </c>
      <c r="K2109" s="4">
        <v>0.11600000000000001</v>
      </c>
      <c r="L2109" s="4" t="s">
        <v>15</v>
      </c>
      <c r="M2109" s="4">
        <f>Inventory[[#This Row],[Daily_Demand]]*Inventory[[#This Row],[Lead_Time_Days]]</f>
        <v>752</v>
      </c>
      <c r="N2109" s="4">
        <f>MAX(0, Inventory[[#This Row],[Demand_Duration_Lead_time]]+Inventory[[#This Row],[Safety_Stock]]-Inventory[[#This Row],[Current_Inventory]])</f>
        <v>828</v>
      </c>
      <c r="O21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09" s="8">
        <f>Inventory[[#This Row],[Current_Inventory]]*Inventory[[#This Row],[Unit_Cost]]</f>
        <v>131738.4</v>
      </c>
      <c r="Q2109" t="str">
        <f>IF(Inventory[[#This Row],[Stockout_Risk_Score]] &gt;= 0.8, "Critical",
   IF(Inventory[[#This Row],[Stockout_Risk_Score]] &gt;= 0.6, "High",
      IF(Inventory[[#This Row],[Stockout_Risk_Score]] &gt;= 0.3, "Medium", "Low")
   )
)</f>
        <v>Low</v>
      </c>
      <c r="R2109">
        <f>Inventory[[#This Row],[Lead_Time_Days]]*0.8</f>
        <v>3.2</v>
      </c>
      <c r="S2109">
        <f>MAX(0,Inventory[[#This Row],[Daily_Demand]]*Inventory[[#This Row],[Adj_Lead_Time]]+Inventory[[#This Row],[Safety_Stock]]-Inventory[[#This Row],[Current_Inventory]])</f>
        <v>677.6</v>
      </c>
    </row>
    <row r="2110" spans="1:19" x14ac:dyDescent="0.25">
      <c r="A2110">
        <v>2109</v>
      </c>
      <c r="B2110" t="s">
        <v>2131</v>
      </c>
      <c r="C2110" s="4" t="s">
        <v>17</v>
      </c>
      <c r="D2110" t="s">
        <v>18</v>
      </c>
      <c r="E2110" s="4">
        <v>173</v>
      </c>
      <c r="F2110" s="4">
        <v>9</v>
      </c>
      <c r="G2110" s="4">
        <v>449</v>
      </c>
      <c r="H2110" s="4">
        <v>142</v>
      </c>
      <c r="I2110" s="4">
        <v>244</v>
      </c>
      <c r="J2110" s="6">
        <v>862</v>
      </c>
      <c r="K2110" s="4">
        <v>0.77800000000000002</v>
      </c>
      <c r="L2110" s="4" t="s">
        <v>15</v>
      </c>
      <c r="M2110" s="4">
        <f>Inventory[[#This Row],[Daily_Demand]]*Inventory[[#This Row],[Lead_Time_Days]]</f>
        <v>1557</v>
      </c>
      <c r="N2110" s="4">
        <f>MAX(0, Inventory[[#This Row],[Demand_Duration_Lead_time]]+Inventory[[#This Row],[Safety_Stock]]-Inventory[[#This Row],[Current_Inventory]])</f>
        <v>1250</v>
      </c>
      <c r="O21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10" s="8">
        <f>Inventory[[#This Row],[Current_Inventory]]*Inventory[[#This Row],[Unit_Cost]]</f>
        <v>387038</v>
      </c>
      <c r="Q2110" t="str">
        <f>IF(Inventory[[#This Row],[Stockout_Risk_Score]] &gt;= 0.8, "Critical",
   IF(Inventory[[#This Row],[Stockout_Risk_Score]] &gt;= 0.6, "High",
      IF(Inventory[[#This Row],[Stockout_Risk_Score]] &gt;= 0.3, "Medium", "Low")
   )
)</f>
        <v>High</v>
      </c>
      <c r="R2110">
        <f>Inventory[[#This Row],[Lead_Time_Days]]*0.8</f>
        <v>7.2</v>
      </c>
      <c r="S2110">
        <f>MAX(0,Inventory[[#This Row],[Daily_Demand]]*Inventory[[#This Row],[Adj_Lead_Time]]+Inventory[[#This Row],[Safety_Stock]]-Inventory[[#This Row],[Current_Inventory]])</f>
        <v>938.60000000000014</v>
      </c>
    </row>
    <row r="2111" spans="1:19" x14ac:dyDescent="0.25">
      <c r="A2111">
        <v>2110</v>
      </c>
      <c r="B2111" t="s">
        <v>2132</v>
      </c>
      <c r="C2111" s="4" t="s">
        <v>13</v>
      </c>
      <c r="D2111" t="s">
        <v>14</v>
      </c>
      <c r="E2111" s="4">
        <v>123</v>
      </c>
      <c r="F2111" s="4">
        <v>6</v>
      </c>
      <c r="G2111" s="4">
        <v>744</v>
      </c>
      <c r="H2111" s="4">
        <v>98</v>
      </c>
      <c r="I2111" s="4">
        <v>123</v>
      </c>
      <c r="J2111" s="6">
        <v>1073.29</v>
      </c>
      <c r="K2111" s="4">
        <v>0.57799999999999996</v>
      </c>
      <c r="L2111" s="4" t="s">
        <v>19</v>
      </c>
      <c r="M2111" s="4">
        <f>Inventory[[#This Row],[Daily_Demand]]*Inventory[[#This Row],[Lead_Time_Days]]</f>
        <v>738</v>
      </c>
      <c r="N2111" s="4">
        <f>MAX(0, Inventory[[#This Row],[Demand_Duration_Lead_time]]+Inventory[[#This Row],[Safety_Stock]]-Inventory[[#This Row],[Current_Inventory]])</f>
        <v>92</v>
      </c>
      <c r="O21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11" s="8">
        <f>Inventory[[#This Row],[Current_Inventory]]*Inventory[[#This Row],[Unit_Cost]]</f>
        <v>798527.76</v>
      </c>
      <c r="Q2111" t="str">
        <f>IF(Inventory[[#This Row],[Stockout_Risk_Score]] &gt;= 0.8, "Critical",
   IF(Inventory[[#This Row],[Stockout_Risk_Score]] &gt;= 0.6, "High",
      IF(Inventory[[#This Row],[Stockout_Risk_Score]] &gt;= 0.3, "Medium", "Low")
   )
)</f>
        <v>Medium</v>
      </c>
      <c r="R2111">
        <f>Inventory[[#This Row],[Lead_Time_Days]]*0.8</f>
        <v>4.8000000000000007</v>
      </c>
      <c r="S2111">
        <f>MAX(0,Inventory[[#This Row],[Daily_Demand]]*Inventory[[#This Row],[Adj_Lead_Time]]+Inventory[[#This Row],[Safety_Stock]]-Inventory[[#This Row],[Current_Inventory]])</f>
        <v>0</v>
      </c>
    </row>
    <row r="2112" spans="1:19" x14ac:dyDescent="0.25">
      <c r="A2112">
        <v>2111</v>
      </c>
      <c r="B2112" t="s">
        <v>2133</v>
      </c>
      <c r="C2112" s="4" t="s">
        <v>26</v>
      </c>
      <c r="D2112" t="s">
        <v>18</v>
      </c>
      <c r="E2112" s="4">
        <v>104</v>
      </c>
      <c r="F2112" s="4">
        <v>9</v>
      </c>
      <c r="G2112" s="4">
        <v>56</v>
      </c>
      <c r="H2112" s="4">
        <v>182</v>
      </c>
      <c r="I2112" s="4">
        <v>185</v>
      </c>
      <c r="J2112" s="6">
        <v>1907.56</v>
      </c>
      <c r="K2112" s="4">
        <v>0.58599999999999997</v>
      </c>
      <c r="L2112" s="4" t="s">
        <v>19</v>
      </c>
      <c r="M2112" s="4">
        <f>Inventory[[#This Row],[Daily_Demand]]*Inventory[[#This Row],[Lead_Time_Days]]</f>
        <v>936</v>
      </c>
      <c r="N2112" s="4">
        <f>MAX(0, Inventory[[#This Row],[Demand_Duration_Lead_time]]+Inventory[[#This Row],[Safety_Stock]]-Inventory[[#This Row],[Current_Inventory]])</f>
        <v>1062</v>
      </c>
      <c r="O21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12" s="8">
        <f>Inventory[[#This Row],[Current_Inventory]]*Inventory[[#This Row],[Unit_Cost]]</f>
        <v>106823.36</v>
      </c>
      <c r="Q2112" t="str">
        <f>IF(Inventory[[#This Row],[Stockout_Risk_Score]] &gt;= 0.8, "Critical",
   IF(Inventory[[#This Row],[Stockout_Risk_Score]] &gt;= 0.6, "High",
      IF(Inventory[[#This Row],[Stockout_Risk_Score]] &gt;= 0.3, "Medium", "Low")
   )
)</f>
        <v>Medium</v>
      </c>
      <c r="R2112">
        <f>Inventory[[#This Row],[Lead_Time_Days]]*0.8</f>
        <v>7.2</v>
      </c>
      <c r="S2112">
        <f>MAX(0,Inventory[[#This Row],[Daily_Demand]]*Inventory[[#This Row],[Adj_Lead_Time]]+Inventory[[#This Row],[Safety_Stock]]-Inventory[[#This Row],[Current_Inventory]])</f>
        <v>874.80000000000007</v>
      </c>
    </row>
    <row r="2113" spans="1:19" x14ac:dyDescent="0.25">
      <c r="A2113">
        <v>2112</v>
      </c>
      <c r="B2113" t="s">
        <v>2134</v>
      </c>
      <c r="C2113" s="4" t="s">
        <v>13</v>
      </c>
      <c r="D2113" t="s">
        <v>18</v>
      </c>
      <c r="E2113" s="4">
        <v>45</v>
      </c>
      <c r="F2113" s="4">
        <v>3</v>
      </c>
      <c r="G2113" s="4">
        <v>412</v>
      </c>
      <c r="H2113" s="4">
        <v>14</v>
      </c>
      <c r="I2113" s="4">
        <v>92</v>
      </c>
      <c r="J2113" s="6">
        <v>1024.67</v>
      </c>
      <c r="K2113" s="4">
        <v>0.77900000000000003</v>
      </c>
      <c r="L2113" s="4" t="s">
        <v>27</v>
      </c>
      <c r="M2113" s="4">
        <f>Inventory[[#This Row],[Daily_Demand]]*Inventory[[#This Row],[Lead_Time_Days]]</f>
        <v>135</v>
      </c>
      <c r="N2113" s="4">
        <f>MAX(0, Inventory[[#This Row],[Demand_Duration_Lead_time]]+Inventory[[#This Row],[Safety_Stock]]-Inventory[[#This Row],[Current_Inventory]])</f>
        <v>0</v>
      </c>
      <c r="O21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113" s="8">
        <f>Inventory[[#This Row],[Current_Inventory]]*Inventory[[#This Row],[Unit_Cost]]</f>
        <v>422164.04000000004</v>
      </c>
      <c r="Q2113" t="str">
        <f>IF(Inventory[[#This Row],[Stockout_Risk_Score]] &gt;= 0.8, "Critical",
   IF(Inventory[[#This Row],[Stockout_Risk_Score]] &gt;= 0.6, "High",
      IF(Inventory[[#This Row],[Stockout_Risk_Score]] &gt;= 0.3, "Medium", "Low")
   )
)</f>
        <v>High</v>
      </c>
      <c r="R2113">
        <f>Inventory[[#This Row],[Lead_Time_Days]]*0.8</f>
        <v>2.4000000000000004</v>
      </c>
      <c r="S2113">
        <f>MAX(0,Inventory[[#This Row],[Daily_Demand]]*Inventory[[#This Row],[Adj_Lead_Time]]+Inventory[[#This Row],[Safety_Stock]]-Inventory[[#This Row],[Current_Inventory]])</f>
        <v>0</v>
      </c>
    </row>
    <row r="2114" spans="1:19" x14ac:dyDescent="0.25">
      <c r="A2114">
        <v>2113</v>
      </c>
      <c r="B2114" t="s">
        <v>2135</v>
      </c>
      <c r="C2114" s="4" t="s">
        <v>41</v>
      </c>
      <c r="D2114" t="s">
        <v>22</v>
      </c>
      <c r="E2114" s="4">
        <v>8</v>
      </c>
      <c r="F2114" s="4">
        <v>8</v>
      </c>
      <c r="G2114" s="4">
        <v>592</v>
      </c>
      <c r="H2114" s="4">
        <v>213</v>
      </c>
      <c r="I2114" s="4">
        <v>88</v>
      </c>
      <c r="J2114" s="6">
        <v>543.70000000000005</v>
      </c>
      <c r="K2114" s="4">
        <v>0.223</v>
      </c>
      <c r="L2114" s="4" t="s">
        <v>27</v>
      </c>
      <c r="M2114" s="4">
        <f>Inventory[[#This Row],[Daily_Demand]]*Inventory[[#This Row],[Lead_Time_Days]]</f>
        <v>64</v>
      </c>
      <c r="N2114" s="4">
        <f>MAX(0, Inventory[[#This Row],[Demand_Duration_Lead_time]]+Inventory[[#This Row],[Safety_Stock]]-Inventory[[#This Row],[Current_Inventory]])</f>
        <v>0</v>
      </c>
      <c r="O21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114" s="8">
        <f>Inventory[[#This Row],[Current_Inventory]]*Inventory[[#This Row],[Unit_Cost]]</f>
        <v>321870.40000000002</v>
      </c>
      <c r="Q2114" t="str">
        <f>IF(Inventory[[#This Row],[Stockout_Risk_Score]] &gt;= 0.8, "Critical",
   IF(Inventory[[#This Row],[Stockout_Risk_Score]] &gt;= 0.6, "High",
      IF(Inventory[[#This Row],[Stockout_Risk_Score]] &gt;= 0.3, "Medium", "Low")
   )
)</f>
        <v>Low</v>
      </c>
      <c r="R2114">
        <f>Inventory[[#This Row],[Lead_Time_Days]]*0.8</f>
        <v>6.4</v>
      </c>
      <c r="S2114">
        <f>MAX(0,Inventory[[#This Row],[Daily_Demand]]*Inventory[[#This Row],[Adj_Lead_Time]]+Inventory[[#This Row],[Safety_Stock]]-Inventory[[#This Row],[Current_Inventory]])</f>
        <v>0</v>
      </c>
    </row>
    <row r="2115" spans="1:19" x14ac:dyDescent="0.25">
      <c r="A2115">
        <v>2114</v>
      </c>
      <c r="B2115" t="s">
        <v>2136</v>
      </c>
      <c r="C2115" s="4" t="s">
        <v>26</v>
      </c>
      <c r="D2115" t="s">
        <v>22</v>
      </c>
      <c r="E2115" s="4">
        <v>189</v>
      </c>
      <c r="F2115" s="4">
        <v>10</v>
      </c>
      <c r="G2115" s="4">
        <v>310</v>
      </c>
      <c r="H2115" s="4">
        <v>171</v>
      </c>
      <c r="I2115" s="4">
        <v>80</v>
      </c>
      <c r="J2115" s="6">
        <v>1529.56</v>
      </c>
      <c r="K2115" s="4">
        <v>0.53100000000000003</v>
      </c>
      <c r="L2115" s="4" t="s">
        <v>19</v>
      </c>
      <c r="M2115" s="4">
        <f>Inventory[[#This Row],[Daily_Demand]]*Inventory[[#This Row],[Lead_Time_Days]]</f>
        <v>1890</v>
      </c>
      <c r="N2115" s="4">
        <f>MAX(0, Inventory[[#This Row],[Demand_Duration_Lead_time]]+Inventory[[#This Row],[Safety_Stock]]-Inventory[[#This Row],[Current_Inventory]])</f>
        <v>1751</v>
      </c>
      <c r="O21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15" s="8">
        <f>Inventory[[#This Row],[Current_Inventory]]*Inventory[[#This Row],[Unit_Cost]]</f>
        <v>474163.6</v>
      </c>
      <c r="Q2115" t="str">
        <f>IF(Inventory[[#This Row],[Stockout_Risk_Score]] &gt;= 0.8, "Critical",
   IF(Inventory[[#This Row],[Stockout_Risk_Score]] &gt;= 0.6, "High",
      IF(Inventory[[#This Row],[Stockout_Risk_Score]] &gt;= 0.3, "Medium", "Low")
   )
)</f>
        <v>Medium</v>
      </c>
      <c r="R2115">
        <f>Inventory[[#This Row],[Lead_Time_Days]]*0.8</f>
        <v>8</v>
      </c>
      <c r="S2115">
        <f>MAX(0,Inventory[[#This Row],[Daily_Demand]]*Inventory[[#This Row],[Adj_Lead_Time]]+Inventory[[#This Row],[Safety_Stock]]-Inventory[[#This Row],[Current_Inventory]])</f>
        <v>1373</v>
      </c>
    </row>
    <row r="2116" spans="1:19" x14ac:dyDescent="0.25">
      <c r="A2116">
        <v>2115</v>
      </c>
      <c r="B2116" t="s">
        <v>2137</v>
      </c>
      <c r="C2116" s="4" t="s">
        <v>26</v>
      </c>
      <c r="D2116" t="s">
        <v>22</v>
      </c>
      <c r="E2116" s="4">
        <v>162</v>
      </c>
      <c r="F2116" s="4">
        <v>8</v>
      </c>
      <c r="G2116" s="4">
        <v>322</v>
      </c>
      <c r="H2116" s="4">
        <v>70</v>
      </c>
      <c r="I2116" s="4">
        <v>191</v>
      </c>
      <c r="J2116" s="6">
        <v>708.29</v>
      </c>
      <c r="K2116" s="4">
        <v>0.31900000000000001</v>
      </c>
      <c r="L2116" s="4" t="s">
        <v>15</v>
      </c>
      <c r="M2116" s="4">
        <f>Inventory[[#This Row],[Daily_Demand]]*Inventory[[#This Row],[Lead_Time_Days]]</f>
        <v>1296</v>
      </c>
      <c r="N2116" s="4">
        <f>MAX(0, Inventory[[#This Row],[Demand_Duration_Lead_time]]+Inventory[[#This Row],[Safety_Stock]]-Inventory[[#This Row],[Current_Inventory]])</f>
        <v>1044</v>
      </c>
      <c r="O21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16" s="8">
        <f>Inventory[[#This Row],[Current_Inventory]]*Inventory[[#This Row],[Unit_Cost]]</f>
        <v>228069.37999999998</v>
      </c>
      <c r="Q2116" t="str">
        <f>IF(Inventory[[#This Row],[Stockout_Risk_Score]] &gt;= 0.8, "Critical",
   IF(Inventory[[#This Row],[Stockout_Risk_Score]] &gt;= 0.6, "High",
      IF(Inventory[[#This Row],[Stockout_Risk_Score]] &gt;= 0.3, "Medium", "Low")
   )
)</f>
        <v>Medium</v>
      </c>
      <c r="R2116">
        <f>Inventory[[#This Row],[Lead_Time_Days]]*0.8</f>
        <v>6.4</v>
      </c>
      <c r="S2116">
        <f>MAX(0,Inventory[[#This Row],[Daily_Demand]]*Inventory[[#This Row],[Adj_Lead_Time]]+Inventory[[#This Row],[Safety_Stock]]-Inventory[[#This Row],[Current_Inventory]])</f>
        <v>784.8</v>
      </c>
    </row>
    <row r="2117" spans="1:19" x14ac:dyDescent="0.25">
      <c r="A2117">
        <v>2116</v>
      </c>
      <c r="B2117" t="s">
        <v>2138</v>
      </c>
      <c r="C2117" s="4" t="s">
        <v>17</v>
      </c>
      <c r="D2117" t="s">
        <v>18</v>
      </c>
      <c r="E2117" s="4">
        <v>92</v>
      </c>
      <c r="F2117" s="4">
        <v>4</v>
      </c>
      <c r="G2117" s="4">
        <v>775</v>
      </c>
      <c r="H2117" s="4">
        <v>199</v>
      </c>
      <c r="I2117" s="4">
        <v>369</v>
      </c>
      <c r="J2117" s="6">
        <v>1641.6</v>
      </c>
      <c r="K2117" s="4">
        <v>9.5000000000000001E-2</v>
      </c>
      <c r="L2117" s="4" t="s">
        <v>15</v>
      </c>
      <c r="M2117" s="4">
        <f>Inventory[[#This Row],[Daily_Demand]]*Inventory[[#This Row],[Lead_Time_Days]]</f>
        <v>368</v>
      </c>
      <c r="N2117" s="4">
        <f>MAX(0, Inventory[[#This Row],[Demand_Duration_Lead_time]]+Inventory[[#This Row],[Safety_Stock]]-Inventory[[#This Row],[Current_Inventory]])</f>
        <v>0</v>
      </c>
      <c r="O21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17" s="8">
        <f>Inventory[[#This Row],[Current_Inventory]]*Inventory[[#This Row],[Unit_Cost]]</f>
        <v>1272240</v>
      </c>
      <c r="Q2117" t="str">
        <f>IF(Inventory[[#This Row],[Stockout_Risk_Score]] &gt;= 0.8, "Critical",
   IF(Inventory[[#This Row],[Stockout_Risk_Score]] &gt;= 0.6, "High",
      IF(Inventory[[#This Row],[Stockout_Risk_Score]] &gt;= 0.3, "Medium", "Low")
   )
)</f>
        <v>Low</v>
      </c>
      <c r="R2117">
        <f>Inventory[[#This Row],[Lead_Time_Days]]*0.8</f>
        <v>3.2</v>
      </c>
      <c r="S2117">
        <f>MAX(0,Inventory[[#This Row],[Daily_Demand]]*Inventory[[#This Row],[Adj_Lead_Time]]+Inventory[[#This Row],[Safety_Stock]]-Inventory[[#This Row],[Current_Inventory]])</f>
        <v>0</v>
      </c>
    </row>
    <row r="2118" spans="1:19" x14ac:dyDescent="0.25">
      <c r="A2118">
        <v>2117</v>
      </c>
      <c r="B2118" t="s">
        <v>2139</v>
      </c>
      <c r="C2118" s="4" t="s">
        <v>21</v>
      </c>
      <c r="D2118" t="s">
        <v>18</v>
      </c>
      <c r="E2118" s="4">
        <v>88</v>
      </c>
      <c r="F2118" s="4">
        <v>8</v>
      </c>
      <c r="G2118" s="4">
        <v>420</v>
      </c>
      <c r="H2118" s="4">
        <v>72</v>
      </c>
      <c r="I2118" s="4">
        <v>93</v>
      </c>
      <c r="J2118" s="6">
        <v>160.84</v>
      </c>
      <c r="K2118" s="4">
        <v>0.105</v>
      </c>
      <c r="L2118" s="4" t="s">
        <v>19</v>
      </c>
      <c r="M2118" s="4">
        <f>Inventory[[#This Row],[Daily_Demand]]*Inventory[[#This Row],[Lead_Time_Days]]</f>
        <v>704</v>
      </c>
      <c r="N2118" s="4">
        <f>MAX(0, Inventory[[#This Row],[Demand_Duration_Lead_time]]+Inventory[[#This Row],[Safety_Stock]]-Inventory[[#This Row],[Current_Inventory]])</f>
        <v>356</v>
      </c>
      <c r="O21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18" s="8">
        <f>Inventory[[#This Row],[Current_Inventory]]*Inventory[[#This Row],[Unit_Cost]]</f>
        <v>67552.800000000003</v>
      </c>
      <c r="Q2118" t="str">
        <f>IF(Inventory[[#This Row],[Stockout_Risk_Score]] &gt;= 0.8, "Critical",
   IF(Inventory[[#This Row],[Stockout_Risk_Score]] &gt;= 0.6, "High",
      IF(Inventory[[#This Row],[Stockout_Risk_Score]] &gt;= 0.3, "Medium", "Low")
   )
)</f>
        <v>Low</v>
      </c>
      <c r="R2118">
        <f>Inventory[[#This Row],[Lead_Time_Days]]*0.8</f>
        <v>6.4</v>
      </c>
      <c r="S2118">
        <f>MAX(0,Inventory[[#This Row],[Daily_Demand]]*Inventory[[#This Row],[Adj_Lead_Time]]+Inventory[[#This Row],[Safety_Stock]]-Inventory[[#This Row],[Current_Inventory]])</f>
        <v>215.20000000000005</v>
      </c>
    </row>
    <row r="2119" spans="1:19" x14ac:dyDescent="0.25">
      <c r="A2119">
        <v>2118</v>
      </c>
      <c r="B2119" t="s">
        <v>2140</v>
      </c>
      <c r="C2119" s="4" t="s">
        <v>26</v>
      </c>
      <c r="D2119" t="s">
        <v>14</v>
      </c>
      <c r="E2119" s="4">
        <v>50</v>
      </c>
      <c r="F2119" s="4">
        <v>9</v>
      </c>
      <c r="G2119" s="4">
        <v>363</v>
      </c>
      <c r="H2119" s="4">
        <v>53</v>
      </c>
      <c r="I2119" s="4">
        <v>237</v>
      </c>
      <c r="J2119" s="6">
        <v>697.75</v>
      </c>
      <c r="K2119" s="4">
        <v>0.13600000000000001</v>
      </c>
      <c r="L2119" s="4" t="s">
        <v>27</v>
      </c>
      <c r="M2119" s="4">
        <f>Inventory[[#This Row],[Daily_Demand]]*Inventory[[#This Row],[Lead_Time_Days]]</f>
        <v>450</v>
      </c>
      <c r="N2119" s="4">
        <f>MAX(0, Inventory[[#This Row],[Demand_Duration_Lead_time]]+Inventory[[#This Row],[Safety_Stock]]-Inventory[[#This Row],[Current_Inventory]])</f>
        <v>140</v>
      </c>
      <c r="O21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19" s="8">
        <f>Inventory[[#This Row],[Current_Inventory]]*Inventory[[#This Row],[Unit_Cost]]</f>
        <v>253283.25</v>
      </c>
      <c r="Q2119" t="str">
        <f>IF(Inventory[[#This Row],[Stockout_Risk_Score]] &gt;= 0.8, "Critical",
   IF(Inventory[[#This Row],[Stockout_Risk_Score]] &gt;= 0.6, "High",
      IF(Inventory[[#This Row],[Stockout_Risk_Score]] &gt;= 0.3, "Medium", "Low")
   )
)</f>
        <v>Low</v>
      </c>
      <c r="R2119">
        <f>Inventory[[#This Row],[Lead_Time_Days]]*0.8</f>
        <v>7.2</v>
      </c>
      <c r="S2119">
        <f>MAX(0,Inventory[[#This Row],[Daily_Demand]]*Inventory[[#This Row],[Adj_Lead_Time]]+Inventory[[#This Row],[Safety_Stock]]-Inventory[[#This Row],[Current_Inventory]])</f>
        <v>50</v>
      </c>
    </row>
    <row r="2120" spans="1:19" x14ac:dyDescent="0.25">
      <c r="A2120">
        <v>2119</v>
      </c>
      <c r="B2120" t="s">
        <v>2141</v>
      </c>
      <c r="C2120" s="4" t="s">
        <v>21</v>
      </c>
      <c r="D2120" t="s">
        <v>18</v>
      </c>
      <c r="E2120" s="4">
        <v>188</v>
      </c>
      <c r="F2120" s="4">
        <v>2</v>
      </c>
      <c r="G2120" s="4">
        <v>537</v>
      </c>
      <c r="H2120" s="4">
        <v>248</v>
      </c>
      <c r="I2120" s="4">
        <v>51</v>
      </c>
      <c r="J2120" s="6">
        <v>234</v>
      </c>
      <c r="K2120" s="4">
        <v>0.61499999999999999</v>
      </c>
      <c r="L2120" s="4" t="s">
        <v>27</v>
      </c>
      <c r="M2120" s="4">
        <f>Inventory[[#This Row],[Daily_Demand]]*Inventory[[#This Row],[Lead_Time_Days]]</f>
        <v>376</v>
      </c>
      <c r="N2120" s="4">
        <f>MAX(0, Inventory[[#This Row],[Demand_Duration_Lead_time]]+Inventory[[#This Row],[Safety_Stock]]-Inventory[[#This Row],[Current_Inventory]])</f>
        <v>87</v>
      </c>
      <c r="O21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20" s="8">
        <f>Inventory[[#This Row],[Current_Inventory]]*Inventory[[#This Row],[Unit_Cost]]</f>
        <v>125658</v>
      </c>
      <c r="Q2120" t="str">
        <f>IF(Inventory[[#This Row],[Stockout_Risk_Score]] &gt;= 0.8, "Critical",
   IF(Inventory[[#This Row],[Stockout_Risk_Score]] &gt;= 0.6, "High",
      IF(Inventory[[#This Row],[Stockout_Risk_Score]] &gt;= 0.3, "Medium", "Low")
   )
)</f>
        <v>High</v>
      </c>
      <c r="R2120">
        <f>Inventory[[#This Row],[Lead_Time_Days]]*0.8</f>
        <v>1.6</v>
      </c>
      <c r="S2120">
        <f>MAX(0,Inventory[[#This Row],[Daily_Demand]]*Inventory[[#This Row],[Adj_Lead_Time]]+Inventory[[#This Row],[Safety_Stock]]-Inventory[[#This Row],[Current_Inventory]])</f>
        <v>11.799999999999955</v>
      </c>
    </row>
    <row r="2121" spans="1:19" x14ac:dyDescent="0.25">
      <c r="A2121">
        <v>2120</v>
      </c>
      <c r="B2121" t="s">
        <v>2142</v>
      </c>
      <c r="C2121" s="4" t="s">
        <v>13</v>
      </c>
      <c r="D2121" t="s">
        <v>14</v>
      </c>
      <c r="E2121" s="4">
        <v>163</v>
      </c>
      <c r="F2121" s="4">
        <v>14</v>
      </c>
      <c r="G2121" s="4">
        <v>396</v>
      </c>
      <c r="H2121" s="4">
        <v>37</v>
      </c>
      <c r="I2121" s="4">
        <v>341</v>
      </c>
      <c r="J2121" s="6">
        <v>216.37</v>
      </c>
      <c r="K2121" s="4">
        <v>0.106</v>
      </c>
      <c r="L2121" s="4" t="s">
        <v>27</v>
      </c>
      <c r="M2121" s="4">
        <f>Inventory[[#This Row],[Daily_Demand]]*Inventory[[#This Row],[Lead_Time_Days]]</f>
        <v>2282</v>
      </c>
      <c r="N2121" s="4">
        <f>MAX(0, Inventory[[#This Row],[Demand_Duration_Lead_time]]+Inventory[[#This Row],[Safety_Stock]]-Inventory[[#This Row],[Current_Inventory]])</f>
        <v>1923</v>
      </c>
      <c r="O21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21" s="8">
        <f>Inventory[[#This Row],[Current_Inventory]]*Inventory[[#This Row],[Unit_Cost]]</f>
        <v>85682.52</v>
      </c>
      <c r="Q2121" t="str">
        <f>IF(Inventory[[#This Row],[Stockout_Risk_Score]] &gt;= 0.8, "Critical",
   IF(Inventory[[#This Row],[Stockout_Risk_Score]] &gt;= 0.6, "High",
      IF(Inventory[[#This Row],[Stockout_Risk_Score]] &gt;= 0.3, "Medium", "Low")
   )
)</f>
        <v>Low</v>
      </c>
      <c r="R2121">
        <f>Inventory[[#This Row],[Lead_Time_Days]]*0.8</f>
        <v>11.200000000000001</v>
      </c>
      <c r="S2121">
        <f>MAX(0,Inventory[[#This Row],[Daily_Demand]]*Inventory[[#This Row],[Adj_Lead_Time]]+Inventory[[#This Row],[Safety_Stock]]-Inventory[[#This Row],[Current_Inventory]])</f>
        <v>1466.6000000000001</v>
      </c>
    </row>
    <row r="2122" spans="1:19" x14ac:dyDescent="0.25">
      <c r="A2122">
        <v>2121</v>
      </c>
      <c r="B2122" t="s">
        <v>2143</v>
      </c>
      <c r="C2122" s="4" t="s">
        <v>41</v>
      </c>
      <c r="D2122" t="s">
        <v>22</v>
      </c>
      <c r="E2122" s="4">
        <v>92</v>
      </c>
      <c r="F2122" s="4">
        <v>14</v>
      </c>
      <c r="G2122" s="4">
        <v>184</v>
      </c>
      <c r="H2122" s="4">
        <v>207</v>
      </c>
      <c r="I2122" s="4">
        <v>360</v>
      </c>
      <c r="J2122" s="6">
        <v>1333.86</v>
      </c>
      <c r="K2122" s="4">
        <v>0.56999999999999995</v>
      </c>
      <c r="L2122" s="4" t="s">
        <v>19</v>
      </c>
      <c r="M2122" s="4">
        <f>Inventory[[#This Row],[Daily_Demand]]*Inventory[[#This Row],[Lead_Time_Days]]</f>
        <v>1288</v>
      </c>
      <c r="N2122" s="4">
        <f>MAX(0, Inventory[[#This Row],[Demand_Duration_Lead_time]]+Inventory[[#This Row],[Safety_Stock]]-Inventory[[#This Row],[Current_Inventory]])</f>
        <v>1311</v>
      </c>
      <c r="O21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22" s="8">
        <f>Inventory[[#This Row],[Current_Inventory]]*Inventory[[#This Row],[Unit_Cost]]</f>
        <v>245430.24</v>
      </c>
      <c r="Q2122" t="str">
        <f>IF(Inventory[[#This Row],[Stockout_Risk_Score]] &gt;= 0.8, "Critical",
   IF(Inventory[[#This Row],[Stockout_Risk_Score]] &gt;= 0.6, "High",
      IF(Inventory[[#This Row],[Stockout_Risk_Score]] &gt;= 0.3, "Medium", "Low")
   )
)</f>
        <v>Medium</v>
      </c>
      <c r="R2122">
        <f>Inventory[[#This Row],[Lead_Time_Days]]*0.8</f>
        <v>11.200000000000001</v>
      </c>
      <c r="S2122">
        <f>MAX(0,Inventory[[#This Row],[Daily_Demand]]*Inventory[[#This Row],[Adj_Lead_Time]]+Inventory[[#This Row],[Safety_Stock]]-Inventory[[#This Row],[Current_Inventory]])</f>
        <v>1053.4000000000001</v>
      </c>
    </row>
    <row r="2123" spans="1:19" x14ac:dyDescent="0.25">
      <c r="A2123">
        <v>2122</v>
      </c>
      <c r="B2123" t="s">
        <v>2144</v>
      </c>
      <c r="C2123" s="4" t="s">
        <v>17</v>
      </c>
      <c r="D2123" t="s">
        <v>22</v>
      </c>
      <c r="E2123" s="4">
        <v>11</v>
      </c>
      <c r="F2123" s="4">
        <v>4</v>
      </c>
      <c r="G2123" s="4">
        <v>32</v>
      </c>
      <c r="H2123" s="4">
        <v>278</v>
      </c>
      <c r="I2123" s="4">
        <v>392</v>
      </c>
      <c r="J2123" s="6">
        <v>801.4</v>
      </c>
      <c r="K2123" s="4">
        <v>0.58799999999999997</v>
      </c>
      <c r="L2123" s="4" t="s">
        <v>19</v>
      </c>
      <c r="M2123" s="4">
        <f>Inventory[[#This Row],[Daily_Demand]]*Inventory[[#This Row],[Lead_Time_Days]]</f>
        <v>44</v>
      </c>
      <c r="N2123" s="4">
        <f>MAX(0, Inventory[[#This Row],[Demand_Duration_Lead_time]]+Inventory[[#This Row],[Safety_Stock]]-Inventory[[#This Row],[Current_Inventory]])</f>
        <v>290</v>
      </c>
      <c r="O21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23" s="8">
        <f>Inventory[[#This Row],[Current_Inventory]]*Inventory[[#This Row],[Unit_Cost]]</f>
        <v>25644.799999999999</v>
      </c>
      <c r="Q2123" t="str">
        <f>IF(Inventory[[#This Row],[Stockout_Risk_Score]] &gt;= 0.8, "Critical",
   IF(Inventory[[#This Row],[Stockout_Risk_Score]] &gt;= 0.6, "High",
      IF(Inventory[[#This Row],[Stockout_Risk_Score]] &gt;= 0.3, "Medium", "Low")
   )
)</f>
        <v>Medium</v>
      </c>
      <c r="R2123">
        <f>Inventory[[#This Row],[Lead_Time_Days]]*0.8</f>
        <v>3.2</v>
      </c>
      <c r="S2123">
        <f>MAX(0,Inventory[[#This Row],[Daily_Demand]]*Inventory[[#This Row],[Adj_Lead_Time]]+Inventory[[#This Row],[Safety_Stock]]-Inventory[[#This Row],[Current_Inventory]])</f>
        <v>281.2</v>
      </c>
    </row>
    <row r="2124" spans="1:19" x14ac:dyDescent="0.25">
      <c r="A2124">
        <v>2123</v>
      </c>
      <c r="B2124" t="s">
        <v>2145</v>
      </c>
      <c r="C2124" s="4" t="s">
        <v>21</v>
      </c>
      <c r="D2124" t="s">
        <v>22</v>
      </c>
      <c r="E2124" s="4">
        <v>81</v>
      </c>
      <c r="F2124" s="4">
        <v>6</v>
      </c>
      <c r="G2124" s="4">
        <v>44</v>
      </c>
      <c r="H2124" s="4">
        <v>180</v>
      </c>
      <c r="I2124" s="4">
        <v>374</v>
      </c>
      <c r="J2124" s="6">
        <v>1749.38</v>
      </c>
      <c r="K2124" s="4">
        <v>0.90400000000000003</v>
      </c>
      <c r="L2124" s="4" t="s">
        <v>15</v>
      </c>
      <c r="M2124" s="4">
        <f>Inventory[[#This Row],[Daily_Demand]]*Inventory[[#This Row],[Lead_Time_Days]]</f>
        <v>486</v>
      </c>
      <c r="N2124" s="4">
        <f>MAX(0, Inventory[[#This Row],[Demand_Duration_Lead_time]]+Inventory[[#This Row],[Safety_Stock]]-Inventory[[#This Row],[Current_Inventory]])</f>
        <v>622</v>
      </c>
      <c r="O21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24" s="8">
        <f>Inventory[[#This Row],[Current_Inventory]]*Inventory[[#This Row],[Unit_Cost]]</f>
        <v>76972.72</v>
      </c>
      <c r="Q2124" t="str">
        <f>IF(Inventory[[#This Row],[Stockout_Risk_Score]] &gt;= 0.8, "Critical",
   IF(Inventory[[#This Row],[Stockout_Risk_Score]] &gt;= 0.6, "High",
      IF(Inventory[[#This Row],[Stockout_Risk_Score]] &gt;= 0.3, "Medium", "Low")
   )
)</f>
        <v>Critical</v>
      </c>
      <c r="R2124">
        <f>Inventory[[#This Row],[Lead_Time_Days]]*0.8</f>
        <v>4.8000000000000007</v>
      </c>
      <c r="S2124">
        <f>MAX(0,Inventory[[#This Row],[Daily_Demand]]*Inventory[[#This Row],[Adj_Lead_Time]]+Inventory[[#This Row],[Safety_Stock]]-Inventory[[#This Row],[Current_Inventory]])</f>
        <v>524.80000000000007</v>
      </c>
    </row>
    <row r="2125" spans="1:19" x14ac:dyDescent="0.25">
      <c r="A2125">
        <v>2124</v>
      </c>
      <c r="B2125" t="s">
        <v>2146</v>
      </c>
      <c r="C2125" s="4" t="s">
        <v>26</v>
      </c>
      <c r="D2125" t="s">
        <v>14</v>
      </c>
      <c r="E2125" s="4">
        <v>186</v>
      </c>
      <c r="F2125" s="4">
        <v>13</v>
      </c>
      <c r="G2125" s="4">
        <v>755</v>
      </c>
      <c r="H2125" s="4">
        <v>39</v>
      </c>
      <c r="I2125" s="4">
        <v>385</v>
      </c>
      <c r="J2125" s="6">
        <v>1056.99</v>
      </c>
      <c r="K2125" s="4">
        <v>0.626</v>
      </c>
      <c r="L2125" s="4" t="s">
        <v>19</v>
      </c>
      <c r="M2125" s="4">
        <f>Inventory[[#This Row],[Daily_Demand]]*Inventory[[#This Row],[Lead_Time_Days]]</f>
        <v>2418</v>
      </c>
      <c r="N2125" s="4">
        <f>MAX(0, Inventory[[#This Row],[Demand_Duration_Lead_time]]+Inventory[[#This Row],[Safety_Stock]]-Inventory[[#This Row],[Current_Inventory]])</f>
        <v>1702</v>
      </c>
      <c r="O21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25" s="8">
        <f>Inventory[[#This Row],[Current_Inventory]]*Inventory[[#This Row],[Unit_Cost]]</f>
        <v>798027.45</v>
      </c>
      <c r="Q2125" t="str">
        <f>IF(Inventory[[#This Row],[Stockout_Risk_Score]] &gt;= 0.8, "Critical",
   IF(Inventory[[#This Row],[Stockout_Risk_Score]] &gt;= 0.6, "High",
      IF(Inventory[[#This Row],[Stockout_Risk_Score]] &gt;= 0.3, "Medium", "Low")
   )
)</f>
        <v>High</v>
      </c>
      <c r="R2125">
        <f>Inventory[[#This Row],[Lead_Time_Days]]*0.8</f>
        <v>10.4</v>
      </c>
      <c r="S2125">
        <f>MAX(0,Inventory[[#This Row],[Daily_Demand]]*Inventory[[#This Row],[Adj_Lead_Time]]+Inventory[[#This Row],[Safety_Stock]]-Inventory[[#This Row],[Current_Inventory]])</f>
        <v>1218.4000000000001</v>
      </c>
    </row>
    <row r="2126" spans="1:19" x14ac:dyDescent="0.25">
      <c r="A2126">
        <v>2125</v>
      </c>
      <c r="B2126" t="s">
        <v>2147</v>
      </c>
      <c r="C2126" s="4" t="s">
        <v>21</v>
      </c>
      <c r="D2126" t="s">
        <v>18</v>
      </c>
      <c r="E2126" s="4">
        <v>140</v>
      </c>
      <c r="F2126" s="4">
        <v>7</v>
      </c>
      <c r="G2126" s="4">
        <v>142</v>
      </c>
      <c r="H2126" s="4">
        <v>163</v>
      </c>
      <c r="I2126" s="4">
        <v>345</v>
      </c>
      <c r="J2126" s="6">
        <v>625.91999999999996</v>
      </c>
      <c r="K2126" s="4">
        <v>0.98599999999999999</v>
      </c>
      <c r="L2126" s="4" t="s">
        <v>27</v>
      </c>
      <c r="M2126" s="4">
        <f>Inventory[[#This Row],[Daily_Demand]]*Inventory[[#This Row],[Lead_Time_Days]]</f>
        <v>980</v>
      </c>
      <c r="N2126" s="4">
        <f>MAX(0, Inventory[[#This Row],[Demand_Duration_Lead_time]]+Inventory[[#This Row],[Safety_Stock]]-Inventory[[#This Row],[Current_Inventory]])</f>
        <v>1001</v>
      </c>
      <c r="O21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26" s="8">
        <f>Inventory[[#This Row],[Current_Inventory]]*Inventory[[#This Row],[Unit_Cost]]</f>
        <v>88880.639999999999</v>
      </c>
      <c r="Q2126" t="str">
        <f>IF(Inventory[[#This Row],[Stockout_Risk_Score]] &gt;= 0.8, "Critical",
   IF(Inventory[[#This Row],[Stockout_Risk_Score]] &gt;= 0.6, "High",
      IF(Inventory[[#This Row],[Stockout_Risk_Score]] &gt;= 0.3, "Medium", "Low")
   )
)</f>
        <v>Critical</v>
      </c>
      <c r="R2126">
        <f>Inventory[[#This Row],[Lead_Time_Days]]*0.8</f>
        <v>5.6000000000000005</v>
      </c>
      <c r="S2126">
        <f>MAX(0,Inventory[[#This Row],[Daily_Demand]]*Inventory[[#This Row],[Adj_Lead_Time]]+Inventory[[#This Row],[Safety_Stock]]-Inventory[[#This Row],[Current_Inventory]])</f>
        <v>805.00000000000011</v>
      </c>
    </row>
    <row r="2127" spans="1:19" x14ac:dyDescent="0.25">
      <c r="A2127">
        <v>2126</v>
      </c>
      <c r="B2127" t="s">
        <v>2148</v>
      </c>
      <c r="C2127" s="4" t="s">
        <v>26</v>
      </c>
      <c r="D2127" t="s">
        <v>22</v>
      </c>
      <c r="E2127" s="4">
        <v>187</v>
      </c>
      <c r="F2127" s="4">
        <v>4</v>
      </c>
      <c r="G2127" s="4">
        <v>148</v>
      </c>
      <c r="H2127" s="4">
        <v>218</v>
      </c>
      <c r="I2127" s="4">
        <v>73</v>
      </c>
      <c r="J2127" s="6">
        <v>1455.73</v>
      </c>
      <c r="K2127" s="4">
        <v>3.1E-2</v>
      </c>
      <c r="L2127" s="4" t="s">
        <v>15</v>
      </c>
      <c r="M2127" s="4">
        <f>Inventory[[#This Row],[Daily_Demand]]*Inventory[[#This Row],[Lead_Time_Days]]</f>
        <v>748</v>
      </c>
      <c r="N2127" s="4">
        <f>MAX(0, Inventory[[#This Row],[Demand_Duration_Lead_time]]+Inventory[[#This Row],[Safety_Stock]]-Inventory[[#This Row],[Current_Inventory]])</f>
        <v>818</v>
      </c>
      <c r="O21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27" s="8">
        <f>Inventory[[#This Row],[Current_Inventory]]*Inventory[[#This Row],[Unit_Cost]]</f>
        <v>215448.04</v>
      </c>
      <c r="Q2127" t="str">
        <f>IF(Inventory[[#This Row],[Stockout_Risk_Score]] &gt;= 0.8, "Critical",
   IF(Inventory[[#This Row],[Stockout_Risk_Score]] &gt;= 0.6, "High",
      IF(Inventory[[#This Row],[Stockout_Risk_Score]] &gt;= 0.3, "Medium", "Low")
   )
)</f>
        <v>Low</v>
      </c>
      <c r="R2127">
        <f>Inventory[[#This Row],[Lead_Time_Days]]*0.8</f>
        <v>3.2</v>
      </c>
      <c r="S2127">
        <f>MAX(0,Inventory[[#This Row],[Daily_Demand]]*Inventory[[#This Row],[Adj_Lead_Time]]+Inventory[[#This Row],[Safety_Stock]]-Inventory[[#This Row],[Current_Inventory]])</f>
        <v>668.4</v>
      </c>
    </row>
    <row r="2128" spans="1:19" x14ac:dyDescent="0.25">
      <c r="A2128">
        <v>2127</v>
      </c>
      <c r="B2128" t="s">
        <v>2149</v>
      </c>
      <c r="C2128" s="4" t="s">
        <v>21</v>
      </c>
      <c r="D2128" t="s">
        <v>18</v>
      </c>
      <c r="E2128" s="4">
        <v>176</v>
      </c>
      <c r="F2128" s="4">
        <v>5</v>
      </c>
      <c r="G2128" s="4">
        <v>653</v>
      </c>
      <c r="H2128" s="4">
        <v>72</v>
      </c>
      <c r="I2128" s="4">
        <v>153</v>
      </c>
      <c r="J2128" s="6">
        <v>1266.83</v>
      </c>
      <c r="K2128" s="4">
        <v>0.70399999999999996</v>
      </c>
      <c r="L2128" s="4" t="s">
        <v>27</v>
      </c>
      <c r="M2128" s="4">
        <f>Inventory[[#This Row],[Daily_Demand]]*Inventory[[#This Row],[Lead_Time_Days]]</f>
        <v>880</v>
      </c>
      <c r="N2128" s="4">
        <f>MAX(0, Inventory[[#This Row],[Demand_Duration_Lead_time]]+Inventory[[#This Row],[Safety_Stock]]-Inventory[[#This Row],[Current_Inventory]])</f>
        <v>299</v>
      </c>
      <c r="O21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28" s="8">
        <f>Inventory[[#This Row],[Current_Inventory]]*Inventory[[#This Row],[Unit_Cost]]</f>
        <v>827239.99</v>
      </c>
      <c r="Q2128" t="str">
        <f>IF(Inventory[[#This Row],[Stockout_Risk_Score]] &gt;= 0.8, "Critical",
   IF(Inventory[[#This Row],[Stockout_Risk_Score]] &gt;= 0.6, "High",
      IF(Inventory[[#This Row],[Stockout_Risk_Score]] &gt;= 0.3, "Medium", "Low")
   )
)</f>
        <v>High</v>
      </c>
      <c r="R2128">
        <f>Inventory[[#This Row],[Lead_Time_Days]]*0.8</f>
        <v>4</v>
      </c>
      <c r="S2128">
        <f>MAX(0,Inventory[[#This Row],[Daily_Demand]]*Inventory[[#This Row],[Adj_Lead_Time]]+Inventory[[#This Row],[Safety_Stock]]-Inventory[[#This Row],[Current_Inventory]])</f>
        <v>123</v>
      </c>
    </row>
    <row r="2129" spans="1:19" x14ac:dyDescent="0.25">
      <c r="A2129">
        <v>2128</v>
      </c>
      <c r="B2129" t="s">
        <v>2150</v>
      </c>
      <c r="C2129" s="4" t="s">
        <v>26</v>
      </c>
      <c r="D2129" t="s">
        <v>18</v>
      </c>
      <c r="E2129" s="4">
        <v>145</v>
      </c>
      <c r="F2129" s="4">
        <v>6</v>
      </c>
      <c r="G2129" s="4">
        <v>566</v>
      </c>
      <c r="H2129" s="4">
        <v>66</v>
      </c>
      <c r="I2129" s="4">
        <v>111</v>
      </c>
      <c r="J2129" s="6">
        <v>1609.21</v>
      </c>
      <c r="K2129" s="4">
        <v>2.5999999999999999E-2</v>
      </c>
      <c r="L2129" s="4" t="s">
        <v>27</v>
      </c>
      <c r="M2129" s="4">
        <f>Inventory[[#This Row],[Daily_Demand]]*Inventory[[#This Row],[Lead_Time_Days]]</f>
        <v>870</v>
      </c>
      <c r="N2129" s="4">
        <f>MAX(0, Inventory[[#This Row],[Demand_Duration_Lead_time]]+Inventory[[#This Row],[Safety_Stock]]-Inventory[[#This Row],[Current_Inventory]])</f>
        <v>370</v>
      </c>
      <c r="O21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29" s="8">
        <f>Inventory[[#This Row],[Current_Inventory]]*Inventory[[#This Row],[Unit_Cost]]</f>
        <v>910812.86</v>
      </c>
      <c r="Q2129" t="str">
        <f>IF(Inventory[[#This Row],[Stockout_Risk_Score]] &gt;= 0.8, "Critical",
   IF(Inventory[[#This Row],[Stockout_Risk_Score]] &gt;= 0.6, "High",
      IF(Inventory[[#This Row],[Stockout_Risk_Score]] &gt;= 0.3, "Medium", "Low")
   )
)</f>
        <v>Low</v>
      </c>
      <c r="R2129">
        <f>Inventory[[#This Row],[Lead_Time_Days]]*0.8</f>
        <v>4.8000000000000007</v>
      </c>
      <c r="S2129">
        <f>MAX(0,Inventory[[#This Row],[Daily_Demand]]*Inventory[[#This Row],[Adj_Lead_Time]]+Inventory[[#This Row],[Safety_Stock]]-Inventory[[#This Row],[Current_Inventory]])</f>
        <v>196.00000000000011</v>
      </c>
    </row>
    <row r="2130" spans="1:19" x14ac:dyDescent="0.25">
      <c r="A2130">
        <v>2129</v>
      </c>
      <c r="B2130" t="s">
        <v>2151</v>
      </c>
      <c r="C2130" s="4" t="s">
        <v>13</v>
      </c>
      <c r="D2130" t="s">
        <v>22</v>
      </c>
      <c r="E2130" s="4">
        <v>97</v>
      </c>
      <c r="F2130" s="4">
        <v>4</v>
      </c>
      <c r="G2130" s="4">
        <v>614</v>
      </c>
      <c r="H2130" s="4">
        <v>217</v>
      </c>
      <c r="I2130" s="4">
        <v>202</v>
      </c>
      <c r="J2130" s="6">
        <v>1305</v>
      </c>
      <c r="K2130" s="4">
        <v>0.72899999999999998</v>
      </c>
      <c r="L2130" s="4" t="s">
        <v>15</v>
      </c>
      <c r="M2130" s="4">
        <f>Inventory[[#This Row],[Daily_Demand]]*Inventory[[#This Row],[Lead_Time_Days]]</f>
        <v>388</v>
      </c>
      <c r="N2130" s="4">
        <f>MAX(0, Inventory[[#This Row],[Demand_Duration_Lead_time]]+Inventory[[#This Row],[Safety_Stock]]-Inventory[[#This Row],[Current_Inventory]])</f>
        <v>0</v>
      </c>
      <c r="O21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30" s="8">
        <f>Inventory[[#This Row],[Current_Inventory]]*Inventory[[#This Row],[Unit_Cost]]</f>
        <v>801270</v>
      </c>
      <c r="Q2130" t="str">
        <f>IF(Inventory[[#This Row],[Stockout_Risk_Score]] &gt;= 0.8, "Critical",
   IF(Inventory[[#This Row],[Stockout_Risk_Score]] &gt;= 0.6, "High",
      IF(Inventory[[#This Row],[Stockout_Risk_Score]] &gt;= 0.3, "Medium", "Low")
   )
)</f>
        <v>High</v>
      </c>
      <c r="R2130">
        <f>Inventory[[#This Row],[Lead_Time_Days]]*0.8</f>
        <v>3.2</v>
      </c>
      <c r="S2130">
        <f>MAX(0,Inventory[[#This Row],[Daily_Demand]]*Inventory[[#This Row],[Adj_Lead_Time]]+Inventory[[#This Row],[Safety_Stock]]-Inventory[[#This Row],[Current_Inventory]])</f>
        <v>0</v>
      </c>
    </row>
    <row r="2131" spans="1:19" x14ac:dyDescent="0.25">
      <c r="A2131">
        <v>2130</v>
      </c>
      <c r="B2131" t="s">
        <v>2152</v>
      </c>
      <c r="C2131" s="4" t="s">
        <v>26</v>
      </c>
      <c r="D2131" t="s">
        <v>14</v>
      </c>
      <c r="E2131" s="4">
        <v>24</v>
      </c>
      <c r="F2131" s="4">
        <v>5</v>
      </c>
      <c r="G2131" s="4">
        <v>328</v>
      </c>
      <c r="H2131" s="4">
        <v>72</v>
      </c>
      <c r="I2131" s="4">
        <v>312</v>
      </c>
      <c r="J2131" s="6">
        <v>375.68</v>
      </c>
      <c r="K2131" s="4">
        <v>0.38600000000000001</v>
      </c>
      <c r="L2131" s="4" t="s">
        <v>27</v>
      </c>
      <c r="M2131" s="4">
        <f>Inventory[[#This Row],[Daily_Demand]]*Inventory[[#This Row],[Lead_Time_Days]]</f>
        <v>120</v>
      </c>
      <c r="N2131" s="4">
        <f>MAX(0, Inventory[[#This Row],[Demand_Duration_Lead_time]]+Inventory[[#This Row],[Safety_Stock]]-Inventory[[#This Row],[Current_Inventory]])</f>
        <v>0</v>
      </c>
      <c r="O21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31" s="8">
        <f>Inventory[[#This Row],[Current_Inventory]]*Inventory[[#This Row],[Unit_Cost]]</f>
        <v>123223.04000000001</v>
      </c>
      <c r="Q2131" t="str">
        <f>IF(Inventory[[#This Row],[Stockout_Risk_Score]] &gt;= 0.8, "Critical",
   IF(Inventory[[#This Row],[Stockout_Risk_Score]] &gt;= 0.6, "High",
      IF(Inventory[[#This Row],[Stockout_Risk_Score]] &gt;= 0.3, "Medium", "Low")
   )
)</f>
        <v>Medium</v>
      </c>
      <c r="R2131">
        <f>Inventory[[#This Row],[Lead_Time_Days]]*0.8</f>
        <v>4</v>
      </c>
      <c r="S2131">
        <f>MAX(0,Inventory[[#This Row],[Daily_Demand]]*Inventory[[#This Row],[Adj_Lead_Time]]+Inventory[[#This Row],[Safety_Stock]]-Inventory[[#This Row],[Current_Inventory]])</f>
        <v>0</v>
      </c>
    </row>
    <row r="2132" spans="1:19" x14ac:dyDescent="0.25">
      <c r="A2132">
        <v>2131</v>
      </c>
      <c r="B2132" t="s">
        <v>2153</v>
      </c>
      <c r="C2132" s="4" t="s">
        <v>26</v>
      </c>
      <c r="D2132" t="s">
        <v>18</v>
      </c>
      <c r="E2132" s="4">
        <v>82</v>
      </c>
      <c r="F2132" s="4">
        <v>6</v>
      </c>
      <c r="G2132" s="4">
        <v>455</v>
      </c>
      <c r="H2132" s="4">
        <v>257</v>
      </c>
      <c r="I2132" s="4">
        <v>343</v>
      </c>
      <c r="J2132" s="6">
        <v>1357.1</v>
      </c>
      <c r="K2132" s="4">
        <v>0.61099999999999999</v>
      </c>
      <c r="L2132" s="4" t="s">
        <v>15</v>
      </c>
      <c r="M2132" s="4">
        <f>Inventory[[#This Row],[Daily_Demand]]*Inventory[[#This Row],[Lead_Time_Days]]</f>
        <v>492</v>
      </c>
      <c r="N2132" s="4">
        <f>MAX(0, Inventory[[#This Row],[Demand_Duration_Lead_time]]+Inventory[[#This Row],[Safety_Stock]]-Inventory[[#This Row],[Current_Inventory]])</f>
        <v>294</v>
      </c>
      <c r="O21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32" s="8">
        <f>Inventory[[#This Row],[Current_Inventory]]*Inventory[[#This Row],[Unit_Cost]]</f>
        <v>617480.5</v>
      </c>
      <c r="Q2132" t="str">
        <f>IF(Inventory[[#This Row],[Stockout_Risk_Score]] &gt;= 0.8, "Critical",
   IF(Inventory[[#This Row],[Stockout_Risk_Score]] &gt;= 0.6, "High",
      IF(Inventory[[#This Row],[Stockout_Risk_Score]] &gt;= 0.3, "Medium", "Low")
   )
)</f>
        <v>High</v>
      </c>
      <c r="R2132">
        <f>Inventory[[#This Row],[Lead_Time_Days]]*0.8</f>
        <v>4.8000000000000007</v>
      </c>
      <c r="S2132">
        <f>MAX(0,Inventory[[#This Row],[Daily_Demand]]*Inventory[[#This Row],[Adj_Lead_Time]]+Inventory[[#This Row],[Safety_Stock]]-Inventory[[#This Row],[Current_Inventory]])</f>
        <v>195.60000000000014</v>
      </c>
    </row>
    <row r="2133" spans="1:19" x14ac:dyDescent="0.25">
      <c r="A2133">
        <v>2132</v>
      </c>
      <c r="B2133" t="s">
        <v>2154</v>
      </c>
      <c r="C2133" s="4" t="s">
        <v>41</v>
      </c>
      <c r="D2133" t="s">
        <v>22</v>
      </c>
      <c r="E2133" s="4">
        <v>164</v>
      </c>
      <c r="F2133" s="4">
        <v>3</v>
      </c>
      <c r="G2133" s="4">
        <v>201</v>
      </c>
      <c r="H2133" s="4">
        <v>150</v>
      </c>
      <c r="I2133" s="4">
        <v>292</v>
      </c>
      <c r="J2133" s="6">
        <v>813.52</v>
      </c>
      <c r="K2133" s="4">
        <v>0.31</v>
      </c>
      <c r="L2133" s="4" t="s">
        <v>27</v>
      </c>
      <c r="M2133" s="4">
        <f>Inventory[[#This Row],[Daily_Demand]]*Inventory[[#This Row],[Lead_Time_Days]]</f>
        <v>492</v>
      </c>
      <c r="N2133" s="4">
        <f>MAX(0, Inventory[[#This Row],[Demand_Duration_Lead_time]]+Inventory[[#This Row],[Safety_Stock]]-Inventory[[#This Row],[Current_Inventory]])</f>
        <v>441</v>
      </c>
      <c r="O21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33" s="8">
        <f>Inventory[[#This Row],[Current_Inventory]]*Inventory[[#This Row],[Unit_Cost]]</f>
        <v>163517.51999999999</v>
      </c>
      <c r="Q2133" t="str">
        <f>IF(Inventory[[#This Row],[Stockout_Risk_Score]] &gt;= 0.8, "Critical",
   IF(Inventory[[#This Row],[Stockout_Risk_Score]] &gt;= 0.6, "High",
      IF(Inventory[[#This Row],[Stockout_Risk_Score]] &gt;= 0.3, "Medium", "Low")
   )
)</f>
        <v>Medium</v>
      </c>
      <c r="R2133">
        <f>Inventory[[#This Row],[Lead_Time_Days]]*0.8</f>
        <v>2.4000000000000004</v>
      </c>
      <c r="S2133">
        <f>MAX(0,Inventory[[#This Row],[Daily_Demand]]*Inventory[[#This Row],[Adj_Lead_Time]]+Inventory[[#This Row],[Safety_Stock]]-Inventory[[#This Row],[Current_Inventory]])</f>
        <v>342.60000000000014</v>
      </c>
    </row>
    <row r="2134" spans="1:19" x14ac:dyDescent="0.25">
      <c r="A2134">
        <v>2133</v>
      </c>
      <c r="B2134" t="s">
        <v>2155</v>
      </c>
      <c r="C2134" s="4" t="s">
        <v>26</v>
      </c>
      <c r="D2134" t="s">
        <v>18</v>
      </c>
      <c r="E2134" s="4">
        <v>192</v>
      </c>
      <c r="F2134" s="4">
        <v>11</v>
      </c>
      <c r="G2134" s="4">
        <v>607</v>
      </c>
      <c r="H2134" s="4">
        <v>102</v>
      </c>
      <c r="I2134" s="4">
        <v>391</v>
      </c>
      <c r="J2134" s="6">
        <v>953.13</v>
      </c>
      <c r="K2134" s="4">
        <v>0.159</v>
      </c>
      <c r="L2134" s="4" t="s">
        <v>27</v>
      </c>
      <c r="M2134" s="4">
        <f>Inventory[[#This Row],[Daily_Demand]]*Inventory[[#This Row],[Lead_Time_Days]]</f>
        <v>2112</v>
      </c>
      <c r="N2134" s="4">
        <f>MAX(0, Inventory[[#This Row],[Demand_Duration_Lead_time]]+Inventory[[#This Row],[Safety_Stock]]-Inventory[[#This Row],[Current_Inventory]])</f>
        <v>1607</v>
      </c>
      <c r="O21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34" s="8">
        <f>Inventory[[#This Row],[Current_Inventory]]*Inventory[[#This Row],[Unit_Cost]]</f>
        <v>578549.91</v>
      </c>
      <c r="Q2134" t="str">
        <f>IF(Inventory[[#This Row],[Stockout_Risk_Score]] &gt;= 0.8, "Critical",
   IF(Inventory[[#This Row],[Stockout_Risk_Score]] &gt;= 0.6, "High",
      IF(Inventory[[#This Row],[Stockout_Risk_Score]] &gt;= 0.3, "Medium", "Low")
   )
)</f>
        <v>Low</v>
      </c>
      <c r="R2134">
        <f>Inventory[[#This Row],[Lead_Time_Days]]*0.8</f>
        <v>8.8000000000000007</v>
      </c>
      <c r="S2134">
        <f>MAX(0,Inventory[[#This Row],[Daily_Demand]]*Inventory[[#This Row],[Adj_Lead_Time]]+Inventory[[#This Row],[Safety_Stock]]-Inventory[[#This Row],[Current_Inventory]])</f>
        <v>1184.6000000000001</v>
      </c>
    </row>
    <row r="2135" spans="1:19" x14ac:dyDescent="0.25">
      <c r="A2135">
        <v>2134</v>
      </c>
      <c r="B2135" t="s">
        <v>2156</v>
      </c>
      <c r="C2135" s="4" t="s">
        <v>41</v>
      </c>
      <c r="D2135" t="s">
        <v>18</v>
      </c>
      <c r="E2135" s="4">
        <v>182</v>
      </c>
      <c r="F2135" s="4">
        <v>10</v>
      </c>
      <c r="G2135" s="4">
        <v>635</v>
      </c>
      <c r="H2135" s="4">
        <v>116</v>
      </c>
      <c r="I2135" s="4">
        <v>391</v>
      </c>
      <c r="J2135" s="6">
        <v>1847.05</v>
      </c>
      <c r="K2135" s="4">
        <v>0.72399999999999998</v>
      </c>
      <c r="L2135" s="4" t="s">
        <v>15</v>
      </c>
      <c r="M2135" s="4">
        <f>Inventory[[#This Row],[Daily_Demand]]*Inventory[[#This Row],[Lead_Time_Days]]</f>
        <v>1820</v>
      </c>
      <c r="N2135" s="4">
        <f>MAX(0, Inventory[[#This Row],[Demand_Duration_Lead_time]]+Inventory[[#This Row],[Safety_Stock]]-Inventory[[#This Row],[Current_Inventory]])</f>
        <v>1301</v>
      </c>
      <c r="O21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35" s="8">
        <f>Inventory[[#This Row],[Current_Inventory]]*Inventory[[#This Row],[Unit_Cost]]</f>
        <v>1172876.75</v>
      </c>
      <c r="Q2135" t="str">
        <f>IF(Inventory[[#This Row],[Stockout_Risk_Score]] &gt;= 0.8, "Critical",
   IF(Inventory[[#This Row],[Stockout_Risk_Score]] &gt;= 0.6, "High",
      IF(Inventory[[#This Row],[Stockout_Risk_Score]] &gt;= 0.3, "Medium", "Low")
   )
)</f>
        <v>High</v>
      </c>
      <c r="R2135">
        <f>Inventory[[#This Row],[Lead_Time_Days]]*0.8</f>
        <v>8</v>
      </c>
      <c r="S2135">
        <f>MAX(0,Inventory[[#This Row],[Daily_Demand]]*Inventory[[#This Row],[Adj_Lead_Time]]+Inventory[[#This Row],[Safety_Stock]]-Inventory[[#This Row],[Current_Inventory]])</f>
        <v>937</v>
      </c>
    </row>
    <row r="2136" spans="1:19" x14ac:dyDescent="0.25">
      <c r="A2136">
        <v>2135</v>
      </c>
      <c r="B2136" t="s">
        <v>2157</v>
      </c>
      <c r="C2136" s="4" t="s">
        <v>17</v>
      </c>
      <c r="D2136" t="s">
        <v>18</v>
      </c>
      <c r="E2136" s="4">
        <v>31</v>
      </c>
      <c r="F2136" s="4">
        <v>11</v>
      </c>
      <c r="G2136" s="4">
        <v>763</v>
      </c>
      <c r="H2136" s="4">
        <v>97</v>
      </c>
      <c r="I2136" s="4">
        <v>396</v>
      </c>
      <c r="J2136" s="6">
        <v>751.93</v>
      </c>
      <c r="K2136" s="4">
        <v>0.90500000000000003</v>
      </c>
      <c r="L2136" s="4" t="s">
        <v>27</v>
      </c>
      <c r="M2136" s="4">
        <f>Inventory[[#This Row],[Daily_Demand]]*Inventory[[#This Row],[Lead_Time_Days]]</f>
        <v>341</v>
      </c>
      <c r="N2136" s="4">
        <f>MAX(0, Inventory[[#This Row],[Demand_Duration_Lead_time]]+Inventory[[#This Row],[Safety_Stock]]-Inventory[[#This Row],[Current_Inventory]])</f>
        <v>0</v>
      </c>
      <c r="O21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36" s="8">
        <f>Inventory[[#This Row],[Current_Inventory]]*Inventory[[#This Row],[Unit_Cost]]</f>
        <v>573722.59</v>
      </c>
      <c r="Q2136" t="str">
        <f>IF(Inventory[[#This Row],[Stockout_Risk_Score]] &gt;= 0.8, "Critical",
   IF(Inventory[[#This Row],[Stockout_Risk_Score]] &gt;= 0.6, "High",
      IF(Inventory[[#This Row],[Stockout_Risk_Score]] &gt;= 0.3, "Medium", "Low")
   )
)</f>
        <v>Critical</v>
      </c>
      <c r="R2136">
        <f>Inventory[[#This Row],[Lead_Time_Days]]*0.8</f>
        <v>8.8000000000000007</v>
      </c>
      <c r="S2136">
        <f>MAX(0,Inventory[[#This Row],[Daily_Demand]]*Inventory[[#This Row],[Adj_Lead_Time]]+Inventory[[#This Row],[Safety_Stock]]-Inventory[[#This Row],[Current_Inventory]])</f>
        <v>0</v>
      </c>
    </row>
    <row r="2137" spans="1:19" x14ac:dyDescent="0.25">
      <c r="A2137">
        <v>2136</v>
      </c>
      <c r="B2137" t="s">
        <v>2158</v>
      </c>
      <c r="C2137" s="4" t="s">
        <v>41</v>
      </c>
      <c r="D2137" t="s">
        <v>18</v>
      </c>
      <c r="E2137" s="4">
        <v>124</v>
      </c>
      <c r="F2137" s="4">
        <v>9</v>
      </c>
      <c r="G2137" s="4">
        <v>62</v>
      </c>
      <c r="H2137" s="4">
        <v>117</v>
      </c>
      <c r="I2137" s="4">
        <v>170</v>
      </c>
      <c r="J2137" s="6">
        <v>1243.32</v>
      </c>
      <c r="K2137" s="4">
        <v>0.184</v>
      </c>
      <c r="L2137" s="4" t="s">
        <v>27</v>
      </c>
      <c r="M2137" s="4">
        <f>Inventory[[#This Row],[Daily_Demand]]*Inventory[[#This Row],[Lead_Time_Days]]</f>
        <v>1116</v>
      </c>
      <c r="N2137" s="4">
        <f>MAX(0, Inventory[[#This Row],[Demand_Duration_Lead_time]]+Inventory[[#This Row],[Safety_Stock]]-Inventory[[#This Row],[Current_Inventory]])</f>
        <v>1171</v>
      </c>
      <c r="O21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37" s="8">
        <f>Inventory[[#This Row],[Current_Inventory]]*Inventory[[#This Row],[Unit_Cost]]</f>
        <v>77085.84</v>
      </c>
      <c r="Q2137" t="str">
        <f>IF(Inventory[[#This Row],[Stockout_Risk_Score]] &gt;= 0.8, "Critical",
   IF(Inventory[[#This Row],[Stockout_Risk_Score]] &gt;= 0.6, "High",
      IF(Inventory[[#This Row],[Stockout_Risk_Score]] &gt;= 0.3, "Medium", "Low")
   )
)</f>
        <v>Low</v>
      </c>
      <c r="R2137">
        <f>Inventory[[#This Row],[Lead_Time_Days]]*0.8</f>
        <v>7.2</v>
      </c>
      <c r="S2137">
        <f>MAX(0,Inventory[[#This Row],[Daily_Demand]]*Inventory[[#This Row],[Adj_Lead_Time]]+Inventory[[#This Row],[Safety_Stock]]-Inventory[[#This Row],[Current_Inventory]])</f>
        <v>947.80000000000007</v>
      </c>
    </row>
    <row r="2138" spans="1:19" x14ac:dyDescent="0.25">
      <c r="A2138">
        <v>2137</v>
      </c>
      <c r="B2138" t="s">
        <v>2159</v>
      </c>
      <c r="C2138" s="4" t="s">
        <v>13</v>
      </c>
      <c r="D2138" t="s">
        <v>18</v>
      </c>
      <c r="E2138" s="4">
        <v>29</v>
      </c>
      <c r="F2138" s="4">
        <v>13</v>
      </c>
      <c r="G2138" s="4">
        <v>423</v>
      </c>
      <c r="H2138" s="4">
        <v>55</v>
      </c>
      <c r="I2138" s="4">
        <v>222</v>
      </c>
      <c r="J2138" s="6">
        <v>758.79</v>
      </c>
      <c r="K2138" s="4">
        <v>0.92100000000000004</v>
      </c>
      <c r="L2138" s="4" t="s">
        <v>15</v>
      </c>
      <c r="M2138" s="4">
        <f>Inventory[[#This Row],[Daily_Demand]]*Inventory[[#This Row],[Lead_Time_Days]]</f>
        <v>377</v>
      </c>
      <c r="N2138" s="4">
        <f>MAX(0, Inventory[[#This Row],[Demand_Duration_Lead_time]]+Inventory[[#This Row],[Safety_Stock]]-Inventory[[#This Row],[Current_Inventory]])</f>
        <v>9</v>
      </c>
      <c r="O21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38" s="8">
        <f>Inventory[[#This Row],[Current_Inventory]]*Inventory[[#This Row],[Unit_Cost]]</f>
        <v>320968.17</v>
      </c>
      <c r="Q2138" t="str">
        <f>IF(Inventory[[#This Row],[Stockout_Risk_Score]] &gt;= 0.8, "Critical",
   IF(Inventory[[#This Row],[Stockout_Risk_Score]] &gt;= 0.6, "High",
      IF(Inventory[[#This Row],[Stockout_Risk_Score]] &gt;= 0.3, "Medium", "Low")
   )
)</f>
        <v>Critical</v>
      </c>
      <c r="R2138">
        <f>Inventory[[#This Row],[Lead_Time_Days]]*0.8</f>
        <v>10.4</v>
      </c>
      <c r="S2138">
        <f>MAX(0,Inventory[[#This Row],[Daily_Demand]]*Inventory[[#This Row],[Adj_Lead_Time]]+Inventory[[#This Row],[Safety_Stock]]-Inventory[[#This Row],[Current_Inventory]])</f>
        <v>0</v>
      </c>
    </row>
    <row r="2139" spans="1:19" x14ac:dyDescent="0.25">
      <c r="A2139">
        <v>2138</v>
      </c>
      <c r="B2139" t="s">
        <v>2160</v>
      </c>
      <c r="C2139" s="4" t="s">
        <v>41</v>
      </c>
      <c r="D2139" t="s">
        <v>14</v>
      </c>
      <c r="E2139" s="4">
        <v>56</v>
      </c>
      <c r="F2139" s="4">
        <v>7</v>
      </c>
      <c r="G2139" s="4">
        <v>624</v>
      </c>
      <c r="H2139" s="4">
        <v>86</v>
      </c>
      <c r="I2139" s="4">
        <v>152</v>
      </c>
      <c r="J2139" s="6">
        <v>234.72</v>
      </c>
      <c r="K2139" s="4">
        <v>0.14000000000000001</v>
      </c>
      <c r="L2139" s="4" t="s">
        <v>15</v>
      </c>
      <c r="M2139" s="4">
        <f>Inventory[[#This Row],[Daily_Demand]]*Inventory[[#This Row],[Lead_Time_Days]]</f>
        <v>392</v>
      </c>
      <c r="N2139" s="4">
        <f>MAX(0, Inventory[[#This Row],[Demand_Duration_Lead_time]]+Inventory[[#This Row],[Safety_Stock]]-Inventory[[#This Row],[Current_Inventory]])</f>
        <v>0</v>
      </c>
      <c r="O21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39" s="8">
        <f>Inventory[[#This Row],[Current_Inventory]]*Inventory[[#This Row],[Unit_Cost]]</f>
        <v>146465.28</v>
      </c>
      <c r="Q2139" t="str">
        <f>IF(Inventory[[#This Row],[Stockout_Risk_Score]] &gt;= 0.8, "Critical",
   IF(Inventory[[#This Row],[Stockout_Risk_Score]] &gt;= 0.6, "High",
      IF(Inventory[[#This Row],[Stockout_Risk_Score]] &gt;= 0.3, "Medium", "Low")
   )
)</f>
        <v>Low</v>
      </c>
      <c r="R2139">
        <f>Inventory[[#This Row],[Lead_Time_Days]]*0.8</f>
        <v>5.6000000000000005</v>
      </c>
      <c r="S2139">
        <f>MAX(0,Inventory[[#This Row],[Daily_Demand]]*Inventory[[#This Row],[Adj_Lead_Time]]+Inventory[[#This Row],[Safety_Stock]]-Inventory[[#This Row],[Current_Inventory]])</f>
        <v>0</v>
      </c>
    </row>
    <row r="2140" spans="1:19" x14ac:dyDescent="0.25">
      <c r="A2140">
        <v>2139</v>
      </c>
      <c r="B2140" t="s">
        <v>2161</v>
      </c>
      <c r="C2140" s="4" t="s">
        <v>17</v>
      </c>
      <c r="D2140" t="s">
        <v>14</v>
      </c>
      <c r="E2140" s="4">
        <v>25</v>
      </c>
      <c r="F2140" s="4">
        <v>11</v>
      </c>
      <c r="G2140" s="4">
        <v>675</v>
      </c>
      <c r="H2140" s="4">
        <v>226</v>
      </c>
      <c r="I2140" s="4">
        <v>209</v>
      </c>
      <c r="J2140" s="6">
        <v>934.37</v>
      </c>
      <c r="K2140" s="4">
        <v>0.73599999999999999</v>
      </c>
      <c r="L2140" s="4" t="s">
        <v>15</v>
      </c>
      <c r="M2140" s="4">
        <f>Inventory[[#This Row],[Daily_Demand]]*Inventory[[#This Row],[Lead_Time_Days]]</f>
        <v>275</v>
      </c>
      <c r="N2140" s="4">
        <f>MAX(0, Inventory[[#This Row],[Demand_Duration_Lead_time]]+Inventory[[#This Row],[Safety_Stock]]-Inventory[[#This Row],[Current_Inventory]])</f>
        <v>0</v>
      </c>
      <c r="O21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40" s="8">
        <f>Inventory[[#This Row],[Current_Inventory]]*Inventory[[#This Row],[Unit_Cost]]</f>
        <v>630699.75</v>
      </c>
      <c r="Q2140" t="str">
        <f>IF(Inventory[[#This Row],[Stockout_Risk_Score]] &gt;= 0.8, "Critical",
   IF(Inventory[[#This Row],[Stockout_Risk_Score]] &gt;= 0.6, "High",
      IF(Inventory[[#This Row],[Stockout_Risk_Score]] &gt;= 0.3, "Medium", "Low")
   )
)</f>
        <v>High</v>
      </c>
      <c r="R2140">
        <f>Inventory[[#This Row],[Lead_Time_Days]]*0.8</f>
        <v>8.8000000000000007</v>
      </c>
      <c r="S2140">
        <f>MAX(0,Inventory[[#This Row],[Daily_Demand]]*Inventory[[#This Row],[Adj_Lead_Time]]+Inventory[[#This Row],[Safety_Stock]]-Inventory[[#This Row],[Current_Inventory]])</f>
        <v>0</v>
      </c>
    </row>
    <row r="2141" spans="1:19" x14ac:dyDescent="0.25">
      <c r="A2141">
        <v>2140</v>
      </c>
      <c r="B2141" t="s">
        <v>2162</v>
      </c>
      <c r="C2141" s="4" t="s">
        <v>13</v>
      </c>
      <c r="D2141" t="s">
        <v>22</v>
      </c>
      <c r="E2141" s="4">
        <v>22</v>
      </c>
      <c r="F2141" s="4">
        <v>12</v>
      </c>
      <c r="G2141" s="4">
        <v>785</v>
      </c>
      <c r="H2141" s="4">
        <v>178</v>
      </c>
      <c r="I2141" s="4">
        <v>306</v>
      </c>
      <c r="J2141" s="6">
        <v>1214.27</v>
      </c>
      <c r="K2141" s="4">
        <v>0.95899999999999996</v>
      </c>
      <c r="L2141" s="4" t="s">
        <v>19</v>
      </c>
      <c r="M2141" s="4">
        <f>Inventory[[#This Row],[Daily_Demand]]*Inventory[[#This Row],[Lead_Time_Days]]</f>
        <v>264</v>
      </c>
      <c r="N2141" s="4">
        <f>MAX(0, Inventory[[#This Row],[Demand_Duration_Lead_time]]+Inventory[[#This Row],[Safety_Stock]]-Inventory[[#This Row],[Current_Inventory]])</f>
        <v>0</v>
      </c>
      <c r="O21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41" s="8">
        <f>Inventory[[#This Row],[Current_Inventory]]*Inventory[[#This Row],[Unit_Cost]]</f>
        <v>953201.95</v>
      </c>
      <c r="Q2141" t="str">
        <f>IF(Inventory[[#This Row],[Stockout_Risk_Score]] &gt;= 0.8, "Critical",
   IF(Inventory[[#This Row],[Stockout_Risk_Score]] &gt;= 0.6, "High",
      IF(Inventory[[#This Row],[Stockout_Risk_Score]] &gt;= 0.3, "Medium", "Low")
   )
)</f>
        <v>Critical</v>
      </c>
      <c r="R2141">
        <f>Inventory[[#This Row],[Lead_Time_Days]]*0.8</f>
        <v>9.6000000000000014</v>
      </c>
      <c r="S2141">
        <f>MAX(0,Inventory[[#This Row],[Daily_Demand]]*Inventory[[#This Row],[Adj_Lead_Time]]+Inventory[[#This Row],[Safety_Stock]]-Inventory[[#This Row],[Current_Inventory]])</f>
        <v>0</v>
      </c>
    </row>
    <row r="2142" spans="1:19" x14ac:dyDescent="0.25">
      <c r="A2142">
        <v>2141</v>
      </c>
      <c r="B2142" t="s">
        <v>2163</v>
      </c>
      <c r="C2142" s="4" t="s">
        <v>21</v>
      </c>
      <c r="D2142" t="s">
        <v>14</v>
      </c>
      <c r="E2142" s="4">
        <v>43</v>
      </c>
      <c r="F2142" s="4">
        <v>4</v>
      </c>
      <c r="G2142" s="4">
        <v>609</v>
      </c>
      <c r="H2142" s="4">
        <v>138</v>
      </c>
      <c r="I2142" s="4">
        <v>251</v>
      </c>
      <c r="J2142" s="6">
        <v>844.63</v>
      </c>
      <c r="K2142" s="4">
        <v>0.14699999999999999</v>
      </c>
      <c r="L2142" s="4" t="s">
        <v>27</v>
      </c>
      <c r="M2142" s="4">
        <f>Inventory[[#This Row],[Daily_Demand]]*Inventory[[#This Row],[Lead_Time_Days]]</f>
        <v>172</v>
      </c>
      <c r="N2142" s="4">
        <f>MAX(0, Inventory[[#This Row],[Demand_Duration_Lead_time]]+Inventory[[#This Row],[Safety_Stock]]-Inventory[[#This Row],[Current_Inventory]])</f>
        <v>0</v>
      </c>
      <c r="O21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42" s="8">
        <f>Inventory[[#This Row],[Current_Inventory]]*Inventory[[#This Row],[Unit_Cost]]</f>
        <v>514379.67</v>
      </c>
      <c r="Q2142" t="str">
        <f>IF(Inventory[[#This Row],[Stockout_Risk_Score]] &gt;= 0.8, "Critical",
   IF(Inventory[[#This Row],[Stockout_Risk_Score]] &gt;= 0.6, "High",
      IF(Inventory[[#This Row],[Stockout_Risk_Score]] &gt;= 0.3, "Medium", "Low")
   )
)</f>
        <v>Low</v>
      </c>
      <c r="R2142">
        <f>Inventory[[#This Row],[Lead_Time_Days]]*0.8</f>
        <v>3.2</v>
      </c>
      <c r="S2142">
        <f>MAX(0,Inventory[[#This Row],[Daily_Demand]]*Inventory[[#This Row],[Adj_Lead_Time]]+Inventory[[#This Row],[Safety_Stock]]-Inventory[[#This Row],[Current_Inventory]])</f>
        <v>0</v>
      </c>
    </row>
    <row r="2143" spans="1:19" x14ac:dyDescent="0.25">
      <c r="A2143">
        <v>2142</v>
      </c>
      <c r="B2143" t="s">
        <v>2164</v>
      </c>
      <c r="C2143" s="4" t="s">
        <v>21</v>
      </c>
      <c r="D2143" t="s">
        <v>14</v>
      </c>
      <c r="E2143" s="4">
        <v>19</v>
      </c>
      <c r="F2143" s="4">
        <v>12</v>
      </c>
      <c r="G2143" s="4">
        <v>282</v>
      </c>
      <c r="H2143" s="4">
        <v>210</v>
      </c>
      <c r="I2143" s="4">
        <v>94</v>
      </c>
      <c r="J2143" s="6">
        <v>811.8</v>
      </c>
      <c r="K2143" s="4">
        <v>0.435</v>
      </c>
      <c r="L2143" s="4" t="s">
        <v>15</v>
      </c>
      <c r="M2143" s="4">
        <f>Inventory[[#This Row],[Daily_Demand]]*Inventory[[#This Row],[Lead_Time_Days]]</f>
        <v>228</v>
      </c>
      <c r="N2143" s="4">
        <f>MAX(0, Inventory[[#This Row],[Demand_Duration_Lead_time]]+Inventory[[#This Row],[Safety_Stock]]-Inventory[[#This Row],[Current_Inventory]])</f>
        <v>156</v>
      </c>
      <c r="O21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43" s="8">
        <f>Inventory[[#This Row],[Current_Inventory]]*Inventory[[#This Row],[Unit_Cost]]</f>
        <v>228927.59999999998</v>
      </c>
      <c r="Q2143" t="str">
        <f>IF(Inventory[[#This Row],[Stockout_Risk_Score]] &gt;= 0.8, "Critical",
   IF(Inventory[[#This Row],[Stockout_Risk_Score]] &gt;= 0.6, "High",
      IF(Inventory[[#This Row],[Stockout_Risk_Score]] &gt;= 0.3, "Medium", "Low")
   )
)</f>
        <v>Medium</v>
      </c>
      <c r="R2143">
        <f>Inventory[[#This Row],[Lead_Time_Days]]*0.8</f>
        <v>9.6000000000000014</v>
      </c>
      <c r="S2143">
        <f>MAX(0,Inventory[[#This Row],[Daily_Demand]]*Inventory[[#This Row],[Adj_Lead_Time]]+Inventory[[#This Row],[Safety_Stock]]-Inventory[[#This Row],[Current_Inventory]])</f>
        <v>110.40000000000003</v>
      </c>
    </row>
    <row r="2144" spans="1:19" x14ac:dyDescent="0.25">
      <c r="A2144">
        <v>2143</v>
      </c>
      <c r="B2144" t="s">
        <v>2165</v>
      </c>
      <c r="C2144" s="4" t="s">
        <v>41</v>
      </c>
      <c r="D2144" t="s">
        <v>14</v>
      </c>
      <c r="E2144" s="4">
        <v>57</v>
      </c>
      <c r="F2144" s="4">
        <v>3</v>
      </c>
      <c r="G2144" s="4">
        <v>89</v>
      </c>
      <c r="H2144" s="4">
        <v>205</v>
      </c>
      <c r="I2144" s="4">
        <v>113</v>
      </c>
      <c r="J2144" s="6">
        <v>1649.74</v>
      </c>
      <c r="K2144" s="4">
        <v>0.33700000000000002</v>
      </c>
      <c r="L2144" s="4" t="s">
        <v>27</v>
      </c>
      <c r="M2144" s="4">
        <f>Inventory[[#This Row],[Daily_Demand]]*Inventory[[#This Row],[Lead_Time_Days]]</f>
        <v>171</v>
      </c>
      <c r="N2144" s="4">
        <f>MAX(0, Inventory[[#This Row],[Demand_Duration_Lead_time]]+Inventory[[#This Row],[Safety_Stock]]-Inventory[[#This Row],[Current_Inventory]])</f>
        <v>287</v>
      </c>
      <c r="O21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44" s="8">
        <f>Inventory[[#This Row],[Current_Inventory]]*Inventory[[#This Row],[Unit_Cost]]</f>
        <v>146826.86000000002</v>
      </c>
      <c r="Q2144" t="str">
        <f>IF(Inventory[[#This Row],[Stockout_Risk_Score]] &gt;= 0.8, "Critical",
   IF(Inventory[[#This Row],[Stockout_Risk_Score]] &gt;= 0.6, "High",
      IF(Inventory[[#This Row],[Stockout_Risk_Score]] &gt;= 0.3, "Medium", "Low")
   )
)</f>
        <v>Medium</v>
      </c>
      <c r="R2144">
        <f>Inventory[[#This Row],[Lead_Time_Days]]*0.8</f>
        <v>2.4000000000000004</v>
      </c>
      <c r="S2144">
        <f>MAX(0,Inventory[[#This Row],[Daily_Demand]]*Inventory[[#This Row],[Adj_Lead_Time]]+Inventory[[#This Row],[Safety_Stock]]-Inventory[[#This Row],[Current_Inventory]])</f>
        <v>252.8</v>
      </c>
    </row>
    <row r="2145" spans="1:19" x14ac:dyDescent="0.25">
      <c r="A2145">
        <v>2144</v>
      </c>
      <c r="B2145" t="s">
        <v>2166</v>
      </c>
      <c r="C2145" s="4" t="s">
        <v>41</v>
      </c>
      <c r="D2145" t="s">
        <v>18</v>
      </c>
      <c r="E2145" s="4">
        <v>42</v>
      </c>
      <c r="F2145" s="4">
        <v>8</v>
      </c>
      <c r="G2145" s="4">
        <v>680</v>
      </c>
      <c r="H2145" s="4">
        <v>277</v>
      </c>
      <c r="I2145" s="4">
        <v>245</v>
      </c>
      <c r="J2145" s="6">
        <v>107.89</v>
      </c>
      <c r="K2145" s="4">
        <v>0.38800000000000001</v>
      </c>
      <c r="L2145" s="4" t="s">
        <v>15</v>
      </c>
      <c r="M2145" s="4">
        <f>Inventory[[#This Row],[Daily_Demand]]*Inventory[[#This Row],[Lead_Time_Days]]</f>
        <v>336</v>
      </c>
      <c r="N2145" s="4">
        <f>MAX(0, Inventory[[#This Row],[Demand_Duration_Lead_time]]+Inventory[[#This Row],[Safety_Stock]]-Inventory[[#This Row],[Current_Inventory]])</f>
        <v>0</v>
      </c>
      <c r="O21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45" s="8">
        <f>Inventory[[#This Row],[Current_Inventory]]*Inventory[[#This Row],[Unit_Cost]]</f>
        <v>73365.2</v>
      </c>
      <c r="Q2145" t="str">
        <f>IF(Inventory[[#This Row],[Stockout_Risk_Score]] &gt;= 0.8, "Critical",
   IF(Inventory[[#This Row],[Stockout_Risk_Score]] &gt;= 0.6, "High",
      IF(Inventory[[#This Row],[Stockout_Risk_Score]] &gt;= 0.3, "Medium", "Low")
   )
)</f>
        <v>Medium</v>
      </c>
      <c r="R2145">
        <f>Inventory[[#This Row],[Lead_Time_Days]]*0.8</f>
        <v>6.4</v>
      </c>
      <c r="S2145">
        <f>MAX(0,Inventory[[#This Row],[Daily_Demand]]*Inventory[[#This Row],[Adj_Lead_Time]]+Inventory[[#This Row],[Safety_Stock]]-Inventory[[#This Row],[Current_Inventory]])</f>
        <v>0</v>
      </c>
    </row>
    <row r="2146" spans="1:19" x14ac:dyDescent="0.25">
      <c r="A2146">
        <v>2145</v>
      </c>
      <c r="B2146" t="s">
        <v>2167</v>
      </c>
      <c r="C2146" s="4" t="s">
        <v>17</v>
      </c>
      <c r="D2146" t="s">
        <v>18</v>
      </c>
      <c r="E2146" s="4">
        <v>180</v>
      </c>
      <c r="F2146" s="4">
        <v>9</v>
      </c>
      <c r="G2146" s="4">
        <v>311</v>
      </c>
      <c r="H2146" s="4">
        <v>97</v>
      </c>
      <c r="I2146" s="4">
        <v>119</v>
      </c>
      <c r="J2146" s="6">
        <v>626.39</v>
      </c>
      <c r="K2146" s="4">
        <v>0.753</v>
      </c>
      <c r="L2146" s="4" t="s">
        <v>27</v>
      </c>
      <c r="M2146" s="4">
        <f>Inventory[[#This Row],[Daily_Demand]]*Inventory[[#This Row],[Lead_Time_Days]]</f>
        <v>1620</v>
      </c>
      <c r="N2146" s="4">
        <f>MAX(0, Inventory[[#This Row],[Demand_Duration_Lead_time]]+Inventory[[#This Row],[Safety_Stock]]-Inventory[[#This Row],[Current_Inventory]])</f>
        <v>1406</v>
      </c>
      <c r="O21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46" s="8">
        <f>Inventory[[#This Row],[Current_Inventory]]*Inventory[[#This Row],[Unit_Cost]]</f>
        <v>194807.29</v>
      </c>
      <c r="Q2146" t="str">
        <f>IF(Inventory[[#This Row],[Stockout_Risk_Score]] &gt;= 0.8, "Critical",
   IF(Inventory[[#This Row],[Stockout_Risk_Score]] &gt;= 0.6, "High",
      IF(Inventory[[#This Row],[Stockout_Risk_Score]] &gt;= 0.3, "Medium", "Low")
   )
)</f>
        <v>High</v>
      </c>
      <c r="R2146">
        <f>Inventory[[#This Row],[Lead_Time_Days]]*0.8</f>
        <v>7.2</v>
      </c>
      <c r="S2146">
        <f>MAX(0,Inventory[[#This Row],[Daily_Demand]]*Inventory[[#This Row],[Adj_Lead_Time]]+Inventory[[#This Row],[Safety_Stock]]-Inventory[[#This Row],[Current_Inventory]])</f>
        <v>1082</v>
      </c>
    </row>
    <row r="2147" spans="1:19" x14ac:dyDescent="0.25">
      <c r="A2147">
        <v>2146</v>
      </c>
      <c r="B2147" t="s">
        <v>2168</v>
      </c>
      <c r="C2147" s="4" t="s">
        <v>17</v>
      </c>
      <c r="D2147" t="s">
        <v>22</v>
      </c>
      <c r="E2147" s="4">
        <v>56</v>
      </c>
      <c r="F2147" s="4">
        <v>11</v>
      </c>
      <c r="G2147" s="4">
        <v>233</v>
      </c>
      <c r="H2147" s="4">
        <v>262</v>
      </c>
      <c r="I2147" s="4">
        <v>230</v>
      </c>
      <c r="J2147" s="6">
        <v>1632.93</v>
      </c>
      <c r="K2147" s="4">
        <v>0.66100000000000003</v>
      </c>
      <c r="L2147" s="4" t="s">
        <v>27</v>
      </c>
      <c r="M2147" s="4">
        <f>Inventory[[#This Row],[Daily_Demand]]*Inventory[[#This Row],[Lead_Time_Days]]</f>
        <v>616</v>
      </c>
      <c r="N2147" s="4">
        <f>MAX(0, Inventory[[#This Row],[Demand_Duration_Lead_time]]+Inventory[[#This Row],[Safety_Stock]]-Inventory[[#This Row],[Current_Inventory]])</f>
        <v>645</v>
      </c>
      <c r="O21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47" s="8">
        <f>Inventory[[#This Row],[Current_Inventory]]*Inventory[[#This Row],[Unit_Cost]]</f>
        <v>380472.69</v>
      </c>
      <c r="Q2147" t="str">
        <f>IF(Inventory[[#This Row],[Stockout_Risk_Score]] &gt;= 0.8, "Critical",
   IF(Inventory[[#This Row],[Stockout_Risk_Score]] &gt;= 0.6, "High",
      IF(Inventory[[#This Row],[Stockout_Risk_Score]] &gt;= 0.3, "Medium", "Low")
   )
)</f>
        <v>High</v>
      </c>
      <c r="R2147">
        <f>Inventory[[#This Row],[Lead_Time_Days]]*0.8</f>
        <v>8.8000000000000007</v>
      </c>
      <c r="S2147">
        <f>MAX(0,Inventory[[#This Row],[Daily_Demand]]*Inventory[[#This Row],[Adj_Lead_Time]]+Inventory[[#This Row],[Safety_Stock]]-Inventory[[#This Row],[Current_Inventory]])</f>
        <v>521.80000000000007</v>
      </c>
    </row>
    <row r="2148" spans="1:19" x14ac:dyDescent="0.25">
      <c r="A2148">
        <v>2147</v>
      </c>
      <c r="B2148" t="s">
        <v>2169</v>
      </c>
      <c r="C2148" s="4" t="s">
        <v>26</v>
      </c>
      <c r="D2148" t="s">
        <v>22</v>
      </c>
      <c r="E2148" s="4">
        <v>76</v>
      </c>
      <c r="F2148" s="4">
        <v>2</v>
      </c>
      <c r="G2148" s="4">
        <v>166</v>
      </c>
      <c r="H2148" s="4">
        <v>247</v>
      </c>
      <c r="I2148" s="4">
        <v>380</v>
      </c>
      <c r="J2148" s="6">
        <v>1845.03</v>
      </c>
      <c r="K2148" s="4">
        <v>0.96899999999999997</v>
      </c>
      <c r="L2148" s="4" t="s">
        <v>15</v>
      </c>
      <c r="M2148" s="4">
        <f>Inventory[[#This Row],[Daily_Demand]]*Inventory[[#This Row],[Lead_Time_Days]]</f>
        <v>152</v>
      </c>
      <c r="N2148" s="4">
        <f>MAX(0, Inventory[[#This Row],[Demand_Duration_Lead_time]]+Inventory[[#This Row],[Safety_Stock]]-Inventory[[#This Row],[Current_Inventory]])</f>
        <v>233</v>
      </c>
      <c r="O21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48" s="8">
        <f>Inventory[[#This Row],[Current_Inventory]]*Inventory[[#This Row],[Unit_Cost]]</f>
        <v>306274.98</v>
      </c>
      <c r="Q2148" t="str">
        <f>IF(Inventory[[#This Row],[Stockout_Risk_Score]] &gt;= 0.8, "Critical",
   IF(Inventory[[#This Row],[Stockout_Risk_Score]] &gt;= 0.6, "High",
      IF(Inventory[[#This Row],[Stockout_Risk_Score]] &gt;= 0.3, "Medium", "Low")
   )
)</f>
        <v>Critical</v>
      </c>
      <c r="R2148">
        <f>Inventory[[#This Row],[Lead_Time_Days]]*0.8</f>
        <v>1.6</v>
      </c>
      <c r="S2148">
        <f>MAX(0,Inventory[[#This Row],[Daily_Demand]]*Inventory[[#This Row],[Adj_Lead_Time]]+Inventory[[#This Row],[Safety_Stock]]-Inventory[[#This Row],[Current_Inventory]])</f>
        <v>202.60000000000002</v>
      </c>
    </row>
    <row r="2149" spans="1:19" x14ac:dyDescent="0.25">
      <c r="A2149">
        <v>2148</v>
      </c>
      <c r="B2149" t="s">
        <v>2170</v>
      </c>
      <c r="C2149" s="4" t="s">
        <v>17</v>
      </c>
      <c r="D2149" t="s">
        <v>22</v>
      </c>
      <c r="E2149" s="4">
        <v>32</v>
      </c>
      <c r="F2149" s="4">
        <v>7</v>
      </c>
      <c r="G2149" s="4">
        <v>44</v>
      </c>
      <c r="H2149" s="4">
        <v>82</v>
      </c>
      <c r="I2149" s="4">
        <v>296</v>
      </c>
      <c r="J2149" s="6">
        <v>853.98</v>
      </c>
      <c r="K2149" s="4">
        <v>0.185</v>
      </c>
      <c r="L2149" s="4" t="s">
        <v>15</v>
      </c>
      <c r="M2149" s="4">
        <f>Inventory[[#This Row],[Daily_Demand]]*Inventory[[#This Row],[Lead_Time_Days]]</f>
        <v>224</v>
      </c>
      <c r="N2149" s="4">
        <f>MAX(0, Inventory[[#This Row],[Demand_Duration_Lead_time]]+Inventory[[#This Row],[Safety_Stock]]-Inventory[[#This Row],[Current_Inventory]])</f>
        <v>262</v>
      </c>
      <c r="O21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49" s="8">
        <f>Inventory[[#This Row],[Current_Inventory]]*Inventory[[#This Row],[Unit_Cost]]</f>
        <v>37575.120000000003</v>
      </c>
      <c r="Q2149" t="str">
        <f>IF(Inventory[[#This Row],[Stockout_Risk_Score]] &gt;= 0.8, "Critical",
   IF(Inventory[[#This Row],[Stockout_Risk_Score]] &gt;= 0.6, "High",
      IF(Inventory[[#This Row],[Stockout_Risk_Score]] &gt;= 0.3, "Medium", "Low")
   )
)</f>
        <v>Low</v>
      </c>
      <c r="R2149">
        <f>Inventory[[#This Row],[Lead_Time_Days]]*0.8</f>
        <v>5.6000000000000005</v>
      </c>
      <c r="S2149">
        <f>MAX(0,Inventory[[#This Row],[Daily_Demand]]*Inventory[[#This Row],[Adj_Lead_Time]]+Inventory[[#This Row],[Safety_Stock]]-Inventory[[#This Row],[Current_Inventory]])</f>
        <v>217.20000000000005</v>
      </c>
    </row>
    <row r="2150" spans="1:19" x14ac:dyDescent="0.25">
      <c r="A2150">
        <v>2149</v>
      </c>
      <c r="B2150" t="s">
        <v>2171</v>
      </c>
      <c r="C2150" s="4" t="s">
        <v>26</v>
      </c>
      <c r="D2150" t="s">
        <v>18</v>
      </c>
      <c r="E2150" s="4">
        <v>148</v>
      </c>
      <c r="F2150" s="4">
        <v>8</v>
      </c>
      <c r="G2150" s="4">
        <v>342</v>
      </c>
      <c r="H2150" s="4">
        <v>170</v>
      </c>
      <c r="I2150" s="4">
        <v>378</v>
      </c>
      <c r="J2150" s="6">
        <v>1783.15</v>
      </c>
      <c r="K2150" s="4">
        <v>0.54300000000000004</v>
      </c>
      <c r="L2150" s="4" t="s">
        <v>19</v>
      </c>
      <c r="M2150" s="4">
        <f>Inventory[[#This Row],[Daily_Demand]]*Inventory[[#This Row],[Lead_Time_Days]]</f>
        <v>1184</v>
      </c>
      <c r="N2150" s="4">
        <f>MAX(0, Inventory[[#This Row],[Demand_Duration_Lead_time]]+Inventory[[#This Row],[Safety_Stock]]-Inventory[[#This Row],[Current_Inventory]])</f>
        <v>1012</v>
      </c>
      <c r="O21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50" s="8">
        <f>Inventory[[#This Row],[Current_Inventory]]*Inventory[[#This Row],[Unit_Cost]]</f>
        <v>609837.30000000005</v>
      </c>
      <c r="Q2150" t="str">
        <f>IF(Inventory[[#This Row],[Stockout_Risk_Score]] &gt;= 0.8, "Critical",
   IF(Inventory[[#This Row],[Stockout_Risk_Score]] &gt;= 0.6, "High",
      IF(Inventory[[#This Row],[Stockout_Risk_Score]] &gt;= 0.3, "Medium", "Low")
   )
)</f>
        <v>Medium</v>
      </c>
      <c r="R2150">
        <f>Inventory[[#This Row],[Lead_Time_Days]]*0.8</f>
        <v>6.4</v>
      </c>
      <c r="S2150">
        <f>MAX(0,Inventory[[#This Row],[Daily_Demand]]*Inventory[[#This Row],[Adj_Lead_Time]]+Inventory[[#This Row],[Safety_Stock]]-Inventory[[#This Row],[Current_Inventory]])</f>
        <v>775.2</v>
      </c>
    </row>
    <row r="2151" spans="1:19" x14ac:dyDescent="0.25">
      <c r="A2151">
        <v>2150</v>
      </c>
      <c r="B2151" t="s">
        <v>2172</v>
      </c>
      <c r="C2151" s="4" t="s">
        <v>13</v>
      </c>
      <c r="D2151" t="s">
        <v>14</v>
      </c>
      <c r="E2151" s="4">
        <v>122</v>
      </c>
      <c r="F2151" s="4">
        <v>14</v>
      </c>
      <c r="G2151" s="4">
        <v>128</v>
      </c>
      <c r="H2151" s="4">
        <v>67</v>
      </c>
      <c r="I2151" s="4">
        <v>207</v>
      </c>
      <c r="J2151" s="6">
        <v>437.91</v>
      </c>
      <c r="K2151" s="4">
        <v>0.44900000000000001</v>
      </c>
      <c r="L2151" s="4" t="s">
        <v>15</v>
      </c>
      <c r="M2151" s="4">
        <f>Inventory[[#This Row],[Daily_Demand]]*Inventory[[#This Row],[Lead_Time_Days]]</f>
        <v>1708</v>
      </c>
      <c r="N2151" s="4">
        <f>MAX(0, Inventory[[#This Row],[Demand_Duration_Lead_time]]+Inventory[[#This Row],[Safety_Stock]]-Inventory[[#This Row],[Current_Inventory]])</f>
        <v>1647</v>
      </c>
      <c r="O21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51" s="8">
        <f>Inventory[[#This Row],[Current_Inventory]]*Inventory[[#This Row],[Unit_Cost]]</f>
        <v>56052.480000000003</v>
      </c>
      <c r="Q2151" t="str">
        <f>IF(Inventory[[#This Row],[Stockout_Risk_Score]] &gt;= 0.8, "Critical",
   IF(Inventory[[#This Row],[Stockout_Risk_Score]] &gt;= 0.6, "High",
      IF(Inventory[[#This Row],[Stockout_Risk_Score]] &gt;= 0.3, "Medium", "Low")
   )
)</f>
        <v>Medium</v>
      </c>
      <c r="R2151">
        <f>Inventory[[#This Row],[Lead_Time_Days]]*0.8</f>
        <v>11.200000000000001</v>
      </c>
      <c r="S2151">
        <f>MAX(0,Inventory[[#This Row],[Daily_Demand]]*Inventory[[#This Row],[Adj_Lead_Time]]+Inventory[[#This Row],[Safety_Stock]]-Inventory[[#This Row],[Current_Inventory]])</f>
        <v>1305.4000000000001</v>
      </c>
    </row>
    <row r="2152" spans="1:19" x14ac:dyDescent="0.25">
      <c r="A2152">
        <v>2151</v>
      </c>
      <c r="B2152" t="s">
        <v>2173</v>
      </c>
      <c r="C2152" s="4" t="s">
        <v>41</v>
      </c>
      <c r="D2152" t="s">
        <v>14</v>
      </c>
      <c r="E2152" s="4">
        <v>148</v>
      </c>
      <c r="F2152" s="4">
        <v>10</v>
      </c>
      <c r="G2152" s="4">
        <v>712</v>
      </c>
      <c r="H2152" s="4">
        <v>75</v>
      </c>
      <c r="I2152" s="4">
        <v>235</v>
      </c>
      <c r="J2152" s="6">
        <v>481.78</v>
      </c>
      <c r="K2152" s="4">
        <v>0.91900000000000004</v>
      </c>
      <c r="L2152" s="4" t="s">
        <v>15</v>
      </c>
      <c r="M2152" s="4">
        <f>Inventory[[#This Row],[Daily_Demand]]*Inventory[[#This Row],[Lead_Time_Days]]</f>
        <v>1480</v>
      </c>
      <c r="N2152" s="4">
        <f>MAX(0, Inventory[[#This Row],[Demand_Duration_Lead_time]]+Inventory[[#This Row],[Safety_Stock]]-Inventory[[#This Row],[Current_Inventory]])</f>
        <v>843</v>
      </c>
      <c r="O21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52" s="8">
        <f>Inventory[[#This Row],[Current_Inventory]]*Inventory[[#This Row],[Unit_Cost]]</f>
        <v>343027.36</v>
      </c>
      <c r="Q2152" t="str">
        <f>IF(Inventory[[#This Row],[Stockout_Risk_Score]] &gt;= 0.8, "Critical",
   IF(Inventory[[#This Row],[Stockout_Risk_Score]] &gt;= 0.6, "High",
      IF(Inventory[[#This Row],[Stockout_Risk_Score]] &gt;= 0.3, "Medium", "Low")
   )
)</f>
        <v>Critical</v>
      </c>
      <c r="R2152">
        <f>Inventory[[#This Row],[Lead_Time_Days]]*0.8</f>
        <v>8</v>
      </c>
      <c r="S2152">
        <f>MAX(0,Inventory[[#This Row],[Daily_Demand]]*Inventory[[#This Row],[Adj_Lead_Time]]+Inventory[[#This Row],[Safety_Stock]]-Inventory[[#This Row],[Current_Inventory]])</f>
        <v>547</v>
      </c>
    </row>
    <row r="2153" spans="1:19" x14ac:dyDescent="0.25">
      <c r="A2153">
        <v>2152</v>
      </c>
      <c r="B2153" t="s">
        <v>2174</v>
      </c>
      <c r="C2153" s="4" t="s">
        <v>13</v>
      </c>
      <c r="D2153" t="s">
        <v>18</v>
      </c>
      <c r="E2153" s="4">
        <v>39</v>
      </c>
      <c r="F2153" s="4">
        <v>13</v>
      </c>
      <c r="G2153" s="4">
        <v>270</v>
      </c>
      <c r="H2153" s="4">
        <v>35</v>
      </c>
      <c r="I2153" s="4">
        <v>280</v>
      </c>
      <c r="J2153" s="6">
        <v>1700.07</v>
      </c>
      <c r="K2153" s="4">
        <v>1.0999999999999999E-2</v>
      </c>
      <c r="L2153" s="4" t="s">
        <v>15</v>
      </c>
      <c r="M2153" s="4">
        <f>Inventory[[#This Row],[Daily_Demand]]*Inventory[[#This Row],[Lead_Time_Days]]</f>
        <v>507</v>
      </c>
      <c r="N2153" s="4">
        <f>MAX(0, Inventory[[#This Row],[Demand_Duration_Lead_time]]+Inventory[[#This Row],[Safety_Stock]]-Inventory[[#This Row],[Current_Inventory]])</f>
        <v>272</v>
      </c>
      <c r="O21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53" s="8">
        <f>Inventory[[#This Row],[Current_Inventory]]*Inventory[[#This Row],[Unit_Cost]]</f>
        <v>459018.89999999997</v>
      </c>
      <c r="Q2153" t="str">
        <f>IF(Inventory[[#This Row],[Stockout_Risk_Score]] &gt;= 0.8, "Critical",
   IF(Inventory[[#This Row],[Stockout_Risk_Score]] &gt;= 0.6, "High",
      IF(Inventory[[#This Row],[Stockout_Risk_Score]] &gt;= 0.3, "Medium", "Low")
   )
)</f>
        <v>Low</v>
      </c>
      <c r="R2153">
        <f>Inventory[[#This Row],[Lead_Time_Days]]*0.8</f>
        <v>10.4</v>
      </c>
      <c r="S2153">
        <f>MAX(0,Inventory[[#This Row],[Daily_Demand]]*Inventory[[#This Row],[Adj_Lead_Time]]+Inventory[[#This Row],[Safety_Stock]]-Inventory[[#This Row],[Current_Inventory]])</f>
        <v>170.60000000000002</v>
      </c>
    </row>
    <row r="2154" spans="1:19" x14ac:dyDescent="0.25">
      <c r="A2154">
        <v>2153</v>
      </c>
      <c r="B2154" t="s">
        <v>2175</v>
      </c>
      <c r="C2154" s="4" t="s">
        <v>17</v>
      </c>
      <c r="D2154" t="s">
        <v>22</v>
      </c>
      <c r="E2154" s="4">
        <v>149</v>
      </c>
      <c r="F2154" s="4">
        <v>4</v>
      </c>
      <c r="G2154" s="4">
        <v>501</v>
      </c>
      <c r="H2154" s="4">
        <v>86</v>
      </c>
      <c r="I2154" s="4">
        <v>122</v>
      </c>
      <c r="J2154" s="6">
        <v>1811.35</v>
      </c>
      <c r="K2154" s="4">
        <v>0.98899999999999999</v>
      </c>
      <c r="L2154" s="4" t="s">
        <v>19</v>
      </c>
      <c r="M2154" s="4">
        <f>Inventory[[#This Row],[Daily_Demand]]*Inventory[[#This Row],[Lead_Time_Days]]</f>
        <v>596</v>
      </c>
      <c r="N2154" s="4">
        <f>MAX(0, Inventory[[#This Row],[Demand_Duration_Lead_time]]+Inventory[[#This Row],[Safety_Stock]]-Inventory[[#This Row],[Current_Inventory]])</f>
        <v>181</v>
      </c>
      <c r="O21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54" s="8">
        <f>Inventory[[#This Row],[Current_Inventory]]*Inventory[[#This Row],[Unit_Cost]]</f>
        <v>907486.35</v>
      </c>
      <c r="Q2154" t="str">
        <f>IF(Inventory[[#This Row],[Stockout_Risk_Score]] &gt;= 0.8, "Critical",
   IF(Inventory[[#This Row],[Stockout_Risk_Score]] &gt;= 0.6, "High",
      IF(Inventory[[#This Row],[Stockout_Risk_Score]] &gt;= 0.3, "Medium", "Low")
   )
)</f>
        <v>Critical</v>
      </c>
      <c r="R2154">
        <f>Inventory[[#This Row],[Lead_Time_Days]]*0.8</f>
        <v>3.2</v>
      </c>
      <c r="S2154">
        <f>MAX(0,Inventory[[#This Row],[Daily_Demand]]*Inventory[[#This Row],[Adj_Lead_Time]]+Inventory[[#This Row],[Safety_Stock]]-Inventory[[#This Row],[Current_Inventory]])</f>
        <v>61.799999999999955</v>
      </c>
    </row>
    <row r="2155" spans="1:19" x14ac:dyDescent="0.25">
      <c r="A2155">
        <v>2154</v>
      </c>
      <c r="B2155" t="s">
        <v>2176</v>
      </c>
      <c r="C2155" s="4" t="s">
        <v>13</v>
      </c>
      <c r="D2155" t="s">
        <v>22</v>
      </c>
      <c r="E2155" s="4">
        <v>103</v>
      </c>
      <c r="F2155" s="4">
        <v>3</v>
      </c>
      <c r="G2155" s="4">
        <v>734</v>
      </c>
      <c r="H2155" s="4">
        <v>295</v>
      </c>
      <c r="I2155" s="4">
        <v>104</v>
      </c>
      <c r="J2155" s="6">
        <v>484.47</v>
      </c>
      <c r="K2155" s="4">
        <v>0.48</v>
      </c>
      <c r="L2155" s="4" t="s">
        <v>27</v>
      </c>
      <c r="M2155" s="4">
        <f>Inventory[[#This Row],[Daily_Demand]]*Inventory[[#This Row],[Lead_Time_Days]]</f>
        <v>309</v>
      </c>
      <c r="N2155" s="4">
        <f>MAX(0, Inventory[[#This Row],[Demand_Duration_Lead_time]]+Inventory[[#This Row],[Safety_Stock]]-Inventory[[#This Row],[Current_Inventory]])</f>
        <v>0</v>
      </c>
      <c r="O21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55" s="8">
        <f>Inventory[[#This Row],[Current_Inventory]]*Inventory[[#This Row],[Unit_Cost]]</f>
        <v>355600.98000000004</v>
      </c>
      <c r="Q2155" t="str">
        <f>IF(Inventory[[#This Row],[Stockout_Risk_Score]] &gt;= 0.8, "Critical",
   IF(Inventory[[#This Row],[Stockout_Risk_Score]] &gt;= 0.6, "High",
      IF(Inventory[[#This Row],[Stockout_Risk_Score]] &gt;= 0.3, "Medium", "Low")
   )
)</f>
        <v>Medium</v>
      </c>
      <c r="R2155">
        <f>Inventory[[#This Row],[Lead_Time_Days]]*0.8</f>
        <v>2.4000000000000004</v>
      </c>
      <c r="S2155">
        <f>MAX(0,Inventory[[#This Row],[Daily_Demand]]*Inventory[[#This Row],[Adj_Lead_Time]]+Inventory[[#This Row],[Safety_Stock]]-Inventory[[#This Row],[Current_Inventory]])</f>
        <v>0</v>
      </c>
    </row>
    <row r="2156" spans="1:19" x14ac:dyDescent="0.25">
      <c r="A2156">
        <v>2155</v>
      </c>
      <c r="B2156" t="s">
        <v>2177</v>
      </c>
      <c r="C2156" s="4" t="s">
        <v>13</v>
      </c>
      <c r="D2156" t="s">
        <v>22</v>
      </c>
      <c r="E2156" s="4">
        <v>56</v>
      </c>
      <c r="F2156" s="4">
        <v>6</v>
      </c>
      <c r="G2156" s="4">
        <v>701</v>
      </c>
      <c r="H2156" s="4">
        <v>45</v>
      </c>
      <c r="I2156" s="4">
        <v>292</v>
      </c>
      <c r="J2156" s="6">
        <v>165.68</v>
      </c>
      <c r="K2156" s="4">
        <v>0.626</v>
      </c>
      <c r="L2156" s="4" t="s">
        <v>19</v>
      </c>
      <c r="M2156" s="4">
        <f>Inventory[[#This Row],[Daily_Demand]]*Inventory[[#This Row],[Lead_Time_Days]]</f>
        <v>336</v>
      </c>
      <c r="N2156" s="4">
        <f>MAX(0, Inventory[[#This Row],[Demand_Duration_Lead_time]]+Inventory[[#This Row],[Safety_Stock]]-Inventory[[#This Row],[Current_Inventory]])</f>
        <v>0</v>
      </c>
      <c r="O21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56" s="8">
        <f>Inventory[[#This Row],[Current_Inventory]]*Inventory[[#This Row],[Unit_Cost]]</f>
        <v>116141.68000000001</v>
      </c>
      <c r="Q2156" t="str">
        <f>IF(Inventory[[#This Row],[Stockout_Risk_Score]] &gt;= 0.8, "Critical",
   IF(Inventory[[#This Row],[Stockout_Risk_Score]] &gt;= 0.6, "High",
      IF(Inventory[[#This Row],[Stockout_Risk_Score]] &gt;= 0.3, "Medium", "Low")
   )
)</f>
        <v>High</v>
      </c>
      <c r="R2156">
        <f>Inventory[[#This Row],[Lead_Time_Days]]*0.8</f>
        <v>4.8000000000000007</v>
      </c>
      <c r="S2156">
        <f>MAX(0,Inventory[[#This Row],[Daily_Demand]]*Inventory[[#This Row],[Adj_Lead_Time]]+Inventory[[#This Row],[Safety_Stock]]-Inventory[[#This Row],[Current_Inventory]])</f>
        <v>0</v>
      </c>
    </row>
    <row r="2157" spans="1:19" x14ac:dyDescent="0.25">
      <c r="A2157">
        <v>2156</v>
      </c>
      <c r="B2157" t="s">
        <v>2178</v>
      </c>
      <c r="C2157" s="4" t="s">
        <v>13</v>
      </c>
      <c r="D2157" t="s">
        <v>18</v>
      </c>
      <c r="E2157" s="4">
        <v>144</v>
      </c>
      <c r="F2157" s="4">
        <v>14</v>
      </c>
      <c r="G2157" s="4">
        <v>194</v>
      </c>
      <c r="H2157" s="4">
        <v>28</v>
      </c>
      <c r="I2157" s="4">
        <v>351</v>
      </c>
      <c r="J2157" s="6">
        <v>226.13</v>
      </c>
      <c r="K2157" s="4">
        <v>0.36</v>
      </c>
      <c r="L2157" s="4" t="s">
        <v>27</v>
      </c>
      <c r="M2157" s="4">
        <f>Inventory[[#This Row],[Daily_Demand]]*Inventory[[#This Row],[Lead_Time_Days]]</f>
        <v>2016</v>
      </c>
      <c r="N2157" s="4">
        <f>MAX(0, Inventory[[#This Row],[Demand_Duration_Lead_time]]+Inventory[[#This Row],[Safety_Stock]]-Inventory[[#This Row],[Current_Inventory]])</f>
        <v>1850</v>
      </c>
      <c r="O21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57" s="8">
        <f>Inventory[[#This Row],[Current_Inventory]]*Inventory[[#This Row],[Unit_Cost]]</f>
        <v>43869.22</v>
      </c>
      <c r="Q2157" t="str">
        <f>IF(Inventory[[#This Row],[Stockout_Risk_Score]] &gt;= 0.8, "Critical",
   IF(Inventory[[#This Row],[Stockout_Risk_Score]] &gt;= 0.6, "High",
      IF(Inventory[[#This Row],[Stockout_Risk_Score]] &gt;= 0.3, "Medium", "Low")
   )
)</f>
        <v>Medium</v>
      </c>
      <c r="R2157">
        <f>Inventory[[#This Row],[Lead_Time_Days]]*0.8</f>
        <v>11.200000000000001</v>
      </c>
      <c r="S2157">
        <f>MAX(0,Inventory[[#This Row],[Daily_Demand]]*Inventory[[#This Row],[Adj_Lead_Time]]+Inventory[[#This Row],[Safety_Stock]]-Inventory[[#This Row],[Current_Inventory]])</f>
        <v>1446.8000000000002</v>
      </c>
    </row>
    <row r="2158" spans="1:19" x14ac:dyDescent="0.25">
      <c r="A2158">
        <v>2157</v>
      </c>
      <c r="B2158" t="s">
        <v>2179</v>
      </c>
      <c r="C2158" s="4" t="s">
        <v>17</v>
      </c>
      <c r="D2158" t="s">
        <v>22</v>
      </c>
      <c r="E2158" s="4">
        <v>87</v>
      </c>
      <c r="F2158" s="4">
        <v>11</v>
      </c>
      <c r="G2158" s="4">
        <v>366</v>
      </c>
      <c r="H2158" s="4">
        <v>287</v>
      </c>
      <c r="I2158" s="4">
        <v>264</v>
      </c>
      <c r="J2158" s="6">
        <v>559.69000000000005</v>
      </c>
      <c r="K2158" s="4">
        <v>0.85299999999999998</v>
      </c>
      <c r="L2158" s="4" t="s">
        <v>15</v>
      </c>
      <c r="M2158" s="4">
        <f>Inventory[[#This Row],[Daily_Demand]]*Inventory[[#This Row],[Lead_Time_Days]]</f>
        <v>957</v>
      </c>
      <c r="N2158" s="4">
        <f>MAX(0, Inventory[[#This Row],[Demand_Duration_Lead_time]]+Inventory[[#This Row],[Safety_Stock]]-Inventory[[#This Row],[Current_Inventory]])</f>
        <v>878</v>
      </c>
      <c r="O21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58" s="8">
        <f>Inventory[[#This Row],[Current_Inventory]]*Inventory[[#This Row],[Unit_Cost]]</f>
        <v>204846.54</v>
      </c>
      <c r="Q2158" t="str">
        <f>IF(Inventory[[#This Row],[Stockout_Risk_Score]] &gt;= 0.8, "Critical",
   IF(Inventory[[#This Row],[Stockout_Risk_Score]] &gt;= 0.6, "High",
      IF(Inventory[[#This Row],[Stockout_Risk_Score]] &gt;= 0.3, "Medium", "Low")
   )
)</f>
        <v>Critical</v>
      </c>
      <c r="R2158">
        <f>Inventory[[#This Row],[Lead_Time_Days]]*0.8</f>
        <v>8.8000000000000007</v>
      </c>
      <c r="S2158">
        <f>MAX(0,Inventory[[#This Row],[Daily_Demand]]*Inventory[[#This Row],[Adj_Lead_Time]]+Inventory[[#This Row],[Safety_Stock]]-Inventory[[#This Row],[Current_Inventory]])</f>
        <v>686.59999999999991</v>
      </c>
    </row>
    <row r="2159" spans="1:19" x14ac:dyDescent="0.25">
      <c r="A2159">
        <v>2158</v>
      </c>
      <c r="B2159" t="s">
        <v>2180</v>
      </c>
      <c r="C2159" s="4" t="s">
        <v>13</v>
      </c>
      <c r="D2159" t="s">
        <v>22</v>
      </c>
      <c r="E2159" s="4">
        <v>52</v>
      </c>
      <c r="F2159" s="4">
        <v>2</v>
      </c>
      <c r="G2159" s="4">
        <v>189</v>
      </c>
      <c r="H2159" s="4">
        <v>276</v>
      </c>
      <c r="I2159" s="4">
        <v>64</v>
      </c>
      <c r="J2159" s="6">
        <v>1534.83</v>
      </c>
      <c r="K2159" s="4">
        <v>0.56200000000000006</v>
      </c>
      <c r="L2159" s="4" t="s">
        <v>15</v>
      </c>
      <c r="M2159" s="4">
        <f>Inventory[[#This Row],[Daily_Demand]]*Inventory[[#This Row],[Lead_Time_Days]]</f>
        <v>104</v>
      </c>
      <c r="N2159" s="4">
        <f>MAX(0, Inventory[[#This Row],[Demand_Duration_Lead_time]]+Inventory[[#This Row],[Safety_Stock]]-Inventory[[#This Row],[Current_Inventory]])</f>
        <v>191</v>
      </c>
      <c r="O21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59" s="8">
        <f>Inventory[[#This Row],[Current_Inventory]]*Inventory[[#This Row],[Unit_Cost]]</f>
        <v>290082.87</v>
      </c>
      <c r="Q2159" t="str">
        <f>IF(Inventory[[#This Row],[Stockout_Risk_Score]] &gt;= 0.8, "Critical",
   IF(Inventory[[#This Row],[Stockout_Risk_Score]] &gt;= 0.6, "High",
      IF(Inventory[[#This Row],[Stockout_Risk_Score]] &gt;= 0.3, "Medium", "Low")
   )
)</f>
        <v>Medium</v>
      </c>
      <c r="R2159">
        <f>Inventory[[#This Row],[Lead_Time_Days]]*0.8</f>
        <v>1.6</v>
      </c>
      <c r="S2159">
        <f>MAX(0,Inventory[[#This Row],[Daily_Demand]]*Inventory[[#This Row],[Adj_Lead_Time]]+Inventory[[#This Row],[Safety_Stock]]-Inventory[[#This Row],[Current_Inventory]])</f>
        <v>170.2</v>
      </c>
    </row>
    <row r="2160" spans="1:19" x14ac:dyDescent="0.25">
      <c r="A2160">
        <v>2159</v>
      </c>
      <c r="B2160" t="s">
        <v>2181</v>
      </c>
      <c r="C2160" s="4" t="s">
        <v>26</v>
      </c>
      <c r="D2160" t="s">
        <v>18</v>
      </c>
      <c r="E2160" s="4">
        <v>26</v>
      </c>
      <c r="F2160" s="4">
        <v>14</v>
      </c>
      <c r="G2160" s="4">
        <v>21</v>
      </c>
      <c r="H2160" s="4">
        <v>291</v>
      </c>
      <c r="I2160" s="4">
        <v>196</v>
      </c>
      <c r="J2160" s="6">
        <v>1044.48</v>
      </c>
      <c r="K2160" s="4">
        <v>0.66300000000000003</v>
      </c>
      <c r="L2160" s="4" t="s">
        <v>15</v>
      </c>
      <c r="M2160" s="4">
        <f>Inventory[[#This Row],[Daily_Demand]]*Inventory[[#This Row],[Lead_Time_Days]]</f>
        <v>364</v>
      </c>
      <c r="N2160" s="4">
        <f>MAX(0, Inventory[[#This Row],[Demand_Duration_Lead_time]]+Inventory[[#This Row],[Safety_Stock]]-Inventory[[#This Row],[Current_Inventory]])</f>
        <v>634</v>
      </c>
      <c r="O21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60" s="8">
        <f>Inventory[[#This Row],[Current_Inventory]]*Inventory[[#This Row],[Unit_Cost]]</f>
        <v>21934.080000000002</v>
      </c>
      <c r="Q2160" t="str">
        <f>IF(Inventory[[#This Row],[Stockout_Risk_Score]] &gt;= 0.8, "Critical",
   IF(Inventory[[#This Row],[Stockout_Risk_Score]] &gt;= 0.6, "High",
      IF(Inventory[[#This Row],[Stockout_Risk_Score]] &gt;= 0.3, "Medium", "Low")
   )
)</f>
        <v>High</v>
      </c>
      <c r="R2160">
        <f>Inventory[[#This Row],[Lead_Time_Days]]*0.8</f>
        <v>11.200000000000001</v>
      </c>
      <c r="S2160">
        <f>MAX(0,Inventory[[#This Row],[Daily_Demand]]*Inventory[[#This Row],[Adj_Lead_Time]]+Inventory[[#This Row],[Safety_Stock]]-Inventory[[#This Row],[Current_Inventory]])</f>
        <v>561.20000000000005</v>
      </c>
    </row>
    <row r="2161" spans="1:19" x14ac:dyDescent="0.25">
      <c r="A2161">
        <v>2160</v>
      </c>
      <c r="B2161" t="s">
        <v>2182</v>
      </c>
      <c r="C2161" s="4" t="s">
        <v>17</v>
      </c>
      <c r="D2161" t="s">
        <v>14</v>
      </c>
      <c r="E2161" s="4">
        <v>127</v>
      </c>
      <c r="F2161" s="4">
        <v>7</v>
      </c>
      <c r="G2161" s="4">
        <v>665</v>
      </c>
      <c r="H2161" s="4">
        <v>28</v>
      </c>
      <c r="I2161" s="4">
        <v>193</v>
      </c>
      <c r="J2161" s="6">
        <v>938.4</v>
      </c>
      <c r="K2161" s="4">
        <v>0.64900000000000002</v>
      </c>
      <c r="L2161" s="4" t="s">
        <v>19</v>
      </c>
      <c r="M2161" s="4">
        <f>Inventory[[#This Row],[Daily_Demand]]*Inventory[[#This Row],[Lead_Time_Days]]</f>
        <v>889</v>
      </c>
      <c r="N2161" s="4">
        <f>MAX(0, Inventory[[#This Row],[Demand_Duration_Lead_time]]+Inventory[[#This Row],[Safety_Stock]]-Inventory[[#This Row],[Current_Inventory]])</f>
        <v>252</v>
      </c>
      <c r="O21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61" s="8">
        <f>Inventory[[#This Row],[Current_Inventory]]*Inventory[[#This Row],[Unit_Cost]]</f>
        <v>624036</v>
      </c>
      <c r="Q2161" t="str">
        <f>IF(Inventory[[#This Row],[Stockout_Risk_Score]] &gt;= 0.8, "Critical",
   IF(Inventory[[#This Row],[Stockout_Risk_Score]] &gt;= 0.6, "High",
      IF(Inventory[[#This Row],[Stockout_Risk_Score]] &gt;= 0.3, "Medium", "Low")
   )
)</f>
        <v>High</v>
      </c>
      <c r="R2161">
        <f>Inventory[[#This Row],[Lead_Time_Days]]*0.8</f>
        <v>5.6000000000000005</v>
      </c>
      <c r="S2161">
        <f>MAX(0,Inventory[[#This Row],[Daily_Demand]]*Inventory[[#This Row],[Adj_Lead_Time]]+Inventory[[#This Row],[Safety_Stock]]-Inventory[[#This Row],[Current_Inventory]])</f>
        <v>74.200000000000045</v>
      </c>
    </row>
    <row r="2162" spans="1:19" x14ac:dyDescent="0.25">
      <c r="A2162">
        <v>2161</v>
      </c>
      <c r="B2162" t="s">
        <v>2183</v>
      </c>
      <c r="C2162" s="4" t="s">
        <v>13</v>
      </c>
      <c r="D2162" t="s">
        <v>18</v>
      </c>
      <c r="E2162" s="4">
        <v>131</v>
      </c>
      <c r="F2162" s="4">
        <v>10</v>
      </c>
      <c r="G2162" s="4">
        <v>658</v>
      </c>
      <c r="H2162" s="4">
        <v>149</v>
      </c>
      <c r="I2162" s="4">
        <v>74</v>
      </c>
      <c r="J2162" s="6">
        <v>1189.07</v>
      </c>
      <c r="K2162" s="4">
        <v>0.36399999999999999</v>
      </c>
      <c r="L2162" s="4" t="s">
        <v>19</v>
      </c>
      <c r="M2162" s="4">
        <f>Inventory[[#This Row],[Daily_Demand]]*Inventory[[#This Row],[Lead_Time_Days]]</f>
        <v>1310</v>
      </c>
      <c r="N2162" s="4">
        <f>MAX(0, Inventory[[#This Row],[Demand_Duration_Lead_time]]+Inventory[[#This Row],[Safety_Stock]]-Inventory[[#This Row],[Current_Inventory]])</f>
        <v>801</v>
      </c>
      <c r="O21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62" s="8">
        <f>Inventory[[#This Row],[Current_Inventory]]*Inventory[[#This Row],[Unit_Cost]]</f>
        <v>782408.05999999994</v>
      </c>
      <c r="Q2162" t="str">
        <f>IF(Inventory[[#This Row],[Stockout_Risk_Score]] &gt;= 0.8, "Critical",
   IF(Inventory[[#This Row],[Stockout_Risk_Score]] &gt;= 0.6, "High",
      IF(Inventory[[#This Row],[Stockout_Risk_Score]] &gt;= 0.3, "Medium", "Low")
   )
)</f>
        <v>Medium</v>
      </c>
      <c r="R2162">
        <f>Inventory[[#This Row],[Lead_Time_Days]]*0.8</f>
        <v>8</v>
      </c>
      <c r="S2162">
        <f>MAX(0,Inventory[[#This Row],[Daily_Demand]]*Inventory[[#This Row],[Adj_Lead_Time]]+Inventory[[#This Row],[Safety_Stock]]-Inventory[[#This Row],[Current_Inventory]])</f>
        <v>539</v>
      </c>
    </row>
    <row r="2163" spans="1:19" x14ac:dyDescent="0.25">
      <c r="A2163">
        <v>2162</v>
      </c>
      <c r="B2163" t="s">
        <v>2184</v>
      </c>
      <c r="C2163" s="4" t="s">
        <v>17</v>
      </c>
      <c r="D2163" t="s">
        <v>18</v>
      </c>
      <c r="E2163" s="4">
        <v>181</v>
      </c>
      <c r="F2163" s="4">
        <v>11</v>
      </c>
      <c r="G2163" s="4">
        <v>577</v>
      </c>
      <c r="H2163" s="4">
        <v>76</v>
      </c>
      <c r="I2163" s="4">
        <v>148</v>
      </c>
      <c r="J2163" s="6">
        <v>1785.94</v>
      </c>
      <c r="K2163" s="4">
        <v>7.5999999999999998E-2</v>
      </c>
      <c r="L2163" s="4" t="s">
        <v>15</v>
      </c>
      <c r="M2163" s="4">
        <f>Inventory[[#This Row],[Daily_Demand]]*Inventory[[#This Row],[Lead_Time_Days]]</f>
        <v>1991</v>
      </c>
      <c r="N2163" s="4">
        <f>MAX(0, Inventory[[#This Row],[Demand_Duration_Lead_time]]+Inventory[[#This Row],[Safety_Stock]]-Inventory[[#This Row],[Current_Inventory]])</f>
        <v>1490</v>
      </c>
      <c r="O21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63" s="8">
        <f>Inventory[[#This Row],[Current_Inventory]]*Inventory[[#This Row],[Unit_Cost]]</f>
        <v>1030487.38</v>
      </c>
      <c r="Q2163" t="str">
        <f>IF(Inventory[[#This Row],[Stockout_Risk_Score]] &gt;= 0.8, "Critical",
   IF(Inventory[[#This Row],[Stockout_Risk_Score]] &gt;= 0.6, "High",
      IF(Inventory[[#This Row],[Stockout_Risk_Score]] &gt;= 0.3, "Medium", "Low")
   )
)</f>
        <v>Low</v>
      </c>
      <c r="R2163">
        <f>Inventory[[#This Row],[Lead_Time_Days]]*0.8</f>
        <v>8.8000000000000007</v>
      </c>
      <c r="S2163">
        <f>MAX(0,Inventory[[#This Row],[Daily_Demand]]*Inventory[[#This Row],[Adj_Lead_Time]]+Inventory[[#This Row],[Safety_Stock]]-Inventory[[#This Row],[Current_Inventory]])</f>
        <v>1091.8000000000002</v>
      </c>
    </row>
    <row r="2164" spans="1:19" x14ac:dyDescent="0.25">
      <c r="A2164">
        <v>2163</v>
      </c>
      <c r="B2164" t="s">
        <v>2185</v>
      </c>
      <c r="C2164" s="4" t="s">
        <v>21</v>
      </c>
      <c r="D2164" t="s">
        <v>18</v>
      </c>
      <c r="E2164" s="4">
        <v>56</v>
      </c>
      <c r="F2164" s="4">
        <v>10</v>
      </c>
      <c r="G2164" s="4">
        <v>725</v>
      </c>
      <c r="H2164" s="4">
        <v>27</v>
      </c>
      <c r="I2164" s="4">
        <v>228</v>
      </c>
      <c r="J2164" s="6">
        <v>226.34</v>
      </c>
      <c r="K2164" s="4">
        <v>0.80800000000000005</v>
      </c>
      <c r="L2164" s="4" t="s">
        <v>19</v>
      </c>
      <c r="M2164" s="4">
        <f>Inventory[[#This Row],[Daily_Demand]]*Inventory[[#This Row],[Lead_Time_Days]]</f>
        <v>560</v>
      </c>
      <c r="N2164" s="4">
        <f>MAX(0, Inventory[[#This Row],[Demand_Duration_Lead_time]]+Inventory[[#This Row],[Safety_Stock]]-Inventory[[#This Row],[Current_Inventory]])</f>
        <v>0</v>
      </c>
      <c r="O21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64" s="8">
        <f>Inventory[[#This Row],[Current_Inventory]]*Inventory[[#This Row],[Unit_Cost]]</f>
        <v>164096.5</v>
      </c>
      <c r="Q2164" t="str">
        <f>IF(Inventory[[#This Row],[Stockout_Risk_Score]] &gt;= 0.8, "Critical",
   IF(Inventory[[#This Row],[Stockout_Risk_Score]] &gt;= 0.6, "High",
      IF(Inventory[[#This Row],[Stockout_Risk_Score]] &gt;= 0.3, "Medium", "Low")
   )
)</f>
        <v>Critical</v>
      </c>
      <c r="R2164">
        <f>Inventory[[#This Row],[Lead_Time_Days]]*0.8</f>
        <v>8</v>
      </c>
      <c r="S2164">
        <f>MAX(0,Inventory[[#This Row],[Daily_Demand]]*Inventory[[#This Row],[Adj_Lead_Time]]+Inventory[[#This Row],[Safety_Stock]]-Inventory[[#This Row],[Current_Inventory]])</f>
        <v>0</v>
      </c>
    </row>
    <row r="2165" spans="1:19" x14ac:dyDescent="0.25">
      <c r="A2165">
        <v>2164</v>
      </c>
      <c r="B2165" t="s">
        <v>2186</v>
      </c>
      <c r="C2165" s="4" t="s">
        <v>26</v>
      </c>
      <c r="D2165" t="s">
        <v>18</v>
      </c>
      <c r="E2165" s="4">
        <v>83</v>
      </c>
      <c r="F2165" s="4">
        <v>8</v>
      </c>
      <c r="G2165" s="4">
        <v>381</v>
      </c>
      <c r="H2165" s="4">
        <v>270</v>
      </c>
      <c r="I2165" s="4">
        <v>382</v>
      </c>
      <c r="J2165" s="6">
        <v>1404.71</v>
      </c>
      <c r="K2165" s="4">
        <v>0.28999999999999998</v>
      </c>
      <c r="L2165" s="4" t="s">
        <v>15</v>
      </c>
      <c r="M2165" s="4">
        <f>Inventory[[#This Row],[Daily_Demand]]*Inventory[[#This Row],[Lead_Time_Days]]</f>
        <v>664</v>
      </c>
      <c r="N2165" s="4">
        <f>MAX(0, Inventory[[#This Row],[Demand_Duration_Lead_time]]+Inventory[[#This Row],[Safety_Stock]]-Inventory[[#This Row],[Current_Inventory]])</f>
        <v>553</v>
      </c>
      <c r="O21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65" s="8">
        <f>Inventory[[#This Row],[Current_Inventory]]*Inventory[[#This Row],[Unit_Cost]]</f>
        <v>535194.51</v>
      </c>
      <c r="Q2165" t="str">
        <f>IF(Inventory[[#This Row],[Stockout_Risk_Score]] &gt;= 0.8, "Critical",
   IF(Inventory[[#This Row],[Stockout_Risk_Score]] &gt;= 0.6, "High",
      IF(Inventory[[#This Row],[Stockout_Risk_Score]] &gt;= 0.3, "Medium", "Low")
   )
)</f>
        <v>Low</v>
      </c>
      <c r="R2165">
        <f>Inventory[[#This Row],[Lead_Time_Days]]*0.8</f>
        <v>6.4</v>
      </c>
      <c r="S2165">
        <f>MAX(0,Inventory[[#This Row],[Daily_Demand]]*Inventory[[#This Row],[Adj_Lead_Time]]+Inventory[[#This Row],[Safety_Stock]]-Inventory[[#This Row],[Current_Inventory]])</f>
        <v>420.20000000000005</v>
      </c>
    </row>
    <row r="2166" spans="1:19" x14ac:dyDescent="0.25">
      <c r="A2166">
        <v>2165</v>
      </c>
      <c r="B2166" t="s">
        <v>2187</v>
      </c>
      <c r="C2166" s="4" t="s">
        <v>13</v>
      </c>
      <c r="D2166" t="s">
        <v>14</v>
      </c>
      <c r="E2166" s="4">
        <v>133</v>
      </c>
      <c r="F2166" s="4">
        <v>12</v>
      </c>
      <c r="G2166" s="4">
        <v>740</v>
      </c>
      <c r="H2166" s="4">
        <v>121</v>
      </c>
      <c r="I2166" s="4">
        <v>223</v>
      </c>
      <c r="J2166" s="6">
        <v>1857.24</v>
      </c>
      <c r="K2166" s="4">
        <v>0.84899999999999998</v>
      </c>
      <c r="L2166" s="4" t="s">
        <v>19</v>
      </c>
      <c r="M2166" s="4">
        <f>Inventory[[#This Row],[Daily_Demand]]*Inventory[[#This Row],[Lead_Time_Days]]</f>
        <v>1596</v>
      </c>
      <c r="N2166" s="4">
        <f>MAX(0, Inventory[[#This Row],[Demand_Duration_Lead_time]]+Inventory[[#This Row],[Safety_Stock]]-Inventory[[#This Row],[Current_Inventory]])</f>
        <v>977</v>
      </c>
      <c r="O21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66" s="8">
        <f>Inventory[[#This Row],[Current_Inventory]]*Inventory[[#This Row],[Unit_Cost]]</f>
        <v>1374357.6</v>
      </c>
      <c r="Q2166" t="str">
        <f>IF(Inventory[[#This Row],[Stockout_Risk_Score]] &gt;= 0.8, "Critical",
   IF(Inventory[[#This Row],[Stockout_Risk_Score]] &gt;= 0.6, "High",
      IF(Inventory[[#This Row],[Stockout_Risk_Score]] &gt;= 0.3, "Medium", "Low")
   )
)</f>
        <v>Critical</v>
      </c>
      <c r="R2166">
        <f>Inventory[[#This Row],[Lead_Time_Days]]*0.8</f>
        <v>9.6000000000000014</v>
      </c>
      <c r="S2166">
        <f>MAX(0,Inventory[[#This Row],[Daily_Demand]]*Inventory[[#This Row],[Adj_Lead_Time]]+Inventory[[#This Row],[Safety_Stock]]-Inventory[[#This Row],[Current_Inventory]])</f>
        <v>657.80000000000018</v>
      </c>
    </row>
    <row r="2167" spans="1:19" x14ac:dyDescent="0.25">
      <c r="A2167">
        <v>2166</v>
      </c>
      <c r="B2167" t="s">
        <v>2188</v>
      </c>
      <c r="C2167" s="4" t="s">
        <v>21</v>
      </c>
      <c r="D2167" t="s">
        <v>22</v>
      </c>
      <c r="E2167" s="4">
        <v>70</v>
      </c>
      <c r="F2167" s="4">
        <v>8</v>
      </c>
      <c r="G2167" s="4">
        <v>315</v>
      </c>
      <c r="H2167" s="4">
        <v>124</v>
      </c>
      <c r="I2167" s="4">
        <v>312</v>
      </c>
      <c r="J2167" s="6">
        <v>466.03</v>
      </c>
      <c r="K2167" s="4">
        <v>0.60899999999999999</v>
      </c>
      <c r="L2167" s="4" t="s">
        <v>15</v>
      </c>
      <c r="M2167" s="4">
        <f>Inventory[[#This Row],[Daily_Demand]]*Inventory[[#This Row],[Lead_Time_Days]]</f>
        <v>560</v>
      </c>
      <c r="N2167" s="4">
        <f>MAX(0, Inventory[[#This Row],[Demand_Duration_Lead_time]]+Inventory[[#This Row],[Safety_Stock]]-Inventory[[#This Row],[Current_Inventory]])</f>
        <v>369</v>
      </c>
      <c r="O21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67" s="8">
        <f>Inventory[[#This Row],[Current_Inventory]]*Inventory[[#This Row],[Unit_Cost]]</f>
        <v>146799.44999999998</v>
      </c>
      <c r="Q2167" t="str">
        <f>IF(Inventory[[#This Row],[Stockout_Risk_Score]] &gt;= 0.8, "Critical",
   IF(Inventory[[#This Row],[Stockout_Risk_Score]] &gt;= 0.6, "High",
      IF(Inventory[[#This Row],[Stockout_Risk_Score]] &gt;= 0.3, "Medium", "Low")
   )
)</f>
        <v>High</v>
      </c>
      <c r="R2167">
        <f>Inventory[[#This Row],[Lead_Time_Days]]*0.8</f>
        <v>6.4</v>
      </c>
      <c r="S2167">
        <f>MAX(0,Inventory[[#This Row],[Daily_Demand]]*Inventory[[#This Row],[Adj_Lead_Time]]+Inventory[[#This Row],[Safety_Stock]]-Inventory[[#This Row],[Current_Inventory]])</f>
        <v>257</v>
      </c>
    </row>
    <row r="2168" spans="1:19" x14ac:dyDescent="0.25">
      <c r="A2168">
        <v>2167</v>
      </c>
      <c r="B2168" t="s">
        <v>2189</v>
      </c>
      <c r="C2168" s="4" t="s">
        <v>21</v>
      </c>
      <c r="D2168" t="s">
        <v>18</v>
      </c>
      <c r="E2168" s="4">
        <v>68</v>
      </c>
      <c r="F2168" s="4">
        <v>9</v>
      </c>
      <c r="G2168" s="4">
        <v>589</v>
      </c>
      <c r="H2168" s="4">
        <v>175</v>
      </c>
      <c r="I2168" s="4">
        <v>339</v>
      </c>
      <c r="J2168" s="6">
        <v>1683.66</v>
      </c>
      <c r="K2168" s="4">
        <v>0.35399999999999998</v>
      </c>
      <c r="L2168" s="4" t="s">
        <v>19</v>
      </c>
      <c r="M2168" s="4">
        <f>Inventory[[#This Row],[Daily_Demand]]*Inventory[[#This Row],[Lead_Time_Days]]</f>
        <v>612</v>
      </c>
      <c r="N2168" s="4">
        <f>MAX(0, Inventory[[#This Row],[Demand_Duration_Lead_time]]+Inventory[[#This Row],[Safety_Stock]]-Inventory[[#This Row],[Current_Inventory]])</f>
        <v>198</v>
      </c>
      <c r="O21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68" s="8">
        <f>Inventory[[#This Row],[Current_Inventory]]*Inventory[[#This Row],[Unit_Cost]]</f>
        <v>991675.74</v>
      </c>
      <c r="Q2168" t="str">
        <f>IF(Inventory[[#This Row],[Stockout_Risk_Score]] &gt;= 0.8, "Critical",
   IF(Inventory[[#This Row],[Stockout_Risk_Score]] &gt;= 0.6, "High",
      IF(Inventory[[#This Row],[Stockout_Risk_Score]] &gt;= 0.3, "Medium", "Low")
   )
)</f>
        <v>Medium</v>
      </c>
      <c r="R2168">
        <f>Inventory[[#This Row],[Lead_Time_Days]]*0.8</f>
        <v>7.2</v>
      </c>
      <c r="S2168">
        <f>MAX(0,Inventory[[#This Row],[Daily_Demand]]*Inventory[[#This Row],[Adj_Lead_Time]]+Inventory[[#This Row],[Safety_Stock]]-Inventory[[#This Row],[Current_Inventory]])</f>
        <v>75.600000000000023</v>
      </c>
    </row>
    <row r="2169" spans="1:19" x14ac:dyDescent="0.25">
      <c r="A2169">
        <v>2168</v>
      </c>
      <c r="B2169" t="s">
        <v>2190</v>
      </c>
      <c r="C2169" s="4" t="s">
        <v>17</v>
      </c>
      <c r="D2169" t="s">
        <v>14</v>
      </c>
      <c r="E2169" s="4">
        <v>12</v>
      </c>
      <c r="F2169" s="4">
        <v>11</v>
      </c>
      <c r="G2169" s="4">
        <v>609</v>
      </c>
      <c r="H2169" s="4">
        <v>76</v>
      </c>
      <c r="I2169" s="4">
        <v>107</v>
      </c>
      <c r="J2169" s="6">
        <v>1411.15</v>
      </c>
      <c r="K2169" s="4">
        <v>0.59399999999999997</v>
      </c>
      <c r="L2169" s="4" t="s">
        <v>27</v>
      </c>
      <c r="M2169" s="4">
        <f>Inventory[[#This Row],[Daily_Demand]]*Inventory[[#This Row],[Lead_Time_Days]]</f>
        <v>132</v>
      </c>
      <c r="N2169" s="4">
        <f>MAX(0, Inventory[[#This Row],[Demand_Duration_Lead_time]]+Inventory[[#This Row],[Safety_Stock]]-Inventory[[#This Row],[Current_Inventory]])</f>
        <v>0</v>
      </c>
      <c r="O21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169" s="8">
        <f>Inventory[[#This Row],[Current_Inventory]]*Inventory[[#This Row],[Unit_Cost]]</f>
        <v>859390.35000000009</v>
      </c>
      <c r="Q2169" t="str">
        <f>IF(Inventory[[#This Row],[Stockout_Risk_Score]] &gt;= 0.8, "Critical",
   IF(Inventory[[#This Row],[Stockout_Risk_Score]] &gt;= 0.6, "High",
      IF(Inventory[[#This Row],[Stockout_Risk_Score]] &gt;= 0.3, "Medium", "Low")
   )
)</f>
        <v>Medium</v>
      </c>
      <c r="R2169">
        <f>Inventory[[#This Row],[Lead_Time_Days]]*0.8</f>
        <v>8.8000000000000007</v>
      </c>
      <c r="S2169">
        <f>MAX(0,Inventory[[#This Row],[Daily_Demand]]*Inventory[[#This Row],[Adj_Lead_Time]]+Inventory[[#This Row],[Safety_Stock]]-Inventory[[#This Row],[Current_Inventory]])</f>
        <v>0</v>
      </c>
    </row>
    <row r="2170" spans="1:19" x14ac:dyDescent="0.25">
      <c r="A2170">
        <v>2169</v>
      </c>
      <c r="B2170" t="s">
        <v>2191</v>
      </c>
      <c r="C2170" s="4" t="s">
        <v>21</v>
      </c>
      <c r="D2170" t="s">
        <v>22</v>
      </c>
      <c r="E2170" s="4">
        <v>29</v>
      </c>
      <c r="F2170" s="4">
        <v>3</v>
      </c>
      <c r="G2170" s="4">
        <v>221</v>
      </c>
      <c r="H2170" s="4">
        <v>264</v>
      </c>
      <c r="I2170" s="4">
        <v>383</v>
      </c>
      <c r="J2170" s="6">
        <v>78.209999999999994</v>
      </c>
      <c r="K2170" s="4">
        <v>0.64500000000000002</v>
      </c>
      <c r="L2170" s="4" t="s">
        <v>15</v>
      </c>
      <c r="M2170" s="4">
        <f>Inventory[[#This Row],[Daily_Demand]]*Inventory[[#This Row],[Lead_Time_Days]]</f>
        <v>87</v>
      </c>
      <c r="N2170" s="4">
        <f>MAX(0, Inventory[[#This Row],[Demand_Duration_Lead_time]]+Inventory[[#This Row],[Safety_Stock]]-Inventory[[#This Row],[Current_Inventory]])</f>
        <v>130</v>
      </c>
      <c r="O21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70" s="8">
        <f>Inventory[[#This Row],[Current_Inventory]]*Inventory[[#This Row],[Unit_Cost]]</f>
        <v>17284.41</v>
      </c>
      <c r="Q2170" t="str">
        <f>IF(Inventory[[#This Row],[Stockout_Risk_Score]] &gt;= 0.8, "Critical",
   IF(Inventory[[#This Row],[Stockout_Risk_Score]] &gt;= 0.6, "High",
      IF(Inventory[[#This Row],[Stockout_Risk_Score]] &gt;= 0.3, "Medium", "Low")
   )
)</f>
        <v>High</v>
      </c>
      <c r="R2170">
        <f>Inventory[[#This Row],[Lead_Time_Days]]*0.8</f>
        <v>2.4000000000000004</v>
      </c>
      <c r="S2170">
        <f>MAX(0,Inventory[[#This Row],[Daily_Demand]]*Inventory[[#This Row],[Adj_Lead_Time]]+Inventory[[#This Row],[Safety_Stock]]-Inventory[[#This Row],[Current_Inventory]])</f>
        <v>112.60000000000002</v>
      </c>
    </row>
    <row r="2171" spans="1:19" x14ac:dyDescent="0.25">
      <c r="A2171">
        <v>2170</v>
      </c>
      <c r="B2171" t="s">
        <v>2192</v>
      </c>
      <c r="C2171" s="4" t="s">
        <v>26</v>
      </c>
      <c r="D2171" t="s">
        <v>22</v>
      </c>
      <c r="E2171" s="4">
        <v>198</v>
      </c>
      <c r="F2171" s="4">
        <v>7</v>
      </c>
      <c r="G2171" s="4">
        <v>308</v>
      </c>
      <c r="H2171" s="4">
        <v>79</v>
      </c>
      <c r="I2171" s="4">
        <v>328</v>
      </c>
      <c r="J2171" s="6">
        <v>501.64</v>
      </c>
      <c r="K2171" s="4">
        <v>0.70699999999999996</v>
      </c>
      <c r="L2171" s="4" t="s">
        <v>19</v>
      </c>
      <c r="M2171" s="4">
        <f>Inventory[[#This Row],[Daily_Demand]]*Inventory[[#This Row],[Lead_Time_Days]]</f>
        <v>1386</v>
      </c>
      <c r="N2171" s="4">
        <f>MAX(0, Inventory[[#This Row],[Demand_Duration_Lead_time]]+Inventory[[#This Row],[Safety_Stock]]-Inventory[[#This Row],[Current_Inventory]])</f>
        <v>1157</v>
      </c>
      <c r="O21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71" s="8">
        <f>Inventory[[#This Row],[Current_Inventory]]*Inventory[[#This Row],[Unit_Cost]]</f>
        <v>154505.12</v>
      </c>
      <c r="Q2171" t="str">
        <f>IF(Inventory[[#This Row],[Stockout_Risk_Score]] &gt;= 0.8, "Critical",
   IF(Inventory[[#This Row],[Stockout_Risk_Score]] &gt;= 0.6, "High",
      IF(Inventory[[#This Row],[Stockout_Risk_Score]] &gt;= 0.3, "Medium", "Low")
   )
)</f>
        <v>High</v>
      </c>
      <c r="R2171">
        <f>Inventory[[#This Row],[Lead_Time_Days]]*0.8</f>
        <v>5.6000000000000005</v>
      </c>
      <c r="S2171">
        <f>MAX(0,Inventory[[#This Row],[Daily_Demand]]*Inventory[[#This Row],[Adj_Lead_Time]]+Inventory[[#This Row],[Safety_Stock]]-Inventory[[#This Row],[Current_Inventory]])</f>
        <v>879.80000000000018</v>
      </c>
    </row>
    <row r="2172" spans="1:19" x14ac:dyDescent="0.25">
      <c r="A2172">
        <v>2171</v>
      </c>
      <c r="B2172" t="s">
        <v>2193</v>
      </c>
      <c r="C2172" s="4" t="s">
        <v>26</v>
      </c>
      <c r="D2172" t="s">
        <v>22</v>
      </c>
      <c r="E2172" s="4">
        <v>98</v>
      </c>
      <c r="F2172" s="4">
        <v>6</v>
      </c>
      <c r="G2172" s="4">
        <v>81</v>
      </c>
      <c r="H2172" s="4">
        <v>212</v>
      </c>
      <c r="I2172" s="4">
        <v>194</v>
      </c>
      <c r="J2172" s="6">
        <v>1231.4000000000001</v>
      </c>
      <c r="K2172" s="4">
        <v>0.82199999999999995</v>
      </c>
      <c r="L2172" s="4" t="s">
        <v>19</v>
      </c>
      <c r="M2172" s="4">
        <f>Inventory[[#This Row],[Daily_Demand]]*Inventory[[#This Row],[Lead_Time_Days]]</f>
        <v>588</v>
      </c>
      <c r="N2172" s="4">
        <f>MAX(0, Inventory[[#This Row],[Demand_Duration_Lead_time]]+Inventory[[#This Row],[Safety_Stock]]-Inventory[[#This Row],[Current_Inventory]])</f>
        <v>719</v>
      </c>
      <c r="O21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72" s="8">
        <f>Inventory[[#This Row],[Current_Inventory]]*Inventory[[#This Row],[Unit_Cost]]</f>
        <v>99743.400000000009</v>
      </c>
      <c r="Q2172" t="str">
        <f>IF(Inventory[[#This Row],[Stockout_Risk_Score]] &gt;= 0.8, "Critical",
   IF(Inventory[[#This Row],[Stockout_Risk_Score]] &gt;= 0.6, "High",
      IF(Inventory[[#This Row],[Stockout_Risk_Score]] &gt;= 0.3, "Medium", "Low")
   )
)</f>
        <v>Critical</v>
      </c>
      <c r="R2172">
        <f>Inventory[[#This Row],[Lead_Time_Days]]*0.8</f>
        <v>4.8000000000000007</v>
      </c>
      <c r="S2172">
        <f>MAX(0,Inventory[[#This Row],[Daily_Demand]]*Inventory[[#This Row],[Adj_Lead_Time]]+Inventory[[#This Row],[Safety_Stock]]-Inventory[[#This Row],[Current_Inventory]])</f>
        <v>601.40000000000009</v>
      </c>
    </row>
    <row r="2173" spans="1:19" x14ac:dyDescent="0.25">
      <c r="A2173">
        <v>2172</v>
      </c>
      <c r="B2173" t="s">
        <v>2194</v>
      </c>
      <c r="C2173" s="4" t="s">
        <v>41</v>
      </c>
      <c r="D2173" t="s">
        <v>18</v>
      </c>
      <c r="E2173" s="4">
        <v>183</v>
      </c>
      <c r="F2173" s="4">
        <v>6</v>
      </c>
      <c r="G2173" s="4">
        <v>521</v>
      </c>
      <c r="H2173" s="4">
        <v>136</v>
      </c>
      <c r="I2173" s="4">
        <v>171</v>
      </c>
      <c r="J2173" s="6">
        <v>1029.68</v>
      </c>
      <c r="K2173" s="4">
        <v>0.16</v>
      </c>
      <c r="L2173" s="4" t="s">
        <v>15</v>
      </c>
      <c r="M2173" s="4">
        <f>Inventory[[#This Row],[Daily_Demand]]*Inventory[[#This Row],[Lead_Time_Days]]</f>
        <v>1098</v>
      </c>
      <c r="N2173" s="4">
        <f>MAX(0, Inventory[[#This Row],[Demand_Duration_Lead_time]]+Inventory[[#This Row],[Safety_Stock]]-Inventory[[#This Row],[Current_Inventory]])</f>
        <v>713</v>
      </c>
      <c r="O21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73" s="8">
        <f>Inventory[[#This Row],[Current_Inventory]]*Inventory[[#This Row],[Unit_Cost]]</f>
        <v>536463.28</v>
      </c>
      <c r="Q2173" t="str">
        <f>IF(Inventory[[#This Row],[Stockout_Risk_Score]] &gt;= 0.8, "Critical",
   IF(Inventory[[#This Row],[Stockout_Risk_Score]] &gt;= 0.6, "High",
      IF(Inventory[[#This Row],[Stockout_Risk_Score]] &gt;= 0.3, "Medium", "Low")
   )
)</f>
        <v>Low</v>
      </c>
      <c r="R2173">
        <f>Inventory[[#This Row],[Lead_Time_Days]]*0.8</f>
        <v>4.8000000000000007</v>
      </c>
      <c r="S2173">
        <f>MAX(0,Inventory[[#This Row],[Daily_Demand]]*Inventory[[#This Row],[Adj_Lead_Time]]+Inventory[[#This Row],[Safety_Stock]]-Inventory[[#This Row],[Current_Inventory]])</f>
        <v>493.40000000000009</v>
      </c>
    </row>
    <row r="2174" spans="1:19" x14ac:dyDescent="0.25">
      <c r="A2174">
        <v>2173</v>
      </c>
      <c r="B2174" t="s">
        <v>2195</v>
      </c>
      <c r="C2174" s="4" t="s">
        <v>26</v>
      </c>
      <c r="D2174" t="s">
        <v>18</v>
      </c>
      <c r="E2174" s="4">
        <v>185</v>
      </c>
      <c r="F2174" s="4">
        <v>14</v>
      </c>
      <c r="G2174" s="4">
        <v>799</v>
      </c>
      <c r="H2174" s="4">
        <v>89</v>
      </c>
      <c r="I2174" s="4">
        <v>76</v>
      </c>
      <c r="J2174" s="6">
        <v>1079.48</v>
      </c>
      <c r="K2174" s="4">
        <v>0.94399999999999995</v>
      </c>
      <c r="L2174" s="4" t="s">
        <v>19</v>
      </c>
      <c r="M2174" s="4">
        <f>Inventory[[#This Row],[Daily_Demand]]*Inventory[[#This Row],[Lead_Time_Days]]</f>
        <v>2590</v>
      </c>
      <c r="N2174" s="4">
        <f>MAX(0, Inventory[[#This Row],[Demand_Duration_Lead_time]]+Inventory[[#This Row],[Safety_Stock]]-Inventory[[#This Row],[Current_Inventory]])</f>
        <v>1880</v>
      </c>
      <c r="O21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74" s="8">
        <f>Inventory[[#This Row],[Current_Inventory]]*Inventory[[#This Row],[Unit_Cost]]</f>
        <v>862504.52</v>
      </c>
      <c r="Q2174" t="str">
        <f>IF(Inventory[[#This Row],[Stockout_Risk_Score]] &gt;= 0.8, "Critical",
   IF(Inventory[[#This Row],[Stockout_Risk_Score]] &gt;= 0.6, "High",
      IF(Inventory[[#This Row],[Stockout_Risk_Score]] &gt;= 0.3, "Medium", "Low")
   )
)</f>
        <v>Critical</v>
      </c>
      <c r="R2174">
        <f>Inventory[[#This Row],[Lead_Time_Days]]*0.8</f>
        <v>11.200000000000001</v>
      </c>
      <c r="S2174">
        <f>MAX(0,Inventory[[#This Row],[Daily_Demand]]*Inventory[[#This Row],[Adj_Lead_Time]]+Inventory[[#This Row],[Safety_Stock]]-Inventory[[#This Row],[Current_Inventory]])</f>
        <v>1362</v>
      </c>
    </row>
    <row r="2175" spans="1:19" x14ac:dyDescent="0.25">
      <c r="A2175">
        <v>2174</v>
      </c>
      <c r="B2175" t="s">
        <v>2196</v>
      </c>
      <c r="C2175" s="4" t="s">
        <v>21</v>
      </c>
      <c r="D2175" t="s">
        <v>22</v>
      </c>
      <c r="E2175" s="4">
        <v>19</v>
      </c>
      <c r="F2175" s="4">
        <v>4</v>
      </c>
      <c r="G2175" s="4">
        <v>145</v>
      </c>
      <c r="H2175" s="4">
        <v>185</v>
      </c>
      <c r="I2175" s="4">
        <v>115</v>
      </c>
      <c r="J2175" s="6">
        <v>502.26</v>
      </c>
      <c r="K2175" s="4">
        <v>0.41099999999999998</v>
      </c>
      <c r="L2175" s="4" t="s">
        <v>27</v>
      </c>
      <c r="M2175" s="4">
        <f>Inventory[[#This Row],[Daily_Demand]]*Inventory[[#This Row],[Lead_Time_Days]]</f>
        <v>76</v>
      </c>
      <c r="N2175" s="4">
        <f>MAX(0, Inventory[[#This Row],[Demand_Duration_Lead_time]]+Inventory[[#This Row],[Safety_Stock]]-Inventory[[#This Row],[Current_Inventory]])</f>
        <v>116</v>
      </c>
      <c r="O21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75" s="8">
        <f>Inventory[[#This Row],[Current_Inventory]]*Inventory[[#This Row],[Unit_Cost]]</f>
        <v>72827.7</v>
      </c>
      <c r="Q2175" t="str">
        <f>IF(Inventory[[#This Row],[Stockout_Risk_Score]] &gt;= 0.8, "Critical",
   IF(Inventory[[#This Row],[Stockout_Risk_Score]] &gt;= 0.6, "High",
      IF(Inventory[[#This Row],[Stockout_Risk_Score]] &gt;= 0.3, "Medium", "Low")
   )
)</f>
        <v>Medium</v>
      </c>
      <c r="R2175">
        <f>Inventory[[#This Row],[Lead_Time_Days]]*0.8</f>
        <v>3.2</v>
      </c>
      <c r="S2175">
        <f>MAX(0,Inventory[[#This Row],[Daily_Demand]]*Inventory[[#This Row],[Adj_Lead_Time]]+Inventory[[#This Row],[Safety_Stock]]-Inventory[[#This Row],[Current_Inventory]])</f>
        <v>100.80000000000001</v>
      </c>
    </row>
    <row r="2176" spans="1:19" x14ac:dyDescent="0.25">
      <c r="A2176">
        <v>2175</v>
      </c>
      <c r="B2176" t="s">
        <v>2197</v>
      </c>
      <c r="C2176" s="4" t="s">
        <v>26</v>
      </c>
      <c r="D2176" t="s">
        <v>22</v>
      </c>
      <c r="E2176" s="4">
        <v>182</v>
      </c>
      <c r="F2176" s="4">
        <v>4</v>
      </c>
      <c r="G2176" s="4">
        <v>68</v>
      </c>
      <c r="H2176" s="4">
        <v>122</v>
      </c>
      <c r="I2176" s="4">
        <v>150</v>
      </c>
      <c r="J2176" s="6">
        <v>1366.26</v>
      </c>
      <c r="K2176" s="4">
        <v>0.86</v>
      </c>
      <c r="L2176" s="4" t="s">
        <v>27</v>
      </c>
      <c r="M2176" s="4">
        <f>Inventory[[#This Row],[Daily_Demand]]*Inventory[[#This Row],[Lead_Time_Days]]</f>
        <v>728</v>
      </c>
      <c r="N2176" s="4">
        <f>MAX(0, Inventory[[#This Row],[Demand_Duration_Lead_time]]+Inventory[[#This Row],[Safety_Stock]]-Inventory[[#This Row],[Current_Inventory]])</f>
        <v>782</v>
      </c>
      <c r="O21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76" s="8">
        <f>Inventory[[#This Row],[Current_Inventory]]*Inventory[[#This Row],[Unit_Cost]]</f>
        <v>92905.68</v>
      </c>
      <c r="Q2176" t="str">
        <f>IF(Inventory[[#This Row],[Stockout_Risk_Score]] &gt;= 0.8, "Critical",
   IF(Inventory[[#This Row],[Stockout_Risk_Score]] &gt;= 0.6, "High",
      IF(Inventory[[#This Row],[Stockout_Risk_Score]] &gt;= 0.3, "Medium", "Low")
   )
)</f>
        <v>Critical</v>
      </c>
      <c r="R2176">
        <f>Inventory[[#This Row],[Lead_Time_Days]]*0.8</f>
        <v>3.2</v>
      </c>
      <c r="S2176">
        <f>MAX(0,Inventory[[#This Row],[Daily_Demand]]*Inventory[[#This Row],[Adj_Lead_Time]]+Inventory[[#This Row],[Safety_Stock]]-Inventory[[#This Row],[Current_Inventory]])</f>
        <v>636.4</v>
      </c>
    </row>
    <row r="2177" spans="1:19" x14ac:dyDescent="0.25">
      <c r="A2177">
        <v>2176</v>
      </c>
      <c r="B2177" t="s">
        <v>2198</v>
      </c>
      <c r="C2177" s="4" t="s">
        <v>17</v>
      </c>
      <c r="D2177" t="s">
        <v>22</v>
      </c>
      <c r="E2177" s="4">
        <v>126</v>
      </c>
      <c r="F2177" s="4">
        <v>7</v>
      </c>
      <c r="G2177" s="4">
        <v>619</v>
      </c>
      <c r="H2177" s="4">
        <v>120</v>
      </c>
      <c r="I2177" s="4">
        <v>143</v>
      </c>
      <c r="J2177" s="6">
        <v>569.52</v>
      </c>
      <c r="K2177" s="4">
        <v>0.22</v>
      </c>
      <c r="L2177" s="4" t="s">
        <v>19</v>
      </c>
      <c r="M2177" s="4">
        <f>Inventory[[#This Row],[Daily_Demand]]*Inventory[[#This Row],[Lead_Time_Days]]</f>
        <v>882</v>
      </c>
      <c r="N2177" s="4">
        <f>MAX(0, Inventory[[#This Row],[Demand_Duration_Lead_time]]+Inventory[[#This Row],[Safety_Stock]]-Inventory[[#This Row],[Current_Inventory]])</f>
        <v>383</v>
      </c>
      <c r="O21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77" s="8">
        <f>Inventory[[#This Row],[Current_Inventory]]*Inventory[[#This Row],[Unit_Cost]]</f>
        <v>352532.88</v>
      </c>
      <c r="Q2177" t="str">
        <f>IF(Inventory[[#This Row],[Stockout_Risk_Score]] &gt;= 0.8, "Critical",
   IF(Inventory[[#This Row],[Stockout_Risk_Score]] &gt;= 0.6, "High",
      IF(Inventory[[#This Row],[Stockout_Risk_Score]] &gt;= 0.3, "Medium", "Low")
   )
)</f>
        <v>Low</v>
      </c>
      <c r="R2177">
        <f>Inventory[[#This Row],[Lead_Time_Days]]*0.8</f>
        <v>5.6000000000000005</v>
      </c>
      <c r="S2177">
        <f>MAX(0,Inventory[[#This Row],[Daily_Demand]]*Inventory[[#This Row],[Adj_Lead_Time]]+Inventory[[#This Row],[Safety_Stock]]-Inventory[[#This Row],[Current_Inventory]])</f>
        <v>206.60000000000002</v>
      </c>
    </row>
    <row r="2178" spans="1:19" x14ac:dyDescent="0.25">
      <c r="A2178">
        <v>2177</v>
      </c>
      <c r="B2178" t="s">
        <v>2199</v>
      </c>
      <c r="C2178" s="4" t="s">
        <v>41</v>
      </c>
      <c r="D2178" t="s">
        <v>22</v>
      </c>
      <c r="E2178" s="4">
        <v>79</v>
      </c>
      <c r="F2178" s="4">
        <v>13</v>
      </c>
      <c r="G2178" s="4">
        <v>792</v>
      </c>
      <c r="H2178" s="4">
        <v>146</v>
      </c>
      <c r="I2178" s="4">
        <v>116</v>
      </c>
      <c r="J2178" s="6">
        <v>809.4</v>
      </c>
      <c r="K2178" s="4">
        <v>2.9000000000000001E-2</v>
      </c>
      <c r="L2178" s="4" t="s">
        <v>15</v>
      </c>
      <c r="M2178" s="4">
        <f>Inventory[[#This Row],[Daily_Demand]]*Inventory[[#This Row],[Lead_Time_Days]]</f>
        <v>1027</v>
      </c>
      <c r="N2178" s="4">
        <f>MAX(0, Inventory[[#This Row],[Demand_Duration_Lead_time]]+Inventory[[#This Row],[Safety_Stock]]-Inventory[[#This Row],[Current_Inventory]])</f>
        <v>381</v>
      </c>
      <c r="O21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78" s="8">
        <f>Inventory[[#This Row],[Current_Inventory]]*Inventory[[#This Row],[Unit_Cost]]</f>
        <v>641044.79999999993</v>
      </c>
      <c r="Q2178" t="str">
        <f>IF(Inventory[[#This Row],[Stockout_Risk_Score]] &gt;= 0.8, "Critical",
   IF(Inventory[[#This Row],[Stockout_Risk_Score]] &gt;= 0.6, "High",
      IF(Inventory[[#This Row],[Stockout_Risk_Score]] &gt;= 0.3, "Medium", "Low")
   )
)</f>
        <v>Low</v>
      </c>
      <c r="R2178">
        <f>Inventory[[#This Row],[Lead_Time_Days]]*0.8</f>
        <v>10.4</v>
      </c>
      <c r="S2178">
        <f>MAX(0,Inventory[[#This Row],[Daily_Demand]]*Inventory[[#This Row],[Adj_Lead_Time]]+Inventory[[#This Row],[Safety_Stock]]-Inventory[[#This Row],[Current_Inventory]])</f>
        <v>175.60000000000002</v>
      </c>
    </row>
    <row r="2179" spans="1:19" x14ac:dyDescent="0.25">
      <c r="A2179">
        <v>2178</v>
      </c>
      <c r="B2179" t="s">
        <v>2200</v>
      </c>
      <c r="C2179" s="4" t="s">
        <v>21</v>
      </c>
      <c r="D2179" t="s">
        <v>22</v>
      </c>
      <c r="E2179" s="4">
        <v>108</v>
      </c>
      <c r="F2179" s="4">
        <v>11</v>
      </c>
      <c r="G2179" s="4">
        <v>198</v>
      </c>
      <c r="H2179" s="4">
        <v>142</v>
      </c>
      <c r="I2179" s="4">
        <v>299</v>
      </c>
      <c r="J2179" s="6">
        <v>769.39</v>
      </c>
      <c r="K2179" s="4">
        <v>0.57299999999999995</v>
      </c>
      <c r="L2179" s="4" t="s">
        <v>19</v>
      </c>
      <c r="M2179" s="4">
        <f>Inventory[[#This Row],[Daily_Demand]]*Inventory[[#This Row],[Lead_Time_Days]]</f>
        <v>1188</v>
      </c>
      <c r="N2179" s="4">
        <f>MAX(0, Inventory[[#This Row],[Demand_Duration_Lead_time]]+Inventory[[#This Row],[Safety_Stock]]-Inventory[[#This Row],[Current_Inventory]])</f>
        <v>1132</v>
      </c>
      <c r="O21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79" s="8">
        <f>Inventory[[#This Row],[Current_Inventory]]*Inventory[[#This Row],[Unit_Cost]]</f>
        <v>152339.22</v>
      </c>
      <c r="Q2179" t="str">
        <f>IF(Inventory[[#This Row],[Stockout_Risk_Score]] &gt;= 0.8, "Critical",
   IF(Inventory[[#This Row],[Stockout_Risk_Score]] &gt;= 0.6, "High",
      IF(Inventory[[#This Row],[Stockout_Risk_Score]] &gt;= 0.3, "Medium", "Low")
   )
)</f>
        <v>Medium</v>
      </c>
      <c r="R2179">
        <f>Inventory[[#This Row],[Lead_Time_Days]]*0.8</f>
        <v>8.8000000000000007</v>
      </c>
      <c r="S2179">
        <f>MAX(0,Inventory[[#This Row],[Daily_Demand]]*Inventory[[#This Row],[Adj_Lead_Time]]+Inventory[[#This Row],[Safety_Stock]]-Inventory[[#This Row],[Current_Inventory]])</f>
        <v>894.40000000000009</v>
      </c>
    </row>
    <row r="2180" spans="1:19" x14ac:dyDescent="0.25">
      <c r="A2180">
        <v>2179</v>
      </c>
      <c r="B2180" t="s">
        <v>2201</v>
      </c>
      <c r="C2180" s="4" t="s">
        <v>41</v>
      </c>
      <c r="D2180" t="s">
        <v>22</v>
      </c>
      <c r="E2180" s="4">
        <v>42</v>
      </c>
      <c r="F2180" s="4">
        <v>14</v>
      </c>
      <c r="G2180" s="4">
        <v>600</v>
      </c>
      <c r="H2180" s="4">
        <v>198</v>
      </c>
      <c r="I2180" s="4">
        <v>191</v>
      </c>
      <c r="J2180" s="6">
        <v>1360.45</v>
      </c>
      <c r="K2180" s="4">
        <v>0.32500000000000001</v>
      </c>
      <c r="L2180" s="4" t="s">
        <v>19</v>
      </c>
      <c r="M2180" s="4">
        <f>Inventory[[#This Row],[Daily_Demand]]*Inventory[[#This Row],[Lead_Time_Days]]</f>
        <v>588</v>
      </c>
      <c r="N2180" s="4">
        <f>MAX(0, Inventory[[#This Row],[Demand_Duration_Lead_time]]+Inventory[[#This Row],[Safety_Stock]]-Inventory[[#This Row],[Current_Inventory]])</f>
        <v>186</v>
      </c>
      <c r="O21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80" s="8">
        <f>Inventory[[#This Row],[Current_Inventory]]*Inventory[[#This Row],[Unit_Cost]]</f>
        <v>816270</v>
      </c>
      <c r="Q2180" t="str">
        <f>IF(Inventory[[#This Row],[Stockout_Risk_Score]] &gt;= 0.8, "Critical",
   IF(Inventory[[#This Row],[Stockout_Risk_Score]] &gt;= 0.6, "High",
      IF(Inventory[[#This Row],[Stockout_Risk_Score]] &gt;= 0.3, "Medium", "Low")
   )
)</f>
        <v>Medium</v>
      </c>
      <c r="R2180">
        <f>Inventory[[#This Row],[Lead_Time_Days]]*0.8</f>
        <v>11.200000000000001</v>
      </c>
      <c r="S2180">
        <f>MAX(0,Inventory[[#This Row],[Daily_Demand]]*Inventory[[#This Row],[Adj_Lead_Time]]+Inventory[[#This Row],[Safety_Stock]]-Inventory[[#This Row],[Current_Inventory]])</f>
        <v>68.400000000000091</v>
      </c>
    </row>
    <row r="2181" spans="1:19" x14ac:dyDescent="0.25">
      <c r="A2181">
        <v>2180</v>
      </c>
      <c r="B2181" t="s">
        <v>2202</v>
      </c>
      <c r="C2181" s="4" t="s">
        <v>21</v>
      </c>
      <c r="D2181" t="s">
        <v>14</v>
      </c>
      <c r="E2181" s="4">
        <v>172</v>
      </c>
      <c r="F2181" s="4">
        <v>11</v>
      </c>
      <c r="G2181" s="4">
        <v>512</v>
      </c>
      <c r="H2181" s="4">
        <v>286</v>
      </c>
      <c r="I2181" s="4">
        <v>316</v>
      </c>
      <c r="J2181" s="6">
        <v>225.99</v>
      </c>
      <c r="K2181" s="4">
        <v>0.98399999999999999</v>
      </c>
      <c r="L2181" s="4" t="s">
        <v>27</v>
      </c>
      <c r="M2181" s="4">
        <f>Inventory[[#This Row],[Daily_Demand]]*Inventory[[#This Row],[Lead_Time_Days]]</f>
        <v>1892</v>
      </c>
      <c r="N2181" s="4">
        <f>MAX(0, Inventory[[#This Row],[Demand_Duration_Lead_time]]+Inventory[[#This Row],[Safety_Stock]]-Inventory[[#This Row],[Current_Inventory]])</f>
        <v>1666</v>
      </c>
      <c r="O21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81" s="8">
        <f>Inventory[[#This Row],[Current_Inventory]]*Inventory[[#This Row],[Unit_Cost]]</f>
        <v>115706.88</v>
      </c>
      <c r="Q2181" t="str">
        <f>IF(Inventory[[#This Row],[Stockout_Risk_Score]] &gt;= 0.8, "Critical",
   IF(Inventory[[#This Row],[Stockout_Risk_Score]] &gt;= 0.6, "High",
      IF(Inventory[[#This Row],[Stockout_Risk_Score]] &gt;= 0.3, "Medium", "Low")
   )
)</f>
        <v>Critical</v>
      </c>
      <c r="R2181">
        <f>Inventory[[#This Row],[Lead_Time_Days]]*0.8</f>
        <v>8.8000000000000007</v>
      </c>
      <c r="S2181">
        <f>MAX(0,Inventory[[#This Row],[Daily_Demand]]*Inventory[[#This Row],[Adj_Lead_Time]]+Inventory[[#This Row],[Safety_Stock]]-Inventory[[#This Row],[Current_Inventory]])</f>
        <v>1287.6000000000001</v>
      </c>
    </row>
    <row r="2182" spans="1:19" x14ac:dyDescent="0.25">
      <c r="A2182">
        <v>2181</v>
      </c>
      <c r="B2182" t="s">
        <v>2203</v>
      </c>
      <c r="C2182" s="4" t="s">
        <v>17</v>
      </c>
      <c r="D2182" t="s">
        <v>22</v>
      </c>
      <c r="E2182" s="4">
        <v>198</v>
      </c>
      <c r="F2182" s="4">
        <v>8</v>
      </c>
      <c r="G2182" s="4">
        <v>452</v>
      </c>
      <c r="H2182" s="4">
        <v>234</v>
      </c>
      <c r="I2182" s="4">
        <v>89</v>
      </c>
      <c r="J2182" s="6">
        <v>450.81</v>
      </c>
      <c r="K2182" s="4">
        <v>0.104</v>
      </c>
      <c r="L2182" s="4" t="s">
        <v>19</v>
      </c>
      <c r="M2182" s="4">
        <f>Inventory[[#This Row],[Daily_Demand]]*Inventory[[#This Row],[Lead_Time_Days]]</f>
        <v>1584</v>
      </c>
      <c r="N2182" s="4">
        <f>MAX(0, Inventory[[#This Row],[Demand_Duration_Lead_time]]+Inventory[[#This Row],[Safety_Stock]]-Inventory[[#This Row],[Current_Inventory]])</f>
        <v>1366</v>
      </c>
      <c r="O21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82" s="8">
        <f>Inventory[[#This Row],[Current_Inventory]]*Inventory[[#This Row],[Unit_Cost]]</f>
        <v>203766.12</v>
      </c>
      <c r="Q2182" t="str">
        <f>IF(Inventory[[#This Row],[Stockout_Risk_Score]] &gt;= 0.8, "Critical",
   IF(Inventory[[#This Row],[Stockout_Risk_Score]] &gt;= 0.6, "High",
      IF(Inventory[[#This Row],[Stockout_Risk_Score]] &gt;= 0.3, "Medium", "Low")
   )
)</f>
        <v>Low</v>
      </c>
      <c r="R2182">
        <f>Inventory[[#This Row],[Lead_Time_Days]]*0.8</f>
        <v>6.4</v>
      </c>
      <c r="S2182">
        <f>MAX(0,Inventory[[#This Row],[Daily_Demand]]*Inventory[[#This Row],[Adj_Lead_Time]]+Inventory[[#This Row],[Safety_Stock]]-Inventory[[#This Row],[Current_Inventory]])</f>
        <v>1049.2</v>
      </c>
    </row>
    <row r="2183" spans="1:19" x14ac:dyDescent="0.25">
      <c r="A2183">
        <v>2182</v>
      </c>
      <c r="B2183" t="s">
        <v>2204</v>
      </c>
      <c r="C2183" s="4" t="s">
        <v>41</v>
      </c>
      <c r="D2183" t="s">
        <v>18</v>
      </c>
      <c r="E2183" s="4">
        <v>119</v>
      </c>
      <c r="F2183" s="4">
        <v>2</v>
      </c>
      <c r="G2183" s="4">
        <v>591</v>
      </c>
      <c r="H2183" s="4">
        <v>112</v>
      </c>
      <c r="I2183" s="4">
        <v>264</v>
      </c>
      <c r="J2183" s="6">
        <v>440.97</v>
      </c>
      <c r="K2183" s="4">
        <v>4.7E-2</v>
      </c>
      <c r="L2183" s="4" t="s">
        <v>15</v>
      </c>
      <c r="M2183" s="4">
        <f>Inventory[[#This Row],[Daily_Demand]]*Inventory[[#This Row],[Lead_Time_Days]]</f>
        <v>238</v>
      </c>
      <c r="N2183" s="4">
        <f>MAX(0, Inventory[[#This Row],[Demand_Duration_Lead_time]]+Inventory[[#This Row],[Safety_Stock]]-Inventory[[#This Row],[Current_Inventory]])</f>
        <v>0</v>
      </c>
      <c r="O21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83" s="8">
        <f>Inventory[[#This Row],[Current_Inventory]]*Inventory[[#This Row],[Unit_Cost]]</f>
        <v>260613.27000000002</v>
      </c>
      <c r="Q2183" t="str">
        <f>IF(Inventory[[#This Row],[Stockout_Risk_Score]] &gt;= 0.8, "Critical",
   IF(Inventory[[#This Row],[Stockout_Risk_Score]] &gt;= 0.6, "High",
      IF(Inventory[[#This Row],[Stockout_Risk_Score]] &gt;= 0.3, "Medium", "Low")
   )
)</f>
        <v>Low</v>
      </c>
      <c r="R2183">
        <f>Inventory[[#This Row],[Lead_Time_Days]]*0.8</f>
        <v>1.6</v>
      </c>
      <c r="S2183">
        <f>MAX(0,Inventory[[#This Row],[Daily_Demand]]*Inventory[[#This Row],[Adj_Lead_Time]]+Inventory[[#This Row],[Safety_Stock]]-Inventory[[#This Row],[Current_Inventory]])</f>
        <v>0</v>
      </c>
    </row>
    <row r="2184" spans="1:19" x14ac:dyDescent="0.25">
      <c r="A2184">
        <v>2183</v>
      </c>
      <c r="B2184" t="s">
        <v>2205</v>
      </c>
      <c r="C2184" s="4" t="s">
        <v>13</v>
      </c>
      <c r="D2184" t="s">
        <v>18</v>
      </c>
      <c r="E2184" s="4">
        <v>43</v>
      </c>
      <c r="F2184" s="4">
        <v>4</v>
      </c>
      <c r="G2184" s="4">
        <v>321</v>
      </c>
      <c r="H2184" s="4">
        <v>116</v>
      </c>
      <c r="I2184" s="4">
        <v>180</v>
      </c>
      <c r="J2184" s="6">
        <v>261.43</v>
      </c>
      <c r="K2184" s="4">
        <v>4.4999999999999998E-2</v>
      </c>
      <c r="L2184" s="4" t="s">
        <v>27</v>
      </c>
      <c r="M2184" s="4">
        <f>Inventory[[#This Row],[Daily_Demand]]*Inventory[[#This Row],[Lead_Time_Days]]</f>
        <v>172</v>
      </c>
      <c r="N2184" s="4">
        <f>MAX(0, Inventory[[#This Row],[Demand_Duration_Lead_time]]+Inventory[[#This Row],[Safety_Stock]]-Inventory[[#This Row],[Current_Inventory]])</f>
        <v>0</v>
      </c>
      <c r="O21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84" s="8">
        <f>Inventory[[#This Row],[Current_Inventory]]*Inventory[[#This Row],[Unit_Cost]]</f>
        <v>83919.03</v>
      </c>
      <c r="Q2184" t="str">
        <f>IF(Inventory[[#This Row],[Stockout_Risk_Score]] &gt;= 0.8, "Critical",
   IF(Inventory[[#This Row],[Stockout_Risk_Score]] &gt;= 0.6, "High",
      IF(Inventory[[#This Row],[Stockout_Risk_Score]] &gt;= 0.3, "Medium", "Low")
   )
)</f>
        <v>Low</v>
      </c>
      <c r="R2184">
        <f>Inventory[[#This Row],[Lead_Time_Days]]*0.8</f>
        <v>3.2</v>
      </c>
      <c r="S2184">
        <f>MAX(0,Inventory[[#This Row],[Daily_Demand]]*Inventory[[#This Row],[Adj_Lead_Time]]+Inventory[[#This Row],[Safety_Stock]]-Inventory[[#This Row],[Current_Inventory]])</f>
        <v>0</v>
      </c>
    </row>
    <row r="2185" spans="1:19" x14ac:dyDescent="0.25">
      <c r="A2185">
        <v>2184</v>
      </c>
      <c r="B2185" t="s">
        <v>2206</v>
      </c>
      <c r="C2185" s="4" t="s">
        <v>21</v>
      </c>
      <c r="D2185" t="s">
        <v>18</v>
      </c>
      <c r="E2185" s="4">
        <v>112</v>
      </c>
      <c r="F2185" s="4">
        <v>13</v>
      </c>
      <c r="G2185" s="4">
        <v>780</v>
      </c>
      <c r="H2185" s="4">
        <v>72</v>
      </c>
      <c r="I2185" s="4">
        <v>50</v>
      </c>
      <c r="J2185" s="6">
        <v>454.81</v>
      </c>
      <c r="K2185" s="4">
        <v>0.217</v>
      </c>
      <c r="L2185" s="4" t="s">
        <v>19</v>
      </c>
      <c r="M2185" s="4">
        <f>Inventory[[#This Row],[Daily_Demand]]*Inventory[[#This Row],[Lead_Time_Days]]</f>
        <v>1456</v>
      </c>
      <c r="N2185" s="4">
        <f>MAX(0, Inventory[[#This Row],[Demand_Duration_Lead_time]]+Inventory[[#This Row],[Safety_Stock]]-Inventory[[#This Row],[Current_Inventory]])</f>
        <v>748</v>
      </c>
      <c r="O21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85" s="8">
        <f>Inventory[[#This Row],[Current_Inventory]]*Inventory[[#This Row],[Unit_Cost]]</f>
        <v>354751.8</v>
      </c>
      <c r="Q2185" t="str">
        <f>IF(Inventory[[#This Row],[Stockout_Risk_Score]] &gt;= 0.8, "Critical",
   IF(Inventory[[#This Row],[Stockout_Risk_Score]] &gt;= 0.6, "High",
      IF(Inventory[[#This Row],[Stockout_Risk_Score]] &gt;= 0.3, "Medium", "Low")
   )
)</f>
        <v>Low</v>
      </c>
      <c r="R2185">
        <f>Inventory[[#This Row],[Lead_Time_Days]]*0.8</f>
        <v>10.4</v>
      </c>
      <c r="S2185">
        <f>MAX(0,Inventory[[#This Row],[Daily_Demand]]*Inventory[[#This Row],[Adj_Lead_Time]]+Inventory[[#This Row],[Safety_Stock]]-Inventory[[#This Row],[Current_Inventory]])</f>
        <v>456.79999999999995</v>
      </c>
    </row>
    <row r="2186" spans="1:19" x14ac:dyDescent="0.25">
      <c r="A2186">
        <v>2185</v>
      </c>
      <c r="B2186" t="s">
        <v>2207</v>
      </c>
      <c r="C2186" s="4" t="s">
        <v>13</v>
      </c>
      <c r="D2186" t="s">
        <v>22</v>
      </c>
      <c r="E2186" s="4">
        <v>21</v>
      </c>
      <c r="F2186" s="4">
        <v>2</v>
      </c>
      <c r="G2186" s="4">
        <v>188</v>
      </c>
      <c r="H2186" s="4">
        <v>254</v>
      </c>
      <c r="I2186" s="4">
        <v>58</v>
      </c>
      <c r="J2186" s="6">
        <v>1233.77</v>
      </c>
      <c r="K2186" s="4">
        <v>0.57899999999999996</v>
      </c>
      <c r="L2186" s="4" t="s">
        <v>15</v>
      </c>
      <c r="M2186" s="4">
        <f>Inventory[[#This Row],[Daily_Demand]]*Inventory[[#This Row],[Lead_Time_Days]]</f>
        <v>42</v>
      </c>
      <c r="N2186" s="4">
        <f>MAX(0, Inventory[[#This Row],[Demand_Duration_Lead_time]]+Inventory[[#This Row],[Safety_Stock]]-Inventory[[#This Row],[Current_Inventory]])</f>
        <v>108</v>
      </c>
      <c r="O21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86" s="8">
        <f>Inventory[[#This Row],[Current_Inventory]]*Inventory[[#This Row],[Unit_Cost]]</f>
        <v>231948.76</v>
      </c>
      <c r="Q2186" t="str">
        <f>IF(Inventory[[#This Row],[Stockout_Risk_Score]] &gt;= 0.8, "Critical",
   IF(Inventory[[#This Row],[Stockout_Risk_Score]] &gt;= 0.6, "High",
      IF(Inventory[[#This Row],[Stockout_Risk_Score]] &gt;= 0.3, "Medium", "Low")
   )
)</f>
        <v>Medium</v>
      </c>
      <c r="R2186">
        <f>Inventory[[#This Row],[Lead_Time_Days]]*0.8</f>
        <v>1.6</v>
      </c>
      <c r="S2186">
        <f>MAX(0,Inventory[[#This Row],[Daily_Demand]]*Inventory[[#This Row],[Adj_Lead_Time]]+Inventory[[#This Row],[Safety_Stock]]-Inventory[[#This Row],[Current_Inventory]])</f>
        <v>99.600000000000023</v>
      </c>
    </row>
    <row r="2187" spans="1:19" x14ac:dyDescent="0.25">
      <c r="A2187">
        <v>2186</v>
      </c>
      <c r="B2187" t="s">
        <v>2208</v>
      </c>
      <c r="C2187" s="4" t="s">
        <v>41</v>
      </c>
      <c r="D2187" t="s">
        <v>18</v>
      </c>
      <c r="E2187" s="4">
        <v>139</v>
      </c>
      <c r="F2187" s="4">
        <v>11</v>
      </c>
      <c r="G2187" s="4">
        <v>288</v>
      </c>
      <c r="H2187" s="4">
        <v>182</v>
      </c>
      <c r="I2187" s="4">
        <v>378</v>
      </c>
      <c r="J2187" s="6">
        <v>1477.73</v>
      </c>
      <c r="K2187" s="4">
        <v>0.50600000000000001</v>
      </c>
      <c r="L2187" s="4" t="s">
        <v>27</v>
      </c>
      <c r="M2187" s="4">
        <f>Inventory[[#This Row],[Daily_Demand]]*Inventory[[#This Row],[Lead_Time_Days]]</f>
        <v>1529</v>
      </c>
      <c r="N2187" s="4">
        <f>MAX(0, Inventory[[#This Row],[Demand_Duration_Lead_time]]+Inventory[[#This Row],[Safety_Stock]]-Inventory[[#This Row],[Current_Inventory]])</f>
        <v>1423</v>
      </c>
      <c r="O21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87" s="8">
        <f>Inventory[[#This Row],[Current_Inventory]]*Inventory[[#This Row],[Unit_Cost]]</f>
        <v>425586.24</v>
      </c>
      <c r="Q2187" t="str">
        <f>IF(Inventory[[#This Row],[Stockout_Risk_Score]] &gt;= 0.8, "Critical",
   IF(Inventory[[#This Row],[Stockout_Risk_Score]] &gt;= 0.6, "High",
      IF(Inventory[[#This Row],[Stockout_Risk_Score]] &gt;= 0.3, "Medium", "Low")
   )
)</f>
        <v>Medium</v>
      </c>
      <c r="R2187">
        <f>Inventory[[#This Row],[Lead_Time_Days]]*0.8</f>
        <v>8.8000000000000007</v>
      </c>
      <c r="S2187">
        <f>MAX(0,Inventory[[#This Row],[Daily_Demand]]*Inventory[[#This Row],[Adj_Lead_Time]]+Inventory[[#This Row],[Safety_Stock]]-Inventory[[#This Row],[Current_Inventory]])</f>
        <v>1117.2</v>
      </c>
    </row>
    <row r="2188" spans="1:19" x14ac:dyDescent="0.25">
      <c r="A2188">
        <v>2187</v>
      </c>
      <c r="B2188" t="s">
        <v>2209</v>
      </c>
      <c r="C2188" s="4" t="s">
        <v>13</v>
      </c>
      <c r="D2188" t="s">
        <v>14</v>
      </c>
      <c r="E2188" s="4">
        <v>122</v>
      </c>
      <c r="F2188" s="4">
        <v>4</v>
      </c>
      <c r="G2188" s="4">
        <v>383</v>
      </c>
      <c r="H2188" s="4">
        <v>219</v>
      </c>
      <c r="I2188" s="4">
        <v>381</v>
      </c>
      <c r="J2188" s="6">
        <v>1337.59</v>
      </c>
      <c r="K2188" s="4">
        <v>0.35</v>
      </c>
      <c r="L2188" s="4" t="s">
        <v>15</v>
      </c>
      <c r="M2188" s="4">
        <f>Inventory[[#This Row],[Daily_Demand]]*Inventory[[#This Row],[Lead_Time_Days]]</f>
        <v>488</v>
      </c>
      <c r="N2188" s="4">
        <f>MAX(0, Inventory[[#This Row],[Demand_Duration_Lead_time]]+Inventory[[#This Row],[Safety_Stock]]-Inventory[[#This Row],[Current_Inventory]])</f>
        <v>324</v>
      </c>
      <c r="O21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88" s="8">
        <f>Inventory[[#This Row],[Current_Inventory]]*Inventory[[#This Row],[Unit_Cost]]</f>
        <v>512296.97</v>
      </c>
      <c r="Q2188" t="str">
        <f>IF(Inventory[[#This Row],[Stockout_Risk_Score]] &gt;= 0.8, "Critical",
   IF(Inventory[[#This Row],[Stockout_Risk_Score]] &gt;= 0.6, "High",
      IF(Inventory[[#This Row],[Stockout_Risk_Score]] &gt;= 0.3, "Medium", "Low")
   )
)</f>
        <v>Medium</v>
      </c>
      <c r="R2188">
        <f>Inventory[[#This Row],[Lead_Time_Days]]*0.8</f>
        <v>3.2</v>
      </c>
      <c r="S2188">
        <f>MAX(0,Inventory[[#This Row],[Daily_Demand]]*Inventory[[#This Row],[Adj_Lead_Time]]+Inventory[[#This Row],[Safety_Stock]]-Inventory[[#This Row],[Current_Inventory]])</f>
        <v>226.40000000000009</v>
      </c>
    </row>
    <row r="2189" spans="1:19" x14ac:dyDescent="0.25">
      <c r="A2189">
        <v>2188</v>
      </c>
      <c r="B2189" t="s">
        <v>2210</v>
      </c>
      <c r="C2189" s="4" t="s">
        <v>13</v>
      </c>
      <c r="D2189" t="s">
        <v>22</v>
      </c>
      <c r="E2189" s="4">
        <v>43</v>
      </c>
      <c r="F2189" s="4">
        <v>6</v>
      </c>
      <c r="G2189" s="4">
        <v>643</v>
      </c>
      <c r="H2189" s="4">
        <v>200</v>
      </c>
      <c r="I2189" s="4">
        <v>193</v>
      </c>
      <c r="J2189" s="6">
        <v>976.62</v>
      </c>
      <c r="K2189" s="4">
        <v>8.8999999999999996E-2</v>
      </c>
      <c r="L2189" s="4" t="s">
        <v>15</v>
      </c>
      <c r="M2189" s="4">
        <f>Inventory[[#This Row],[Daily_Demand]]*Inventory[[#This Row],[Lead_Time_Days]]</f>
        <v>258</v>
      </c>
      <c r="N2189" s="4">
        <f>MAX(0, Inventory[[#This Row],[Demand_Duration_Lead_time]]+Inventory[[#This Row],[Safety_Stock]]-Inventory[[#This Row],[Current_Inventory]])</f>
        <v>0</v>
      </c>
      <c r="O21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89" s="8">
        <f>Inventory[[#This Row],[Current_Inventory]]*Inventory[[#This Row],[Unit_Cost]]</f>
        <v>627966.66</v>
      </c>
      <c r="Q2189" t="str">
        <f>IF(Inventory[[#This Row],[Stockout_Risk_Score]] &gt;= 0.8, "Critical",
   IF(Inventory[[#This Row],[Stockout_Risk_Score]] &gt;= 0.6, "High",
      IF(Inventory[[#This Row],[Stockout_Risk_Score]] &gt;= 0.3, "Medium", "Low")
   )
)</f>
        <v>Low</v>
      </c>
      <c r="R2189">
        <f>Inventory[[#This Row],[Lead_Time_Days]]*0.8</f>
        <v>4.8000000000000007</v>
      </c>
      <c r="S2189">
        <f>MAX(0,Inventory[[#This Row],[Daily_Demand]]*Inventory[[#This Row],[Adj_Lead_Time]]+Inventory[[#This Row],[Safety_Stock]]-Inventory[[#This Row],[Current_Inventory]])</f>
        <v>0</v>
      </c>
    </row>
    <row r="2190" spans="1:19" x14ac:dyDescent="0.25">
      <c r="A2190">
        <v>2189</v>
      </c>
      <c r="B2190" t="s">
        <v>2211</v>
      </c>
      <c r="C2190" s="4" t="s">
        <v>41</v>
      </c>
      <c r="D2190" t="s">
        <v>18</v>
      </c>
      <c r="E2190" s="4">
        <v>39</v>
      </c>
      <c r="F2190" s="4">
        <v>10</v>
      </c>
      <c r="G2190" s="4">
        <v>119</v>
      </c>
      <c r="H2190" s="4">
        <v>167</v>
      </c>
      <c r="I2190" s="4">
        <v>399</v>
      </c>
      <c r="J2190" s="6">
        <v>152.25</v>
      </c>
      <c r="K2190" s="4">
        <v>0.23400000000000001</v>
      </c>
      <c r="L2190" s="4" t="s">
        <v>15</v>
      </c>
      <c r="M2190" s="4">
        <f>Inventory[[#This Row],[Daily_Demand]]*Inventory[[#This Row],[Lead_Time_Days]]</f>
        <v>390</v>
      </c>
      <c r="N2190" s="4">
        <f>MAX(0, Inventory[[#This Row],[Demand_Duration_Lead_time]]+Inventory[[#This Row],[Safety_Stock]]-Inventory[[#This Row],[Current_Inventory]])</f>
        <v>438</v>
      </c>
      <c r="O21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90" s="8">
        <f>Inventory[[#This Row],[Current_Inventory]]*Inventory[[#This Row],[Unit_Cost]]</f>
        <v>18117.75</v>
      </c>
      <c r="Q2190" t="str">
        <f>IF(Inventory[[#This Row],[Stockout_Risk_Score]] &gt;= 0.8, "Critical",
   IF(Inventory[[#This Row],[Stockout_Risk_Score]] &gt;= 0.6, "High",
      IF(Inventory[[#This Row],[Stockout_Risk_Score]] &gt;= 0.3, "Medium", "Low")
   )
)</f>
        <v>Low</v>
      </c>
      <c r="R2190">
        <f>Inventory[[#This Row],[Lead_Time_Days]]*0.8</f>
        <v>8</v>
      </c>
      <c r="S2190">
        <f>MAX(0,Inventory[[#This Row],[Daily_Demand]]*Inventory[[#This Row],[Adj_Lead_Time]]+Inventory[[#This Row],[Safety_Stock]]-Inventory[[#This Row],[Current_Inventory]])</f>
        <v>360</v>
      </c>
    </row>
    <row r="2191" spans="1:19" x14ac:dyDescent="0.25">
      <c r="A2191">
        <v>2190</v>
      </c>
      <c r="B2191" t="s">
        <v>2212</v>
      </c>
      <c r="C2191" s="4" t="s">
        <v>17</v>
      </c>
      <c r="D2191" t="s">
        <v>14</v>
      </c>
      <c r="E2191" s="4">
        <v>55</v>
      </c>
      <c r="F2191" s="4">
        <v>4</v>
      </c>
      <c r="G2191" s="4">
        <v>234</v>
      </c>
      <c r="H2191" s="4">
        <v>234</v>
      </c>
      <c r="I2191" s="4">
        <v>377</v>
      </c>
      <c r="J2191" s="6">
        <v>1920.06</v>
      </c>
      <c r="K2191" s="4">
        <v>0.184</v>
      </c>
      <c r="L2191" s="4" t="s">
        <v>19</v>
      </c>
      <c r="M2191" s="4">
        <f>Inventory[[#This Row],[Daily_Demand]]*Inventory[[#This Row],[Lead_Time_Days]]</f>
        <v>220</v>
      </c>
      <c r="N2191" s="4">
        <f>MAX(0, Inventory[[#This Row],[Demand_Duration_Lead_time]]+Inventory[[#This Row],[Safety_Stock]]-Inventory[[#This Row],[Current_Inventory]])</f>
        <v>220</v>
      </c>
      <c r="O21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91" s="8">
        <f>Inventory[[#This Row],[Current_Inventory]]*Inventory[[#This Row],[Unit_Cost]]</f>
        <v>449294.04</v>
      </c>
      <c r="Q2191" t="str">
        <f>IF(Inventory[[#This Row],[Stockout_Risk_Score]] &gt;= 0.8, "Critical",
   IF(Inventory[[#This Row],[Stockout_Risk_Score]] &gt;= 0.6, "High",
      IF(Inventory[[#This Row],[Stockout_Risk_Score]] &gt;= 0.3, "Medium", "Low")
   )
)</f>
        <v>Low</v>
      </c>
      <c r="R2191">
        <f>Inventory[[#This Row],[Lead_Time_Days]]*0.8</f>
        <v>3.2</v>
      </c>
      <c r="S2191">
        <f>MAX(0,Inventory[[#This Row],[Daily_Demand]]*Inventory[[#This Row],[Adj_Lead_Time]]+Inventory[[#This Row],[Safety_Stock]]-Inventory[[#This Row],[Current_Inventory]])</f>
        <v>176</v>
      </c>
    </row>
    <row r="2192" spans="1:19" x14ac:dyDescent="0.25">
      <c r="A2192">
        <v>2191</v>
      </c>
      <c r="B2192" t="s">
        <v>2213</v>
      </c>
      <c r="C2192" s="4" t="s">
        <v>13</v>
      </c>
      <c r="D2192" t="s">
        <v>14</v>
      </c>
      <c r="E2192" s="4">
        <v>51</v>
      </c>
      <c r="F2192" s="4">
        <v>11</v>
      </c>
      <c r="G2192" s="4">
        <v>644</v>
      </c>
      <c r="H2192" s="4">
        <v>181</v>
      </c>
      <c r="I2192" s="4">
        <v>351</v>
      </c>
      <c r="J2192" s="6">
        <v>377.75</v>
      </c>
      <c r="K2192" s="4">
        <v>0.746</v>
      </c>
      <c r="L2192" s="4" t="s">
        <v>27</v>
      </c>
      <c r="M2192" s="4">
        <f>Inventory[[#This Row],[Daily_Demand]]*Inventory[[#This Row],[Lead_Time_Days]]</f>
        <v>561</v>
      </c>
      <c r="N2192" s="4">
        <f>MAX(0, Inventory[[#This Row],[Demand_Duration_Lead_time]]+Inventory[[#This Row],[Safety_Stock]]-Inventory[[#This Row],[Current_Inventory]])</f>
        <v>98</v>
      </c>
      <c r="O21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92" s="8">
        <f>Inventory[[#This Row],[Current_Inventory]]*Inventory[[#This Row],[Unit_Cost]]</f>
        <v>243271</v>
      </c>
      <c r="Q2192" t="str">
        <f>IF(Inventory[[#This Row],[Stockout_Risk_Score]] &gt;= 0.8, "Critical",
   IF(Inventory[[#This Row],[Stockout_Risk_Score]] &gt;= 0.6, "High",
      IF(Inventory[[#This Row],[Stockout_Risk_Score]] &gt;= 0.3, "Medium", "Low")
   )
)</f>
        <v>High</v>
      </c>
      <c r="R2192">
        <f>Inventory[[#This Row],[Lead_Time_Days]]*0.8</f>
        <v>8.8000000000000007</v>
      </c>
      <c r="S2192">
        <f>MAX(0,Inventory[[#This Row],[Daily_Demand]]*Inventory[[#This Row],[Adj_Lead_Time]]+Inventory[[#This Row],[Safety_Stock]]-Inventory[[#This Row],[Current_Inventory]])</f>
        <v>0</v>
      </c>
    </row>
    <row r="2193" spans="1:19" x14ac:dyDescent="0.25">
      <c r="A2193">
        <v>2192</v>
      </c>
      <c r="B2193" t="s">
        <v>2214</v>
      </c>
      <c r="C2193" s="4" t="s">
        <v>13</v>
      </c>
      <c r="D2193" t="s">
        <v>18</v>
      </c>
      <c r="E2193" s="4">
        <v>40</v>
      </c>
      <c r="F2193" s="4">
        <v>11</v>
      </c>
      <c r="G2193" s="4">
        <v>116</v>
      </c>
      <c r="H2193" s="4">
        <v>45</v>
      </c>
      <c r="I2193" s="4">
        <v>187</v>
      </c>
      <c r="J2193" s="6">
        <v>1353.42</v>
      </c>
      <c r="K2193" s="4">
        <v>0.78</v>
      </c>
      <c r="L2193" s="4" t="s">
        <v>19</v>
      </c>
      <c r="M2193" s="4">
        <f>Inventory[[#This Row],[Daily_Demand]]*Inventory[[#This Row],[Lead_Time_Days]]</f>
        <v>440</v>
      </c>
      <c r="N2193" s="4">
        <f>MAX(0, Inventory[[#This Row],[Demand_Duration_Lead_time]]+Inventory[[#This Row],[Safety_Stock]]-Inventory[[#This Row],[Current_Inventory]])</f>
        <v>369</v>
      </c>
      <c r="O21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93" s="8">
        <f>Inventory[[#This Row],[Current_Inventory]]*Inventory[[#This Row],[Unit_Cost]]</f>
        <v>156996.72</v>
      </c>
      <c r="Q2193" t="str">
        <f>IF(Inventory[[#This Row],[Stockout_Risk_Score]] &gt;= 0.8, "Critical",
   IF(Inventory[[#This Row],[Stockout_Risk_Score]] &gt;= 0.6, "High",
      IF(Inventory[[#This Row],[Stockout_Risk_Score]] &gt;= 0.3, "Medium", "Low")
   )
)</f>
        <v>High</v>
      </c>
      <c r="R2193">
        <f>Inventory[[#This Row],[Lead_Time_Days]]*0.8</f>
        <v>8.8000000000000007</v>
      </c>
      <c r="S2193">
        <f>MAX(0,Inventory[[#This Row],[Daily_Demand]]*Inventory[[#This Row],[Adj_Lead_Time]]+Inventory[[#This Row],[Safety_Stock]]-Inventory[[#This Row],[Current_Inventory]])</f>
        <v>281</v>
      </c>
    </row>
    <row r="2194" spans="1:19" x14ac:dyDescent="0.25">
      <c r="A2194">
        <v>2193</v>
      </c>
      <c r="B2194" t="s">
        <v>2215</v>
      </c>
      <c r="C2194" s="4" t="s">
        <v>17</v>
      </c>
      <c r="D2194" t="s">
        <v>14</v>
      </c>
      <c r="E2194" s="4">
        <v>68</v>
      </c>
      <c r="F2194" s="4">
        <v>10</v>
      </c>
      <c r="G2194" s="4">
        <v>649</v>
      </c>
      <c r="H2194" s="4">
        <v>143</v>
      </c>
      <c r="I2194" s="4">
        <v>346</v>
      </c>
      <c r="J2194" s="6">
        <v>1830.14</v>
      </c>
      <c r="K2194" s="4">
        <v>0.77700000000000002</v>
      </c>
      <c r="L2194" s="4" t="s">
        <v>27</v>
      </c>
      <c r="M2194" s="4">
        <f>Inventory[[#This Row],[Daily_Demand]]*Inventory[[#This Row],[Lead_Time_Days]]</f>
        <v>680</v>
      </c>
      <c r="N2194" s="4">
        <f>MAX(0, Inventory[[#This Row],[Demand_Duration_Lead_time]]+Inventory[[#This Row],[Safety_Stock]]-Inventory[[#This Row],[Current_Inventory]])</f>
        <v>174</v>
      </c>
      <c r="O21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94" s="8">
        <f>Inventory[[#This Row],[Current_Inventory]]*Inventory[[#This Row],[Unit_Cost]]</f>
        <v>1187760.8600000001</v>
      </c>
      <c r="Q2194" t="str">
        <f>IF(Inventory[[#This Row],[Stockout_Risk_Score]] &gt;= 0.8, "Critical",
   IF(Inventory[[#This Row],[Stockout_Risk_Score]] &gt;= 0.6, "High",
      IF(Inventory[[#This Row],[Stockout_Risk_Score]] &gt;= 0.3, "Medium", "Low")
   )
)</f>
        <v>High</v>
      </c>
      <c r="R2194">
        <f>Inventory[[#This Row],[Lead_Time_Days]]*0.8</f>
        <v>8</v>
      </c>
      <c r="S2194">
        <f>MAX(0,Inventory[[#This Row],[Daily_Demand]]*Inventory[[#This Row],[Adj_Lead_Time]]+Inventory[[#This Row],[Safety_Stock]]-Inventory[[#This Row],[Current_Inventory]])</f>
        <v>38</v>
      </c>
    </row>
    <row r="2195" spans="1:19" x14ac:dyDescent="0.25">
      <c r="A2195">
        <v>2194</v>
      </c>
      <c r="B2195" t="s">
        <v>2216</v>
      </c>
      <c r="C2195" s="4" t="s">
        <v>13</v>
      </c>
      <c r="D2195" t="s">
        <v>18</v>
      </c>
      <c r="E2195" s="4">
        <v>99</v>
      </c>
      <c r="F2195" s="4">
        <v>2</v>
      </c>
      <c r="G2195" s="4">
        <v>567</v>
      </c>
      <c r="H2195" s="4">
        <v>46</v>
      </c>
      <c r="I2195" s="4">
        <v>228</v>
      </c>
      <c r="J2195" s="6">
        <v>1410.67</v>
      </c>
      <c r="K2195" s="4">
        <v>0.96899999999999997</v>
      </c>
      <c r="L2195" s="4" t="s">
        <v>15</v>
      </c>
      <c r="M2195" s="4">
        <f>Inventory[[#This Row],[Daily_Demand]]*Inventory[[#This Row],[Lead_Time_Days]]</f>
        <v>198</v>
      </c>
      <c r="N2195" s="4">
        <f>MAX(0, Inventory[[#This Row],[Demand_Duration_Lead_time]]+Inventory[[#This Row],[Safety_Stock]]-Inventory[[#This Row],[Current_Inventory]])</f>
        <v>0</v>
      </c>
      <c r="O21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195" s="8">
        <f>Inventory[[#This Row],[Current_Inventory]]*Inventory[[#This Row],[Unit_Cost]]</f>
        <v>799849.89</v>
      </c>
      <c r="Q2195" t="str">
        <f>IF(Inventory[[#This Row],[Stockout_Risk_Score]] &gt;= 0.8, "Critical",
   IF(Inventory[[#This Row],[Stockout_Risk_Score]] &gt;= 0.6, "High",
      IF(Inventory[[#This Row],[Stockout_Risk_Score]] &gt;= 0.3, "Medium", "Low")
   )
)</f>
        <v>Critical</v>
      </c>
      <c r="R2195">
        <f>Inventory[[#This Row],[Lead_Time_Days]]*0.8</f>
        <v>1.6</v>
      </c>
      <c r="S2195">
        <f>MAX(0,Inventory[[#This Row],[Daily_Demand]]*Inventory[[#This Row],[Adj_Lead_Time]]+Inventory[[#This Row],[Safety_Stock]]-Inventory[[#This Row],[Current_Inventory]])</f>
        <v>0</v>
      </c>
    </row>
    <row r="2196" spans="1:19" x14ac:dyDescent="0.25">
      <c r="A2196">
        <v>2195</v>
      </c>
      <c r="B2196" t="s">
        <v>2217</v>
      </c>
      <c r="C2196" s="4" t="s">
        <v>13</v>
      </c>
      <c r="D2196" t="s">
        <v>14</v>
      </c>
      <c r="E2196" s="4">
        <v>109</v>
      </c>
      <c r="F2196" s="4">
        <v>7</v>
      </c>
      <c r="G2196" s="4">
        <v>356</v>
      </c>
      <c r="H2196" s="4">
        <v>102</v>
      </c>
      <c r="I2196" s="4">
        <v>327</v>
      </c>
      <c r="J2196" s="6">
        <v>475.2</v>
      </c>
      <c r="K2196" s="4">
        <v>0.88400000000000001</v>
      </c>
      <c r="L2196" s="4" t="s">
        <v>15</v>
      </c>
      <c r="M2196" s="4">
        <f>Inventory[[#This Row],[Daily_Demand]]*Inventory[[#This Row],[Lead_Time_Days]]</f>
        <v>763</v>
      </c>
      <c r="N2196" s="4">
        <f>MAX(0, Inventory[[#This Row],[Demand_Duration_Lead_time]]+Inventory[[#This Row],[Safety_Stock]]-Inventory[[#This Row],[Current_Inventory]])</f>
        <v>509</v>
      </c>
      <c r="O21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96" s="8">
        <f>Inventory[[#This Row],[Current_Inventory]]*Inventory[[#This Row],[Unit_Cost]]</f>
        <v>169171.19999999998</v>
      </c>
      <c r="Q2196" t="str">
        <f>IF(Inventory[[#This Row],[Stockout_Risk_Score]] &gt;= 0.8, "Critical",
   IF(Inventory[[#This Row],[Stockout_Risk_Score]] &gt;= 0.6, "High",
      IF(Inventory[[#This Row],[Stockout_Risk_Score]] &gt;= 0.3, "Medium", "Low")
   )
)</f>
        <v>Critical</v>
      </c>
      <c r="R2196">
        <f>Inventory[[#This Row],[Lead_Time_Days]]*0.8</f>
        <v>5.6000000000000005</v>
      </c>
      <c r="S2196">
        <f>MAX(0,Inventory[[#This Row],[Daily_Demand]]*Inventory[[#This Row],[Adj_Lead_Time]]+Inventory[[#This Row],[Safety_Stock]]-Inventory[[#This Row],[Current_Inventory]])</f>
        <v>356.40000000000009</v>
      </c>
    </row>
    <row r="2197" spans="1:19" x14ac:dyDescent="0.25">
      <c r="A2197">
        <v>2196</v>
      </c>
      <c r="B2197" t="s">
        <v>2218</v>
      </c>
      <c r="C2197" s="4" t="s">
        <v>13</v>
      </c>
      <c r="D2197" t="s">
        <v>22</v>
      </c>
      <c r="E2197" s="4">
        <v>17</v>
      </c>
      <c r="F2197" s="4">
        <v>10</v>
      </c>
      <c r="G2197" s="4">
        <v>378</v>
      </c>
      <c r="H2197" s="4">
        <v>84</v>
      </c>
      <c r="I2197" s="4">
        <v>193</v>
      </c>
      <c r="J2197" s="6">
        <v>665.8</v>
      </c>
      <c r="K2197" s="4">
        <v>0.498</v>
      </c>
      <c r="L2197" s="4" t="s">
        <v>19</v>
      </c>
      <c r="M2197" s="4">
        <f>Inventory[[#This Row],[Daily_Demand]]*Inventory[[#This Row],[Lead_Time_Days]]</f>
        <v>170</v>
      </c>
      <c r="N2197" s="4">
        <f>MAX(0, Inventory[[#This Row],[Demand_Duration_Lead_time]]+Inventory[[#This Row],[Safety_Stock]]-Inventory[[#This Row],[Current_Inventory]])</f>
        <v>0</v>
      </c>
      <c r="O21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97" s="8">
        <f>Inventory[[#This Row],[Current_Inventory]]*Inventory[[#This Row],[Unit_Cost]]</f>
        <v>251672.4</v>
      </c>
      <c r="Q2197" t="str">
        <f>IF(Inventory[[#This Row],[Stockout_Risk_Score]] &gt;= 0.8, "Critical",
   IF(Inventory[[#This Row],[Stockout_Risk_Score]] &gt;= 0.6, "High",
      IF(Inventory[[#This Row],[Stockout_Risk_Score]] &gt;= 0.3, "Medium", "Low")
   )
)</f>
        <v>Medium</v>
      </c>
      <c r="R2197">
        <f>Inventory[[#This Row],[Lead_Time_Days]]*0.8</f>
        <v>8</v>
      </c>
      <c r="S2197">
        <f>MAX(0,Inventory[[#This Row],[Daily_Demand]]*Inventory[[#This Row],[Adj_Lead_Time]]+Inventory[[#This Row],[Safety_Stock]]-Inventory[[#This Row],[Current_Inventory]])</f>
        <v>0</v>
      </c>
    </row>
    <row r="2198" spans="1:19" x14ac:dyDescent="0.25">
      <c r="A2198">
        <v>2197</v>
      </c>
      <c r="B2198" t="s">
        <v>2219</v>
      </c>
      <c r="C2198" s="4" t="s">
        <v>26</v>
      </c>
      <c r="D2198" t="s">
        <v>22</v>
      </c>
      <c r="E2198" s="4">
        <v>150</v>
      </c>
      <c r="F2198" s="4">
        <v>13</v>
      </c>
      <c r="G2198" s="4">
        <v>309</v>
      </c>
      <c r="H2198" s="4">
        <v>253</v>
      </c>
      <c r="I2198" s="4">
        <v>388</v>
      </c>
      <c r="J2198" s="6">
        <v>108.9</v>
      </c>
      <c r="K2198" s="4">
        <v>0.41499999999999998</v>
      </c>
      <c r="L2198" s="4" t="s">
        <v>15</v>
      </c>
      <c r="M2198" s="4">
        <f>Inventory[[#This Row],[Daily_Demand]]*Inventory[[#This Row],[Lead_Time_Days]]</f>
        <v>1950</v>
      </c>
      <c r="N2198" s="4">
        <f>MAX(0, Inventory[[#This Row],[Demand_Duration_Lead_time]]+Inventory[[#This Row],[Safety_Stock]]-Inventory[[#This Row],[Current_Inventory]])</f>
        <v>1894</v>
      </c>
      <c r="O21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198" s="8">
        <f>Inventory[[#This Row],[Current_Inventory]]*Inventory[[#This Row],[Unit_Cost]]</f>
        <v>33650.1</v>
      </c>
      <c r="Q2198" t="str">
        <f>IF(Inventory[[#This Row],[Stockout_Risk_Score]] &gt;= 0.8, "Critical",
   IF(Inventory[[#This Row],[Stockout_Risk_Score]] &gt;= 0.6, "High",
      IF(Inventory[[#This Row],[Stockout_Risk_Score]] &gt;= 0.3, "Medium", "Low")
   )
)</f>
        <v>Medium</v>
      </c>
      <c r="R2198">
        <f>Inventory[[#This Row],[Lead_Time_Days]]*0.8</f>
        <v>10.4</v>
      </c>
      <c r="S2198">
        <f>MAX(0,Inventory[[#This Row],[Daily_Demand]]*Inventory[[#This Row],[Adj_Lead_Time]]+Inventory[[#This Row],[Safety_Stock]]-Inventory[[#This Row],[Current_Inventory]])</f>
        <v>1504</v>
      </c>
    </row>
    <row r="2199" spans="1:19" x14ac:dyDescent="0.25">
      <c r="A2199">
        <v>2198</v>
      </c>
      <c r="B2199" t="s">
        <v>2220</v>
      </c>
      <c r="C2199" s="4" t="s">
        <v>17</v>
      </c>
      <c r="D2199" t="s">
        <v>22</v>
      </c>
      <c r="E2199" s="4">
        <v>153</v>
      </c>
      <c r="F2199" s="4">
        <v>6</v>
      </c>
      <c r="G2199" s="4">
        <v>415</v>
      </c>
      <c r="H2199" s="4">
        <v>192</v>
      </c>
      <c r="I2199" s="4">
        <v>239</v>
      </c>
      <c r="J2199" s="6">
        <v>1244.8800000000001</v>
      </c>
      <c r="K2199" s="4">
        <v>0.91600000000000004</v>
      </c>
      <c r="L2199" s="4" t="s">
        <v>15</v>
      </c>
      <c r="M2199" s="4">
        <f>Inventory[[#This Row],[Daily_Demand]]*Inventory[[#This Row],[Lead_Time_Days]]</f>
        <v>918</v>
      </c>
      <c r="N2199" s="4">
        <f>MAX(0, Inventory[[#This Row],[Demand_Duration_Lead_time]]+Inventory[[#This Row],[Safety_Stock]]-Inventory[[#This Row],[Current_Inventory]])</f>
        <v>695</v>
      </c>
      <c r="O21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199" s="8">
        <f>Inventory[[#This Row],[Current_Inventory]]*Inventory[[#This Row],[Unit_Cost]]</f>
        <v>516625.20000000007</v>
      </c>
      <c r="Q2199" t="str">
        <f>IF(Inventory[[#This Row],[Stockout_Risk_Score]] &gt;= 0.8, "Critical",
   IF(Inventory[[#This Row],[Stockout_Risk_Score]] &gt;= 0.6, "High",
      IF(Inventory[[#This Row],[Stockout_Risk_Score]] &gt;= 0.3, "Medium", "Low")
   )
)</f>
        <v>Critical</v>
      </c>
      <c r="R2199">
        <f>Inventory[[#This Row],[Lead_Time_Days]]*0.8</f>
        <v>4.8000000000000007</v>
      </c>
      <c r="S2199">
        <f>MAX(0,Inventory[[#This Row],[Daily_Demand]]*Inventory[[#This Row],[Adj_Lead_Time]]+Inventory[[#This Row],[Safety_Stock]]-Inventory[[#This Row],[Current_Inventory]])</f>
        <v>511.40000000000009</v>
      </c>
    </row>
    <row r="2200" spans="1:19" x14ac:dyDescent="0.25">
      <c r="A2200">
        <v>2199</v>
      </c>
      <c r="B2200" t="s">
        <v>2221</v>
      </c>
      <c r="C2200" s="4" t="s">
        <v>13</v>
      </c>
      <c r="D2200" t="s">
        <v>22</v>
      </c>
      <c r="E2200" s="4">
        <v>116</v>
      </c>
      <c r="F2200" s="4">
        <v>12</v>
      </c>
      <c r="G2200" s="4">
        <v>379</v>
      </c>
      <c r="H2200" s="4">
        <v>214</v>
      </c>
      <c r="I2200" s="4">
        <v>380</v>
      </c>
      <c r="J2200" s="6">
        <v>1245.3399999999999</v>
      </c>
      <c r="K2200" s="4">
        <v>0.61099999999999999</v>
      </c>
      <c r="L2200" s="4" t="s">
        <v>15</v>
      </c>
      <c r="M2200" s="4">
        <f>Inventory[[#This Row],[Daily_Demand]]*Inventory[[#This Row],[Lead_Time_Days]]</f>
        <v>1392</v>
      </c>
      <c r="N2200" s="4">
        <f>MAX(0, Inventory[[#This Row],[Demand_Duration_Lead_time]]+Inventory[[#This Row],[Safety_Stock]]-Inventory[[#This Row],[Current_Inventory]])</f>
        <v>1227</v>
      </c>
      <c r="O22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00" s="8">
        <f>Inventory[[#This Row],[Current_Inventory]]*Inventory[[#This Row],[Unit_Cost]]</f>
        <v>471983.86</v>
      </c>
      <c r="Q2200" t="str">
        <f>IF(Inventory[[#This Row],[Stockout_Risk_Score]] &gt;= 0.8, "Critical",
   IF(Inventory[[#This Row],[Stockout_Risk_Score]] &gt;= 0.6, "High",
      IF(Inventory[[#This Row],[Stockout_Risk_Score]] &gt;= 0.3, "Medium", "Low")
   )
)</f>
        <v>High</v>
      </c>
      <c r="R2200">
        <f>Inventory[[#This Row],[Lead_Time_Days]]*0.8</f>
        <v>9.6000000000000014</v>
      </c>
      <c r="S2200">
        <f>MAX(0,Inventory[[#This Row],[Daily_Demand]]*Inventory[[#This Row],[Adj_Lead_Time]]+Inventory[[#This Row],[Safety_Stock]]-Inventory[[#This Row],[Current_Inventory]])</f>
        <v>948.60000000000014</v>
      </c>
    </row>
    <row r="2201" spans="1:19" x14ac:dyDescent="0.25">
      <c r="A2201">
        <v>2200</v>
      </c>
      <c r="B2201" t="s">
        <v>2222</v>
      </c>
      <c r="C2201" s="4" t="s">
        <v>17</v>
      </c>
      <c r="D2201" t="s">
        <v>22</v>
      </c>
      <c r="E2201" s="4">
        <v>69</v>
      </c>
      <c r="F2201" s="4">
        <v>11</v>
      </c>
      <c r="G2201" s="4">
        <v>366</v>
      </c>
      <c r="H2201" s="4">
        <v>196</v>
      </c>
      <c r="I2201" s="4">
        <v>319</v>
      </c>
      <c r="J2201" s="6">
        <v>1464.73</v>
      </c>
      <c r="K2201" s="4">
        <v>0.29399999999999998</v>
      </c>
      <c r="L2201" s="4" t="s">
        <v>27</v>
      </c>
      <c r="M2201" s="4">
        <f>Inventory[[#This Row],[Daily_Demand]]*Inventory[[#This Row],[Lead_Time_Days]]</f>
        <v>759</v>
      </c>
      <c r="N2201" s="4">
        <f>MAX(0, Inventory[[#This Row],[Demand_Duration_Lead_time]]+Inventory[[#This Row],[Safety_Stock]]-Inventory[[#This Row],[Current_Inventory]])</f>
        <v>589</v>
      </c>
      <c r="O22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01" s="8">
        <f>Inventory[[#This Row],[Current_Inventory]]*Inventory[[#This Row],[Unit_Cost]]</f>
        <v>536091.18000000005</v>
      </c>
      <c r="Q2201" t="str">
        <f>IF(Inventory[[#This Row],[Stockout_Risk_Score]] &gt;= 0.8, "Critical",
   IF(Inventory[[#This Row],[Stockout_Risk_Score]] &gt;= 0.6, "High",
      IF(Inventory[[#This Row],[Stockout_Risk_Score]] &gt;= 0.3, "Medium", "Low")
   )
)</f>
        <v>Low</v>
      </c>
      <c r="R2201">
        <f>Inventory[[#This Row],[Lead_Time_Days]]*0.8</f>
        <v>8.8000000000000007</v>
      </c>
      <c r="S2201">
        <f>MAX(0,Inventory[[#This Row],[Daily_Demand]]*Inventory[[#This Row],[Adj_Lead_Time]]+Inventory[[#This Row],[Safety_Stock]]-Inventory[[#This Row],[Current_Inventory]])</f>
        <v>437.20000000000005</v>
      </c>
    </row>
    <row r="2202" spans="1:19" x14ac:dyDescent="0.25">
      <c r="A2202">
        <v>2201</v>
      </c>
      <c r="B2202" t="s">
        <v>2223</v>
      </c>
      <c r="C2202" s="4" t="s">
        <v>21</v>
      </c>
      <c r="D2202" t="s">
        <v>18</v>
      </c>
      <c r="E2202" s="4">
        <v>12</v>
      </c>
      <c r="F2202" s="4">
        <v>3</v>
      </c>
      <c r="G2202" s="4">
        <v>143</v>
      </c>
      <c r="H2202" s="4">
        <v>175</v>
      </c>
      <c r="I2202" s="4">
        <v>236</v>
      </c>
      <c r="J2202" s="6">
        <v>71.44</v>
      </c>
      <c r="K2202" s="4">
        <v>0.56399999999999995</v>
      </c>
      <c r="L2202" s="4" t="s">
        <v>27</v>
      </c>
      <c r="M2202" s="4">
        <f>Inventory[[#This Row],[Daily_Demand]]*Inventory[[#This Row],[Lead_Time_Days]]</f>
        <v>36</v>
      </c>
      <c r="N2202" s="4">
        <f>MAX(0, Inventory[[#This Row],[Demand_Duration_Lead_time]]+Inventory[[#This Row],[Safety_Stock]]-Inventory[[#This Row],[Current_Inventory]])</f>
        <v>68</v>
      </c>
      <c r="O22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02" s="8">
        <f>Inventory[[#This Row],[Current_Inventory]]*Inventory[[#This Row],[Unit_Cost]]</f>
        <v>10215.92</v>
      </c>
      <c r="Q2202" t="str">
        <f>IF(Inventory[[#This Row],[Stockout_Risk_Score]] &gt;= 0.8, "Critical",
   IF(Inventory[[#This Row],[Stockout_Risk_Score]] &gt;= 0.6, "High",
      IF(Inventory[[#This Row],[Stockout_Risk_Score]] &gt;= 0.3, "Medium", "Low")
   )
)</f>
        <v>Medium</v>
      </c>
      <c r="R2202">
        <f>Inventory[[#This Row],[Lead_Time_Days]]*0.8</f>
        <v>2.4000000000000004</v>
      </c>
      <c r="S2202">
        <f>MAX(0,Inventory[[#This Row],[Daily_Demand]]*Inventory[[#This Row],[Adj_Lead_Time]]+Inventory[[#This Row],[Safety_Stock]]-Inventory[[#This Row],[Current_Inventory]])</f>
        <v>60.800000000000011</v>
      </c>
    </row>
    <row r="2203" spans="1:19" x14ac:dyDescent="0.25">
      <c r="A2203">
        <v>2202</v>
      </c>
      <c r="B2203" t="s">
        <v>2224</v>
      </c>
      <c r="C2203" s="4" t="s">
        <v>21</v>
      </c>
      <c r="D2203" t="s">
        <v>22</v>
      </c>
      <c r="E2203" s="4">
        <v>52</v>
      </c>
      <c r="F2203" s="4">
        <v>6</v>
      </c>
      <c r="G2203" s="4">
        <v>571</v>
      </c>
      <c r="H2203" s="4">
        <v>124</v>
      </c>
      <c r="I2203" s="4">
        <v>203</v>
      </c>
      <c r="J2203" s="6">
        <v>1644.79</v>
      </c>
      <c r="K2203" s="4">
        <v>0.99199999999999999</v>
      </c>
      <c r="L2203" s="4" t="s">
        <v>19</v>
      </c>
      <c r="M2203" s="4">
        <f>Inventory[[#This Row],[Daily_Demand]]*Inventory[[#This Row],[Lead_Time_Days]]</f>
        <v>312</v>
      </c>
      <c r="N2203" s="4">
        <f>MAX(0, Inventory[[#This Row],[Demand_Duration_Lead_time]]+Inventory[[#This Row],[Safety_Stock]]-Inventory[[#This Row],[Current_Inventory]])</f>
        <v>0</v>
      </c>
      <c r="O22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03" s="8">
        <f>Inventory[[#This Row],[Current_Inventory]]*Inventory[[#This Row],[Unit_Cost]]</f>
        <v>939175.09</v>
      </c>
      <c r="Q2203" t="str">
        <f>IF(Inventory[[#This Row],[Stockout_Risk_Score]] &gt;= 0.8, "Critical",
   IF(Inventory[[#This Row],[Stockout_Risk_Score]] &gt;= 0.6, "High",
      IF(Inventory[[#This Row],[Stockout_Risk_Score]] &gt;= 0.3, "Medium", "Low")
   )
)</f>
        <v>Critical</v>
      </c>
      <c r="R2203">
        <f>Inventory[[#This Row],[Lead_Time_Days]]*0.8</f>
        <v>4.8000000000000007</v>
      </c>
      <c r="S2203">
        <f>MAX(0,Inventory[[#This Row],[Daily_Demand]]*Inventory[[#This Row],[Adj_Lead_Time]]+Inventory[[#This Row],[Safety_Stock]]-Inventory[[#This Row],[Current_Inventory]])</f>
        <v>0</v>
      </c>
    </row>
    <row r="2204" spans="1:19" x14ac:dyDescent="0.25">
      <c r="A2204">
        <v>2203</v>
      </c>
      <c r="B2204" t="s">
        <v>2225</v>
      </c>
      <c r="C2204" s="4" t="s">
        <v>13</v>
      </c>
      <c r="D2204" t="s">
        <v>22</v>
      </c>
      <c r="E2204" s="4">
        <v>89</v>
      </c>
      <c r="F2204" s="4">
        <v>2</v>
      </c>
      <c r="G2204" s="4">
        <v>672</v>
      </c>
      <c r="H2204" s="4">
        <v>216</v>
      </c>
      <c r="I2204" s="4">
        <v>221</v>
      </c>
      <c r="J2204" s="6">
        <v>1490.49</v>
      </c>
      <c r="K2204" s="4">
        <v>0.84899999999999998</v>
      </c>
      <c r="L2204" s="4" t="s">
        <v>27</v>
      </c>
      <c r="M2204" s="4">
        <f>Inventory[[#This Row],[Daily_Demand]]*Inventory[[#This Row],[Lead_Time_Days]]</f>
        <v>178</v>
      </c>
      <c r="N2204" s="4">
        <f>MAX(0, Inventory[[#This Row],[Demand_Duration_Lead_time]]+Inventory[[#This Row],[Safety_Stock]]-Inventory[[#This Row],[Current_Inventory]])</f>
        <v>0</v>
      </c>
      <c r="O22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04" s="8">
        <f>Inventory[[#This Row],[Current_Inventory]]*Inventory[[#This Row],[Unit_Cost]]</f>
        <v>1001609.28</v>
      </c>
      <c r="Q2204" t="str">
        <f>IF(Inventory[[#This Row],[Stockout_Risk_Score]] &gt;= 0.8, "Critical",
   IF(Inventory[[#This Row],[Stockout_Risk_Score]] &gt;= 0.6, "High",
      IF(Inventory[[#This Row],[Stockout_Risk_Score]] &gt;= 0.3, "Medium", "Low")
   )
)</f>
        <v>Critical</v>
      </c>
      <c r="R2204">
        <f>Inventory[[#This Row],[Lead_Time_Days]]*0.8</f>
        <v>1.6</v>
      </c>
      <c r="S2204">
        <f>MAX(0,Inventory[[#This Row],[Daily_Demand]]*Inventory[[#This Row],[Adj_Lead_Time]]+Inventory[[#This Row],[Safety_Stock]]-Inventory[[#This Row],[Current_Inventory]])</f>
        <v>0</v>
      </c>
    </row>
    <row r="2205" spans="1:19" x14ac:dyDescent="0.25">
      <c r="A2205">
        <v>2204</v>
      </c>
      <c r="B2205" t="s">
        <v>2226</v>
      </c>
      <c r="C2205" s="4" t="s">
        <v>17</v>
      </c>
      <c r="D2205" t="s">
        <v>22</v>
      </c>
      <c r="E2205" s="4">
        <v>47</v>
      </c>
      <c r="F2205" s="4">
        <v>10</v>
      </c>
      <c r="G2205" s="4">
        <v>557</v>
      </c>
      <c r="H2205" s="4">
        <v>254</v>
      </c>
      <c r="I2205" s="4">
        <v>296</v>
      </c>
      <c r="J2205" s="6">
        <v>324.73</v>
      </c>
      <c r="K2205" s="4">
        <v>0.28100000000000003</v>
      </c>
      <c r="L2205" s="4" t="s">
        <v>15</v>
      </c>
      <c r="M2205" s="4">
        <f>Inventory[[#This Row],[Daily_Demand]]*Inventory[[#This Row],[Lead_Time_Days]]</f>
        <v>470</v>
      </c>
      <c r="N2205" s="4">
        <f>MAX(0, Inventory[[#This Row],[Demand_Duration_Lead_time]]+Inventory[[#This Row],[Safety_Stock]]-Inventory[[#This Row],[Current_Inventory]])</f>
        <v>167</v>
      </c>
      <c r="O22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05" s="8">
        <f>Inventory[[#This Row],[Current_Inventory]]*Inventory[[#This Row],[Unit_Cost]]</f>
        <v>180874.61000000002</v>
      </c>
      <c r="Q2205" t="str">
        <f>IF(Inventory[[#This Row],[Stockout_Risk_Score]] &gt;= 0.8, "Critical",
   IF(Inventory[[#This Row],[Stockout_Risk_Score]] &gt;= 0.6, "High",
      IF(Inventory[[#This Row],[Stockout_Risk_Score]] &gt;= 0.3, "Medium", "Low")
   )
)</f>
        <v>Low</v>
      </c>
      <c r="R2205">
        <f>Inventory[[#This Row],[Lead_Time_Days]]*0.8</f>
        <v>8</v>
      </c>
      <c r="S2205">
        <f>MAX(0,Inventory[[#This Row],[Daily_Demand]]*Inventory[[#This Row],[Adj_Lead_Time]]+Inventory[[#This Row],[Safety_Stock]]-Inventory[[#This Row],[Current_Inventory]])</f>
        <v>73</v>
      </c>
    </row>
    <row r="2206" spans="1:19" x14ac:dyDescent="0.25">
      <c r="A2206">
        <v>2205</v>
      </c>
      <c r="B2206" t="s">
        <v>2227</v>
      </c>
      <c r="C2206" s="4" t="s">
        <v>17</v>
      </c>
      <c r="D2206" t="s">
        <v>22</v>
      </c>
      <c r="E2206" s="4">
        <v>185</v>
      </c>
      <c r="F2206" s="4">
        <v>11</v>
      </c>
      <c r="G2206" s="4">
        <v>673</v>
      </c>
      <c r="H2206" s="4">
        <v>170</v>
      </c>
      <c r="I2206" s="4">
        <v>60</v>
      </c>
      <c r="J2206" s="6">
        <v>727.87</v>
      </c>
      <c r="K2206" s="4">
        <v>0.95299999999999996</v>
      </c>
      <c r="L2206" s="4" t="s">
        <v>15</v>
      </c>
      <c r="M2206" s="4">
        <f>Inventory[[#This Row],[Daily_Demand]]*Inventory[[#This Row],[Lead_Time_Days]]</f>
        <v>2035</v>
      </c>
      <c r="N2206" s="4">
        <f>MAX(0, Inventory[[#This Row],[Demand_Duration_Lead_time]]+Inventory[[#This Row],[Safety_Stock]]-Inventory[[#This Row],[Current_Inventory]])</f>
        <v>1532</v>
      </c>
      <c r="O22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06" s="8">
        <f>Inventory[[#This Row],[Current_Inventory]]*Inventory[[#This Row],[Unit_Cost]]</f>
        <v>489856.51</v>
      </c>
      <c r="Q2206" t="str">
        <f>IF(Inventory[[#This Row],[Stockout_Risk_Score]] &gt;= 0.8, "Critical",
   IF(Inventory[[#This Row],[Stockout_Risk_Score]] &gt;= 0.6, "High",
      IF(Inventory[[#This Row],[Stockout_Risk_Score]] &gt;= 0.3, "Medium", "Low")
   )
)</f>
        <v>Critical</v>
      </c>
      <c r="R2206">
        <f>Inventory[[#This Row],[Lead_Time_Days]]*0.8</f>
        <v>8.8000000000000007</v>
      </c>
      <c r="S2206">
        <f>MAX(0,Inventory[[#This Row],[Daily_Demand]]*Inventory[[#This Row],[Adj_Lead_Time]]+Inventory[[#This Row],[Safety_Stock]]-Inventory[[#This Row],[Current_Inventory]])</f>
        <v>1125.0000000000002</v>
      </c>
    </row>
    <row r="2207" spans="1:19" x14ac:dyDescent="0.25">
      <c r="A2207">
        <v>2206</v>
      </c>
      <c r="B2207" t="s">
        <v>2228</v>
      </c>
      <c r="C2207" s="4" t="s">
        <v>17</v>
      </c>
      <c r="D2207" t="s">
        <v>14</v>
      </c>
      <c r="E2207" s="4">
        <v>89</v>
      </c>
      <c r="F2207" s="4">
        <v>14</v>
      </c>
      <c r="G2207" s="4">
        <v>441</v>
      </c>
      <c r="H2207" s="4">
        <v>22</v>
      </c>
      <c r="I2207" s="4">
        <v>96</v>
      </c>
      <c r="J2207" s="6">
        <v>1295.1199999999999</v>
      </c>
      <c r="K2207" s="4">
        <v>0.98099999999999998</v>
      </c>
      <c r="L2207" s="4" t="s">
        <v>15</v>
      </c>
      <c r="M2207" s="4">
        <f>Inventory[[#This Row],[Daily_Demand]]*Inventory[[#This Row],[Lead_Time_Days]]</f>
        <v>1246</v>
      </c>
      <c r="N2207" s="4">
        <f>MAX(0, Inventory[[#This Row],[Demand_Duration_Lead_time]]+Inventory[[#This Row],[Safety_Stock]]-Inventory[[#This Row],[Current_Inventory]])</f>
        <v>827</v>
      </c>
      <c r="O22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07" s="8">
        <f>Inventory[[#This Row],[Current_Inventory]]*Inventory[[#This Row],[Unit_Cost]]</f>
        <v>571147.91999999993</v>
      </c>
      <c r="Q2207" t="str">
        <f>IF(Inventory[[#This Row],[Stockout_Risk_Score]] &gt;= 0.8, "Critical",
   IF(Inventory[[#This Row],[Stockout_Risk_Score]] &gt;= 0.6, "High",
      IF(Inventory[[#This Row],[Stockout_Risk_Score]] &gt;= 0.3, "Medium", "Low")
   )
)</f>
        <v>Critical</v>
      </c>
      <c r="R2207">
        <f>Inventory[[#This Row],[Lead_Time_Days]]*0.8</f>
        <v>11.200000000000001</v>
      </c>
      <c r="S2207">
        <f>MAX(0,Inventory[[#This Row],[Daily_Demand]]*Inventory[[#This Row],[Adj_Lead_Time]]+Inventory[[#This Row],[Safety_Stock]]-Inventory[[#This Row],[Current_Inventory]])</f>
        <v>577.80000000000007</v>
      </c>
    </row>
    <row r="2208" spans="1:19" x14ac:dyDescent="0.25">
      <c r="A2208">
        <v>2207</v>
      </c>
      <c r="B2208" t="s">
        <v>2229</v>
      </c>
      <c r="C2208" s="4" t="s">
        <v>26</v>
      </c>
      <c r="D2208" t="s">
        <v>22</v>
      </c>
      <c r="E2208" s="4">
        <v>159</v>
      </c>
      <c r="F2208" s="4">
        <v>11</v>
      </c>
      <c r="G2208" s="4">
        <v>355</v>
      </c>
      <c r="H2208" s="4">
        <v>245</v>
      </c>
      <c r="I2208" s="4">
        <v>315</v>
      </c>
      <c r="J2208" s="6">
        <v>1016.8</v>
      </c>
      <c r="K2208" s="4">
        <v>0.23100000000000001</v>
      </c>
      <c r="L2208" s="4" t="s">
        <v>19</v>
      </c>
      <c r="M2208" s="4">
        <f>Inventory[[#This Row],[Daily_Demand]]*Inventory[[#This Row],[Lead_Time_Days]]</f>
        <v>1749</v>
      </c>
      <c r="N2208" s="4">
        <f>MAX(0, Inventory[[#This Row],[Demand_Duration_Lead_time]]+Inventory[[#This Row],[Safety_Stock]]-Inventory[[#This Row],[Current_Inventory]])</f>
        <v>1639</v>
      </c>
      <c r="O22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08" s="8">
        <f>Inventory[[#This Row],[Current_Inventory]]*Inventory[[#This Row],[Unit_Cost]]</f>
        <v>360964</v>
      </c>
      <c r="Q2208" t="str">
        <f>IF(Inventory[[#This Row],[Stockout_Risk_Score]] &gt;= 0.8, "Critical",
   IF(Inventory[[#This Row],[Stockout_Risk_Score]] &gt;= 0.6, "High",
      IF(Inventory[[#This Row],[Stockout_Risk_Score]] &gt;= 0.3, "Medium", "Low")
   )
)</f>
        <v>Low</v>
      </c>
      <c r="R2208">
        <f>Inventory[[#This Row],[Lead_Time_Days]]*0.8</f>
        <v>8.8000000000000007</v>
      </c>
      <c r="S2208">
        <f>MAX(0,Inventory[[#This Row],[Daily_Demand]]*Inventory[[#This Row],[Adj_Lead_Time]]+Inventory[[#This Row],[Safety_Stock]]-Inventory[[#This Row],[Current_Inventory]])</f>
        <v>1289.2</v>
      </c>
    </row>
    <row r="2209" spans="1:19" x14ac:dyDescent="0.25">
      <c r="A2209">
        <v>2208</v>
      </c>
      <c r="B2209" t="s">
        <v>2230</v>
      </c>
      <c r="C2209" s="4" t="s">
        <v>21</v>
      </c>
      <c r="D2209" t="s">
        <v>22</v>
      </c>
      <c r="E2209" s="4">
        <v>23</v>
      </c>
      <c r="F2209" s="4">
        <v>10</v>
      </c>
      <c r="G2209" s="4">
        <v>522</v>
      </c>
      <c r="H2209" s="4">
        <v>282</v>
      </c>
      <c r="I2209" s="4">
        <v>366</v>
      </c>
      <c r="J2209" s="6">
        <v>274.43</v>
      </c>
      <c r="K2209" s="4">
        <v>0.89600000000000002</v>
      </c>
      <c r="L2209" s="4" t="s">
        <v>15</v>
      </c>
      <c r="M2209" s="4">
        <f>Inventory[[#This Row],[Daily_Demand]]*Inventory[[#This Row],[Lead_Time_Days]]</f>
        <v>230</v>
      </c>
      <c r="N2209" s="4">
        <f>MAX(0, Inventory[[#This Row],[Demand_Duration_Lead_time]]+Inventory[[#This Row],[Safety_Stock]]-Inventory[[#This Row],[Current_Inventory]])</f>
        <v>0</v>
      </c>
      <c r="O22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09" s="8">
        <f>Inventory[[#This Row],[Current_Inventory]]*Inventory[[#This Row],[Unit_Cost]]</f>
        <v>143252.46</v>
      </c>
      <c r="Q2209" t="str">
        <f>IF(Inventory[[#This Row],[Stockout_Risk_Score]] &gt;= 0.8, "Critical",
   IF(Inventory[[#This Row],[Stockout_Risk_Score]] &gt;= 0.6, "High",
      IF(Inventory[[#This Row],[Stockout_Risk_Score]] &gt;= 0.3, "Medium", "Low")
   )
)</f>
        <v>Critical</v>
      </c>
      <c r="R2209">
        <f>Inventory[[#This Row],[Lead_Time_Days]]*0.8</f>
        <v>8</v>
      </c>
      <c r="S2209">
        <f>MAX(0,Inventory[[#This Row],[Daily_Demand]]*Inventory[[#This Row],[Adj_Lead_Time]]+Inventory[[#This Row],[Safety_Stock]]-Inventory[[#This Row],[Current_Inventory]])</f>
        <v>0</v>
      </c>
    </row>
    <row r="2210" spans="1:19" x14ac:dyDescent="0.25">
      <c r="A2210">
        <v>2209</v>
      </c>
      <c r="B2210" t="s">
        <v>2231</v>
      </c>
      <c r="C2210" s="4" t="s">
        <v>17</v>
      </c>
      <c r="D2210" t="s">
        <v>18</v>
      </c>
      <c r="E2210" s="4">
        <v>27</v>
      </c>
      <c r="F2210" s="4">
        <v>7</v>
      </c>
      <c r="G2210" s="4">
        <v>76</v>
      </c>
      <c r="H2210" s="4">
        <v>123</v>
      </c>
      <c r="I2210" s="4">
        <v>160</v>
      </c>
      <c r="J2210" s="6">
        <v>220.32</v>
      </c>
      <c r="K2210" s="4">
        <v>0.88300000000000001</v>
      </c>
      <c r="L2210" s="4" t="s">
        <v>15</v>
      </c>
      <c r="M2210" s="4">
        <f>Inventory[[#This Row],[Daily_Demand]]*Inventory[[#This Row],[Lead_Time_Days]]</f>
        <v>189</v>
      </c>
      <c r="N2210" s="4">
        <f>MAX(0, Inventory[[#This Row],[Demand_Duration_Lead_time]]+Inventory[[#This Row],[Safety_Stock]]-Inventory[[#This Row],[Current_Inventory]])</f>
        <v>236</v>
      </c>
      <c r="O22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10" s="8">
        <f>Inventory[[#This Row],[Current_Inventory]]*Inventory[[#This Row],[Unit_Cost]]</f>
        <v>16744.32</v>
      </c>
      <c r="Q2210" t="str">
        <f>IF(Inventory[[#This Row],[Stockout_Risk_Score]] &gt;= 0.8, "Critical",
   IF(Inventory[[#This Row],[Stockout_Risk_Score]] &gt;= 0.6, "High",
      IF(Inventory[[#This Row],[Stockout_Risk_Score]] &gt;= 0.3, "Medium", "Low")
   )
)</f>
        <v>Critical</v>
      </c>
      <c r="R2210">
        <f>Inventory[[#This Row],[Lead_Time_Days]]*0.8</f>
        <v>5.6000000000000005</v>
      </c>
      <c r="S2210">
        <f>MAX(0,Inventory[[#This Row],[Daily_Demand]]*Inventory[[#This Row],[Adj_Lead_Time]]+Inventory[[#This Row],[Safety_Stock]]-Inventory[[#This Row],[Current_Inventory]])</f>
        <v>198.20000000000005</v>
      </c>
    </row>
    <row r="2211" spans="1:19" x14ac:dyDescent="0.25">
      <c r="A2211">
        <v>2210</v>
      </c>
      <c r="B2211" t="s">
        <v>2232</v>
      </c>
      <c r="C2211" s="4" t="s">
        <v>17</v>
      </c>
      <c r="D2211" t="s">
        <v>14</v>
      </c>
      <c r="E2211" s="4">
        <v>119</v>
      </c>
      <c r="F2211" s="4">
        <v>12</v>
      </c>
      <c r="G2211" s="4">
        <v>681</v>
      </c>
      <c r="H2211" s="4">
        <v>161</v>
      </c>
      <c r="I2211" s="4">
        <v>350</v>
      </c>
      <c r="J2211" s="6">
        <v>1573.84</v>
      </c>
      <c r="K2211" s="4">
        <v>0.04</v>
      </c>
      <c r="L2211" s="4" t="s">
        <v>19</v>
      </c>
      <c r="M2211" s="4">
        <f>Inventory[[#This Row],[Daily_Demand]]*Inventory[[#This Row],[Lead_Time_Days]]</f>
        <v>1428</v>
      </c>
      <c r="N2211" s="4">
        <f>MAX(0, Inventory[[#This Row],[Demand_Duration_Lead_time]]+Inventory[[#This Row],[Safety_Stock]]-Inventory[[#This Row],[Current_Inventory]])</f>
        <v>908</v>
      </c>
      <c r="O22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11" s="8">
        <f>Inventory[[#This Row],[Current_Inventory]]*Inventory[[#This Row],[Unit_Cost]]</f>
        <v>1071785.04</v>
      </c>
      <c r="Q2211" t="str">
        <f>IF(Inventory[[#This Row],[Stockout_Risk_Score]] &gt;= 0.8, "Critical",
   IF(Inventory[[#This Row],[Stockout_Risk_Score]] &gt;= 0.6, "High",
      IF(Inventory[[#This Row],[Stockout_Risk_Score]] &gt;= 0.3, "Medium", "Low")
   )
)</f>
        <v>Low</v>
      </c>
      <c r="R2211">
        <f>Inventory[[#This Row],[Lead_Time_Days]]*0.8</f>
        <v>9.6000000000000014</v>
      </c>
      <c r="S2211">
        <f>MAX(0,Inventory[[#This Row],[Daily_Demand]]*Inventory[[#This Row],[Adj_Lead_Time]]+Inventory[[#This Row],[Safety_Stock]]-Inventory[[#This Row],[Current_Inventory]])</f>
        <v>622.40000000000009</v>
      </c>
    </row>
    <row r="2212" spans="1:19" x14ac:dyDescent="0.25">
      <c r="A2212">
        <v>2211</v>
      </c>
      <c r="B2212" t="s">
        <v>2233</v>
      </c>
      <c r="C2212" s="4" t="s">
        <v>26</v>
      </c>
      <c r="D2212" t="s">
        <v>18</v>
      </c>
      <c r="E2212" s="4">
        <v>54</v>
      </c>
      <c r="F2212" s="4">
        <v>10</v>
      </c>
      <c r="G2212" s="4">
        <v>736</v>
      </c>
      <c r="H2212" s="4">
        <v>35</v>
      </c>
      <c r="I2212" s="4">
        <v>352</v>
      </c>
      <c r="J2212" s="6">
        <v>354.14</v>
      </c>
      <c r="K2212" s="4">
        <v>0.67</v>
      </c>
      <c r="L2212" s="4" t="s">
        <v>27</v>
      </c>
      <c r="M2212" s="4">
        <f>Inventory[[#This Row],[Daily_Demand]]*Inventory[[#This Row],[Lead_Time_Days]]</f>
        <v>540</v>
      </c>
      <c r="N2212" s="4">
        <f>MAX(0, Inventory[[#This Row],[Demand_Duration_Lead_time]]+Inventory[[#This Row],[Safety_Stock]]-Inventory[[#This Row],[Current_Inventory]])</f>
        <v>0</v>
      </c>
      <c r="O22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12" s="8">
        <f>Inventory[[#This Row],[Current_Inventory]]*Inventory[[#This Row],[Unit_Cost]]</f>
        <v>260647.03999999998</v>
      </c>
      <c r="Q2212" t="str">
        <f>IF(Inventory[[#This Row],[Stockout_Risk_Score]] &gt;= 0.8, "Critical",
   IF(Inventory[[#This Row],[Stockout_Risk_Score]] &gt;= 0.6, "High",
      IF(Inventory[[#This Row],[Stockout_Risk_Score]] &gt;= 0.3, "Medium", "Low")
   )
)</f>
        <v>High</v>
      </c>
      <c r="R2212">
        <f>Inventory[[#This Row],[Lead_Time_Days]]*0.8</f>
        <v>8</v>
      </c>
      <c r="S2212">
        <f>MAX(0,Inventory[[#This Row],[Daily_Demand]]*Inventory[[#This Row],[Adj_Lead_Time]]+Inventory[[#This Row],[Safety_Stock]]-Inventory[[#This Row],[Current_Inventory]])</f>
        <v>0</v>
      </c>
    </row>
    <row r="2213" spans="1:19" x14ac:dyDescent="0.25">
      <c r="A2213">
        <v>2212</v>
      </c>
      <c r="B2213" t="s">
        <v>2234</v>
      </c>
      <c r="C2213" s="4" t="s">
        <v>26</v>
      </c>
      <c r="D2213" t="s">
        <v>22</v>
      </c>
      <c r="E2213" s="4">
        <v>183</v>
      </c>
      <c r="F2213" s="4">
        <v>4</v>
      </c>
      <c r="G2213" s="4">
        <v>95</v>
      </c>
      <c r="H2213" s="4">
        <v>177</v>
      </c>
      <c r="I2213" s="4">
        <v>328</v>
      </c>
      <c r="J2213" s="6">
        <v>385.58</v>
      </c>
      <c r="K2213" s="4">
        <v>0.30499999999999999</v>
      </c>
      <c r="L2213" s="4" t="s">
        <v>27</v>
      </c>
      <c r="M2213" s="4">
        <f>Inventory[[#This Row],[Daily_Demand]]*Inventory[[#This Row],[Lead_Time_Days]]</f>
        <v>732</v>
      </c>
      <c r="N2213" s="4">
        <f>MAX(0, Inventory[[#This Row],[Demand_Duration_Lead_time]]+Inventory[[#This Row],[Safety_Stock]]-Inventory[[#This Row],[Current_Inventory]])</f>
        <v>814</v>
      </c>
      <c r="O22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13" s="8">
        <f>Inventory[[#This Row],[Current_Inventory]]*Inventory[[#This Row],[Unit_Cost]]</f>
        <v>36630.1</v>
      </c>
      <c r="Q2213" t="str">
        <f>IF(Inventory[[#This Row],[Stockout_Risk_Score]] &gt;= 0.8, "Critical",
   IF(Inventory[[#This Row],[Stockout_Risk_Score]] &gt;= 0.6, "High",
      IF(Inventory[[#This Row],[Stockout_Risk_Score]] &gt;= 0.3, "Medium", "Low")
   )
)</f>
        <v>Medium</v>
      </c>
      <c r="R2213">
        <f>Inventory[[#This Row],[Lead_Time_Days]]*0.8</f>
        <v>3.2</v>
      </c>
      <c r="S2213">
        <f>MAX(0,Inventory[[#This Row],[Daily_Demand]]*Inventory[[#This Row],[Adj_Lead_Time]]+Inventory[[#This Row],[Safety_Stock]]-Inventory[[#This Row],[Current_Inventory]])</f>
        <v>667.6</v>
      </c>
    </row>
    <row r="2214" spans="1:19" x14ac:dyDescent="0.25">
      <c r="A2214">
        <v>2213</v>
      </c>
      <c r="B2214" t="s">
        <v>2235</v>
      </c>
      <c r="C2214" s="4" t="s">
        <v>17</v>
      </c>
      <c r="D2214" t="s">
        <v>18</v>
      </c>
      <c r="E2214" s="4">
        <v>47</v>
      </c>
      <c r="F2214" s="4">
        <v>5</v>
      </c>
      <c r="G2214" s="4">
        <v>485</v>
      </c>
      <c r="H2214" s="4">
        <v>41</v>
      </c>
      <c r="I2214" s="4">
        <v>341</v>
      </c>
      <c r="J2214" s="6">
        <v>1670.3</v>
      </c>
      <c r="K2214" s="4">
        <v>0.67500000000000004</v>
      </c>
      <c r="L2214" s="4" t="s">
        <v>27</v>
      </c>
      <c r="M2214" s="4">
        <f>Inventory[[#This Row],[Daily_Demand]]*Inventory[[#This Row],[Lead_Time_Days]]</f>
        <v>235</v>
      </c>
      <c r="N2214" s="4">
        <f>MAX(0, Inventory[[#This Row],[Demand_Duration_Lead_time]]+Inventory[[#This Row],[Safety_Stock]]-Inventory[[#This Row],[Current_Inventory]])</f>
        <v>0</v>
      </c>
      <c r="O22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14" s="8">
        <f>Inventory[[#This Row],[Current_Inventory]]*Inventory[[#This Row],[Unit_Cost]]</f>
        <v>810095.5</v>
      </c>
      <c r="Q2214" t="str">
        <f>IF(Inventory[[#This Row],[Stockout_Risk_Score]] &gt;= 0.8, "Critical",
   IF(Inventory[[#This Row],[Stockout_Risk_Score]] &gt;= 0.6, "High",
      IF(Inventory[[#This Row],[Stockout_Risk_Score]] &gt;= 0.3, "Medium", "Low")
   )
)</f>
        <v>High</v>
      </c>
      <c r="R2214">
        <f>Inventory[[#This Row],[Lead_Time_Days]]*0.8</f>
        <v>4</v>
      </c>
      <c r="S2214">
        <f>MAX(0,Inventory[[#This Row],[Daily_Demand]]*Inventory[[#This Row],[Adj_Lead_Time]]+Inventory[[#This Row],[Safety_Stock]]-Inventory[[#This Row],[Current_Inventory]])</f>
        <v>0</v>
      </c>
    </row>
    <row r="2215" spans="1:19" x14ac:dyDescent="0.25">
      <c r="A2215">
        <v>2214</v>
      </c>
      <c r="B2215" t="s">
        <v>2236</v>
      </c>
      <c r="C2215" s="4" t="s">
        <v>41</v>
      </c>
      <c r="D2215" t="s">
        <v>18</v>
      </c>
      <c r="E2215" s="4">
        <v>103</v>
      </c>
      <c r="F2215" s="4">
        <v>14</v>
      </c>
      <c r="G2215" s="4">
        <v>304</v>
      </c>
      <c r="H2215" s="4">
        <v>230</v>
      </c>
      <c r="I2215" s="4">
        <v>301</v>
      </c>
      <c r="J2215" s="6">
        <v>1243.67</v>
      </c>
      <c r="K2215" s="4">
        <v>0.91400000000000003</v>
      </c>
      <c r="L2215" s="4" t="s">
        <v>19</v>
      </c>
      <c r="M2215" s="4">
        <f>Inventory[[#This Row],[Daily_Demand]]*Inventory[[#This Row],[Lead_Time_Days]]</f>
        <v>1442</v>
      </c>
      <c r="N2215" s="4">
        <f>MAX(0, Inventory[[#This Row],[Demand_Duration_Lead_time]]+Inventory[[#This Row],[Safety_Stock]]-Inventory[[#This Row],[Current_Inventory]])</f>
        <v>1368</v>
      </c>
      <c r="O22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15" s="8">
        <f>Inventory[[#This Row],[Current_Inventory]]*Inventory[[#This Row],[Unit_Cost]]</f>
        <v>378075.68000000005</v>
      </c>
      <c r="Q2215" t="str">
        <f>IF(Inventory[[#This Row],[Stockout_Risk_Score]] &gt;= 0.8, "Critical",
   IF(Inventory[[#This Row],[Stockout_Risk_Score]] &gt;= 0.6, "High",
      IF(Inventory[[#This Row],[Stockout_Risk_Score]] &gt;= 0.3, "Medium", "Low")
   )
)</f>
        <v>Critical</v>
      </c>
      <c r="R2215">
        <f>Inventory[[#This Row],[Lead_Time_Days]]*0.8</f>
        <v>11.200000000000001</v>
      </c>
      <c r="S2215">
        <f>MAX(0,Inventory[[#This Row],[Daily_Demand]]*Inventory[[#This Row],[Adj_Lead_Time]]+Inventory[[#This Row],[Safety_Stock]]-Inventory[[#This Row],[Current_Inventory]])</f>
        <v>1079.6000000000001</v>
      </c>
    </row>
    <row r="2216" spans="1:19" x14ac:dyDescent="0.25">
      <c r="A2216">
        <v>2215</v>
      </c>
      <c r="B2216" t="s">
        <v>2237</v>
      </c>
      <c r="C2216" s="4" t="s">
        <v>17</v>
      </c>
      <c r="D2216" t="s">
        <v>22</v>
      </c>
      <c r="E2216" s="4">
        <v>108</v>
      </c>
      <c r="F2216" s="4">
        <v>7</v>
      </c>
      <c r="G2216" s="4">
        <v>741</v>
      </c>
      <c r="H2216" s="4">
        <v>215</v>
      </c>
      <c r="I2216" s="4">
        <v>125</v>
      </c>
      <c r="J2216" s="6">
        <v>1229.2</v>
      </c>
      <c r="K2216" s="4">
        <v>0.499</v>
      </c>
      <c r="L2216" s="4" t="s">
        <v>19</v>
      </c>
      <c r="M2216" s="4">
        <f>Inventory[[#This Row],[Daily_Demand]]*Inventory[[#This Row],[Lead_Time_Days]]</f>
        <v>756</v>
      </c>
      <c r="N2216" s="4">
        <f>MAX(0, Inventory[[#This Row],[Demand_Duration_Lead_time]]+Inventory[[#This Row],[Safety_Stock]]-Inventory[[#This Row],[Current_Inventory]])</f>
        <v>230</v>
      </c>
      <c r="O22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16" s="8">
        <f>Inventory[[#This Row],[Current_Inventory]]*Inventory[[#This Row],[Unit_Cost]]</f>
        <v>910837.20000000007</v>
      </c>
      <c r="Q2216" t="str">
        <f>IF(Inventory[[#This Row],[Stockout_Risk_Score]] &gt;= 0.8, "Critical",
   IF(Inventory[[#This Row],[Stockout_Risk_Score]] &gt;= 0.6, "High",
      IF(Inventory[[#This Row],[Stockout_Risk_Score]] &gt;= 0.3, "Medium", "Low")
   )
)</f>
        <v>Medium</v>
      </c>
      <c r="R2216">
        <f>Inventory[[#This Row],[Lead_Time_Days]]*0.8</f>
        <v>5.6000000000000005</v>
      </c>
      <c r="S2216">
        <f>MAX(0,Inventory[[#This Row],[Daily_Demand]]*Inventory[[#This Row],[Adj_Lead_Time]]+Inventory[[#This Row],[Safety_Stock]]-Inventory[[#This Row],[Current_Inventory]])</f>
        <v>78.800000000000068</v>
      </c>
    </row>
    <row r="2217" spans="1:19" x14ac:dyDescent="0.25">
      <c r="A2217">
        <v>2216</v>
      </c>
      <c r="B2217" t="s">
        <v>2238</v>
      </c>
      <c r="C2217" s="4" t="s">
        <v>17</v>
      </c>
      <c r="D2217" t="s">
        <v>14</v>
      </c>
      <c r="E2217" s="4">
        <v>120</v>
      </c>
      <c r="F2217" s="4">
        <v>5</v>
      </c>
      <c r="G2217" s="4">
        <v>405</v>
      </c>
      <c r="H2217" s="4">
        <v>107</v>
      </c>
      <c r="I2217" s="4">
        <v>224</v>
      </c>
      <c r="J2217" s="6">
        <v>984.72</v>
      </c>
      <c r="K2217" s="4">
        <v>0.41399999999999998</v>
      </c>
      <c r="L2217" s="4" t="s">
        <v>15</v>
      </c>
      <c r="M2217" s="4">
        <f>Inventory[[#This Row],[Daily_Demand]]*Inventory[[#This Row],[Lead_Time_Days]]</f>
        <v>600</v>
      </c>
      <c r="N2217" s="4">
        <f>MAX(0, Inventory[[#This Row],[Demand_Duration_Lead_time]]+Inventory[[#This Row],[Safety_Stock]]-Inventory[[#This Row],[Current_Inventory]])</f>
        <v>302</v>
      </c>
      <c r="O22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17" s="8">
        <f>Inventory[[#This Row],[Current_Inventory]]*Inventory[[#This Row],[Unit_Cost]]</f>
        <v>398811.60000000003</v>
      </c>
      <c r="Q2217" t="str">
        <f>IF(Inventory[[#This Row],[Stockout_Risk_Score]] &gt;= 0.8, "Critical",
   IF(Inventory[[#This Row],[Stockout_Risk_Score]] &gt;= 0.6, "High",
      IF(Inventory[[#This Row],[Stockout_Risk_Score]] &gt;= 0.3, "Medium", "Low")
   )
)</f>
        <v>Medium</v>
      </c>
      <c r="R2217">
        <f>Inventory[[#This Row],[Lead_Time_Days]]*0.8</f>
        <v>4</v>
      </c>
      <c r="S2217">
        <f>MAX(0,Inventory[[#This Row],[Daily_Demand]]*Inventory[[#This Row],[Adj_Lead_Time]]+Inventory[[#This Row],[Safety_Stock]]-Inventory[[#This Row],[Current_Inventory]])</f>
        <v>182</v>
      </c>
    </row>
    <row r="2218" spans="1:19" x14ac:dyDescent="0.25">
      <c r="A2218">
        <v>2217</v>
      </c>
      <c r="B2218" t="s">
        <v>2239</v>
      </c>
      <c r="C2218" s="4" t="s">
        <v>26</v>
      </c>
      <c r="D2218" t="s">
        <v>14</v>
      </c>
      <c r="E2218" s="4">
        <v>55</v>
      </c>
      <c r="F2218" s="4">
        <v>2</v>
      </c>
      <c r="G2218" s="4">
        <v>789</v>
      </c>
      <c r="H2218" s="4">
        <v>100</v>
      </c>
      <c r="I2218" s="4">
        <v>158</v>
      </c>
      <c r="J2218" s="6">
        <v>1159.54</v>
      </c>
      <c r="K2218" s="4">
        <v>0.92200000000000004</v>
      </c>
      <c r="L2218" s="4" t="s">
        <v>15</v>
      </c>
      <c r="M2218" s="4">
        <f>Inventory[[#This Row],[Daily_Demand]]*Inventory[[#This Row],[Lead_Time_Days]]</f>
        <v>110</v>
      </c>
      <c r="N2218" s="4">
        <f>MAX(0, Inventory[[#This Row],[Demand_Duration_Lead_time]]+Inventory[[#This Row],[Safety_Stock]]-Inventory[[#This Row],[Current_Inventory]])</f>
        <v>0</v>
      </c>
      <c r="O22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218" s="8">
        <f>Inventory[[#This Row],[Current_Inventory]]*Inventory[[#This Row],[Unit_Cost]]</f>
        <v>914877.05999999994</v>
      </c>
      <c r="Q2218" t="str">
        <f>IF(Inventory[[#This Row],[Stockout_Risk_Score]] &gt;= 0.8, "Critical",
   IF(Inventory[[#This Row],[Stockout_Risk_Score]] &gt;= 0.6, "High",
      IF(Inventory[[#This Row],[Stockout_Risk_Score]] &gt;= 0.3, "Medium", "Low")
   )
)</f>
        <v>Critical</v>
      </c>
      <c r="R2218">
        <f>Inventory[[#This Row],[Lead_Time_Days]]*0.8</f>
        <v>1.6</v>
      </c>
      <c r="S2218">
        <f>MAX(0,Inventory[[#This Row],[Daily_Demand]]*Inventory[[#This Row],[Adj_Lead_Time]]+Inventory[[#This Row],[Safety_Stock]]-Inventory[[#This Row],[Current_Inventory]])</f>
        <v>0</v>
      </c>
    </row>
    <row r="2219" spans="1:19" x14ac:dyDescent="0.25">
      <c r="A2219">
        <v>2218</v>
      </c>
      <c r="B2219" t="s">
        <v>2240</v>
      </c>
      <c r="C2219" s="4" t="s">
        <v>26</v>
      </c>
      <c r="D2219" t="s">
        <v>18</v>
      </c>
      <c r="E2219" s="4">
        <v>110</v>
      </c>
      <c r="F2219" s="4">
        <v>8</v>
      </c>
      <c r="G2219" s="4">
        <v>278</v>
      </c>
      <c r="H2219" s="4">
        <v>223</v>
      </c>
      <c r="I2219" s="4">
        <v>389</v>
      </c>
      <c r="J2219" s="6">
        <v>1223.45</v>
      </c>
      <c r="K2219" s="4">
        <v>0.97399999999999998</v>
      </c>
      <c r="L2219" s="4" t="s">
        <v>19</v>
      </c>
      <c r="M2219" s="4">
        <f>Inventory[[#This Row],[Daily_Demand]]*Inventory[[#This Row],[Lead_Time_Days]]</f>
        <v>880</v>
      </c>
      <c r="N2219" s="4">
        <f>MAX(0, Inventory[[#This Row],[Demand_Duration_Lead_time]]+Inventory[[#This Row],[Safety_Stock]]-Inventory[[#This Row],[Current_Inventory]])</f>
        <v>825</v>
      </c>
      <c r="O22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19" s="8">
        <f>Inventory[[#This Row],[Current_Inventory]]*Inventory[[#This Row],[Unit_Cost]]</f>
        <v>340119.10000000003</v>
      </c>
      <c r="Q2219" t="str">
        <f>IF(Inventory[[#This Row],[Stockout_Risk_Score]] &gt;= 0.8, "Critical",
   IF(Inventory[[#This Row],[Stockout_Risk_Score]] &gt;= 0.6, "High",
      IF(Inventory[[#This Row],[Stockout_Risk_Score]] &gt;= 0.3, "Medium", "Low")
   )
)</f>
        <v>Critical</v>
      </c>
      <c r="R2219">
        <f>Inventory[[#This Row],[Lead_Time_Days]]*0.8</f>
        <v>6.4</v>
      </c>
      <c r="S2219">
        <f>MAX(0,Inventory[[#This Row],[Daily_Demand]]*Inventory[[#This Row],[Adj_Lead_Time]]+Inventory[[#This Row],[Safety_Stock]]-Inventory[[#This Row],[Current_Inventory]])</f>
        <v>649</v>
      </c>
    </row>
    <row r="2220" spans="1:19" x14ac:dyDescent="0.25">
      <c r="A2220">
        <v>2219</v>
      </c>
      <c r="B2220" t="s">
        <v>2241</v>
      </c>
      <c r="C2220" s="4" t="s">
        <v>17</v>
      </c>
      <c r="D2220" t="s">
        <v>22</v>
      </c>
      <c r="E2220" s="4">
        <v>116</v>
      </c>
      <c r="F2220" s="4">
        <v>6</v>
      </c>
      <c r="G2220" s="4">
        <v>496</v>
      </c>
      <c r="H2220" s="4">
        <v>197</v>
      </c>
      <c r="I2220" s="4">
        <v>385</v>
      </c>
      <c r="J2220" s="6">
        <v>1937.26</v>
      </c>
      <c r="K2220" s="4">
        <v>6.2E-2</v>
      </c>
      <c r="L2220" s="4" t="s">
        <v>19</v>
      </c>
      <c r="M2220" s="4">
        <f>Inventory[[#This Row],[Daily_Demand]]*Inventory[[#This Row],[Lead_Time_Days]]</f>
        <v>696</v>
      </c>
      <c r="N2220" s="4">
        <f>MAX(0, Inventory[[#This Row],[Demand_Duration_Lead_time]]+Inventory[[#This Row],[Safety_Stock]]-Inventory[[#This Row],[Current_Inventory]])</f>
        <v>397</v>
      </c>
      <c r="O22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20" s="8">
        <f>Inventory[[#This Row],[Current_Inventory]]*Inventory[[#This Row],[Unit_Cost]]</f>
        <v>960880.96</v>
      </c>
      <c r="Q2220" t="str">
        <f>IF(Inventory[[#This Row],[Stockout_Risk_Score]] &gt;= 0.8, "Critical",
   IF(Inventory[[#This Row],[Stockout_Risk_Score]] &gt;= 0.6, "High",
      IF(Inventory[[#This Row],[Stockout_Risk_Score]] &gt;= 0.3, "Medium", "Low")
   )
)</f>
        <v>Low</v>
      </c>
      <c r="R2220">
        <f>Inventory[[#This Row],[Lead_Time_Days]]*0.8</f>
        <v>4.8000000000000007</v>
      </c>
      <c r="S2220">
        <f>MAX(0,Inventory[[#This Row],[Daily_Demand]]*Inventory[[#This Row],[Adj_Lead_Time]]+Inventory[[#This Row],[Safety_Stock]]-Inventory[[#This Row],[Current_Inventory]])</f>
        <v>257.80000000000007</v>
      </c>
    </row>
    <row r="2221" spans="1:19" x14ac:dyDescent="0.25">
      <c r="A2221">
        <v>2220</v>
      </c>
      <c r="B2221" t="s">
        <v>2242</v>
      </c>
      <c r="C2221" s="4" t="s">
        <v>17</v>
      </c>
      <c r="D2221" t="s">
        <v>18</v>
      </c>
      <c r="E2221" s="4">
        <v>173</v>
      </c>
      <c r="F2221" s="4">
        <v>9</v>
      </c>
      <c r="G2221" s="4">
        <v>715</v>
      </c>
      <c r="H2221" s="4">
        <v>66</v>
      </c>
      <c r="I2221" s="4">
        <v>63</v>
      </c>
      <c r="J2221" s="6">
        <v>484.8</v>
      </c>
      <c r="K2221" s="4">
        <v>0.92300000000000004</v>
      </c>
      <c r="L2221" s="4" t="s">
        <v>15</v>
      </c>
      <c r="M2221" s="4">
        <f>Inventory[[#This Row],[Daily_Demand]]*Inventory[[#This Row],[Lead_Time_Days]]</f>
        <v>1557</v>
      </c>
      <c r="N2221" s="4">
        <f>MAX(0, Inventory[[#This Row],[Demand_Duration_Lead_time]]+Inventory[[#This Row],[Safety_Stock]]-Inventory[[#This Row],[Current_Inventory]])</f>
        <v>908</v>
      </c>
      <c r="O22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21" s="8">
        <f>Inventory[[#This Row],[Current_Inventory]]*Inventory[[#This Row],[Unit_Cost]]</f>
        <v>346632</v>
      </c>
      <c r="Q2221" t="str">
        <f>IF(Inventory[[#This Row],[Stockout_Risk_Score]] &gt;= 0.8, "Critical",
   IF(Inventory[[#This Row],[Stockout_Risk_Score]] &gt;= 0.6, "High",
      IF(Inventory[[#This Row],[Stockout_Risk_Score]] &gt;= 0.3, "Medium", "Low")
   )
)</f>
        <v>Critical</v>
      </c>
      <c r="R2221">
        <f>Inventory[[#This Row],[Lead_Time_Days]]*0.8</f>
        <v>7.2</v>
      </c>
      <c r="S2221">
        <f>MAX(0,Inventory[[#This Row],[Daily_Demand]]*Inventory[[#This Row],[Adj_Lead_Time]]+Inventory[[#This Row],[Safety_Stock]]-Inventory[[#This Row],[Current_Inventory]])</f>
        <v>596.60000000000014</v>
      </c>
    </row>
    <row r="2222" spans="1:19" x14ac:dyDescent="0.25">
      <c r="A2222">
        <v>2221</v>
      </c>
      <c r="B2222" t="s">
        <v>2243</v>
      </c>
      <c r="C2222" s="4" t="s">
        <v>17</v>
      </c>
      <c r="D2222" t="s">
        <v>18</v>
      </c>
      <c r="E2222" s="4">
        <v>76</v>
      </c>
      <c r="F2222" s="4">
        <v>10</v>
      </c>
      <c r="G2222" s="4">
        <v>30</v>
      </c>
      <c r="H2222" s="4">
        <v>116</v>
      </c>
      <c r="I2222" s="4">
        <v>230</v>
      </c>
      <c r="J2222" s="6">
        <v>468.4</v>
      </c>
      <c r="K2222" s="4">
        <v>8.3000000000000004E-2</v>
      </c>
      <c r="L2222" s="4" t="s">
        <v>15</v>
      </c>
      <c r="M2222" s="4">
        <f>Inventory[[#This Row],[Daily_Demand]]*Inventory[[#This Row],[Lead_Time_Days]]</f>
        <v>760</v>
      </c>
      <c r="N2222" s="4">
        <f>MAX(0, Inventory[[#This Row],[Demand_Duration_Lead_time]]+Inventory[[#This Row],[Safety_Stock]]-Inventory[[#This Row],[Current_Inventory]])</f>
        <v>846</v>
      </c>
      <c r="O22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22" s="8">
        <f>Inventory[[#This Row],[Current_Inventory]]*Inventory[[#This Row],[Unit_Cost]]</f>
        <v>14052</v>
      </c>
      <c r="Q2222" t="str">
        <f>IF(Inventory[[#This Row],[Stockout_Risk_Score]] &gt;= 0.8, "Critical",
   IF(Inventory[[#This Row],[Stockout_Risk_Score]] &gt;= 0.6, "High",
      IF(Inventory[[#This Row],[Stockout_Risk_Score]] &gt;= 0.3, "Medium", "Low")
   )
)</f>
        <v>Low</v>
      </c>
      <c r="R2222">
        <f>Inventory[[#This Row],[Lead_Time_Days]]*0.8</f>
        <v>8</v>
      </c>
      <c r="S2222">
        <f>MAX(0,Inventory[[#This Row],[Daily_Demand]]*Inventory[[#This Row],[Adj_Lead_Time]]+Inventory[[#This Row],[Safety_Stock]]-Inventory[[#This Row],[Current_Inventory]])</f>
        <v>694</v>
      </c>
    </row>
    <row r="2223" spans="1:19" x14ac:dyDescent="0.25">
      <c r="A2223">
        <v>2222</v>
      </c>
      <c r="B2223" t="s">
        <v>2244</v>
      </c>
      <c r="C2223" s="4" t="s">
        <v>26</v>
      </c>
      <c r="D2223" t="s">
        <v>18</v>
      </c>
      <c r="E2223" s="4">
        <v>143</v>
      </c>
      <c r="F2223" s="4">
        <v>6</v>
      </c>
      <c r="G2223" s="4">
        <v>691</v>
      </c>
      <c r="H2223" s="4">
        <v>204</v>
      </c>
      <c r="I2223" s="4">
        <v>371</v>
      </c>
      <c r="J2223" s="6">
        <v>161.58000000000001</v>
      </c>
      <c r="K2223" s="4">
        <v>0.33700000000000002</v>
      </c>
      <c r="L2223" s="4" t="s">
        <v>15</v>
      </c>
      <c r="M2223" s="4">
        <f>Inventory[[#This Row],[Daily_Demand]]*Inventory[[#This Row],[Lead_Time_Days]]</f>
        <v>858</v>
      </c>
      <c r="N2223" s="4">
        <f>MAX(0, Inventory[[#This Row],[Demand_Duration_Lead_time]]+Inventory[[#This Row],[Safety_Stock]]-Inventory[[#This Row],[Current_Inventory]])</f>
        <v>371</v>
      </c>
      <c r="O22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23" s="8">
        <f>Inventory[[#This Row],[Current_Inventory]]*Inventory[[#This Row],[Unit_Cost]]</f>
        <v>111651.78000000001</v>
      </c>
      <c r="Q2223" t="str">
        <f>IF(Inventory[[#This Row],[Stockout_Risk_Score]] &gt;= 0.8, "Critical",
   IF(Inventory[[#This Row],[Stockout_Risk_Score]] &gt;= 0.6, "High",
      IF(Inventory[[#This Row],[Stockout_Risk_Score]] &gt;= 0.3, "Medium", "Low")
   )
)</f>
        <v>Medium</v>
      </c>
      <c r="R2223">
        <f>Inventory[[#This Row],[Lead_Time_Days]]*0.8</f>
        <v>4.8000000000000007</v>
      </c>
      <c r="S2223">
        <f>MAX(0,Inventory[[#This Row],[Daily_Demand]]*Inventory[[#This Row],[Adj_Lead_Time]]+Inventory[[#This Row],[Safety_Stock]]-Inventory[[#This Row],[Current_Inventory]])</f>
        <v>199.40000000000009</v>
      </c>
    </row>
    <row r="2224" spans="1:19" x14ac:dyDescent="0.25">
      <c r="A2224">
        <v>2223</v>
      </c>
      <c r="B2224" t="s">
        <v>2245</v>
      </c>
      <c r="C2224" s="4" t="s">
        <v>17</v>
      </c>
      <c r="D2224" t="s">
        <v>22</v>
      </c>
      <c r="E2224" s="4">
        <v>84</v>
      </c>
      <c r="F2224" s="4">
        <v>9</v>
      </c>
      <c r="G2224" s="4">
        <v>279</v>
      </c>
      <c r="H2224" s="4">
        <v>31</v>
      </c>
      <c r="I2224" s="4">
        <v>321</v>
      </c>
      <c r="J2224" s="6">
        <v>1333.49</v>
      </c>
      <c r="K2224" s="4">
        <v>0.76300000000000001</v>
      </c>
      <c r="L2224" s="4" t="s">
        <v>27</v>
      </c>
      <c r="M2224" s="4">
        <f>Inventory[[#This Row],[Daily_Demand]]*Inventory[[#This Row],[Lead_Time_Days]]</f>
        <v>756</v>
      </c>
      <c r="N2224" s="4">
        <f>MAX(0, Inventory[[#This Row],[Demand_Duration_Lead_time]]+Inventory[[#This Row],[Safety_Stock]]-Inventory[[#This Row],[Current_Inventory]])</f>
        <v>508</v>
      </c>
      <c r="O22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24" s="8">
        <f>Inventory[[#This Row],[Current_Inventory]]*Inventory[[#This Row],[Unit_Cost]]</f>
        <v>372043.71</v>
      </c>
      <c r="Q2224" t="str">
        <f>IF(Inventory[[#This Row],[Stockout_Risk_Score]] &gt;= 0.8, "Critical",
   IF(Inventory[[#This Row],[Stockout_Risk_Score]] &gt;= 0.6, "High",
      IF(Inventory[[#This Row],[Stockout_Risk_Score]] &gt;= 0.3, "Medium", "Low")
   )
)</f>
        <v>High</v>
      </c>
      <c r="R2224">
        <f>Inventory[[#This Row],[Lead_Time_Days]]*0.8</f>
        <v>7.2</v>
      </c>
      <c r="S2224">
        <f>MAX(0,Inventory[[#This Row],[Daily_Demand]]*Inventory[[#This Row],[Adj_Lead_Time]]+Inventory[[#This Row],[Safety_Stock]]-Inventory[[#This Row],[Current_Inventory]])</f>
        <v>356.80000000000007</v>
      </c>
    </row>
    <row r="2225" spans="1:19" x14ac:dyDescent="0.25">
      <c r="A2225">
        <v>2224</v>
      </c>
      <c r="B2225" t="s">
        <v>2246</v>
      </c>
      <c r="C2225" s="4" t="s">
        <v>17</v>
      </c>
      <c r="D2225" t="s">
        <v>22</v>
      </c>
      <c r="E2225" s="4">
        <v>184</v>
      </c>
      <c r="F2225" s="4">
        <v>14</v>
      </c>
      <c r="G2225" s="4">
        <v>412</v>
      </c>
      <c r="H2225" s="4">
        <v>195</v>
      </c>
      <c r="I2225" s="4">
        <v>92</v>
      </c>
      <c r="J2225" s="6">
        <v>1120.6300000000001</v>
      </c>
      <c r="K2225" s="4">
        <v>0.77700000000000002</v>
      </c>
      <c r="L2225" s="4" t="s">
        <v>27</v>
      </c>
      <c r="M2225" s="4">
        <f>Inventory[[#This Row],[Daily_Demand]]*Inventory[[#This Row],[Lead_Time_Days]]</f>
        <v>2576</v>
      </c>
      <c r="N2225" s="4">
        <f>MAX(0, Inventory[[#This Row],[Demand_Duration_Lead_time]]+Inventory[[#This Row],[Safety_Stock]]-Inventory[[#This Row],[Current_Inventory]])</f>
        <v>2359</v>
      </c>
      <c r="O22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25" s="8">
        <f>Inventory[[#This Row],[Current_Inventory]]*Inventory[[#This Row],[Unit_Cost]]</f>
        <v>461699.56000000006</v>
      </c>
      <c r="Q2225" t="str">
        <f>IF(Inventory[[#This Row],[Stockout_Risk_Score]] &gt;= 0.8, "Critical",
   IF(Inventory[[#This Row],[Stockout_Risk_Score]] &gt;= 0.6, "High",
      IF(Inventory[[#This Row],[Stockout_Risk_Score]] &gt;= 0.3, "Medium", "Low")
   )
)</f>
        <v>High</v>
      </c>
      <c r="R2225">
        <f>Inventory[[#This Row],[Lead_Time_Days]]*0.8</f>
        <v>11.200000000000001</v>
      </c>
      <c r="S2225">
        <f>MAX(0,Inventory[[#This Row],[Daily_Demand]]*Inventory[[#This Row],[Adj_Lead_Time]]+Inventory[[#This Row],[Safety_Stock]]-Inventory[[#This Row],[Current_Inventory]])</f>
        <v>1843.8000000000002</v>
      </c>
    </row>
    <row r="2226" spans="1:19" x14ac:dyDescent="0.25">
      <c r="A2226">
        <v>2225</v>
      </c>
      <c r="B2226" t="s">
        <v>2247</v>
      </c>
      <c r="C2226" s="4" t="s">
        <v>13</v>
      </c>
      <c r="D2226" t="s">
        <v>14</v>
      </c>
      <c r="E2226" s="4">
        <v>155</v>
      </c>
      <c r="F2226" s="4">
        <v>2</v>
      </c>
      <c r="G2226" s="4">
        <v>619</v>
      </c>
      <c r="H2226" s="4">
        <v>94</v>
      </c>
      <c r="I2226" s="4">
        <v>151</v>
      </c>
      <c r="J2226" s="6">
        <v>266.92</v>
      </c>
      <c r="K2226" s="4">
        <v>0.72599999999999998</v>
      </c>
      <c r="L2226" s="4" t="s">
        <v>15</v>
      </c>
      <c r="M2226" s="4">
        <f>Inventory[[#This Row],[Daily_Demand]]*Inventory[[#This Row],[Lead_Time_Days]]</f>
        <v>310</v>
      </c>
      <c r="N2226" s="4">
        <f>MAX(0, Inventory[[#This Row],[Demand_Duration_Lead_time]]+Inventory[[#This Row],[Safety_Stock]]-Inventory[[#This Row],[Current_Inventory]])</f>
        <v>0</v>
      </c>
      <c r="O22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26" s="8">
        <f>Inventory[[#This Row],[Current_Inventory]]*Inventory[[#This Row],[Unit_Cost]]</f>
        <v>165223.48000000001</v>
      </c>
      <c r="Q2226" t="str">
        <f>IF(Inventory[[#This Row],[Stockout_Risk_Score]] &gt;= 0.8, "Critical",
   IF(Inventory[[#This Row],[Stockout_Risk_Score]] &gt;= 0.6, "High",
      IF(Inventory[[#This Row],[Stockout_Risk_Score]] &gt;= 0.3, "Medium", "Low")
   )
)</f>
        <v>High</v>
      </c>
      <c r="R2226">
        <f>Inventory[[#This Row],[Lead_Time_Days]]*0.8</f>
        <v>1.6</v>
      </c>
      <c r="S2226">
        <f>MAX(0,Inventory[[#This Row],[Daily_Demand]]*Inventory[[#This Row],[Adj_Lead_Time]]+Inventory[[#This Row],[Safety_Stock]]-Inventory[[#This Row],[Current_Inventory]])</f>
        <v>0</v>
      </c>
    </row>
    <row r="2227" spans="1:19" x14ac:dyDescent="0.25">
      <c r="A2227">
        <v>2226</v>
      </c>
      <c r="B2227" t="s">
        <v>2248</v>
      </c>
      <c r="C2227" s="4" t="s">
        <v>41</v>
      </c>
      <c r="D2227" t="s">
        <v>22</v>
      </c>
      <c r="E2227" s="4">
        <v>53</v>
      </c>
      <c r="F2227" s="4">
        <v>2</v>
      </c>
      <c r="G2227" s="4">
        <v>388</v>
      </c>
      <c r="H2227" s="4">
        <v>89</v>
      </c>
      <c r="I2227" s="4">
        <v>162</v>
      </c>
      <c r="J2227" s="6">
        <v>760.85</v>
      </c>
      <c r="K2227" s="4">
        <v>3.9E-2</v>
      </c>
      <c r="L2227" s="4" t="s">
        <v>19</v>
      </c>
      <c r="M2227" s="4">
        <f>Inventory[[#This Row],[Daily_Demand]]*Inventory[[#This Row],[Lead_Time_Days]]</f>
        <v>106</v>
      </c>
      <c r="N2227" s="4">
        <f>MAX(0, Inventory[[#This Row],[Demand_Duration_Lead_time]]+Inventory[[#This Row],[Safety_Stock]]-Inventory[[#This Row],[Current_Inventory]])</f>
        <v>0</v>
      </c>
      <c r="O22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27" s="8">
        <f>Inventory[[#This Row],[Current_Inventory]]*Inventory[[#This Row],[Unit_Cost]]</f>
        <v>295209.8</v>
      </c>
      <c r="Q2227" t="str">
        <f>IF(Inventory[[#This Row],[Stockout_Risk_Score]] &gt;= 0.8, "Critical",
   IF(Inventory[[#This Row],[Stockout_Risk_Score]] &gt;= 0.6, "High",
      IF(Inventory[[#This Row],[Stockout_Risk_Score]] &gt;= 0.3, "Medium", "Low")
   )
)</f>
        <v>Low</v>
      </c>
      <c r="R2227">
        <f>Inventory[[#This Row],[Lead_Time_Days]]*0.8</f>
        <v>1.6</v>
      </c>
      <c r="S2227">
        <f>MAX(0,Inventory[[#This Row],[Daily_Demand]]*Inventory[[#This Row],[Adj_Lead_Time]]+Inventory[[#This Row],[Safety_Stock]]-Inventory[[#This Row],[Current_Inventory]])</f>
        <v>0</v>
      </c>
    </row>
    <row r="2228" spans="1:19" x14ac:dyDescent="0.25">
      <c r="A2228">
        <v>2227</v>
      </c>
      <c r="B2228" t="s">
        <v>2249</v>
      </c>
      <c r="C2228" s="4" t="s">
        <v>21</v>
      </c>
      <c r="D2228" t="s">
        <v>18</v>
      </c>
      <c r="E2228" s="4">
        <v>170</v>
      </c>
      <c r="F2228" s="4">
        <v>8</v>
      </c>
      <c r="G2228" s="4">
        <v>203</v>
      </c>
      <c r="H2228" s="4">
        <v>86</v>
      </c>
      <c r="I2228" s="4">
        <v>242</v>
      </c>
      <c r="J2228" s="6">
        <v>398.39</v>
      </c>
      <c r="K2228" s="4">
        <v>0.13300000000000001</v>
      </c>
      <c r="L2228" s="4" t="s">
        <v>27</v>
      </c>
      <c r="M2228" s="4">
        <f>Inventory[[#This Row],[Daily_Demand]]*Inventory[[#This Row],[Lead_Time_Days]]</f>
        <v>1360</v>
      </c>
      <c r="N2228" s="4">
        <f>MAX(0, Inventory[[#This Row],[Demand_Duration_Lead_time]]+Inventory[[#This Row],[Safety_Stock]]-Inventory[[#This Row],[Current_Inventory]])</f>
        <v>1243</v>
      </c>
      <c r="O22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28" s="8">
        <f>Inventory[[#This Row],[Current_Inventory]]*Inventory[[#This Row],[Unit_Cost]]</f>
        <v>80873.17</v>
      </c>
      <c r="Q2228" t="str">
        <f>IF(Inventory[[#This Row],[Stockout_Risk_Score]] &gt;= 0.8, "Critical",
   IF(Inventory[[#This Row],[Stockout_Risk_Score]] &gt;= 0.6, "High",
      IF(Inventory[[#This Row],[Stockout_Risk_Score]] &gt;= 0.3, "Medium", "Low")
   )
)</f>
        <v>Low</v>
      </c>
      <c r="R2228">
        <f>Inventory[[#This Row],[Lead_Time_Days]]*0.8</f>
        <v>6.4</v>
      </c>
      <c r="S2228">
        <f>MAX(0,Inventory[[#This Row],[Daily_Demand]]*Inventory[[#This Row],[Adj_Lead_Time]]+Inventory[[#This Row],[Safety_Stock]]-Inventory[[#This Row],[Current_Inventory]])</f>
        <v>971</v>
      </c>
    </row>
    <row r="2229" spans="1:19" x14ac:dyDescent="0.25">
      <c r="A2229">
        <v>2228</v>
      </c>
      <c r="B2229" t="s">
        <v>2250</v>
      </c>
      <c r="C2229" s="4" t="s">
        <v>41</v>
      </c>
      <c r="D2229" t="s">
        <v>18</v>
      </c>
      <c r="E2229" s="4">
        <v>51</v>
      </c>
      <c r="F2229" s="4">
        <v>7</v>
      </c>
      <c r="G2229" s="4">
        <v>35</v>
      </c>
      <c r="H2229" s="4">
        <v>186</v>
      </c>
      <c r="I2229" s="4">
        <v>58</v>
      </c>
      <c r="J2229" s="6">
        <v>696.39</v>
      </c>
      <c r="K2229" s="4">
        <v>0.93600000000000005</v>
      </c>
      <c r="L2229" s="4" t="s">
        <v>15</v>
      </c>
      <c r="M2229" s="4">
        <f>Inventory[[#This Row],[Daily_Demand]]*Inventory[[#This Row],[Lead_Time_Days]]</f>
        <v>357</v>
      </c>
      <c r="N2229" s="4">
        <f>MAX(0, Inventory[[#This Row],[Demand_Duration_Lead_time]]+Inventory[[#This Row],[Safety_Stock]]-Inventory[[#This Row],[Current_Inventory]])</f>
        <v>508</v>
      </c>
      <c r="O22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29" s="8">
        <f>Inventory[[#This Row],[Current_Inventory]]*Inventory[[#This Row],[Unit_Cost]]</f>
        <v>24373.649999999998</v>
      </c>
      <c r="Q2229" t="str">
        <f>IF(Inventory[[#This Row],[Stockout_Risk_Score]] &gt;= 0.8, "Critical",
   IF(Inventory[[#This Row],[Stockout_Risk_Score]] &gt;= 0.6, "High",
      IF(Inventory[[#This Row],[Stockout_Risk_Score]] &gt;= 0.3, "Medium", "Low")
   )
)</f>
        <v>Critical</v>
      </c>
      <c r="R2229">
        <f>Inventory[[#This Row],[Lead_Time_Days]]*0.8</f>
        <v>5.6000000000000005</v>
      </c>
      <c r="S2229">
        <f>MAX(0,Inventory[[#This Row],[Daily_Demand]]*Inventory[[#This Row],[Adj_Lead_Time]]+Inventory[[#This Row],[Safety_Stock]]-Inventory[[#This Row],[Current_Inventory]])</f>
        <v>436.6</v>
      </c>
    </row>
    <row r="2230" spans="1:19" x14ac:dyDescent="0.25">
      <c r="A2230">
        <v>2229</v>
      </c>
      <c r="B2230" t="s">
        <v>2251</v>
      </c>
      <c r="C2230" s="4" t="s">
        <v>13</v>
      </c>
      <c r="D2230" t="s">
        <v>14</v>
      </c>
      <c r="E2230" s="4">
        <v>76</v>
      </c>
      <c r="F2230" s="4">
        <v>6</v>
      </c>
      <c r="G2230" s="4">
        <v>775</v>
      </c>
      <c r="H2230" s="4">
        <v>183</v>
      </c>
      <c r="I2230" s="4">
        <v>198</v>
      </c>
      <c r="J2230" s="6">
        <v>1904.97</v>
      </c>
      <c r="K2230" s="4">
        <v>8.1000000000000003E-2</v>
      </c>
      <c r="L2230" s="4" t="s">
        <v>27</v>
      </c>
      <c r="M2230" s="4">
        <f>Inventory[[#This Row],[Daily_Demand]]*Inventory[[#This Row],[Lead_Time_Days]]</f>
        <v>456</v>
      </c>
      <c r="N2230" s="4">
        <f>MAX(0, Inventory[[#This Row],[Demand_Duration_Lead_time]]+Inventory[[#This Row],[Safety_Stock]]-Inventory[[#This Row],[Current_Inventory]])</f>
        <v>0</v>
      </c>
      <c r="O22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30" s="8">
        <f>Inventory[[#This Row],[Current_Inventory]]*Inventory[[#This Row],[Unit_Cost]]</f>
        <v>1476351.75</v>
      </c>
      <c r="Q2230" t="str">
        <f>IF(Inventory[[#This Row],[Stockout_Risk_Score]] &gt;= 0.8, "Critical",
   IF(Inventory[[#This Row],[Stockout_Risk_Score]] &gt;= 0.6, "High",
      IF(Inventory[[#This Row],[Stockout_Risk_Score]] &gt;= 0.3, "Medium", "Low")
   )
)</f>
        <v>Low</v>
      </c>
      <c r="R2230">
        <f>Inventory[[#This Row],[Lead_Time_Days]]*0.8</f>
        <v>4.8000000000000007</v>
      </c>
      <c r="S2230">
        <f>MAX(0,Inventory[[#This Row],[Daily_Demand]]*Inventory[[#This Row],[Adj_Lead_Time]]+Inventory[[#This Row],[Safety_Stock]]-Inventory[[#This Row],[Current_Inventory]])</f>
        <v>0</v>
      </c>
    </row>
    <row r="2231" spans="1:19" x14ac:dyDescent="0.25">
      <c r="A2231">
        <v>2230</v>
      </c>
      <c r="B2231" t="s">
        <v>2252</v>
      </c>
      <c r="C2231" s="4" t="s">
        <v>21</v>
      </c>
      <c r="D2231" t="s">
        <v>22</v>
      </c>
      <c r="E2231" s="4">
        <v>11</v>
      </c>
      <c r="F2231" s="4">
        <v>6</v>
      </c>
      <c r="G2231" s="4">
        <v>525</v>
      </c>
      <c r="H2231" s="4">
        <v>91</v>
      </c>
      <c r="I2231" s="4">
        <v>387</v>
      </c>
      <c r="J2231" s="6">
        <v>1382.47</v>
      </c>
      <c r="K2231" s="4">
        <v>7.9000000000000001E-2</v>
      </c>
      <c r="L2231" s="4" t="s">
        <v>19</v>
      </c>
      <c r="M2231" s="4">
        <f>Inventory[[#This Row],[Daily_Demand]]*Inventory[[#This Row],[Lead_Time_Days]]</f>
        <v>66</v>
      </c>
      <c r="N2231" s="4">
        <f>MAX(0, Inventory[[#This Row],[Demand_Duration_Lead_time]]+Inventory[[#This Row],[Safety_Stock]]-Inventory[[#This Row],[Current_Inventory]])</f>
        <v>0</v>
      </c>
      <c r="O22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231" s="8">
        <f>Inventory[[#This Row],[Current_Inventory]]*Inventory[[#This Row],[Unit_Cost]]</f>
        <v>725796.75</v>
      </c>
      <c r="Q2231" t="str">
        <f>IF(Inventory[[#This Row],[Stockout_Risk_Score]] &gt;= 0.8, "Critical",
   IF(Inventory[[#This Row],[Stockout_Risk_Score]] &gt;= 0.6, "High",
      IF(Inventory[[#This Row],[Stockout_Risk_Score]] &gt;= 0.3, "Medium", "Low")
   )
)</f>
        <v>Low</v>
      </c>
      <c r="R2231">
        <f>Inventory[[#This Row],[Lead_Time_Days]]*0.8</f>
        <v>4.8000000000000007</v>
      </c>
      <c r="S2231">
        <f>MAX(0,Inventory[[#This Row],[Daily_Demand]]*Inventory[[#This Row],[Adj_Lead_Time]]+Inventory[[#This Row],[Safety_Stock]]-Inventory[[#This Row],[Current_Inventory]])</f>
        <v>0</v>
      </c>
    </row>
    <row r="2232" spans="1:19" x14ac:dyDescent="0.25">
      <c r="A2232">
        <v>2231</v>
      </c>
      <c r="B2232" t="s">
        <v>2253</v>
      </c>
      <c r="C2232" s="4" t="s">
        <v>17</v>
      </c>
      <c r="D2232" t="s">
        <v>18</v>
      </c>
      <c r="E2232" s="4">
        <v>70</v>
      </c>
      <c r="F2232" s="4">
        <v>10</v>
      </c>
      <c r="G2232" s="4">
        <v>105</v>
      </c>
      <c r="H2232" s="4">
        <v>30</v>
      </c>
      <c r="I2232" s="4">
        <v>273</v>
      </c>
      <c r="J2232" s="6">
        <v>64.760000000000005</v>
      </c>
      <c r="K2232" s="4">
        <v>0.83599999999999997</v>
      </c>
      <c r="L2232" s="4" t="s">
        <v>19</v>
      </c>
      <c r="M2232" s="4">
        <f>Inventory[[#This Row],[Daily_Demand]]*Inventory[[#This Row],[Lead_Time_Days]]</f>
        <v>700</v>
      </c>
      <c r="N2232" s="4">
        <f>MAX(0, Inventory[[#This Row],[Demand_Duration_Lead_time]]+Inventory[[#This Row],[Safety_Stock]]-Inventory[[#This Row],[Current_Inventory]])</f>
        <v>625</v>
      </c>
      <c r="O22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32" s="8">
        <f>Inventory[[#This Row],[Current_Inventory]]*Inventory[[#This Row],[Unit_Cost]]</f>
        <v>6799.8</v>
      </c>
      <c r="Q2232" t="str">
        <f>IF(Inventory[[#This Row],[Stockout_Risk_Score]] &gt;= 0.8, "Critical",
   IF(Inventory[[#This Row],[Stockout_Risk_Score]] &gt;= 0.6, "High",
      IF(Inventory[[#This Row],[Stockout_Risk_Score]] &gt;= 0.3, "Medium", "Low")
   )
)</f>
        <v>Critical</v>
      </c>
      <c r="R2232">
        <f>Inventory[[#This Row],[Lead_Time_Days]]*0.8</f>
        <v>8</v>
      </c>
      <c r="S2232">
        <f>MAX(0,Inventory[[#This Row],[Daily_Demand]]*Inventory[[#This Row],[Adj_Lead_Time]]+Inventory[[#This Row],[Safety_Stock]]-Inventory[[#This Row],[Current_Inventory]])</f>
        <v>485</v>
      </c>
    </row>
    <row r="2233" spans="1:19" x14ac:dyDescent="0.25">
      <c r="A2233">
        <v>2232</v>
      </c>
      <c r="B2233" t="s">
        <v>2254</v>
      </c>
      <c r="C2233" s="4" t="s">
        <v>13</v>
      </c>
      <c r="D2233" t="s">
        <v>14</v>
      </c>
      <c r="E2233" s="4">
        <v>81</v>
      </c>
      <c r="F2233" s="4">
        <v>2</v>
      </c>
      <c r="G2233" s="4">
        <v>730</v>
      </c>
      <c r="H2233" s="4">
        <v>188</v>
      </c>
      <c r="I2233" s="4">
        <v>159</v>
      </c>
      <c r="J2233" s="6">
        <v>542.39</v>
      </c>
      <c r="K2233" s="4">
        <v>0.64100000000000001</v>
      </c>
      <c r="L2233" s="4" t="s">
        <v>19</v>
      </c>
      <c r="M2233" s="4">
        <f>Inventory[[#This Row],[Daily_Demand]]*Inventory[[#This Row],[Lead_Time_Days]]</f>
        <v>162</v>
      </c>
      <c r="N2233" s="4">
        <f>MAX(0, Inventory[[#This Row],[Demand_Duration_Lead_time]]+Inventory[[#This Row],[Safety_Stock]]-Inventory[[#This Row],[Current_Inventory]])</f>
        <v>0</v>
      </c>
      <c r="O22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233" s="8">
        <f>Inventory[[#This Row],[Current_Inventory]]*Inventory[[#This Row],[Unit_Cost]]</f>
        <v>395944.7</v>
      </c>
      <c r="Q2233" t="str">
        <f>IF(Inventory[[#This Row],[Stockout_Risk_Score]] &gt;= 0.8, "Critical",
   IF(Inventory[[#This Row],[Stockout_Risk_Score]] &gt;= 0.6, "High",
      IF(Inventory[[#This Row],[Stockout_Risk_Score]] &gt;= 0.3, "Medium", "Low")
   )
)</f>
        <v>High</v>
      </c>
      <c r="R2233">
        <f>Inventory[[#This Row],[Lead_Time_Days]]*0.8</f>
        <v>1.6</v>
      </c>
      <c r="S2233">
        <f>MAX(0,Inventory[[#This Row],[Daily_Demand]]*Inventory[[#This Row],[Adj_Lead_Time]]+Inventory[[#This Row],[Safety_Stock]]-Inventory[[#This Row],[Current_Inventory]])</f>
        <v>0</v>
      </c>
    </row>
    <row r="2234" spans="1:19" x14ac:dyDescent="0.25">
      <c r="A2234">
        <v>2233</v>
      </c>
      <c r="B2234" t="s">
        <v>2255</v>
      </c>
      <c r="C2234" s="4" t="s">
        <v>17</v>
      </c>
      <c r="D2234" t="s">
        <v>14</v>
      </c>
      <c r="E2234" s="4">
        <v>66</v>
      </c>
      <c r="F2234" s="4">
        <v>9</v>
      </c>
      <c r="G2234" s="4">
        <v>29</v>
      </c>
      <c r="H2234" s="4">
        <v>234</v>
      </c>
      <c r="I2234" s="4">
        <v>133</v>
      </c>
      <c r="J2234" s="6">
        <v>70.209999999999994</v>
      </c>
      <c r="K2234" s="4">
        <v>0.35199999999999998</v>
      </c>
      <c r="L2234" s="4" t="s">
        <v>15</v>
      </c>
      <c r="M2234" s="4">
        <f>Inventory[[#This Row],[Daily_Demand]]*Inventory[[#This Row],[Lead_Time_Days]]</f>
        <v>594</v>
      </c>
      <c r="N2234" s="4">
        <f>MAX(0, Inventory[[#This Row],[Demand_Duration_Lead_time]]+Inventory[[#This Row],[Safety_Stock]]-Inventory[[#This Row],[Current_Inventory]])</f>
        <v>799</v>
      </c>
      <c r="O22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34" s="8">
        <f>Inventory[[#This Row],[Current_Inventory]]*Inventory[[#This Row],[Unit_Cost]]</f>
        <v>2036.09</v>
      </c>
      <c r="Q2234" t="str">
        <f>IF(Inventory[[#This Row],[Stockout_Risk_Score]] &gt;= 0.8, "Critical",
   IF(Inventory[[#This Row],[Stockout_Risk_Score]] &gt;= 0.6, "High",
      IF(Inventory[[#This Row],[Stockout_Risk_Score]] &gt;= 0.3, "Medium", "Low")
   )
)</f>
        <v>Medium</v>
      </c>
      <c r="R2234">
        <f>Inventory[[#This Row],[Lead_Time_Days]]*0.8</f>
        <v>7.2</v>
      </c>
      <c r="S2234">
        <f>MAX(0,Inventory[[#This Row],[Daily_Demand]]*Inventory[[#This Row],[Adj_Lead_Time]]+Inventory[[#This Row],[Safety_Stock]]-Inventory[[#This Row],[Current_Inventory]])</f>
        <v>680.2</v>
      </c>
    </row>
    <row r="2235" spans="1:19" x14ac:dyDescent="0.25">
      <c r="A2235">
        <v>2234</v>
      </c>
      <c r="B2235" t="s">
        <v>2256</v>
      </c>
      <c r="C2235" s="4" t="s">
        <v>26</v>
      </c>
      <c r="D2235" t="s">
        <v>18</v>
      </c>
      <c r="E2235" s="4">
        <v>161</v>
      </c>
      <c r="F2235" s="4">
        <v>3</v>
      </c>
      <c r="G2235" s="4">
        <v>496</v>
      </c>
      <c r="H2235" s="4">
        <v>274</v>
      </c>
      <c r="I2235" s="4">
        <v>92</v>
      </c>
      <c r="J2235" s="6">
        <v>1443.99</v>
      </c>
      <c r="K2235" s="4">
        <v>0.16600000000000001</v>
      </c>
      <c r="L2235" s="4" t="s">
        <v>15</v>
      </c>
      <c r="M2235" s="4">
        <f>Inventory[[#This Row],[Daily_Demand]]*Inventory[[#This Row],[Lead_Time_Days]]</f>
        <v>483</v>
      </c>
      <c r="N2235" s="4">
        <f>MAX(0, Inventory[[#This Row],[Demand_Duration_Lead_time]]+Inventory[[#This Row],[Safety_Stock]]-Inventory[[#This Row],[Current_Inventory]])</f>
        <v>261</v>
      </c>
      <c r="O22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35" s="8">
        <f>Inventory[[#This Row],[Current_Inventory]]*Inventory[[#This Row],[Unit_Cost]]</f>
        <v>716219.04</v>
      </c>
      <c r="Q2235" t="str">
        <f>IF(Inventory[[#This Row],[Stockout_Risk_Score]] &gt;= 0.8, "Critical",
   IF(Inventory[[#This Row],[Stockout_Risk_Score]] &gt;= 0.6, "High",
      IF(Inventory[[#This Row],[Stockout_Risk_Score]] &gt;= 0.3, "Medium", "Low")
   )
)</f>
        <v>Low</v>
      </c>
      <c r="R2235">
        <f>Inventory[[#This Row],[Lead_Time_Days]]*0.8</f>
        <v>2.4000000000000004</v>
      </c>
      <c r="S2235">
        <f>MAX(0,Inventory[[#This Row],[Daily_Demand]]*Inventory[[#This Row],[Adj_Lead_Time]]+Inventory[[#This Row],[Safety_Stock]]-Inventory[[#This Row],[Current_Inventory]])</f>
        <v>164.40000000000009</v>
      </c>
    </row>
    <row r="2236" spans="1:19" x14ac:dyDescent="0.25">
      <c r="A2236">
        <v>2235</v>
      </c>
      <c r="B2236" t="s">
        <v>2257</v>
      </c>
      <c r="C2236" s="4" t="s">
        <v>13</v>
      </c>
      <c r="D2236" t="s">
        <v>18</v>
      </c>
      <c r="E2236" s="4">
        <v>42</v>
      </c>
      <c r="F2236" s="4">
        <v>8</v>
      </c>
      <c r="G2236" s="4">
        <v>183</v>
      </c>
      <c r="H2236" s="4">
        <v>278</v>
      </c>
      <c r="I2236" s="4">
        <v>115</v>
      </c>
      <c r="J2236" s="6">
        <v>965.37</v>
      </c>
      <c r="K2236" s="4">
        <v>0.88400000000000001</v>
      </c>
      <c r="L2236" s="4" t="s">
        <v>27</v>
      </c>
      <c r="M2236" s="4">
        <f>Inventory[[#This Row],[Daily_Demand]]*Inventory[[#This Row],[Lead_Time_Days]]</f>
        <v>336</v>
      </c>
      <c r="N2236" s="4">
        <f>MAX(0, Inventory[[#This Row],[Demand_Duration_Lead_time]]+Inventory[[#This Row],[Safety_Stock]]-Inventory[[#This Row],[Current_Inventory]])</f>
        <v>431</v>
      </c>
      <c r="O22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36" s="8">
        <f>Inventory[[#This Row],[Current_Inventory]]*Inventory[[#This Row],[Unit_Cost]]</f>
        <v>176662.71</v>
      </c>
      <c r="Q2236" t="str">
        <f>IF(Inventory[[#This Row],[Stockout_Risk_Score]] &gt;= 0.8, "Critical",
   IF(Inventory[[#This Row],[Stockout_Risk_Score]] &gt;= 0.6, "High",
      IF(Inventory[[#This Row],[Stockout_Risk_Score]] &gt;= 0.3, "Medium", "Low")
   )
)</f>
        <v>Critical</v>
      </c>
      <c r="R2236">
        <f>Inventory[[#This Row],[Lead_Time_Days]]*0.8</f>
        <v>6.4</v>
      </c>
      <c r="S2236">
        <f>MAX(0,Inventory[[#This Row],[Daily_Demand]]*Inventory[[#This Row],[Adj_Lead_Time]]+Inventory[[#This Row],[Safety_Stock]]-Inventory[[#This Row],[Current_Inventory]])</f>
        <v>363.79999999999995</v>
      </c>
    </row>
    <row r="2237" spans="1:19" x14ac:dyDescent="0.25">
      <c r="A2237">
        <v>2236</v>
      </c>
      <c r="B2237" t="s">
        <v>2258</v>
      </c>
      <c r="C2237" s="4" t="s">
        <v>26</v>
      </c>
      <c r="D2237" t="s">
        <v>22</v>
      </c>
      <c r="E2237" s="4">
        <v>129</v>
      </c>
      <c r="F2237" s="4">
        <v>7</v>
      </c>
      <c r="G2237" s="4">
        <v>43</v>
      </c>
      <c r="H2237" s="4">
        <v>260</v>
      </c>
      <c r="I2237" s="4">
        <v>158</v>
      </c>
      <c r="J2237" s="6">
        <v>1988.34</v>
      </c>
      <c r="K2237" s="4">
        <v>0.98899999999999999</v>
      </c>
      <c r="L2237" s="4" t="s">
        <v>15</v>
      </c>
      <c r="M2237" s="4">
        <f>Inventory[[#This Row],[Daily_Demand]]*Inventory[[#This Row],[Lead_Time_Days]]</f>
        <v>903</v>
      </c>
      <c r="N2237" s="4">
        <f>MAX(0, Inventory[[#This Row],[Demand_Duration_Lead_time]]+Inventory[[#This Row],[Safety_Stock]]-Inventory[[#This Row],[Current_Inventory]])</f>
        <v>1120</v>
      </c>
      <c r="O22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37" s="8">
        <f>Inventory[[#This Row],[Current_Inventory]]*Inventory[[#This Row],[Unit_Cost]]</f>
        <v>85498.62</v>
      </c>
      <c r="Q2237" t="str">
        <f>IF(Inventory[[#This Row],[Stockout_Risk_Score]] &gt;= 0.8, "Critical",
   IF(Inventory[[#This Row],[Stockout_Risk_Score]] &gt;= 0.6, "High",
      IF(Inventory[[#This Row],[Stockout_Risk_Score]] &gt;= 0.3, "Medium", "Low")
   )
)</f>
        <v>Critical</v>
      </c>
      <c r="R2237">
        <f>Inventory[[#This Row],[Lead_Time_Days]]*0.8</f>
        <v>5.6000000000000005</v>
      </c>
      <c r="S2237">
        <f>MAX(0,Inventory[[#This Row],[Daily_Demand]]*Inventory[[#This Row],[Adj_Lead_Time]]+Inventory[[#This Row],[Safety_Stock]]-Inventory[[#This Row],[Current_Inventory]])</f>
        <v>939.40000000000009</v>
      </c>
    </row>
    <row r="2238" spans="1:19" x14ac:dyDescent="0.25">
      <c r="A2238">
        <v>2237</v>
      </c>
      <c r="B2238" t="s">
        <v>2259</v>
      </c>
      <c r="C2238" s="4" t="s">
        <v>13</v>
      </c>
      <c r="D2238" t="s">
        <v>14</v>
      </c>
      <c r="E2238" s="4">
        <v>88</v>
      </c>
      <c r="F2238" s="4">
        <v>11</v>
      </c>
      <c r="G2238" s="4">
        <v>595</v>
      </c>
      <c r="H2238" s="4">
        <v>282</v>
      </c>
      <c r="I2238" s="4">
        <v>151</v>
      </c>
      <c r="J2238" s="6">
        <v>1480.49</v>
      </c>
      <c r="K2238" s="4">
        <v>0.05</v>
      </c>
      <c r="L2238" s="4" t="s">
        <v>15</v>
      </c>
      <c r="M2238" s="4">
        <f>Inventory[[#This Row],[Daily_Demand]]*Inventory[[#This Row],[Lead_Time_Days]]</f>
        <v>968</v>
      </c>
      <c r="N2238" s="4">
        <f>MAX(0, Inventory[[#This Row],[Demand_Duration_Lead_time]]+Inventory[[#This Row],[Safety_Stock]]-Inventory[[#This Row],[Current_Inventory]])</f>
        <v>655</v>
      </c>
      <c r="O22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38" s="8">
        <f>Inventory[[#This Row],[Current_Inventory]]*Inventory[[#This Row],[Unit_Cost]]</f>
        <v>880891.55</v>
      </c>
      <c r="Q2238" t="str">
        <f>IF(Inventory[[#This Row],[Stockout_Risk_Score]] &gt;= 0.8, "Critical",
   IF(Inventory[[#This Row],[Stockout_Risk_Score]] &gt;= 0.6, "High",
      IF(Inventory[[#This Row],[Stockout_Risk_Score]] &gt;= 0.3, "Medium", "Low")
   )
)</f>
        <v>Low</v>
      </c>
      <c r="R2238">
        <f>Inventory[[#This Row],[Lead_Time_Days]]*0.8</f>
        <v>8.8000000000000007</v>
      </c>
      <c r="S2238">
        <f>MAX(0,Inventory[[#This Row],[Daily_Demand]]*Inventory[[#This Row],[Adj_Lead_Time]]+Inventory[[#This Row],[Safety_Stock]]-Inventory[[#This Row],[Current_Inventory]])</f>
        <v>461.40000000000009</v>
      </c>
    </row>
    <row r="2239" spans="1:19" x14ac:dyDescent="0.25">
      <c r="A2239">
        <v>2238</v>
      </c>
      <c r="B2239" t="s">
        <v>2260</v>
      </c>
      <c r="C2239" s="4" t="s">
        <v>13</v>
      </c>
      <c r="D2239" t="s">
        <v>18</v>
      </c>
      <c r="E2239" s="4">
        <v>165</v>
      </c>
      <c r="F2239" s="4">
        <v>3</v>
      </c>
      <c r="G2239" s="4">
        <v>331</v>
      </c>
      <c r="H2239" s="4">
        <v>281</v>
      </c>
      <c r="I2239" s="4">
        <v>184</v>
      </c>
      <c r="J2239" s="6">
        <v>1059.93</v>
      </c>
      <c r="K2239" s="4">
        <v>0.55400000000000005</v>
      </c>
      <c r="L2239" s="4" t="s">
        <v>15</v>
      </c>
      <c r="M2239" s="4">
        <f>Inventory[[#This Row],[Daily_Demand]]*Inventory[[#This Row],[Lead_Time_Days]]</f>
        <v>495</v>
      </c>
      <c r="N2239" s="4">
        <f>MAX(0, Inventory[[#This Row],[Demand_Duration_Lead_time]]+Inventory[[#This Row],[Safety_Stock]]-Inventory[[#This Row],[Current_Inventory]])</f>
        <v>445</v>
      </c>
      <c r="O22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39" s="8">
        <f>Inventory[[#This Row],[Current_Inventory]]*Inventory[[#This Row],[Unit_Cost]]</f>
        <v>350836.83</v>
      </c>
      <c r="Q2239" t="str">
        <f>IF(Inventory[[#This Row],[Stockout_Risk_Score]] &gt;= 0.8, "Critical",
   IF(Inventory[[#This Row],[Stockout_Risk_Score]] &gt;= 0.6, "High",
      IF(Inventory[[#This Row],[Stockout_Risk_Score]] &gt;= 0.3, "Medium", "Low")
   )
)</f>
        <v>Medium</v>
      </c>
      <c r="R2239">
        <f>Inventory[[#This Row],[Lead_Time_Days]]*0.8</f>
        <v>2.4000000000000004</v>
      </c>
      <c r="S2239">
        <f>MAX(0,Inventory[[#This Row],[Daily_Demand]]*Inventory[[#This Row],[Adj_Lead_Time]]+Inventory[[#This Row],[Safety_Stock]]-Inventory[[#This Row],[Current_Inventory]])</f>
        <v>346</v>
      </c>
    </row>
    <row r="2240" spans="1:19" x14ac:dyDescent="0.25">
      <c r="A2240">
        <v>2239</v>
      </c>
      <c r="B2240" t="s">
        <v>2261</v>
      </c>
      <c r="C2240" s="4" t="s">
        <v>26</v>
      </c>
      <c r="D2240" t="s">
        <v>14</v>
      </c>
      <c r="E2240" s="4">
        <v>33</v>
      </c>
      <c r="F2240" s="4">
        <v>13</v>
      </c>
      <c r="G2240" s="4">
        <v>257</v>
      </c>
      <c r="H2240" s="4">
        <v>289</v>
      </c>
      <c r="I2240" s="4">
        <v>135</v>
      </c>
      <c r="J2240" s="6">
        <v>1619.18</v>
      </c>
      <c r="K2240" s="4">
        <v>0.26100000000000001</v>
      </c>
      <c r="L2240" s="4" t="s">
        <v>27</v>
      </c>
      <c r="M2240" s="4">
        <f>Inventory[[#This Row],[Daily_Demand]]*Inventory[[#This Row],[Lead_Time_Days]]</f>
        <v>429</v>
      </c>
      <c r="N2240" s="4">
        <f>MAX(0, Inventory[[#This Row],[Demand_Duration_Lead_time]]+Inventory[[#This Row],[Safety_Stock]]-Inventory[[#This Row],[Current_Inventory]])</f>
        <v>461</v>
      </c>
      <c r="O22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40" s="8">
        <f>Inventory[[#This Row],[Current_Inventory]]*Inventory[[#This Row],[Unit_Cost]]</f>
        <v>416129.26</v>
      </c>
      <c r="Q2240" t="str">
        <f>IF(Inventory[[#This Row],[Stockout_Risk_Score]] &gt;= 0.8, "Critical",
   IF(Inventory[[#This Row],[Stockout_Risk_Score]] &gt;= 0.6, "High",
      IF(Inventory[[#This Row],[Stockout_Risk_Score]] &gt;= 0.3, "Medium", "Low")
   )
)</f>
        <v>Low</v>
      </c>
      <c r="R2240">
        <f>Inventory[[#This Row],[Lead_Time_Days]]*0.8</f>
        <v>10.4</v>
      </c>
      <c r="S2240">
        <f>MAX(0,Inventory[[#This Row],[Daily_Demand]]*Inventory[[#This Row],[Adj_Lead_Time]]+Inventory[[#This Row],[Safety_Stock]]-Inventory[[#This Row],[Current_Inventory]])</f>
        <v>375.20000000000005</v>
      </c>
    </row>
    <row r="2241" spans="1:19" x14ac:dyDescent="0.25">
      <c r="A2241">
        <v>2240</v>
      </c>
      <c r="B2241" t="s">
        <v>2262</v>
      </c>
      <c r="C2241" s="4" t="s">
        <v>21</v>
      </c>
      <c r="D2241" t="s">
        <v>22</v>
      </c>
      <c r="E2241" s="4">
        <v>118</v>
      </c>
      <c r="F2241" s="4">
        <v>14</v>
      </c>
      <c r="G2241" s="4">
        <v>481</v>
      </c>
      <c r="H2241" s="4">
        <v>232</v>
      </c>
      <c r="I2241" s="4">
        <v>133</v>
      </c>
      <c r="J2241" s="6">
        <v>1424.37</v>
      </c>
      <c r="K2241" s="4">
        <v>0.83199999999999996</v>
      </c>
      <c r="L2241" s="4" t="s">
        <v>15</v>
      </c>
      <c r="M2241" s="4">
        <f>Inventory[[#This Row],[Daily_Demand]]*Inventory[[#This Row],[Lead_Time_Days]]</f>
        <v>1652</v>
      </c>
      <c r="N2241" s="4">
        <f>MAX(0, Inventory[[#This Row],[Demand_Duration_Lead_time]]+Inventory[[#This Row],[Safety_Stock]]-Inventory[[#This Row],[Current_Inventory]])</f>
        <v>1403</v>
      </c>
      <c r="O22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41" s="8">
        <f>Inventory[[#This Row],[Current_Inventory]]*Inventory[[#This Row],[Unit_Cost]]</f>
        <v>685121.97</v>
      </c>
      <c r="Q2241" t="str">
        <f>IF(Inventory[[#This Row],[Stockout_Risk_Score]] &gt;= 0.8, "Critical",
   IF(Inventory[[#This Row],[Stockout_Risk_Score]] &gt;= 0.6, "High",
      IF(Inventory[[#This Row],[Stockout_Risk_Score]] &gt;= 0.3, "Medium", "Low")
   )
)</f>
        <v>Critical</v>
      </c>
      <c r="R2241">
        <f>Inventory[[#This Row],[Lead_Time_Days]]*0.8</f>
        <v>11.200000000000001</v>
      </c>
      <c r="S2241">
        <f>MAX(0,Inventory[[#This Row],[Daily_Demand]]*Inventory[[#This Row],[Adj_Lead_Time]]+Inventory[[#This Row],[Safety_Stock]]-Inventory[[#This Row],[Current_Inventory]])</f>
        <v>1072.6000000000001</v>
      </c>
    </row>
    <row r="2242" spans="1:19" x14ac:dyDescent="0.25">
      <c r="A2242">
        <v>2241</v>
      </c>
      <c r="B2242" t="s">
        <v>2263</v>
      </c>
      <c r="C2242" s="4" t="s">
        <v>41</v>
      </c>
      <c r="D2242" t="s">
        <v>18</v>
      </c>
      <c r="E2242" s="4">
        <v>83</v>
      </c>
      <c r="F2242" s="4">
        <v>4</v>
      </c>
      <c r="G2242" s="4">
        <v>481</v>
      </c>
      <c r="H2242" s="4">
        <v>84</v>
      </c>
      <c r="I2242" s="4">
        <v>276</v>
      </c>
      <c r="J2242" s="6">
        <v>525.36</v>
      </c>
      <c r="K2242" s="4">
        <v>0.34599999999999997</v>
      </c>
      <c r="L2242" s="4" t="s">
        <v>19</v>
      </c>
      <c r="M2242" s="4">
        <f>Inventory[[#This Row],[Daily_Demand]]*Inventory[[#This Row],[Lead_Time_Days]]</f>
        <v>332</v>
      </c>
      <c r="N2242" s="4">
        <f>MAX(0, Inventory[[#This Row],[Demand_Duration_Lead_time]]+Inventory[[#This Row],[Safety_Stock]]-Inventory[[#This Row],[Current_Inventory]])</f>
        <v>0</v>
      </c>
      <c r="O22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42" s="8">
        <f>Inventory[[#This Row],[Current_Inventory]]*Inventory[[#This Row],[Unit_Cost]]</f>
        <v>252698.16</v>
      </c>
      <c r="Q2242" t="str">
        <f>IF(Inventory[[#This Row],[Stockout_Risk_Score]] &gt;= 0.8, "Critical",
   IF(Inventory[[#This Row],[Stockout_Risk_Score]] &gt;= 0.6, "High",
      IF(Inventory[[#This Row],[Stockout_Risk_Score]] &gt;= 0.3, "Medium", "Low")
   )
)</f>
        <v>Medium</v>
      </c>
      <c r="R2242">
        <f>Inventory[[#This Row],[Lead_Time_Days]]*0.8</f>
        <v>3.2</v>
      </c>
      <c r="S2242">
        <f>MAX(0,Inventory[[#This Row],[Daily_Demand]]*Inventory[[#This Row],[Adj_Lead_Time]]+Inventory[[#This Row],[Safety_Stock]]-Inventory[[#This Row],[Current_Inventory]])</f>
        <v>0</v>
      </c>
    </row>
    <row r="2243" spans="1:19" x14ac:dyDescent="0.25">
      <c r="A2243">
        <v>2242</v>
      </c>
      <c r="B2243" t="s">
        <v>2264</v>
      </c>
      <c r="C2243" s="4" t="s">
        <v>17</v>
      </c>
      <c r="D2243" t="s">
        <v>22</v>
      </c>
      <c r="E2243" s="4">
        <v>27</v>
      </c>
      <c r="F2243" s="4">
        <v>5</v>
      </c>
      <c r="G2243" s="4">
        <v>257</v>
      </c>
      <c r="H2243" s="4">
        <v>160</v>
      </c>
      <c r="I2243" s="4">
        <v>309</v>
      </c>
      <c r="J2243" s="6">
        <v>1084</v>
      </c>
      <c r="K2243" s="4">
        <v>0.71499999999999997</v>
      </c>
      <c r="L2243" s="4" t="s">
        <v>15</v>
      </c>
      <c r="M2243" s="4">
        <f>Inventory[[#This Row],[Daily_Demand]]*Inventory[[#This Row],[Lead_Time_Days]]</f>
        <v>135</v>
      </c>
      <c r="N2243" s="4">
        <f>MAX(0, Inventory[[#This Row],[Demand_Duration_Lead_time]]+Inventory[[#This Row],[Safety_Stock]]-Inventory[[#This Row],[Current_Inventory]])</f>
        <v>38</v>
      </c>
      <c r="O22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43" s="8">
        <f>Inventory[[#This Row],[Current_Inventory]]*Inventory[[#This Row],[Unit_Cost]]</f>
        <v>278588</v>
      </c>
      <c r="Q2243" t="str">
        <f>IF(Inventory[[#This Row],[Stockout_Risk_Score]] &gt;= 0.8, "Critical",
   IF(Inventory[[#This Row],[Stockout_Risk_Score]] &gt;= 0.6, "High",
      IF(Inventory[[#This Row],[Stockout_Risk_Score]] &gt;= 0.3, "Medium", "Low")
   )
)</f>
        <v>High</v>
      </c>
      <c r="R2243">
        <f>Inventory[[#This Row],[Lead_Time_Days]]*0.8</f>
        <v>4</v>
      </c>
      <c r="S2243">
        <f>MAX(0,Inventory[[#This Row],[Daily_Demand]]*Inventory[[#This Row],[Adj_Lead_Time]]+Inventory[[#This Row],[Safety_Stock]]-Inventory[[#This Row],[Current_Inventory]])</f>
        <v>11</v>
      </c>
    </row>
    <row r="2244" spans="1:19" x14ac:dyDescent="0.25">
      <c r="A2244">
        <v>2243</v>
      </c>
      <c r="B2244" t="s">
        <v>2265</v>
      </c>
      <c r="C2244" s="4" t="s">
        <v>13</v>
      </c>
      <c r="D2244" t="s">
        <v>14</v>
      </c>
      <c r="E2244" s="4">
        <v>110</v>
      </c>
      <c r="F2244" s="4">
        <v>8</v>
      </c>
      <c r="G2244" s="4">
        <v>41</v>
      </c>
      <c r="H2244" s="4">
        <v>114</v>
      </c>
      <c r="I2244" s="4">
        <v>69</v>
      </c>
      <c r="J2244" s="6">
        <v>1134.2</v>
      </c>
      <c r="K2244" s="4">
        <v>0.54</v>
      </c>
      <c r="L2244" s="4" t="s">
        <v>15</v>
      </c>
      <c r="M2244" s="4">
        <f>Inventory[[#This Row],[Daily_Demand]]*Inventory[[#This Row],[Lead_Time_Days]]</f>
        <v>880</v>
      </c>
      <c r="N2244" s="4">
        <f>MAX(0, Inventory[[#This Row],[Demand_Duration_Lead_time]]+Inventory[[#This Row],[Safety_Stock]]-Inventory[[#This Row],[Current_Inventory]])</f>
        <v>953</v>
      </c>
      <c r="O22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44" s="8">
        <f>Inventory[[#This Row],[Current_Inventory]]*Inventory[[#This Row],[Unit_Cost]]</f>
        <v>46502.200000000004</v>
      </c>
      <c r="Q2244" t="str">
        <f>IF(Inventory[[#This Row],[Stockout_Risk_Score]] &gt;= 0.8, "Critical",
   IF(Inventory[[#This Row],[Stockout_Risk_Score]] &gt;= 0.6, "High",
      IF(Inventory[[#This Row],[Stockout_Risk_Score]] &gt;= 0.3, "Medium", "Low")
   )
)</f>
        <v>Medium</v>
      </c>
      <c r="R2244">
        <f>Inventory[[#This Row],[Lead_Time_Days]]*0.8</f>
        <v>6.4</v>
      </c>
      <c r="S2244">
        <f>MAX(0,Inventory[[#This Row],[Daily_Demand]]*Inventory[[#This Row],[Adj_Lead_Time]]+Inventory[[#This Row],[Safety_Stock]]-Inventory[[#This Row],[Current_Inventory]])</f>
        <v>777</v>
      </c>
    </row>
    <row r="2245" spans="1:19" x14ac:dyDescent="0.25">
      <c r="A2245">
        <v>2244</v>
      </c>
      <c r="B2245" t="s">
        <v>2266</v>
      </c>
      <c r="C2245" s="4" t="s">
        <v>17</v>
      </c>
      <c r="D2245" t="s">
        <v>22</v>
      </c>
      <c r="E2245" s="4">
        <v>135</v>
      </c>
      <c r="F2245" s="4">
        <v>9</v>
      </c>
      <c r="G2245" s="4">
        <v>199</v>
      </c>
      <c r="H2245" s="4">
        <v>51</v>
      </c>
      <c r="I2245" s="4">
        <v>84</v>
      </c>
      <c r="J2245" s="6">
        <v>929.9</v>
      </c>
      <c r="K2245" s="4">
        <v>0.54200000000000004</v>
      </c>
      <c r="L2245" s="4" t="s">
        <v>19</v>
      </c>
      <c r="M2245" s="4">
        <f>Inventory[[#This Row],[Daily_Demand]]*Inventory[[#This Row],[Lead_Time_Days]]</f>
        <v>1215</v>
      </c>
      <c r="N2245" s="4">
        <f>MAX(0, Inventory[[#This Row],[Demand_Duration_Lead_time]]+Inventory[[#This Row],[Safety_Stock]]-Inventory[[#This Row],[Current_Inventory]])</f>
        <v>1067</v>
      </c>
      <c r="O22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45" s="8">
        <f>Inventory[[#This Row],[Current_Inventory]]*Inventory[[#This Row],[Unit_Cost]]</f>
        <v>185050.1</v>
      </c>
      <c r="Q2245" t="str">
        <f>IF(Inventory[[#This Row],[Stockout_Risk_Score]] &gt;= 0.8, "Critical",
   IF(Inventory[[#This Row],[Stockout_Risk_Score]] &gt;= 0.6, "High",
      IF(Inventory[[#This Row],[Stockout_Risk_Score]] &gt;= 0.3, "Medium", "Low")
   )
)</f>
        <v>Medium</v>
      </c>
      <c r="R2245">
        <f>Inventory[[#This Row],[Lead_Time_Days]]*0.8</f>
        <v>7.2</v>
      </c>
      <c r="S2245">
        <f>MAX(0,Inventory[[#This Row],[Daily_Demand]]*Inventory[[#This Row],[Adj_Lead_Time]]+Inventory[[#This Row],[Safety_Stock]]-Inventory[[#This Row],[Current_Inventory]])</f>
        <v>824</v>
      </c>
    </row>
    <row r="2246" spans="1:19" x14ac:dyDescent="0.25">
      <c r="A2246">
        <v>2245</v>
      </c>
      <c r="B2246" t="s">
        <v>2267</v>
      </c>
      <c r="C2246" s="4" t="s">
        <v>26</v>
      </c>
      <c r="D2246" t="s">
        <v>22</v>
      </c>
      <c r="E2246" s="4">
        <v>105</v>
      </c>
      <c r="F2246" s="4">
        <v>14</v>
      </c>
      <c r="G2246" s="4">
        <v>578</v>
      </c>
      <c r="H2246" s="4">
        <v>185</v>
      </c>
      <c r="I2246" s="4">
        <v>292</v>
      </c>
      <c r="J2246" s="6">
        <v>399.43</v>
      </c>
      <c r="K2246" s="4">
        <v>0.85799999999999998</v>
      </c>
      <c r="L2246" s="4" t="s">
        <v>27</v>
      </c>
      <c r="M2246" s="4">
        <f>Inventory[[#This Row],[Daily_Demand]]*Inventory[[#This Row],[Lead_Time_Days]]</f>
        <v>1470</v>
      </c>
      <c r="N2246" s="4">
        <f>MAX(0, Inventory[[#This Row],[Demand_Duration_Lead_time]]+Inventory[[#This Row],[Safety_Stock]]-Inventory[[#This Row],[Current_Inventory]])</f>
        <v>1077</v>
      </c>
      <c r="O22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46" s="8">
        <f>Inventory[[#This Row],[Current_Inventory]]*Inventory[[#This Row],[Unit_Cost]]</f>
        <v>230870.54</v>
      </c>
      <c r="Q2246" t="str">
        <f>IF(Inventory[[#This Row],[Stockout_Risk_Score]] &gt;= 0.8, "Critical",
   IF(Inventory[[#This Row],[Stockout_Risk_Score]] &gt;= 0.6, "High",
      IF(Inventory[[#This Row],[Stockout_Risk_Score]] &gt;= 0.3, "Medium", "Low")
   )
)</f>
        <v>Critical</v>
      </c>
      <c r="R2246">
        <f>Inventory[[#This Row],[Lead_Time_Days]]*0.8</f>
        <v>11.200000000000001</v>
      </c>
      <c r="S2246">
        <f>MAX(0,Inventory[[#This Row],[Daily_Demand]]*Inventory[[#This Row],[Adj_Lead_Time]]+Inventory[[#This Row],[Safety_Stock]]-Inventory[[#This Row],[Current_Inventory]])</f>
        <v>783</v>
      </c>
    </row>
    <row r="2247" spans="1:19" x14ac:dyDescent="0.25">
      <c r="A2247">
        <v>2246</v>
      </c>
      <c r="B2247" t="s">
        <v>2268</v>
      </c>
      <c r="C2247" s="4" t="s">
        <v>17</v>
      </c>
      <c r="D2247" t="s">
        <v>14</v>
      </c>
      <c r="E2247" s="4">
        <v>177</v>
      </c>
      <c r="F2247" s="4">
        <v>12</v>
      </c>
      <c r="G2247" s="4">
        <v>755</v>
      </c>
      <c r="H2247" s="4">
        <v>254</v>
      </c>
      <c r="I2247" s="4">
        <v>319</v>
      </c>
      <c r="J2247" s="6">
        <v>485.57</v>
      </c>
      <c r="K2247" s="4">
        <v>0.47</v>
      </c>
      <c r="L2247" s="4" t="s">
        <v>15</v>
      </c>
      <c r="M2247" s="4">
        <f>Inventory[[#This Row],[Daily_Demand]]*Inventory[[#This Row],[Lead_Time_Days]]</f>
        <v>2124</v>
      </c>
      <c r="N2247" s="4">
        <f>MAX(0, Inventory[[#This Row],[Demand_Duration_Lead_time]]+Inventory[[#This Row],[Safety_Stock]]-Inventory[[#This Row],[Current_Inventory]])</f>
        <v>1623</v>
      </c>
      <c r="O22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47" s="8">
        <f>Inventory[[#This Row],[Current_Inventory]]*Inventory[[#This Row],[Unit_Cost]]</f>
        <v>366605.35</v>
      </c>
      <c r="Q2247" t="str">
        <f>IF(Inventory[[#This Row],[Stockout_Risk_Score]] &gt;= 0.8, "Critical",
   IF(Inventory[[#This Row],[Stockout_Risk_Score]] &gt;= 0.6, "High",
      IF(Inventory[[#This Row],[Stockout_Risk_Score]] &gt;= 0.3, "Medium", "Low")
   )
)</f>
        <v>Medium</v>
      </c>
      <c r="R2247">
        <f>Inventory[[#This Row],[Lead_Time_Days]]*0.8</f>
        <v>9.6000000000000014</v>
      </c>
      <c r="S2247">
        <f>MAX(0,Inventory[[#This Row],[Daily_Demand]]*Inventory[[#This Row],[Adj_Lead_Time]]+Inventory[[#This Row],[Safety_Stock]]-Inventory[[#This Row],[Current_Inventory]])</f>
        <v>1198.2000000000003</v>
      </c>
    </row>
    <row r="2248" spans="1:19" x14ac:dyDescent="0.25">
      <c r="A2248">
        <v>2247</v>
      </c>
      <c r="B2248" t="s">
        <v>2269</v>
      </c>
      <c r="C2248" s="4" t="s">
        <v>26</v>
      </c>
      <c r="D2248" t="s">
        <v>22</v>
      </c>
      <c r="E2248" s="4">
        <v>12</v>
      </c>
      <c r="F2248" s="4">
        <v>3</v>
      </c>
      <c r="G2248" s="4">
        <v>749</v>
      </c>
      <c r="H2248" s="4">
        <v>262</v>
      </c>
      <c r="I2248" s="4">
        <v>272</v>
      </c>
      <c r="J2248" s="6">
        <v>598.04</v>
      </c>
      <c r="K2248" s="4">
        <v>0.84599999999999997</v>
      </c>
      <c r="L2248" s="4" t="s">
        <v>15</v>
      </c>
      <c r="M2248" s="4">
        <f>Inventory[[#This Row],[Daily_Demand]]*Inventory[[#This Row],[Lead_Time_Days]]</f>
        <v>36</v>
      </c>
      <c r="N2248" s="4">
        <f>MAX(0, Inventory[[#This Row],[Demand_Duration_Lead_time]]+Inventory[[#This Row],[Safety_Stock]]-Inventory[[#This Row],[Current_Inventory]])</f>
        <v>0</v>
      </c>
      <c r="O22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248" s="8">
        <f>Inventory[[#This Row],[Current_Inventory]]*Inventory[[#This Row],[Unit_Cost]]</f>
        <v>447931.95999999996</v>
      </c>
      <c r="Q2248" t="str">
        <f>IF(Inventory[[#This Row],[Stockout_Risk_Score]] &gt;= 0.8, "Critical",
   IF(Inventory[[#This Row],[Stockout_Risk_Score]] &gt;= 0.6, "High",
      IF(Inventory[[#This Row],[Stockout_Risk_Score]] &gt;= 0.3, "Medium", "Low")
   )
)</f>
        <v>Critical</v>
      </c>
      <c r="R2248">
        <f>Inventory[[#This Row],[Lead_Time_Days]]*0.8</f>
        <v>2.4000000000000004</v>
      </c>
      <c r="S2248">
        <f>MAX(0,Inventory[[#This Row],[Daily_Demand]]*Inventory[[#This Row],[Adj_Lead_Time]]+Inventory[[#This Row],[Safety_Stock]]-Inventory[[#This Row],[Current_Inventory]])</f>
        <v>0</v>
      </c>
    </row>
    <row r="2249" spans="1:19" x14ac:dyDescent="0.25">
      <c r="A2249">
        <v>2248</v>
      </c>
      <c r="B2249" t="s">
        <v>2270</v>
      </c>
      <c r="C2249" s="4" t="s">
        <v>17</v>
      </c>
      <c r="D2249" t="s">
        <v>14</v>
      </c>
      <c r="E2249" s="4">
        <v>90</v>
      </c>
      <c r="F2249" s="4">
        <v>9</v>
      </c>
      <c r="G2249" s="4">
        <v>518</v>
      </c>
      <c r="H2249" s="4">
        <v>283</v>
      </c>
      <c r="I2249" s="4">
        <v>353</v>
      </c>
      <c r="J2249" s="6">
        <v>70</v>
      </c>
      <c r="K2249" s="4">
        <v>0.36299999999999999</v>
      </c>
      <c r="L2249" s="4" t="s">
        <v>15</v>
      </c>
      <c r="M2249" s="4">
        <f>Inventory[[#This Row],[Daily_Demand]]*Inventory[[#This Row],[Lead_Time_Days]]</f>
        <v>810</v>
      </c>
      <c r="N2249" s="4">
        <f>MAX(0, Inventory[[#This Row],[Demand_Duration_Lead_time]]+Inventory[[#This Row],[Safety_Stock]]-Inventory[[#This Row],[Current_Inventory]])</f>
        <v>575</v>
      </c>
      <c r="O22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49" s="8">
        <f>Inventory[[#This Row],[Current_Inventory]]*Inventory[[#This Row],[Unit_Cost]]</f>
        <v>36260</v>
      </c>
      <c r="Q2249" t="str">
        <f>IF(Inventory[[#This Row],[Stockout_Risk_Score]] &gt;= 0.8, "Critical",
   IF(Inventory[[#This Row],[Stockout_Risk_Score]] &gt;= 0.6, "High",
      IF(Inventory[[#This Row],[Stockout_Risk_Score]] &gt;= 0.3, "Medium", "Low")
   )
)</f>
        <v>Medium</v>
      </c>
      <c r="R2249">
        <f>Inventory[[#This Row],[Lead_Time_Days]]*0.8</f>
        <v>7.2</v>
      </c>
      <c r="S2249">
        <f>MAX(0,Inventory[[#This Row],[Daily_Demand]]*Inventory[[#This Row],[Adj_Lead_Time]]+Inventory[[#This Row],[Safety_Stock]]-Inventory[[#This Row],[Current_Inventory]])</f>
        <v>413</v>
      </c>
    </row>
    <row r="2250" spans="1:19" x14ac:dyDescent="0.25">
      <c r="A2250">
        <v>2249</v>
      </c>
      <c r="B2250" t="s">
        <v>2271</v>
      </c>
      <c r="C2250" s="4" t="s">
        <v>41</v>
      </c>
      <c r="D2250" t="s">
        <v>18</v>
      </c>
      <c r="E2250" s="4">
        <v>121</v>
      </c>
      <c r="F2250" s="4">
        <v>12</v>
      </c>
      <c r="G2250" s="4">
        <v>494</v>
      </c>
      <c r="H2250" s="4">
        <v>101</v>
      </c>
      <c r="I2250" s="4">
        <v>207</v>
      </c>
      <c r="J2250" s="6">
        <v>1838.04</v>
      </c>
      <c r="K2250" s="4">
        <v>0.17499999999999999</v>
      </c>
      <c r="L2250" s="4" t="s">
        <v>15</v>
      </c>
      <c r="M2250" s="4">
        <f>Inventory[[#This Row],[Daily_Demand]]*Inventory[[#This Row],[Lead_Time_Days]]</f>
        <v>1452</v>
      </c>
      <c r="N2250" s="4">
        <f>MAX(0, Inventory[[#This Row],[Demand_Duration_Lead_time]]+Inventory[[#This Row],[Safety_Stock]]-Inventory[[#This Row],[Current_Inventory]])</f>
        <v>1059</v>
      </c>
      <c r="O22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50" s="8">
        <f>Inventory[[#This Row],[Current_Inventory]]*Inventory[[#This Row],[Unit_Cost]]</f>
        <v>907991.76</v>
      </c>
      <c r="Q2250" t="str">
        <f>IF(Inventory[[#This Row],[Stockout_Risk_Score]] &gt;= 0.8, "Critical",
   IF(Inventory[[#This Row],[Stockout_Risk_Score]] &gt;= 0.6, "High",
      IF(Inventory[[#This Row],[Stockout_Risk_Score]] &gt;= 0.3, "Medium", "Low")
   )
)</f>
        <v>Low</v>
      </c>
      <c r="R2250">
        <f>Inventory[[#This Row],[Lead_Time_Days]]*0.8</f>
        <v>9.6000000000000014</v>
      </c>
      <c r="S2250">
        <f>MAX(0,Inventory[[#This Row],[Daily_Demand]]*Inventory[[#This Row],[Adj_Lead_Time]]+Inventory[[#This Row],[Safety_Stock]]-Inventory[[#This Row],[Current_Inventory]])</f>
        <v>768.60000000000014</v>
      </c>
    </row>
    <row r="2251" spans="1:19" x14ac:dyDescent="0.25">
      <c r="A2251">
        <v>2250</v>
      </c>
      <c r="B2251" t="s">
        <v>2272</v>
      </c>
      <c r="C2251" s="4" t="s">
        <v>41</v>
      </c>
      <c r="D2251" t="s">
        <v>14</v>
      </c>
      <c r="E2251" s="4">
        <v>33</v>
      </c>
      <c r="F2251" s="4">
        <v>10</v>
      </c>
      <c r="G2251" s="4">
        <v>768</v>
      </c>
      <c r="H2251" s="4">
        <v>20</v>
      </c>
      <c r="I2251" s="4">
        <v>334</v>
      </c>
      <c r="J2251" s="6">
        <v>1387.89</v>
      </c>
      <c r="K2251" s="4">
        <v>0.45500000000000002</v>
      </c>
      <c r="L2251" s="4" t="s">
        <v>19</v>
      </c>
      <c r="M2251" s="4">
        <f>Inventory[[#This Row],[Daily_Demand]]*Inventory[[#This Row],[Lead_Time_Days]]</f>
        <v>330</v>
      </c>
      <c r="N2251" s="4">
        <f>MAX(0, Inventory[[#This Row],[Demand_Duration_Lead_time]]+Inventory[[#This Row],[Safety_Stock]]-Inventory[[#This Row],[Current_Inventory]])</f>
        <v>0</v>
      </c>
      <c r="O22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251" s="8">
        <f>Inventory[[#This Row],[Current_Inventory]]*Inventory[[#This Row],[Unit_Cost]]</f>
        <v>1065899.52</v>
      </c>
      <c r="Q2251" t="str">
        <f>IF(Inventory[[#This Row],[Stockout_Risk_Score]] &gt;= 0.8, "Critical",
   IF(Inventory[[#This Row],[Stockout_Risk_Score]] &gt;= 0.6, "High",
      IF(Inventory[[#This Row],[Stockout_Risk_Score]] &gt;= 0.3, "Medium", "Low")
   )
)</f>
        <v>Medium</v>
      </c>
      <c r="R2251">
        <f>Inventory[[#This Row],[Lead_Time_Days]]*0.8</f>
        <v>8</v>
      </c>
      <c r="S2251">
        <f>MAX(0,Inventory[[#This Row],[Daily_Demand]]*Inventory[[#This Row],[Adj_Lead_Time]]+Inventory[[#This Row],[Safety_Stock]]-Inventory[[#This Row],[Current_Inventory]])</f>
        <v>0</v>
      </c>
    </row>
    <row r="2252" spans="1:19" x14ac:dyDescent="0.25">
      <c r="A2252">
        <v>2251</v>
      </c>
      <c r="B2252" t="s">
        <v>2273</v>
      </c>
      <c r="C2252" s="4" t="s">
        <v>41</v>
      </c>
      <c r="D2252" t="s">
        <v>14</v>
      </c>
      <c r="E2252" s="4">
        <v>6</v>
      </c>
      <c r="F2252" s="4">
        <v>8</v>
      </c>
      <c r="G2252" s="4">
        <v>735</v>
      </c>
      <c r="H2252" s="4">
        <v>161</v>
      </c>
      <c r="I2252" s="4">
        <v>85</v>
      </c>
      <c r="J2252" s="6">
        <v>1394.75</v>
      </c>
      <c r="K2252" s="4">
        <v>0.498</v>
      </c>
      <c r="L2252" s="4" t="s">
        <v>15</v>
      </c>
      <c r="M2252" s="4">
        <f>Inventory[[#This Row],[Daily_Demand]]*Inventory[[#This Row],[Lead_Time_Days]]</f>
        <v>48</v>
      </c>
      <c r="N2252" s="4">
        <f>MAX(0, Inventory[[#This Row],[Demand_Duration_Lead_time]]+Inventory[[#This Row],[Safety_Stock]]-Inventory[[#This Row],[Current_Inventory]])</f>
        <v>0</v>
      </c>
      <c r="O22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252" s="8">
        <f>Inventory[[#This Row],[Current_Inventory]]*Inventory[[#This Row],[Unit_Cost]]</f>
        <v>1025141.25</v>
      </c>
      <c r="Q2252" t="str">
        <f>IF(Inventory[[#This Row],[Stockout_Risk_Score]] &gt;= 0.8, "Critical",
   IF(Inventory[[#This Row],[Stockout_Risk_Score]] &gt;= 0.6, "High",
      IF(Inventory[[#This Row],[Stockout_Risk_Score]] &gt;= 0.3, "Medium", "Low")
   )
)</f>
        <v>Medium</v>
      </c>
      <c r="R2252">
        <f>Inventory[[#This Row],[Lead_Time_Days]]*0.8</f>
        <v>6.4</v>
      </c>
      <c r="S2252">
        <f>MAX(0,Inventory[[#This Row],[Daily_Demand]]*Inventory[[#This Row],[Adj_Lead_Time]]+Inventory[[#This Row],[Safety_Stock]]-Inventory[[#This Row],[Current_Inventory]])</f>
        <v>0</v>
      </c>
    </row>
    <row r="2253" spans="1:19" x14ac:dyDescent="0.25">
      <c r="A2253">
        <v>2252</v>
      </c>
      <c r="B2253" t="s">
        <v>2274</v>
      </c>
      <c r="C2253" s="4" t="s">
        <v>41</v>
      </c>
      <c r="D2253" t="s">
        <v>18</v>
      </c>
      <c r="E2253" s="4">
        <v>117</v>
      </c>
      <c r="F2253" s="4">
        <v>2</v>
      </c>
      <c r="G2253" s="4">
        <v>358</v>
      </c>
      <c r="H2253" s="4">
        <v>198</v>
      </c>
      <c r="I2253" s="4">
        <v>347</v>
      </c>
      <c r="J2253" s="6">
        <v>1166.04</v>
      </c>
      <c r="K2253" s="4">
        <v>0.47799999999999998</v>
      </c>
      <c r="L2253" s="4" t="s">
        <v>27</v>
      </c>
      <c r="M2253" s="4">
        <f>Inventory[[#This Row],[Daily_Demand]]*Inventory[[#This Row],[Lead_Time_Days]]</f>
        <v>234</v>
      </c>
      <c r="N2253" s="4">
        <f>MAX(0, Inventory[[#This Row],[Demand_Duration_Lead_time]]+Inventory[[#This Row],[Safety_Stock]]-Inventory[[#This Row],[Current_Inventory]])</f>
        <v>74</v>
      </c>
      <c r="O22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53" s="8">
        <f>Inventory[[#This Row],[Current_Inventory]]*Inventory[[#This Row],[Unit_Cost]]</f>
        <v>417442.32</v>
      </c>
      <c r="Q2253" t="str">
        <f>IF(Inventory[[#This Row],[Stockout_Risk_Score]] &gt;= 0.8, "Critical",
   IF(Inventory[[#This Row],[Stockout_Risk_Score]] &gt;= 0.6, "High",
      IF(Inventory[[#This Row],[Stockout_Risk_Score]] &gt;= 0.3, "Medium", "Low")
   )
)</f>
        <v>Medium</v>
      </c>
      <c r="R2253">
        <f>Inventory[[#This Row],[Lead_Time_Days]]*0.8</f>
        <v>1.6</v>
      </c>
      <c r="S2253">
        <f>MAX(0,Inventory[[#This Row],[Daily_Demand]]*Inventory[[#This Row],[Adj_Lead_Time]]+Inventory[[#This Row],[Safety_Stock]]-Inventory[[#This Row],[Current_Inventory]])</f>
        <v>27.200000000000045</v>
      </c>
    </row>
    <row r="2254" spans="1:19" x14ac:dyDescent="0.25">
      <c r="A2254">
        <v>2253</v>
      </c>
      <c r="B2254" t="s">
        <v>2275</v>
      </c>
      <c r="C2254" s="4" t="s">
        <v>41</v>
      </c>
      <c r="D2254" t="s">
        <v>14</v>
      </c>
      <c r="E2254" s="4">
        <v>182</v>
      </c>
      <c r="F2254" s="4">
        <v>7</v>
      </c>
      <c r="G2254" s="4">
        <v>550</v>
      </c>
      <c r="H2254" s="4">
        <v>173</v>
      </c>
      <c r="I2254" s="4">
        <v>78</v>
      </c>
      <c r="J2254" s="6">
        <v>1394.16</v>
      </c>
      <c r="K2254" s="4">
        <v>0.80800000000000005</v>
      </c>
      <c r="L2254" s="4" t="s">
        <v>19</v>
      </c>
      <c r="M2254" s="4">
        <f>Inventory[[#This Row],[Daily_Demand]]*Inventory[[#This Row],[Lead_Time_Days]]</f>
        <v>1274</v>
      </c>
      <c r="N2254" s="4">
        <f>MAX(0, Inventory[[#This Row],[Demand_Duration_Lead_time]]+Inventory[[#This Row],[Safety_Stock]]-Inventory[[#This Row],[Current_Inventory]])</f>
        <v>897</v>
      </c>
      <c r="O22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54" s="8">
        <f>Inventory[[#This Row],[Current_Inventory]]*Inventory[[#This Row],[Unit_Cost]]</f>
        <v>766788</v>
      </c>
      <c r="Q2254" t="str">
        <f>IF(Inventory[[#This Row],[Stockout_Risk_Score]] &gt;= 0.8, "Critical",
   IF(Inventory[[#This Row],[Stockout_Risk_Score]] &gt;= 0.6, "High",
      IF(Inventory[[#This Row],[Stockout_Risk_Score]] &gt;= 0.3, "Medium", "Low")
   )
)</f>
        <v>Critical</v>
      </c>
      <c r="R2254">
        <f>Inventory[[#This Row],[Lead_Time_Days]]*0.8</f>
        <v>5.6000000000000005</v>
      </c>
      <c r="S2254">
        <f>MAX(0,Inventory[[#This Row],[Daily_Demand]]*Inventory[[#This Row],[Adj_Lead_Time]]+Inventory[[#This Row],[Safety_Stock]]-Inventory[[#This Row],[Current_Inventory]])</f>
        <v>642.20000000000005</v>
      </c>
    </row>
    <row r="2255" spans="1:19" x14ac:dyDescent="0.25">
      <c r="A2255">
        <v>2254</v>
      </c>
      <c r="B2255" t="s">
        <v>2276</v>
      </c>
      <c r="C2255" s="4" t="s">
        <v>41</v>
      </c>
      <c r="D2255" t="s">
        <v>18</v>
      </c>
      <c r="E2255" s="4">
        <v>69</v>
      </c>
      <c r="F2255" s="4">
        <v>9</v>
      </c>
      <c r="G2255" s="4">
        <v>711</v>
      </c>
      <c r="H2255" s="4">
        <v>135</v>
      </c>
      <c r="I2255" s="4">
        <v>304</v>
      </c>
      <c r="J2255" s="6">
        <v>1964.63</v>
      </c>
      <c r="K2255" s="4">
        <v>0.56499999999999995</v>
      </c>
      <c r="L2255" s="4" t="s">
        <v>19</v>
      </c>
      <c r="M2255" s="4">
        <f>Inventory[[#This Row],[Daily_Demand]]*Inventory[[#This Row],[Lead_Time_Days]]</f>
        <v>621</v>
      </c>
      <c r="N2255" s="4">
        <f>MAX(0, Inventory[[#This Row],[Demand_Duration_Lead_time]]+Inventory[[#This Row],[Safety_Stock]]-Inventory[[#This Row],[Current_Inventory]])</f>
        <v>45</v>
      </c>
      <c r="O22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55" s="8">
        <f>Inventory[[#This Row],[Current_Inventory]]*Inventory[[#This Row],[Unit_Cost]]</f>
        <v>1396851.9300000002</v>
      </c>
      <c r="Q2255" t="str">
        <f>IF(Inventory[[#This Row],[Stockout_Risk_Score]] &gt;= 0.8, "Critical",
   IF(Inventory[[#This Row],[Stockout_Risk_Score]] &gt;= 0.6, "High",
      IF(Inventory[[#This Row],[Stockout_Risk_Score]] &gt;= 0.3, "Medium", "Low")
   )
)</f>
        <v>Medium</v>
      </c>
      <c r="R2255">
        <f>Inventory[[#This Row],[Lead_Time_Days]]*0.8</f>
        <v>7.2</v>
      </c>
      <c r="S2255">
        <f>MAX(0,Inventory[[#This Row],[Daily_Demand]]*Inventory[[#This Row],[Adj_Lead_Time]]+Inventory[[#This Row],[Safety_Stock]]-Inventory[[#This Row],[Current_Inventory]])</f>
        <v>0</v>
      </c>
    </row>
    <row r="2256" spans="1:19" x14ac:dyDescent="0.25">
      <c r="A2256">
        <v>2255</v>
      </c>
      <c r="B2256" t="s">
        <v>2277</v>
      </c>
      <c r="C2256" s="4" t="s">
        <v>26</v>
      </c>
      <c r="D2256" t="s">
        <v>18</v>
      </c>
      <c r="E2256" s="4">
        <v>112</v>
      </c>
      <c r="F2256" s="4">
        <v>6</v>
      </c>
      <c r="G2256" s="4">
        <v>181</v>
      </c>
      <c r="H2256" s="4">
        <v>220</v>
      </c>
      <c r="I2256" s="4">
        <v>191</v>
      </c>
      <c r="J2256" s="6">
        <v>801.06</v>
      </c>
      <c r="K2256" s="4">
        <v>0.88800000000000001</v>
      </c>
      <c r="L2256" s="4" t="s">
        <v>27</v>
      </c>
      <c r="M2256" s="4">
        <f>Inventory[[#This Row],[Daily_Demand]]*Inventory[[#This Row],[Lead_Time_Days]]</f>
        <v>672</v>
      </c>
      <c r="N2256" s="4">
        <f>MAX(0, Inventory[[#This Row],[Demand_Duration_Lead_time]]+Inventory[[#This Row],[Safety_Stock]]-Inventory[[#This Row],[Current_Inventory]])</f>
        <v>711</v>
      </c>
      <c r="O22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56" s="8">
        <f>Inventory[[#This Row],[Current_Inventory]]*Inventory[[#This Row],[Unit_Cost]]</f>
        <v>144991.85999999999</v>
      </c>
      <c r="Q2256" t="str">
        <f>IF(Inventory[[#This Row],[Stockout_Risk_Score]] &gt;= 0.8, "Critical",
   IF(Inventory[[#This Row],[Stockout_Risk_Score]] &gt;= 0.6, "High",
      IF(Inventory[[#This Row],[Stockout_Risk_Score]] &gt;= 0.3, "Medium", "Low")
   )
)</f>
        <v>Critical</v>
      </c>
      <c r="R2256">
        <f>Inventory[[#This Row],[Lead_Time_Days]]*0.8</f>
        <v>4.8000000000000007</v>
      </c>
      <c r="S2256">
        <f>MAX(0,Inventory[[#This Row],[Daily_Demand]]*Inventory[[#This Row],[Adj_Lead_Time]]+Inventory[[#This Row],[Safety_Stock]]-Inventory[[#This Row],[Current_Inventory]])</f>
        <v>576.60000000000014</v>
      </c>
    </row>
    <row r="2257" spans="1:19" x14ac:dyDescent="0.25">
      <c r="A2257">
        <v>2256</v>
      </c>
      <c r="B2257" t="s">
        <v>2278</v>
      </c>
      <c r="C2257" s="4" t="s">
        <v>13</v>
      </c>
      <c r="D2257" t="s">
        <v>14</v>
      </c>
      <c r="E2257" s="4">
        <v>24</v>
      </c>
      <c r="F2257" s="4">
        <v>13</v>
      </c>
      <c r="G2257" s="4">
        <v>80</v>
      </c>
      <c r="H2257" s="4">
        <v>106</v>
      </c>
      <c r="I2257" s="4">
        <v>183</v>
      </c>
      <c r="J2257" s="6">
        <v>1439.42</v>
      </c>
      <c r="K2257" s="4">
        <v>0.51400000000000001</v>
      </c>
      <c r="L2257" s="4" t="s">
        <v>15</v>
      </c>
      <c r="M2257" s="4">
        <f>Inventory[[#This Row],[Daily_Demand]]*Inventory[[#This Row],[Lead_Time_Days]]</f>
        <v>312</v>
      </c>
      <c r="N2257" s="4">
        <f>MAX(0, Inventory[[#This Row],[Demand_Duration_Lead_time]]+Inventory[[#This Row],[Safety_Stock]]-Inventory[[#This Row],[Current_Inventory]])</f>
        <v>338</v>
      </c>
      <c r="O22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57" s="8">
        <f>Inventory[[#This Row],[Current_Inventory]]*Inventory[[#This Row],[Unit_Cost]]</f>
        <v>115153.60000000001</v>
      </c>
      <c r="Q2257" t="str">
        <f>IF(Inventory[[#This Row],[Stockout_Risk_Score]] &gt;= 0.8, "Critical",
   IF(Inventory[[#This Row],[Stockout_Risk_Score]] &gt;= 0.6, "High",
      IF(Inventory[[#This Row],[Stockout_Risk_Score]] &gt;= 0.3, "Medium", "Low")
   )
)</f>
        <v>Medium</v>
      </c>
      <c r="R2257">
        <f>Inventory[[#This Row],[Lead_Time_Days]]*0.8</f>
        <v>10.4</v>
      </c>
      <c r="S2257">
        <f>MAX(0,Inventory[[#This Row],[Daily_Demand]]*Inventory[[#This Row],[Adj_Lead_Time]]+Inventory[[#This Row],[Safety_Stock]]-Inventory[[#This Row],[Current_Inventory]])</f>
        <v>275.60000000000002</v>
      </c>
    </row>
    <row r="2258" spans="1:19" x14ac:dyDescent="0.25">
      <c r="A2258">
        <v>2257</v>
      </c>
      <c r="B2258" t="s">
        <v>2279</v>
      </c>
      <c r="C2258" s="4" t="s">
        <v>17</v>
      </c>
      <c r="D2258" t="s">
        <v>22</v>
      </c>
      <c r="E2258" s="4">
        <v>184</v>
      </c>
      <c r="F2258" s="4">
        <v>3</v>
      </c>
      <c r="G2258" s="4">
        <v>104</v>
      </c>
      <c r="H2258" s="4">
        <v>56</v>
      </c>
      <c r="I2258" s="4">
        <v>193</v>
      </c>
      <c r="J2258" s="6">
        <v>751.08</v>
      </c>
      <c r="K2258" s="4">
        <v>0.22500000000000001</v>
      </c>
      <c r="L2258" s="4" t="s">
        <v>15</v>
      </c>
      <c r="M2258" s="4">
        <f>Inventory[[#This Row],[Daily_Demand]]*Inventory[[#This Row],[Lead_Time_Days]]</f>
        <v>552</v>
      </c>
      <c r="N2258" s="4">
        <f>MAX(0, Inventory[[#This Row],[Demand_Duration_Lead_time]]+Inventory[[#This Row],[Safety_Stock]]-Inventory[[#This Row],[Current_Inventory]])</f>
        <v>504</v>
      </c>
      <c r="O22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58" s="8">
        <f>Inventory[[#This Row],[Current_Inventory]]*Inventory[[#This Row],[Unit_Cost]]</f>
        <v>78112.320000000007</v>
      </c>
      <c r="Q2258" t="str">
        <f>IF(Inventory[[#This Row],[Stockout_Risk_Score]] &gt;= 0.8, "Critical",
   IF(Inventory[[#This Row],[Stockout_Risk_Score]] &gt;= 0.6, "High",
      IF(Inventory[[#This Row],[Stockout_Risk_Score]] &gt;= 0.3, "Medium", "Low")
   )
)</f>
        <v>Low</v>
      </c>
      <c r="R2258">
        <f>Inventory[[#This Row],[Lead_Time_Days]]*0.8</f>
        <v>2.4000000000000004</v>
      </c>
      <c r="S2258">
        <f>MAX(0,Inventory[[#This Row],[Daily_Demand]]*Inventory[[#This Row],[Adj_Lead_Time]]+Inventory[[#This Row],[Safety_Stock]]-Inventory[[#This Row],[Current_Inventory]])</f>
        <v>393.60000000000008</v>
      </c>
    </row>
    <row r="2259" spans="1:19" x14ac:dyDescent="0.25">
      <c r="A2259">
        <v>2258</v>
      </c>
      <c r="B2259" t="s">
        <v>2280</v>
      </c>
      <c r="C2259" s="4" t="s">
        <v>41</v>
      </c>
      <c r="D2259" t="s">
        <v>22</v>
      </c>
      <c r="E2259" s="4">
        <v>41</v>
      </c>
      <c r="F2259" s="4">
        <v>6</v>
      </c>
      <c r="G2259" s="4">
        <v>566</v>
      </c>
      <c r="H2259" s="4">
        <v>233</v>
      </c>
      <c r="I2259" s="4">
        <v>346</v>
      </c>
      <c r="J2259" s="6">
        <v>1715.86</v>
      </c>
      <c r="K2259" s="4">
        <v>0.129</v>
      </c>
      <c r="L2259" s="4" t="s">
        <v>15</v>
      </c>
      <c r="M2259" s="4">
        <f>Inventory[[#This Row],[Daily_Demand]]*Inventory[[#This Row],[Lead_Time_Days]]</f>
        <v>246</v>
      </c>
      <c r="N2259" s="4">
        <f>MAX(0, Inventory[[#This Row],[Demand_Duration_Lead_time]]+Inventory[[#This Row],[Safety_Stock]]-Inventory[[#This Row],[Current_Inventory]])</f>
        <v>0</v>
      </c>
      <c r="O22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59" s="8">
        <f>Inventory[[#This Row],[Current_Inventory]]*Inventory[[#This Row],[Unit_Cost]]</f>
        <v>971176.75999999989</v>
      </c>
      <c r="Q2259" t="str">
        <f>IF(Inventory[[#This Row],[Stockout_Risk_Score]] &gt;= 0.8, "Critical",
   IF(Inventory[[#This Row],[Stockout_Risk_Score]] &gt;= 0.6, "High",
      IF(Inventory[[#This Row],[Stockout_Risk_Score]] &gt;= 0.3, "Medium", "Low")
   )
)</f>
        <v>Low</v>
      </c>
      <c r="R2259">
        <f>Inventory[[#This Row],[Lead_Time_Days]]*0.8</f>
        <v>4.8000000000000007</v>
      </c>
      <c r="S2259">
        <f>MAX(0,Inventory[[#This Row],[Daily_Demand]]*Inventory[[#This Row],[Adj_Lead_Time]]+Inventory[[#This Row],[Safety_Stock]]-Inventory[[#This Row],[Current_Inventory]])</f>
        <v>0</v>
      </c>
    </row>
    <row r="2260" spans="1:19" x14ac:dyDescent="0.25">
      <c r="A2260">
        <v>2259</v>
      </c>
      <c r="B2260" t="s">
        <v>2281</v>
      </c>
      <c r="C2260" s="4" t="s">
        <v>26</v>
      </c>
      <c r="D2260" t="s">
        <v>18</v>
      </c>
      <c r="E2260" s="4">
        <v>76</v>
      </c>
      <c r="F2260" s="4">
        <v>9</v>
      </c>
      <c r="G2260" s="4">
        <v>509</v>
      </c>
      <c r="H2260" s="4">
        <v>66</v>
      </c>
      <c r="I2260" s="4">
        <v>390</v>
      </c>
      <c r="J2260" s="6">
        <v>1723.16</v>
      </c>
      <c r="K2260" s="4">
        <v>0.86799999999999999</v>
      </c>
      <c r="L2260" s="4" t="s">
        <v>27</v>
      </c>
      <c r="M2260" s="4">
        <f>Inventory[[#This Row],[Daily_Demand]]*Inventory[[#This Row],[Lead_Time_Days]]</f>
        <v>684</v>
      </c>
      <c r="N2260" s="4">
        <f>MAX(0, Inventory[[#This Row],[Demand_Duration_Lead_time]]+Inventory[[#This Row],[Safety_Stock]]-Inventory[[#This Row],[Current_Inventory]])</f>
        <v>241</v>
      </c>
      <c r="O22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60" s="8">
        <f>Inventory[[#This Row],[Current_Inventory]]*Inventory[[#This Row],[Unit_Cost]]</f>
        <v>877088.44000000006</v>
      </c>
      <c r="Q2260" t="str">
        <f>IF(Inventory[[#This Row],[Stockout_Risk_Score]] &gt;= 0.8, "Critical",
   IF(Inventory[[#This Row],[Stockout_Risk_Score]] &gt;= 0.6, "High",
      IF(Inventory[[#This Row],[Stockout_Risk_Score]] &gt;= 0.3, "Medium", "Low")
   )
)</f>
        <v>Critical</v>
      </c>
      <c r="R2260">
        <f>Inventory[[#This Row],[Lead_Time_Days]]*0.8</f>
        <v>7.2</v>
      </c>
      <c r="S2260">
        <f>MAX(0,Inventory[[#This Row],[Daily_Demand]]*Inventory[[#This Row],[Adj_Lead_Time]]+Inventory[[#This Row],[Safety_Stock]]-Inventory[[#This Row],[Current_Inventory]])</f>
        <v>104.20000000000005</v>
      </c>
    </row>
    <row r="2261" spans="1:19" x14ac:dyDescent="0.25">
      <c r="A2261">
        <v>2260</v>
      </c>
      <c r="B2261" t="s">
        <v>2282</v>
      </c>
      <c r="C2261" s="4" t="s">
        <v>26</v>
      </c>
      <c r="D2261" t="s">
        <v>22</v>
      </c>
      <c r="E2261" s="4">
        <v>31</v>
      </c>
      <c r="F2261" s="4">
        <v>3</v>
      </c>
      <c r="G2261" s="4">
        <v>24</v>
      </c>
      <c r="H2261" s="4">
        <v>84</v>
      </c>
      <c r="I2261" s="4">
        <v>294</v>
      </c>
      <c r="J2261" s="6">
        <v>1809.42</v>
      </c>
      <c r="K2261" s="4">
        <v>5.6000000000000001E-2</v>
      </c>
      <c r="L2261" s="4" t="s">
        <v>19</v>
      </c>
      <c r="M2261" s="4">
        <f>Inventory[[#This Row],[Daily_Demand]]*Inventory[[#This Row],[Lead_Time_Days]]</f>
        <v>93</v>
      </c>
      <c r="N2261" s="4">
        <f>MAX(0, Inventory[[#This Row],[Demand_Duration_Lead_time]]+Inventory[[#This Row],[Safety_Stock]]-Inventory[[#This Row],[Current_Inventory]])</f>
        <v>153</v>
      </c>
      <c r="O22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61" s="8">
        <f>Inventory[[#This Row],[Current_Inventory]]*Inventory[[#This Row],[Unit_Cost]]</f>
        <v>43426.080000000002</v>
      </c>
      <c r="Q2261" t="str">
        <f>IF(Inventory[[#This Row],[Stockout_Risk_Score]] &gt;= 0.8, "Critical",
   IF(Inventory[[#This Row],[Stockout_Risk_Score]] &gt;= 0.6, "High",
      IF(Inventory[[#This Row],[Stockout_Risk_Score]] &gt;= 0.3, "Medium", "Low")
   )
)</f>
        <v>Low</v>
      </c>
      <c r="R2261">
        <f>Inventory[[#This Row],[Lead_Time_Days]]*0.8</f>
        <v>2.4000000000000004</v>
      </c>
      <c r="S2261">
        <f>MAX(0,Inventory[[#This Row],[Daily_Demand]]*Inventory[[#This Row],[Adj_Lead_Time]]+Inventory[[#This Row],[Safety_Stock]]-Inventory[[#This Row],[Current_Inventory]])</f>
        <v>134.4</v>
      </c>
    </row>
    <row r="2262" spans="1:19" x14ac:dyDescent="0.25">
      <c r="A2262">
        <v>2261</v>
      </c>
      <c r="B2262" t="s">
        <v>2283</v>
      </c>
      <c r="C2262" s="4" t="s">
        <v>26</v>
      </c>
      <c r="D2262" t="s">
        <v>22</v>
      </c>
      <c r="E2262" s="4">
        <v>179</v>
      </c>
      <c r="F2262" s="4">
        <v>2</v>
      </c>
      <c r="G2262" s="4">
        <v>95</v>
      </c>
      <c r="H2262" s="4">
        <v>263</v>
      </c>
      <c r="I2262" s="4">
        <v>303</v>
      </c>
      <c r="J2262" s="6">
        <v>60.65</v>
      </c>
      <c r="K2262" s="4">
        <v>0.11799999999999999</v>
      </c>
      <c r="L2262" s="4" t="s">
        <v>15</v>
      </c>
      <c r="M2262" s="4">
        <f>Inventory[[#This Row],[Daily_Demand]]*Inventory[[#This Row],[Lead_Time_Days]]</f>
        <v>358</v>
      </c>
      <c r="N2262" s="4">
        <f>MAX(0, Inventory[[#This Row],[Demand_Duration_Lead_time]]+Inventory[[#This Row],[Safety_Stock]]-Inventory[[#This Row],[Current_Inventory]])</f>
        <v>526</v>
      </c>
      <c r="O22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62" s="8">
        <f>Inventory[[#This Row],[Current_Inventory]]*Inventory[[#This Row],[Unit_Cost]]</f>
        <v>5761.75</v>
      </c>
      <c r="Q2262" t="str">
        <f>IF(Inventory[[#This Row],[Stockout_Risk_Score]] &gt;= 0.8, "Critical",
   IF(Inventory[[#This Row],[Stockout_Risk_Score]] &gt;= 0.6, "High",
      IF(Inventory[[#This Row],[Stockout_Risk_Score]] &gt;= 0.3, "Medium", "Low")
   )
)</f>
        <v>Low</v>
      </c>
      <c r="R2262">
        <f>Inventory[[#This Row],[Lead_Time_Days]]*0.8</f>
        <v>1.6</v>
      </c>
      <c r="S2262">
        <f>MAX(0,Inventory[[#This Row],[Daily_Demand]]*Inventory[[#This Row],[Adj_Lead_Time]]+Inventory[[#This Row],[Safety_Stock]]-Inventory[[#This Row],[Current_Inventory]])</f>
        <v>454.40000000000009</v>
      </c>
    </row>
    <row r="2263" spans="1:19" x14ac:dyDescent="0.25">
      <c r="A2263">
        <v>2262</v>
      </c>
      <c r="B2263" t="s">
        <v>2284</v>
      </c>
      <c r="C2263" s="4" t="s">
        <v>13</v>
      </c>
      <c r="D2263" t="s">
        <v>14</v>
      </c>
      <c r="E2263" s="4">
        <v>127</v>
      </c>
      <c r="F2263" s="4">
        <v>5</v>
      </c>
      <c r="G2263" s="4">
        <v>272</v>
      </c>
      <c r="H2263" s="4">
        <v>160</v>
      </c>
      <c r="I2263" s="4">
        <v>54</v>
      </c>
      <c r="J2263" s="6">
        <v>631.47</v>
      </c>
      <c r="K2263" s="4">
        <v>6.4000000000000001E-2</v>
      </c>
      <c r="L2263" s="4" t="s">
        <v>27</v>
      </c>
      <c r="M2263" s="4">
        <f>Inventory[[#This Row],[Daily_Demand]]*Inventory[[#This Row],[Lead_Time_Days]]</f>
        <v>635</v>
      </c>
      <c r="N2263" s="4">
        <f>MAX(0, Inventory[[#This Row],[Demand_Duration_Lead_time]]+Inventory[[#This Row],[Safety_Stock]]-Inventory[[#This Row],[Current_Inventory]])</f>
        <v>523</v>
      </c>
      <c r="O22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63" s="8">
        <f>Inventory[[#This Row],[Current_Inventory]]*Inventory[[#This Row],[Unit_Cost]]</f>
        <v>171759.84</v>
      </c>
      <c r="Q2263" t="str">
        <f>IF(Inventory[[#This Row],[Stockout_Risk_Score]] &gt;= 0.8, "Critical",
   IF(Inventory[[#This Row],[Stockout_Risk_Score]] &gt;= 0.6, "High",
      IF(Inventory[[#This Row],[Stockout_Risk_Score]] &gt;= 0.3, "Medium", "Low")
   )
)</f>
        <v>Low</v>
      </c>
      <c r="R2263">
        <f>Inventory[[#This Row],[Lead_Time_Days]]*0.8</f>
        <v>4</v>
      </c>
      <c r="S2263">
        <f>MAX(0,Inventory[[#This Row],[Daily_Demand]]*Inventory[[#This Row],[Adj_Lead_Time]]+Inventory[[#This Row],[Safety_Stock]]-Inventory[[#This Row],[Current_Inventory]])</f>
        <v>396</v>
      </c>
    </row>
    <row r="2264" spans="1:19" x14ac:dyDescent="0.25">
      <c r="A2264">
        <v>2263</v>
      </c>
      <c r="B2264" t="s">
        <v>2285</v>
      </c>
      <c r="C2264" s="4" t="s">
        <v>17</v>
      </c>
      <c r="D2264" t="s">
        <v>18</v>
      </c>
      <c r="E2264" s="4">
        <v>138</v>
      </c>
      <c r="F2264" s="4">
        <v>5</v>
      </c>
      <c r="G2264" s="4">
        <v>26</v>
      </c>
      <c r="H2264" s="4">
        <v>68</v>
      </c>
      <c r="I2264" s="4">
        <v>315</v>
      </c>
      <c r="J2264" s="6">
        <v>311.14999999999998</v>
      </c>
      <c r="K2264" s="4">
        <v>0.42399999999999999</v>
      </c>
      <c r="L2264" s="4" t="s">
        <v>27</v>
      </c>
      <c r="M2264" s="4">
        <f>Inventory[[#This Row],[Daily_Demand]]*Inventory[[#This Row],[Lead_Time_Days]]</f>
        <v>690</v>
      </c>
      <c r="N2264" s="4">
        <f>MAX(0, Inventory[[#This Row],[Demand_Duration_Lead_time]]+Inventory[[#This Row],[Safety_Stock]]-Inventory[[#This Row],[Current_Inventory]])</f>
        <v>732</v>
      </c>
      <c r="O22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64" s="8">
        <f>Inventory[[#This Row],[Current_Inventory]]*Inventory[[#This Row],[Unit_Cost]]</f>
        <v>8089.9</v>
      </c>
      <c r="Q2264" t="str">
        <f>IF(Inventory[[#This Row],[Stockout_Risk_Score]] &gt;= 0.8, "Critical",
   IF(Inventory[[#This Row],[Stockout_Risk_Score]] &gt;= 0.6, "High",
      IF(Inventory[[#This Row],[Stockout_Risk_Score]] &gt;= 0.3, "Medium", "Low")
   )
)</f>
        <v>Medium</v>
      </c>
      <c r="R2264">
        <f>Inventory[[#This Row],[Lead_Time_Days]]*0.8</f>
        <v>4</v>
      </c>
      <c r="S2264">
        <f>MAX(0,Inventory[[#This Row],[Daily_Demand]]*Inventory[[#This Row],[Adj_Lead_Time]]+Inventory[[#This Row],[Safety_Stock]]-Inventory[[#This Row],[Current_Inventory]])</f>
        <v>594</v>
      </c>
    </row>
    <row r="2265" spans="1:19" x14ac:dyDescent="0.25">
      <c r="A2265">
        <v>2264</v>
      </c>
      <c r="B2265" t="s">
        <v>2286</v>
      </c>
      <c r="C2265" s="4" t="s">
        <v>13</v>
      </c>
      <c r="D2265" t="s">
        <v>18</v>
      </c>
      <c r="E2265" s="4">
        <v>192</v>
      </c>
      <c r="F2265" s="4">
        <v>10</v>
      </c>
      <c r="G2265" s="4">
        <v>700</v>
      </c>
      <c r="H2265" s="4">
        <v>95</v>
      </c>
      <c r="I2265" s="4">
        <v>288</v>
      </c>
      <c r="J2265" s="6">
        <v>935.27</v>
      </c>
      <c r="K2265" s="4">
        <v>0.53300000000000003</v>
      </c>
      <c r="L2265" s="4" t="s">
        <v>15</v>
      </c>
      <c r="M2265" s="4">
        <f>Inventory[[#This Row],[Daily_Demand]]*Inventory[[#This Row],[Lead_Time_Days]]</f>
        <v>1920</v>
      </c>
      <c r="N2265" s="4">
        <f>MAX(0, Inventory[[#This Row],[Demand_Duration_Lead_time]]+Inventory[[#This Row],[Safety_Stock]]-Inventory[[#This Row],[Current_Inventory]])</f>
        <v>1315</v>
      </c>
      <c r="O22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65" s="8">
        <f>Inventory[[#This Row],[Current_Inventory]]*Inventory[[#This Row],[Unit_Cost]]</f>
        <v>654689</v>
      </c>
      <c r="Q2265" t="str">
        <f>IF(Inventory[[#This Row],[Stockout_Risk_Score]] &gt;= 0.8, "Critical",
   IF(Inventory[[#This Row],[Stockout_Risk_Score]] &gt;= 0.6, "High",
      IF(Inventory[[#This Row],[Stockout_Risk_Score]] &gt;= 0.3, "Medium", "Low")
   )
)</f>
        <v>Medium</v>
      </c>
      <c r="R2265">
        <f>Inventory[[#This Row],[Lead_Time_Days]]*0.8</f>
        <v>8</v>
      </c>
      <c r="S2265">
        <f>MAX(0,Inventory[[#This Row],[Daily_Demand]]*Inventory[[#This Row],[Adj_Lead_Time]]+Inventory[[#This Row],[Safety_Stock]]-Inventory[[#This Row],[Current_Inventory]])</f>
        <v>931</v>
      </c>
    </row>
    <row r="2266" spans="1:19" x14ac:dyDescent="0.25">
      <c r="A2266">
        <v>2265</v>
      </c>
      <c r="B2266" t="s">
        <v>2287</v>
      </c>
      <c r="C2266" s="4" t="s">
        <v>21</v>
      </c>
      <c r="D2266" t="s">
        <v>14</v>
      </c>
      <c r="E2266" s="4">
        <v>49</v>
      </c>
      <c r="F2266" s="4">
        <v>4</v>
      </c>
      <c r="G2266" s="4">
        <v>661</v>
      </c>
      <c r="H2266" s="4">
        <v>179</v>
      </c>
      <c r="I2266" s="4">
        <v>299</v>
      </c>
      <c r="J2266" s="6">
        <v>1016.13</v>
      </c>
      <c r="K2266" s="4">
        <v>0.02</v>
      </c>
      <c r="L2266" s="4" t="s">
        <v>27</v>
      </c>
      <c r="M2266" s="4">
        <f>Inventory[[#This Row],[Daily_Demand]]*Inventory[[#This Row],[Lead_Time_Days]]</f>
        <v>196</v>
      </c>
      <c r="N2266" s="4">
        <f>MAX(0, Inventory[[#This Row],[Demand_Duration_Lead_time]]+Inventory[[#This Row],[Safety_Stock]]-Inventory[[#This Row],[Current_Inventory]])</f>
        <v>0</v>
      </c>
      <c r="O22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66" s="8">
        <f>Inventory[[#This Row],[Current_Inventory]]*Inventory[[#This Row],[Unit_Cost]]</f>
        <v>671661.93</v>
      </c>
      <c r="Q2266" t="str">
        <f>IF(Inventory[[#This Row],[Stockout_Risk_Score]] &gt;= 0.8, "Critical",
   IF(Inventory[[#This Row],[Stockout_Risk_Score]] &gt;= 0.6, "High",
      IF(Inventory[[#This Row],[Stockout_Risk_Score]] &gt;= 0.3, "Medium", "Low")
   )
)</f>
        <v>Low</v>
      </c>
      <c r="R2266">
        <f>Inventory[[#This Row],[Lead_Time_Days]]*0.8</f>
        <v>3.2</v>
      </c>
      <c r="S2266">
        <f>MAX(0,Inventory[[#This Row],[Daily_Demand]]*Inventory[[#This Row],[Adj_Lead_Time]]+Inventory[[#This Row],[Safety_Stock]]-Inventory[[#This Row],[Current_Inventory]])</f>
        <v>0</v>
      </c>
    </row>
    <row r="2267" spans="1:19" x14ac:dyDescent="0.25">
      <c r="A2267">
        <v>2266</v>
      </c>
      <c r="B2267" t="s">
        <v>2288</v>
      </c>
      <c r="C2267" s="4" t="s">
        <v>26</v>
      </c>
      <c r="D2267" t="s">
        <v>22</v>
      </c>
      <c r="E2267" s="4">
        <v>176</v>
      </c>
      <c r="F2267" s="4">
        <v>5</v>
      </c>
      <c r="G2267" s="4">
        <v>492</v>
      </c>
      <c r="H2267" s="4">
        <v>155</v>
      </c>
      <c r="I2267" s="4">
        <v>340</v>
      </c>
      <c r="J2267" s="6">
        <v>549.01</v>
      </c>
      <c r="K2267" s="4">
        <v>0.51600000000000001</v>
      </c>
      <c r="L2267" s="4" t="s">
        <v>15</v>
      </c>
      <c r="M2267" s="4">
        <f>Inventory[[#This Row],[Daily_Demand]]*Inventory[[#This Row],[Lead_Time_Days]]</f>
        <v>880</v>
      </c>
      <c r="N2267" s="4">
        <f>MAX(0, Inventory[[#This Row],[Demand_Duration_Lead_time]]+Inventory[[#This Row],[Safety_Stock]]-Inventory[[#This Row],[Current_Inventory]])</f>
        <v>543</v>
      </c>
      <c r="O22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67" s="8">
        <f>Inventory[[#This Row],[Current_Inventory]]*Inventory[[#This Row],[Unit_Cost]]</f>
        <v>270112.92</v>
      </c>
      <c r="Q2267" t="str">
        <f>IF(Inventory[[#This Row],[Stockout_Risk_Score]] &gt;= 0.8, "Critical",
   IF(Inventory[[#This Row],[Stockout_Risk_Score]] &gt;= 0.6, "High",
      IF(Inventory[[#This Row],[Stockout_Risk_Score]] &gt;= 0.3, "Medium", "Low")
   )
)</f>
        <v>Medium</v>
      </c>
      <c r="R2267">
        <f>Inventory[[#This Row],[Lead_Time_Days]]*0.8</f>
        <v>4</v>
      </c>
      <c r="S2267">
        <f>MAX(0,Inventory[[#This Row],[Daily_Demand]]*Inventory[[#This Row],[Adj_Lead_Time]]+Inventory[[#This Row],[Safety_Stock]]-Inventory[[#This Row],[Current_Inventory]])</f>
        <v>367</v>
      </c>
    </row>
    <row r="2268" spans="1:19" x14ac:dyDescent="0.25">
      <c r="A2268">
        <v>2267</v>
      </c>
      <c r="B2268" t="s">
        <v>2289</v>
      </c>
      <c r="C2268" s="4" t="s">
        <v>21</v>
      </c>
      <c r="D2268" t="s">
        <v>18</v>
      </c>
      <c r="E2268" s="4">
        <v>87</v>
      </c>
      <c r="F2268" s="4">
        <v>4</v>
      </c>
      <c r="G2268" s="4">
        <v>157</v>
      </c>
      <c r="H2268" s="4">
        <v>42</v>
      </c>
      <c r="I2268" s="4">
        <v>80</v>
      </c>
      <c r="J2268" s="6">
        <v>1460.72</v>
      </c>
      <c r="K2268" s="4">
        <v>0.39400000000000002</v>
      </c>
      <c r="L2268" s="4" t="s">
        <v>15</v>
      </c>
      <c r="M2268" s="4">
        <f>Inventory[[#This Row],[Daily_Demand]]*Inventory[[#This Row],[Lead_Time_Days]]</f>
        <v>348</v>
      </c>
      <c r="N2268" s="4">
        <f>MAX(0, Inventory[[#This Row],[Demand_Duration_Lead_time]]+Inventory[[#This Row],[Safety_Stock]]-Inventory[[#This Row],[Current_Inventory]])</f>
        <v>233</v>
      </c>
      <c r="O22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68" s="8">
        <f>Inventory[[#This Row],[Current_Inventory]]*Inventory[[#This Row],[Unit_Cost]]</f>
        <v>229333.04</v>
      </c>
      <c r="Q2268" t="str">
        <f>IF(Inventory[[#This Row],[Stockout_Risk_Score]] &gt;= 0.8, "Critical",
   IF(Inventory[[#This Row],[Stockout_Risk_Score]] &gt;= 0.6, "High",
      IF(Inventory[[#This Row],[Stockout_Risk_Score]] &gt;= 0.3, "Medium", "Low")
   )
)</f>
        <v>Medium</v>
      </c>
      <c r="R2268">
        <f>Inventory[[#This Row],[Lead_Time_Days]]*0.8</f>
        <v>3.2</v>
      </c>
      <c r="S2268">
        <f>MAX(0,Inventory[[#This Row],[Daily_Demand]]*Inventory[[#This Row],[Adj_Lead_Time]]+Inventory[[#This Row],[Safety_Stock]]-Inventory[[#This Row],[Current_Inventory]])</f>
        <v>163.40000000000003</v>
      </c>
    </row>
    <row r="2269" spans="1:19" x14ac:dyDescent="0.25">
      <c r="A2269">
        <v>2268</v>
      </c>
      <c r="B2269" t="s">
        <v>2290</v>
      </c>
      <c r="C2269" s="4" t="s">
        <v>41</v>
      </c>
      <c r="D2269" t="s">
        <v>22</v>
      </c>
      <c r="E2269" s="4">
        <v>150</v>
      </c>
      <c r="F2269" s="4">
        <v>3</v>
      </c>
      <c r="G2269" s="4">
        <v>377</v>
      </c>
      <c r="H2269" s="4">
        <v>12</v>
      </c>
      <c r="I2269" s="4">
        <v>169</v>
      </c>
      <c r="J2269" s="6">
        <v>576.04999999999995</v>
      </c>
      <c r="K2269" s="4">
        <v>0.77400000000000002</v>
      </c>
      <c r="L2269" s="4" t="s">
        <v>15</v>
      </c>
      <c r="M2269" s="4">
        <f>Inventory[[#This Row],[Daily_Demand]]*Inventory[[#This Row],[Lead_Time_Days]]</f>
        <v>450</v>
      </c>
      <c r="N2269" s="4">
        <f>MAX(0, Inventory[[#This Row],[Demand_Duration_Lead_time]]+Inventory[[#This Row],[Safety_Stock]]-Inventory[[#This Row],[Current_Inventory]])</f>
        <v>85</v>
      </c>
      <c r="O22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69" s="8">
        <f>Inventory[[#This Row],[Current_Inventory]]*Inventory[[#This Row],[Unit_Cost]]</f>
        <v>217170.84999999998</v>
      </c>
      <c r="Q2269" t="str">
        <f>IF(Inventory[[#This Row],[Stockout_Risk_Score]] &gt;= 0.8, "Critical",
   IF(Inventory[[#This Row],[Stockout_Risk_Score]] &gt;= 0.6, "High",
      IF(Inventory[[#This Row],[Stockout_Risk_Score]] &gt;= 0.3, "Medium", "Low")
   )
)</f>
        <v>High</v>
      </c>
      <c r="R2269">
        <f>Inventory[[#This Row],[Lead_Time_Days]]*0.8</f>
        <v>2.4000000000000004</v>
      </c>
      <c r="S2269">
        <f>MAX(0,Inventory[[#This Row],[Daily_Demand]]*Inventory[[#This Row],[Adj_Lead_Time]]+Inventory[[#This Row],[Safety_Stock]]-Inventory[[#This Row],[Current_Inventory]])</f>
        <v>0</v>
      </c>
    </row>
    <row r="2270" spans="1:19" x14ac:dyDescent="0.25">
      <c r="A2270">
        <v>2269</v>
      </c>
      <c r="B2270" t="s">
        <v>2291</v>
      </c>
      <c r="C2270" s="4" t="s">
        <v>41</v>
      </c>
      <c r="D2270" t="s">
        <v>18</v>
      </c>
      <c r="E2270" s="4">
        <v>124</v>
      </c>
      <c r="F2270" s="4">
        <v>5</v>
      </c>
      <c r="G2270" s="4">
        <v>622</v>
      </c>
      <c r="H2270" s="4">
        <v>293</v>
      </c>
      <c r="I2270" s="4">
        <v>128</v>
      </c>
      <c r="J2270" s="6">
        <v>1715.09</v>
      </c>
      <c r="K2270" s="4">
        <v>0.83</v>
      </c>
      <c r="L2270" s="4" t="s">
        <v>19</v>
      </c>
      <c r="M2270" s="4">
        <f>Inventory[[#This Row],[Daily_Demand]]*Inventory[[#This Row],[Lead_Time_Days]]</f>
        <v>620</v>
      </c>
      <c r="N2270" s="4">
        <f>MAX(0, Inventory[[#This Row],[Demand_Duration_Lead_time]]+Inventory[[#This Row],[Safety_Stock]]-Inventory[[#This Row],[Current_Inventory]])</f>
        <v>291</v>
      </c>
      <c r="O22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70" s="8">
        <f>Inventory[[#This Row],[Current_Inventory]]*Inventory[[#This Row],[Unit_Cost]]</f>
        <v>1066785.98</v>
      </c>
      <c r="Q2270" t="str">
        <f>IF(Inventory[[#This Row],[Stockout_Risk_Score]] &gt;= 0.8, "Critical",
   IF(Inventory[[#This Row],[Stockout_Risk_Score]] &gt;= 0.6, "High",
      IF(Inventory[[#This Row],[Stockout_Risk_Score]] &gt;= 0.3, "Medium", "Low")
   )
)</f>
        <v>Critical</v>
      </c>
      <c r="R2270">
        <f>Inventory[[#This Row],[Lead_Time_Days]]*0.8</f>
        <v>4</v>
      </c>
      <c r="S2270">
        <f>MAX(0,Inventory[[#This Row],[Daily_Demand]]*Inventory[[#This Row],[Adj_Lead_Time]]+Inventory[[#This Row],[Safety_Stock]]-Inventory[[#This Row],[Current_Inventory]])</f>
        <v>167</v>
      </c>
    </row>
    <row r="2271" spans="1:19" x14ac:dyDescent="0.25">
      <c r="A2271">
        <v>2270</v>
      </c>
      <c r="B2271" t="s">
        <v>2292</v>
      </c>
      <c r="C2271" s="4" t="s">
        <v>13</v>
      </c>
      <c r="D2271" t="s">
        <v>18</v>
      </c>
      <c r="E2271" s="4">
        <v>69</v>
      </c>
      <c r="F2271" s="4">
        <v>9</v>
      </c>
      <c r="G2271" s="4">
        <v>182</v>
      </c>
      <c r="H2271" s="4">
        <v>266</v>
      </c>
      <c r="I2271" s="4">
        <v>58</v>
      </c>
      <c r="J2271" s="6">
        <v>396.44</v>
      </c>
      <c r="K2271" s="4">
        <v>0.68500000000000005</v>
      </c>
      <c r="L2271" s="4" t="s">
        <v>27</v>
      </c>
      <c r="M2271" s="4">
        <f>Inventory[[#This Row],[Daily_Demand]]*Inventory[[#This Row],[Lead_Time_Days]]</f>
        <v>621</v>
      </c>
      <c r="N2271" s="4">
        <f>MAX(0, Inventory[[#This Row],[Demand_Duration_Lead_time]]+Inventory[[#This Row],[Safety_Stock]]-Inventory[[#This Row],[Current_Inventory]])</f>
        <v>705</v>
      </c>
      <c r="O22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71" s="8">
        <f>Inventory[[#This Row],[Current_Inventory]]*Inventory[[#This Row],[Unit_Cost]]</f>
        <v>72152.08</v>
      </c>
      <c r="Q2271" t="str">
        <f>IF(Inventory[[#This Row],[Stockout_Risk_Score]] &gt;= 0.8, "Critical",
   IF(Inventory[[#This Row],[Stockout_Risk_Score]] &gt;= 0.6, "High",
      IF(Inventory[[#This Row],[Stockout_Risk_Score]] &gt;= 0.3, "Medium", "Low")
   )
)</f>
        <v>High</v>
      </c>
      <c r="R2271">
        <f>Inventory[[#This Row],[Lead_Time_Days]]*0.8</f>
        <v>7.2</v>
      </c>
      <c r="S2271">
        <f>MAX(0,Inventory[[#This Row],[Daily_Demand]]*Inventory[[#This Row],[Adj_Lead_Time]]+Inventory[[#This Row],[Safety_Stock]]-Inventory[[#This Row],[Current_Inventory]])</f>
        <v>580.79999999999995</v>
      </c>
    </row>
    <row r="2272" spans="1:19" x14ac:dyDescent="0.25">
      <c r="A2272">
        <v>2271</v>
      </c>
      <c r="B2272" t="s">
        <v>2293</v>
      </c>
      <c r="C2272" s="4" t="s">
        <v>17</v>
      </c>
      <c r="D2272" t="s">
        <v>18</v>
      </c>
      <c r="E2272" s="4">
        <v>29</v>
      </c>
      <c r="F2272" s="4">
        <v>2</v>
      </c>
      <c r="G2272" s="4">
        <v>337</v>
      </c>
      <c r="H2272" s="4">
        <v>135</v>
      </c>
      <c r="I2272" s="4">
        <v>93</v>
      </c>
      <c r="J2272" s="6">
        <v>766.11</v>
      </c>
      <c r="K2272" s="4">
        <v>0.47299999999999998</v>
      </c>
      <c r="L2272" s="4" t="s">
        <v>19</v>
      </c>
      <c r="M2272" s="4">
        <f>Inventory[[#This Row],[Daily_Demand]]*Inventory[[#This Row],[Lead_Time_Days]]</f>
        <v>58</v>
      </c>
      <c r="N2272" s="4">
        <f>MAX(0, Inventory[[#This Row],[Demand_Duration_Lead_time]]+Inventory[[#This Row],[Safety_Stock]]-Inventory[[#This Row],[Current_Inventory]])</f>
        <v>0</v>
      </c>
      <c r="O22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72" s="8">
        <f>Inventory[[#This Row],[Current_Inventory]]*Inventory[[#This Row],[Unit_Cost]]</f>
        <v>258179.07</v>
      </c>
      <c r="Q2272" t="str">
        <f>IF(Inventory[[#This Row],[Stockout_Risk_Score]] &gt;= 0.8, "Critical",
   IF(Inventory[[#This Row],[Stockout_Risk_Score]] &gt;= 0.6, "High",
      IF(Inventory[[#This Row],[Stockout_Risk_Score]] &gt;= 0.3, "Medium", "Low")
   )
)</f>
        <v>Medium</v>
      </c>
      <c r="R2272">
        <f>Inventory[[#This Row],[Lead_Time_Days]]*0.8</f>
        <v>1.6</v>
      </c>
      <c r="S2272">
        <f>MAX(0,Inventory[[#This Row],[Daily_Demand]]*Inventory[[#This Row],[Adj_Lead_Time]]+Inventory[[#This Row],[Safety_Stock]]-Inventory[[#This Row],[Current_Inventory]])</f>
        <v>0</v>
      </c>
    </row>
    <row r="2273" spans="1:19" x14ac:dyDescent="0.25">
      <c r="A2273">
        <v>2272</v>
      </c>
      <c r="B2273" t="s">
        <v>2294</v>
      </c>
      <c r="C2273" s="4" t="s">
        <v>21</v>
      </c>
      <c r="D2273" t="s">
        <v>18</v>
      </c>
      <c r="E2273" s="4">
        <v>31</v>
      </c>
      <c r="F2273" s="4">
        <v>9</v>
      </c>
      <c r="G2273" s="4">
        <v>477</v>
      </c>
      <c r="H2273" s="4">
        <v>122</v>
      </c>
      <c r="I2273" s="4">
        <v>271</v>
      </c>
      <c r="J2273" s="6">
        <v>1263.3599999999999</v>
      </c>
      <c r="K2273" s="4">
        <v>0.216</v>
      </c>
      <c r="L2273" s="4" t="s">
        <v>15</v>
      </c>
      <c r="M2273" s="4">
        <f>Inventory[[#This Row],[Daily_Demand]]*Inventory[[#This Row],[Lead_Time_Days]]</f>
        <v>279</v>
      </c>
      <c r="N2273" s="4">
        <f>MAX(0, Inventory[[#This Row],[Demand_Duration_Lead_time]]+Inventory[[#This Row],[Safety_Stock]]-Inventory[[#This Row],[Current_Inventory]])</f>
        <v>0</v>
      </c>
      <c r="O22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73" s="8">
        <f>Inventory[[#This Row],[Current_Inventory]]*Inventory[[#This Row],[Unit_Cost]]</f>
        <v>602622.71999999997</v>
      </c>
      <c r="Q2273" t="str">
        <f>IF(Inventory[[#This Row],[Stockout_Risk_Score]] &gt;= 0.8, "Critical",
   IF(Inventory[[#This Row],[Stockout_Risk_Score]] &gt;= 0.6, "High",
      IF(Inventory[[#This Row],[Stockout_Risk_Score]] &gt;= 0.3, "Medium", "Low")
   )
)</f>
        <v>Low</v>
      </c>
      <c r="R2273">
        <f>Inventory[[#This Row],[Lead_Time_Days]]*0.8</f>
        <v>7.2</v>
      </c>
      <c r="S2273">
        <f>MAX(0,Inventory[[#This Row],[Daily_Demand]]*Inventory[[#This Row],[Adj_Lead_Time]]+Inventory[[#This Row],[Safety_Stock]]-Inventory[[#This Row],[Current_Inventory]])</f>
        <v>0</v>
      </c>
    </row>
    <row r="2274" spans="1:19" x14ac:dyDescent="0.25">
      <c r="A2274">
        <v>2273</v>
      </c>
      <c r="B2274" t="s">
        <v>2295</v>
      </c>
      <c r="C2274" s="4" t="s">
        <v>17</v>
      </c>
      <c r="D2274" t="s">
        <v>22</v>
      </c>
      <c r="E2274" s="4">
        <v>139</v>
      </c>
      <c r="F2274" s="4">
        <v>9</v>
      </c>
      <c r="G2274" s="4">
        <v>272</v>
      </c>
      <c r="H2274" s="4">
        <v>57</v>
      </c>
      <c r="I2274" s="4">
        <v>193</v>
      </c>
      <c r="J2274" s="6">
        <v>1230.4000000000001</v>
      </c>
      <c r="K2274" s="4">
        <v>0.84699999999999998</v>
      </c>
      <c r="L2274" s="4" t="s">
        <v>27</v>
      </c>
      <c r="M2274" s="4">
        <f>Inventory[[#This Row],[Daily_Demand]]*Inventory[[#This Row],[Lead_Time_Days]]</f>
        <v>1251</v>
      </c>
      <c r="N2274" s="4">
        <f>MAX(0, Inventory[[#This Row],[Demand_Duration_Lead_time]]+Inventory[[#This Row],[Safety_Stock]]-Inventory[[#This Row],[Current_Inventory]])</f>
        <v>1036</v>
      </c>
      <c r="O22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74" s="8">
        <f>Inventory[[#This Row],[Current_Inventory]]*Inventory[[#This Row],[Unit_Cost]]</f>
        <v>334668.80000000005</v>
      </c>
      <c r="Q2274" t="str">
        <f>IF(Inventory[[#This Row],[Stockout_Risk_Score]] &gt;= 0.8, "Critical",
   IF(Inventory[[#This Row],[Stockout_Risk_Score]] &gt;= 0.6, "High",
      IF(Inventory[[#This Row],[Stockout_Risk_Score]] &gt;= 0.3, "Medium", "Low")
   )
)</f>
        <v>Critical</v>
      </c>
      <c r="R2274">
        <f>Inventory[[#This Row],[Lead_Time_Days]]*0.8</f>
        <v>7.2</v>
      </c>
      <c r="S2274">
        <f>MAX(0,Inventory[[#This Row],[Daily_Demand]]*Inventory[[#This Row],[Adj_Lead_Time]]+Inventory[[#This Row],[Safety_Stock]]-Inventory[[#This Row],[Current_Inventory]])</f>
        <v>785.80000000000018</v>
      </c>
    </row>
    <row r="2275" spans="1:19" x14ac:dyDescent="0.25">
      <c r="A2275">
        <v>2274</v>
      </c>
      <c r="B2275" t="s">
        <v>2296</v>
      </c>
      <c r="C2275" s="4" t="s">
        <v>13</v>
      </c>
      <c r="D2275" t="s">
        <v>22</v>
      </c>
      <c r="E2275" s="4">
        <v>176</v>
      </c>
      <c r="F2275" s="4">
        <v>4</v>
      </c>
      <c r="G2275" s="4">
        <v>220</v>
      </c>
      <c r="H2275" s="4">
        <v>284</v>
      </c>
      <c r="I2275" s="4">
        <v>169</v>
      </c>
      <c r="J2275" s="6">
        <v>202.16</v>
      </c>
      <c r="K2275" s="4">
        <v>0.34200000000000003</v>
      </c>
      <c r="L2275" s="4" t="s">
        <v>15</v>
      </c>
      <c r="M2275" s="4">
        <f>Inventory[[#This Row],[Daily_Demand]]*Inventory[[#This Row],[Lead_Time_Days]]</f>
        <v>704</v>
      </c>
      <c r="N2275" s="4">
        <f>MAX(0, Inventory[[#This Row],[Demand_Duration_Lead_time]]+Inventory[[#This Row],[Safety_Stock]]-Inventory[[#This Row],[Current_Inventory]])</f>
        <v>768</v>
      </c>
      <c r="O22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75" s="8">
        <f>Inventory[[#This Row],[Current_Inventory]]*Inventory[[#This Row],[Unit_Cost]]</f>
        <v>44475.199999999997</v>
      </c>
      <c r="Q2275" t="str">
        <f>IF(Inventory[[#This Row],[Stockout_Risk_Score]] &gt;= 0.8, "Critical",
   IF(Inventory[[#This Row],[Stockout_Risk_Score]] &gt;= 0.6, "High",
      IF(Inventory[[#This Row],[Stockout_Risk_Score]] &gt;= 0.3, "Medium", "Low")
   )
)</f>
        <v>Medium</v>
      </c>
      <c r="R2275">
        <f>Inventory[[#This Row],[Lead_Time_Days]]*0.8</f>
        <v>3.2</v>
      </c>
      <c r="S2275">
        <f>MAX(0,Inventory[[#This Row],[Daily_Demand]]*Inventory[[#This Row],[Adj_Lead_Time]]+Inventory[[#This Row],[Safety_Stock]]-Inventory[[#This Row],[Current_Inventory]])</f>
        <v>627.20000000000005</v>
      </c>
    </row>
    <row r="2276" spans="1:19" x14ac:dyDescent="0.25">
      <c r="A2276">
        <v>2275</v>
      </c>
      <c r="B2276" t="s">
        <v>2297</v>
      </c>
      <c r="C2276" s="4" t="s">
        <v>41</v>
      </c>
      <c r="D2276" t="s">
        <v>22</v>
      </c>
      <c r="E2276" s="4">
        <v>110</v>
      </c>
      <c r="F2276" s="4">
        <v>11</v>
      </c>
      <c r="G2276" s="4">
        <v>551</v>
      </c>
      <c r="H2276" s="4">
        <v>204</v>
      </c>
      <c r="I2276" s="4">
        <v>102</v>
      </c>
      <c r="J2276" s="6">
        <v>1700.2</v>
      </c>
      <c r="K2276" s="4">
        <v>0.35599999999999998</v>
      </c>
      <c r="L2276" s="4" t="s">
        <v>27</v>
      </c>
      <c r="M2276" s="4">
        <f>Inventory[[#This Row],[Daily_Demand]]*Inventory[[#This Row],[Lead_Time_Days]]</f>
        <v>1210</v>
      </c>
      <c r="N2276" s="4">
        <f>MAX(0, Inventory[[#This Row],[Demand_Duration_Lead_time]]+Inventory[[#This Row],[Safety_Stock]]-Inventory[[#This Row],[Current_Inventory]])</f>
        <v>863</v>
      </c>
      <c r="O22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76" s="8">
        <f>Inventory[[#This Row],[Current_Inventory]]*Inventory[[#This Row],[Unit_Cost]]</f>
        <v>936810.20000000007</v>
      </c>
      <c r="Q2276" t="str">
        <f>IF(Inventory[[#This Row],[Stockout_Risk_Score]] &gt;= 0.8, "Critical",
   IF(Inventory[[#This Row],[Stockout_Risk_Score]] &gt;= 0.6, "High",
      IF(Inventory[[#This Row],[Stockout_Risk_Score]] &gt;= 0.3, "Medium", "Low")
   )
)</f>
        <v>Medium</v>
      </c>
      <c r="R2276">
        <f>Inventory[[#This Row],[Lead_Time_Days]]*0.8</f>
        <v>8.8000000000000007</v>
      </c>
      <c r="S2276">
        <f>MAX(0,Inventory[[#This Row],[Daily_Demand]]*Inventory[[#This Row],[Adj_Lead_Time]]+Inventory[[#This Row],[Safety_Stock]]-Inventory[[#This Row],[Current_Inventory]])</f>
        <v>621</v>
      </c>
    </row>
    <row r="2277" spans="1:19" x14ac:dyDescent="0.25">
      <c r="A2277">
        <v>2276</v>
      </c>
      <c r="B2277" t="s">
        <v>2298</v>
      </c>
      <c r="C2277" s="4" t="s">
        <v>17</v>
      </c>
      <c r="D2277" t="s">
        <v>22</v>
      </c>
      <c r="E2277" s="4">
        <v>161</v>
      </c>
      <c r="F2277" s="4">
        <v>11</v>
      </c>
      <c r="G2277" s="4">
        <v>760</v>
      </c>
      <c r="H2277" s="4">
        <v>234</v>
      </c>
      <c r="I2277" s="4">
        <v>114</v>
      </c>
      <c r="J2277" s="6">
        <v>1216.23</v>
      </c>
      <c r="K2277" s="4">
        <v>0.91600000000000004</v>
      </c>
      <c r="L2277" s="4" t="s">
        <v>15</v>
      </c>
      <c r="M2277" s="4">
        <f>Inventory[[#This Row],[Daily_Demand]]*Inventory[[#This Row],[Lead_Time_Days]]</f>
        <v>1771</v>
      </c>
      <c r="N2277" s="4">
        <f>MAX(0, Inventory[[#This Row],[Demand_Duration_Lead_time]]+Inventory[[#This Row],[Safety_Stock]]-Inventory[[#This Row],[Current_Inventory]])</f>
        <v>1245</v>
      </c>
      <c r="O22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77" s="8">
        <f>Inventory[[#This Row],[Current_Inventory]]*Inventory[[#This Row],[Unit_Cost]]</f>
        <v>924334.8</v>
      </c>
      <c r="Q2277" t="str">
        <f>IF(Inventory[[#This Row],[Stockout_Risk_Score]] &gt;= 0.8, "Critical",
   IF(Inventory[[#This Row],[Stockout_Risk_Score]] &gt;= 0.6, "High",
      IF(Inventory[[#This Row],[Stockout_Risk_Score]] &gt;= 0.3, "Medium", "Low")
   )
)</f>
        <v>Critical</v>
      </c>
      <c r="R2277">
        <f>Inventory[[#This Row],[Lead_Time_Days]]*0.8</f>
        <v>8.8000000000000007</v>
      </c>
      <c r="S2277">
        <f>MAX(0,Inventory[[#This Row],[Daily_Demand]]*Inventory[[#This Row],[Adj_Lead_Time]]+Inventory[[#This Row],[Safety_Stock]]-Inventory[[#This Row],[Current_Inventory]])</f>
        <v>890.80000000000018</v>
      </c>
    </row>
    <row r="2278" spans="1:19" x14ac:dyDescent="0.25">
      <c r="A2278">
        <v>2277</v>
      </c>
      <c r="B2278" t="s">
        <v>2299</v>
      </c>
      <c r="C2278" s="4" t="s">
        <v>17</v>
      </c>
      <c r="D2278" t="s">
        <v>14</v>
      </c>
      <c r="E2278" s="4">
        <v>48</v>
      </c>
      <c r="F2278" s="4">
        <v>13</v>
      </c>
      <c r="G2278" s="4">
        <v>694</v>
      </c>
      <c r="H2278" s="4">
        <v>222</v>
      </c>
      <c r="I2278" s="4">
        <v>225</v>
      </c>
      <c r="J2278" s="6">
        <v>1746.23</v>
      </c>
      <c r="K2278" s="4">
        <v>0.97599999999999998</v>
      </c>
      <c r="L2278" s="4" t="s">
        <v>27</v>
      </c>
      <c r="M2278" s="4">
        <f>Inventory[[#This Row],[Daily_Demand]]*Inventory[[#This Row],[Lead_Time_Days]]</f>
        <v>624</v>
      </c>
      <c r="N2278" s="4">
        <f>MAX(0, Inventory[[#This Row],[Demand_Duration_Lead_time]]+Inventory[[#This Row],[Safety_Stock]]-Inventory[[#This Row],[Current_Inventory]])</f>
        <v>152</v>
      </c>
      <c r="O22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78" s="8">
        <f>Inventory[[#This Row],[Current_Inventory]]*Inventory[[#This Row],[Unit_Cost]]</f>
        <v>1211883.6200000001</v>
      </c>
      <c r="Q2278" t="str">
        <f>IF(Inventory[[#This Row],[Stockout_Risk_Score]] &gt;= 0.8, "Critical",
   IF(Inventory[[#This Row],[Stockout_Risk_Score]] &gt;= 0.6, "High",
      IF(Inventory[[#This Row],[Stockout_Risk_Score]] &gt;= 0.3, "Medium", "Low")
   )
)</f>
        <v>Critical</v>
      </c>
      <c r="R2278">
        <f>Inventory[[#This Row],[Lead_Time_Days]]*0.8</f>
        <v>10.4</v>
      </c>
      <c r="S2278">
        <f>MAX(0,Inventory[[#This Row],[Daily_Demand]]*Inventory[[#This Row],[Adj_Lead_Time]]+Inventory[[#This Row],[Safety_Stock]]-Inventory[[#This Row],[Current_Inventory]])</f>
        <v>27.200000000000045</v>
      </c>
    </row>
    <row r="2279" spans="1:19" x14ac:dyDescent="0.25">
      <c r="A2279">
        <v>2278</v>
      </c>
      <c r="B2279" t="s">
        <v>2300</v>
      </c>
      <c r="C2279" s="4" t="s">
        <v>41</v>
      </c>
      <c r="D2279" t="s">
        <v>18</v>
      </c>
      <c r="E2279" s="4">
        <v>111</v>
      </c>
      <c r="F2279" s="4">
        <v>13</v>
      </c>
      <c r="G2279" s="4">
        <v>184</v>
      </c>
      <c r="H2279" s="4">
        <v>291</v>
      </c>
      <c r="I2279" s="4">
        <v>119</v>
      </c>
      <c r="J2279" s="6">
        <v>1741.89</v>
      </c>
      <c r="K2279" s="4">
        <v>0.89800000000000002</v>
      </c>
      <c r="L2279" s="4" t="s">
        <v>15</v>
      </c>
      <c r="M2279" s="4">
        <f>Inventory[[#This Row],[Daily_Demand]]*Inventory[[#This Row],[Lead_Time_Days]]</f>
        <v>1443</v>
      </c>
      <c r="N2279" s="4">
        <f>MAX(0, Inventory[[#This Row],[Demand_Duration_Lead_time]]+Inventory[[#This Row],[Safety_Stock]]-Inventory[[#This Row],[Current_Inventory]])</f>
        <v>1550</v>
      </c>
      <c r="O22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79" s="8">
        <f>Inventory[[#This Row],[Current_Inventory]]*Inventory[[#This Row],[Unit_Cost]]</f>
        <v>320507.76</v>
      </c>
      <c r="Q2279" t="str">
        <f>IF(Inventory[[#This Row],[Stockout_Risk_Score]] &gt;= 0.8, "Critical",
   IF(Inventory[[#This Row],[Stockout_Risk_Score]] &gt;= 0.6, "High",
      IF(Inventory[[#This Row],[Stockout_Risk_Score]] &gt;= 0.3, "Medium", "Low")
   )
)</f>
        <v>Critical</v>
      </c>
      <c r="R2279">
        <f>Inventory[[#This Row],[Lead_Time_Days]]*0.8</f>
        <v>10.4</v>
      </c>
      <c r="S2279">
        <f>MAX(0,Inventory[[#This Row],[Daily_Demand]]*Inventory[[#This Row],[Adj_Lead_Time]]+Inventory[[#This Row],[Safety_Stock]]-Inventory[[#This Row],[Current_Inventory]])</f>
        <v>1261.4000000000001</v>
      </c>
    </row>
    <row r="2280" spans="1:19" x14ac:dyDescent="0.25">
      <c r="A2280">
        <v>2279</v>
      </c>
      <c r="B2280" t="s">
        <v>2301</v>
      </c>
      <c r="C2280" s="4" t="s">
        <v>21</v>
      </c>
      <c r="D2280" t="s">
        <v>18</v>
      </c>
      <c r="E2280" s="4">
        <v>40</v>
      </c>
      <c r="F2280" s="4">
        <v>7</v>
      </c>
      <c r="G2280" s="4">
        <v>251</v>
      </c>
      <c r="H2280" s="4">
        <v>147</v>
      </c>
      <c r="I2280" s="4">
        <v>351</v>
      </c>
      <c r="J2280" s="6">
        <v>1114.54</v>
      </c>
      <c r="K2280" s="4">
        <v>0.998</v>
      </c>
      <c r="L2280" s="4" t="s">
        <v>15</v>
      </c>
      <c r="M2280" s="4">
        <f>Inventory[[#This Row],[Daily_Demand]]*Inventory[[#This Row],[Lead_Time_Days]]</f>
        <v>280</v>
      </c>
      <c r="N2280" s="4">
        <f>MAX(0, Inventory[[#This Row],[Demand_Duration_Lead_time]]+Inventory[[#This Row],[Safety_Stock]]-Inventory[[#This Row],[Current_Inventory]])</f>
        <v>176</v>
      </c>
      <c r="O22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80" s="8">
        <f>Inventory[[#This Row],[Current_Inventory]]*Inventory[[#This Row],[Unit_Cost]]</f>
        <v>279749.53999999998</v>
      </c>
      <c r="Q2280" t="str">
        <f>IF(Inventory[[#This Row],[Stockout_Risk_Score]] &gt;= 0.8, "Critical",
   IF(Inventory[[#This Row],[Stockout_Risk_Score]] &gt;= 0.6, "High",
      IF(Inventory[[#This Row],[Stockout_Risk_Score]] &gt;= 0.3, "Medium", "Low")
   )
)</f>
        <v>Critical</v>
      </c>
      <c r="R2280">
        <f>Inventory[[#This Row],[Lead_Time_Days]]*0.8</f>
        <v>5.6000000000000005</v>
      </c>
      <c r="S2280">
        <f>MAX(0,Inventory[[#This Row],[Daily_Demand]]*Inventory[[#This Row],[Adj_Lead_Time]]+Inventory[[#This Row],[Safety_Stock]]-Inventory[[#This Row],[Current_Inventory]])</f>
        <v>120</v>
      </c>
    </row>
    <row r="2281" spans="1:19" x14ac:dyDescent="0.25">
      <c r="A2281">
        <v>2280</v>
      </c>
      <c r="B2281" t="s">
        <v>2302</v>
      </c>
      <c r="C2281" s="4" t="s">
        <v>41</v>
      </c>
      <c r="D2281" t="s">
        <v>18</v>
      </c>
      <c r="E2281" s="4">
        <v>151</v>
      </c>
      <c r="F2281" s="4">
        <v>14</v>
      </c>
      <c r="G2281" s="4">
        <v>347</v>
      </c>
      <c r="H2281" s="4">
        <v>79</v>
      </c>
      <c r="I2281" s="4">
        <v>170</v>
      </c>
      <c r="J2281" s="6">
        <v>1826.02</v>
      </c>
      <c r="K2281" s="4">
        <v>0.86899999999999999</v>
      </c>
      <c r="L2281" s="4" t="s">
        <v>19</v>
      </c>
      <c r="M2281" s="4">
        <f>Inventory[[#This Row],[Daily_Demand]]*Inventory[[#This Row],[Lead_Time_Days]]</f>
        <v>2114</v>
      </c>
      <c r="N2281" s="4">
        <f>MAX(0, Inventory[[#This Row],[Demand_Duration_Lead_time]]+Inventory[[#This Row],[Safety_Stock]]-Inventory[[#This Row],[Current_Inventory]])</f>
        <v>1846</v>
      </c>
      <c r="O22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81" s="8">
        <f>Inventory[[#This Row],[Current_Inventory]]*Inventory[[#This Row],[Unit_Cost]]</f>
        <v>633628.93999999994</v>
      </c>
      <c r="Q2281" t="str">
        <f>IF(Inventory[[#This Row],[Stockout_Risk_Score]] &gt;= 0.8, "Critical",
   IF(Inventory[[#This Row],[Stockout_Risk_Score]] &gt;= 0.6, "High",
      IF(Inventory[[#This Row],[Stockout_Risk_Score]] &gt;= 0.3, "Medium", "Low")
   )
)</f>
        <v>Critical</v>
      </c>
      <c r="R2281">
        <f>Inventory[[#This Row],[Lead_Time_Days]]*0.8</f>
        <v>11.200000000000001</v>
      </c>
      <c r="S2281">
        <f>MAX(0,Inventory[[#This Row],[Daily_Demand]]*Inventory[[#This Row],[Adj_Lead_Time]]+Inventory[[#This Row],[Safety_Stock]]-Inventory[[#This Row],[Current_Inventory]])</f>
        <v>1423.2000000000003</v>
      </c>
    </row>
    <row r="2282" spans="1:19" x14ac:dyDescent="0.25">
      <c r="A2282">
        <v>2281</v>
      </c>
      <c r="B2282" t="s">
        <v>2303</v>
      </c>
      <c r="C2282" s="4" t="s">
        <v>17</v>
      </c>
      <c r="D2282" t="s">
        <v>14</v>
      </c>
      <c r="E2282" s="4">
        <v>10</v>
      </c>
      <c r="F2282" s="4">
        <v>14</v>
      </c>
      <c r="G2282" s="4">
        <v>257</v>
      </c>
      <c r="H2282" s="4">
        <v>79</v>
      </c>
      <c r="I2282" s="4">
        <v>252</v>
      </c>
      <c r="J2282" s="6">
        <v>1704.4</v>
      </c>
      <c r="K2282" s="4">
        <v>0.70399999999999996</v>
      </c>
      <c r="L2282" s="4" t="s">
        <v>19</v>
      </c>
      <c r="M2282" s="4">
        <f>Inventory[[#This Row],[Daily_Demand]]*Inventory[[#This Row],[Lead_Time_Days]]</f>
        <v>140</v>
      </c>
      <c r="N2282" s="4">
        <f>MAX(0, Inventory[[#This Row],[Demand_Duration_Lead_time]]+Inventory[[#This Row],[Safety_Stock]]-Inventory[[#This Row],[Current_Inventory]])</f>
        <v>0</v>
      </c>
      <c r="O22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82" s="8">
        <f>Inventory[[#This Row],[Current_Inventory]]*Inventory[[#This Row],[Unit_Cost]]</f>
        <v>438030.80000000005</v>
      </c>
      <c r="Q2282" t="str">
        <f>IF(Inventory[[#This Row],[Stockout_Risk_Score]] &gt;= 0.8, "Critical",
   IF(Inventory[[#This Row],[Stockout_Risk_Score]] &gt;= 0.6, "High",
      IF(Inventory[[#This Row],[Stockout_Risk_Score]] &gt;= 0.3, "Medium", "Low")
   )
)</f>
        <v>High</v>
      </c>
      <c r="R2282">
        <f>Inventory[[#This Row],[Lead_Time_Days]]*0.8</f>
        <v>11.200000000000001</v>
      </c>
      <c r="S2282">
        <f>MAX(0,Inventory[[#This Row],[Daily_Demand]]*Inventory[[#This Row],[Adj_Lead_Time]]+Inventory[[#This Row],[Safety_Stock]]-Inventory[[#This Row],[Current_Inventory]])</f>
        <v>0</v>
      </c>
    </row>
    <row r="2283" spans="1:19" x14ac:dyDescent="0.25">
      <c r="A2283">
        <v>2282</v>
      </c>
      <c r="B2283" t="s">
        <v>2304</v>
      </c>
      <c r="C2283" s="4" t="s">
        <v>21</v>
      </c>
      <c r="D2283" t="s">
        <v>22</v>
      </c>
      <c r="E2283" s="4">
        <v>157</v>
      </c>
      <c r="F2283" s="4">
        <v>5</v>
      </c>
      <c r="G2283" s="4">
        <v>139</v>
      </c>
      <c r="H2283" s="4">
        <v>217</v>
      </c>
      <c r="I2283" s="4">
        <v>338</v>
      </c>
      <c r="J2283" s="6">
        <v>1918.34</v>
      </c>
      <c r="K2283" s="4">
        <v>0.29399999999999998</v>
      </c>
      <c r="L2283" s="4" t="s">
        <v>27</v>
      </c>
      <c r="M2283" s="4">
        <f>Inventory[[#This Row],[Daily_Demand]]*Inventory[[#This Row],[Lead_Time_Days]]</f>
        <v>785</v>
      </c>
      <c r="N2283" s="4">
        <f>MAX(0, Inventory[[#This Row],[Demand_Duration_Lead_time]]+Inventory[[#This Row],[Safety_Stock]]-Inventory[[#This Row],[Current_Inventory]])</f>
        <v>863</v>
      </c>
      <c r="O22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83" s="8">
        <f>Inventory[[#This Row],[Current_Inventory]]*Inventory[[#This Row],[Unit_Cost]]</f>
        <v>266649.26</v>
      </c>
      <c r="Q2283" t="str">
        <f>IF(Inventory[[#This Row],[Stockout_Risk_Score]] &gt;= 0.8, "Critical",
   IF(Inventory[[#This Row],[Stockout_Risk_Score]] &gt;= 0.6, "High",
      IF(Inventory[[#This Row],[Stockout_Risk_Score]] &gt;= 0.3, "Medium", "Low")
   )
)</f>
        <v>Low</v>
      </c>
      <c r="R2283">
        <f>Inventory[[#This Row],[Lead_Time_Days]]*0.8</f>
        <v>4</v>
      </c>
      <c r="S2283">
        <f>MAX(0,Inventory[[#This Row],[Daily_Demand]]*Inventory[[#This Row],[Adj_Lead_Time]]+Inventory[[#This Row],[Safety_Stock]]-Inventory[[#This Row],[Current_Inventory]])</f>
        <v>706</v>
      </c>
    </row>
    <row r="2284" spans="1:19" x14ac:dyDescent="0.25">
      <c r="A2284">
        <v>2283</v>
      </c>
      <c r="B2284" t="s">
        <v>2305</v>
      </c>
      <c r="C2284" s="4" t="s">
        <v>21</v>
      </c>
      <c r="D2284" t="s">
        <v>18</v>
      </c>
      <c r="E2284" s="4">
        <v>163</v>
      </c>
      <c r="F2284" s="4">
        <v>14</v>
      </c>
      <c r="G2284" s="4">
        <v>638</v>
      </c>
      <c r="H2284" s="4">
        <v>209</v>
      </c>
      <c r="I2284" s="4">
        <v>229</v>
      </c>
      <c r="J2284" s="6">
        <v>1708.47</v>
      </c>
      <c r="K2284" s="4">
        <v>0.95299999999999996</v>
      </c>
      <c r="L2284" s="4" t="s">
        <v>27</v>
      </c>
      <c r="M2284" s="4">
        <f>Inventory[[#This Row],[Daily_Demand]]*Inventory[[#This Row],[Lead_Time_Days]]</f>
        <v>2282</v>
      </c>
      <c r="N2284" s="4">
        <f>MAX(0, Inventory[[#This Row],[Demand_Duration_Lead_time]]+Inventory[[#This Row],[Safety_Stock]]-Inventory[[#This Row],[Current_Inventory]])</f>
        <v>1853</v>
      </c>
      <c r="O22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84" s="8">
        <f>Inventory[[#This Row],[Current_Inventory]]*Inventory[[#This Row],[Unit_Cost]]</f>
        <v>1090003.8600000001</v>
      </c>
      <c r="Q2284" t="str">
        <f>IF(Inventory[[#This Row],[Stockout_Risk_Score]] &gt;= 0.8, "Critical",
   IF(Inventory[[#This Row],[Stockout_Risk_Score]] &gt;= 0.6, "High",
      IF(Inventory[[#This Row],[Stockout_Risk_Score]] &gt;= 0.3, "Medium", "Low")
   )
)</f>
        <v>Critical</v>
      </c>
      <c r="R2284">
        <f>Inventory[[#This Row],[Lead_Time_Days]]*0.8</f>
        <v>11.200000000000001</v>
      </c>
      <c r="S2284">
        <f>MAX(0,Inventory[[#This Row],[Daily_Demand]]*Inventory[[#This Row],[Adj_Lead_Time]]+Inventory[[#This Row],[Safety_Stock]]-Inventory[[#This Row],[Current_Inventory]])</f>
        <v>1396.6000000000001</v>
      </c>
    </row>
    <row r="2285" spans="1:19" x14ac:dyDescent="0.25">
      <c r="A2285">
        <v>2284</v>
      </c>
      <c r="B2285" t="s">
        <v>2306</v>
      </c>
      <c r="C2285" s="4" t="s">
        <v>41</v>
      </c>
      <c r="D2285" t="s">
        <v>22</v>
      </c>
      <c r="E2285" s="4">
        <v>13</v>
      </c>
      <c r="F2285" s="4">
        <v>2</v>
      </c>
      <c r="G2285" s="4">
        <v>269</v>
      </c>
      <c r="H2285" s="4">
        <v>68</v>
      </c>
      <c r="I2285" s="4">
        <v>130</v>
      </c>
      <c r="J2285" s="6">
        <v>1651.35</v>
      </c>
      <c r="K2285" s="4">
        <v>0.877</v>
      </c>
      <c r="L2285" s="4" t="s">
        <v>19</v>
      </c>
      <c r="M2285" s="4">
        <f>Inventory[[#This Row],[Daily_Demand]]*Inventory[[#This Row],[Lead_Time_Days]]</f>
        <v>26</v>
      </c>
      <c r="N2285" s="4">
        <f>MAX(0, Inventory[[#This Row],[Demand_Duration_Lead_time]]+Inventory[[#This Row],[Safety_Stock]]-Inventory[[#This Row],[Current_Inventory]])</f>
        <v>0</v>
      </c>
      <c r="O22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285" s="8">
        <f>Inventory[[#This Row],[Current_Inventory]]*Inventory[[#This Row],[Unit_Cost]]</f>
        <v>444213.14999999997</v>
      </c>
      <c r="Q2285" t="str">
        <f>IF(Inventory[[#This Row],[Stockout_Risk_Score]] &gt;= 0.8, "Critical",
   IF(Inventory[[#This Row],[Stockout_Risk_Score]] &gt;= 0.6, "High",
      IF(Inventory[[#This Row],[Stockout_Risk_Score]] &gt;= 0.3, "Medium", "Low")
   )
)</f>
        <v>Critical</v>
      </c>
      <c r="R2285">
        <f>Inventory[[#This Row],[Lead_Time_Days]]*0.8</f>
        <v>1.6</v>
      </c>
      <c r="S2285">
        <f>MAX(0,Inventory[[#This Row],[Daily_Demand]]*Inventory[[#This Row],[Adj_Lead_Time]]+Inventory[[#This Row],[Safety_Stock]]-Inventory[[#This Row],[Current_Inventory]])</f>
        <v>0</v>
      </c>
    </row>
    <row r="2286" spans="1:19" x14ac:dyDescent="0.25">
      <c r="A2286">
        <v>2285</v>
      </c>
      <c r="B2286" t="s">
        <v>2307</v>
      </c>
      <c r="C2286" s="4" t="s">
        <v>17</v>
      </c>
      <c r="D2286" t="s">
        <v>22</v>
      </c>
      <c r="E2286" s="4">
        <v>169</v>
      </c>
      <c r="F2286" s="4">
        <v>2</v>
      </c>
      <c r="G2286" s="4">
        <v>355</v>
      </c>
      <c r="H2286" s="4">
        <v>268</v>
      </c>
      <c r="I2286" s="4">
        <v>104</v>
      </c>
      <c r="J2286" s="6">
        <v>965.25</v>
      </c>
      <c r="K2286" s="4">
        <v>0.24099999999999999</v>
      </c>
      <c r="L2286" s="4" t="s">
        <v>15</v>
      </c>
      <c r="M2286" s="4">
        <f>Inventory[[#This Row],[Daily_Demand]]*Inventory[[#This Row],[Lead_Time_Days]]</f>
        <v>338</v>
      </c>
      <c r="N2286" s="4">
        <f>MAX(0, Inventory[[#This Row],[Demand_Duration_Lead_time]]+Inventory[[#This Row],[Safety_Stock]]-Inventory[[#This Row],[Current_Inventory]])</f>
        <v>251</v>
      </c>
      <c r="O22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86" s="8">
        <f>Inventory[[#This Row],[Current_Inventory]]*Inventory[[#This Row],[Unit_Cost]]</f>
        <v>342663.75</v>
      </c>
      <c r="Q2286" t="str">
        <f>IF(Inventory[[#This Row],[Stockout_Risk_Score]] &gt;= 0.8, "Critical",
   IF(Inventory[[#This Row],[Stockout_Risk_Score]] &gt;= 0.6, "High",
      IF(Inventory[[#This Row],[Stockout_Risk_Score]] &gt;= 0.3, "Medium", "Low")
   )
)</f>
        <v>Low</v>
      </c>
      <c r="R2286">
        <f>Inventory[[#This Row],[Lead_Time_Days]]*0.8</f>
        <v>1.6</v>
      </c>
      <c r="S2286">
        <f>MAX(0,Inventory[[#This Row],[Daily_Demand]]*Inventory[[#This Row],[Adj_Lead_Time]]+Inventory[[#This Row],[Safety_Stock]]-Inventory[[#This Row],[Current_Inventory]])</f>
        <v>183.40000000000009</v>
      </c>
    </row>
    <row r="2287" spans="1:19" x14ac:dyDescent="0.25">
      <c r="A2287">
        <v>2286</v>
      </c>
      <c r="B2287" t="s">
        <v>2308</v>
      </c>
      <c r="C2287" s="4" t="s">
        <v>13</v>
      </c>
      <c r="D2287" t="s">
        <v>14</v>
      </c>
      <c r="E2287" s="4">
        <v>159</v>
      </c>
      <c r="F2287" s="4">
        <v>6</v>
      </c>
      <c r="G2287" s="4">
        <v>303</v>
      </c>
      <c r="H2287" s="4">
        <v>174</v>
      </c>
      <c r="I2287" s="4">
        <v>228</v>
      </c>
      <c r="J2287" s="6">
        <v>463.46</v>
      </c>
      <c r="K2287" s="4">
        <v>0.48899999999999999</v>
      </c>
      <c r="L2287" s="4" t="s">
        <v>15</v>
      </c>
      <c r="M2287" s="4">
        <f>Inventory[[#This Row],[Daily_Demand]]*Inventory[[#This Row],[Lead_Time_Days]]</f>
        <v>954</v>
      </c>
      <c r="N2287" s="4">
        <f>MAX(0, Inventory[[#This Row],[Demand_Duration_Lead_time]]+Inventory[[#This Row],[Safety_Stock]]-Inventory[[#This Row],[Current_Inventory]])</f>
        <v>825</v>
      </c>
      <c r="O22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87" s="8">
        <f>Inventory[[#This Row],[Current_Inventory]]*Inventory[[#This Row],[Unit_Cost]]</f>
        <v>140428.38</v>
      </c>
      <c r="Q2287" t="str">
        <f>IF(Inventory[[#This Row],[Stockout_Risk_Score]] &gt;= 0.8, "Critical",
   IF(Inventory[[#This Row],[Stockout_Risk_Score]] &gt;= 0.6, "High",
      IF(Inventory[[#This Row],[Stockout_Risk_Score]] &gt;= 0.3, "Medium", "Low")
   )
)</f>
        <v>Medium</v>
      </c>
      <c r="R2287">
        <f>Inventory[[#This Row],[Lead_Time_Days]]*0.8</f>
        <v>4.8000000000000007</v>
      </c>
      <c r="S2287">
        <f>MAX(0,Inventory[[#This Row],[Daily_Demand]]*Inventory[[#This Row],[Adj_Lead_Time]]+Inventory[[#This Row],[Safety_Stock]]-Inventory[[#This Row],[Current_Inventory]])</f>
        <v>634.20000000000016</v>
      </c>
    </row>
    <row r="2288" spans="1:19" x14ac:dyDescent="0.25">
      <c r="A2288">
        <v>2287</v>
      </c>
      <c r="B2288" t="s">
        <v>2309</v>
      </c>
      <c r="C2288" s="4" t="s">
        <v>17</v>
      </c>
      <c r="D2288" t="s">
        <v>14</v>
      </c>
      <c r="E2288" s="4">
        <v>17</v>
      </c>
      <c r="F2288" s="4">
        <v>13</v>
      </c>
      <c r="G2288" s="4">
        <v>217</v>
      </c>
      <c r="H2288" s="4">
        <v>254</v>
      </c>
      <c r="I2288" s="4">
        <v>147</v>
      </c>
      <c r="J2288" s="6">
        <v>1825.88</v>
      </c>
      <c r="K2288" s="4">
        <v>7.0000000000000007E-2</v>
      </c>
      <c r="L2288" s="4" t="s">
        <v>27</v>
      </c>
      <c r="M2288" s="4">
        <f>Inventory[[#This Row],[Daily_Demand]]*Inventory[[#This Row],[Lead_Time_Days]]</f>
        <v>221</v>
      </c>
      <c r="N2288" s="4">
        <f>MAX(0, Inventory[[#This Row],[Demand_Duration_Lead_time]]+Inventory[[#This Row],[Safety_Stock]]-Inventory[[#This Row],[Current_Inventory]])</f>
        <v>258</v>
      </c>
      <c r="O22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88" s="8">
        <f>Inventory[[#This Row],[Current_Inventory]]*Inventory[[#This Row],[Unit_Cost]]</f>
        <v>396215.96</v>
      </c>
      <c r="Q2288" t="str">
        <f>IF(Inventory[[#This Row],[Stockout_Risk_Score]] &gt;= 0.8, "Critical",
   IF(Inventory[[#This Row],[Stockout_Risk_Score]] &gt;= 0.6, "High",
      IF(Inventory[[#This Row],[Stockout_Risk_Score]] &gt;= 0.3, "Medium", "Low")
   )
)</f>
        <v>Low</v>
      </c>
      <c r="R2288">
        <f>Inventory[[#This Row],[Lead_Time_Days]]*0.8</f>
        <v>10.4</v>
      </c>
      <c r="S2288">
        <f>MAX(0,Inventory[[#This Row],[Daily_Demand]]*Inventory[[#This Row],[Adj_Lead_Time]]+Inventory[[#This Row],[Safety_Stock]]-Inventory[[#This Row],[Current_Inventory]])</f>
        <v>213.8</v>
      </c>
    </row>
    <row r="2289" spans="1:19" x14ac:dyDescent="0.25">
      <c r="A2289">
        <v>2288</v>
      </c>
      <c r="B2289" t="s">
        <v>2310</v>
      </c>
      <c r="C2289" s="4" t="s">
        <v>26</v>
      </c>
      <c r="D2289" t="s">
        <v>22</v>
      </c>
      <c r="E2289" s="4">
        <v>45</v>
      </c>
      <c r="F2289" s="4">
        <v>9</v>
      </c>
      <c r="G2289" s="4">
        <v>435</v>
      </c>
      <c r="H2289" s="4">
        <v>93</v>
      </c>
      <c r="I2289" s="4">
        <v>159</v>
      </c>
      <c r="J2289" s="6">
        <v>1458.97</v>
      </c>
      <c r="K2289" s="4">
        <v>0.95299999999999996</v>
      </c>
      <c r="L2289" s="4" t="s">
        <v>27</v>
      </c>
      <c r="M2289" s="4">
        <f>Inventory[[#This Row],[Daily_Demand]]*Inventory[[#This Row],[Lead_Time_Days]]</f>
        <v>405</v>
      </c>
      <c r="N2289" s="4">
        <f>MAX(0, Inventory[[#This Row],[Demand_Duration_Lead_time]]+Inventory[[#This Row],[Safety_Stock]]-Inventory[[#This Row],[Current_Inventory]])</f>
        <v>63</v>
      </c>
      <c r="O22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89" s="8">
        <f>Inventory[[#This Row],[Current_Inventory]]*Inventory[[#This Row],[Unit_Cost]]</f>
        <v>634651.95000000007</v>
      </c>
      <c r="Q2289" t="str">
        <f>IF(Inventory[[#This Row],[Stockout_Risk_Score]] &gt;= 0.8, "Critical",
   IF(Inventory[[#This Row],[Stockout_Risk_Score]] &gt;= 0.6, "High",
      IF(Inventory[[#This Row],[Stockout_Risk_Score]] &gt;= 0.3, "Medium", "Low")
   )
)</f>
        <v>Critical</v>
      </c>
      <c r="R2289">
        <f>Inventory[[#This Row],[Lead_Time_Days]]*0.8</f>
        <v>7.2</v>
      </c>
      <c r="S2289">
        <f>MAX(0,Inventory[[#This Row],[Daily_Demand]]*Inventory[[#This Row],[Adj_Lead_Time]]+Inventory[[#This Row],[Safety_Stock]]-Inventory[[#This Row],[Current_Inventory]])</f>
        <v>0</v>
      </c>
    </row>
    <row r="2290" spans="1:19" x14ac:dyDescent="0.25">
      <c r="A2290">
        <v>2289</v>
      </c>
      <c r="B2290" t="s">
        <v>2311</v>
      </c>
      <c r="C2290" s="4" t="s">
        <v>13</v>
      </c>
      <c r="D2290" t="s">
        <v>18</v>
      </c>
      <c r="E2290" s="4">
        <v>132</v>
      </c>
      <c r="F2290" s="4">
        <v>2</v>
      </c>
      <c r="G2290" s="4">
        <v>751</v>
      </c>
      <c r="H2290" s="4">
        <v>123</v>
      </c>
      <c r="I2290" s="4">
        <v>202</v>
      </c>
      <c r="J2290" s="6">
        <v>599.41</v>
      </c>
      <c r="K2290" s="4">
        <v>0.57299999999999995</v>
      </c>
      <c r="L2290" s="4" t="s">
        <v>15</v>
      </c>
      <c r="M2290" s="4">
        <f>Inventory[[#This Row],[Daily_Demand]]*Inventory[[#This Row],[Lead_Time_Days]]</f>
        <v>264</v>
      </c>
      <c r="N2290" s="4">
        <f>MAX(0, Inventory[[#This Row],[Demand_Duration_Lead_time]]+Inventory[[#This Row],[Safety_Stock]]-Inventory[[#This Row],[Current_Inventory]])</f>
        <v>0</v>
      </c>
      <c r="O22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90" s="8">
        <f>Inventory[[#This Row],[Current_Inventory]]*Inventory[[#This Row],[Unit_Cost]]</f>
        <v>450156.91</v>
      </c>
      <c r="Q2290" t="str">
        <f>IF(Inventory[[#This Row],[Stockout_Risk_Score]] &gt;= 0.8, "Critical",
   IF(Inventory[[#This Row],[Stockout_Risk_Score]] &gt;= 0.6, "High",
      IF(Inventory[[#This Row],[Stockout_Risk_Score]] &gt;= 0.3, "Medium", "Low")
   )
)</f>
        <v>Medium</v>
      </c>
      <c r="R2290">
        <f>Inventory[[#This Row],[Lead_Time_Days]]*0.8</f>
        <v>1.6</v>
      </c>
      <c r="S2290">
        <f>MAX(0,Inventory[[#This Row],[Daily_Demand]]*Inventory[[#This Row],[Adj_Lead_Time]]+Inventory[[#This Row],[Safety_Stock]]-Inventory[[#This Row],[Current_Inventory]])</f>
        <v>0</v>
      </c>
    </row>
    <row r="2291" spans="1:19" x14ac:dyDescent="0.25">
      <c r="A2291">
        <v>2290</v>
      </c>
      <c r="B2291" t="s">
        <v>2312</v>
      </c>
      <c r="C2291" s="4" t="s">
        <v>21</v>
      </c>
      <c r="D2291" t="s">
        <v>18</v>
      </c>
      <c r="E2291" s="4">
        <v>70</v>
      </c>
      <c r="F2291" s="4">
        <v>3</v>
      </c>
      <c r="G2291" s="4">
        <v>414</v>
      </c>
      <c r="H2291" s="4">
        <v>243</v>
      </c>
      <c r="I2291" s="4">
        <v>174</v>
      </c>
      <c r="J2291" s="6">
        <v>714.94</v>
      </c>
      <c r="K2291" s="4">
        <v>0.245</v>
      </c>
      <c r="L2291" s="4" t="s">
        <v>19</v>
      </c>
      <c r="M2291" s="4">
        <f>Inventory[[#This Row],[Daily_Demand]]*Inventory[[#This Row],[Lead_Time_Days]]</f>
        <v>210</v>
      </c>
      <c r="N2291" s="4">
        <f>MAX(0, Inventory[[#This Row],[Demand_Duration_Lead_time]]+Inventory[[#This Row],[Safety_Stock]]-Inventory[[#This Row],[Current_Inventory]])</f>
        <v>39</v>
      </c>
      <c r="O22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91" s="8">
        <f>Inventory[[#This Row],[Current_Inventory]]*Inventory[[#This Row],[Unit_Cost]]</f>
        <v>295985.16000000003</v>
      </c>
      <c r="Q2291" t="str">
        <f>IF(Inventory[[#This Row],[Stockout_Risk_Score]] &gt;= 0.8, "Critical",
   IF(Inventory[[#This Row],[Stockout_Risk_Score]] &gt;= 0.6, "High",
      IF(Inventory[[#This Row],[Stockout_Risk_Score]] &gt;= 0.3, "Medium", "Low")
   )
)</f>
        <v>Low</v>
      </c>
      <c r="R2291">
        <f>Inventory[[#This Row],[Lead_Time_Days]]*0.8</f>
        <v>2.4000000000000004</v>
      </c>
      <c r="S2291">
        <f>MAX(0,Inventory[[#This Row],[Daily_Demand]]*Inventory[[#This Row],[Adj_Lead_Time]]+Inventory[[#This Row],[Safety_Stock]]-Inventory[[#This Row],[Current_Inventory]])</f>
        <v>0</v>
      </c>
    </row>
    <row r="2292" spans="1:19" x14ac:dyDescent="0.25">
      <c r="A2292">
        <v>2291</v>
      </c>
      <c r="B2292" t="s">
        <v>2313</v>
      </c>
      <c r="C2292" s="4" t="s">
        <v>13</v>
      </c>
      <c r="D2292" t="s">
        <v>14</v>
      </c>
      <c r="E2292" s="4">
        <v>89</v>
      </c>
      <c r="F2292" s="4">
        <v>8</v>
      </c>
      <c r="G2292" s="4">
        <v>170</v>
      </c>
      <c r="H2292" s="4">
        <v>271</v>
      </c>
      <c r="I2292" s="4">
        <v>140</v>
      </c>
      <c r="J2292" s="6">
        <v>1387.85</v>
      </c>
      <c r="K2292" s="4">
        <v>0.29199999999999998</v>
      </c>
      <c r="L2292" s="4" t="s">
        <v>27</v>
      </c>
      <c r="M2292" s="4">
        <f>Inventory[[#This Row],[Daily_Demand]]*Inventory[[#This Row],[Lead_Time_Days]]</f>
        <v>712</v>
      </c>
      <c r="N2292" s="4">
        <f>MAX(0, Inventory[[#This Row],[Demand_Duration_Lead_time]]+Inventory[[#This Row],[Safety_Stock]]-Inventory[[#This Row],[Current_Inventory]])</f>
        <v>813</v>
      </c>
      <c r="O22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92" s="8">
        <f>Inventory[[#This Row],[Current_Inventory]]*Inventory[[#This Row],[Unit_Cost]]</f>
        <v>235934.49999999997</v>
      </c>
      <c r="Q2292" t="str">
        <f>IF(Inventory[[#This Row],[Stockout_Risk_Score]] &gt;= 0.8, "Critical",
   IF(Inventory[[#This Row],[Stockout_Risk_Score]] &gt;= 0.6, "High",
      IF(Inventory[[#This Row],[Stockout_Risk_Score]] &gt;= 0.3, "Medium", "Low")
   )
)</f>
        <v>Low</v>
      </c>
      <c r="R2292">
        <f>Inventory[[#This Row],[Lead_Time_Days]]*0.8</f>
        <v>6.4</v>
      </c>
      <c r="S2292">
        <f>MAX(0,Inventory[[#This Row],[Daily_Demand]]*Inventory[[#This Row],[Adj_Lead_Time]]+Inventory[[#This Row],[Safety_Stock]]-Inventory[[#This Row],[Current_Inventory]])</f>
        <v>670.6</v>
      </c>
    </row>
    <row r="2293" spans="1:19" x14ac:dyDescent="0.25">
      <c r="A2293">
        <v>2292</v>
      </c>
      <c r="B2293" t="s">
        <v>2314</v>
      </c>
      <c r="C2293" s="4" t="s">
        <v>21</v>
      </c>
      <c r="D2293" t="s">
        <v>14</v>
      </c>
      <c r="E2293" s="4">
        <v>28</v>
      </c>
      <c r="F2293" s="4">
        <v>9</v>
      </c>
      <c r="G2293" s="4">
        <v>284</v>
      </c>
      <c r="H2293" s="4">
        <v>181</v>
      </c>
      <c r="I2293" s="4">
        <v>343</v>
      </c>
      <c r="J2293" s="6">
        <v>981.74</v>
      </c>
      <c r="K2293" s="4">
        <v>0.98099999999999998</v>
      </c>
      <c r="L2293" s="4" t="s">
        <v>15</v>
      </c>
      <c r="M2293" s="4">
        <f>Inventory[[#This Row],[Daily_Demand]]*Inventory[[#This Row],[Lead_Time_Days]]</f>
        <v>252</v>
      </c>
      <c r="N2293" s="4">
        <f>MAX(0, Inventory[[#This Row],[Demand_Duration_Lead_time]]+Inventory[[#This Row],[Safety_Stock]]-Inventory[[#This Row],[Current_Inventory]])</f>
        <v>149</v>
      </c>
      <c r="O22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93" s="8">
        <f>Inventory[[#This Row],[Current_Inventory]]*Inventory[[#This Row],[Unit_Cost]]</f>
        <v>278814.15999999997</v>
      </c>
      <c r="Q2293" t="str">
        <f>IF(Inventory[[#This Row],[Stockout_Risk_Score]] &gt;= 0.8, "Critical",
   IF(Inventory[[#This Row],[Stockout_Risk_Score]] &gt;= 0.6, "High",
      IF(Inventory[[#This Row],[Stockout_Risk_Score]] &gt;= 0.3, "Medium", "Low")
   )
)</f>
        <v>Critical</v>
      </c>
      <c r="R2293">
        <f>Inventory[[#This Row],[Lead_Time_Days]]*0.8</f>
        <v>7.2</v>
      </c>
      <c r="S2293">
        <f>MAX(0,Inventory[[#This Row],[Daily_Demand]]*Inventory[[#This Row],[Adj_Lead_Time]]+Inventory[[#This Row],[Safety_Stock]]-Inventory[[#This Row],[Current_Inventory]])</f>
        <v>98.600000000000023</v>
      </c>
    </row>
    <row r="2294" spans="1:19" x14ac:dyDescent="0.25">
      <c r="A2294">
        <v>2293</v>
      </c>
      <c r="B2294" t="s">
        <v>2315</v>
      </c>
      <c r="C2294" s="4" t="s">
        <v>21</v>
      </c>
      <c r="D2294" t="s">
        <v>14</v>
      </c>
      <c r="E2294" s="4">
        <v>48</v>
      </c>
      <c r="F2294" s="4">
        <v>13</v>
      </c>
      <c r="G2294" s="4">
        <v>239</v>
      </c>
      <c r="H2294" s="4">
        <v>27</v>
      </c>
      <c r="I2294" s="4">
        <v>86</v>
      </c>
      <c r="J2294" s="6">
        <v>208.89</v>
      </c>
      <c r="K2294" s="4">
        <v>0.61599999999999999</v>
      </c>
      <c r="L2294" s="4" t="s">
        <v>27</v>
      </c>
      <c r="M2294" s="4">
        <f>Inventory[[#This Row],[Daily_Demand]]*Inventory[[#This Row],[Lead_Time_Days]]</f>
        <v>624</v>
      </c>
      <c r="N2294" s="4">
        <f>MAX(0, Inventory[[#This Row],[Demand_Duration_Lead_time]]+Inventory[[#This Row],[Safety_Stock]]-Inventory[[#This Row],[Current_Inventory]])</f>
        <v>412</v>
      </c>
      <c r="O22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94" s="8">
        <f>Inventory[[#This Row],[Current_Inventory]]*Inventory[[#This Row],[Unit_Cost]]</f>
        <v>49924.71</v>
      </c>
      <c r="Q2294" t="str">
        <f>IF(Inventory[[#This Row],[Stockout_Risk_Score]] &gt;= 0.8, "Critical",
   IF(Inventory[[#This Row],[Stockout_Risk_Score]] &gt;= 0.6, "High",
      IF(Inventory[[#This Row],[Stockout_Risk_Score]] &gt;= 0.3, "Medium", "Low")
   )
)</f>
        <v>High</v>
      </c>
      <c r="R2294">
        <f>Inventory[[#This Row],[Lead_Time_Days]]*0.8</f>
        <v>10.4</v>
      </c>
      <c r="S2294">
        <f>MAX(0,Inventory[[#This Row],[Daily_Demand]]*Inventory[[#This Row],[Adj_Lead_Time]]+Inventory[[#This Row],[Safety_Stock]]-Inventory[[#This Row],[Current_Inventory]])</f>
        <v>287.20000000000005</v>
      </c>
    </row>
    <row r="2295" spans="1:19" x14ac:dyDescent="0.25">
      <c r="A2295">
        <v>2294</v>
      </c>
      <c r="B2295" t="s">
        <v>2316</v>
      </c>
      <c r="C2295" s="4" t="s">
        <v>13</v>
      </c>
      <c r="D2295" t="s">
        <v>14</v>
      </c>
      <c r="E2295" s="4">
        <v>110</v>
      </c>
      <c r="F2295" s="4">
        <v>4</v>
      </c>
      <c r="G2295" s="4">
        <v>235</v>
      </c>
      <c r="H2295" s="4">
        <v>244</v>
      </c>
      <c r="I2295" s="4">
        <v>54</v>
      </c>
      <c r="J2295" s="6">
        <v>325.82</v>
      </c>
      <c r="K2295" s="4">
        <v>0.42099999999999999</v>
      </c>
      <c r="L2295" s="4" t="s">
        <v>19</v>
      </c>
      <c r="M2295" s="4">
        <f>Inventory[[#This Row],[Daily_Demand]]*Inventory[[#This Row],[Lead_Time_Days]]</f>
        <v>440</v>
      </c>
      <c r="N2295" s="4">
        <f>MAX(0, Inventory[[#This Row],[Demand_Duration_Lead_time]]+Inventory[[#This Row],[Safety_Stock]]-Inventory[[#This Row],[Current_Inventory]])</f>
        <v>449</v>
      </c>
      <c r="O22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95" s="8">
        <f>Inventory[[#This Row],[Current_Inventory]]*Inventory[[#This Row],[Unit_Cost]]</f>
        <v>76567.7</v>
      </c>
      <c r="Q2295" t="str">
        <f>IF(Inventory[[#This Row],[Stockout_Risk_Score]] &gt;= 0.8, "Critical",
   IF(Inventory[[#This Row],[Stockout_Risk_Score]] &gt;= 0.6, "High",
      IF(Inventory[[#This Row],[Stockout_Risk_Score]] &gt;= 0.3, "Medium", "Low")
   )
)</f>
        <v>Medium</v>
      </c>
      <c r="R2295">
        <f>Inventory[[#This Row],[Lead_Time_Days]]*0.8</f>
        <v>3.2</v>
      </c>
      <c r="S2295">
        <f>MAX(0,Inventory[[#This Row],[Daily_Demand]]*Inventory[[#This Row],[Adj_Lead_Time]]+Inventory[[#This Row],[Safety_Stock]]-Inventory[[#This Row],[Current_Inventory]])</f>
        <v>361</v>
      </c>
    </row>
    <row r="2296" spans="1:19" x14ac:dyDescent="0.25">
      <c r="A2296">
        <v>2295</v>
      </c>
      <c r="B2296" t="s">
        <v>2317</v>
      </c>
      <c r="C2296" s="4" t="s">
        <v>21</v>
      </c>
      <c r="D2296" t="s">
        <v>14</v>
      </c>
      <c r="E2296" s="4">
        <v>102</v>
      </c>
      <c r="F2296" s="4">
        <v>12</v>
      </c>
      <c r="G2296" s="4">
        <v>334</v>
      </c>
      <c r="H2296" s="4">
        <v>166</v>
      </c>
      <c r="I2296" s="4">
        <v>387</v>
      </c>
      <c r="J2296" s="6">
        <v>1504.01</v>
      </c>
      <c r="K2296" s="4">
        <v>0.5</v>
      </c>
      <c r="L2296" s="4" t="s">
        <v>27</v>
      </c>
      <c r="M2296" s="4">
        <f>Inventory[[#This Row],[Daily_Demand]]*Inventory[[#This Row],[Lead_Time_Days]]</f>
        <v>1224</v>
      </c>
      <c r="N2296" s="4">
        <f>MAX(0, Inventory[[#This Row],[Demand_Duration_Lead_time]]+Inventory[[#This Row],[Safety_Stock]]-Inventory[[#This Row],[Current_Inventory]])</f>
        <v>1056</v>
      </c>
      <c r="O22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96" s="8">
        <f>Inventory[[#This Row],[Current_Inventory]]*Inventory[[#This Row],[Unit_Cost]]</f>
        <v>502339.34</v>
      </c>
      <c r="Q2296" t="str">
        <f>IF(Inventory[[#This Row],[Stockout_Risk_Score]] &gt;= 0.8, "Critical",
   IF(Inventory[[#This Row],[Stockout_Risk_Score]] &gt;= 0.6, "High",
      IF(Inventory[[#This Row],[Stockout_Risk_Score]] &gt;= 0.3, "Medium", "Low")
   )
)</f>
        <v>Medium</v>
      </c>
      <c r="R2296">
        <f>Inventory[[#This Row],[Lead_Time_Days]]*0.8</f>
        <v>9.6000000000000014</v>
      </c>
      <c r="S2296">
        <f>MAX(0,Inventory[[#This Row],[Daily_Demand]]*Inventory[[#This Row],[Adj_Lead_Time]]+Inventory[[#This Row],[Safety_Stock]]-Inventory[[#This Row],[Current_Inventory]])</f>
        <v>811.20000000000027</v>
      </c>
    </row>
    <row r="2297" spans="1:19" x14ac:dyDescent="0.25">
      <c r="A2297">
        <v>2296</v>
      </c>
      <c r="B2297" t="s">
        <v>2318</v>
      </c>
      <c r="C2297" s="4" t="s">
        <v>21</v>
      </c>
      <c r="D2297" t="s">
        <v>14</v>
      </c>
      <c r="E2297" s="4">
        <v>64</v>
      </c>
      <c r="F2297" s="4">
        <v>13</v>
      </c>
      <c r="G2297" s="4">
        <v>687</v>
      </c>
      <c r="H2297" s="4">
        <v>220</v>
      </c>
      <c r="I2297" s="4">
        <v>199</v>
      </c>
      <c r="J2297" s="6">
        <v>690.71</v>
      </c>
      <c r="K2297" s="4">
        <v>9.9000000000000005E-2</v>
      </c>
      <c r="L2297" s="4" t="s">
        <v>15</v>
      </c>
      <c r="M2297" s="4">
        <f>Inventory[[#This Row],[Daily_Demand]]*Inventory[[#This Row],[Lead_Time_Days]]</f>
        <v>832</v>
      </c>
      <c r="N2297" s="4">
        <f>MAX(0, Inventory[[#This Row],[Demand_Duration_Lead_time]]+Inventory[[#This Row],[Safety_Stock]]-Inventory[[#This Row],[Current_Inventory]])</f>
        <v>365</v>
      </c>
      <c r="O22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97" s="8">
        <f>Inventory[[#This Row],[Current_Inventory]]*Inventory[[#This Row],[Unit_Cost]]</f>
        <v>474517.77</v>
      </c>
      <c r="Q2297" t="str">
        <f>IF(Inventory[[#This Row],[Stockout_Risk_Score]] &gt;= 0.8, "Critical",
   IF(Inventory[[#This Row],[Stockout_Risk_Score]] &gt;= 0.6, "High",
      IF(Inventory[[#This Row],[Stockout_Risk_Score]] &gt;= 0.3, "Medium", "Low")
   )
)</f>
        <v>Low</v>
      </c>
      <c r="R2297">
        <f>Inventory[[#This Row],[Lead_Time_Days]]*0.8</f>
        <v>10.4</v>
      </c>
      <c r="S2297">
        <f>MAX(0,Inventory[[#This Row],[Daily_Demand]]*Inventory[[#This Row],[Adj_Lead_Time]]+Inventory[[#This Row],[Safety_Stock]]-Inventory[[#This Row],[Current_Inventory]])</f>
        <v>198.60000000000002</v>
      </c>
    </row>
    <row r="2298" spans="1:19" x14ac:dyDescent="0.25">
      <c r="A2298">
        <v>2297</v>
      </c>
      <c r="B2298" t="s">
        <v>2319</v>
      </c>
      <c r="C2298" s="4" t="s">
        <v>26</v>
      </c>
      <c r="D2298" t="s">
        <v>14</v>
      </c>
      <c r="E2298" s="4">
        <v>13</v>
      </c>
      <c r="F2298" s="4">
        <v>14</v>
      </c>
      <c r="G2298" s="4">
        <v>235</v>
      </c>
      <c r="H2298" s="4">
        <v>290</v>
      </c>
      <c r="I2298" s="4">
        <v>365</v>
      </c>
      <c r="J2298" s="6">
        <v>1039.92</v>
      </c>
      <c r="K2298" s="4">
        <v>7.4999999999999997E-2</v>
      </c>
      <c r="L2298" s="4" t="s">
        <v>19</v>
      </c>
      <c r="M2298" s="4">
        <f>Inventory[[#This Row],[Daily_Demand]]*Inventory[[#This Row],[Lead_Time_Days]]</f>
        <v>182</v>
      </c>
      <c r="N2298" s="4">
        <f>MAX(0, Inventory[[#This Row],[Demand_Duration_Lead_time]]+Inventory[[#This Row],[Safety_Stock]]-Inventory[[#This Row],[Current_Inventory]])</f>
        <v>237</v>
      </c>
      <c r="O22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298" s="8">
        <f>Inventory[[#This Row],[Current_Inventory]]*Inventory[[#This Row],[Unit_Cost]]</f>
        <v>244381.2</v>
      </c>
      <c r="Q2298" t="str">
        <f>IF(Inventory[[#This Row],[Stockout_Risk_Score]] &gt;= 0.8, "Critical",
   IF(Inventory[[#This Row],[Stockout_Risk_Score]] &gt;= 0.6, "High",
      IF(Inventory[[#This Row],[Stockout_Risk_Score]] &gt;= 0.3, "Medium", "Low")
   )
)</f>
        <v>Low</v>
      </c>
      <c r="R2298">
        <f>Inventory[[#This Row],[Lead_Time_Days]]*0.8</f>
        <v>11.200000000000001</v>
      </c>
      <c r="S2298">
        <f>MAX(0,Inventory[[#This Row],[Daily_Demand]]*Inventory[[#This Row],[Adj_Lead_Time]]+Inventory[[#This Row],[Safety_Stock]]-Inventory[[#This Row],[Current_Inventory]])</f>
        <v>200.60000000000002</v>
      </c>
    </row>
    <row r="2299" spans="1:19" x14ac:dyDescent="0.25">
      <c r="A2299">
        <v>2298</v>
      </c>
      <c r="B2299" t="s">
        <v>2320</v>
      </c>
      <c r="C2299" s="4" t="s">
        <v>17</v>
      </c>
      <c r="D2299" t="s">
        <v>18</v>
      </c>
      <c r="E2299" s="4">
        <v>134</v>
      </c>
      <c r="F2299" s="4">
        <v>9</v>
      </c>
      <c r="G2299" s="4">
        <v>354</v>
      </c>
      <c r="H2299" s="4">
        <v>205</v>
      </c>
      <c r="I2299" s="4">
        <v>221</v>
      </c>
      <c r="J2299" s="6">
        <v>1544.91</v>
      </c>
      <c r="K2299" s="4">
        <v>0.59299999999999997</v>
      </c>
      <c r="L2299" s="4" t="s">
        <v>15</v>
      </c>
      <c r="M2299" s="4">
        <f>Inventory[[#This Row],[Daily_Demand]]*Inventory[[#This Row],[Lead_Time_Days]]</f>
        <v>1206</v>
      </c>
      <c r="N2299" s="4">
        <f>MAX(0, Inventory[[#This Row],[Demand_Duration_Lead_time]]+Inventory[[#This Row],[Safety_Stock]]-Inventory[[#This Row],[Current_Inventory]])</f>
        <v>1057</v>
      </c>
      <c r="O22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299" s="8">
        <f>Inventory[[#This Row],[Current_Inventory]]*Inventory[[#This Row],[Unit_Cost]]</f>
        <v>546898.14</v>
      </c>
      <c r="Q2299" t="str">
        <f>IF(Inventory[[#This Row],[Stockout_Risk_Score]] &gt;= 0.8, "Critical",
   IF(Inventory[[#This Row],[Stockout_Risk_Score]] &gt;= 0.6, "High",
      IF(Inventory[[#This Row],[Stockout_Risk_Score]] &gt;= 0.3, "Medium", "Low")
   )
)</f>
        <v>Medium</v>
      </c>
      <c r="R2299">
        <f>Inventory[[#This Row],[Lead_Time_Days]]*0.8</f>
        <v>7.2</v>
      </c>
      <c r="S2299">
        <f>MAX(0,Inventory[[#This Row],[Daily_Demand]]*Inventory[[#This Row],[Adj_Lead_Time]]+Inventory[[#This Row],[Safety_Stock]]-Inventory[[#This Row],[Current_Inventory]])</f>
        <v>815.80000000000018</v>
      </c>
    </row>
    <row r="2300" spans="1:19" x14ac:dyDescent="0.25">
      <c r="A2300">
        <v>2299</v>
      </c>
      <c r="B2300" t="s">
        <v>2321</v>
      </c>
      <c r="C2300" s="4" t="s">
        <v>17</v>
      </c>
      <c r="D2300" t="s">
        <v>14</v>
      </c>
      <c r="E2300" s="4">
        <v>60</v>
      </c>
      <c r="F2300" s="4">
        <v>2</v>
      </c>
      <c r="G2300" s="4">
        <v>378</v>
      </c>
      <c r="H2300" s="4">
        <v>124</v>
      </c>
      <c r="I2300" s="4">
        <v>311</v>
      </c>
      <c r="J2300" s="6">
        <v>1514.79</v>
      </c>
      <c r="K2300" s="4">
        <v>0.51200000000000001</v>
      </c>
      <c r="L2300" s="4" t="s">
        <v>19</v>
      </c>
      <c r="M2300" s="4">
        <f>Inventory[[#This Row],[Daily_Demand]]*Inventory[[#This Row],[Lead_Time_Days]]</f>
        <v>120</v>
      </c>
      <c r="N2300" s="4">
        <f>MAX(0, Inventory[[#This Row],[Demand_Duration_Lead_time]]+Inventory[[#This Row],[Safety_Stock]]-Inventory[[#This Row],[Current_Inventory]])</f>
        <v>0</v>
      </c>
      <c r="O23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00" s="8">
        <f>Inventory[[#This Row],[Current_Inventory]]*Inventory[[#This Row],[Unit_Cost]]</f>
        <v>572590.62</v>
      </c>
      <c r="Q2300" t="str">
        <f>IF(Inventory[[#This Row],[Stockout_Risk_Score]] &gt;= 0.8, "Critical",
   IF(Inventory[[#This Row],[Stockout_Risk_Score]] &gt;= 0.6, "High",
      IF(Inventory[[#This Row],[Stockout_Risk_Score]] &gt;= 0.3, "Medium", "Low")
   )
)</f>
        <v>Medium</v>
      </c>
      <c r="R2300">
        <f>Inventory[[#This Row],[Lead_Time_Days]]*0.8</f>
        <v>1.6</v>
      </c>
      <c r="S2300">
        <f>MAX(0,Inventory[[#This Row],[Daily_Demand]]*Inventory[[#This Row],[Adj_Lead_Time]]+Inventory[[#This Row],[Safety_Stock]]-Inventory[[#This Row],[Current_Inventory]])</f>
        <v>0</v>
      </c>
    </row>
    <row r="2301" spans="1:19" x14ac:dyDescent="0.25">
      <c r="A2301">
        <v>2300</v>
      </c>
      <c r="B2301" t="s">
        <v>2322</v>
      </c>
      <c r="C2301" s="4" t="s">
        <v>26</v>
      </c>
      <c r="D2301" t="s">
        <v>14</v>
      </c>
      <c r="E2301" s="4">
        <v>162</v>
      </c>
      <c r="F2301" s="4">
        <v>10</v>
      </c>
      <c r="G2301" s="4">
        <v>645</v>
      </c>
      <c r="H2301" s="4">
        <v>169</v>
      </c>
      <c r="I2301" s="4">
        <v>76</v>
      </c>
      <c r="J2301" s="6">
        <v>375.68</v>
      </c>
      <c r="K2301" s="4">
        <v>0.35899999999999999</v>
      </c>
      <c r="L2301" s="4" t="s">
        <v>15</v>
      </c>
      <c r="M2301" s="4">
        <f>Inventory[[#This Row],[Daily_Demand]]*Inventory[[#This Row],[Lead_Time_Days]]</f>
        <v>1620</v>
      </c>
      <c r="N2301" s="4">
        <f>MAX(0, Inventory[[#This Row],[Demand_Duration_Lead_time]]+Inventory[[#This Row],[Safety_Stock]]-Inventory[[#This Row],[Current_Inventory]])</f>
        <v>1144</v>
      </c>
      <c r="O23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01" s="8">
        <f>Inventory[[#This Row],[Current_Inventory]]*Inventory[[#This Row],[Unit_Cost]]</f>
        <v>242313.60000000001</v>
      </c>
      <c r="Q2301" t="str">
        <f>IF(Inventory[[#This Row],[Stockout_Risk_Score]] &gt;= 0.8, "Critical",
   IF(Inventory[[#This Row],[Stockout_Risk_Score]] &gt;= 0.6, "High",
      IF(Inventory[[#This Row],[Stockout_Risk_Score]] &gt;= 0.3, "Medium", "Low")
   )
)</f>
        <v>Medium</v>
      </c>
      <c r="R2301">
        <f>Inventory[[#This Row],[Lead_Time_Days]]*0.8</f>
        <v>8</v>
      </c>
      <c r="S2301">
        <f>MAX(0,Inventory[[#This Row],[Daily_Demand]]*Inventory[[#This Row],[Adj_Lead_Time]]+Inventory[[#This Row],[Safety_Stock]]-Inventory[[#This Row],[Current_Inventory]])</f>
        <v>820</v>
      </c>
    </row>
    <row r="2302" spans="1:19" x14ac:dyDescent="0.25">
      <c r="A2302">
        <v>2301</v>
      </c>
      <c r="B2302" t="s">
        <v>2323</v>
      </c>
      <c r="C2302" s="4" t="s">
        <v>13</v>
      </c>
      <c r="D2302" t="s">
        <v>18</v>
      </c>
      <c r="E2302" s="4">
        <v>26</v>
      </c>
      <c r="F2302" s="4">
        <v>13</v>
      </c>
      <c r="G2302" s="4">
        <v>180</v>
      </c>
      <c r="H2302" s="4">
        <v>164</v>
      </c>
      <c r="I2302" s="4">
        <v>104</v>
      </c>
      <c r="J2302" s="6">
        <v>241.87</v>
      </c>
      <c r="K2302" s="4">
        <v>0.56599999999999995</v>
      </c>
      <c r="L2302" s="4" t="s">
        <v>27</v>
      </c>
      <c r="M2302" s="4">
        <f>Inventory[[#This Row],[Daily_Demand]]*Inventory[[#This Row],[Lead_Time_Days]]</f>
        <v>338</v>
      </c>
      <c r="N2302" s="4">
        <f>MAX(0, Inventory[[#This Row],[Demand_Duration_Lead_time]]+Inventory[[#This Row],[Safety_Stock]]-Inventory[[#This Row],[Current_Inventory]])</f>
        <v>322</v>
      </c>
      <c r="O23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02" s="8">
        <f>Inventory[[#This Row],[Current_Inventory]]*Inventory[[#This Row],[Unit_Cost]]</f>
        <v>43536.6</v>
      </c>
      <c r="Q2302" t="str">
        <f>IF(Inventory[[#This Row],[Stockout_Risk_Score]] &gt;= 0.8, "Critical",
   IF(Inventory[[#This Row],[Stockout_Risk_Score]] &gt;= 0.6, "High",
      IF(Inventory[[#This Row],[Stockout_Risk_Score]] &gt;= 0.3, "Medium", "Low")
   )
)</f>
        <v>Medium</v>
      </c>
      <c r="R2302">
        <f>Inventory[[#This Row],[Lead_Time_Days]]*0.8</f>
        <v>10.4</v>
      </c>
      <c r="S2302">
        <f>MAX(0,Inventory[[#This Row],[Daily_Demand]]*Inventory[[#This Row],[Adj_Lead_Time]]+Inventory[[#This Row],[Safety_Stock]]-Inventory[[#This Row],[Current_Inventory]])</f>
        <v>254.40000000000003</v>
      </c>
    </row>
    <row r="2303" spans="1:19" x14ac:dyDescent="0.25">
      <c r="A2303">
        <v>2302</v>
      </c>
      <c r="B2303" t="s">
        <v>2324</v>
      </c>
      <c r="C2303" s="4" t="s">
        <v>41</v>
      </c>
      <c r="D2303" t="s">
        <v>18</v>
      </c>
      <c r="E2303" s="4">
        <v>85</v>
      </c>
      <c r="F2303" s="4">
        <v>3</v>
      </c>
      <c r="G2303" s="4">
        <v>629</v>
      </c>
      <c r="H2303" s="4">
        <v>60</v>
      </c>
      <c r="I2303" s="4">
        <v>369</v>
      </c>
      <c r="J2303" s="6">
        <v>1202.75</v>
      </c>
      <c r="K2303" s="4">
        <v>7.2999999999999995E-2</v>
      </c>
      <c r="L2303" s="4" t="s">
        <v>19</v>
      </c>
      <c r="M2303" s="4">
        <f>Inventory[[#This Row],[Daily_Demand]]*Inventory[[#This Row],[Lead_Time_Days]]</f>
        <v>255</v>
      </c>
      <c r="N2303" s="4">
        <f>MAX(0, Inventory[[#This Row],[Demand_Duration_Lead_time]]+Inventory[[#This Row],[Safety_Stock]]-Inventory[[#This Row],[Current_Inventory]])</f>
        <v>0</v>
      </c>
      <c r="O23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03" s="8">
        <f>Inventory[[#This Row],[Current_Inventory]]*Inventory[[#This Row],[Unit_Cost]]</f>
        <v>756529.75</v>
      </c>
      <c r="Q2303" t="str">
        <f>IF(Inventory[[#This Row],[Stockout_Risk_Score]] &gt;= 0.8, "Critical",
   IF(Inventory[[#This Row],[Stockout_Risk_Score]] &gt;= 0.6, "High",
      IF(Inventory[[#This Row],[Stockout_Risk_Score]] &gt;= 0.3, "Medium", "Low")
   )
)</f>
        <v>Low</v>
      </c>
      <c r="R2303">
        <f>Inventory[[#This Row],[Lead_Time_Days]]*0.8</f>
        <v>2.4000000000000004</v>
      </c>
      <c r="S2303">
        <f>MAX(0,Inventory[[#This Row],[Daily_Demand]]*Inventory[[#This Row],[Adj_Lead_Time]]+Inventory[[#This Row],[Safety_Stock]]-Inventory[[#This Row],[Current_Inventory]])</f>
        <v>0</v>
      </c>
    </row>
    <row r="2304" spans="1:19" x14ac:dyDescent="0.25">
      <c r="A2304">
        <v>2303</v>
      </c>
      <c r="B2304" t="s">
        <v>2325</v>
      </c>
      <c r="C2304" s="4" t="s">
        <v>41</v>
      </c>
      <c r="D2304" t="s">
        <v>22</v>
      </c>
      <c r="E2304" s="4">
        <v>104</v>
      </c>
      <c r="F2304" s="4">
        <v>14</v>
      </c>
      <c r="G2304" s="4">
        <v>530</v>
      </c>
      <c r="H2304" s="4">
        <v>293</v>
      </c>
      <c r="I2304" s="4">
        <v>298</v>
      </c>
      <c r="J2304" s="6">
        <v>1496.18</v>
      </c>
      <c r="K2304" s="4">
        <v>0.94399999999999995</v>
      </c>
      <c r="L2304" s="4" t="s">
        <v>19</v>
      </c>
      <c r="M2304" s="4">
        <f>Inventory[[#This Row],[Daily_Demand]]*Inventory[[#This Row],[Lead_Time_Days]]</f>
        <v>1456</v>
      </c>
      <c r="N2304" s="4">
        <f>MAX(0, Inventory[[#This Row],[Demand_Duration_Lead_time]]+Inventory[[#This Row],[Safety_Stock]]-Inventory[[#This Row],[Current_Inventory]])</f>
        <v>1219</v>
      </c>
      <c r="O23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04" s="8">
        <f>Inventory[[#This Row],[Current_Inventory]]*Inventory[[#This Row],[Unit_Cost]]</f>
        <v>792975.4</v>
      </c>
      <c r="Q2304" t="str">
        <f>IF(Inventory[[#This Row],[Stockout_Risk_Score]] &gt;= 0.8, "Critical",
   IF(Inventory[[#This Row],[Stockout_Risk_Score]] &gt;= 0.6, "High",
      IF(Inventory[[#This Row],[Stockout_Risk_Score]] &gt;= 0.3, "Medium", "Low")
   )
)</f>
        <v>Critical</v>
      </c>
      <c r="R2304">
        <f>Inventory[[#This Row],[Lead_Time_Days]]*0.8</f>
        <v>11.200000000000001</v>
      </c>
      <c r="S2304">
        <f>MAX(0,Inventory[[#This Row],[Daily_Demand]]*Inventory[[#This Row],[Adj_Lead_Time]]+Inventory[[#This Row],[Safety_Stock]]-Inventory[[#This Row],[Current_Inventory]])</f>
        <v>927.80000000000018</v>
      </c>
    </row>
    <row r="2305" spans="1:19" x14ac:dyDescent="0.25">
      <c r="A2305">
        <v>2304</v>
      </c>
      <c r="B2305" t="s">
        <v>2326</v>
      </c>
      <c r="C2305" s="4" t="s">
        <v>41</v>
      </c>
      <c r="D2305" t="s">
        <v>14</v>
      </c>
      <c r="E2305" s="4">
        <v>17</v>
      </c>
      <c r="F2305" s="4">
        <v>3</v>
      </c>
      <c r="G2305" s="4">
        <v>176</v>
      </c>
      <c r="H2305" s="4">
        <v>82</v>
      </c>
      <c r="I2305" s="4">
        <v>322</v>
      </c>
      <c r="J2305" s="6">
        <v>340.63</v>
      </c>
      <c r="K2305" s="4">
        <v>0.29399999999999998</v>
      </c>
      <c r="L2305" s="4" t="s">
        <v>19</v>
      </c>
      <c r="M2305" s="4">
        <f>Inventory[[#This Row],[Daily_Demand]]*Inventory[[#This Row],[Lead_Time_Days]]</f>
        <v>51</v>
      </c>
      <c r="N2305" s="4">
        <f>MAX(0, Inventory[[#This Row],[Demand_Duration_Lead_time]]+Inventory[[#This Row],[Safety_Stock]]-Inventory[[#This Row],[Current_Inventory]])</f>
        <v>0</v>
      </c>
      <c r="O23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05" s="8">
        <f>Inventory[[#This Row],[Current_Inventory]]*Inventory[[#This Row],[Unit_Cost]]</f>
        <v>59950.879999999997</v>
      </c>
      <c r="Q2305" t="str">
        <f>IF(Inventory[[#This Row],[Stockout_Risk_Score]] &gt;= 0.8, "Critical",
   IF(Inventory[[#This Row],[Stockout_Risk_Score]] &gt;= 0.6, "High",
      IF(Inventory[[#This Row],[Stockout_Risk_Score]] &gt;= 0.3, "Medium", "Low")
   )
)</f>
        <v>Low</v>
      </c>
      <c r="R2305">
        <f>Inventory[[#This Row],[Lead_Time_Days]]*0.8</f>
        <v>2.4000000000000004</v>
      </c>
      <c r="S2305">
        <f>MAX(0,Inventory[[#This Row],[Daily_Demand]]*Inventory[[#This Row],[Adj_Lead_Time]]+Inventory[[#This Row],[Safety_Stock]]-Inventory[[#This Row],[Current_Inventory]])</f>
        <v>0</v>
      </c>
    </row>
    <row r="2306" spans="1:19" x14ac:dyDescent="0.25">
      <c r="A2306">
        <v>2305</v>
      </c>
      <c r="B2306" t="s">
        <v>2327</v>
      </c>
      <c r="C2306" s="4" t="s">
        <v>26</v>
      </c>
      <c r="D2306" t="s">
        <v>14</v>
      </c>
      <c r="E2306" s="4">
        <v>75</v>
      </c>
      <c r="F2306" s="4">
        <v>5</v>
      </c>
      <c r="G2306" s="4">
        <v>181</v>
      </c>
      <c r="H2306" s="4">
        <v>119</v>
      </c>
      <c r="I2306" s="4">
        <v>308</v>
      </c>
      <c r="J2306" s="6">
        <v>775.31</v>
      </c>
      <c r="K2306" s="4">
        <v>7.1999999999999995E-2</v>
      </c>
      <c r="L2306" s="4" t="s">
        <v>27</v>
      </c>
      <c r="M2306" s="4">
        <f>Inventory[[#This Row],[Daily_Demand]]*Inventory[[#This Row],[Lead_Time_Days]]</f>
        <v>375</v>
      </c>
      <c r="N2306" s="4">
        <f>MAX(0, Inventory[[#This Row],[Demand_Duration_Lead_time]]+Inventory[[#This Row],[Safety_Stock]]-Inventory[[#This Row],[Current_Inventory]])</f>
        <v>313</v>
      </c>
      <c r="O23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06" s="8">
        <f>Inventory[[#This Row],[Current_Inventory]]*Inventory[[#This Row],[Unit_Cost]]</f>
        <v>140331.10999999999</v>
      </c>
      <c r="Q2306" t="str">
        <f>IF(Inventory[[#This Row],[Stockout_Risk_Score]] &gt;= 0.8, "Critical",
   IF(Inventory[[#This Row],[Stockout_Risk_Score]] &gt;= 0.6, "High",
      IF(Inventory[[#This Row],[Stockout_Risk_Score]] &gt;= 0.3, "Medium", "Low")
   )
)</f>
        <v>Low</v>
      </c>
      <c r="R2306">
        <f>Inventory[[#This Row],[Lead_Time_Days]]*0.8</f>
        <v>4</v>
      </c>
      <c r="S2306">
        <f>MAX(0,Inventory[[#This Row],[Daily_Demand]]*Inventory[[#This Row],[Adj_Lead_Time]]+Inventory[[#This Row],[Safety_Stock]]-Inventory[[#This Row],[Current_Inventory]])</f>
        <v>238</v>
      </c>
    </row>
    <row r="2307" spans="1:19" x14ac:dyDescent="0.25">
      <c r="A2307">
        <v>2306</v>
      </c>
      <c r="B2307" t="s">
        <v>2328</v>
      </c>
      <c r="C2307" s="4" t="s">
        <v>26</v>
      </c>
      <c r="D2307" t="s">
        <v>14</v>
      </c>
      <c r="E2307" s="4">
        <v>20</v>
      </c>
      <c r="F2307" s="4">
        <v>13</v>
      </c>
      <c r="G2307" s="4">
        <v>61</v>
      </c>
      <c r="H2307" s="4">
        <v>295</v>
      </c>
      <c r="I2307" s="4">
        <v>315</v>
      </c>
      <c r="J2307" s="6">
        <v>1747.04</v>
      </c>
      <c r="K2307" s="4">
        <v>0.17</v>
      </c>
      <c r="L2307" s="4" t="s">
        <v>19</v>
      </c>
      <c r="M2307" s="4">
        <f>Inventory[[#This Row],[Daily_Demand]]*Inventory[[#This Row],[Lead_Time_Days]]</f>
        <v>260</v>
      </c>
      <c r="N2307" s="4">
        <f>MAX(0, Inventory[[#This Row],[Demand_Duration_Lead_time]]+Inventory[[#This Row],[Safety_Stock]]-Inventory[[#This Row],[Current_Inventory]])</f>
        <v>494</v>
      </c>
      <c r="O23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07" s="8">
        <f>Inventory[[#This Row],[Current_Inventory]]*Inventory[[#This Row],[Unit_Cost]]</f>
        <v>106569.44</v>
      </c>
      <c r="Q2307" t="str">
        <f>IF(Inventory[[#This Row],[Stockout_Risk_Score]] &gt;= 0.8, "Critical",
   IF(Inventory[[#This Row],[Stockout_Risk_Score]] &gt;= 0.6, "High",
      IF(Inventory[[#This Row],[Stockout_Risk_Score]] &gt;= 0.3, "Medium", "Low")
   )
)</f>
        <v>Low</v>
      </c>
      <c r="R2307">
        <f>Inventory[[#This Row],[Lead_Time_Days]]*0.8</f>
        <v>10.4</v>
      </c>
      <c r="S2307">
        <f>MAX(0,Inventory[[#This Row],[Daily_Demand]]*Inventory[[#This Row],[Adj_Lead_Time]]+Inventory[[#This Row],[Safety_Stock]]-Inventory[[#This Row],[Current_Inventory]])</f>
        <v>442</v>
      </c>
    </row>
    <row r="2308" spans="1:19" x14ac:dyDescent="0.25">
      <c r="A2308">
        <v>2307</v>
      </c>
      <c r="B2308" t="s">
        <v>2329</v>
      </c>
      <c r="C2308" s="4" t="s">
        <v>21</v>
      </c>
      <c r="D2308" t="s">
        <v>14</v>
      </c>
      <c r="E2308" s="4">
        <v>49</v>
      </c>
      <c r="F2308" s="4">
        <v>11</v>
      </c>
      <c r="G2308" s="4">
        <v>199</v>
      </c>
      <c r="H2308" s="4">
        <v>230</v>
      </c>
      <c r="I2308" s="4">
        <v>240</v>
      </c>
      <c r="J2308" s="6">
        <v>1891.24</v>
      </c>
      <c r="K2308" s="4">
        <v>9.5000000000000001E-2</v>
      </c>
      <c r="L2308" s="4" t="s">
        <v>27</v>
      </c>
      <c r="M2308" s="4">
        <f>Inventory[[#This Row],[Daily_Demand]]*Inventory[[#This Row],[Lead_Time_Days]]</f>
        <v>539</v>
      </c>
      <c r="N2308" s="4">
        <f>MAX(0, Inventory[[#This Row],[Demand_Duration_Lead_time]]+Inventory[[#This Row],[Safety_Stock]]-Inventory[[#This Row],[Current_Inventory]])</f>
        <v>570</v>
      </c>
      <c r="O23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08" s="8">
        <f>Inventory[[#This Row],[Current_Inventory]]*Inventory[[#This Row],[Unit_Cost]]</f>
        <v>376356.76</v>
      </c>
      <c r="Q2308" t="str">
        <f>IF(Inventory[[#This Row],[Stockout_Risk_Score]] &gt;= 0.8, "Critical",
   IF(Inventory[[#This Row],[Stockout_Risk_Score]] &gt;= 0.6, "High",
      IF(Inventory[[#This Row],[Stockout_Risk_Score]] &gt;= 0.3, "Medium", "Low")
   )
)</f>
        <v>Low</v>
      </c>
      <c r="R2308">
        <f>Inventory[[#This Row],[Lead_Time_Days]]*0.8</f>
        <v>8.8000000000000007</v>
      </c>
      <c r="S2308">
        <f>MAX(0,Inventory[[#This Row],[Daily_Demand]]*Inventory[[#This Row],[Adj_Lead_Time]]+Inventory[[#This Row],[Safety_Stock]]-Inventory[[#This Row],[Current_Inventory]])</f>
        <v>462.20000000000005</v>
      </c>
    </row>
    <row r="2309" spans="1:19" x14ac:dyDescent="0.25">
      <c r="A2309">
        <v>2308</v>
      </c>
      <c r="B2309" t="s">
        <v>2330</v>
      </c>
      <c r="C2309" s="4" t="s">
        <v>41</v>
      </c>
      <c r="D2309" t="s">
        <v>22</v>
      </c>
      <c r="E2309" s="4">
        <v>69</v>
      </c>
      <c r="F2309" s="4">
        <v>4</v>
      </c>
      <c r="G2309" s="4">
        <v>322</v>
      </c>
      <c r="H2309" s="4">
        <v>18</v>
      </c>
      <c r="I2309" s="4">
        <v>112</v>
      </c>
      <c r="J2309" s="6">
        <v>935.44</v>
      </c>
      <c r="K2309" s="4">
        <v>0.17899999999999999</v>
      </c>
      <c r="L2309" s="4" t="s">
        <v>27</v>
      </c>
      <c r="M2309" s="4">
        <f>Inventory[[#This Row],[Daily_Demand]]*Inventory[[#This Row],[Lead_Time_Days]]</f>
        <v>276</v>
      </c>
      <c r="N2309" s="4">
        <f>MAX(0, Inventory[[#This Row],[Demand_Duration_Lead_time]]+Inventory[[#This Row],[Safety_Stock]]-Inventory[[#This Row],[Current_Inventory]])</f>
        <v>0</v>
      </c>
      <c r="O23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09" s="8">
        <f>Inventory[[#This Row],[Current_Inventory]]*Inventory[[#This Row],[Unit_Cost]]</f>
        <v>301211.68</v>
      </c>
      <c r="Q2309" t="str">
        <f>IF(Inventory[[#This Row],[Stockout_Risk_Score]] &gt;= 0.8, "Critical",
   IF(Inventory[[#This Row],[Stockout_Risk_Score]] &gt;= 0.6, "High",
      IF(Inventory[[#This Row],[Stockout_Risk_Score]] &gt;= 0.3, "Medium", "Low")
   )
)</f>
        <v>Low</v>
      </c>
      <c r="R2309">
        <f>Inventory[[#This Row],[Lead_Time_Days]]*0.8</f>
        <v>3.2</v>
      </c>
      <c r="S2309">
        <f>MAX(0,Inventory[[#This Row],[Daily_Demand]]*Inventory[[#This Row],[Adj_Lead_Time]]+Inventory[[#This Row],[Safety_Stock]]-Inventory[[#This Row],[Current_Inventory]])</f>
        <v>0</v>
      </c>
    </row>
    <row r="2310" spans="1:19" x14ac:dyDescent="0.25">
      <c r="A2310">
        <v>2309</v>
      </c>
      <c r="B2310" t="s">
        <v>2331</v>
      </c>
      <c r="C2310" s="4" t="s">
        <v>13</v>
      </c>
      <c r="D2310" t="s">
        <v>18</v>
      </c>
      <c r="E2310" s="4">
        <v>143</v>
      </c>
      <c r="F2310" s="4">
        <v>5</v>
      </c>
      <c r="G2310" s="4">
        <v>349</v>
      </c>
      <c r="H2310" s="4">
        <v>91</v>
      </c>
      <c r="I2310" s="4">
        <v>394</v>
      </c>
      <c r="J2310" s="6">
        <v>205.06</v>
      </c>
      <c r="K2310" s="4">
        <v>0.41699999999999998</v>
      </c>
      <c r="L2310" s="4" t="s">
        <v>19</v>
      </c>
      <c r="M2310" s="4">
        <f>Inventory[[#This Row],[Daily_Demand]]*Inventory[[#This Row],[Lead_Time_Days]]</f>
        <v>715</v>
      </c>
      <c r="N2310" s="4">
        <f>MAX(0, Inventory[[#This Row],[Demand_Duration_Lead_time]]+Inventory[[#This Row],[Safety_Stock]]-Inventory[[#This Row],[Current_Inventory]])</f>
        <v>457</v>
      </c>
      <c r="O23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10" s="8">
        <f>Inventory[[#This Row],[Current_Inventory]]*Inventory[[#This Row],[Unit_Cost]]</f>
        <v>71565.94</v>
      </c>
      <c r="Q2310" t="str">
        <f>IF(Inventory[[#This Row],[Stockout_Risk_Score]] &gt;= 0.8, "Critical",
   IF(Inventory[[#This Row],[Stockout_Risk_Score]] &gt;= 0.6, "High",
      IF(Inventory[[#This Row],[Stockout_Risk_Score]] &gt;= 0.3, "Medium", "Low")
   )
)</f>
        <v>Medium</v>
      </c>
      <c r="R2310">
        <f>Inventory[[#This Row],[Lead_Time_Days]]*0.8</f>
        <v>4</v>
      </c>
      <c r="S2310">
        <f>MAX(0,Inventory[[#This Row],[Daily_Demand]]*Inventory[[#This Row],[Adj_Lead_Time]]+Inventory[[#This Row],[Safety_Stock]]-Inventory[[#This Row],[Current_Inventory]])</f>
        <v>314</v>
      </c>
    </row>
    <row r="2311" spans="1:19" x14ac:dyDescent="0.25">
      <c r="A2311">
        <v>2310</v>
      </c>
      <c r="B2311" t="s">
        <v>2332</v>
      </c>
      <c r="C2311" s="4" t="s">
        <v>13</v>
      </c>
      <c r="D2311" t="s">
        <v>18</v>
      </c>
      <c r="E2311" s="4">
        <v>74</v>
      </c>
      <c r="F2311" s="4">
        <v>7</v>
      </c>
      <c r="G2311" s="4">
        <v>582</v>
      </c>
      <c r="H2311" s="4">
        <v>31</v>
      </c>
      <c r="I2311" s="4">
        <v>390</v>
      </c>
      <c r="J2311" s="6">
        <v>552.51</v>
      </c>
      <c r="K2311" s="4">
        <v>0.73799999999999999</v>
      </c>
      <c r="L2311" s="4" t="s">
        <v>15</v>
      </c>
      <c r="M2311" s="4">
        <f>Inventory[[#This Row],[Daily_Demand]]*Inventory[[#This Row],[Lead_Time_Days]]</f>
        <v>518</v>
      </c>
      <c r="N2311" s="4">
        <f>MAX(0, Inventory[[#This Row],[Demand_Duration_Lead_time]]+Inventory[[#This Row],[Safety_Stock]]-Inventory[[#This Row],[Current_Inventory]])</f>
        <v>0</v>
      </c>
      <c r="O23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11" s="8">
        <f>Inventory[[#This Row],[Current_Inventory]]*Inventory[[#This Row],[Unit_Cost]]</f>
        <v>321560.82</v>
      </c>
      <c r="Q2311" t="str">
        <f>IF(Inventory[[#This Row],[Stockout_Risk_Score]] &gt;= 0.8, "Critical",
   IF(Inventory[[#This Row],[Stockout_Risk_Score]] &gt;= 0.6, "High",
      IF(Inventory[[#This Row],[Stockout_Risk_Score]] &gt;= 0.3, "Medium", "Low")
   )
)</f>
        <v>High</v>
      </c>
      <c r="R2311">
        <f>Inventory[[#This Row],[Lead_Time_Days]]*0.8</f>
        <v>5.6000000000000005</v>
      </c>
      <c r="S2311">
        <f>MAX(0,Inventory[[#This Row],[Daily_Demand]]*Inventory[[#This Row],[Adj_Lead_Time]]+Inventory[[#This Row],[Safety_Stock]]-Inventory[[#This Row],[Current_Inventory]])</f>
        <v>0</v>
      </c>
    </row>
    <row r="2312" spans="1:19" x14ac:dyDescent="0.25">
      <c r="A2312">
        <v>2311</v>
      </c>
      <c r="B2312" t="s">
        <v>2333</v>
      </c>
      <c r="C2312" s="4" t="s">
        <v>41</v>
      </c>
      <c r="D2312" t="s">
        <v>14</v>
      </c>
      <c r="E2312" s="4">
        <v>152</v>
      </c>
      <c r="F2312" s="4">
        <v>8</v>
      </c>
      <c r="G2312" s="4">
        <v>783</v>
      </c>
      <c r="H2312" s="4">
        <v>108</v>
      </c>
      <c r="I2312" s="4">
        <v>153</v>
      </c>
      <c r="J2312" s="6">
        <v>504.29</v>
      </c>
      <c r="K2312" s="4">
        <v>0.27200000000000002</v>
      </c>
      <c r="L2312" s="4" t="s">
        <v>19</v>
      </c>
      <c r="M2312" s="4">
        <f>Inventory[[#This Row],[Daily_Demand]]*Inventory[[#This Row],[Lead_Time_Days]]</f>
        <v>1216</v>
      </c>
      <c r="N2312" s="4">
        <f>MAX(0, Inventory[[#This Row],[Demand_Duration_Lead_time]]+Inventory[[#This Row],[Safety_Stock]]-Inventory[[#This Row],[Current_Inventory]])</f>
        <v>541</v>
      </c>
      <c r="O23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12" s="8">
        <f>Inventory[[#This Row],[Current_Inventory]]*Inventory[[#This Row],[Unit_Cost]]</f>
        <v>394859.07</v>
      </c>
      <c r="Q2312" t="str">
        <f>IF(Inventory[[#This Row],[Stockout_Risk_Score]] &gt;= 0.8, "Critical",
   IF(Inventory[[#This Row],[Stockout_Risk_Score]] &gt;= 0.6, "High",
      IF(Inventory[[#This Row],[Stockout_Risk_Score]] &gt;= 0.3, "Medium", "Low")
   )
)</f>
        <v>Low</v>
      </c>
      <c r="R2312">
        <f>Inventory[[#This Row],[Lead_Time_Days]]*0.8</f>
        <v>6.4</v>
      </c>
      <c r="S2312">
        <f>MAX(0,Inventory[[#This Row],[Daily_Demand]]*Inventory[[#This Row],[Adj_Lead_Time]]+Inventory[[#This Row],[Safety_Stock]]-Inventory[[#This Row],[Current_Inventory]])</f>
        <v>297.80000000000018</v>
      </c>
    </row>
    <row r="2313" spans="1:19" x14ac:dyDescent="0.25">
      <c r="A2313">
        <v>2312</v>
      </c>
      <c r="B2313" t="s">
        <v>2334</v>
      </c>
      <c r="C2313" s="4" t="s">
        <v>41</v>
      </c>
      <c r="D2313" t="s">
        <v>14</v>
      </c>
      <c r="E2313" s="4">
        <v>103</v>
      </c>
      <c r="F2313" s="4">
        <v>6</v>
      </c>
      <c r="G2313" s="4">
        <v>448</v>
      </c>
      <c r="H2313" s="4">
        <v>179</v>
      </c>
      <c r="I2313" s="4">
        <v>337</v>
      </c>
      <c r="J2313" s="6">
        <v>515.98</v>
      </c>
      <c r="K2313" s="4">
        <v>0.436</v>
      </c>
      <c r="L2313" s="4" t="s">
        <v>15</v>
      </c>
      <c r="M2313" s="4">
        <f>Inventory[[#This Row],[Daily_Demand]]*Inventory[[#This Row],[Lead_Time_Days]]</f>
        <v>618</v>
      </c>
      <c r="N2313" s="4">
        <f>MAX(0, Inventory[[#This Row],[Demand_Duration_Lead_time]]+Inventory[[#This Row],[Safety_Stock]]-Inventory[[#This Row],[Current_Inventory]])</f>
        <v>349</v>
      </c>
      <c r="O23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13" s="8">
        <f>Inventory[[#This Row],[Current_Inventory]]*Inventory[[#This Row],[Unit_Cost]]</f>
        <v>231159.04000000001</v>
      </c>
      <c r="Q2313" t="str">
        <f>IF(Inventory[[#This Row],[Stockout_Risk_Score]] &gt;= 0.8, "Critical",
   IF(Inventory[[#This Row],[Stockout_Risk_Score]] &gt;= 0.6, "High",
      IF(Inventory[[#This Row],[Stockout_Risk_Score]] &gt;= 0.3, "Medium", "Low")
   )
)</f>
        <v>Medium</v>
      </c>
      <c r="R2313">
        <f>Inventory[[#This Row],[Lead_Time_Days]]*0.8</f>
        <v>4.8000000000000007</v>
      </c>
      <c r="S2313">
        <f>MAX(0,Inventory[[#This Row],[Daily_Demand]]*Inventory[[#This Row],[Adj_Lead_Time]]+Inventory[[#This Row],[Safety_Stock]]-Inventory[[#This Row],[Current_Inventory]])</f>
        <v>225.40000000000009</v>
      </c>
    </row>
    <row r="2314" spans="1:19" x14ac:dyDescent="0.25">
      <c r="A2314">
        <v>2313</v>
      </c>
      <c r="B2314" t="s">
        <v>2335</v>
      </c>
      <c r="C2314" s="4" t="s">
        <v>41</v>
      </c>
      <c r="D2314" t="s">
        <v>14</v>
      </c>
      <c r="E2314" s="4">
        <v>195</v>
      </c>
      <c r="F2314" s="4">
        <v>3</v>
      </c>
      <c r="G2314" s="4">
        <v>369</v>
      </c>
      <c r="H2314" s="4">
        <v>199</v>
      </c>
      <c r="I2314" s="4">
        <v>308</v>
      </c>
      <c r="J2314" s="6">
        <v>1013.07</v>
      </c>
      <c r="K2314" s="4">
        <v>0.92900000000000005</v>
      </c>
      <c r="L2314" s="4" t="s">
        <v>15</v>
      </c>
      <c r="M2314" s="4">
        <f>Inventory[[#This Row],[Daily_Demand]]*Inventory[[#This Row],[Lead_Time_Days]]</f>
        <v>585</v>
      </c>
      <c r="N2314" s="4">
        <f>MAX(0, Inventory[[#This Row],[Demand_Duration_Lead_time]]+Inventory[[#This Row],[Safety_Stock]]-Inventory[[#This Row],[Current_Inventory]])</f>
        <v>415</v>
      </c>
      <c r="O23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14" s="8">
        <f>Inventory[[#This Row],[Current_Inventory]]*Inventory[[#This Row],[Unit_Cost]]</f>
        <v>373822.83</v>
      </c>
      <c r="Q2314" t="str">
        <f>IF(Inventory[[#This Row],[Stockout_Risk_Score]] &gt;= 0.8, "Critical",
   IF(Inventory[[#This Row],[Stockout_Risk_Score]] &gt;= 0.6, "High",
      IF(Inventory[[#This Row],[Stockout_Risk_Score]] &gt;= 0.3, "Medium", "Low")
   )
)</f>
        <v>Critical</v>
      </c>
      <c r="R2314">
        <f>Inventory[[#This Row],[Lead_Time_Days]]*0.8</f>
        <v>2.4000000000000004</v>
      </c>
      <c r="S2314">
        <f>MAX(0,Inventory[[#This Row],[Daily_Demand]]*Inventory[[#This Row],[Adj_Lead_Time]]+Inventory[[#This Row],[Safety_Stock]]-Inventory[[#This Row],[Current_Inventory]])</f>
        <v>298</v>
      </c>
    </row>
    <row r="2315" spans="1:19" x14ac:dyDescent="0.25">
      <c r="A2315">
        <v>2314</v>
      </c>
      <c r="B2315" t="s">
        <v>2336</v>
      </c>
      <c r="C2315" s="4" t="s">
        <v>26</v>
      </c>
      <c r="D2315" t="s">
        <v>22</v>
      </c>
      <c r="E2315" s="4">
        <v>105</v>
      </c>
      <c r="F2315" s="4">
        <v>4</v>
      </c>
      <c r="G2315" s="4">
        <v>139</v>
      </c>
      <c r="H2315" s="4">
        <v>115</v>
      </c>
      <c r="I2315" s="4">
        <v>210</v>
      </c>
      <c r="J2315" s="6">
        <v>1187.29</v>
      </c>
      <c r="K2315" s="4">
        <v>0.29599999999999999</v>
      </c>
      <c r="L2315" s="4" t="s">
        <v>19</v>
      </c>
      <c r="M2315" s="4">
        <f>Inventory[[#This Row],[Daily_Demand]]*Inventory[[#This Row],[Lead_Time_Days]]</f>
        <v>420</v>
      </c>
      <c r="N2315" s="4">
        <f>MAX(0, Inventory[[#This Row],[Demand_Duration_Lead_time]]+Inventory[[#This Row],[Safety_Stock]]-Inventory[[#This Row],[Current_Inventory]])</f>
        <v>396</v>
      </c>
      <c r="O23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15" s="8">
        <f>Inventory[[#This Row],[Current_Inventory]]*Inventory[[#This Row],[Unit_Cost]]</f>
        <v>165033.31</v>
      </c>
      <c r="Q2315" t="str">
        <f>IF(Inventory[[#This Row],[Stockout_Risk_Score]] &gt;= 0.8, "Critical",
   IF(Inventory[[#This Row],[Stockout_Risk_Score]] &gt;= 0.6, "High",
      IF(Inventory[[#This Row],[Stockout_Risk_Score]] &gt;= 0.3, "Medium", "Low")
   )
)</f>
        <v>Low</v>
      </c>
      <c r="R2315">
        <f>Inventory[[#This Row],[Lead_Time_Days]]*0.8</f>
        <v>3.2</v>
      </c>
      <c r="S2315">
        <f>MAX(0,Inventory[[#This Row],[Daily_Demand]]*Inventory[[#This Row],[Adj_Lead_Time]]+Inventory[[#This Row],[Safety_Stock]]-Inventory[[#This Row],[Current_Inventory]])</f>
        <v>312</v>
      </c>
    </row>
    <row r="2316" spans="1:19" x14ac:dyDescent="0.25">
      <c r="A2316">
        <v>2315</v>
      </c>
      <c r="B2316" t="s">
        <v>2337</v>
      </c>
      <c r="C2316" s="4" t="s">
        <v>26</v>
      </c>
      <c r="D2316" t="s">
        <v>22</v>
      </c>
      <c r="E2316" s="4">
        <v>109</v>
      </c>
      <c r="F2316" s="4">
        <v>11</v>
      </c>
      <c r="G2316" s="4">
        <v>94</v>
      </c>
      <c r="H2316" s="4">
        <v>274</v>
      </c>
      <c r="I2316" s="4">
        <v>220</v>
      </c>
      <c r="J2316" s="6">
        <v>288.89</v>
      </c>
      <c r="K2316" s="4">
        <v>0.79500000000000004</v>
      </c>
      <c r="L2316" s="4" t="s">
        <v>19</v>
      </c>
      <c r="M2316" s="4">
        <f>Inventory[[#This Row],[Daily_Demand]]*Inventory[[#This Row],[Lead_Time_Days]]</f>
        <v>1199</v>
      </c>
      <c r="N2316" s="4">
        <f>MAX(0, Inventory[[#This Row],[Demand_Duration_Lead_time]]+Inventory[[#This Row],[Safety_Stock]]-Inventory[[#This Row],[Current_Inventory]])</f>
        <v>1379</v>
      </c>
      <c r="O23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16" s="8">
        <f>Inventory[[#This Row],[Current_Inventory]]*Inventory[[#This Row],[Unit_Cost]]</f>
        <v>27155.66</v>
      </c>
      <c r="Q2316" t="str">
        <f>IF(Inventory[[#This Row],[Stockout_Risk_Score]] &gt;= 0.8, "Critical",
   IF(Inventory[[#This Row],[Stockout_Risk_Score]] &gt;= 0.6, "High",
      IF(Inventory[[#This Row],[Stockout_Risk_Score]] &gt;= 0.3, "Medium", "Low")
   )
)</f>
        <v>High</v>
      </c>
      <c r="R2316">
        <f>Inventory[[#This Row],[Lead_Time_Days]]*0.8</f>
        <v>8.8000000000000007</v>
      </c>
      <c r="S2316">
        <f>MAX(0,Inventory[[#This Row],[Daily_Demand]]*Inventory[[#This Row],[Adj_Lead_Time]]+Inventory[[#This Row],[Safety_Stock]]-Inventory[[#This Row],[Current_Inventory]])</f>
        <v>1139.2</v>
      </c>
    </row>
    <row r="2317" spans="1:19" x14ac:dyDescent="0.25">
      <c r="A2317">
        <v>2316</v>
      </c>
      <c r="B2317" t="s">
        <v>2338</v>
      </c>
      <c r="C2317" s="4" t="s">
        <v>26</v>
      </c>
      <c r="D2317" t="s">
        <v>18</v>
      </c>
      <c r="E2317" s="4">
        <v>144</v>
      </c>
      <c r="F2317" s="4">
        <v>12</v>
      </c>
      <c r="G2317" s="4">
        <v>693</v>
      </c>
      <c r="H2317" s="4">
        <v>177</v>
      </c>
      <c r="I2317" s="4">
        <v>158</v>
      </c>
      <c r="J2317" s="6">
        <v>1784.24</v>
      </c>
      <c r="K2317" s="4">
        <v>0.158</v>
      </c>
      <c r="L2317" s="4" t="s">
        <v>15</v>
      </c>
      <c r="M2317" s="4">
        <f>Inventory[[#This Row],[Daily_Demand]]*Inventory[[#This Row],[Lead_Time_Days]]</f>
        <v>1728</v>
      </c>
      <c r="N2317" s="4">
        <f>MAX(0, Inventory[[#This Row],[Demand_Duration_Lead_time]]+Inventory[[#This Row],[Safety_Stock]]-Inventory[[#This Row],[Current_Inventory]])</f>
        <v>1212</v>
      </c>
      <c r="O23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17" s="8">
        <f>Inventory[[#This Row],[Current_Inventory]]*Inventory[[#This Row],[Unit_Cost]]</f>
        <v>1236478.32</v>
      </c>
      <c r="Q2317" t="str">
        <f>IF(Inventory[[#This Row],[Stockout_Risk_Score]] &gt;= 0.8, "Critical",
   IF(Inventory[[#This Row],[Stockout_Risk_Score]] &gt;= 0.6, "High",
      IF(Inventory[[#This Row],[Stockout_Risk_Score]] &gt;= 0.3, "Medium", "Low")
   )
)</f>
        <v>Low</v>
      </c>
      <c r="R2317">
        <f>Inventory[[#This Row],[Lead_Time_Days]]*0.8</f>
        <v>9.6000000000000014</v>
      </c>
      <c r="S2317">
        <f>MAX(0,Inventory[[#This Row],[Daily_Demand]]*Inventory[[#This Row],[Adj_Lead_Time]]+Inventory[[#This Row],[Safety_Stock]]-Inventory[[#This Row],[Current_Inventory]])</f>
        <v>866.40000000000009</v>
      </c>
    </row>
    <row r="2318" spans="1:19" x14ac:dyDescent="0.25">
      <c r="A2318">
        <v>2317</v>
      </c>
      <c r="B2318" t="s">
        <v>2339</v>
      </c>
      <c r="C2318" s="4" t="s">
        <v>17</v>
      </c>
      <c r="D2318" t="s">
        <v>14</v>
      </c>
      <c r="E2318" s="4">
        <v>194</v>
      </c>
      <c r="F2318" s="4">
        <v>4</v>
      </c>
      <c r="G2318" s="4">
        <v>680</v>
      </c>
      <c r="H2318" s="4">
        <v>122</v>
      </c>
      <c r="I2318" s="4">
        <v>189</v>
      </c>
      <c r="J2318" s="6">
        <v>1258.95</v>
      </c>
      <c r="K2318" s="4">
        <v>0.17799999999999999</v>
      </c>
      <c r="L2318" s="4" t="s">
        <v>19</v>
      </c>
      <c r="M2318" s="4">
        <f>Inventory[[#This Row],[Daily_Demand]]*Inventory[[#This Row],[Lead_Time_Days]]</f>
        <v>776</v>
      </c>
      <c r="N2318" s="4">
        <f>MAX(0, Inventory[[#This Row],[Demand_Duration_Lead_time]]+Inventory[[#This Row],[Safety_Stock]]-Inventory[[#This Row],[Current_Inventory]])</f>
        <v>218</v>
      </c>
      <c r="O23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18" s="8">
        <f>Inventory[[#This Row],[Current_Inventory]]*Inventory[[#This Row],[Unit_Cost]]</f>
        <v>856086</v>
      </c>
      <c r="Q2318" t="str">
        <f>IF(Inventory[[#This Row],[Stockout_Risk_Score]] &gt;= 0.8, "Critical",
   IF(Inventory[[#This Row],[Stockout_Risk_Score]] &gt;= 0.6, "High",
      IF(Inventory[[#This Row],[Stockout_Risk_Score]] &gt;= 0.3, "Medium", "Low")
   )
)</f>
        <v>Low</v>
      </c>
      <c r="R2318">
        <f>Inventory[[#This Row],[Lead_Time_Days]]*0.8</f>
        <v>3.2</v>
      </c>
      <c r="S2318">
        <f>MAX(0,Inventory[[#This Row],[Daily_Demand]]*Inventory[[#This Row],[Adj_Lead_Time]]+Inventory[[#This Row],[Safety_Stock]]-Inventory[[#This Row],[Current_Inventory]])</f>
        <v>62.800000000000068</v>
      </c>
    </row>
    <row r="2319" spans="1:19" x14ac:dyDescent="0.25">
      <c r="A2319">
        <v>2318</v>
      </c>
      <c r="B2319" t="s">
        <v>2340</v>
      </c>
      <c r="C2319" s="4" t="s">
        <v>13</v>
      </c>
      <c r="D2319" t="s">
        <v>14</v>
      </c>
      <c r="E2319" s="4">
        <v>98</v>
      </c>
      <c r="F2319" s="4">
        <v>6</v>
      </c>
      <c r="G2319" s="4">
        <v>142</v>
      </c>
      <c r="H2319" s="4">
        <v>157</v>
      </c>
      <c r="I2319" s="4">
        <v>142</v>
      </c>
      <c r="J2319" s="6">
        <v>1214.6400000000001</v>
      </c>
      <c r="K2319" s="4">
        <v>0.45600000000000002</v>
      </c>
      <c r="L2319" s="4" t="s">
        <v>19</v>
      </c>
      <c r="M2319" s="4">
        <f>Inventory[[#This Row],[Daily_Demand]]*Inventory[[#This Row],[Lead_Time_Days]]</f>
        <v>588</v>
      </c>
      <c r="N2319" s="4">
        <f>MAX(0, Inventory[[#This Row],[Demand_Duration_Lead_time]]+Inventory[[#This Row],[Safety_Stock]]-Inventory[[#This Row],[Current_Inventory]])</f>
        <v>603</v>
      </c>
      <c r="O23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19" s="8">
        <f>Inventory[[#This Row],[Current_Inventory]]*Inventory[[#This Row],[Unit_Cost]]</f>
        <v>172478.88</v>
      </c>
      <c r="Q2319" t="str">
        <f>IF(Inventory[[#This Row],[Stockout_Risk_Score]] &gt;= 0.8, "Critical",
   IF(Inventory[[#This Row],[Stockout_Risk_Score]] &gt;= 0.6, "High",
      IF(Inventory[[#This Row],[Stockout_Risk_Score]] &gt;= 0.3, "Medium", "Low")
   )
)</f>
        <v>Medium</v>
      </c>
      <c r="R2319">
        <f>Inventory[[#This Row],[Lead_Time_Days]]*0.8</f>
        <v>4.8000000000000007</v>
      </c>
      <c r="S2319">
        <f>MAX(0,Inventory[[#This Row],[Daily_Demand]]*Inventory[[#This Row],[Adj_Lead_Time]]+Inventory[[#This Row],[Safety_Stock]]-Inventory[[#This Row],[Current_Inventory]])</f>
        <v>485.40000000000009</v>
      </c>
    </row>
    <row r="2320" spans="1:19" x14ac:dyDescent="0.25">
      <c r="A2320">
        <v>2319</v>
      </c>
      <c r="B2320" t="s">
        <v>2341</v>
      </c>
      <c r="C2320" s="4" t="s">
        <v>13</v>
      </c>
      <c r="D2320" t="s">
        <v>14</v>
      </c>
      <c r="E2320" s="4">
        <v>46</v>
      </c>
      <c r="F2320" s="4">
        <v>13</v>
      </c>
      <c r="G2320" s="4">
        <v>672</v>
      </c>
      <c r="H2320" s="4">
        <v>229</v>
      </c>
      <c r="I2320" s="4">
        <v>152</v>
      </c>
      <c r="J2320" s="6">
        <v>1975.19</v>
      </c>
      <c r="K2320" s="4">
        <v>0.23400000000000001</v>
      </c>
      <c r="L2320" s="4" t="s">
        <v>27</v>
      </c>
      <c r="M2320" s="4">
        <f>Inventory[[#This Row],[Daily_Demand]]*Inventory[[#This Row],[Lead_Time_Days]]</f>
        <v>598</v>
      </c>
      <c r="N2320" s="4">
        <f>MAX(0, Inventory[[#This Row],[Demand_Duration_Lead_time]]+Inventory[[#This Row],[Safety_Stock]]-Inventory[[#This Row],[Current_Inventory]])</f>
        <v>155</v>
      </c>
      <c r="O23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20" s="8">
        <f>Inventory[[#This Row],[Current_Inventory]]*Inventory[[#This Row],[Unit_Cost]]</f>
        <v>1327327.68</v>
      </c>
      <c r="Q2320" t="str">
        <f>IF(Inventory[[#This Row],[Stockout_Risk_Score]] &gt;= 0.8, "Critical",
   IF(Inventory[[#This Row],[Stockout_Risk_Score]] &gt;= 0.6, "High",
      IF(Inventory[[#This Row],[Stockout_Risk_Score]] &gt;= 0.3, "Medium", "Low")
   )
)</f>
        <v>Low</v>
      </c>
      <c r="R2320">
        <f>Inventory[[#This Row],[Lead_Time_Days]]*0.8</f>
        <v>10.4</v>
      </c>
      <c r="S2320">
        <f>MAX(0,Inventory[[#This Row],[Daily_Demand]]*Inventory[[#This Row],[Adj_Lead_Time]]+Inventory[[#This Row],[Safety_Stock]]-Inventory[[#This Row],[Current_Inventory]])</f>
        <v>35.400000000000091</v>
      </c>
    </row>
    <row r="2321" spans="1:19" x14ac:dyDescent="0.25">
      <c r="A2321">
        <v>2320</v>
      </c>
      <c r="B2321" t="s">
        <v>2342</v>
      </c>
      <c r="C2321" s="4" t="s">
        <v>21</v>
      </c>
      <c r="D2321" t="s">
        <v>14</v>
      </c>
      <c r="E2321" s="4">
        <v>87</v>
      </c>
      <c r="F2321" s="4">
        <v>12</v>
      </c>
      <c r="G2321" s="4">
        <v>201</v>
      </c>
      <c r="H2321" s="4">
        <v>42</v>
      </c>
      <c r="I2321" s="4">
        <v>275</v>
      </c>
      <c r="J2321" s="6">
        <v>1274.8800000000001</v>
      </c>
      <c r="K2321" s="4">
        <v>0.90300000000000002</v>
      </c>
      <c r="L2321" s="4" t="s">
        <v>15</v>
      </c>
      <c r="M2321" s="4">
        <f>Inventory[[#This Row],[Daily_Demand]]*Inventory[[#This Row],[Lead_Time_Days]]</f>
        <v>1044</v>
      </c>
      <c r="N2321" s="4">
        <f>MAX(0, Inventory[[#This Row],[Demand_Duration_Lead_time]]+Inventory[[#This Row],[Safety_Stock]]-Inventory[[#This Row],[Current_Inventory]])</f>
        <v>885</v>
      </c>
      <c r="O23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21" s="8">
        <f>Inventory[[#This Row],[Current_Inventory]]*Inventory[[#This Row],[Unit_Cost]]</f>
        <v>256250.88000000003</v>
      </c>
      <c r="Q2321" t="str">
        <f>IF(Inventory[[#This Row],[Stockout_Risk_Score]] &gt;= 0.8, "Critical",
   IF(Inventory[[#This Row],[Stockout_Risk_Score]] &gt;= 0.6, "High",
      IF(Inventory[[#This Row],[Stockout_Risk_Score]] &gt;= 0.3, "Medium", "Low")
   )
)</f>
        <v>Critical</v>
      </c>
      <c r="R2321">
        <f>Inventory[[#This Row],[Lead_Time_Days]]*0.8</f>
        <v>9.6000000000000014</v>
      </c>
      <c r="S2321">
        <f>MAX(0,Inventory[[#This Row],[Daily_Demand]]*Inventory[[#This Row],[Adj_Lead_Time]]+Inventory[[#This Row],[Safety_Stock]]-Inventory[[#This Row],[Current_Inventory]])</f>
        <v>676.20000000000016</v>
      </c>
    </row>
    <row r="2322" spans="1:19" x14ac:dyDescent="0.25">
      <c r="A2322">
        <v>2321</v>
      </c>
      <c r="B2322" t="s">
        <v>2343</v>
      </c>
      <c r="C2322" s="4" t="s">
        <v>26</v>
      </c>
      <c r="D2322" t="s">
        <v>22</v>
      </c>
      <c r="E2322" s="4">
        <v>190</v>
      </c>
      <c r="F2322" s="4">
        <v>13</v>
      </c>
      <c r="G2322" s="4">
        <v>276</v>
      </c>
      <c r="H2322" s="4">
        <v>229</v>
      </c>
      <c r="I2322" s="4">
        <v>209</v>
      </c>
      <c r="J2322" s="6">
        <v>1861.47</v>
      </c>
      <c r="K2322" s="4">
        <v>5.0999999999999997E-2</v>
      </c>
      <c r="L2322" s="4" t="s">
        <v>27</v>
      </c>
      <c r="M2322" s="4">
        <f>Inventory[[#This Row],[Daily_Demand]]*Inventory[[#This Row],[Lead_Time_Days]]</f>
        <v>2470</v>
      </c>
      <c r="N2322" s="4">
        <f>MAX(0, Inventory[[#This Row],[Demand_Duration_Lead_time]]+Inventory[[#This Row],[Safety_Stock]]-Inventory[[#This Row],[Current_Inventory]])</f>
        <v>2423</v>
      </c>
      <c r="O23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22" s="8">
        <f>Inventory[[#This Row],[Current_Inventory]]*Inventory[[#This Row],[Unit_Cost]]</f>
        <v>513765.72000000003</v>
      </c>
      <c r="Q2322" t="str">
        <f>IF(Inventory[[#This Row],[Stockout_Risk_Score]] &gt;= 0.8, "Critical",
   IF(Inventory[[#This Row],[Stockout_Risk_Score]] &gt;= 0.6, "High",
      IF(Inventory[[#This Row],[Stockout_Risk_Score]] &gt;= 0.3, "Medium", "Low")
   )
)</f>
        <v>Low</v>
      </c>
      <c r="R2322">
        <f>Inventory[[#This Row],[Lead_Time_Days]]*0.8</f>
        <v>10.4</v>
      </c>
      <c r="S2322">
        <f>MAX(0,Inventory[[#This Row],[Daily_Demand]]*Inventory[[#This Row],[Adj_Lead_Time]]+Inventory[[#This Row],[Safety_Stock]]-Inventory[[#This Row],[Current_Inventory]])</f>
        <v>1929</v>
      </c>
    </row>
    <row r="2323" spans="1:19" x14ac:dyDescent="0.25">
      <c r="A2323">
        <v>2322</v>
      </c>
      <c r="B2323" t="s">
        <v>2344</v>
      </c>
      <c r="C2323" s="4" t="s">
        <v>17</v>
      </c>
      <c r="D2323" t="s">
        <v>18</v>
      </c>
      <c r="E2323" s="4">
        <v>137</v>
      </c>
      <c r="F2323" s="4">
        <v>6</v>
      </c>
      <c r="G2323" s="4">
        <v>776</v>
      </c>
      <c r="H2323" s="4">
        <v>194</v>
      </c>
      <c r="I2323" s="4">
        <v>244</v>
      </c>
      <c r="J2323" s="6">
        <v>608.20000000000005</v>
      </c>
      <c r="K2323" s="4">
        <v>0.59699999999999998</v>
      </c>
      <c r="L2323" s="4" t="s">
        <v>19</v>
      </c>
      <c r="M2323" s="4">
        <f>Inventory[[#This Row],[Daily_Demand]]*Inventory[[#This Row],[Lead_Time_Days]]</f>
        <v>822</v>
      </c>
      <c r="N2323" s="4">
        <f>MAX(0, Inventory[[#This Row],[Demand_Duration_Lead_time]]+Inventory[[#This Row],[Safety_Stock]]-Inventory[[#This Row],[Current_Inventory]])</f>
        <v>240</v>
      </c>
      <c r="O23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23" s="8">
        <f>Inventory[[#This Row],[Current_Inventory]]*Inventory[[#This Row],[Unit_Cost]]</f>
        <v>471963.2</v>
      </c>
      <c r="Q2323" t="str">
        <f>IF(Inventory[[#This Row],[Stockout_Risk_Score]] &gt;= 0.8, "Critical",
   IF(Inventory[[#This Row],[Stockout_Risk_Score]] &gt;= 0.6, "High",
      IF(Inventory[[#This Row],[Stockout_Risk_Score]] &gt;= 0.3, "Medium", "Low")
   )
)</f>
        <v>Medium</v>
      </c>
      <c r="R2323">
        <f>Inventory[[#This Row],[Lead_Time_Days]]*0.8</f>
        <v>4.8000000000000007</v>
      </c>
      <c r="S2323">
        <f>MAX(0,Inventory[[#This Row],[Daily_Demand]]*Inventory[[#This Row],[Adj_Lead_Time]]+Inventory[[#This Row],[Safety_Stock]]-Inventory[[#This Row],[Current_Inventory]])</f>
        <v>75.600000000000136</v>
      </c>
    </row>
    <row r="2324" spans="1:19" x14ac:dyDescent="0.25">
      <c r="A2324">
        <v>2323</v>
      </c>
      <c r="B2324" t="s">
        <v>2345</v>
      </c>
      <c r="C2324" s="4" t="s">
        <v>17</v>
      </c>
      <c r="D2324" t="s">
        <v>18</v>
      </c>
      <c r="E2324" s="4">
        <v>109</v>
      </c>
      <c r="F2324" s="4">
        <v>5</v>
      </c>
      <c r="G2324" s="4">
        <v>617</v>
      </c>
      <c r="H2324" s="4">
        <v>202</v>
      </c>
      <c r="I2324" s="4">
        <v>373</v>
      </c>
      <c r="J2324" s="6">
        <v>518.25</v>
      </c>
      <c r="K2324" s="4">
        <v>0.60399999999999998</v>
      </c>
      <c r="L2324" s="4" t="s">
        <v>19</v>
      </c>
      <c r="M2324" s="4">
        <f>Inventory[[#This Row],[Daily_Demand]]*Inventory[[#This Row],[Lead_Time_Days]]</f>
        <v>545</v>
      </c>
      <c r="N2324" s="4">
        <f>MAX(0, Inventory[[#This Row],[Demand_Duration_Lead_time]]+Inventory[[#This Row],[Safety_Stock]]-Inventory[[#This Row],[Current_Inventory]])</f>
        <v>130</v>
      </c>
      <c r="O23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24" s="8">
        <f>Inventory[[#This Row],[Current_Inventory]]*Inventory[[#This Row],[Unit_Cost]]</f>
        <v>319760.25</v>
      </c>
      <c r="Q2324" t="str">
        <f>IF(Inventory[[#This Row],[Stockout_Risk_Score]] &gt;= 0.8, "Critical",
   IF(Inventory[[#This Row],[Stockout_Risk_Score]] &gt;= 0.6, "High",
      IF(Inventory[[#This Row],[Stockout_Risk_Score]] &gt;= 0.3, "Medium", "Low")
   )
)</f>
        <v>High</v>
      </c>
      <c r="R2324">
        <f>Inventory[[#This Row],[Lead_Time_Days]]*0.8</f>
        <v>4</v>
      </c>
      <c r="S2324">
        <f>MAX(0,Inventory[[#This Row],[Daily_Demand]]*Inventory[[#This Row],[Adj_Lead_Time]]+Inventory[[#This Row],[Safety_Stock]]-Inventory[[#This Row],[Current_Inventory]])</f>
        <v>21</v>
      </c>
    </row>
    <row r="2325" spans="1:19" x14ac:dyDescent="0.25">
      <c r="A2325">
        <v>2324</v>
      </c>
      <c r="B2325" t="s">
        <v>2346</v>
      </c>
      <c r="C2325" s="4" t="s">
        <v>13</v>
      </c>
      <c r="D2325" t="s">
        <v>22</v>
      </c>
      <c r="E2325" s="4">
        <v>159</v>
      </c>
      <c r="F2325" s="4">
        <v>9</v>
      </c>
      <c r="G2325" s="4">
        <v>602</v>
      </c>
      <c r="H2325" s="4">
        <v>189</v>
      </c>
      <c r="I2325" s="4">
        <v>194</v>
      </c>
      <c r="J2325" s="6">
        <v>1057.21</v>
      </c>
      <c r="K2325" s="4">
        <v>6.6000000000000003E-2</v>
      </c>
      <c r="L2325" s="4" t="s">
        <v>27</v>
      </c>
      <c r="M2325" s="4">
        <f>Inventory[[#This Row],[Daily_Demand]]*Inventory[[#This Row],[Lead_Time_Days]]</f>
        <v>1431</v>
      </c>
      <c r="N2325" s="4">
        <f>MAX(0, Inventory[[#This Row],[Demand_Duration_Lead_time]]+Inventory[[#This Row],[Safety_Stock]]-Inventory[[#This Row],[Current_Inventory]])</f>
        <v>1018</v>
      </c>
      <c r="O23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25" s="8">
        <f>Inventory[[#This Row],[Current_Inventory]]*Inventory[[#This Row],[Unit_Cost]]</f>
        <v>636440.42000000004</v>
      </c>
      <c r="Q2325" t="str">
        <f>IF(Inventory[[#This Row],[Stockout_Risk_Score]] &gt;= 0.8, "Critical",
   IF(Inventory[[#This Row],[Stockout_Risk_Score]] &gt;= 0.6, "High",
      IF(Inventory[[#This Row],[Stockout_Risk_Score]] &gt;= 0.3, "Medium", "Low")
   )
)</f>
        <v>Low</v>
      </c>
      <c r="R2325">
        <f>Inventory[[#This Row],[Lead_Time_Days]]*0.8</f>
        <v>7.2</v>
      </c>
      <c r="S2325">
        <f>MAX(0,Inventory[[#This Row],[Daily_Demand]]*Inventory[[#This Row],[Adj_Lead_Time]]+Inventory[[#This Row],[Safety_Stock]]-Inventory[[#This Row],[Current_Inventory]])</f>
        <v>731.8</v>
      </c>
    </row>
    <row r="2326" spans="1:19" x14ac:dyDescent="0.25">
      <c r="A2326">
        <v>2325</v>
      </c>
      <c r="B2326" t="s">
        <v>2347</v>
      </c>
      <c r="C2326" s="4" t="s">
        <v>26</v>
      </c>
      <c r="D2326" t="s">
        <v>14</v>
      </c>
      <c r="E2326" s="4">
        <v>32</v>
      </c>
      <c r="F2326" s="4">
        <v>7</v>
      </c>
      <c r="G2326" s="4">
        <v>288</v>
      </c>
      <c r="H2326" s="4">
        <v>15</v>
      </c>
      <c r="I2326" s="4">
        <v>291</v>
      </c>
      <c r="J2326" s="6">
        <v>1041.79</v>
      </c>
      <c r="K2326" s="4">
        <v>0.73299999999999998</v>
      </c>
      <c r="L2326" s="4" t="s">
        <v>27</v>
      </c>
      <c r="M2326" s="4">
        <f>Inventory[[#This Row],[Daily_Demand]]*Inventory[[#This Row],[Lead_Time_Days]]</f>
        <v>224</v>
      </c>
      <c r="N2326" s="4">
        <f>MAX(0, Inventory[[#This Row],[Demand_Duration_Lead_time]]+Inventory[[#This Row],[Safety_Stock]]-Inventory[[#This Row],[Current_Inventory]])</f>
        <v>0</v>
      </c>
      <c r="O23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26" s="8">
        <f>Inventory[[#This Row],[Current_Inventory]]*Inventory[[#This Row],[Unit_Cost]]</f>
        <v>300035.52</v>
      </c>
      <c r="Q2326" t="str">
        <f>IF(Inventory[[#This Row],[Stockout_Risk_Score]] &gt;= 0.8, "Critical",
   IF(Inventory[[#This Row],[Stockout_Risk_Score]] &gt;= 0.6, "High",
      IF(Inventory[[#This Row],[Stockout_Risk_Score]] &gt;= 0.3, "Medium", "Low")
   )
)</f>
        <v>High</v>
      </c>
      <c r="R2326">
        <f>Inventory[[#This Row],[Lead_Time_Days]]*0.8</f>
        <v>5.6000000000000005</v>
      </c>
      <c r="S2326">
        <f>MAX(0,Inventory[[#This Row],[Daily_Demand]]*Inventory[[#This Row],[Adj_Lead_Time]]+Inventory[[#This Row],[Safety_Stock]]-Inventory[[#This Row],[Current_Inventory]])</f>
        <v>0</v>
      </c>
    </row>
    <row r="2327" spans="1:19" x14ac:dyDescent="0.25">
      <c r="A2327">
        <v>2326</v>
      </c>
      <c r="B2327" t="s">
        <v>2348</v>
      </c>
      <c r="C2327" s="4" t="s">
        <v>21</v>
      </c>
      <c r="D2327" t="s">
        <v>18</v>
      </c>
      <c r="E2327" s="4">
        <v>30</v>
      </c>
      <c r="F2327" s="4">
        <v>7</v>
      </c>
      <c r="G2327" s="4">
        <v>512</v>
      </c>
      <c r="H2327" s="4">
        <v>18</v>
      </c>
      <c r="I2327" s="4">
        <v>181</v>
      </c>
      <c r="J2327" s="6">
        <v>491.64</v>
      </c>
      <c r="K2327" s="4">
        <v>0.46899999999999997</v>
      </c>
      <c r="L2327" s="4" t="s">
        <v>19</v>
      </c>
      <c r="M2327" s="4">
        <f>Inventory[[#This Row],[Daily_Demand]]*Inventory[[#This Row],[Lead_Time_Days]]</f>
        <v>210</v>
      </c>
      <c r="N2327" s="4">
        <f>MAX(0, Inventory[[#This Row],[Demand_Duration_Lead_time]]+Inventory[[#This Row],[Safety_Stock]]-Inventory[[#This Row],[Current_Inventory]])</f>
        <v>0</v>
      </c>
      <c r="O23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327" s="8">
        <f>Inventory[[#This Row],[Current_Inventory]]*Inventory[[#This Row],[Unit_Cost]]</f>
        <v>251719.67999999999</v>
      </c>
      <c r="Q2327" t="str">
        <f>IF(Inventory[[#This Row],[Stockout_Risk_Score]] &gt;= 0.8, "Critical",
   IF(Inventory[[#This Row],[Stockout_Risk_Score]] &gt;= 0.6, "High",
      IF(Inventory[[#This Row],[Stockout_Risk_Score]] &gt;= 0.3, "Medium", "Low")
   )
)</f>
        <v>Medium</v>
      </c>
      <c r="R2327">
        <f>Inventory[[#This Row],[Lead_Time_Days]]*0.8</f>
        <v>5.6000000000000005</v>
      </c>
      <c r="S2327">
        <f>MAX(0,Inventory[[#This Row],[Daily_Demand]]*Inventory[[#This Row],[Adj_Lead_Time]]+Inventory[[#This Row],[Safety_Stock]]-Inventory[[#This Row],[Current_Inventory]])</f>
        <v>0</v>
      </c>
    </row>
    <row r="2328" spans="1:19" x14ac:dyDescent="0.25">
      <c r="A2328">
        <v>2327</v>
      </c>
      <c r="B2328" t="s">
        <v>2349</v>
      </c>
      <c r="C2328" s="4" t="s">
        <v>26</v>
      </c>
      <c r="D2328" t="s">
        <v>18</v>
      </c>
      <c r="E2328" s="4">
        <v>120</v>
      </c>
      <c r="F2328" s="4">
        <v>2</v>
      </c>
      <c r="G2328" s="4">
        <v>199</v>
      </c>
      <c r="H2328" s="4">
        <v>70</v>
      </c>
      <c r="I2328" s="4">
        <v>142</v>
      </c>
      <c r="J2328" s="6">
        <v>1414.33</v>
      </c>
      <c r="K2328" s="4">
        <v>0.72299999999999998</v>
      </c>
      <c r="L2328" s="4" t="s">
        <v>15</v>
      </c>
      <c r="M2328" s="4">
        <f>Inventory[[#This Row],[Daily_Demand]]*Inventory[[#This Row],[Lead_Time_Days]]</f>
        <v>240</v>
      </c>
      <c r="N2328" s="4">
        <f>MAX(0, Inventory[[#This Row],[Demand_Duration_Lead_time]]+Inventory[[#This Row],[Safety_Stock]]-Inventory[[#This Row],[Current_Inventory]])</f>
        <v>111</v>
      </c>
      <c r="O23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28" s="8">
        <f>Inventory[[#This Row],[Current_Inventory]]*Inventory[[#This Row],[Unit_Cost]]</f>
        <v>281451.67</v>
      </c>
      <c r="Q2328" t="str">
        <f>IF(Inventory[[#This Row],[Stockout_Risk_Score]] &gt;= 0.8, "Critical",
   IF(Inventory[[#This Row],[Stockout_Risk_Score]] &gt;= 0.6, "High",
      IF(Inventory[[#This Row],[Stockout_Risk_Score]] &gt;= 0.3, "Medium", "Low")
   )
)</f>
        <v>High</v>
      </c>
      <c r="R2328">
        <f>Inventory[[#This Row],[Lead_Time_Days]]*0.8</f>
        <v>1.6</v>
      </c>
      <c r="S2328">
        <f>MAX(0,Inventory[[#This Row],[Daily_Demand]]*Inventory[[#This Row],[Adj_Lead_Time]]+Inventory[[#This Row],[Safety_Stock]]-Inventory[[#This Row],[Current_Inventory]])</f>
        <v>63</v>
      </c>
    </row>
    <row r="2329" spans="1:19" x14ac:dyDescent="0.25">
      <c r="A2329">
        <v>2328</v>
      </c>
      <c r="B2329" t="s">
        <v>2350</v>
      </c>
      <c r="C2329" s="4" t="s">
        <v>41</v>
      </c>
      <c r="D2329" t="s">
        <v>22</v>
      </c>
      <c r="E2329" s="4">
        <v>53</v>
      </c>
      <c r="F2329" s="4">
        <v>7</v>
      </c>
      <c r="G2329" s="4">
        <v>168</v>
      </c>
      <c r="H2329" s="4">
        <v>172</v>
      </c>
      <c r="I2329" s="4">
        <v>322</v>
      </c>
      <c r="J2329" s="6">
        <v>107.79</v>
      </c>
      <c r="K2329" s="4">
        <v>0.82699999999999996</v>
      </c>
      <c r="L2329" s="4" t="s">
        <v>27</v>
      </c>
      <c r="M2329" s="4">
        <f>Inventory[[#This Row],[Daily_Demand]]*Inventory[[#This Row],[Lead_Time_Days]]</f>
        <v>371</v>
      </c>
      <c r="N2329" s="4">
        <f>MAX(0, Inventory[[#This Row],[Demand_Duration_Lead_time]]+Inventory[[#This Row],[Safety_Stock]]-Inventory[[#This Row],[Current_Inventory]])</f>
        <v>375</v>
      </c>
      <c r="O23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29" s="8">
        <f>Inventory[[#This Row],[Current_Inventory]]*Inventory[[#This Row],[Unit_Cost]]</f>
        <v>18108.72</v>
      </c>
      <c r="Q2329" t="str">
        <f>IF(Inventory[[#This Row],[Stockout_Risk_Score]] &gt;= 0.8, "Critical",
   IF(Inventory[[#This Row],[Stockout_Risk_Score]] &gt;= 0.6, "High",
      IF(Inventory[[#This Row],[Stockout_Risk_Score]] &gt;= 0.3, "Medium", "Low")
   )
)</f>
        <v>Critical</v>
      </c>
      <c r="R2329">
        <f>Inventory[[#This Row],[Lead_Time_Days]]*0.8</f>
        <v>5.6000000000000005</v>
      </c>
      <c r="S2329">
        <f>MAX(0,Inventory[[#This Row],[Daily_Demand]]*Inventory[[#This Row],[Adj_Lead_Time]]+Inventory[[#This Row],[Safety_Stock]]-Inventory[[#This Row],[Current_Inventory]])</f>
        <v>300.8</v>
      </c>
    </row>
    <row r="2330" spans="1:19" x14ac:dyDescent="0.25">
      <c r="A2330">
        <v>2329</v>
      </c>
      <c r="B2330" t="s">
        <v>2351</v>
      </c>
      <c r="C2330" s="4" t="s">
        <v>26</v>
      </c>
      <c r="D2330" t="s">
        <v>14</v>
      </c>
      <c r="E2330" s="4">
        <v>153</v>
      </c>
      <c r="F2330" s="4">
        <v>4</v>
      </c>
      <c r="G2330" s="4">
        <v>537</v>
      </c>
      <c r="H2330" s="4">
        <v>108</v>
      </c>
      <c r="I2330" s="4">
        <v>241</v>
      </c>
      <c r="J2330" s="6">
        <v>1396.73</v>
      </c>
      <c r="K2330" s="4">
        <v>0.32300000000000001</v>
      </c>
      <c r="L2330" s="4" t="s">
        <v>15</v>
      </c>
      <c r="M2330" s="4">
        <f>Inventory[[#This Row],[Daily_Demand]]*Inventory[[#This Row],[Lead_Time_Days]]</f>
        <v>612</v>
      </c>
      <c r="N2330" s="4">
        <f>MAX(0, Inventory[[#This Row],[Demand_Duration_Lead_time]]+Inventory[[#This Row],[Safety_Stock]]-Inventory[[#This Row],[Current_Inventory]])</f>
        <v>183</v>
      </c>
      <c r="O23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30" s="8">
        <f>Inventory[[#This Row],[Current_Inventory]]*Inventory[[#This Row],[Unit_Cost]]</f>
        <v>750044.01</v>
      </c>
      <c r="Q2330" t="str">
        <f>IF(Inventory[[#This Row],[Stockout_Risk_Score]] &gt;= 0.8, "Critical",
   IF(Inventory[[#This Row],[Stockout_Risk_Score]] &gt;= 0.6, "High",
      IF(Inventory[[#This Row],[Stockout_Risk_Score]] &gt;= 0.3, "Medium", "Low")
   )
)</f>
        <v>Medium</v>
      </c>
      <c r="R2330">
        <f>Inventory[[#This Row],[Lead_Time_Days]]*0.8</f>
        <v>3.2</v>
      </c>
      <c r="S2330">
        <f>MAX(0,Inventory[[#This Row],[Daily_Demand]]*Inventory[[#This Row],[Adj_Lead_Time]]+Inventory[[#This Row],[Safety_Stock]]-Inventory[[#This Row],[Current_Inventory]])</f>
        <v>60.600000000000023</v>
      </c>
    </row>
    <row r="2331" spans="1:19" x14ac:dyDescent="0.25">
      <c r="A2331">
        <v>2330</v>
      </c>
      <c r="B2331" t="s">
        <v>2352</v>
      </c>
      <c r="C2331" s="4" t="s">
        <v>41</v>
      </c>
      <c r="D2331" t="s">
        <v>18</v>
      </c>
      <c r="E2331" s="4">
        <v>5</v>
      </c>
      <c r="F2331" s="4">
        <v>14</v>
      </c>
      <c r="G2331" s="4">
        <v>167</v>
      </c>
      <c r="H2331" s="4">
        <v>157</v>
      </c>
      <c r="I2331" s="4">
        <v>71</v>
      </c>
      <c r="J2331" s="6">
        <v>941.5</v>
      </c>
      <c r="K2331" s="4">
        <v>0.48399999999999999</v>
      </c>
      <c r="L2331" s="4" t="s">
        <v>19</v>
      </c>
      <c r="M2331" s="4">
        <f>Inventory[[#This Row],[Daily_Demand]]*Inventory[[#This Row],[Lead_Time_Days]]</f>
        <v>70</v>
      </c>
      <c r="N2331" s="4">
        <f>MAX(0, Inventory[[#This Row],[Demand_Duration_Lead_time]]+Inventory[[#This Row],[Safety_Stock]]-Inventory[[#This Row],[Current_Inventory]])</f>
        <v>60</v>
      </c>
      <c r="O23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31" s="8">
        <f>Inventory[[#This Row],[Current_Inventory]]*Inventory[[#This Row],[Unit_Cost]]</f>
        <v>157230.5</v>
      </c>
      <c r="Q2331" t="str">
        <f>IF(Inventory[[#This Row],[Stockout_Risk_Score]] &gt;= 0.8, "Critical",
   IF(Inventory[[#This Row],[Stockout_Risk_Score]] &gt;= 0.6, "High",
      IF(Inventory[[#This Row],[Stockout_Risk_Score]] &gt;= 0.3, "Medium", "Low")
   )
)</f>
        <v>Medium</v>
      </c>
      <c r="R2331">
        <f>Inventory[[#This Row],[Lead_Time_Days]]*0.8</f>
        <v>11.200000000000001</v>
      </c>
      <c r="S2331">
        <f>MAX(0,Inventory[[#This Row],[Daily_Demand]]*Inventory[[#This Row],[Adj_Lead_Time]]+Inventory[[#This Row],[Safety_Stock]]-Inventory[[#This Row],[Current_Inventory]])</f>
        <v>46</v>
      </c>
    </row>
    <row r="2332" spans="1:19" x14ac:dyDescent="0.25">
      <c r="A2332">
        <v>2331</v>
      </c>
      <c r="B2332" t="s">
        <v>2353</v>
      </c>
      <c r="C2332" s="4" t="s">
        <v>41</v>
      </c>
      <c r="D2332" t="s">
        <v>14</v>
      </c>
      <c r="E2332" s="4">
        <v>96</v>
      </c>
      <c r="F2332" s="4">
        <v>7</v>
      </c>
      <c r="G2332" s="4">
        <v>699</v>
      </c>
      <c r="H2332" s="4">
        <v>67</v>
      </c>
      <c r="I2332" s="4">
        <v>243</v>
      </c>
      <c r="J2332" s="6">
        <v>1393.56</v>
      </c>
      <c r="K2332" s="4">
        <v>0.26100000000000001</v>
      </c>
      <c r="L2332" s="4" t="s">
        <v>15</v>
      </c>
      <c r="M2332" s="4">
        <f>Inventory[[#This Row],[Daily_Demand]]*Inventory[[#This Row],[Lead_Time_Days]]</f>
        <v>672</v>
      </c>
      <c r="N2332" s="4">
        <f>MAX(0, Inventory[[#This Row],[Demand_Duration_Lead_time]]+Inventory[[#This Row],[Safety_Stock]]-Inventory[[#This Row],[Current_Inventory]])</f>
        <v>40</v>
      </c>
      <c r="O23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32" s="8">
        <f>Inventory[[#This Row],[Current_Inventory]]*Inventory[[#This Row],[Unit_Cost]]</f>
        <v>974098.44</v>
      </c>
      <c r="Q2332" t="str">
        <f>IF(Inventory[[#This Row],[Stockout_Risk_Score]] &gt;= 0.8, "Critical",
   IF(Inventory[[#This Row],[Stockout_Risk_Score]] &gt;= 0.6, "High",
      IF(Inventory[[#This Row],[Stockout_Risk_Score]] &gt;= 0.3, "Medium", "Low")
   )
)</f>
        <v>Low</v>
      </c>
      <c r="R2332">
        <f>Inventory[[#This Row],[Lead_Time_Days]]*0.8</f>
        <v>5.6000000000000005</v>
      </c>
      <c r="S2332">
        <f>MAX(0,Inventory[[#This Row],[Daily_Demand]]*Inventory[[#This Row],[Adj_Lead_Time]]+Inventory[[#This Row],[Safety_Stock]]-Inventory[[#This Row],[Current_Inventory]])</f>
        <v>0</v>
      </c>
    </row>
    <row r="2333" spans="1:19" x14ac:dyDescent="0.25">
      <c r="A2333">
        <v>2332</v>
      </c>
      <c r="B2333" t="s">
        <v>2354</v>
      </c>
      <c r="C2333" s="4" t="s">
        <v>21</v>
      </c>
      <c r="D2333" t="s">
        <v>18</v>
      </c>
      <c r="E2333" s="4">
        <v>62</v>
      </c>
      <c r="F2333" s="4">
        <v>11</v>
      </c>
      <c r="G2333" s="4">
        <v>28</v>
      </c>
      <c r="H2333" s="4">
        <v>224</v>
      </c>
      <c r="I2333" s="4">
        <v>219</v>
      </c>
      <c r="J2333" s="6">
        <v>980.31</v>
      </c>
      <c r="K2333" s="4">
        <v>0.20200000000000001</v>
      </c>
      <c r="L2333" s="4" t="s">
        <v>15</v>
      </c>
      <c r="M2333" s="4">
        <f>Inventory[[#This Row],[Daily_Demand]]*Inventory[[#This Row],[Lead_Time_Days]]</f>
        <v>682</v>
      </c>
      <c r="N2333" s="4">
        <f>MAX(0, Inventory[[#This Row],[Demand_Duration_Lead_time]]+Inventory[[#This Row],[Safety_Stock]]-Inventory[[#This Row],[Current_Inventory]])</f>
        <v>878</v>
      </c>
      <c r="O23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33" s="8">
        <f>Inventory[[#This Row],[Current_Inventory]]*Inventory[[#This Row],[Unit_Cost]]</f>
        <v>27448.68</v>
      </c>
      <c r="Q2333" t="str">
        <f>IF(Inventory[[#This Row],[Stockout_Risk_Score]] &gt;= 0.8, "Critical",
   IF(Inventory[[#This Row],[Stockout_Risk_Score]] &gt;= 0.6, "High",
      IF(Inventory[[#This Row],[Stockout_Risk_Score]] &gt;= 0.3, "Medium", "Low")
   )
)</f>
        <v>Low</v>
      </c>
      <c r="R2333">
        <f>Inventory[[#This Row],[Lead_Time_Days]]*0.8</f>
        <v>8.8000000000000007</v>
      </c>
      <c r="S2333">
        <f>MAX(0,Inventory[[#This Row],[Daily_Demand]]*Inventory[[#This Row],[Adj_Lead_Time]]+Inventory[[#This Row],[Safety_Stock]]-Inventory[[#This Row],[Current_Inventory]])</f>
        <v>741.6</v>
      </c>
    </row>
    <row r="2334" spans="1:19" x14ac:dyDescent="0.25">
      <c r="A2334">
        <v>2333</v>
      </c>
      <c r="B2334" t="s">
        <v>2355</v>
      </c>
      <c r="C2334" s="4" t="s">
        <v>13</v>
      </c>
      <c r="D2334" t="s">
        <v>22</v>
      </c>
      <c r="E2334" s="4">
        <v>83</v>
      </c>
      <c r="F2334" s="4">
        <v>14</v>
      </c>
      <c r="G2334" s="4">
        <v>197</v>
      </c>
      <c r="H2334" s="4">
        <v>191</v>
      </c>
      <c r="I2334" s="4">
        <v>60</v>
      </c>
      <c r="J2334" s="6">
        <v>1955.8</v>
      </c>
      <c r="K2334" s="4">
        <v>1E-3</v>
      </c>
      <c r="L2334" s="4" t="s">
        <v>19</v>
      </c>
      <c r="M2334" s="4">
        <f>Inventory[[#This Row],[Daily_Demand]]*Inventory[[#This Row],[Lead_Time_Days]]</f>
        <v>1162</v>
      </c>
      <c r="N2334" s="4">
        <f>MAX(0, Inventory[[#This Row],[Demand_Duration_Lead_time]]+Inventory[[#This Row],[Safety_Stock]]-Inventory[[#This Row],[Current_Inventory]])</f>
        <v>1156</v>
      </c>
      <c r="O23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34" s="8">
        <f>Inventory[[#This Row],[Current_Inventory]]*Inventory[[#This Row],[Unit_Cost]]</f>
        <v>385292.6</v>
      </c>
      <c r="Q2334" t="str">
        <f>IF(Inventory[[#This Row],[Stockout_Risk_Score]] &gt;= 0.8, "Critical",
   IF(Inventory[[#This Row],[Stockout_Risk_Score]] &gt;= 0.6, "High",
      IF(Inventory[[#This Row],[Stockout_Risk_Score]] &gt;= 0.3, "Medium", "Low")
   )
)</f>
        <v>Low</v>
      </c>
      <c r="R2334">
        <f>Inventory[[#This Row],[Lead_Time_Days]]*0.8</f>
        <v>11.200000000000001</v>
      </c>
      <c r="S2334">
        <f>MAX(0,Inventory[[#This Row],[Daily_Demand]]*Inventory[[#This Row],[Adj_Lead_Time]]+Inventory[[#This Row],[Safety_Stock]]-Inventory[[#This Row],[Current_Inventory]])</f>
        <v>923.60000000000014</v>
      </c>
    </row>
    <row r="2335" spans="1:19" x14ac:dyDescent="0.25">
      <c r="A2335">
        <v>2334</v>
      </c>
      <c r="B2335" t="s">
        <v>2356</v>
      </c>
      <c r="C2335" s="4" t="s">
        <v>26</v>
      </c>
      <c r="D2335" t="s">
        <v>14</v>
      </c>
      <c r="E2335" s="4">
        <v>187</v>
      </c>
      <c r="F2335" s="4">
        <v>12</v>
      </c>
      <c r="G2335" s="4">
        <v>414</v>
      </c>
      <c r="H2335" s="4">
        <v>44</v>
      </c>
      <c r="I2335" s="4">
        <v>230</v>
      </c>
      <c r="J2335" s="6">
        <v>702.64</v>
      </c>
      <c r="K2335" s="4">
        <v>0.96399999999999997</v>
      </c>
      <c r="L2335" s="4" t="s">
        <v>19</v>
      </c>
      <c r="M2335" s="4">
        <f>Inventory[[#This Row],[Daily_Demand]]*Inventory[[#This Row],[Lead_Time_Days]]</f>
        <v>2244</v>
      </c>
      <c r="N2335" s="4">
        <f>MAX(0, Inventory[[#This Row],[Demand_Duration_Lead_time]]+Inventory[[#This Row],[Safety_Stock]]-Inventory[[#This Row],[Current_Inventory]])</f>
        <v>1874</v>
      </c>
      <c r="O23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35" s="8">
        <f>Inventory[[#This Row],[Current_Inventory]]*Inventory[[#This Row],[Unit_Cost]]</f>
        <v>290892.96000000002</v>
      </c>
      <c r="Q2335" t="str">
        <f>IF(Inventory[[#This Row],[Stockout_Risk_Score]] &gt;= 0.8, "Critical",
   IF(Inventory[[#This Row],[Stockout_Risk_Score]] &gt;= 0.6, "High",
      IF(Inventory[[#This Row],[Stockout_Risk_Score]] &gt;= 0.3, "Medium", "Low")
   )
)</f>
        <v>Critical</v>
      </c>
      <c r="R2335">
        <f>Inventory[[#This Row],[Lead_Time_Days]]*0.8</f>
        <v>9.6000000000000014</v>
      </c>
      <c r="S2335">
        <f>MAX(0,Inventory[[#This Row],[Daily_Demand]]*Inventory[[#This Row],[Adj_Lead_Time]]+Inventory[[#This Row],[Safety_Stock]]-Inventory[[#This Row],[Current_Inventory]])</f>
        <v>1425.2000000000003</v>
      </c>
    </row>
    <row r="2336" spans="1:19" x14ac:dyDescent="0.25">
      <c r="A2336">
        <v>2335</v>
      </c>
      <c r="B2336" t="s">
        <v>2357</v>
      </c>
      <c r="C2336" s="4" t="s">
        <v>41</v>
      </c>
      <c r="D2336" t="s">
        <v>22</v>
      </c>
      <c r="E2336" s="4">
        <v>85</v>
      </c>
      <c r="F2336" s="4">
        <v>14</v>
      </c>
      <c r="G2336" s="4">
        <v>647</v>
      </c>
      <c r="H2336" s="4">
        <v>55</v>
      </c>
      <c r="I2336" s="4">
        <v>281</v>
      </c>
      <c r="J2336" s="6">
        <v>1966.02</v>
      </c>
      <c r="K2336" s="4">
        <v>0.441</v>
      </c>
      <c r="L2336" s="4" t="s">
        <v>19</v>
      </c>
      <c r="M2336" s="4">
        <f>Inventory[[#This Row],[Daily_Demand]]*Inventory[[#This Row],[Lead_Time_Days]]</f>
        <v>1190</v>
      </c>
      <c r="N2336" s="4">
        <f>MAX(0, Inventory[[#This Row],[Demand_Duration_Lead_time]]+Inventory[[#This Row],[Safety_Stock]]-Inventory[[#This Row],[Current_Inventory]])</f>
        <v>598</v>
      </c>
      <c r="O23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36" s="8">
        <f>Inventory[[#This Row],[Current_Inventory]]*Inventory[[#This Row],[Unit_Cost]]</f>
        <v>1272014.94</v>
      </c>
      <c r="Q2336" t="str">
        <f>IF(Inventory[[#This Row],[Stockout_Risk_Score]] &gt;= 0.8, "Critical",
   IF(Inventory[[#This Row],[Stockout_Risk_Score]] &gt;= 0.6, "High",
      IF(Inventory[[#This Row],[Stockout_Risk_Score]] &gt;= 0.3, "Medium", "Low")
   )
)</f>
        <v>Medium</v>
      </c>
      <c r="R2336">
        <f>Inventory[[#This Row],[Lead_Time_Days]]*0.8</f>
        <v>11.200000000000001</v>
      </c>
      <c r="S2336">
        <f>MAX(0,Inventory[[#This Row],[Daily_Demand]]*Inventory[[#This Row],[Adj_Lead_Time]]+Inventory[[#This Row],[Safety_Stock]]-Inventory[[#This Row],[Current_Inventory]])</f>
        <v>360.00000000000011</v>
      </c>
    </row>
    <row r="2337" spans="1:19" x14ac:dyDescent="0.25">
      <c r="A2337">
        <v>2336</v>
      </c>
      <c r="B2337" t="s">
        <v>2358</v>
      </c>
      <c r="C2337" s="4" t="s">
        <v>26</v>
      </c>
      <c r="D2337" t="s">
        <v>18</v>
      </c>
      <c r="E2337" s="4">
        <v>30</v>
      </c>
      <c r="F2337" s="4">
        <v>7</v>
      </c>
      <c r="G2337" s="4">
        <v>627</v>
      </c>
      <c r="H2337" s="4">
        <v>96</v>
      </c>
      <c r="I2337" s="4">
        <v>78</v>
      </c>
      <c r="J2337" s="6">
        <v>176.7</v>
      </c>
      <c r="K2337" s="4">
        <v>1.2999999999999999E-2</v>
      </c>
      <c r="L2337" s="4" t="s">
        <v>15</v>
      </c>
      <c r="M2337" s="4">
        <f>Inventory[[#This Row],[Daily_Demand]]*Inventory[[#This Row],[Lead_Time_Days]]</f>
        <v>210</v>
      </c>
      <c r="N2337" s="4">
        <f>MAX(0, Inventory[[#This Row],[Demand_Duration_Lead_time]]+Inventory[[#This Row],[Safety_Stock]]-Inventory[[#This Row],[Current_Inventory]])</f>
        <v>0</v>
      </c>
      <c r="O23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337" s="8">
        <f>Inventory[[#This Row],[Current_Inventory]]*Inventory[[#This Row],[Unit_Cost]]</f>
        <v>110790.9</v>
      </c>
      <c r="Q2337" t="str">
        <f>IF(Inventory[[#This Row],[Stockout_Risk_Score]] &gt;= 0.8, "Critical",
   IF(Inventory[[#This Row],[Stockout_Risk_Score]] &gt;= 0.6, "High",
      IF(Inventory[[#This Row],[Stockout_Risk_Score]] &gt;= 0.3, "Medium", "Low")
   )
)</f>
        <v>Low</v>
      </c>
      <c r="R2337">
        <f>Inventory[[#This Row],[Lead_Time_Days]]*0.8</f>
        <v>5.6000000000000005</v>
      </c>
      <c r="S2337">
        <f>MAX(0,Inventory[[#This Row],[Daily_Demand]]*Inventory[[#This Row],[Adj_Lead_Time]]+Inventory[[#This Row],[Safety_Stock]]-Inventory[[#This Row],[Current_Inventory]])</f>
        <v>0</v>
      </c>
    </row>
    <row r="2338" spans="1:19" x14ac:dyDescent="0.25">
      <c r="A2338">
        <v>2337</v>
      </c>
      <c r="B2338" t="s">
        <v>2359</v>
      </c>
      <c r="C2338" s="4" t="s">
        <v>13</v>
      </c>
      <c r="D2338" t="s">
        <v>22</v>
      </c>
      <c r="E2338" s="4">
        <v>157</v>
      </c>
      <c r="F2338" s="4">
        <v>3</v>
      </c>
      <c r="G2338" s="4">
        <v>350</v>
      </c>
      <c r="H2338" s="4">
        <v>13</v>
      </c>
      <c r="I2338" s="4">
        <v>69</v>
      </c>
      <c r="J2338" s="6">
        <v>1383.33</v>
      </c>
      <c r="K2338" s="4">
        <v>8.9999999999999993E-3</v>
      </c>
      <c r="L2338" s="4" t="s">
        <v>27</v>
      </c>
      <c r="M2338" s="4">
        <f>Inventory[[#This Row],[Daily_Demand]]*Inventory[[#This Row],[Lead_Time_Days]]</f>
        <v>471</v>
      </c>
      <c r="N2338" s="4">
        <f>MAX(0, Inventory[[#This Row],[Demand_Duration_Lead_time]]+Inventory[[#This Row],[Safety_Stock]]-Inventory[[#This Row],[Current_Inventory]])</f>
        <v>134</v>
      </c>
      <c r="O23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38" s="8">
        <f>Inventory[[#This Row],[Current_Inventory]]*Inventory[[#This Row],[Unit_Cost]]</f>
        <v>484165.5</v>
      </c>
      <c r="Q2338" t="str">
        <f>IF(Inventory[[#This Row],[Stockout_Risk_Score]] &gt;= 0.8, "Critical",
   IF(Inventory[[#This Row],[Stockout_Risk_Score]] &gt;= 0.6, "High",
      IF(Inventory[[#This Row],[Stockout_Risk_Score]] &gt;= 0.3, "Medium", "Low")
   )
)</f>
        <v>Low</v>
      </c>
      <c r="R2338">
        <f>Inventory[[#This Row],[Lead_Time_Days]]*0.8</f>
        <v>2.4000000000000004</v>
      </c>
      <c r="S2338">
        <f>MAX(0,Inventory[[#This Row],[Daily_Demand]]*Inventory[[#This Row],[Adj_Lead_Time]]+Inventory[[#This Row],[Safety_Stock]]-Inventory[[#This Row],[Current_Inventory]])</f>
        <v>39.800000000000068</v>
      </c>
    </row>
    <row r="2339" spans="1:19" x14ac:dyDescent="0.25">
      <c r="A2339">
        <v>2338</v>
      </c>
      <c r="B2339" t="s">
        <v>2360</v>
      </c>
      <c r="C2339" s="4" t="s">
        <v>13</v>
      </c>
      <c r="D2339" t="s">
        <v>22</v>
      </c>
      <c r="E2339" s="4">
        <v>81</v>
      </c>
      <c r="F2339" s="4">
        <v>2</v>
      </c>
      <c r="G2339" s="4">
        <v>75</v>
      </c>
      <c r="H2339" s="4">
        <v>275</v>
      </c>
      <c r="I2339" s="4">
        <v>54</v>
      </c>
      <c r="J2339" s="6">
        <v>935.73</v>
      </c>
      <c r="K2339" s="4">
        <v>0.28799999999999998</v>
      </c>
      <c r="L2339" s="4" t="s">
        <v>19</v>
      </c>
      <c r="M2339" s="4">
        <f>Inventory[[#This Row],[Daily_Demand]]*Inventory[[#This Row],[Lead_Time_Days]]</f>
        <v>162</v>
      </c>
      <c r="N2339" s="4">
        <f>MAX(0, Inventory[[#This Row],[Demand_Duration_Lead_time]]+Inventory[[#This Row],[Safety_Stock]]-Inventory[[#This Row],[Current_Inventory]])</f>
        <v>362</v>
      </c>
      <c r="O23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39" s="8">
        <f>Inventory[[#This Row],[Current_Inventory]]*Inventory[[#This Row],[Unit_Cost]]</f>
        <v>70179.75</v>
      </c>
      <c r="Q2339" t="str">
        <f>IF(Inventory[[#This Row],[Stockout_Risk_Score]] &gt;= 0.8, "Critical",
   IF(Inventory[[#This Row],[Stockout_Risk_Score]] &gt;= 0.6, "High",
      IF(Inventory[[#This Row],[Stockout_Risk_Score]] &gt;= 0.3, "Medium", "Low")
   )
)</f>
        <v>Low</v>
      </c>
      <c r="R2339">
        <f>Inventory[[#This Row],[Lead_Time_Days]]*0.8</f>
        <v>1.6</v>
      </c>
      <c r="S2339">
        <f>MAX(0,Inventory[[#This Row],[Daily_Demand]]*Inventory[[#This Row],[Adj_Lead_Time]]+Inventory[[#This Row],[Safety_Stock]]-Inventory[[#This Row],[Current_Inventory]])</f>
        <v>329.6</v>
      </c>
    </row>
    <row r="2340" spans="1:19" x14ac:dyDescent="0.25">
      <c r="A2340">
        <v>2339</v>
      </c>
      <c r="B2340" t="s">
        <v>2361</v>
      </c>
      <c r="C2340" s="4" t="s">
        <v>17</v>
      </c>
      <c r="D2340" t="s">
        <v>22</v>
      </c>
      <c r="E2340" s="4">
        <v>165</v>
      </c>
      <c r="F2340" s="4">
        <v>12</v>
      </c>
      <c r="G2340" s="4">
        <v>226</v>
      </c>
      <c r="H2340" s="4">
        <v>116</v>
      </c>
      <c r="I2340" s="4">
        <v>83</v>
      </c>
      <c r="J2340" s="6">
        <v>1653.17</v>
      </c>
      <c r="K2340" s="4">
        <v>1.4E-2</v>
      </c>
      <c r="L2340" s="4" t="s">
        <v>19</v>
      </c>
      <c r="M2340" s="4">
        <f>Inventory[[#This Row],[Daily_Demand]]*Inventory[[#This Row],[Lead_Time_Days]]</f>
        <v>1980</v>
      </c>
      <c r="N2340" s="4">
        <f>MAX(0, Inventory[[#This Row],[Demand_Duration_Lead_time]]+Inventory[[#This Row],[Safety_Stock]]-Inventory[[#This Row],[Current_Inventory]])</f>
        <v>1870</v>
      </c>
      <c r="O23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40" s="8">
        <f>Inventory[[#This Row],[Current_Inventory]]*Inventory[[#This Row],[Unit_Cost]]</f>
        <v>373616.42000000004</v>
      </c>
      <c r="Q2340" t="str">
        <f>IF(Inventory[[#This Row],[Stockout_Risk_Score]] &gt;= 0.8, "Critical",
   IF(Inventory[[#This Row],[Stockout_Risk_Score]] &gt;= 0.6, "High",
      IF(Inventory[[#This Row],[Stockout_Risk_Score]] &gt;= 0.3, "Medium", "Low")
   )
)</f>
        <v>Low</v>
      </c>
      <c r="R2340">
        <f>Inventory[[#This Row],[Lead_Time_Days]]*0.8</f>
        <v>9.6000000000000014</v>
      </c>
      <c r="S2340">
        <f>MAX(0,Inventory[[#This Row],[Daily_Demand]]*Inventory[[#This Row],[Adj_Lead_Time]]+Inventory[[#This Row],[Safety_Stock]]-Inventory[[#This Row],[Current_Inventory]])</f>
        <v>1474.0000000000002</v>
      </c>
    </row>
    <row r="2341" spans="1:19" x14ac:dyDescent="0.25">
      <c r="A2341">
        <v>2340</v>
      </c>
      <c r="B2341" t="s">
        <v>2362</v>
      </c>
      <c r="C2341" s="4" t="s">
        <v>13</v>
      </c>
      <c r="D2341" t="s">
        <v>18</v>
      </c>
      <c r="E2341" s="4">
        <v>76</v>
      </c>
      <c r="F2341" s="4">
        <v>4</v>
      </c>
      <c r="G2341" s="4">
        <v>124</v>
      </c>
      <c r="H2341" s="4">
        <v>84</v>
      </c>
      <c r="I2341" s="4">
        <v>189</v>
      </c>
      <c r="J2341" s="6">
        <v>1589.75</v>
      </c>
      <c r="K2341" s="4">
        <v>0.375</v>
      </c>
      <c r="L2341" s="4" t="s">
        <v>27</v>
      </c>
      <c r="M2341" s="4">
        <f>Inventory[[#This Row],[Daily_Demand]]*Inventory[[#This Row],[Lead_Time_Days]]</f>
        <v>304</v>
      </c>
      <c r="N2341" s="4">
        <f>MAX(0, Inventory[[#This Row],[Demand_Duration_Lead_time]]+Inventory[[#This Row],[Safety_Stock]]-Inventory[[#This Row],[Current_Inventory]])</f>
        <v>264</v>
      </c>
      <c r="O23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41" s="8">
        <f>Inventory[[#This Row],[Current_Inventory]]*Inventory[[#This Row],[Unit_Cost]]</f>
        <v>197129</v>
      </c>
      <c r="Q2341" t="str">
        <f>IF(Inventory[[#This Row],[Stockout_Risk_Score]] &gt;= 0.8, "Critical",
   IF(Inventory[[#This Row],[Stockout_Risk_Score]] &gt;= 0.6, "High",
      IF(Inventory[[#This Row],[Stockout_Risk_Score]] &gt;= 0.3, "Medium", "Low")
   )
)</f>
        <v>Medium</v>
      </c>
      <c r="R2341">
        <f>Inventory[[#This Row],[Lead_Time_Days]]*0.8</f>
        <v>3.2</v>
      </c>
      <c r="S2341">
        <f>MAX(0,Inventory[[#This Row],[Daily_Demand]]*Inventory[[#This Row],[Adj_Lead_Time]]+Inventory[[#This Row],[Safety_Stock]]-Inventory[[#This Row],[Current_Inventory]])</f>
        <v>203.20000000000005</v>
      </c>
    </row>
    <row r="2342" spans="1:19" x14ac:dyDescent="0.25">
      <c r="A2342">
        <v>2341</v>
      </c>
      <c r="B2342" t="s">
        <v>2363</v>
      </c>
      <c r="C2342" s="4" t="s">
        <v>21</v>
      </c>
      <c r="D2342" t="s">
        <v>14</v>
      </c>
      <c r="E2342" s="4">
        <v>73</v>
      </c>
      <c r="F2342" s="4">
        <v>6</v>
      </c>
      <c r="G2342" s="4">
        <v>566</v>
      </c>
      <c r="H2342" s="4">
        <v>49</v>
      </c>
      <c r="I2342" s="4">
        <v>77</v>
      </c>
      <c r="J2342" s="6">
        <v>1610.41</v>
      </c>
      <c r="K2342" s="4">
        <v>6.3E-2</v>
      </c>
      <c r="L2342" s="4" t="s">
        <v>19</v>
      </c>
      <c r="M2342" s="4">
        <f>Inventory[[#This Row],[Daily_Demand]]*Inventory[[#This Row],[Lead_Time_Days]]</f>
        <v>438</v>
      </c>
      <c r="N2342" s="4">
        <f>MAX(0, Inventory[[#This Row],[Demand_Duration_Lead_time]]+Inventory[[#This Row],[Safety_Stock]]-Inventory[[#This Row],[Current_Inventory]])</f>
        <v>0</v>
      </c>
      <c r="O23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42" s="8">
        <f>Inventory[[#This Row],[Current_Inventory]]*Inventory[[#This Row],[Unit_Cost]]</f>
        <v>911492.06</v>
      </c>
      <c r="Q2342" t="str">
        <f>IF(Inventory[[#This Row],[Stockout_Risk_Score]] &gt;= 0.8, "Critical",
   IF(Inventory[[#This Row],[Stockout_Risk_Score]] &gt;= 0.6, "High",
      IF(Inventory[[#This Row],[Stockout_Risk_Score]] &gt;= 0.3, "Medium", "Low")
   )
)</f>
        <v>Low</v>
      </c>
      <c r="R2342">
        <f>Inventory[[#This Row],[Lead_Time_Days]]*0.8</f>
        <v>4.8000000000000007</v>
      </c>
      <c r="S2342">
        <f>MAX(0,Inventory[[#This Row],[Daily_Demand]]*Inventory[[#This Row],[Adj_Lead_Time]]+Inventory[[#This Row],[Safety_Stock]]-Inventory[[#This Row],[Current_Inventory]])</f>
        <v>0</v>
      </c>
    </row>
    <row r="2343" spans="1:19" x14ac:dyDescent="0.25">
      <c r="A2343">
        <v>2342</v>
      </c>
      <c r="B2343" t="s">
        <v>2364</v>
      </c>
      <c r="C2343" s="4" t="s">
        <v>41</v>
      </c>
      <c r="D2343" t="s">
        <v>22</v>
      </c>
      <c r="E2343" s="4">
        <v>10</v>
      </c>
      <c r="F2343" s="4">
        <v>5</v>
      </c>
      <c r="G2343" s="4">
        <v>740</v>
      </c>
      <c r="H2343" s="4">
        <v>136</v>
      </c>
      <c r="I2343" s="4">
        <v>147</v>
      </c>
      <c r="J2343" s="6">
        <v>234.74</v>
      </c>
      <c r="K2343" s="4">
        <v>3.9E-2</v>
      </c>
      <c r="L2343" s="4" t="s">
        <v>19</v>
      </c>
      <c r="M2343" s="4">
        <f>Inventory[[#This Row],[Daily_Demand]]*Inventory[[#This Row],[Lead_Time_Days]]</f>
        <v>50</v>
      </c>
      <c r="N2343" s="4">
        <f>MAX(0, Inventory[[#This Row],[Demand_Duration_Lead_time]]+Inventory[[#This Row],[Safety_Stock]]-Inventory[[#This Row],[Current_Inventory]])</f>
        <v>0</v>
      </c>
      <c r="O23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343" s="8">
        <f>Inventory[[#This Row],[Current_Inventory]]*Inventory[[#This Row],[Unit_Cost]]</f>
        <v>173707.6</v>
      </c>
      <c r="Q2343" t="str">
        <f>IF(Inventory[[#This Row],[Stockout_Risk_Score]] &gt;= 0.8, "Critical",
   IF(Inventory[[#This Row],[Stockout_Risk_Score]] &gt;= 0.6, "High",
      IF(Inventory[[#This Row],[Stockout_Risk_Score]] &gt;= 0.3, "Medium", "Low")
   )
)</f>
        <v>Low</v>
      </c>
      <c r="R2343">
        <f>Inventory[[#This Row],[Lead_Time_Days]]*0.8</f>
        <v>4</v>
      </c>
      <c r="S2343">
        <f>MAX(0,Inventory[[#This Row],[Daily_Demand]]*Inventory[[#This Row],[Adj_Lead_Time]]+Inventory[[#This Row],[Safety_Stock]]-Inventory[[#This Row],[Current_Inventory]])</f>
        <v>0</v>
      </c>
    </row>
    <row r="2344" spans="1:19" x14ac:dyDescent="0.25">
      <c r="A2344">
        <v>2343</v>
      </c>
      <c r="B2344" t="s">
        <v>2365</v>
      </c>
      <c r="C2344" s="4" t="s">
        <v>17</v>
      </c>
      <c r="D2344" t="s">
        <v>14</v>
      </c>
      <c r="E2344" s="4">
        <v>27</v>
      </c>
      <c r="F2344" s="4">
        <v>8</v>
      </c>
      <c r="G2344" s="4">
        <v>374</v>
      </c>
      <c r="H2344" s="4">
        <v>192</v>
      </c>
      <c r="I2344" s="4">
        <v>311</v>
      </c>
      <c r="J2344" s="6">
        <v>1653.61</v>
      </c>
      <c r="K2344" s="4">
        <v>0.66900000000000004</v>
      </c>
      <c r="L2344" s="4" t="s">
        <v>27</v>
      </c>
      <c r="M2344" s="4">
        <f>Inventory[[#This Row],[Daily_Demand]]*Inventory[[#This Row],[Lead_Time_Days]]</f>
        <v>216</v>
      </c>
      <c r="N2344" s="4">
        <f>MAX(0, Inventory[[#This Row],[Demand_Duration_Lead_time]]+Inventory[[#This Row],[Safety_Stock]]-Inventory[[#This Row],[Current_Inventory]])</f>
        <v>34</v>
      </c>
      <c r="O23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44" s="8">
        <f>Inventory[[#This Row],[Current_Inventory]]*Inventory[[#This Row],[Unit_Cost]]</f>
        <v>618450.14</v>
      </c>
      <c r="Q2344" t="str">
        <f>IF(Inventory[[#This Row],[Stockout_Risk_Score]] &gt;= 0.8, "Critical",
   IF(Inventory[[#This Row],[Stockout_Risk_Score]] &gt;= 0.6, "High",
      IF(Inventory[[#This Row],[Stockout_Risk_Score]] &gt;= 0.3, "Medium", "Low")
   )
)</f>
        <v>High</v>
      </c>
      <c r="R2344">
        <f>Inventory[[#This Row],[Lead_Time_Days]]*0.8</f>
        <v>6.4</v>
      </c>
      <c r="S2344">
        <f>MAX(0,Inventory[[#This Row],[Daily_Demand]]*Inventory[[#This Row],[Adj_Lead_Time]]+Inventory[[#This Row],[Safety_Stock]]-Inventory[[#This Row],[Current_Inventory]])</f>
        <v>0</v>
      </c>
    </row>
    <row r="2345" spans="1:19" x14ac:dyDescent="0.25">
      <c r="A2345">
        <v>2344</v>
      </c>
      <c r="B2345" t="s">
        <v>2366</v>
      </c>
      <c r="C2345" s="4" t="s">
        <v>21</v>
      </c>
      <c r="D2345" t="s">
        <v>18</v>
      </c>
      <c r="E2345" s="4">
        <v>162</v>
      </c>
      <c r="F2345" s="4">
        <v>5</v>
      </c>
      <c r="G2345" s="4">
        <v>678</v>
      </c>
      <c r="H2345" s="4">
        <v>128</v>
      </c>
      <c r="I2345" s="4">
        <v>295</v>
      </c>
      <c r="J2345" s="6">
        <v>467.38</v>
      </c>
      <c r="K2345" s="4">
        <v>0.90700000000000003</v>
      </c>
      <c r="L2345" s="4" t="s">
        <v>15</v>
      </c>
      <c r="M2345" s="4">
        <f>Inventory[[#This Row],[Daily_Demand]]*Inventory[[#This Row],[Lead_Time_Days]]</f>
        <v>810</v>
      </c>
      <c r="N2345" s="4">
        <f>MAX(0, Inventory[[#This Row],[Demand_Duration_Lead_time]]+Inventory[[#This Row],[Safety_Stock]]-Inventory[[#This Row],[Current_Inventory]])</f>
        <v>260</v>
      </c>
      <c r="O23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45" s="8">
        <f>Inventory[[#This Row],[Current_Inventory]]*Inventory[[#This Row],[Unit_Cost]]</f>
        <v>316883.64</v>
      </c>
      <c r="Q2345" t="str">
        <f>IF(Inventory[[#This Row],[Stockout_Risk_Score]] &gt;= 0.8, "Critical",
   IF(Inventory[[#This Row],[Stockout_Risk_Score]] &gt;= 0.6, "High",
      IF(Inventory[[#This Row],[Stockout_Risk_Score]] &gt;= 0.3, "Medium", "Low")
   )
)</f>
        <v>Critical</v>
      </c>
      <c r="R2345">
        <f>Inventory[[#This Row],[Lead_Time_Days]]*0.8</f>
        <v>4</v>
      </c>
      <c r="S2345">
        <f>MAX(0,Inventory[[#This Row],[Daily_Demand]]*Inventory[[#This Row],[Adj_Lead_Time]]+Inventory[[#This Row],[Safety_Stock]]-Inventory[[#This Row],[Current_Inventory]])</f>
        <v>98</v>
      </c>
    </row>
    <row r="2346" spans="1:19" x14ac:dyDescent="0.25">
      <c r="A2346">
        <v>2345</v>
      </c>
      <c r="B2346" t="s">
        <v>2367</v>
      </c>
      <c r="C2346" s="4" t="s">
        <v>26</v>
      </c>
      <c r="D2346" t="s">
        <v>14</v>
      </c>
      <c r="E2346" s="4">
        <v>58</v>
      </c>
      <c r="F2346" s="4">
        <v>9</v>
      </c>
      <c r="G2346" s="4">
        <v>508</v>
      </c>
      <c r="H2346" s="4">
        <v>82</v>
      </c>
      <c r="I2346" s="4">
        <v>68</v>
      </c>
      <c r="J2346" s="6">
        <v>100.08</v>
      </c>
      <c r="K2346" s="4">
        <v>0.40899999999999997</v>
      </c>
      <c r="L2346" s="4" t="s">
        <v>15</v>
      </c>
      <c r="M2346" s="4">
        <f>Inventory[[#This Row],[Daily_Demand]]*Inventory[[#This Row],[Lead_Time_Days]]</f>
        <v>522</v>
      </c>
      <c r="N2346" s="4">
        <f>MAX(0, Inventory[[#This Row],[Demand_Duration_Lead_time]]+Inventory[[#This Row],[Safety_Stock]]-Inventory[[#This Row],[Current_Inventory]])</f>
        <v>96</v>
      </c>
      <c r="O23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46" s="8">
        <f>Inventory[[#This Row],[Current_Inventory]]*Inventory[[#This Row],[Unit_Cost]]</f>
        <v>50840.639999999999</v>
      </c>
      <c r="Q2346" t="str">
        <f>IF(Inventory[[#This Row],[Stockout_Risk_Score]] &gt;= 0.8, "Critical",
   IF(Inventory[[#This Row],[Stockout_Risk_Score]] &gt;= 0.6, "High",
      IF(Inventory[[#This Row],[Stockout_Risk_Score]] &gt;= 0.3, "Medium", "Low")
   )
)</f>
        <v>Medium</v>
      </c>
      <c r="R2346">
        <f>Inventory[[#This Row],[Lead_Time_Days]]*0.8</f>
        <v>7.2</v>
      </c>
      <c r="S2346">
        <f>MAX(0,Inventory[[#This Row],[Daily_Demand]]*Inventory[[#This Row],[Adj_Lead_Time]]+Inventory[[#This Row],[Safety_Stock]]-Inventory[[#This Row],[Current_Inventory]])</f>
        <v>0</v>
      </c>
    </row>
    <row r="2347" spans="1:19" x14ac:dyDescent="0.25">
      <c r="A2347">
        <v>2346</v>
      </c>
      <c r="B2347" t="s">
        <v>2368</v>
      </c>
      <c r="C2347" s="4" t="s">
        <v>41</v>
      </c>
      <c r="D2347" t="s">
        <v>22</v>
      </c>
      <c r="E2347" s="4">
        <v>91</v>
      </c>
      <c r="F2347" s="4">
        <v>8</v>
      </c>
      <c r="G2347" s="4">
        <v>612</v>
      </c>
      <c r="H2347" s="4">
        <v>49</v>
      </c>
      <c r="I2347" s="4">
        <v>61</v>
      </c>
      <c r="J2347" s="6">
        <v>474.59</v>
      </c>
      <c r="K2347" s="4">
        <v>0.83699999999999997</v>
      </c>
      <c r="L2347" s="4" t="s">
        <v>15</v>
      </c>
      <c r="M2347" s="4">
        <f>Inventory[[#This Row],[Daily_Demand]]*Inventory[[#This Row],[Lead_Time_Days]]</f>
        <v>728</v>
      </c>
      <c r="N2347" s="4">
        <f>MAX(0, Inventory[[#This Row],[Demand_Duration_Lead_time]]+Inventory[[#This Row],[Safety_Stock]]-Inventory[[#This Row],[Current_Inventory]])</f>
        <v>165</v>
      </c>
      <c r="O23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47" s="8">
        <f>Inventory[[#This Row],[Current_Inventory]]*Inventory[[#This Row],[Unit_Cost]]</f>
        <v>290449.07999999996</v>
      </c>
      <c r="Q2347" t="str">
        <f>IF(Inventory[[#This Row],[Stockout_Risk_Score]] &gt;= 0.8, "Critical",
   IF(Inventory[[#This Row],[Stockout_Risk_Score]] &gt;= 0.6, "High",
      IF(Inventory[[#This Row],[Stockout_Risk_Score]] &gt;= 0.3, "Medium", "Low")
   )
)</f>
        <v>Critical</v>
      </c>
      <c r="R2347">
        <f>Inventory[[#This Row],[Lead_Time_Days]]*0.8</f>
        <v>6.4</v>
      </c>
      <c r="S2347">
        <f>MAX(0,Inventory[[#This Row],[Daily_Demand]]*Inventory[[#This Row],[Adj_Lead_Time]]+Inventory[[#This Row],[Safety_Stock]]-Inventory[[#This Row],[Current_Inventory]])</f>
        <v>19.399999999999977</v>
      </c>
    </row>
    <row r="2348" spans="1:19" x14ac:dyDescent="0.25">
      <c r="A2348">
        <v>2347</v>
      </c>
      <c r="B2348" t="s">
        <v>2369</v>
      </c>
      <c r="C2348" s="4" t="s">
        <v>13</v>
      </c>
      <c r="D2348" t="s">
        <v>22</v>
      </c>
      <c r="E2348" s="4">
        <v>15</v>
      </c>
      <c r="F2348" s="4">
        <v>11</v>
      </c>
      <c r="G2348" s="4">
        <v>522</v>
      </c>
      <c r="H2348" s="4">
        <v>213</v>
      </c>
      <c r="I2348" s="4">
        <v>74</v>
      </c>
      <c r="J2348" s="6">
        <v>984.61</v>
      </c>
      <c r="K2348" s="4">
        <v>2.9000000000000001E-2</v>
      </c>
      <c r="L2348" s="4" t="s">
        <v>19</v>
      </c>
      <c r="M2348" s="4">
        <f>Inventory[[#This Row],[Daily_Demand]]*Inventory[[#This Row],[Lead_Time_Days]]</f>
        <v>165</v>
      </c>
      <c r="N2348" s="4">
        <f>MAX(0, Inventory[[#This Row],[Demand_Duration_Lead_time]]+Inventory[[#This Row],[Safety_Stock]]-Inventory[[#This Row],[Current_Inventory]])</f>
        <v>0</v>
      </c>
      <c r="O23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48" s="8">
        <f>Inventory[[#This Row],[Current_Inventory]]*Inventory[[#This Row],[Unit_Cost]]</f>
        <v>513966.42</v>
      </c>
      <c r="Q2348" t="str">
        <f>IF(Inventory[[#This Row],[Stockout_Risk_Score]] &gt;= 0.8, "Critical",
   IF(Inventory[[#This Row],[Stockout_Risk_Score]] &gt;= 0.6, "High",
      IF(Inventory[[#This Row],[Stockout_Risk_Score]] &gt;= 0.3, "Medium", "Low")
   )
)</f>
        <v>Low</v>
      </c>
      <c r="R2348">
        <f>Inventory[[#This Row],[Lead_Time_Days]]*0.8</f>
        <v>8.8000000000000007</v>
      </c>
      <c r="S2348">
        <f>MAX(0,Inventory[[#This Row],[Daily_Demand]]*Inventory[[#This Row],[Adj_Lead_Time]]+Inventory[[#This Row],[Safety_Stock]]-Inventory[[#This Row],[Current_Inventory]])</f>
        <v>0</v>
      </c>
    </row>
    <row r="2349" spans="1:19" x14ac:dyDescent="0.25">
      <c r="A2349">
        <v>2348</v>
      </c>
      <c r="B2349" t="s">
        <v>2370</v>
      </c>
      <c r="C2349" s="4" t="s">
        <v>41</v>
      </c>
      <c r="D2349" t="s">
        <v>22</v>
      </c>
      <c r="E2349" s="4">
        <v>163</v>
      </c>
      <c r="F2349" s="4">
        <v>10</v>
      </c>
      <c r="G2349" s="4">
        <v>69</v>
      </c>
      <c r="H2349" s="4">
        <v>105</v>
      </c>
      <c r="I2349" s="4">
        <v>62</v>
      </c>
      <c r="J2349" s="6">
        <v>1497.12</v>
      </c>
      <c r="K2349" s="4">
        <v>0.77800000000000002</v>
      </c>
      <c r="L2349" s="4" t="s">
        <v>27</v>
      </c>
      <c r="M2349" s="4">
        <f>Inventory[[#This Row],[Daily_Demand]]*Inventory[[#This Row],[Lead_Time_Days]]</f>
        <v>1630</v>
      </c>
      <c r="N2349" s="4">
        <f>MAX(0, Inventory[[#This Row],[Demand_Duration_Lead_time]]+Inventory[[#This Row],[Safety_Stock]]-Inventory[[#This Row],[Current_Inventory]])</f>
        <v>1666</v>
      </c>
      <c r="O23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49" s="8">
        <f>Inventory[[#This Row],[Current_Inventory]]*Inventory[[#This Row],[Unit_Cost]]</f>
        <v>103301.28</v>
      </c>
      <c r="Q2349" t="str">
        <f>IF(Inventory[[#This Row],[Stockout_Risk_Score]] &gt;= 0.8, "Critical",
   IF(Inventory[[#This Row],[Stockout_Risk_Score]] &gt;= 0.6, "High",
      IF(Inventory[[#This Row],[Stockout_Risk_Score]] &gt;= 0.3, "Medium", "Low")
   )
)</f>
        <v>High</v>
      </c>
      <c r="R2349">
        <f>Inventory[[#This Row],[Lead_Time_Days]]*0.8</f>
        <v>8</v>
      </c>
      <c r="S2349">
        <f>MAX(0,Inventory[[#This Row],[Daily_Demand]]*Inventory[[#This Row],[Adj_Lead_Time]]+Inventory[[#This Row],[Safety_Stock]]-Inventory[[#This Row],[Current_Inventory]])</f>
        <v>1340</v>
      </c>
    </row>
    <row r="2350" spans="1:19" x14ac:dyDescent="0.25">
      <c r="A2350">
        <v>2349</v>
      </c>
      <c r="B2350" t="s">
        <v>2371</v>
      </c>
      <c r="C2350" s="4" t="s">
        <v>26</v>
      </c>
      <c r="D2350" t="s">
        <v>22</v>
      </c>
      <c r="E2350" s="4">
        <v>138</v>
      </c>
      <c r="F2350" s="4">
        <v>2</v>
      </c>
      <c r="G2350" s="4">
        <v>106</v>
      </c>
      <c r="H2350" s="4">
        <v>288</v>
      </c>
      <c r="I2350" s="4">
        <v>125</v>
      </c>
      <c r="J2350" s="6">
        <v>476.33</v>
      </c>
      <c r="K2350" s="4">
        <v>6.3E-2</v>
      </c>
      <c r="L2350" s="4" t="s">
        <v>15</v>
      </c>
      <c r="M2350" s="4">
        <f>Inventory[[#This Row],[Daily_Demand]]*Inventory[[#This Row],[Lead_Time_Days]]</f>
        <v>276</v>
      </c>
      <c r="N2350" s="4">
        <f>MAX(0, Inventory[[#This Row],[Demand_Duration_Lead_time]]+Inventory[[#This Row],[Safety_Stock]]-Inventory[[#This Row],[Current_Inventory]])</f>
        <v>458</v>
      </c>
      <c r="O23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50" s="8">
        <f>Inventory[[#This Row],[Current_Inventory]]*Inventory[[#This Row],[Unit_Cost]]</f>
        <v>50490.979999999996</v>
      </c>
      <c r="Q2350" t="str">
        <f>IF(Inventory[[#This Row],[Stockout_Risk_Score]] &gt;= 0.8, "Critical",
   IF(Inventory[[#This Row],[Stockout_Risk_Score]] &gt;= 0.6, "High",
      IF(Inventory[[#This Row],[Stockout_Risk_Score]] &gt;= 0.3, "Medium", "Low")
   )
)</f>
        <v>Low</v>
      </c>
      <c r="R2350">
        <f>Inventory[[#This Row],[Lead_Time_Days]]*0.8</f>
        <v>1.6</v>
      </c>
      <c r="S2350">
        <f>MAX(0,Inventory[[#This Row],[Daily_Demand]]*Inventory[[#This Row],[Adj_Lead_Time]]+Inventory[[#This Row],[Safety_Stock]]-Inventory[[#This Row],[Current_Inventory]])</f>
        <v>402.8</v>
      </c>
    </row>
    <row r="2351" spans="1:19" x14ac:dyDescent="0.25">
      <c r="A2351">
        <v>2350</v>
      </c>
      <c r="B2351" t="s">
        <v>2372</v>
      </c>
      <c r="C2351" s="4" t="s">
        <v>17</v>
      </c>
      <c r="D2351" t="s">
        <v>22</v>
      </c>
      <c r="E2351" s="4">
        <v>15</v>
      </c>
      <c r="F2351" s="4">
        <v>6</v>
      </c>
      <c r="G2351" s="4">
        <v>722</v>
      </c>
      <c r="H2351" s="4">
        <v>152</v>
      </c>
      <c r="I2351" s="4">
        <v>308</v>
      </c>
      <c r="J2351" s="6">
        <v>270.36</v>
      </c>
      <c r="K2351" s="4">
        <v>0.83799999999999997</v>
      </c>
      <c r="L2351" s="4" t="s">
        <v>27</v>
      </c>
      <c r="M2351" s="4">
        <f>Inventory[[#This Row],[Daily_Demand]]*Inventory[[#This Row],[Lead_Time_Days]]</f>
        <v>90</v>
      </c>
      <c r="N2351" s="4">
        <f>MAX(0, Inventory[[#This Row],[Demand_Duration_Lead_time]]+Inventory[[#This Row],[Safety_Stock]]-Inventory[[#This Row],[Current_Inventory]])</f>
        <v>0</v>
      </c>
      <c r="O23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351" s="8">
        <f>Inventory[[#This Row],[Current_Inventory]]*Inventory[[#This Row],[Unit_Cost]]</f>
        <v>195199.92</v>
      </c>
      <c r="Q2351" t="str">
        <f>IF(Inventory[[#This Row],[Stockout_Risk_Score]] &gt;= 0.8, "Critical",
   IF(Inventory[[#This Row],[Stockout_Risk_Score]] &gt;= 0.6, "High",
      IF(Inventory[[#This Row],[Stockout_Risk_Score]] &gt;= 0.3, "Medium", "Low")
   )
)</f>
        <v>Critical</v>
      </c>
      <c r="R2351">
        <f>Inventory[[#This Row],[Lead_Time_Days]]*0.8</f>
        <v>4.8000000000000007</v>
      </c>
      <c r="S2351">
        <f>MAX(0,Inventory[[#This Row],[Daily_Demand]]*Inventory[[#This Row],[Adj_Lead_Time]]+Inventory[[#This Row],[Safety_Stock]]-Inventory[[#This Row],[Current_Inventory]])</f>
        <v>0</v>
      </c>
    </row>
    <row r="2352" spans="1:19" x14ac:dyDescent="0.25">
      <c r="A2352">
        <v>2351</v>
      </c>
      <c r="B2352" t="s">
        <v>2373</v>
      </c>
      <c r="C2352" s="4" t="s">
        <v>17</v>
      </c>
      <c r="D2352" t="s">
        <v>22</v>
      </c>
      <c r="E2352" s="4">
        <v>81</v>
      </c>
      <c r="F2352" s="4">
        <v>14</v>
      </c>
      <c r="G2352" s="4">
        <v>322</v>
      </c>
      <c r="H2352" s="4">
        <v>124</v>
      </c>
      <c r="I2352" s="4">
        <v>73</v>
      </c>
      <c r="J2352" s="6">
        <v>1309.6400000000001</v>
      </c>
      <c r="K2352" s="4">
        <v>0.88200000000000001</v>
      </c>
      <c r="L2352" s="4" t="s">
        <v>15</v>
      </c>
      <c r="M2352" s="4">
        <f>Inventory[[#This Row],[Daily_Demand]]*Inventory[[#This Row],[Lead_Time_Days]]</f>
        <v>1134</v>
      </c>
      <c r="N2352" s="4">
        <f>MAX(0, Inventory[[#This Row],[Demand_Duration_Lead_time]]+Inventory[[#This Row],[Safety_Stock]]-Inventory[[#This Row],[Current_Inventory]])</f>
        <v>936</v>
      </c>
      <c r="O23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52" s="8">
        <f>Inventory[[#This Row],[Current_Inventory]]*Inventory[[#This Row],[Unit_Cost]]</f>
        <v>421704.08</v>
      </c>
      <c r="Q2352" t="str">
        <f>IF(Inventory[[#This Row],[Stockout_Risk_Score]] &gt;= 0.8, "Critical",
   IF(Inventory[[#This Row],[Stockout_Risk_Score]] &gt;= 0.6, "High",
      IF(Inventory[[#This Row],[Stockout_Risk_Score]] &gt;= 0.3, "Medium", "Low")
   )
)</f>
        <v>Critical</v>
      </c>
      <c r="R2352">
        <f>Inventory[[#This Row],[Lead_Time_Days]]*0.8</f>
        <v>11.200000000000001</v>
      </c>
      <c r="S2352">
        <f>MAX(0,Inventory[[#This Row],[Daily_Demand]]*Inventory[[#This Row],[Adj_Lead_Time]]+Inventory[[#This Row],[Safety_Stock]]-Inventory[[#This Row],[Current_Inventory]])</f>
        <v>709.2</v>
      </c>
    </row>
    <row r="2353" spans="1:19" x14ac:dyDescent="0.25">
      <c r="A2353">
        <v>2352</v>
      </c>
      <c r="B2353" t="s">
        <v>2374</v>
      </c>
      <c r="C2353" s="4" t="s">
        <v>17</v>
      </c>
      <c r="D2353" t="s">
        <v>18</v>
      </c>
      <c r="E2353" s="4">
        <v>16</v>
      </c>
      <c r="F2353" s="4">
        <v>5</v>
      </c>
      <c r="G2353" s="4">
        <v>20</v>
      </c>
      <c r="H2353" s="4">
        <v>142</v>
      </c>
      <c r="I2353" s="4">
        <v>57</v>
      </c>
      <c r="J2353" s="6">
        <v>1968.6</v>
      </c>
      <c r="K2353" s="4">
        <v>0.78600000000000003</v>
      </c>
      <c r="L2353" s="4" t="s">
        <v>15</v>
      </c>
      <c r="M2353" s="4">
        <f>Inventory[[#This Row],[Daily_Demand]]*Inventory[[#This Row],[Lead_Time_Days]]</f>
        <v>80</v>
      </c>
      <c r="N2353" s="4">
        <f>MAX(0, Inventory[[#This Row],[Demand_Duration_Lead_time]]+Inventory[[#This Row],[Safety_Stock]]-Inventory[[#This Row],[Current_Inventory]])</f>
        <v>202</v>
      </c>
      <c r="O23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53" s="8">
        <f>Inventory[[#This Row],[Current_Inventory]]*Inventory[[#This Row],[Unit_Cost]]</f>
        <v>39372</v>
      </c>
      <c r="Q2353" t="str">
        <f>IF(Inventory[[#This Row],[Stockout_Risk_Score]] &gt;= 0.8, "Critical",
   IF(Inventory[[#This Row],[Stockout_Risk_Score]] &gt;= 0.6, "High",
      IF(Inventory[[#This Row],[Stockout_Risk_Score]] &gt;= 0.3, "Medium", "Low")
   )
)</f>
        <v>High</v>
      </c>
      <c r="R2353">
        <f>Inventory[[#This Row],[Lead_Time_Days]]*0.8</f>
        <v>4</v>
      </c>
      <c r="S2353">
        <f>MAX(0,Inventory[[#This Row],[Daily_Demand]]*Inventory[[#This Row],[Adj_Lead_Time]]+Inventory[[#This Row],[Safety_Stock]]-Inventory[[#This Row],[Current_Inventory]])</f>
        <v>186</v>
      </c>
    </row>
    <row r="2354" spans="1:19" x14ac:dyDescent="0.25">
      <c r="A2354">
        <v>2353</v>
      </c>
      <c r="B2354" t="s">
        <v>2375</v>
      </c>
      <c r="C2354" s="4" t="s">
        <v>13</v>
      </c>
      <c r="D2354" t="s">
        <v>18</v>
      </c>
      <c r="E2354" s="4">
        <v>198</v>
      </c>
      <c r="F2354" s="4">
        <v>7</v>
      </c>
      <c r="G2354" s="4">
        <v>400</v>
      </c>
      <c r="H2354" s="4">
        <v>177</v>
      </c>
      <c r="I2354" s="4">
        <v>277</v>
      </c>
      <c r="J2354" s="6">
        <v>1221.7</v>
      </c>
      <c r="K2354" s="4">
        <v>0.82099999999999995</v>
      </c>
      <c r="L2354" s="4" t="s">
        <v>19</v>
      </c>
      <c r="M2354" s="4">
        <f>Inventory[[#This Row],[Daily_Demand]]*Inventory[[#This Row],[Lead_Time_Days]]</f>
        <v>1386</v>
      </c>
      <c r="N2354" s="4">
        <f>MAX(0, Inventory[[#This Row],[Demand_Duration_Lead_time]]+Inventory[[#This Row],[Safety_Stock]]-Inventory[[#This Row],[Current_Inventory]])</f>
        <v>1163</v>
      </c>
      <c r="O23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54" s="8">
        <f>Inventory[[#This Row],[Current_Inventory]]*Inventory[[#This Row],[Unit_Cost]]</f>
        <v>488680</v>
      </c>
      <c r="Q2354" t="str">
        <f>IF(Inventory[[#This Row],[Stockout_Risk_Score]] &gt;= 0.8, "Critical",
   IF(Inventory[[#This Row],[Stockout_Risk_Score]] &gt;= 0.6, "High",
      IF(Inventory[[#This Row],[Stockout_Risk_Score]] &gt;= 0.3, "Medium", "Low")
   )
)</f>
        <v>Critical</v>
      </c>
      <c r="R2354">
        <f>Inventory[[#This Row],[Lead_Time_Days]]*0.8</f>
        <v>5.6000000000000005</v>
      </c>
      <c r="S2354">
        <f>MAX(0,Inventory[[#This Row],[Daily_Demand]]*Inventory[[#This Row],[Adj_Lead_Time]]+Inventory[[#This Row],[Safety_Stock]]-Inventory[[#This Row],[Current_Inventory]])</f>
        <v>885.80000000000018</v>
      </c>
    </row>
    <row r="2355" spans="1:19" x14ac:dyDescent="0.25">
      <c r="A2355">
        <v>2354</v>
      </c>
      <c r="B2355" t="s">
        <v>2376</v>
      </c>
      <c r="C2355" s="4" t="s">
        <v>21</v>
      </c>
      <c r="D2355" t="s">
        <v>18</v>
      </c>
      <c r="E2355" s="4">
        <v>57</v>
      </c>
      <c r="F2355" s="4">
        <v>2</v>
      </c>
      <c r="G2355" s="4">
        <v>669</v>
      </c>
      <c r="H2355" s="4">
        <v>254</v>
      </c>
      <c r="I2355" s="4">
        <v>172</v>
      </c>
      <c r="J2355" s="6">
        <v>1397.56</v>
      </c>
      <c r="K2355" s="4">
        <v>0.56100000000000005</v>
      </c>
      <c r="L2355" s="4" t="s">
        <v>15</v>
      </c>
      <c r="M2355" s="4">
        <f>Inventory[[#This Row],[Daily_Demand]]*Inventory[[#This Row],[Lead_Time_Days]]</f>
        <v>114</v>
      </c>
      <c r="N2355" s="4">
        <f>MAX(0, Inventory[[#This Row],[Demand_Duration_Lead_time]]+Inventory[[#This Row],[Safety_Stock]]-Inventory[[#This Row],[Current_Inventory]])</f>
        <v>0</v>
      </c>
      <c r="O23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55" s="8">
        <f>Inventory[[#This Row],[Current_Inventory]]*Inventory[[#This Row],[Unit_Cost]]</f>
        <v>934967.64</v>
      </c>
      <c r="Q2355" t="str">
        <f>IF(Inventory[[#This Row],[Stockout_Risk_Score]] &gt;= 0.8, "Critical",
   IF(Inventory[[#This Row],[Stockout_Risk_Score]] &gt;= 0.6, "High",
      IF(Inventory[[#This Row],[Stockout_Risk_Score]] &gt;= 0.3, "Medium", "Low")
   )
)</f>
        <v>Medium</v>
      </c>
      <c r="R2355">
        <f>Inventory[[#This Row],[Lead_Time_Days]]*0.8</f>
        <v>1.6</v>
      </c>
      <c r="S2355">
        <f>MAX(0,Inventory[[#This Row],[Daily_Demand]]*Inventory[[#This Row],[Adj_Lead_Time]]+Inventory[[#This Row],[Safety_Stock]]-Inventory[[#This Row],[Current_Inventory]])</f>
        <v>0</v>
      </c>
    </row>
    <row r="2356" spans="1:19" x14ac:dyDescent="0.25">
      <c r="A2356">
        <v>2355</v>
      </c>
      <c r="B2356" t="s">
        <v>2377</v>
      </c>
      <c r="C2356" s="4" t="s">
        <v>21</v>
      </c>
      <c r="D2356" t="s">
        <v>14</v>
      </c>
      <c r="E2356" s="4">
        <v>103</v>
      </c>
      <c r="F2356" s="4">
        <v>7</v>
      </c>
      <c r="G2356" s="4">
        <v>667</v>
      </c>
      <c r="H2356" s="4">
        <v>286</v>
      </c>
      <c r="I2356" s="4">
        <v>139</v>
      </c>
      <c r="J2356" s="6">
        <v>1144.28</v>
      </c>
      <c r="K2356" s="4">
        <v>0.26500000000000001</v>
      </c>
      <c r="L2356" s="4" t="s">
        <v>15</v>
      </c>
      <c r="M2356" s="4">
        <f>Inventory[[#This Row],[Daily_Demand]]*Inventory[[#This Row],[Lead_Time_Days]]</f>
        <v>721</v>
      </c>
      <c r="N2356" s="4">
        <f>MAX(0, Inventory[[#This Row],[Demand_Duration_Lead_time]]+Inventory[[#This Row],[Safety_Stock]]-Inventory[[#This Row],[Current_Inventory]])</f>
        <v>340</v>
      </c>
      <c r="O23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56" s="8">
        <f>Inventory[[#This Row],[Current_Inventory]]*Inventory[[#This Row],[Unit_Cost]]</f>
        <v>763234.76</v>
      </c>
      <c r="Q2356" t="str">
        <f>IF(Inventory[[#This Row],[Stockout_Risk_Score]] &gt;= 0.8, "Critical",
   IF(Inventory[[#This Row],[Stockout_Risk_Score]] &gt;= 0.6, "High",
      IF(Inventory[[#This Row],[Stockout_Risk_Score]] &gt;= 0.3, "Medium", "Low")
   )
)</f>
        <v>Low</v>
      </c>
      <c r="R2356">
        <f>Inventory[[#This Row],[Lead_Time_Days]]*0.8</f>
        <v>5.6000000000000005</v>
      </c>
      <c r="S2356">
        <f>MAX(0,Inventory[[#This Row],[Daily_Demand]]*Inventory[[#This Row],[Adj_Lead_Time]]+Inventory[[#This Row],[Safety_Stock]]-Inventory[[#This Row],[Current_Inventory]])</f>
        <v>195.80000000000007</v>
      </c>
    </row>
    <row r="2357" spans="1:19" x14ac:dyDescent="0.25">
      <c r="A2357">
        <v>2356</v>
      </c>
      <c r="B2357" t="s">
        <v>2378</v>
      </c>
      <c r="C2357" s="4" t="s">
        <v>41</v>
      </c>
      <c r="D2357" t="s">
        <v>14</v>
      </c>
      <c r="E2357" s="4">
        <v>40</v>
      </c>
      <c r="F2357" s="4">
        <v>2</v>
      </c>
      <c r="G2357" s="4">
        <v>381</v>
      </c>
      <c r="H2357" s="4">
        <v>268</v>
      </c>
      <c r="I2357" s="4">
        <v>350</v>
      </c>
      <c r="J2357" s="6">
        <v>1575.58</v>
      </c>
      <c r="K2357" s="4">
        <v>0.64300000000000002</v>
      </c>
      <c r="L2357" s="4" t="s">
        <v>27</v>
      </c>
      <c r="M2357" s="4">
        <f>Inventory[[#This Row],[Daily_Demand]]*Inventory[[#This Row],[Lead_Time_Days]]</f>
        <v>80</v>
      </c>
      <c r="N2357" s="4">
        <f>MAX(0, Inventory[[#This Row],[Demand_Duration_Lead_time]]+Inventory[[#This Row],[Safety_Stock]]-Inventory[[#This Row],[Current_Inventory]])</f>
        <v>0</v>
      </c>
      <c r="O23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57" s="8">
        <f>Inventory[[#This Row],[Current_Inventory]]*Inventory[[#This Row],[Unit_Cost]]</f>
        <v>600295.98</v>
      </c>
      <c r="Q2357" t="str">
        <f>IF(Inventory[[#This Row],[Stockout_Risk_Score]] &gt;= 0.8, "Critical",
   IF(Inventory[[#This Row],[Stockout_Risk_Score]] &gt;= 0.6, "High",
      IF(Inventory[[#This Row],[Stockout_Risk_Score]] &gt;= 0.3, "Medium", "Low")
   )
)</f>
        <v>High</v>
      </c>
      <c r="R2357">
        <f>Inventory[[#This Row],[Lead_Time_Days]]*0.8</f>
        <v>1.6</v>
      </c>
      <c r="S2357">
        <f>MAX(0,Inventory[[#This Row],[Daily_Demand]]*Inventory[[#This Row],[Adj_Lead_Time]]+Inventory[[#This Row],[Safety_Stock]]-Inventory[[#This Row],[Current_Inventory]])</f>
        <v>0</v>
      </c>
    </row>
    <row r="2358" spans="1:19" x14ac:dyDescent="0.25">
      <c r="A2358">
        <v>2357</v>
      </c>
      <c r="B2358" t="s">
        <v>2379</v>
      </c>
      <c r="C2358" s="4" t="s">
        <v>13</v>
      </c>
      <c r="D2358" t="s">
        <v>18</v>
      </c>
      <c r="E2358" s="4">
        <v>149</v>
      </c>
      <c r="F2358" s="4">
        <v>2</v>
      </c>
      <c r="G2358" s="4">
        <v>400</v>
      </c>
      <c r="H2358" s="4">
        <v>55</v>
      </c>
      <c r="I2358" s="4">
        <v>273</v>
      </c>
      <c r="J2358" s="6">
        <v>1952.82</v>
      </c>
      <c r="K2358" s="4">
        <v>0.44</v>
      </c>
      <c r="L2358" s="4" t="s">
        <v>19</v>
      </c>
      <c r="M2358" s="4">
        <f>Inventory[[#This Row],[Daily_Demand]]*Inventory[[#This Row],[Lead_Time_Days]]</f>
        <v>298</v>
      </c>
      <c r="N2358" s="4">
        <f>MAX(0, Inventory[[#This Row],[Demand_Duration_Lead_time]]+Inventory[[#This Row],[Safety_Stock]]-Inventory[[#This Row],[Current_Inventory]])</f>
        <v>0</v>
      </c>
      <c r="O23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58" s="8">
        <f>Inventory[[#This Row],[Current_Inventory]]*Inventory[[#This Row],[Unit_Cost]]</f>
        <v>781128</v>
      </c>
      <c r="Q2358" t="str">
        <f>IF(Inventory[[#This Row],[Stockout_Risk_Score]] &gt;= 0.8, "Critical",
   IF(Inventory[[#This Row],[Stockout_Risk_Score]] &gt;= 0.6, "High",
      IF(Inventory[[#This Row],[Stockout_Risk_Score]] &gt;= 0.3, "Medium", "Low")
   )
)</f>
        <v>Medium</v>
      </c>
      <c r="R2358">
        <f>Inventory[[#This Row],[Lead_Time_Days]]*0.8</f>
        <v>1.6</v>
      </c>
      <c r="S2358">
        <f>MAX(0,Inventory[[#This Row],[Daily_Demand]]*Inventory[[#This Row],[Adj_Lead_Time]]+Inventory[[#This Row],[Safety_Stock]]-Inventory[[#This Row],[Current_Inventory]])</f>
        <v>0</v>
      </c>
    </row>
    <row r="2359" spans="1:19" x14ac:dyDescent="0.25">
      <c r="A2359">
        <v>2358</v>
      </c>
      <c r="B2359" t="s">
        <v>2380</v>
      </c>
      <c r="C2359" s="4" t="s">
        <v>17</v>
      </c>
      <c r="D2359" t="s">
        <v>14</v>
      </c>
      <c r="E2359" s="4">
        <v>32</v>
      </c>
      <c r="F2359" s="4">
        <v>9</v>
      </c>
      <c r="G2359" s="4">
        <v>685</v>
      </c>
      <c r="H2359" s="4">
        <v>246</v>
      </c>
      <c r="I2359" s="4">
        <v>273</v>
      </c>
      <c r="J2359" s="6">
        <v>1111.05</v>
      </c>
      <c r="K2359" s="4">
        <v>5.0000000000000001E-3</v>
      </c>
      <c r="L2359" s="4" t="s">
        <v>19</v>
      </c>
      <c r="M2359" s="4">
        <f>Inventory[[#This Row],[Daily_Demand]]*Inventory[[#This Row],[Lead_Time_Days]]</f>
        <v>288</v>
      </c>
      <c r="N2359" s="4">
        <f>MAX(0, Inventory[[#This Row],[Demand_Duration_Lead_time]]+Inventory[[#This Row],[Safety_Stock]]-Inventory[[#This Row],[Current_Inventory]])</f>
        <v>0</v>
      </c>
      <c r="O23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59" s="8">
        <f>Inventory[[#This Row],[Current_Inventory]]*Inventory[[#This Row],[Unit_Cost]]</f>
        <v>761069.25</v>
      </c>
      <c r="Q2359" t="str">
        <f>IF(Inventory[[#This Row],[Stockout_Risk_Score]] &gt;= 0.8, "Critical",
   IF(Inventory[[#This Row],[Stockout_Risk_Score]] &gt;= 0.6, "High",
      IF(Inventory[[#This Row],[Stockout_Risk_Score]] &gt;= 0.3, "Medium", "Low")
   )
)</f>
        <v>Low</v>
      </c>
      <c r="R2359">
        <f>Inventory[[#This Row],[Lead_Time_Days]]*0.8</f>
        <v>7.2</v>
      </c>
      <c r="S2359">
        <f>MAX(0,Inventory[[#This Row],[Daily_Demand]]*Inventory[[#This Row],[Adj_Lead_Time]]+Inventory[[#This Row],[Safety_Stock]]-Inventory[[#This Row],[Current_Inventory]])</f>
        <v>0</v>
      </c>
    </row>
    <row r="2360" spans="1:19" x14ac:dyDescent="0.25">
      <c r="A2360">
        <v>2359</v>
      </c>
      <c r="B2360" t="s">
        <v>2381</v>
      </c>
      <c r="C2360" s="4" t="s">
        <v>17</v>
      </c>
      <c r="D2360" t="s">
        <v>14</v>
      </c>
      <c r="E2360" s="4">
        <v>154</v>
      </c>
      <c r="F2360" s="4">
        <v>3</v>
      </c>
      <c r="G2360" s="4">
        <v>181</v>
      </c>
      <c r="H2360" s="4">
        <v>62</v>
      </c>
      <c r="I2360" s="4">
        <v>306</v>
      </c>
      <c r="J2360" s="6">
        <v>862.74</v>
      </c>
      <c r="K2360" s="4">
        <v>0.47699999999999998</v>
      </c>
      <c r="L2360" s="4" t="s">
        <v>15</v>
      </c>
      <c r="M2360" s="4">
        <f>Inventory[[#This Row],[Daily_Demand]]*Inventory[[#This Row],[Lead_Time_Days]]</f>
        <v>462</v>
      </c>
      <c r="N2360" s="4">
        <f>MAX(0, Inventory[[#This Row],[Demand_Duration_Lead_time]]+Inventory[[#This Row],[Safety_Stock]]-Inventory[[#This Row],[Current_Inventory]])</f>
        <v>343</v>
      </c>
      <c r="O23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60" s="8">
        <f>Inventory[[#This Row],[Current_Inventory]]*Inventory[[#This Row],[Unit_Cost]]</f>
        <v>156155.94</v>
      </c>
      <c r="Q2360" t="str">
        <f>IF(Inventory[[#This Row],[Stockout_Risk_Score]] &gt;= 0.8, "Critical",
   IF(Inventory[[#This Row],[Stockout_Risk_Score]] &gt;= 0.6, "High",
      IF(Inventory[[#This Row],[Stockout_Risk_Score]] &gt;= 0.3, "Medium", "Low")
   )
)</f>
        <v>Medium</v>
      </c>
      <c r="R2360">
        <f>Inventory[[#This Row],[Lead_Time_Days]]*0.8</f>
        <v>2.4000000000000004</v>
      </c>
      <c r="S2360">
        <f>MAX(0,Inventory[[#This Row],[Daily_Demand]]*Inventory[[#This Row],[Adj_Lead_Time]]+Inventory[[#This Row],[Safety_Stock]]-Inventory[[#This Row],[Current_Inventory]])</f>
        <v>250.60000000000008</v>
      </c>
    </row>
    <row r="2361" spans="1:19" x14ac:dyDescent="0.25">
      <c r="A2361">
        <v>2360</v>
      </c>
      <c r="B2361" t="s">
        <v>2382</v>
      </c>
      <c r="C2361" s="4" t="s">
        <v>26</v>
      </c>
      <c r="D2361" t="s">
        <v>22</v>
      </c>
      <c r="E2361" s="4">
        <v>106</v>
      </c>
      <c r="F2361" s="4">
        <v>11</v>
      </c>
      <c r="G2361" s="4">
        <v>38</v>
      </c>
      <c r="H2361" s="4">
        <v>157</v>
      </c>
      <c r="I2361" s="4">
        <v>52</v>
      </c>
      <c r="J2361" s="6">
        <v>1727.67</v>
      </c>
      <c r="K2361" s="4">
        <v>0.65100000000000002</v>
      </c>
      <c r="L2361" s="4" t="s">
        <v>19</v>
      </c>
      <c r="M2361" s="4">
        <f>Inventory[[#This Row],[Daily_Demand]]*Inventory[[#This Row],[Lead_Time_Days]]</f>
        <v>1166</v>
      </c>
      <c r="N2361" s="4">
        <f>MAX(0, Inventory[[#This Row],[Demand_Duration_Lead_time]]+Inventory[[#This Row],[Safety_Stock]]-Inventory[[#This Row],[Current_Inventory]])</f>
        <v>1285</v>
      </c>
      <c r="O23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61" s="8">
        <f>Inventory[[#This Row],[Current_Inventory]]*Inventory[[#This Row],[Unit_Cost]]</f>
        <v>65651.460000000006</v>
      </c>
      <c r="Q2361" t="str">
        <f>IF(Inventory[[#This Row],[Stockout_Risk_Score]] &gt;= 0.8, "Critical",
   IF(Inventory[[#This Row],[Stockout_Risk_Score]] &gt;= 0.6, "High",
      IF(Inventory[[#This Row],[Stockout_Risk_Score]] &gt;= 0.3, "Medium", "Low")
   )
)</f>
        <v>High</v>
      </c>
      <c r="R2361">
        <f>Inventory[[#This Row],[Lead_Time_Days]]*0.8</f>
        <v>8.8000000000000007</v>
      </c>
      <c r="S2361">
        <f>MAX(0,Inventory[[#This Row],[Daily_Demand]]*Inventory[[#This Row],[Adj_Lead_Time]]+Inventory[[#This Row],[Safety_Stock]]-Inventory[[#This Row],[Current_Inventory]])</f>
        <v>1051.8000000000002</v>
      </c>
    </row>
    <row r="2362" spans="1:19" x14ac:dyDescent="0.25">
      <c r="A2362">
        <v>2361</v>
      </c>
      <c r="B2362" t="s">
        <v>2383</v>
      </c>
      <c r="C2362" s="4" t="s">
        <v>26</v>
      </c>
      <c r="D2362" t="s">
        <v>22</v>
      </c>
      <c r="E2362" s="4">
        <v>11</v>
      </c>
      <c r="F2362" s="4">
        <v>14</v>
      </c>
      <c r="G2362" s="4">
        <v>262</v>
      </c>
      <c r="H2362" s="4">
        <v>196</v>
      </c>
      <c r="I2362" s="4">
        <v>370</v>
      </c>
      <c r="J2362" s="6">
        <v>1940.97</v>
      </c>
      <c r="K2362" s="4">
        <v>1.4E-2</v>
      </c>
      <c r="L2362" s="4" t="s">
        <v>27</v>
      </c>
      <c r="M2362" s="4">
        <f>Inventory[[#This Row],[Daily_Demand]]*Inventory[[#This Row],[Lead_Time_Days]]</f>
        <v>154</v>
      </c>
      <c r="N2362" s="4">
        <f>MAX(0, Inventory[[#This Row],[Demand_Duration_Lead_time]]+Inventory[[#This Row],[Safety_Stock]]-Inventory[[#This Row],[Current_Inventory]])</f>
        <v>88</v>
      </c>
      <c r="O23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62" s="8">
        <f>Inventory[[#This Row],[Current_Inventory]]*Inventory[[#This Row],[Unit_Cost]]</f>
        <v>508534.14</v>
      </c>
      <c r="Q2362" t="str">
        <f>IF(Inventory[[#This Row],[Stockout_Risk_Score]] &gt;= 0.8, "Critical",
   IF(Inventory[[#This Row],[Stockout_Risk_Score]] &gt;= 0.6, "High",
      IF(Inventory[[#This Row],[Stockout_Risk_Score]] &gt;= 0.3, "Medium", "Low")
   )
)</f>
        <v>Low</v>
      </c>
      <c r="R2362">
        <f>Inventory[[#This Row],[Lead_Time_Days]]*0.8</f>
        <v>11.200000000000001</v>
      </c>
      <c r="S2362">
        <f>MAX(0,Inventory[[#This Row],[Daily_Demand]]*Inventory[[#This Row],[Adj_Lead_Time]]+Inventory[[#This Row],[Safety_Stock]]-Inventory[[#This Row],[Current_Inventory]])</f>
        <v>57.200000000000045</v>
      </c>
    </row>
    <row r="2363" spans="1:19" x14ac:dyDescent="0.25">
      <c r="A2363">
        <v>2362</v>
      </c>
      <c r="B2363" t="s">
        <v>2384</v>
      </c>
      <c r="C2363" s="4" t="s">
        <v>17</v>
      </c>
      <c r="D2363" t="s">
        <v>14</v>
      </c>
      <c r="E2363" s="4">
        <v>19</v>
      </c>
      <c r="F2363" s="4">
        <v>7</v>
      </c>
      <c r="G2363" s="4">
        <v>148</v>
      </c>
      <c r="H2363" s="4">
        <v>30</v>
      </c>
      <c r="I2363" s="4">
        <v>320</v>
      </c>
      <c r="J2363" s="6">
        <v>301.89999999999998</v>
      </c>
      <c r="K2363" s="4">
        <v>0.621</v>
      </c>
      <c r="L2363" s="4" t="s">
        <v>19</v>
      </c>
      <c r="M2363" s="4">
        <f>Inventory[[#This Row],[Daily_Demand]]*Inventory[[#This Row],[Lead_Time_Days]]</f>
        <v>133</v>
      </c>
      <c r="N2363" s="4">
        <f>MAX(0, Inventory[[#This Row],[Demand_Duration_Lead_time]]+Inventory[[#This Row],[Safety_Stock]]-Inventory[[#This Row],[Current_Inventory]])</f>
        <v>15</v>
      </c>
      <c r="O23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63" s="8">
        <f>Inventory[[#This Row],[Current_Inventory]]*Inventory[[#This Row],[Unit_Cost]]</f>
        <v>44681.2</v>
      </c>
      <c r="Q2363" t="str">
        <f>IF(Inventory[[#This Row],[Stockout_Risk_Score]] &gt;= 0.8, "Critical",
   IF(Inventory[[#This Row],[Stockout_Risk_Score]] &gt;= 0.6, "High",
      IF(Inventory[[#This Row],[Stockout_Risk_Score]] &gt;= 0.3, "Medium", "Low")
   )
)</f>
        <v>High</v>
      </c>
      <c r="R2363">
        <f>Inventory[[#This Row],[Lead_Time_Days]]*0.8</f>
        <v>5.6000000000000005</v>
      </c>
      <c r="S2363">
        <f>MAX(0,Inventory[[#This Row],[Daily_Demand]]*Inventory[[#This Row],[Adj_Lead_Time]]+Inventory[[#This Row],[Safety_Stock]]-Inventory[[#This Row],[Current_Inventory]])</f>
        <v>0</v>
      </c>
    </row>
    <row r="2364" spans="1:19" x14ac:dyDescent="0.25">
      <c r="A2364">
        <v>2363</v>
      </c>
      <c r="B2364" t="s">
        <v>2385</v>
      </c>
      <c r="C2364" s="4" t="s">
        <v>17</v>
      </c>
      <c r="D2364" t="s">
        <v>14</v>
      </c>
      <c r="E2364" s="4">
        <v>143</v>
      </c>
      <c r="F2364" s="4">
        <v>7</v>
      </c>
      <c r="G2364" s="4">
        <v>195</v>
      </c>
      <c r="H2364" s="4">
        <v>99</v>
      </c>
      <c r="I2364" s="4">
        <v>355</v>
      </c>
      <c r="J2364" s="6">
        <v>1177.43</v>
      </c>
      <c r="K2364" s="4">
        <v>0.65300000000000002</v>
      </c>
      <c r="L2364" s="4" t="s">
        <v>15</v>
      </c>
      <c r="M2364" s="4">
        <f>Inventory[[#This Row],[Daily_Demand]]*Inventory[[#This Row],[Lead_Time_Days]]</f>
        <v>1001</v>
      </c>
      <c r="N2364" s="4">
        <f>MAX(0, Inventory[[#This Row],[Demand_Duration_Lead_time]]+Inventory[[#This Row],[Safety_Stock]]-Inventory[[#This Row],[Current_Inventory]])</f>
        <v>905</v>
      </c>
      <c r="O23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64" s="8">
        <f>Inventory[[#This Row],[Current_Inventory]]*Inventory[[#This Row],[Unit_Cost]]</f>
        <v>229598.85</v>
      </c>
      <c r="Q2364" t="str">
        <f>IF(Inventory[[#This Row],[Stockout_Risk_Score]] &gt;= 0.8, "Critical",
   IF(Inventory[[#This Row],[Stockout_Risk_Score]] &gt;= 0.6, "High",
      IF(Inventory[[#This Row],[Stockout_Risk_Score]] &gt;= 0.3, "Medium", "Low")
   )
)</f>
        <v>High</v>
      </c>
      <c r="R2364">
        <f>Inventory[[#This Row],[Lead_Time_Days]]*0.8</f>
        <v>5.6000000000000005</v>
      </c>
      <c r="S2364">
        <f>MAX(0,Inventory[[#This Row],[Daily_Demand]]*Inventory[[#This Row],[Adj_Lead_Time]]+Inventory[[#This Row],[Safety_Stock]]-Inventory[[#This Row],[Current_Inventory]])</f>
        <v>704.80000000000007</v>
      </c>
    </row>
    <row r="2365" spans="1:19" x14ac:dyDescent="0.25">
      <c r="A2365">
        <v>2364</v>
      </c>
      <c r="B2365" t="s">
        <v>2386</v>
      </c>
      <c r="C2365" s="4" t="s">
        <v>13</v>
      </c>
      <c r="D2365" t="s">
        <v>18</v>
      </c>
      <c r="E2365" s="4">
        <v>28</v>
      </c>
      <c r="F2365" s="4">
        <v>7</v>
      </c>
      <c r="G2365" s="4">
        <v>428</v>
      </c>
      <c r="H2365" s="4">
        <v>242</v>
      </c>
      <c r="I2365" s="4">
        <v>197</v>
      </c>
      <c r="J2365" s="6">
        <v>1595.3</v>
      </c>
      <c r="K2365" s="4">
        <v>0.158</v>
      </c>
      <c r="L2365" s="4" t="s">
        <v>19</v>
      </c>
      <c r="M2365" s="4">
        <f>Inventory[[#This Row],[Daily_Demand]]*Inventory[[#This Row],[Lead_Time_Days]]</f>
        <v>196</v>
      </c>
      <c r="N2365" s="4">
        <f>MAX(0, Inventory[[#This Row],[Demand_Duration_Lead_time]]+Inventory[[#This Row],[Safety_Stock]]-Inventory[[#This Row],[Current_Inventory]])</f>
        <v>10</v>
      </c>
      <c r="O23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65" s="8">
        <f>Inventory[[#This Row],[Current_Inventory]]*Inventory[[#This Row],[Unit_Cost]]</f>
        <v>682788.4</v>
      </c>
      <c r="Q2365" t="str">
        <f>IF(Inventory[[#This Row],[Stockout_Risk_Score]] &gt;= 0.8, "Critical",
   IF(Inventory[[#This Row],[Stockout_Risk_Score]] &gt;= 0.6, "High",
      IF(Inventory[[#This Row],[Stockout_Risk_Score]] &gt;= 0.3, "Medium", "Low")
   )
)</f>
        <v>Low</v>
      </c>
      <c r="R2365">
        <f>Inventory[[#This Row],[Lead_Time_Days]]*0.8</f>
        <v>5.6000000000000005</v>
      </c>
      <c r="S2365">
        <f>MAX(0,Inventory[[#This Row],[Daily_Demand]]*Inventory[[#This Row],[Adj_Lead_Time]]+Inventory[[#This Row],[Safety_Stock]]-Inventory[[#This Row],[Current_Inventory]])</f>
        <v>0</v>
      </c>
    </row>
    <row r="2366" spans="1:19" x14ac:dyDescent="0.25">
      <c r="A2366">
        <v>2365</v>
      </c>
      <c r="B2366" t="s">
        <v>2387</v>
      </c>
      <c r="C2366" s="4" t="s">
        <v>21</v>
      </c>
      <c r="D2366" t="s">
        <v>14</v>
      </c>
      <c r="E2366" s="4">
        <v>199</v>
      </c>
      <c r="F2366" s="4">
        <v>9</v>
      </c>
      <c r="G2366" s="4">
        <v>103</v>
      </c>
      <c r="H2366" s="4">
        <v>224</v>
      </c>
      <c r="I2366" s="4">
        <v>238</v>
      </c>
      <c r="J2366" s="6">
        <v>1090.01</v>
      </c>
      <c r="K2366" s="4">
        <v>0.43099999999999999</v>
      </c>
      <c r="L2366" s="4" t="s">
        <v>19</v>
      </c>
      <c r="M2366" s="4">
        <f>Inventory[[#This Row],[Daily_Demand]]*Inventory[[#This Row],[Lead_Time_Days]]</f>
        <v>1791</v>
      </c>
      <c r="N2366" s="4">
        <f>MAX(0, Inventory[[#This Row],[Demand_Duration_Lead_time]]+Inventory[[#This Row],[Safety_Stock]]-Inventory[[#This Row],[Current_Inventory]])</f>
        <v>1912</v>
      </c>
      <c r="O23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66" s="8">
        <f>Inventory[[#This Row],[Current_Inventory]]*Inventory[[#This Row],[Unit_Cost]]</f>
        <v>112271.03</v>
      </c>
      <c r="Q2366" t="str">
        <f>IF(Inventory[[#This Row],[Stockout_Risk_Score]] &gt;= 0.8, "Critical",
   IF(Inventory[[#This Row],[Stockout_Risk_Score]] &gt;= 0.6, "High",
      IF(Inventory[[#This Row],[Stockout_Risk_Score]] &gt;= 0.3, "Medium", "Low")
   )
)</f>
        <v>Medium</v>
      </c>
      <c r="R2366">
        <f>Inventory[[#This Row],[Lead_Time_Days]]*0.8</f>
        <v>7.2</v>
      </c>
      <c r="S2366">
        <f>MAX(0,Inventory[[#This Row],[Daily_Demand]]*Inventory[[#This Row],[Adj_Lead_Time]]+Inventory[[#This Row],[Safety_Stock]]-Inventory[[#This Row],[Current_Inventory]])</f>
        <v>1553.8</v>
      </c>
    </row>
    <row r="2367" spans="1:19" x14ac:dyDescent="0.25">
      <c r="A2367">
        <v>2366</v>
      </c>
      <c r="B2367" t="s">
        <v>2388</v>
      </c>
      <c r="C2367" s="4" t="s">
        <v>26</v>
      </c>
      <c r="D2367" t="s">
        <v>22</v>
      </c>
      <c r="E2367" s="4">
        <v>34</v>
      </c>
      <c r="F2367" s="4">
        <v>5</v>
      </c>
      <c r="G2367" s="4">
        <v>395</v>
      </c>
      <c r="H2367" s="4">
        <v>60</v>
      </c>
      <c r="I2367" s="4">
        <v>236</v>
      </c>
      <c r="J2367" s="6">
        <v>847.93</v>
      </c>
      <c r="K2367" s="4">
        <v>0.96399999999999997</v>
      </c>
      <c r="L2367" s="4" t="s">
        <v>15</v>
      </c>
      <c r="M2367" s="4">
        <f>Inventory[[#This Row],[Daily_Demand]]*Inventory[[#This Row],[Lead_Time_Days]]</f>
        <v>170</v>
      </c>
      <c r="N2367" s="4">
        <f>MAX(0, Inventory[[#This Row],[Demand_Duration_Lead_time]]+Inventory[[#This Row],[Safety_Stock]]-Inventory[[#This Row],[Current_Inventory]])</f>
        <v>0</v>
      </c>
      <c r="O23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67" s="8">
        <f>Inventory[[#This Row],[Current_Inventory]]*Inventory[[#This Row],[Unit_Cost]]</f>
        <v>334932.34999999998</v>
      </c>
      <c r="Q2367" t="str">
        <f>IF(Inventory[[#This Row],[Stockout_Risk_Score]] &gt;= 0.8, "Critical",
   IF(Inventory[[#This Row],[Stockout_Risk_Score]] &gt;= 0.6, "High",
      IF(Inventory[[#This Row],[Stockout_Risk_Score]] &gt;= 0.3, "Medium", "Low")
   )
)</f>
        <v>Critical</v>
      </c>
      <c r="R2367">
        <f>Inventory[[#This Row],[Lead_Time_Days]]*0.8</f>
        <v>4</v>
      </c>
      <c r="S2367">
        <f>MAX(0,Inventory[[#This Row],[Daily_Demand]]*Inventory[[#This Row],[Adj_Lead_Time]]+Inventory[[#This Row],[Safety_Stock]]-Inventory[[#This Row],[Current_Inventory]])</f>
        <v>0</v>
      </c>
    </row>
    <row r="2368" spans="1:19" x14ac:dyDescent="0.25">
      <c r="A2368">
        <v>2367</v>
      </c>
      <c r="B2368" t="s">
        <v>2389</v>
      </c>
      <c r="C2368" s="4" t="s">
        <v>21</v>
      </c>
      <c r="D2368" t="s">
        <v>14</v>
      </c>
      <c r="E2368" s="4">
        <v>70</v>
      </c>
      <c r="F2368" s="4">
        <v>4</v>
      </c>
      <c r="G2368" s="4">
        <v>241</v>
      </c>
      <c r="H2368" s="4">
        <v>162</v>
      </c>
      <c r="I2368" s="4">
        <v>237</v>
      </c>
      <c r="J2368" s="6">
        <v>1327.7</v>
      </c>
      <c r="K2368" s="4">
        <v>0.88400000000000001</v>
      </c>
      <c r="L2368" s="4" t="s">
        <v>19</v>
      </c>
      <c r="M2368" s="4">
        <f>Inventory[[#This Row],[Daily_Demand]]*Inventory[[#This Row],[Lead_Time_Days]]</f>
        <v>280</v>
      </c>
      <c r="N2368" s="4">
        <f>MAX(0, Inventory[[#This Row],[Demand_Duration_Lead_time]]+Inventory[[#This Row],[Safety_Stock]]-Inventory[[#This Row],[Current_Inventory]])</f>
        <v>201</v>
      </c>
      <c r="O23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68" s="8">
        <f>Inventory[[#This Row],[Current_Inventory]]*Inventory[[#This Row],[Unit_Cost]]</f>
        <v>319975.7</v>
      </c>
      <c r="Q2368" t="str">
        <f>IF(Inventory[[#This Row],[Stockout_Risk_Score]] &gt;= 0.8, "Critical",
   IF(Inventory[[#This Row],[Stockout_Risk_Score]] &gt;= 0.6, "High",
      IF(Inventory[[#This Row],[Stockout_Risk_Score]] &gt;= 0.3, "Medium", "Low")
   )
)</f>
        <v>Critical</v>
      </c>
      <c r="R2368">
        <f>Inventory[[#This Row],[Lead_Time_Days]]*0.8</f>
        <v>3.2</v>
      </c>
      <c r="S2368">
        <f>MAX(0,Inventory[[#This Row],[Daily_Demand]]*Inventory[[#This Row],[Adj_Lead_Time]]+Inventory[[#This Row],[Safety_Stock]]-Inventory[[#This Row],[Current_Inventory]])</f>
        <v>145</v>
      </c>
    </row>
    <row r="2369" spans="1:19" x14ac:dyDescent="0.25">
      <c r="A2369">
        <v>2368</v>
      </c>
      <c r="B2369" t="s">
        <v>2390</v>
      </c>
      <c r="C2369" s="4" t="s">
        <v>13</v>
      </c>
      <c r="D2369" t="s">
        <v>18</v>
      </c>
      <c r="E2369" s="4">
        <v>65</v>
      </c>
      <c r="F2369" s="4">
        <v>7</v>
      </c>
      <c r="G2369" s="4">
        <v>344</v>
      </c>
      <c r="H2369" s="4">
        <v>125</v>
      </c>
      <c r="I2369" s="4">
        <v>173</v>
      </c>
      <c r="J2369" s="6">
        <v>576.75</v>
      </c>
      <c r="K2369" s="4">
        <v>0.41099999999999998</v>
      </c>
      <c r="L2369" s="4" t="s">
        <v>19</v>
      </c>
      <c r="M2369" s="4">
        <f>Inventory[[#This Row],[Daily_Demand]]*Inventory[[#This Row],[Lead_Time_Days]]</f>
        <v>455</v>
      </c>
      <c r="N2369" s="4">
        <f>MAX(0, Inventory[[#This Row],[Demand_Duration_Lead_time]]+Inventory[[#This Row],[Safety_Stock]]-Inventory[[#This Row],[Current_Inventory]])</f>
        <v>236</v>
      </c>
      <c r="O23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69" s="8">
        <f>Inventory[[#This Row],[Current_Inventory]]*Inventory[[#This Row],[Unit_Cost]]</f>
        <v>198402</v>
      </c>
      <c r="Q2369" t="str">
        <f>IF(Inventory[[#This Row],[Stockout_Risk_Score]] &gt;= 0.8, "Critical",
   IF(Inventory[[#This Row],[Stockout_Risk_Score]] &gt;= 0.6, "High",
      IF(Inventory[[#This Row],[Stockout_Risk_Score]] &gt;= 0.3, "Medium", "Low")
   )
)</f>
        <v>Medium</v>
      </c>
      <c r="R2369">
        <f>Inventory[[#This Row],[Lead_Time_Days]]*0.8</f>
        <v>5.6000000000000005</v>
      </c>
      <c r="S2369">
        <f>MAX(0,Inventory[[#This Row],[Daily_Demand]]*Inventory[[#This Row],[Adj_Lead_Time]]+Inventory[[#This Row],[Safety_Stock]]-Inventory[[#This Row],[Current_Inventory]])</f>
        <v>145.00000000000006</v>
      </c>
    </row>
    <row r="2370" spans="1:19" x14ac:dyDescent="0.25">
      <c r="A2370">
        <v>2369</v>
      </c>
      <c r="B2370" t="s">
        <v>2391</v>
      </c>
      <c r="C2370" s="4" t="s">
        <v>17</v>
      </c>
      <c r="D2370" t="s">
        <v>22</v>
      </c>
      <c r="E2370" s="4">
        <v>82</v>
      </c>
      <c r="F2370" s="4">
        <v>5</v>
      </c>
      <c r="G2370" s="4">
        <v>470</v>
      </c>
      <c r="H2370" s="4">
        <v>223</v>
      </c>
      <c r="I2370" s="4">
        <v>86</v>
      </c>
      <c r="J2370" s="6">
        <v>730.81</v>
      </c>
      <c r="K2370" s="4">
        <v>0.35</v>
      </c>
      <c r="L2370" s="4" t="s">
        <v>15</v>
      </c>
      <c r="M2370" s="4">
        <f>Inventory[[#This Row],[Daily_Demand]]*Inventory[[#This Row],[Lead_Time_Days]]</f>
        <v>410</v>
      </c>
      <c r="N2370" s="4">
        <f>MAX(0, Inventory[[#This Row],[Demand_Duration_Lead_time]]+Inventory[[#This Row],[Safety_Stock]]-Inventory[[#This Row],[Current_Inventory]])</f>
        <v>163</v>
      </c>
      <c r="O23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70" s="8">
        <f>Inventory[[#This Row],[Current_Inventory]]*Inventory[[#This Row],[Unit_Cost]]</f>
        <v>343480.69999999995</v>
      </c>
      <c r="Q2370" t="str">
        <f>IF(Inventory[[#This Row],[Stockout_Risk_Score]] &gt;= 0.8, "Critical",
   IF(Inventory[[#This Row],[Stockout_Risk_Score]] &gt;= 0.6, "High",
      IF(Inventory[[#This Row],[Stockout_Risk_Score]] &gt;= 0.3, "Medium", "Low")
   )
)</f>
        <v>Medium</v>
      </c>
      <c r="R2370">
        <f>Inventory[[#This Row],[Lead_Time_Days]]*0.8</f>
        <v>4</v>
      </c>
      <c r="S2370">
        <f>MAX(0,Inventory[[#This Row],[Daily_Demand]]*Inventory[[#This Row],[Adj_Lead_Time]]+Inventory[[#This Row],[Safety_Stock]]-Inventory[[#This Row],[Current_Inventory]])</f>
        <v>81</v>
      </c>
    </row>
    <row r="2371" spans="1:19" x14ac:dyDescent="0.25">
      <c r="A2371">
        <v>2370</v>
      </c>
      <c r="B2371" t="s">
        <v>2392</v>
      </c>
      <c r="C2371" s="4" t="s">
        <v>21</v>
      </c>
      <c r="D2371" t="s">
        <v>22</v>
      </c>
      <c r="E2371" s="4">
        <v>45</v>
      </c>
      <c r="F2371" s="4">
        <v>3</v>
      </c>
      <c r="G2371" s="4">
        <v>435</v>
      </c>
      <c r="H2371" s="4">
        <v>146</v>
      </c>
      <c r="I2371" s="4">
        <v>198</v>
      </c>
      <c r="J2371" s="6">
        <v>1984.94</v>
      </c>
      <c r="K2371" s="4">
        <v>0.124</v>
      </c>
      <c r="L2371" s="4" t="s">
        <v>15</v>
      </c>
      <c r="M2371" s="4">
        <f>Inventory[[#This Row],[Daily_Demand]]*Inventory[[#This Row],[Lead_Time_Days]]</f>
        <v>135</v>
      </c>
      <c r="N2371" s="4">
        <f>MAX(0, Inventory[[#This Row],[Demand_Duration_Lead_time]]+Inventory[[#This Row],[Safety_Stock]]-Inventory[[#This Row],[Current_Inventory]])</f>
        <v>0</v>
      </c>
      <c r="O23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71" s="8">
        <f>Inventory[[#This Row],[Current_Inventory]]*Inventory[[#This Row],[Unit_Cost]]</f>
        <v>863448.9</v>
      </c>
      <c r="Q2371" t="str">
        <f>IF(Inventory[[#This Row],[Stockout_Risk_Score]] &gt;= 0.8, "Critical",
   IF(Inventory[[#This Row],[Stockout_Risk_Score]] &gt;= 0.6, "High",
      IF(Inventory[[#This Row],[Stockout_Risk_Score]] &gt;= 0.3, "Medium", "Low")
   )
)</f>
        <v>Low</v>
      </c>
      <c r="R2371">
        <f>Inventory[[#This Row],[Lead_Time_Days]]*0.8</f>
        <v>2.4000000000000004</v>
      </c>
      <c r="S2371">
        <f>MAX(0,Inventory[[#This Row],[Daily_Demand]]*Inventory[[#This Row],[Adj_Lead_Time]]+Inventory[[#This Row],[Safety_Stock]]-Inventory[[#This Row],[Current_Inventory]])</f>
        <v>0</v>
      </c>
    </row>
    <row r="2372" spans="1:19" x14ac:dyDescent="0.25">
      <c r="A2372">
        <v>2371</v>
      </c>
      <c r="B2372" t="s">
        <v>2393</v>
      </c>
      <c r="C2372" s="4" t="s">
        <v>17</v>
      </c>
      <c r="D2372" t="s">
        <v>22</v>
      </c>
      <c r="E2372" s="4">
        <v>86</v>
      </c>
      <c r="F2372" s="4">
        <v>7</v>
      </c>
      <c r="G2372" s="4">
        <v>676</v>
      </c>
      <c r="H2372" s="4">
        <v>294</v>
      </c>
      <c r="I2372" s="4">
        <v>155</v>
      </c>
      <c r="J2372" s="6">
        <v>1291.1099999999999</v>
      </c>
      <c r="K2372" s="4">
        <v>3.5000000000000003E-2</v>
      </c>
      <c r="L2372" s="4" t="s">
        <v>27</v>
      </c>
      <c r="M2372" s="4">
        <f>Inventory[[#This Row],[Daily_Demand]]*Inventory[[#This Row],[Lead_Time_Days]]</f>
        <v>602</v>
      </c>
      <c r="N2372" s="4">
        <f>MAX(0, Inventory[[#This Row],[Demand_Duration_Lead_time]]+Inventory[[#This Row],[Safety_Stock]]-Inventory[[#This Row],[Current_Inventory]])</f>
        <v>220</v>
      </c>
      <c r="O23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72" s="8">
        <f>Inventory[[#This Row],[Current_Inventory]]*Inventory[[#This Row],[Unit_Cost]]</f>
        <v>872790.36</v>
      </c>
      <c r="Q2372" t="str">
        <f>IF(Inventory[[#This Row],[Stockout_Risk_Score]] &gt;= 0.8, "Critical",
   IF(Inventory[[#This Row],[Stockout_Risk_Score]] &gt;= 0.6, "High",
      IF(Inventory[[#This Row],[Stockout_Risk_Score]] &gt;= 0.3, "Medium", "Low")
   )
)</f>
        <v>Low</v>
      </c>
      <c r="R2372">
        <f>Inventory[[#This Row],[Lead_Time_Days]]*0.8</f>
        <v>5.6000000000000005</v>
      </c>
      <c r="S2372">
        <f>MAX(0,Inventory[[#This Row],[Daily_Demand]]*Inventory[[#This Row],[Adj_Lead_Time]]+Inventory[[#This Row],[Safety_Stock]]-Inventory[[#This Row],[Current_Inventory]])</f>
        <v>99.600000000000023</v>
      </c>
    </row>
    <row r="2373" spans="1:19" x14ac:dyDescent="0.25">
      <c r="A2373">
        <v>2372</v>
      </c>
      <c r="B2373" t="s">
        <v>2394</v>
      </c>
      <c r="C2373" s="4" t="s">
        <v>17</v>
      </c>
      <c r="D2373" t="s">
        <v>22</v>
      </c>
      <c r="E2373" s="4">
        <v>55</v>
      </c>
      <c r="F2373" s="4">
        <v>11</v>
      </c>
      <c r="G2373" s="4">
        <v>464</v>
      </c>
      <c r="H2373" s="4">
        <v>80</v>
      </c>
      <c r="I2373" s="4">
        <v>152</v>
      </c>
      <c r="J2373" s="6">
        <v>1752.21</v>
      </c>
      <c r="K2373" s="4">
        <v>0.29699999999999999</v>
      </c>
      <c r="L2373" s="4" t="s">
        <v>15</v>
      </c>
      <c r="M2373" s="4">
        <f>Inventory[[#This Row],[Daily_Demand]]*Inventory[[#This Row],[Lead_Time_Days]]</f>
        <v>605</v>
      </c>
      <c r="N2373" s="4">
        <f>MAX(0, Inventory[[#This Row],[Demand_Duration_Lead_time]]+Inventory[[#This Row],[Safety_Stock]]-Inventory[[#This Row],[Current_Inventory]])</f>
        <v>221</v>
      </c>
      <c r="O23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73" s="8">
        <f>Inventory[[#This Row],[Current_Inventory]]*Inventory[[#This Row],[Unit_Cost]]</f>
        <v>813025.44000000006</v>
      </c>
      <c r="Q2373" t="str">
        <f>IF(Inventory[[#This Row],[Stockout_Risk_Score]] &gt;= 0.8, "Critical",
   IF(Inventory[[#This Row],[Stockout_Risk_Score]] &gt;= 0.6, "High",
      IF(Inventory[[#This Row],[Stockout_Risk_Score]] &gt;= 0.3, "Medium", "Low")
   )
)</f>
        <v>Low</v>
      </c>
      <c r="R2373">
        <f>Inventory[[#This Row],[Lead_Time_Days]]*0.8</f>
        <v>8.8000000000000007</v>
      </c>
      <c r="S2373">
        <f>MAX(0,Inventory[[#This Row],[Daily_Demand]]*Inventory[[#This Row],[Adj_Lead_Time]]+Inventory[[#This Row],[Safety_Stock]]-Inventory[[#This Row],[Current_Inventory]])</f>
        <v>100</v>
      </c>
    </row>
    <row r="2374" spans="1:19" x14ac:dyDescent="0.25">
      <c r="A2374">
        <v>2373</v>
      </c>
      <c r="B2374" t="s">
        <v>2395</v>
      </c>
      <c r="C2374" s="4" t="s">
        <v>41</v>
      </c>
      <c r="D2374" t="s">
        <v>14</v>
      </c>
      <c r="E2374" s="4">
        <v>176</v>
      </c>
      <c r="F2374" s="4">
        <v>6</v>
      </c>
      <c r="G2374" s="4">
        <v>637</v>
      </c>
      <c r="H2374" s="4">
        <v>254</v>
      </c>
      <c r="I2374" s="4">
        <v>281</v>
      </c>
      <c r="J2374" s="6">
        <v>1625.15</v>
      </c>
      <c r="K2374" s="4">
        <v>0.94</v>
      </c>
      <c r="L2374" s="4" t="s">
        <v>15</v>
      </c>
      <c r="M2374" s="4">
        <f>Inventory[[#This Row],[Daily_Demand]]*Inventory[[#This Row],[Lead_Time_Days]]</f>
        <v>1056</v>
      </c>
      <c r="N2374" s="4">
        <f>MAX(0, Inventory[[#This Row],[Demand_Duration_Lead_time]]+Inventory[[#This Row],[Safety_Stock]]-Inventory[[#This Row],[Current_Inventory]])</f>
        <v>673</v>
      </c>
      <c r="O23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74" s="8">
        <f>Inventory[[#This Row],[Current_Inventory]]*Inventory[[#This Row],[Unit_Cost]]</f>
        <v>1035220.55</v>
      </c>
      <c r="Q2374" t="str">
        <f>IF(Inventory[[#This Row],[Stockout_Risk_Score]] &gt;= 0.8, "Critical",
   IF(Inventory[[#This Row],[Stockout_Risk_Score]] &gt;= 0.6, "High",
      IF(Inventory[[#This Row],[Stockout_Risk_Score]] &gt;= 0.3, "Medium", "Low")
   )
)</f>
        <v>Critical</v>
      </c>
      <c r="R2374">
        <f>Inventory[[#This Row],[Lead_Time_Days]]*0.8</f>
        <v>4.8000000000000007</v>
      </c>
      <c r="S2374">
        <f>MAX(0,Inventory[[#This Row],[Daily_Demand]]*Inventory[[#This Row],[Adj_Lead_Time]]+Inventory[[#This Row],[Safety_Stock]]-Inventory[[#This Row],[Current_Inventory]])</f>
        <v>461.80000000000018</v>
      </c>
    </row>
    <row r="2375" spans="1:19" x14ac:dyDescent="0.25">
      <c r="A2375">
        <v>2374</v>
      </c>
      <c r="B2375" t="s">
        <v>2396</v>
      </c>
      <c r="C2375" s="4" t="s">
        <v>21</v>
      </c>
      <c r="D2375" t="s">
        <v>18</v>
      </c>
      <c r="E2375" s="4">
        <v>99</v>
      </c>
      <c r="F2375" s="4">
        <v>12</v>
      </c>
      <c r="G2375" s="4">
        <v>344</v>
      </c>
      <c r="H2375" s="4">
        <v>47</v>
      </c>
      <c r="I2375" s="4">
        <v>195</v>
      </c>
      <c r="J2375" s="6">
        <v>1321.93</v>
      </c>
      <c r="K2375" s="4">
        <v>0.95899999999999996</v>
      </c>
      <c r="L2375" s="4" t="s">
        <v>19</v>
      </c>
      <c r="M2375" s="4">
        <f>Inventory[[#This Row],[Daily_Demand]]*Inventory[[#This Row],[Lead_Time_Days]]</f>
        <v>1188</v>
      </c>
      <c r="N2375" s="4">
        <f>MAX(0, Inventory[[#This Row],[Demand_Duration_Lead_time]]+Inventory[[#This Row],[Safety_Stock]]-Inventory[[#This Row],[Current_Inventory]])</f>
        <v>891</v>
      </c>
      <c r="O23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75" s="8">
        <f>Inventory[[#This Row],[Current_Inventory]]*Inventory[[#This Row],[Unit_Cost]]</f>
        <v>454743.92000000004</v>
      </c>
      <c r="Q2375" t="str">
        <f>IF(Inventory[[#This Row],[Stockout_Risk_Score]] &gt;= 0.8, "Critical",
   IF(Inventory[[#This Row],[Stockout_Risk_Score]] &gt;= 0.6, "High",
      IF(Inventory[[#This Row],[Stockout_Risk_Score]] &gt;= 0.3, "Medium", "Low")
   )
)</f>
        <v>Critical</v>
      </c>
      <c r="R2375">
        <f>Inventory[[#This Row],[Lead_Time_Days]]*0.8</f>
        <v>9.6000000000000014</v>
      </c>
      <c r="S2375">
        <f>MAX(0,Inventory[[#This Row],[Daily_Demand]]*Inventory[[#This Row],[Adj_Lead_Time]]+Inventory[[#This Row],[Safety_Stock]]-Inventory[[#This Row],[Current_Inventory]])</f>
        <v>653.40000000000009</v>
      </c>
    </row>
    <row r="2376" spans="1:19" x14ac:dyDescent="0.25">
      <c r="A2376">
        <v>2375</v>
      </c>
      <c r="B2376" t="s">
        <v>2397</v>
      </c>
      <c r="C2376" s="4" t="s">
        <v>21</v>
      </c>
      <c r="D2376" t="s">
        <v>14</v>
      </c>
      <c r="E2376" s="4">
        <v>17</v>
      </c>
      <c r="F2376" s="4">
        <v>10</v>
      </c>
      <c r="G2376" s="4">
        <v>542</v>
      </c>
      <c r="H2376" s="4">
        <v>225</v>
      </c>
      <c r="I2376" s="4">
        <v>66</v>
      </c>
      <c r="J2376" s="6">
        <v>1689.42</v>
      </c>
      <c r="K2376" s="4">
        <v>0.81299999999999994</v>
      </c>
      <c r="L2376" s="4" t="s">
        <v>15</v>
      </c>
      <c r="M2376" s="4">
        <f>Inventory[[#This Row],[Daily_Demand]]*Inventory[[#This Row],[Lead_Time_Days]]</f>
        <v>170</v>
      </c>
      <c r="N2376" s="4">
        <f>MAX(0, Inventory[[#This Row],[Demand_Duration_Lead_time]]+Inventory[[#This Row],[Safety_Stock]]-Inventory[[#This Row],[Current_Inventory]])</f>
        <v>0</v>
      </c>
      <c r="O23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76" s="8">
        <f>Inventory[[#This Row],[Current_Inventory]]*Inventory[[#This Row],[Unit_Cost]]</f>
        <v>915665.64</v>
      </c>
      <c r="Q2376" t="str">
        <f>IF(Inventory[[#This Row],[Stockout_Risk_Score]] &gt;= 0.8, "Critical",
   IF(Inventory[[#This Row],[Stockout_Risk_Score]] &gt;= 0.6, "High",
      IF(Inventory[[#This Row],[Stockout_Risk_Score]] &gt;= 0.3, "Medium", "Low")
   )
)</f>
        <v>Critical</v>
      </c>
      <c r="R2376">
        <f>Inventory[[#This Row],[Lead_Time_Days]]*0.8</f>
        <v>8</v>
      </c>
      <c r="S2376">
        <f>MAX(0,Inventory[[#This Row],[Daily_Demand]]*Inventory[[#This Row],[Adj_Lead_Time]]+Inventory[[#This Row],[Safety_Stock]]-Inventory[[#This Row],[Current_Inventory]])</f>
        <v>0</v>
      </c>
    </row>
    <row r="2377" spans="1:19" x14ac:dyDescent="0.25">
      <c r="A2377">
        <v>2376</v>
      </c>
      <c r="B2377" t="s">
        <v>2398</v>
      </c>
      <c r="C2377" s="4" t="s">
        <v>17</v>
      </c>
      <c r="D2377" t="s">
        <v>14</v>
      </c>
      <c r="E2377" s="4">
        <v>94</v>
      </c>
      <c r="F2377" s="4">
        <v>12</v>
      </c>
      <c r="G2377" s="4">
        <v>185</v>
      </c>
      <c r="H2377" s="4">
        <v>136</v>
      </c>
      <c r="I2377" s="4">
        <v>208</v>
      </c>
      <c r="J2377" s="6">
        <v>609.96</v>
      </c>
      <c r="K2377" s="4">
        <v>0.35099999999999998</v>
      </c>
      <c r="L2377" s="4" t="s">
        <v>19</v>
      </c>
      <c r="M2377" s="4">
        <f>Inventory[[#This Row],[Daily_Demand]]*Inventory[[#This Row],[Lead_Time_Days]]</f>
        <v>1128</v>
      </c>
      <c r="N2377" s="4">
        <f>MAX(0, Inventory[[#This Row],[Demand_Duration_Lead_time]]+Inventory[[#This Row],[Safety_Stock]]-Inventory[[#This Row],[Current_Inventory]])</f>
        <v>1079</v>
      </c>
      <c r="O23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77" s="8">
        <f>Inventory[[#This Row],[Current_Inventory]]*Inventory[[#This Row],[Unit_Cost]]</f>
        <v>112842.6</v>
      </c>
      <c r="Q2377" t="str">
        <f>IF(Inventory[[#This Row],[Stockout_Risk_Score]] &gt;= 0.8, "Critical",
   IF(Inventory[[#This Row],[Stockout_Risk_Score]] &gt;= 0.6, "High",
      IF(Inventory[[#This Row],[Stockout_Risk_Score]] &gt;= 0.3, "Medium", "Low")
   )
)</f>
        <v>Medium</v>
      </c>
      <c r="R2377">
        <f>Inventory[[#This Row],[Lead_Time_Days]]*0.8</f>
        <v>9.6000000000000014</v>
      </c>
      <c r="S2377">
        <f>MAX(0,Inventory[[#This Row],[Daily_Demand]]*Inventory[[#This Row],[Adj_Lead_Time]]+Inventory[[#This Row],[Safety_Stock]]-Inventory[[#This Row],[Current_Inventory]])</f>
        <v>853.40000000000009</v>
      </c>
    </row>
    <row r="2378" spans="1:19" x14ac:dyDescent="0.25">
      <c r="A2378">
        <v>2377</v>
      </c>
      <c r="B2378" t="s">
        <v>2399</v>
      </c>
      <c r="C2378" s="4" t="s">
        <v>13</v>
      </c>
      <c r="D2378" t="s">
        <v>22</v>
      </c>
      <c r="E2378" s="4">
        <v>144</v>
      </c>
      <c r="F2378" s="4">
        <v>7</v>
      </c>
      <c r="G2378" s="4">
        <v>727</v>
      </c>
      <c r="H2378" s="4">
        <v>81</v>
      </c>
      <c r="I2378" s="4">
        <v>353</v>
      </c>
      <c r="J2378" s="6">
        <v>1292.3800000000001</v>
      </c>
      <c r="K2378" s="4">
        <v>0.14399999999999999</v>
      </c>
      <c r="L2378" s="4" t="s">
        <v>15</v>
      </c>
      <c r="M2378" s="4">
        <f>Inventory[[#This Row],[Daily_Demand]]*Inventory[[#This Row],[Lead_Time_Days]]</f>
        <v>1008</v>
      </c>
      <c r="N2378" s="4">
        <f>MAX(0, Inventory[[#This Row],[Demand_Duration_Lead_time]]+Inventory[[#This Row],[Safety_Stock]]-Inventory[[#This Row],[Current_Inventory]])</f>
        <v>362</v>
      </c>
      <c r="O23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78" s="8">
        <f>Inventory[[#This Row],[Current_Inventory]]*Inventory[[#This Row],[Unit_Cost]]</f>
        <v>939560.26000000013</v>
      </c>
      <c r="Q2378" t="str">
        <f>IF(Inventory[[#This Row],[Stockout_Risk_Score]] &gt;= 0.8, "Critical",
   IF(Inventory[[#This Row],[Stockout_Risk_Score]] &gt;= 0.6, "High",
      IF(Inventory[[#This Row],[Stockout_Risk_Score]] &gt;= 0.3, "Medium", "Low")
   )
)</f>
        <v>Low</v>
      </c>
      <c r="R2378">
        <f>Inventory[[#This Row],[Lead_Time_Days]]*0.8</f>
        <v>5.6000000000000005</v>
      </c>
      <c r="S2378">
        <f>MAX(0,Inventory[[#This Row],[Daily_Demand]]*Inventory[[#This Row],[Adj_Lead_Time]]+Inventory[[#This Row],[Safety_Stock]]-Inventory[[#This Row],[Current_Inventory]])</f>
        <v>160.40000000000009</v>
      </c>
    </row>
    <row r="2379" spans="1:19" x14ac:dyDescent="0.25">
      <c r="A2379">
        <v>2378</v>
      </c>
      <c r="B2379" t="s">
        <v>2400</v>
      </c>
      <c r="C2379" s="4" t="s">
        <v>41</v>
      </c>
      <c r="D2379" t="s">
        <v>18</v>
      </c>
      <c r="E2379" s="4">
        <v>86</v>
      </c>
      <c r="F2379" s="4">
        <v>4</v>
      </c>
      <c r="G2379" s="4">
        <v>762</v>
      </c>
      <c r="H2379" s="4">
        <v>235</v>
      </c>
      <c r="I2379" s="4">
        <v>331</v>
      </c>
      <c r="J2379" s="6">
        <v>1201.68</v>
      </c>
      <c r="K2379" s="4">
        <v>0.59599999999999997</v>
      </c>
      <c r="L2379" s="4" t="s">
        <v>27</v>
      </c>
      <c r="M2379" s="4">
        <f>Inventory[[#This Row],[Daily_Demand]]*Inventory[[#This Row],[Lead_Time_Days]]</f>
        <v>344</v>
      </c>
      <c r="N2379" s="4">
        <f>MAX(0, Inventory[[#This Row],[Demand_Duration_Lead_time]]+Inventory[[#This Row],[Safety_Stock]]-Inventory[[#This Row],[Current_Inventory]])</f>
        <v>0</v>
      </c>
      <c r="O23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79" s="8">
        <f>Inventory[[#This Row],[Current_Inventory]]*Inventory[[#This Row],[Unit_Cost]]</f>
        <v>915680.16</v>
      </c>
      <c r="Q2379" t="str">
        <f>IF(Inventory[[#This Row],[Stockout_Risk_Score]] &gt;= 0.8, "Critical",
   IF(Inventory[[#This Row],[Stockout_Risk_Score]] &gt;= 0.6, "High",
      IF(Inventory[[#This Row],[Stockout_Risk_Score]] &gt;= 0.3, "Medium", "Low")
   )
)</f>
        <v>Medium</v>
      </c>
      <c r="R2379">
        <f>Inventory[[#This Row],[Lead_Time_Days]]*0.8</f>
        <v>3.2</v>
      </c>
      <c r="S2379">
        <f>MAX(0,Inventory[[#This Row],[Daily_Demand]]*Inventory[[#This Row],[Adj_Lead_Time]]+Inventory[[#This Row],[Safety_Stock]]-Inventory[[#This Row],[Current_Inventory]])</f>
        <v>0</v>
      </c>
    </row>
    <row r="2380" spans="1:19" x14ac:dyDescent="0.25">
      <c r="A2380">
        <v>2379</v>
      </c>
      <c r="B2380" t="s">
        <v>2401</v>
      </c>
      <c r="C2380" s="4" t="s">
        <v>17</v>
      </c>
      <c r="D2380" t="s">
        <v>22</v>
      </c>
      <c r="E2380" s="4">
        <v>13</v>
      </c>
      <c r="F2380" s="4">
        <v>12</v>
      </c>
      <c r="G2380" s="4">
        <v>678</v>
      </c>
      <c r="H2380" s="4">
        <v>293</v>
      </c>
      <c r="I2380" s="4">
        <v>327</v>
      </c>
      <c r="J2380" s="6">
        <v>1263.72</v>
      </c>
      <c r="K2380" s="4">
        <v>0.64700000000000002</v>
      </c>
      <c r="L2380" s="4" t="s">
        <v>27</v>
      </c>
      <c r="M2380" s="4">
        <f>Inventory[[#This Row],[Daily_Demand]]*Inventory[[#This Row],[Lead_Time_Days]]</f>
        <v>156</v>
      </c>
      <c r="N2380" s="4">
        <f>MAX(0, Inventory[[#This Row],[Demand_Duration_Lead_time]]+Inventory[[#This Row],[Safety_Stock]]-Inventory[[#This Row],[Current_Inventory]])</f>
        <v>0</v>
      </c>
      <c r="O23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80" s="8">
        <f>Inventory[[#This Row],[Current_Inventory]]*Inventory[[#This Row],[Unit_Cost]]</f>
        <v>856802.16</v>
      </c>
      <c r="Q2380" t="str">
        <f>IF(Inventory[[#This Row],[Stockout_Risk_Score]] &gt;= 0.8, "Critical",
   IF(Inventory[[#This Row],[Stockout_Risk_Score]] &gt;= 0.6, "High",
      IF(Inventory[[#This Row],[Stockout_Risk_Score]] &gt;= 0.3, "Medium", "Low")
   )
)</f>
        <v>High</v>
      </c>
      <c r="R2380">
        <f>Inventory[[#This Row],[Lead_Time_Days]]*0.8</f>
        <v>9.6000000000000014</v>
      </c>
      <c r="S2380">
        <f>MAX(0,Inventory[[#This Row],[Daily_Demand]]*Inventory[[#This Row],[Adj_Lead_Time]]+Inventory[[#This Row],[Safety_Stock]]-Inventory[[#This Row],[Current_Inventory]])</f>
        <v>0</v>
      </c>
    </row>
    <row r="2381" spans="1:19" x14ac:dyDescent="0.25">
      <c r="A2381">
        <v>2380</v>
      </c>
      <c r="B2381" t="s">
        <v>2402</v>
      </c>
      <c r="C2381" s="4" t="s">
        <v>26</v>
      </c>
      <c r="D2381" t="s">
        <v>14</v>
      </c>
      <c r="E2381" s="4">
        <v>52</v>
      </c>
      <c r="F2381" s="4">
        <v>6</v>
      </c>
      <c r="G2381" s="4">
        <v>257</v>
      </c>
      <c r="H2381" s="4">
        <v>255</v>
      </c>
      <c r="I2381" s="4">
        <v>174</v>
      </c>
      <c r="J2381" s="6">
        <v>378.83</v>
      </c>
      <c r="K2381" s="4">
        <v>0.42499999999999999</v>
      </c>
      <c r="L2381" s="4" t="s">
        <v>19</v>
      </c>
      <c r="M2381" s="4">
        <f>Inventory[[#This Row],[Daily_Demand]]*Inventory[[#This Row],[Lead_Time_Days]]</f>
        <v>312</v>
      </c>
      <c r="N2381" s="4">
        <f>MAX(0, Inventory[[#This Row],[Demand_Duration_Lead_time]]+Inventory[[#This Row],[Safety_Stock]]-Inventory[[#This Row],[Current_Inventory]])</f>
        <v>310</v>
      </c>
      <c r="O23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81" s="8">
        <f>Inventory[[#This Row],[Current_Inventory]]*Inventory[[#This Row],[Unit_Cost]]</f>
        <v>97359.31</v>
      </c>
      <c r="Q2381" t="str">
        <f>IF(Inventory[[#This Row],[Stockout_Risk_Score]] &gt;= 0.8, "Critical",
   IF(Inventory[[#This Row],[Stockout_Risk_Score]] &gt;= 0.6, "High",
      IF(Inventory[[#This Row],[Stockout_Risk_Score]] &gt;= 0.3, "Medium", "Low")
   )
)</f>
        <v>Medium</v>
      </c>
      <c r="R2381">
        <f>Inventory[[#This Row],[Lead_Time_Days]]*0.8</f>
        <v>4.8000000000000007</v>
      </c>
      <c r="S2381">
        <f>MAX(0,Inventory[[#This Row],[Daily_Demand]]*Inventory[[#This Row],[Adj_Lead_Time]]+Inventory[[#This Row],[Safety_Stock]]-Inventory[[#This Row],[Current_Inventory]])</f>
        <v>247.60000000000002</v>
      </c>
    </row>
    <row r="2382" spans="1:19" x14ac:dyDescent="0.25">
      <c r="A2382">
        <v>2381</v>
      </c>
      <c r="B2382" t="s">
        <v>2403</v>
      </c>
      <c r="C2382" s="4" t="s">
        <v>26</v>
      </c>
      <c r="D2382" t="s">
        <v>14</v>
      </c>
      <c r="E2382" s="4">
        <v>53</v>
      </c>
      <c r="F2382" s="4">
        <v>11</v>
      </c>
      <c r="G2382" s="4">
        <v>32</v>
      </c>
      <c r="H2382" s="4">
        <v>80</v>
      </c>
      <c r="I2382" s="4">
        <v>222</v>
      </c>
      <c r="J2382" s="6">
        <v>590.62</v>
      </c>
      <c r="K2382" s="4">
        <v>0.69199999999999995</v>
      </c>
      <c r="L2382" s="4" t="s">
        <v>19</v>
      </c>
      <c r="M2382" s="4">
        <f>Inventory[[#This Row],[Daily_Demand]]*Inventory[[#This Row],[Lead_Time_Days]]</f>
        <v>583</v>
      </c>
      <c r="N2382" s="4">
        <f>MAX(0, Inventory[[#This Row],[Demand_Duration_Lead_time]]+Inventory[[#This Row],[Safety_Stock]]-Inventory[[#This Row],[Current_Inventory]])</f>
        <v>631</v>
      </c>
      <c r="O23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82" s="8">
        <f>Inventory[[#This Row],[Current_Inventory]]*Inventory[[#This Row],[Unit_Cost]]</f>
        <v>18899.84</v>
      </c>
      <c r="Q2382" t="str">
        <f>IF(Inventory[[#This Row],[Stockout_Risk_Score]] &gt;= 0.8, "Critical",
   IF(Inventory[[#This Row],[Stockout_Risk_Score]] &gt;= 0.6, "High",
      IF(Inventory[[#This Row],[Stockout_Risk_Score]] &gt;= 0.3, "Medium", "Low")
   )
)</f>
        <v>High</v>
      </c>
      <c r="R2382">
        <f>Inventory[[#This Row],[Lead_Time_Days]]*0.8</f>
        <v>8.8000000000000007</v>
      </c>
      <c r="S2382">
        <f>MAX(0,Inventory[[#This Row],[Daily_Demand]]*Inventory[[#This Row],[Adj_Lead_Time]]+Inventory[[#This Row],[Safety_Stock]]-Inventory[[#This Row],[Current_Inventory]])</f>
        <v>514.40000000000009</v>
      </c>
    </row>
    <row r="2383" spans="1:19" x14ac:dyDescent="0.25">
      <c r="A2383">
        <v>2382</v>
      </c>
      <c r="B2383" t="s">
        <v>2404</v>
      </c>
      <c r="C2383" s="4" t="s">
        <v>41</v>
      </c>
      <c r="D2383" t="s">
        <v>22</v>
      </c>
      <c r="E2383" s="4">
        <v>57</v>
      </c>
      <c r="F2383" s="4">
        <v>9</v>
      </c>
      <c r="G2383" s="4">
        <v>750</v>
      </c>
      <c r="H2383" s="4">
        <v>204</v>
      </c>
      <c r="I2383" s="4">
        <v>369</v>
      </c>
      <c r="J2383" s="6">
        <v>608.98</v>
      </c>
      <c r="K2383" s="4">
        <v>0.747</v>
      </c>
      <c r="L2383" s="4" t="s">
        <v>19</v>
      </c>
      <c r="M2383" s="4">
        <f>Inventory[[#This Row],[Daily_Demand]]*Inventory[[#This Row],[Lead_Time_Days]]</f>
        <v>513</v>
      </c>
      <c r="N2383" s="4">
        <f>MAX(0, Inventory[[#This Row],[Demand_Duration_Lead_time]]+Inventory[[#This Row],[Safety_Stock]]-Inventory[[#This Row],[Current_Inventory]])</f>
        <v>0</v>
      </c>
      <c r="O23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83" s="8">
        <f>Inventory[[#This Row],[Current_Inventory]]*Inventory[[#This Row],[Unit_Cost]]</f>
        <v>456735</v>
      </c>
      <c r="Q2383" t="str">
        <f>IF(Inventory[[#This Row],[Stockout_Risk_Score]] &gt;= 0.8, "Critical",
   IF(Inventory[[#This Row],[Stockout_Risk_Score]] &gt;= 0.6, "High",
      IF(Inventory[[#This Row],[Stockout_Risk_Score]] &gt;= 0.3, "Medium", "Low")
   )
)</f>
        <v>High</v>
      </c>
      <c r="R2383">
        <f>Inventory[[#This Row],[Lead_Time_Days]]*0.8</f>
        <v>7.2</v>
      </c>
      <c r="S2383">
        <f>MAX(0,Inventory[[#This Row],[Daily_Demand]]*Inventory[[#This Row],[Adj_Lead_Time]]+Inventory[[#This Row],[Safety_Stock]]-Inventory[[#This Row],[Current_Inventory]])</f>
        <v>0</v>
      </c>
    </row>
    <row r="2384" spans="1:19" x14ac:dyDescent="0.25">
      <c r="A2384">
        <v>2383</v>
      </c>
      <c r="B2384" t="s">
        <v>2405</v>
      </c>
      <c r="C2384" s="4" t="s">
        <v>13</v>
      </c>
      <c r="D2384" t="s">
        <v>14</v>
      </c>
      <c r="E2384" s="4">
        <v>188</v>
      </c>
      <c r="F2384" s="4">
        <v>10</v>
      </c>
      <c r="G2384" s="4">
        <v>276</v>
      </c>
      <c r="H2384" s="4">
        <v>47</v>
      </c>
      <c r="I2384" s="4">
        <v>212</v>
      </c>
      <c r="J2384" s="6">
        <v>1223.8</v>
      </c>
      <c r="K2384" s="4">
        <v>0.78300000000000003</v>
      </c>
      <c r="L2384" s="4" t="s">
        <v>27</v>
      </c>
      <c r="M2384" s="4">
        <f>Inventory[[#This Row],[Daily_Demand]]*Inventory[[#This Row],[Lead_Time_Days]]</f>
        <v>1880</v>
      </c>
      <c r="N2384" s="4">
        <f>MAX(0, Inventory[[#This Row],[Demand_Duration_Lead_time]]+Inventory[[#This Row],[Safety_Stock]]-Inventory[[#This Row],[Current_Inventory]])</f>
        <v>1651</v>
      </c>
      <c r="O23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84" s="8">
        <f>Inventory[[#This Row],[Current_Inventory]]*Inventory[[#This Row],[Unit_Cost]]</f>
        <v>337768.8</v>
      </c>
      <c r="Q2384" t="str">
        <f>IF(Inventory[[#This Row],[Stockout_Risk_Score]] &gt;= 0.8, "Critical",
   IF(Inventory[[#This Row],[Stockout_Risk_Score]] &gt;= 0.6, "High",
      IF(Inventory[[#This Row],[Stockout_Risk_Score]] &gt;= 0.3, "Medium", "Low")
   )
)</f>
        <v>High</v>
      </c>
      <c r="R2384">
        <f>Inventory[[#This Row],[Lead_Time_Days]]*0.8</f>
        <v>8</v>
      </c>
      <c r="S2384">
        <f>MAX(0,Inventory[[#This Row],[Daily_Demand]]*Inventory[[#This Row],[Adj_Lead_Time]]+Inventory[[#This Row],[Safety_Stock]]-Inventory[[#This Row],[Current_Inventory]])</f>
        <v>1275</v>
      </c>
    </row>
    <row r="2385" spans="1:19" x14ac:dyDescent="0.25">
      <c r="A2385">
        <v>2384</v>
      </c>
      <c r="B2385" t="s">
        <v>2406</v>
      </c>
      <c r="C2385" s="4" t="s">
        <v>17</v>
      </c>
      <c r="D2385" t="s">
        <v>14</v>
      </c>
      <c r="E2385" s="4">
        <v>44</v>
      </c>
      <c r="F2385" s="4">
        <v>9</v>
      </c>
      <c r="G2385" s="4">
        <v>533</v>
      </c>
      <c r="H2385" s="4">
        <v>126</v>
      </c>
      <c r="I2385" s="4">
        <v>252</v>
      </c>
      <c r="J2385" s="6">
        <v>1946.47</v>
      </c>
      <c r="K2385" s="4">
        <v>0.502</v>
      </c>
      <c r="L2385" s="4" t="s">
        <v>27</v>
      </c>
      <c r="M2385" s="4">
        <f>Inventory[[#This Row],[Daily_Demand]]*Inventory[[#This Row],[Lead_Time_Days]]</f>
        <v>396</v>
      </c>
      <c r="N2385" s="4">
        <f>MAX(0, Inventory[[#This Row],[Demand_Duration_Lead_time]]+Inventory[[#This Row],[Safety_Stock]]-Inventory[[#This Row],[Current_Inventory]])</f>
        <v>0</v>
      </c>
      <c r="O23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85" s="8">
        <f>Inventory[[#This Row],[Current_Inventory]]*Inventory[[#This Row],[Unit_Cost]]</f>
        <v>1037468.51</v>
      </c>
      <c r="Q2385" t="str">
        <f>IF(Inventory[[#This Row],[Stockout_Risk_Score]] &gt;= 0.8, "Critical",
   IF(Inventory[[#This Row],[Stockout_Risk_Score]] &gt;= 0.6, "High",
      IF(Inventory[[#This Row],[Stockout_Risk_Score]] &gt;= 0.3, "Medium", "Low")
   )
)</f>
        <v>Medium</v>
      </c>
      <c r="R2385">
        <f>Inventory[[#This Row],[Lead_Time_Days]]*0.8</f>
        <v>7.2</v>
      </c>
      <c r="S2385">
        <f>MAX(0,Inventory[[#This Row],[Daily_Demand]]*Inventory[[#This Row],[Adj_Lead_Time]]+Inventory[[#This Row],[Safety_Stock]]-Inventory[[#This Row],[Current_Inventory]])</f>
        <v>0</v>
      </c>
    </row>
    <row r="2386" spans="1:19" x14ac:dyDescent="0.25">
      <c r="A2386">
        <v>2385</v>
      </c>
      <c r="B2386" t="s">
        <v>2407</v>
      </c>
      <c r="C2386" s="4" t="s">
        <v>21</v>
      </c>
      <c r="D2386" t="s">
        <v>22</v>
      </c>
      <c r="E2386" s="4">
        <v>111</v>
      </c>
      <c r="F2386" s="4">
        <v>4</v>
      </c>
      <c r="G2386" s="4">
        <v>229</v>
      </c>
      <c r="H2386" s="4">
        <v>247</v>
      </c>
      <c r="I2386" s="4">
        <v>387</v>
      </c>
      <c r="J2386" s="6">
        <v>1910.43</v>
      </c>
      <c r="K2386" s="4">
        <v>0.79200000000000004</v>
      </c>
      <c r="L2386" s="4" t="s">
        <v>15</v>
      </c>
      <c r="M2386" s="4">
        <f>Inventory[[#This Row],[Daily_Demand]]*Inventory[[#This Row],[Lead_Time_Days]]</f>
        <v>444</v>
      </c>
      <c r="N2386" s="4">
        <f>MAX(0, Inventory[[#This Row],[Demand_Duration_Lead_time]]+Inventory[[#This Row],[Safety_Stock]]-Inventory[[#This Row],[Current_Inventory]])</f>
        <v>462</v>
      </c>
      <c r="O23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86" s="8">
        <f>Inventory[[#This Row],[Current_Inventory]]*Inventory[[#This Row],[Unit_Cost]]</f>
        <v>437488.47000000003</v>
      </c>
      <c r="Q2386" t="str">
        <f>IF(Inventory[[#This Row],[Stockout_Risk_Score]] &gt;= 0.8, "Critical",
   IF(Inventory[[#This Row],[Stockout_Risk_Score]] &gt;= 0.6, "High",
      IF(Inventory[[#This Row],[Stockout_Risk_Score]] &gt;= 0.3, "Medium", "Low")
   )
)</f>
        <v>High</v>
      </c>
      <c r="R2386">
        <f>Inventory[[#This Row],[Lead_Time_Days]]*0.8</f>
        <v>3.2</v>
      </c>
      <c r="S2386">
        <f>MAX(0,Inventory[[#This Row],[Daily_Demand]]*Inventory[[#This Row],[Adj_Lead_Time]]+Inventory[[#This Row],[Safety_Stock]]-Inventory[[#This Row],[Current_Inventory]])</f>
        <v>373.20000000000005</v>
      </c>
    </row>
    <row r="2387" spans="1:19" x14ac:dyDescent="0.25">
      <c r="A2387">
        <v>2386</v>
      </c>
      <c r="B2387" t="s">
        <v>2408</v>
      </c>
      <c r="C2387" s="4" t="s">
        <v>41</v>
      </c>
      <c r="D2387" t="s">
        <v>14</v>
      </c>
      <c r="E2387" s="4">
        <v>28</v>
      </c>
      <c r="F2387" s="4">
        <v>10</v>
      </c>
      <c r="G2387" s="4">
        <v>503</v>
      </c>
      <c r="H2387" s="4">
        <v>213</v>
      </c>
      <c r="I2387" s="4">
        <v>204</v>
      </c>
      <c r="J2387" s="6">
        <v>493.02</v>
      </c>
      <c r="K2387" s="4">
        <v>2.5000000000000001E-2</v>
      </c>
      <c r="L2387" s="4" t="s">
        <v>15</v>
      </c>
      <c r="M2387" s="4">
        <f>Inventory[[#This Row],[Daily_Demand]]*Inventory[[#This Row],[Lead_Time_Days]]</f>
        <v>280</v>
      </c>
      <c r="N2387" s="4">
        <f>MAX(0, Inventory[[#This Row],[Demand_Duration_Lead_time]]+Inventory[[#This Row],[Safety_Stock]]-Inventory[[#This Row],[Current_Inventory]])</f>
        <v>0</v>
      </c>
      <c r="O23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87" s="8">
        <f>Inventory[[#This Row],[Current_Inventory]]*Inventory[[#This Row],[Unit_Cost]]</f>
        <v>247989.06</v>
      </c>
      <c r="Q2387" t="str">
        <f>IF(Inventory[[#This Row],[Stockout_Risk_Score]] &gt;= 0.8, "Critical",
   IF(Inventory[[#This Row],[Stockout_Risk_Score]] &gt;= 0.6, "High",
      IF(Inventory[[#This Row],[Stockout_Risk_Score]] &gt;= 0.3, "Medium", "Low")
   )
)</f>
        <v>Low</v>
      </c>
      <c r="R2387">
        <f>Inventory[[#This Row],[Lead_Time_Days]]*0.8</f>
        <v>8</v>
      </c>
      <c r="S2387">
        <f>MAX(0,Inventory[[#This Row],[Daily_Demand]]*Inventory[[#This Row],[Adj_Lead_Time]]+Inventory[[#This Row],[Safety_Stock]]-Inventory[[#This Row],[Current_Inventory]])</f>
        <v>0</v>
      </c>
    </row>
    <row r="2388" spans="1:19" x14ac:dyDescent="0.25">
      <c r="A2388">
        <v>2387</v>
      </c>
      <c r="B2388" t="s">
        <v>2409</v>
      </c>
      <c r="C2388" s="4" t="s">
        <v>13</v>
      </c>
      <c r="D2388" t="s">
        <v>18</v>
      </c>
      <c r="E2388" s="4">
        <v>112</v>
      </c>
      <c r="F2388" s="4">
        <v>4</v>
      </c>
      <c r="G2388" s="4">
        <v>384</v>
      </c>
      <c r="H2388" s="4">
        <v>14</v>
      </c>
      <c r="I2388" s="4">
        <v>373</v>
      </c>
      <c r="J2388" s="6">
        <v>644.45000000000005</v>
      </c>
      <c r="K2388" s="4">
        <v>0.68</v>
      </c>
      <c r="L2388" s="4" t="s">
        <v>19</v>
      </c>
      <c r="M2388" s="4">
        <f>Inventory[[#This Row],[Daily_Demand]]*Inventory[[#This Row],[Lead_Time_Days]]</f>
        <v>448</v>
      </c>
      <c r="N2388" s="4">
        <f>MAX(0, Inventory[[#This Row],[Demand_Duration_Lead_time]]+Inventory[[#This Row],[Safety_Stock]]-Inventory[[#This Row],[Current_Inventory]])</f>
        <v>78</v>
      </c>
      <c r="O23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88" s="8">
        <f>Inventory[[#This Row],[Current_Inventory]]*Inventory[[#This Row],[Unit_Cost]]</f>
        <v>247468.80000000002</v>
      </c>
      <c r="Q2388" t="str">
        <f>IF(Inventory[[#This Row],[Stockout_Risk_Score]] &gt;= 0.8, "Critical",
   IF(Inventory[[#This Row],[Stockout_Risk_Score]] &gt;= 0.6, "High",
      IF(Inventory[[#This Row],[Stockout_Risk_Score]] &gt;= 0.3, "Medium", "Low")
   )
)</f>
        <v>High</v>
      </c>
      <c r="R2388">
        <f>Inventory[[#This Row],[Lead_Time_Days]]*0.8</f>
        <v>3.2</v>
      </c>
      <c r="S2388">
        <f>MAX(0,Inventory[[#This Row],[Daily_Demand]]*Inventory[[#This Row],[Adj_Lead_Time]]+Inventory[[#This Row],[Safety_Stock]]-Inventory[[#This Row],[Current_Inventory]])</f>
        <v>0</v>
      </c>
    </row>
    <row r="2389" spans="1:19" x14ac:dyDescent="0.25">
      <c r="A2389">
        <v>2388</v>
      </c>
      <c r="B2389" t="s">
        <v>2410</v>
      </c>
      <c r="C2389" s="4" t="s">
        <v>21</v>
      </c>
      <c r="D2389" t="s">
        <v>22</v>
      </c>
      <c r="E2389" s="4">
        <v>37</v>
      </c>
      <c r="F2389" s="4">
        <v>9</v>
      </c>
      <c r="G2389" s="4">
        <v>244</v>
      </c>
      <c r="H2389" s="4">
        <v>166</v>
      </c>
      <c r="I2389" s="4">
        <v>310</v>
      </c>
      <c r="J2389" s="6">
        <v>120.32</v>
      </c>
      <c r="K2389" s="4">
        <v>0.23599999999999999</v>
      </c>
      <c r="L2389" s="4" t="s">
        <v>27</v>
      </c>
      <c r="M2389" s="4">
        <f>Inventory[[#This Row],[Daily_Demand]]*Inventory[[#This Row],[Lead_Time_Days]]</f>
        <v>333</v>
      </c>
      <c r="N2389" s="4">
        <f>MAX(0, Inventory[[#This Row],[Demand_Duration_Lead_time]]+Inventory[[#This Row],[Safety_Stock]]-Inventory[[#This Row],[Current_Inventory]])</f>
        <v>255</v>
      </c>
      <c r="O23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89" s="8">
        <f>Inventory[[#This Row],[Current_Inventory]]*Inventory[[#This Row],[Unit_Cost]]</f>
        <v>29358.079999999998</v>
      </c>
      <c r="Q2389" t="str">
        <f>IF(Inventory[[#This Row],[Stockout_Risk_Score]] &gt;= 0.8, "Critical",
   IF(Inventory[[#This Row],[Stockout_Risk_Score]] &gt;= 0.6, "High",
      IF(Inventory[[#This Row],[Stockout_Risk_Score]] &gt;= 0.3, "Medium", "Low")
   )
)</f>
        <v>Low</v>
      </c>
      <c r="R2389">
        <f>Inventory[[#This Row],[Lead_Time_Days]]*0.8</f>
        <v>7.2</v>
      </c>
      <c r="S2389">
        <f>MAX(0,Inventory[[#This Row],[Daily_Demand]]*Inventory[[#This Row],[Adj_Lead_Time]]+Inventory[[#This Row],[Safety_Stock]]-Inventory[[#This Row],[Current_Inventory]])</f>
        <v>188.40000000000003</v>
      </c>
    </row>
    <row r="2390" spans="1:19" x14ac:dyDescent="0.25">
      <c r="A2390">
        <v>2389</v>
      </c>
      <c r="B2390" t="s">
        <v>2411</v>
      </c>
      <c r="C2390" s="4" t="s">
        <v>26</v>
      </c>
      <c r="D2390" t="s">
        <v>18</v>
      </c>
      <c r="E2390" s="4">
        <v>27</v>
      </c>
      <c r="F2390" s="4">
        <v>11</v>
      </c>
      <c r="G2390" s="4">
        <v>213</v>
      </c>
      <c r="H2390" s="4">
        <v>116</v>
      </c>
      <c r="I2390" s="4">
        <v>235</v>
      </c>
      <c r="J2390" s="6">
        <v>827.69</v>
      </c>
      <c r="K2390" s="4">
        <v>0.27100000000000002</v>
      </c>
      <c r="L2390" s="4" t="s">
        <v>15</v>
      </c>
      <c r="M2390" s="4">
        <f>Inventory[[#This Row],[Daily_Demand]]*Inventory[[#This Row],[Lead_Time_Days]]</f>
        <v>297</v>
      </c>
      <c r="N2390" s="4">
        <f>MAX(0, Inventory[[#This Row],[Demand_Duration_Lead_time]]+Inventory[[#This Row],[Safety_Stock]]-Inventory[[#This Row],[Current_Inventory]])</f>
        <v>200</v>
      </c>
      <c r="O23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90" s="8">
        <f>Inventory[[#This Row],[Current_Inventory]]*Inventory[[#This Row],[Unit_Cost]]</f>
        <v>176297.97</v>
      </c>
      <c r="Q2390" t="str">
        <f>IF(Inventory[[#This Row],[Stockout_Risk_Score]] &gt;= 0.8, "Critical",
   IF(Inventory[[#This Row],[Stockout_Risk_Score]] &gt;= 0.6, "High",
      IF(Inventory[[#This Row],[Stockout_Risk_Score]] &gt;= 0.3, "Medium", "Low")
   )
)</f>
        <v>Low</v>
      </c>
      <c r="R2390">
        <f>Inventory[[#This Row],[Lead_Time_Days]]*0.8</f>
        <v>8.8000000000000007</v>
      </c>
      <c r="S2390">
        <f>MAX(0,Inventory[[#This Row],[Daily_Demand]]*Inventory[[#This Row],[Adj_Lead_Time]]+Inventory[[#This Row],[Safety_Stock]]-Inventory[[#This Row],[Current_Inventory]])</f>
        <v>140.60000000000002</v>
      </c>
    </row>
    <row r="2391" spans="1:19" x14ac:dyDescent="0.25">
      <c r="A2391">
        <v>2390</v>
      </c>
      <c r="B2391" t="s">
        <v>2412</v>
      </c>
      <c r="C2391" s="4" t="s">
        <v>26</v>
      </c>
      <c r="D2391" t="s">
        <v>14</v>
      </c>
      <c r="E2391" s="4">
        <v>81</v>
      </c>
      <c r="F2391" s="4">
        <v>10</v>
      </c>
      <c r="G2391" s="4">
        <v>215</v>
      </c>
      <c r="H2391" s="4">
        <v>237</v>
      </c>
      <c r="I2391" s="4">
        <v>106</v>
      </c>
      <c r="J2391" s="6">
        <v>1677.61</v>
      </c>
      <c r="K2391" s="4">
        <v>9.0999999999999998E-2</v>
      </c>
      <c r="L2391" s="4" t="s">
        <v>27</v>
      </c>
      <c r="M2391" s="4">
        <f>Inventory[[#This Row],[Daily_Demand]]*Inventory[[#This Row],[Lead_Time_Days]]</f>
        <v>810</v>
      </c>
      <c r="N2391" s="4">
        <f>MAX(0, Inventory[[#This Row],[Demand_Duration_Lead_time]]+Inventory[[#This Row],[Safety_Stock]]-Inventory[[#This Row],[Current_Inventory]])</f>
        <v>832</v>
      </c>
      <c r="O23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91" s="8">
        <f>Inventory[[#This Row],[Current_Inventory]]*Inventory[[#This Row],[Unit_Cost]]</f>
        <v>360686.14999999997</v>
      </c>
      <c r="Q2391" t="str">
        <f>IF(Inventory[[#This Row],[Stockout_Risk_Score]] &gt;= 0.8, "Critical",
   IF(Inventory[[#This Row],[Stockout_Risk_Score]] &gt;= 0.6, "High",
      IF(Inventory[[#This Row],[Stockout_Risk_Score]] &gt;= 0.3, "Medium", "Low")
   )
)</f>
        <v>Low</v>
      </c>
      <c r="R2391">
        <f>Inventory[[#This Row],[Lead_Time_Days]]*0.8</f>
        <v>8</v>
      </c>
      <c r="S2391">
        <f>MAX(0,Inventory[[#This Row],[Daily_Demand]]*Inventory[[#This Row],[Adj_Lead_Time]]+Inventory[[#This Row],[Safety_Stock]]-Inventory[[#This Row],[Current_Inventory]])</f>
        <v>670</v>
      </c>
    </row>
    <row r="2392" spans="1:19" x14ac:dyDescent="0.25">
      <c r="A2392">
        <v>2391</v>
      </c>
      <c r="B2392" t="s">
        <v>2413</v>
      </c>
      <c r="C2392" s="4" t="s">
        <v>21</v>
      </c>
      <c r="D2392" t="s">
        <v>14</v>
      </c>
      <c r="E2392" s="4">
        <v>58</v>
      </c>
      <c r="F2392" s="4">
        <v>8</v>
      </c>
      <c r="G2392" s="4">
        <v>419</v>
      </c>
      <c r="H2392" s="4">
        <v>151</v>
      </c>
      <c r="I2392" s="4">
        <v>266</v>
      </c>
      <c r="J2392" s="6">
        <v>1835.72</v>
      </c>
      <c r="K2392" s="4">
        <v>0.192</v>
      </c>
      <c r="L2392" s="4" t="s">
        <v>27</v>
      </c>
      <c r="M2392" s="4">
        <f>Inventory[[#This Row],[Daily_Demand]]*Inventory[[#This Row],[Lead_Time_Days]]</f>
        <v>464</v>
      </c>
      <c r="N2392" s="4">
        <f>MAX(0, Inventory[[#This Row],[Demand_Duration_Lead_time]]+Inventory[[#This Row],[Safety_Stock]]-Inventory[[#This Row],[Current_Inventory]])</f>
        <v>196</v>
      </c>
      <c r="O23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92" s="8">
        <f>Inventory[[#This Row],[Current_Inventory]]*Inventory[[#This Row],[Unit_Cost]]</f>
        <v>769166.68</v>
      </c>
      <c r="Q2392" t="str">
        <f>IF(Inventory[[#This Row],[Stockout_Risk_Score]] &gt;= 0.8, "Critical",
   IF(Inventory[[#This Row],[Stockout_Risk_Score]] &gt;= 0.6, "High",
      IF(Inventory[[#This Row],[Stockout_Risk_Score]] &gt;= 0.3, "Medium", "Low")
   )
)</f>
        <v>Low</v>
      </c>
      <c r="R2392">
        <f>Inventory[[#This Row],[Lead_Time_Days]]*0.8</f>
        <v>6.4</v>
      </c>
      <c r="S2392">
        <f>MAX(0,Inventory[[#This Row],[Daily_Demand]]*Inventory[[#This Row],[Adj_Lead_Time]]+Inventory[[#This Row],[Safety_Stock]]-Inventory[[#This Row],[Current_Inventory]])</f>
        <v>103.20000000000005</v>
      </c>
    </row>
    <row r="2393" spans="1:19" x14ac:dyDescent="0.25">
      <c r="A2393">
        <v>2392</v>
      </c>
      <c r="B2393" t="s">
        <v>2414</v>
      </c>
      <c r="C2393" s="4" t="s">
        <v>41</v>
      </c>
      <c r="D2393" t="s">
        <v>22</v>
      </c>
      <c r="E2393" s="4">
        <v>57</v>
      </c>
      <c r="F2393" s="4">
        <v>5</v>
      </c>
      <c r="G2393" s="4">
        <v>791</v>
      </c>
      <c r="H2393" s="4">
        <v>181</v>
      </c>
      <c r="I2393" s="4">
        <v>257</v>
      </c>
      <c r="J2393" s="6">
        <v>511.17</v>
      </c>
      <c r="K2393" s="4">
        <v>0.99199999999999999</v>
      </c>
      <c r="L2393" s="4" t="s">
        <v>19</v>
      </c>
      <c r="M2393" s="4">
        <f>Inventory[[#This Row],[Daily_Demand]]*Inventory[[#This Row],[Lead_Time_Days]]</f>
        <v>285</v>
      </c>
      <c r="N2393" s="4">
        <f>MAX(0, Inventory[[#This Row],[Demand_Duration_Lead_time]]+Inventory[[#This Row],[Safety_Stock]]-Inventory[[#This Row],[Current_Inventory]])</f>
        <v>0</v>
      </c>
      <c r="O23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93" s="8">
        <f>Inventory[[#This Row],[Current_Inventory]]*Inventory[[#This Row],[Unit_Cost]]</f>
        <v>404335.47000000003</v>
      </c>
      <c r="Q2393" t="str">
        <f>IF(Inventory[[#This Row],[Stockout_Risk_Score]] &gt;= 0.8, "Critical",
   IF(Inventory[[#This Row],[Stockout_Risk_Score]] &gt;= 0.6, "High",
      IF(Inventory[[#This Row],[Stockout_Risk_Score]] &gt;= 0.3, "Medium", "Low")
   )
)</f>
        <v>Critical</v>
      </c>
      <c r="R2393">
        <f>Inventory[[#This Row],[Lead_Time_Days]]*0.8</f>
        <v>4</v>
      </c>
      <c r="S2393">
        <f>MAX(0,Inventory[[#This Row],[Daily_Demand]]*Inventory[[#This Row],[Adj_Lead_Time]]+Inventory[[#This Row],[Safety_Stock]]-Inventory[[#This Row],[Current_Inventory]])</f>
        <v>0</v>
      </c>
    </row>
    <row r="2394" spans="1:19" x14ac:dyDescent="0.25">
      <c r="A2394">
        <v>2393</v>
      </c>
      <c r="B2394" t="s">
        <v>2415</v>
      </c>
      <c r="C2394" s="4" t="s">
        <v>26</v>
      </c>
      <c r="D2394" t="s">
        <v>14</v>
      </c>
      <c r="E2394" s="4">
        <v>53</v>
      </c>
      <c r="F2394" s="4">
        <v>11</v>
      </c>
      <c r="G2394" s="4">
        <v>76</v>
      </c>
      <c r="H2394" s="4">
        <v>155</v>
      </c>
      <c r="I2394" s="4">
        <v>251</v>
      </c>
      <c r="J2394" s="6">
        <v>568.29999999999995</v>
      </c>
      <c r="K2394" s="4">
        <v>0.41499999999999998</v>
      </c>
      <c r="L2394" s="4" t="s">
        <v>27</v>
      </c>
      <c r="M2394" s="4">
        <f>Inventory[[#This Row],[Daily_Demand]]*Inventory[[#This Row],[Lead_Time_Days]]</f>
        <v>583</v>
      </c>
      <c r="N2394" s="4">
        <f>MAX(0, Inventory[[#This Row],[Demand_Duration_Lead_time]]+Inventory[[#This Row],[Safety_Stock]]-Inventory[[#This Row],[Current_Inventory]])</f>
        <v>662</v>
      </c>
      <c r="O23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394" s="8">
        <f>Inventory[[#This Row],[Current_Inventory]]*Inventory[[#This Row],[Unit_Cost]]</f>
        <v>43190.799999999996</v>
      </c>
      <c r="Q2394" t="str">
        <f>IF(Inventory[[#This Row],[Stockout_Risk_Score]] &gt;= 0.8, "Critical",
   IF(Inventory[[#This Row],[Stockout_Risk_Score]] &gt;= 0.6, "High",
      IF(Inventory[[#This Row],[Stockout_Risk_Score]] &gt;= 0.3, "Medium", "Low")
   )
)</f>
        <v>Medium</v>
      </c>
      <c r="R2394">
        <f>Inventory[[#This Row],[Lead_Time_Days]]*0.8</f>
        <v>8.8000000000000007</v>
      </c>
      <c r="S2394">
        <f>MAX(0,Inventory[[#This Row],[Daily_Demand]]*Inventory[[#This Row],[Adj_Lead_Time]]+Inventory[[#This Row],[Safety_Stock]]-Inventory[[#This Row],[Current_Inventory]])</f>
        <v>545.40000000000009</v>
      </c>
    </row>
    <row r="2395" spans="1:19" x14ac:dyDescent="0.25">
      <c r="A2395">
        <v>2394</v>
      </c>
      <c r="B2395" t="s">
        <v>2416</v>
      </c>
      <c r="C2395" s="4" t="s">
        <v>17</v>
      </c>
      <c r="D2395" t="s">
        <v>22</v>
      </c>
      <c r="E2395" s="4">
        <v>82</v>
      </c>
      <c r="F2395" s="4">
        <v>10</v>
      </c>
      <c r="G2395" s="4">
        <v>644</v>
      </c>
      <c r="H2395" s="4">
        <v>16</v>
      </c>
      <c r="I2395" s="4">
        <v>123</v>
      </c>
      <c r="J2395" s="6">
        <v>480.66</v>
      </c>
      <c r="K2395" s="4">
        <v>0.92800000000000005</v>
      </c>
      <c r="L2395" s="4" t="s">
        <v>19</v>
      </c>
      <c r="M2395" s="4">
        <f>Inventory[[#This Row],[Daily_Demand]]*Inventory[[#This Row],[Lead_Time_Days]]</f>
        <v>820</v>
      </c>
      <c r="N2395" s="4">
        <f>MAX(0, Inventory[[#This Row],[Demand_Duration_Lead_time]]+Inventory[[#This Row],[Safety_Stock]]-Inventory[[#This Row],[Current_Inventory]])</f>
        <v>192</v>
      </c>
      <c r="O23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95" s="8">
        <f>Inventory[[#This Row],[Current_Inventory]]*Inventory[[#This Row],[Unit_Cost]]</f>
        <v>309545.04000000004</v>
      </c>
      <c r="Q2395" t="str">
        <f>IF(Inventory[[#This Row],[Stockout_Risk_Score]] &gt;= 0.8, "Critical",
   IF(Inventory[[#This Row],[Stockout_Risk_Score]] &gt;= 0.6, "High",
      IF(Inventory[[#This Row],[Stockout_Risk_Score]] &gt;= 0.3, "Medium", "Low")
   )
)</f>
        <v>Critical</v>
      </c>
      <c r="R2395">
        <f>Inventory[[#This Row],[Lead_Time_Days]]*0.8</f>
        <v>8</v>
      </c>
      <c r="S2395">
        <f>MAX(0,Inventory[[#This Row],[Daily_Demand]]*Inventory[[#This Row],[Adj_Lead_Time]]+Inventory[[#This Row],[Safety_Stock]]-Inventory[[#This Row],[Current_Inventory]])</f>
        <v>28</v>
      </c>
    </row>
    <row r="2396" spans="1:19" x14ac:dyDescent="0.25">
      <c r="A2396">
        <v>2395</v>
      </c>
      <c r="B2396" t="s">
        <v>2417</v>
      </c>
      <c r="C2396" s="4" t="s">
        <v>21</v>
      </c>
      <c r="D2396" t="s">
        <v>22</v>
      </c>
      <c r="E2396" s="4">
        <v>84</v>
      </c>
      <c r="F2396" s="4">
        <v>4</v>
      </c>
      <c r="G2396" s="4">
        <v>232</v>
      </c>
      <c r="H2396" s="4">
        <v>25</v>
      </c>
      <c r="I2396" s="4">
        <v>134</v>
      </c>
      <c r="J2396" s="6">
        <v>732.7</v>
      </c>
      <c r="K2396" s="4">
        <v>0.16300000000000001</v>
      </c>
      <c r="L2396" s="4" t="s">
        <v>15</v>
      </c>
      <c r="M2396" s="4">
        <f>Inventory[[#This Row],[Daily_Demand]]*Inventory[[#This Row],[Lead_Time_Days]]</f>
        <v>336</v>
      </c>
      <c r="N2396" s="4">
        <f>MAX(0, Inventory[[#This Row],[Demand_Duration_Lead_time]]+Inventory[[#This Row],[Safety_Stock]]-Inventory[[#This Row],[Current_Inventory]])</f>
        <v>129</v>
      </c>
      <c r="O23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96" s="8">
        <f>Inventory[[#This Row],[Current_Inventory]]*Inventory[[#This Row],[Unit_Cost]]</f>
        <v>169986.40000000002</v>
      </c>
      <c r="Q2396" t="str">
        <f>IF(Inventory[[#This Row],[Stockout_Risk_Score]] &gt;= 0.8, "Critical",
   IF(Inventory[[#This Row],[Stockout_Risk_Score]] &gt;= 0.6, "High",
      IF(Inventory[[#This Row],[Stockout_Risk_Score]] &gt;= 0.3, "Medium", "Low")
   )
)</f>
        <v>Low</v>
      </c>
      <c r="R2396">
        <f>Inventory[[#This Row],[Lead_Time_Days]]*0.8</f>
        <v>3.2</v>
      </c>
      <c r="S2396">
        <f>MAX(0,Inventory[[#This Row],[Daily_Demand]]*Inventory[[#This Row],[Adj_Lead_Time]]+Inventory[[#This Row],[Safety_Stock]]-Inventory[[#This Row],[Current_Inventory]])</f>
        <v>61.800000000000011</v>
      </c>
    </row>
    <row r="2397" spans="1:19" x14ac:dyDescent="0.25">
      <c r="A2397">
        <v>2396</v>
      </c>
      <c r="B2397" t="s">
        <v>2418</v>
      </c>
      <c r="C2397" s="4" t="s">
        <v>21</v>
      </c>
      <c r="D2397" t="s">
        <v>22</v>
      </c>
      <c r="E2397" s="4">
        <v>181</v>
      </c>
      <c r="F2397" s="4">
        <v>4</v>
      </c>
      <c r="G2397" s="4">
        <v>298</v>
      </c>
      <c r="H2397" s="4">
        <v>46</v>
      </c>
      <c r="I2397" s="4">
        <v>169</v>
      </c>
      <c r="J2397" s="6">
        <v>1619.28</v>
      </c>
      <c r="K2397" s="4">
        <v>0.20399999999999999</v>
      </c>
      <c r="L2397" s="4" t="s">
        <v>27</v>
      </c>
      <c r="M2397" s="4">
        <f>Inventory[[#This Row],[Daily_Demand]]*Inventory[[#This Row],[Lead_Time_Days]]</f>
        <v>724</v>
      </c>
      <c r="N2397" s="4">
        <f>MAX(0, Inventory[[#This Row],[Demand_Duration_Lead_time]]+Inventory[[#This Row],[Safety_Stock]]-Inventory[[#This Row],[Current_Inventory]])</f>
        <v>472</v>
      </c>
      <c r="O23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97" s="8">
        <f>Inventory[[#This Row],[Current_Inventory]]*Inventory[[#This Row],[Unit_Cost]]</f>
        <v>482545.44</v>
      </c>
      <c r="Q2397" t="str">
        <f>IF(Inventory[[#This Row],[Stockout_Risk_Score]] &gt;= 0.8, "Critical",
   IF(Inventory[[#This Row],[Stockout_Risk_Score]] &gt;= 0.6, "High",
      IF(Inventory[[#This Row],[Stockout_Risk_Score]] &gt;= 0.3, "Medium", "Low")
   )
)</f>
        <v>Low</v>
      </c>
      <c r="R2397">
        <f>Inventory[[#This Row],[Lead_Time_Days]]*0.8</f>
        <v>3.2</v>
      </c>
      <c r="S2397">
        <f>MAX(0,Inventory[[#This Row],[Daily_Demand]]*Inventory[[#This Row],[Adj_Lead_Time]]+Inventory[[#This Row],[Safety_Stock]]-Inventory[[#This Row],[Current_Inventory]])</f>
        <v>327.20000000000005</v>
      </c>
    </row>
    <row r="2398" spans="1:19" x14ac:dyDescent="0.25">
      <c r="A2398">
        <v>2397</v>
      </c>
      <c r="B2398" t="s">
        <v>2419</v>
      </c>
      <c r="C2398" s="4" t="s">
        <v>26</v>
      </c>
      <c r="D2398" t="s">
        <v>22</v>
      </c>
      <c r="E2398" s="4">
        <v>106</v>
      </c>
      <c r="F2398" s="4">
        <v>3</v>
      </c>
      <c r="G2398" s="4">
        <v>775</v>
      </c>
      <c r="H2398" s="4">
        <v>162</v>
      </c>
      <c r="I2398" s="4">
        <v>63</v>
      </c>
      <c r="J2398" s="6">
        <v>1311.37</v>
      </c>
      <c r="K2398" s="4">
        <v>0.55800000000000005</v>
      </c>
      <c r="L2398" s="4" t="s">
        <v>19</v>
      </c>
      <c r="M2398" s="4">
        <f>Inventory[[#This Row],[Daily_Demand]]*Inventory[[#This Row],[Lead_Time_Days]]</f>
        <v>318</v>
      </c>
      <c r="N2398" s="4">
        <f>MAX(0, Inventory[[#This Row],[Demand_Duration_Lead_time]]+Inventory[[#This Row],[Safety_Stock]]-Inventory[[#This Row],[Current_Inventory]])</f>
        <v>0</v>
      </c>
      <c r="O23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98" s="8">
        <f>Inventory[[#This Row],[Current_Inventory]]*Inventory[[#This Row],[Unit_Cost]]</f>
        <v>1016311.7499999999</v>
      </c>
      <c r="Q2398" t="str">
        <f>IF(Inventory[[#This Row],[Stockout_Risk_Score]] &gt;= 0.8, "Critical",
   IF(Inventory[[#This Row],[Stockout_Risk_Score]] &gt;= 0.6, "High",
      IF(Inventory[[#This Row],[Stockout_Risk_Score]] &gt;= 0.3, "Medium", "Low")
   )
)</f>
        <v>Medium</v>
      </c>
      <c r="R2398">
        <f>Inventory[[#This Row],[Lead_Time_Days]]*0.8</f>
        <v>2.4000000000000004</v>
      </c>
      <c r="S2398">
        <f>MAX(0,Inventory[[#This Row],[Daily_Demand]]*Inventory[[#This Row],[Adj_Lead_Time]]+Inventory[[#This Row],[Safety_Stock]]-Inventory[[#This Row],[Current_Inventory]])</f>
        <v>0</v>
      </c>
    </row>
    <row r="2399" spans="1:19" x14ac:dyDescent="0.25">
      <c r="A2399">
        <v>2398</v>
      </c>
      <c r="B2399" t="s">
        <v>2420</v>
      </c>
      <c r="C2399" s="4" t="s">
        <v>41</v>
      </c>
      <c r="D2399" t="s">
        <v>22</v>
      </c>
      <c r="E2399" s="4">
        <v>126</v>
      </c>
      <c r="F2399" s="4">
        <v>11</v>
      </c>
      <c r="G2399" s="4">
        <v>399</v>
      </c>
      <c r="H2399" s="4">
        <v>274</v>
      </c>
      <c r="I2399" s="4">
        <v>377</v>
      </c>
      <c r="J2399" s="6">
        <v>1582.58</v>
      </c>
      <c r="K2399" s="4">
        <v>0.35</v>
      </c>
      <c r="L2399" s="4" t="s">
        <v>27</v>
      </c>
      <c r="M2399" s="4">
        <f>Inventory[[#This Row],[Daily_Demand]]*Inventory[[#This Row],[Lead_Time_Days]]</f>
        <v>1386</v>
      </c>
      <c r="N2399" s="4">
        <f>MAX(0, Inventory[[#This Row],[Demand_Duration_Lead_time]]+Inventory[[#This Row],[Safety_Stock]]-Inventory[[#This Row],[Current_Inventory]])</f>
        <v>1261</v>
      </c>
      <c r="O23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399" s="8">
        <f>Inventory[[#This Row],[Current_Inventory]]*Inventory[[#This Row],[Unit_Cost]]</f>
        <v>631449.41999999993</v>
      </c>
      <c r="Q2399" t="str">
        <f>IF(Inventory[[#This Row],[Stockout_Risk_Score]] &gt;= 0.8, "Critical",
   IF(Inventory[[#This Row],[Stockout_Risk_Score]] &gt;= 0.6, "High",
      IF(Inventory[[#This Row],[Stockout_Risk_Score]] &gt;= 0.3, "Medium", "Low")
   )
)</f>
        <v>Medium</v>
      </c>
      <c r="R2399">
        <f>Inventory[[#This Row],[Lead_Time_Days]]*0.8</f>
        <v>8.8000000000000007</v>
      </c>
      <c r="S2399">
        <f>MAX(0,Inventory[[#This Row],[Daily_Demand]]*Inventory[[#This Row],[Adj_Lead_Time]]+Inventory[[#This Row],[Safety_Stock]]-Inventory[[#This Row],[Current_Inventory]])</f>
        <v>983.80000000000018</v>
      </c>
    </row>
    <row r="2400" spans="1:19" x14ac:dyDescent="0.25">
      <c r="A2400">
        <v>2399</v>
      </c>
      <c r="B2400" t="s">
        <v>2421</v>
      </c>
      <c r="C2400" s="4" t="s">
        <v>17</v>
      </c>
      <c r="D2400" t="s">
        <v>18</v>
      </c>
      <c r="E2400" s="4">
        <v>192</v>
      </c>
      <c r="F2400" s="4">
        <v>4</v>
      </c>
      <c r="G2400" s="4">
        <v>136</v>
      </c>
      <c r="H2400" s="4">
        <v>192</v>
      </c>
      <c r="I2400" s="4">
        <v>178</v>
      </c>
      <c r="J2400" s="6">
        <v>1186.9100000000001</v>
      </c>
      <c r="K2400" s="4">
        <v>0.64400000000000002</v>
      </c>
      <c r="L2400" s="4" t="s">
        <v>27</v>
      </c>
      <c r="M2400" s="4">
        <f>Inventory[[#This Row],[Daily_Demand]]*Inventory[[#This Row],[Lead_Time_Days]]</f>
        <v>768</v>
      </c>
      <c r="N2400" s="4">
        <f>MAX(0, Inventory[[#This Row],[Demand_Duration_Lead_time]]+Inventory[[#This Row],[Safety_Stock]]-Inventory[[#This Row],[Current_Inventory]])</f>
        <v>824</v>
      </c>
      <c r="O24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00" s="8">
        <f>Inventory[[#This Row],[Current_Inventory]]*Inventory[[#This Row],[Unit_Cost]]</f>
        <v>161419.76</v>
      </c>
      <c r="Q2400" t="str">
        <f>IF(Inventory[[#This Row],[Stockout_Risk_Score]] &gt;= 0.8, "Critical",
   IF(Inventory[[#This Row],[Stockout_Risk_Score]] &gt;= 0.6, "High",
      IF(Inventory[[#This Row],[Stockout_Risk_Score]] &gt;= 0.3, "Medium", "Low")
   )
)</f>
        <v>High</v>
      </c>
      <c r="R2400">
        <f>Inventory[[#This Row],[Lead_Time_Days]]*0.8</f>
        <v>3.2</v>
      </c>
      <c r="S2400">
        <f>MAX(0,Inventory[[#This Row],[Daily_Demand]]*Inventory[[#This Row],[Adj_Lead_Time]]+Inventory[[#This Row],[Safety_Stock]]-Inventory[[#This Row],[Current_Inventory]])</f>
        <v>670.40000000000009</v>
      </c>
    </row>
    <row r="2401" spans="1:19" x14ac:dyDescent="0.25">
      <c r="A2401">
        <v>2400</v>
      </c>
      <c r="B2401" t="s">
        <v>2422</v>
      </c>
      <c r="C2401" s="4" t="s">
        <v>41</v>
      </c>
      <c r="D2401" t="s">
        <v>22</v>
      </c>
      <c r="E2401" s="4">
        <v>107</v>
      </c>
      <c r="F2401" s="4">
        <v>2</v>
      </c>
      <c r="G2401" s="4">
        <v>470</v>
      </c>
      <c r="H2401" s="4">
        <v>165</v>
      </c>
      <c r="I2401" s="4">
        <v>331</v>
      </c>
      <c r="J2401" s="6">
        <v>552.58000000000004</v>
      </c>
      <c r="K2401" s="4">
        <v>0.42199999999999999</v>
      </c>
      <c r="L2401" s="4" t="s">
        <v>15</v>
      </c>
      <c r="M2401" s="4">
        <f>Inventory[[#This Row],[Daily_Demand]]*Inventory[[#This Row],[Lead_Time_Days]]</f>
        <v>214</v>
      </c>
      <c r="N2401" s="4">
        <f>MAX(0, Inventory[[#This Row],[Demand_Duration_Lead_time]]+Inventory[[#This Row],[Safety_Stock]]-Inventory[[#This Row],[Current_Inventory]])</f>
        <v>0</v>
      </c>
      <c r="O24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01" s="8">
        <f>Inventory[[#This Row],[Current_Inventory]]*Inventory[[#This Row],[Unit_Cost]]</f>
        <v>259712.6</v>
      </c>
      <c r="Q2401" t="str">
        <f>IF(Inventory[[#This Row],[Stockout_Risk_Score]] &gt;= 0.8, "Critical",
   IF(Inventory[[#This Row],[Stockout_Risk_Score]] &gt;= 0.6, "High",
      IF(Inventory[[#This Row],[Stockout_Risk_Score]] &gt;= 0.3, "Medium", "Low")
   )
)</f>
        <v>Medium</v>
      </c>
      <c r="R2401">
        <f>Inventory[[#This Row],[Lead_Time_Days]]*0.8</f>
        <v>1.6</v>
      </c>
      <c r="S2401">
        <f>MAX(0,Inventory[[#This Row],[Daily_Demand]]*Inventory[[#This Row],[Adj_Lead_Time]]+Inventory[[#This Row],[Safety_Stock]]-Inventory[[#This Row],[Current_Inventory]])</f>
        <v>0</v>
      </c>
    </row>
    <row r="2402" spans="1:19" x14ac:dyDescent="0.25">
      <c r="A2402">
        <v>2401</v>
      </c>
      <c r="B2402" t="s">
        <v>2423</v>
      </c>
      <c r="C2402" s="4" t="s">
        <v>13</v>
      </c>
      <c r="D2402" t="s">
        <v>18</v>
      </c>
      <c r="E2402" s="4">
        <v>94</v>
      </c>
      <c r="F2402" s="4">
        <v>5</v>
      </c>
      <c r="G2402" s="4">
        <v>618</v>
      </c>
      <c r="H2402" s="4">
        <v>146</v>
      </c>
      <c r="I2402" s="4">
        <v>98</v>
      </c>
      <c r="J2402" s="6">
        <v>494.59</v>
      </c>
      <c r="K2402" s="4">
        <v>0.81200000000000006</v>
      </c>
      <c r="L2402" s="4" t="s">
        <v>19</v>
      </c>
      <c r="M2402" s="4">
        <f>Inventory[[#This Row],[Daily_Demand]]*Inventory[[#This Row],[Lead_Time_Days]]</f>
        <v>470</v>
      </c>
      <c r="N2402" s="4">
        <f>MAX(0, Inventory[[#This Row],[Demand_Duration_Lead_time]]+Inventory[[#This Row],[Safety_Stock]]-Inventory[[#This Row],[Current_Inventory]])</f>
        <v>0</v>
      </c>
      <c r="O24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02" s="8">
        <f>Inventory[[#This Row],[Current_Inventory]]*Inventory[[#This Row],[Unit_Cost]]</f>
        <v>305656.62</v>
      </c>
      <c r="Q2402" t="str">
        <f>IF(Inventory[[#This Row],[Stockout_Risk_Score]] &gt;= 0.8, "Critical",
   IF(Inventory[[#This Row],[Stockout_Risk_Score]] &gt;= 0.6, "High",
      IF(Inventory[[#This Row],[Stockout_Risk_Score]] &gt;= 0.3, "Medium", "Low")
   )
)</f>
        <v>Critical</v>
      </c>
      <c r="R2402">
        <f>Inventory[[#This Row],[Lead_Time_Days]]*0.8</f>
        <v>4</v>
      </c>
      <c r="S2402">
        <f>MAX(0,Inventory[[#This Row],[Daily_Demand]]*Inventory[[#This Row],[Adj_Lead_Time]]+Inventory[[#This Row],[Safety_Stock]]-Inventory[[#This Row],[Current_Inventory]])</f>
        <v>0</v>
      </c>
    </row>
    <row r="2403" spans="1:19" x14ac:dyDescent="0.25">
      <c r="A2403">
        <v>2402</v>
      </c>
      <c r="B2403" t="s">
        <v>2424</v>
      </c>
      <c r="C2403" s="4" t="s">
        <v>13</v>
      </c>
      <c r="D2403" t="s">
        <v>14</v>
      </c>
      <c r="E2403" s="4">
        <v>94</v>
      </c>
      <c r="F2403" s="4">
        <v>9</v>
      </c>
      <c r="G2403" s="4">
        <v>429</v>
      </c>
      <c r="H2403" s="4">
        <v>99</v>
      </c>
      <c r="I2403" s="4">
        <v>291</v>
      </c>
      <c r="J2403" s="6">
        <v>67.55</v>
      </c>
      <c r="K2403" s="4">
        <v>0.432</v>
      </c>
      <c r="L2403" s="4" t="s">
        <v>27</v>
      </c>
      <c r="M2403" s="4">
        <f>Inventory[[#This Row],[Daily_Demand]]*Inventory[[#This Row],[Lead_Time_Days]]</f>
        <v>846</v>
      </c>
      <c r="N2403" s="4">
        <f>MAX(0, Inventory[[#This Row],[Demand_Duration_Lead_time]]+Inventory[[#This Row],[Safety_Stock]]-Inventory[[#This Row],[Current_Inventory]])</f>
        <v>516</v>
      </c>
      <c r="O24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03" s="8">
        <f>Inventory[[#This Row],[Current_Inventory]]*Inventory[[#This Row],[Unit_Cost]]</f>
        <v>28978.949999999997</v>
      </c>
      <c r="Q2403" t="str">
        <f>IF(Inventory[[#This Row],[Stockout_Risk_Score]] &gt;= 0.8, "Critical",
   IF(Inventory[[#This Row],[Stockout_Risk_Score]] &gt;= 0.6, "High",
      IF(Inventory[[#This Row],[Stockout_Risk_Score]] &gt;= 0.3, "Medium", "Low")
   )
)</f>
        <v>Medium</v>
      </c>
      <c r="R2403">
        <f>Inventory[[#This Row],[Lead_Time_Days]]*0.8</f>
        <v>7.2</v>
      </c>
      <c r="S2403">
        <f>MAX(0,Inventory[[#This Row],[Daily_Demand]]*Inventory[[#This Row],[Adj_Lead_Time]]+Inventory[[#This Row],[Safety_Stock]]-Inventory[[#This Row],[Current_Inventory]])</f>
        <v>346.80000000000007</v>
      </c>
    </row>
    <row r="2404" spans="1:19" x14ac:dyDescent="0.25">
      <c r="A2404">
        <v>2403</v>
      </c>
      <c r="B2404" t="s">
        <v>2425</v>
      </c>
      <c r="C2404" s="4" t="s">
        <v>26</v>
      </c>
      <c r="D2404" t="s">
        <v>22</v>
      </c>
      <c r="E2404" s="4">
        <v>197</v>
      </c>
      <c r="F2404" s="4">
        <v>6</v>
      </c>
      <c r="G2404" s="4">
        <v>386</v>
      </c>
      <c r="H2404" s="4">
        <v>227</v>
      </c>
      <c r="I2404" s="4">
        <v>371</v>
      </c>
      <c r="J2404" s="6">
        <v>1572.92</v>
      </c>
      <c r="K2404" s="4">
        <v>0.57199999999999995</v>
      </c>
      <c r="L2404" s="4" t="s">
        <v>27</v>
      </c>
      <c r="M2404" s="4">
        <f>Inventory[[#This Row],[Daily_Demand]]*Inventory[[#This Row],[Lead_Time_Days]]</f>
        <v>1182</v>
      </c>
      <c r="N2404" s="4">
        <f>MAX(0, Inventory[[#This Row],[Demand_Duration_Lead_time]]+Inventory[[#This Row],[Safety_Stock]]-Inventory[[#This Row],[Current_Inventory]])</f>
        <v>1023</v>
      </c>
      <c r="O24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04" s="8">
        <f>Inventory[[#This Row],[Current_Inventory]]*Inventory[[#This Row],[Unit_Cost]]</f>
        <v>607147.12</v>
      </c>
      <c r="Q2404" t="str">
        <f>IF(Inventory[[#This Row],[Stockout_Risk_Score]] &gt;= 0.8, "Critical",
   IF(Inventory[[#This Row],[Stockout_Risk_Score]] &gt;= 0.6, "High",
      IF(Inventory[[#This Row],[Stockout_Risk_Score]] &gt;= 0.3, "Medium", "Low")
   )
)</f>
        <v>Medium</v>
      </c>
      <c r="R2404">
        <f>Inventory[[#This Row],[Lead_Time_Days]]*0.8</f>
        <v>4.8000000000000007</v>
      </c>
      <c r="S2404">
        <f>MAX(0,Inventory[[#This Row],[Daily_Demand]]*Inventory[[#This Row],[Adj_Lead_Time]]+Inventory[[#This Row],[Safety_Stock]]-Inventory[[#This Row],[Current_Inventory]])</f>
        <v>786.60000000000014</v>
      </c>
    </row>
    <row r="2405" spans="1:19" x14ac:dyDescent="0.25">
      <c r="A2405">
        <v>2404</v>
      </c>
      <c r="B2405" t="s">
        <v>2426</v>
      </c>
      <c r="C2405" s="4" t="s">
        <v>26</v>
      </c>
      <c r="D2405" t="s">
        <v>14</v>
      </c>
      <c r="E2405" s="4">
        <v>164</v>
      </c>
      <c r="F2405" s="4">
        <v>3</v>
      </c>
      <c r="G2405" s="4">
        <v>794</v>
      </c>
      <c r="H2405" s="4">
        <v>195</v>
      </c>
      <c r="I2405" s="4">
        <v>102</v>
      </c>
      <c r="J2405" s="6">
        <v>1701.89</v>
      </c>
      <c r="K2405" s="4">
        <v>0.32100000000000001</v>
      </c>
      <c r="L2405" s="4" t="s">
        <v>15</v>
      </c>
      <c r="M2405" s="4">
        <f>Inventory[[#This Row],[Daily_Demand]]*Inventory[[#This Row],[Lead_Time_Days]]</f>
        <v>492</v>
      </c>
      <c r="N2405" s="4">
        <f>MAX(0, Inventory[[#This Row],[Demand_Duration_Lead_time]]+Inventory[[#This Row],[Safety_Stock]]-Inventory[[#This Row],[Current_Inventory]])</f>
        <v>0</v>
      </c>
      <c r="O24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05" s="8">
        <f>Inventory[[#This Row],[Current_Inventory]]*Inventory[[#This Row],[Unit_Cost]]</f>
        <v>1351300.6600000001</v>
      </c>
      <c r="Q2405" t="str">
        <f>IF(Inventory[[#This Row],[Stockout_Risk_Score]] &gt;= 0.8, "Critical",
   IF(Inventory[[#This Row],[Stockout_Risk_Score]] &gt;= 0.6, "High",
      IF(Inventory[[#This Row],[Stockout_Risk_Score]] &gt;= 0.3, "Medium", "Low")
   )
)</f>
        <v>Medium</v>
      </c>
      <c r="R2405">
        <f>Inventory[[#This Row],[Lead_Time_Days]]*0.8</f>
        <v>2.4000000000000004</v>
      </c>
      <c r="S2405">
        <f>MAX(0,Inventory[[#This Row],[Daily_Demand]]*Inventory[[#This Row],[Adj_Lead_Time]]+Inventory[[#This Row],[Safety_Stock]]-Inventory[[#This Row],[Current_Inventory]])</f>
        <v>0</v>
      </c>
    </row>
    <row r="2406" spans="1:19" x14ac:dyDescent="0.25">
      <c r="A2406">
        <v>2405</v>
      </c>
      <c r="B2406" t="s">
        <v>2427</v>
      </c>
      <c r="C2406" s="4" t="s">
        <v>26</v>
      </c>
      <c r="D2406" t="s">
        <v>22</v>
      </c>
      <c r="E2406" s="4">
        <v>125</v>
      </c>
      <c r="F2406" s="4">
        <v>4</v>
      </c>
      <c r="G2406" s="4">
        <v>132</v>
      </c>
      <c r="H2406" s="4">
        <v>218</v>
      </c>
      <c r="I2406" s="4">
        <v>314</v>
      </c>
      <c r="J2406" s="6">
        <v>1548.15</v>
      </c>
      <c r="K2406" s="4">
        <v>0.70399999999999996</v>
      </c>
      <c r="L2406" s="4" t="s">
        <v>27</v>
      </c>
      <c r="M2406" s="4">
        <f>Inventory[[#This Row],[Daily_Demand]]*Inventory[[#This Row],[Lead_Time_Days]]</f>
        <v>500</v>
      </c>
      <c r="N2406" s="4">
        <f>MAX(0, Inventory[[#This Row],[Demand_Duration_Lead_time]]+Inventory[[#This Row],[Safety_Stock]]-Inventory[[#This Row],[Current_Inventory]])</f>
        <v>586</v>
      </c>
      <c r="O24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06" s="8">
        <f>Inventory[[#This Row],[Current_Inventory]]*Inventory[[#This Row],[Unit_Cost]]</f>
        <v>204355.80000000002</v>
      </c>
      <c r="Q2406" t="str">
        <f>IF(Inventory[[#This Row],[Stockout_Risk_Score]] &gt;= 0.8, "Critical",
   IF(Inventory[[#This Row],[Stockout_Risk_Score]] &gt;= 0.6, "High",
      IF(Inventory[[#This Row],[Stockout_Risk_Score]] &gt;= 0.3, "Medium", "Low")
   )
)</f>
        <v>High</v>
      </c>
      <c r="R2406">
        <f>Inventory[[#This Row],[Lead_Time_Days]]*0.8</f>
        <v>3.2</v>
      </c>
      <c r="S2406">
        <f>MAX(0,Inventory[[#This Row],[Daily_Demand]]*Inventory[[#This Row],[Adj_Lead_Time]]+Inventory[[#This Row],[Safety_Stock]]-Inventory[[#This Row],[Current_Inventory]])</f>
        <v>486</v>
      </c>
    </row>
    <row r="2407" spans="1:19" x14ac:dyDescent="0.25">
      <c r="A2407">
        <v>2406</v>
      </c>
      <c r="B2407" t="s">
        <v>2428</v>
      </c>
      <c r="C2407" s="4" t="s">
        <v>13</v>
      </c>
      <c r="D2407" t="s">
        <v>18</v>
      </c>
      <c r="E2407" s="4">
        <v>153</v>
      </c>
      <c r="F2407" s="4">
        <v>2</v>
      </c>
      <c r="G2407" s="4">
        <v>183</v>
      </c>
      <c r="H2407" s="4">
        <v>60</v>
      </c>
      <c r="I2407" s="4">
        <v>118</v>
      </c>
      <c r="J2407" s="6">
        <v>195.08</v>
      </c>
      <c r="K2407" s="4">
        <v>0.65500000000000003</v>
      </c>
      <c r="L2407" s="4" t="s">
        <v>19</v>
      </c>
      <c r="M2407" s="4">
        <f>Inventory[[#This Row],[Daily_Demand]]*Inventory[[#This Row],[Lead_Time_Days]]</f>
        <v>306</v>
      </c>
      <c r="N2407" s="4">
        <f>MAX(0, Inventory[[#This Row],[Demand_Duration_Lead_time]]+Inventory[[#This Row],[Safety_Stock]]-Inventory[[#This Row],[Current_Inventory]])</f>
        <v>183</v>
      </c>
      <c r="O24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07" s="8">
        <f>Inventory[[#This Row],[Current_Inventory]]*Inventory[[#This Row],[Unit_Cost]]</f>
        <v>35699.64</v>
      </c>
      <c r="Q2407" t="str">
        <f>IF(Inventory[[#This Row],[Stockout_Risk_Score]] &gt;= 0.8, "Critical",
   IF(Inventory[[#This Row],[Stockout_Risk_Score]] &gt;= 0.6, "High",
      IF(Inventory[[#This Row],[Stockout_Risk_Score]] &gt;= 0.3, "Medium", "Low")
   )
)</f>
        <v>High</v>
      </c>
      <c r="R2407">
        <f>Inventory[[#This Row],[Lead_Time_Days]]*0.8</f>
        <v>1.6</v>
      </c>
      <c r="S2407">
        <f>MAX(0,Inventory[[#This Row],[Daily_Demand]]*Inventory[[#This Row],[Adj_Lead_Time]]+Inventory[[#This Row],[Safety_Stock]]-Inventory[[#This Row],[Current_Inventory]])</f>
        <v>121.80000000000001</v>
      </c>
    </row>
    <row r="2408" spans="1:19" x14ac:dyDescent="0.25">
      <c r="A2408">
        <v>2407</v>
      </c>
      <c r="B2408" t="s">
        <v>2429</v>
      </c>
      <c r="C2408" s="4" t="s">
        <v>41</v>
      </c>
      <c r="D2408" t="s">
        <v>18</v>
      </c>
      <c r="E2408" s="4">
        <v>150</v>
      </c>
      <c r="F2408" s="4">
        <v>3</v>
      </c>
      <c r="G2408" s="4">
        <v>23</v>
      </c>
      <c r="H2408" s="4">
        <v>297</v>
      </c>
      <c r="I2408" s="4">
        <v>89</v>
      </c>
      <c r="J2408" s="6">
        <v>1536.33</v>
      </c>
      <c r="K2408" s="4">
        <v>0.39700000000000002</v>
      </c>
      <c r="L2408" s="4" t="s">
        <v>19</v>
      </c>
      <c r="M2408" s="4">
        <f>Inventory[[#This Row],[Daily_Demand]]*Inventory[[#This Row],[Lead_Time_Days]]</f>
        <v>450</v>
      </c>
      <c r="N2408" s="4">
        <f>MAX(0, Inventory[[#This Row],[Demand_Duration_Lead_time]]+Inventory[[#This Row],[Safety_Stock]]-Inventory[[#This Row],[Current_Inventory]])</f>
        <v>724</v>
      </c>
      <c r="O24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08" s="8">
        <f>Inventory[[#This Row],[Current_Inventory]]*Inventory[[#This Row],[Unit_Cost]]</f>
        <v>35335.589999999997</v>
      </c>
      <c r="Q2408" t="str">
        <f>IF(Inventory[[#This Row],[Stockout_Risk_Score]] &gt;= 0.8, "Critical",
   IF(Inventory[[#This Row],[Stockout_Risk_Score]] &gt;= 0.6, "High",
      IF(Inventory[[#This Row],[Stockout_Risk_Score]] &gt;= 0.3, "Medium", "Low")
   )
)</f>
        <v>Medium</v>
      </c>
      <c r="R2408">
        <f>Inventory[[#This Row],[Lead_Time_Days]]*0.8</f>
        <v>2.4000000000000004</v>
      </c>
      <c r="S2408">
        <f>MAX(0,Inventory[[#This Row],[Daily_Demand]]*Inventory[[#This Row],[Adj_Lead_Time]]+Inventory[[#This Row],[Safety_Stock]]-Inventory[[#This Row],[Current_Inventory]])</f>
        <v>634</v>
      </c>
    </row>
    <row r="2409" spans="1:19" x14ac:dyDescent="0.25">
      <c r="A2409">
        <v>2408</v>
      </c>
      <c r="B2409" t="s">
        <v>2430</v>
      </c>
      <c r="C2409" s="4" t="s">
        <v>41</v>
      </c>
      <c r="D2409" t="s">
        <v>18</v>
      </c>
      <c r="E2409" s="4">
        <v>64</v>
      </c>
      <c r="F2409" s="4">
        <v>2</v>
      </c>
      <c r="G2409" s="4">
        <v>649</v>
      </c>
      <c r="H2409" s="4">
        <v>97</v>
      </c>
      <c r="I2409" s="4">
        <v>233</v>
      </c>
      <c r="J2409" s="6">
        <v>139.25</v>
      </c>
      <c r="K2409" s="4">
        <v>0.27600000000000002</v>
      </c>
      <c r="L2409" s="4" t="s">
        <v>19</v>
      </c>
      <c r="M2409" s="4">
        <f>Inventory[[#This Row],[Daily_Demand]]*Inventory[[#This Row],[Lead_Time_Days]]</f>
        <v>128</v>
      </c>
      <c r="N2409" s="4">
        <f>MAX(0, Inventory[[#This Row],[Demand_Duration_Lead_time]]+Inventory[[#This Row],[Safety_Stock]]-Inventory[[#This Row],[Current_Inventory]])</f>
        <v>0</v>
      </c>
      <c r="O24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409" s="8">
        <f>Inventory[[#This Row],[Current_Inventory]]*Inventory[[#This Row],[Unit_Cost]]</f>
        <v>90373.25</v>
      </c>
      <c r="Q2409" t="str">
        <f>IF(Inventory[[#This Row],[Stockout_Risk_Score]] &gt;= 0.8, "Critical",
   IF(Inventory[[#This Row],[Stockout_Risk_Score]] &gt;= 0.6, "High",
      IF(Inventory[[#This Row],[Stockout_Risk_Score]] &gt;= 0.3, "Medium", "Low")
   )
)</f>
        <v>Low</v>
      </c>
      <c r="R2409">
        <f>Inventory[[#This Row],[Lead_Time_Days]]*0.8</f>
        <v>1.6</v>
      </c>
      <c r="S2409">
        <f>MAX(0,Inventory[[#This Row],[Daily_Demand]]*Inventory[[#This Row],[Adj_Lead_Time]]+Inventory[[#This Row],[Safety_Stock]]-Inventory[[#This Row],[Current_Inventory]])</f>
        <v>0</v>
      </c>
    </row>
    <row r="2410" spans="1:19" x14ac:dyDescent="0.25">
      <c r="A2410">
        <v>2409</v>
      </c>
      <c r="B2410" t="s">
        <v>2431</v>
      </c>
      <c r="C2410" s="4" t="s">
        <v>26</v>
      </c>
      <c r="D2410" t="s">
        <v>14</v>
      </c>
      <c r="E2410" s="4">
        <v>126</v>
      </c>
      <c r="F2410" s="4">
        <v>3</v>
      </c>
      <c r="G2410" s="4">
        <v>42</v>
      </c>
      <c r="H2410" s="4">
        <v>145</v>
      </c>
      <c r="I2410" s="4">
        <v>182</v>
      </c>
      <c r="J2410" s="6">
        <v>255.91</v>
      </c>
      <c r="K2410" s="4">
        <v>0.61399999999999999</v>
      </c>
      <c r="L2410" s="4" t="s">
        <v>27</v>
      </c>
      <c r="M2410" s="4">
        <f>Inventory[[#This Row],[Daily_Demand]]*Inventory[[#This Row],[Lead_Time_Days]]</f>
        <v>378</v>
      </c>
      <c r="N2410" s="4">
        <f>MAX(0, Inventory[[#This Row],[Demand_Duration_Lead_time]]+Inventory[[#This Row],[Safety_Stock]]-Inventory[[#This Row],[Current_Inventory]])</f>
        <v>481</v>
      </c>
      <c r="O24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10" s="8">
        <f>Inventory[[#This Row],[Current_Inventory]]*Inventory[[#This Row],[Unit_Cost]]</f>
        <v>10748.22</v>
      </c>
      <c r="Q2410" t="str">
        <f>IF(Inventory[[#This Row],[Stockout_Risk_Score]] &gt;= 0.8, "Critical",
   IF(Inventory[[#This Row],[Stockout_Risk_Score]] &gt;= 0.6, "High",
      IF(Inventory[[#This Row],[Stockout_Risk_Score]] &gt;= 0.3, "Medium", "Low")
   )
)</f>
        <v>High</v>
      </c>
      <c r="R2410">
        <f>Inventory[[#This Row],[Lead_Time_Days]]*0.8</f>
        <v>2.4000000000000004</v>
      </c>
      <c r="S2410">
        <f>MAX(0,Inventory[[#This Row],[Daily_Demand]]*Inventory[[#This Row],[Adj_Lead_Time]]+Inventory[[#This Row],[Safety_Stock]]-Inventory[[#This Row],[Current_Inventory]])</f>
        <v>405.40000000000003</v>
      </c>
    </row>
    <row r="2411" spans="1:19" x14ac:dyDescent="0.25">
      <c r="A2411">
        <v>2410</v>
      </c>
      <c r="B2411" t="s">
        <v>2432</v>
      </c>
      <c r="C2411" s="4" t="s">
        <v>17</v>
      </c>
      <c r="D2411" t="s">
        <v>22</v>
      </c>
      <c r="E2411" s="4">
        <v>145</v>
      </c>
      <c r="F2411" s="4">
        <v>4</v>
      </c>
      <c r="G2411" s="4">
        <v>764</v>
      </c>
      <c r="H2411" s="4">
        <v>167</v>
      </c>
      <c r="I2411" s="4">
        <v>105</v>
      </c>
      <c r="J2411" s="6">
        <v>908.93</v>
      </c>
      <c r="K2411" s="4">
        <v>0.94299999999999995</v>
      </c>
      <c r="L2411" s="4" t="s">
        <v>27</v>
      </c>
      <c r="M2411" s="4">
        <f>Inventory[[#This Row],[Daily_Demand]]*Inventory[[#This Row],[Lead_Time_Days]]</f>
        <v>580</v>
      </c>
      <c r="N2411" s="4">
        <f>MAX(0, Inventory[[#This Row],[Demand_Duration_Lead_time]]+Inventory[[#This Row],[Safety_Stock]]-Inventory[[#This Row],[Current_Inventory]])</f>
        <v>0</v>
      </c>
      <c r="O24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11" s="8">
        <f>Inventory[[#This Row],[Current_Inventory]]*Inventory[[#This Row],[Unit_Cost]]</f>
        <v>694422.52</v>
      </c>
      <c r="Q2411" t="str">
        <f>IF(Inventory[[#This Row],[Stockout_Risk_Score]] &gt;= 0.8, "Critical",
   IF(Inventory[[#This Row],[Stockout_Risk_Score]] &gt;= 0.6, "High",
      IF(Inventory[[#This Row],[Stockout_Risk_Score]] &gt;= 0.3, "Medium", "Low")
   )
)</f>
        <v>Critical</v>
      </c>
      <c r="R2411">
        <f>Inventory[[#This Row],[Lead_Time_Days]]*0.8</f>
        <v>3.2</v>
      </c>
      <c r="S2411">
        <f>MAX(0,Inventory[[#This Row],[Daily_Demand]]*Inventory[[#This Row],[Adj_Lead_Time]]+Inventory[[#This Row],[Safety_Stock]]-Inventory[[#This Row],[Current_Inventory]])</f>
        <v>0</v>
      </c>
    </row>
    <row r="2412" spans="1:19" x14ac:dyDescent="0.25">
      <c r="A2412">
        <v>2411</v>
      </c>
      <c r="B2412" t="s">
        <v>2433</v>
      </c>
      <c r="C2412" s="4" t="s">
        <v>41</v>
      </c>
      <c r="D2412" t="s">
        <v>14</v>
      </c>
      <c r="E2412" s="4">
        <v>156</v>
      </c>
      <c r="F2412" s="4">
        <v>2</v>
      </c>
      <c r="G2412" s="4">
        <v>621</v>
      </c>
      <c r="H2412" s="4">
        <v>291</v>
      </c>
      <c r="I2412" s="4">
        <v>304</v>
      </c>
      <c r="J2412" s="6">
        <v>978.49</v>
      </c>
      <c r="K2412" s="4">
        <v>0.13300000000000001</v>
      </c>
      <c r="L2412" s="4" t="s">
        <v>19</v>
      </c>
      <c r="M2412" s="4">
        <f>Inventory[[#This Row],[Daily_Demand]]*Inventory[[#This Row],[Lead_Time_Days]]</f>
        <v>312</v>
      </c>
      <c r="N2412" s="4">
        <f>MAX(0, Inventory[[#This Row],[Demand_Duration_Lead_time]]+Inventory[[#This Row],[Safety_Stock]]-Inventory[[#This Row],[Current_Inventory]])</f>
        <v>0</v>
      </c>
      <c r="O24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12" s="8">
        <f>Inventory[[#This Row],[Current_Inventory]]*Inventory[[#This Row],[Unit_Cost]]</f>
        <v>607642.29</v>
      </c>
      <c r="Q2412" t="str">
        <f>IF(Inventory[[#This Row],[Stockout_Risk_Score]] &gt;= 0.8, "Critical",
   IF(Inventory[[#This Row],[Stockout_Risk_Score]] &gt;= 0.6, "High",
      IF(Inventory[[#This Row],[Stockout_Risk_Score]] &gt;= 0.3, "Medium", "Low")
   )
)</f>
        <v>Low</v>
      </c>
      <c r="R2412">
        <f>Inventory[[#This Row],[Lead_Time_Days]]*0.8</f>
        <v>1.6</v>
      </c>
      <c r="S2412">
        <f>MAX(0,Inventory[[#This Row],[Daily_Demand]]*Inventory[[#This Row],[Adj_Lead_Time]]+Inventory[[#This Row],[Safety_Stock]]-Inventory[[#This Row],[Current_Inventory]])</f>
        <v>0</v>
      </c>
    </row>
    <row r="2413" spans="1:19" x14ac:dyDescent="0.25">
      <c r="A2413">
        <v>2412</v>
      </c>
      <c r="B2413" t="s">
        <v>2434</v>
      </c>
      <c r="C2413" s="4" t="s">
        <v>13</v>
      </c>
      <c r="D2413" t="s">
        <v>18</v>
      </c>
      <c r="E2413" s="4">
        <v>34</v>
      </c>
      <c r="F2413" s="4">
        <v>12</v>
      </c>
      <c r="G2413" s="4">
        <v>786</v>
      </c>
      <c r="H2413" s="4">
        <v>164</v>
      </c>
      <c r="I2413" s="4">
        <v>54</v>
      </c>
      <c r="J2413" s="6">
        <v>1641.43</v>
      </c>
      <c r="K2413" s="4">
        <v>0.79900000000000004</v>
      </c>
      <c r="L2413" s="4" t="s">
        <v>27</v>
      </c>
      <c r="M2413" s="4">
        <f>Inventory[[#This Row],[Daily_Demand]]*Inventory[[#This Row],[Lead_Time_Days]]</f>
        <v>408</v>
      </c>
      <c r="N2413" s="4">
        <f>MAX(0, Inventory[[#This Row],[Demand_Duration_Lead_time]]+Inventory[[#This Row],[Safety_Stock]]-Inventory[[#This Row],[Current_Inventory]])</f>
        <v>0</v>
      </c>
      <c r="O24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13" s="8">
        <f>Inventory[[#This Row],[Current_Inventory]]*Inventory[[#This Row],[Unit_Cost]]</f>
        <v>1290163.98</v>
      </c>
      <c r="Q2413" t="str">
        <f>IF(Inventory[[#This Row],[Stockout_Risk_Score]] &gt;= 0.8, "Critical",
   IF(Inventory[[#This Row],[Stockout_Risk_Score]] &gt;= 0.6, "High",
      IF(Inventory[[#This Row],[Stockout_Risk_Score]] &gt;= 0.3, "Medium", "Low")
   )
)</f>
        <v>High</v>
      </c>
      <c r="R2413">
        <f>Inventory[[#This Row],[Lead_Time_Days]]*0.8</f>
        <v>9.6000000000000014</v>
      </c>
      <c r="S2413">
        <f>MAX(0,Inventory[[#This Row],[Daily_Demand]]*Inventory[[#This Row],[Adj_Lead_Time]]+Inventory[[#This Row],[Safety_Stock]]-Inventory[[#This Row],[Current_Inventory]])</f>
        <v>0</v>
      </c>
    </row>
    <row r="2414" spans="1:19" x14ac:dyDescent="0.25">
      <c r="A2414">
        <v>2413</v>
      </c>
      <c r="B2414" t="s">
        <v>2435</v>
      </c>
      <c r="C2414" s="4" t="s">
        <v>21</v>
      </c>
      <c r="D2414" t="s">
        <v>14</v>
      </c>
      <c r="E2414" s="4">
        <v>134</v>
      </c>
      <c r="F2414" s="4">
        <v>10</v>
      </c>
      <c r="G2414" s="4">
        <v>111</v>
      </c>
      <c r="H2414" s="4">
        <v>229</v>
      </c>
      <c r="I2414" s="4">
        <v>118</v>
      </c>
      <c r="J2414" s="6">
        <v>1375.08</v>
      </c>
      <c r="K2414" s="4">
        <v>0.54300000000000004</v>
      </c>
      <c r="L2414" s="4" t="s">
        <v>15</v>
      </c>
      <c r="M2414" s="4">
        <f>Inventory[[#This Row],[Daily_Demand]]*Inventory[[#This Row],[Lead_Time_Days]]</f>
        <v>1340</v>
      </c>
      <c r="N2414" s="4">
        <f>MAX(0, Inventory[[#This Row],[Demand_Duration_Lead_time]]+Inventory[[#This Row],[Safety_Stock]]-Inventory[[#This Row],[Current_Inventory]])</f>
        <v>1458</v>
      </c>
      <c r="O24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14" s="8">
        <f>Inventory[[#This Row],[Current_Inventory]]*Inventory[[#This Row],[Unit_Cost]]</f>
        <v>152633.88</v>
      </c>
      <c r="Q2414" t="str">
        <f>IF(Inventory[[#This Row],[Stockout_Risk_Score]] &gt;= 0.8, "Critical",
   IF(Inventory[[#This Row],[Stockout_Risk_Score]] &gt;= 0.6, "High",
      IF(Inventory[[#This Row],[Stockout_Risk_Score]] &gt;= 0.3, "Medium", "Low")
   )
)</f>
        <v>Medium</v>
      </c>
      <c r="R2414">
        <f>Inventory[[#This Row],[Lead_Time_Days]]*0.8</f>
        <v>8</v>
      </c>
      <c r="S2414">
        <f>MAX(0,Inventory[[#This Row],[Daily_Demand]]*Inventory[[#This Row],[Adj_Lead_Time]]+Inventory[[#This Row],[Safety_Stock]]-Inventory[[#This Row],[Current_Inventory]])</f>
        <v>1190</v>
      </c>
    </row>
    <row r="2415" spans="1:19" x14ac:dyDescent="0.25">
      <c r="A2415">
        <v>2414</v>
      </c>
      <c r="B2415" t="s">
        <v>2436</v>
      </c>
      <c r="C2415" s="4" t="s">
        <v>21</v>
      </c>
      <c r="D2415" t="s">
        <v>18</v>
      </c>
      <c r="E2415" s="4">
        <v>87</v>
      </c>
      <c r="F2415" s="4">
        <v>11</v>
      </c>
      <c r="G2415" s="4">
        <v>488</v>
      </c>
      <c r="H2415" s="4">
        <v>176</v>
      </c>
      <c r="I2415" s="4">
        <v>101</v>
      </c>
      <c r="J2415" s="6">
        <v>348.97</v>
      </c>
      <c r="K2415" s="4">
        <v>0.52600000000000002</v>
      </c>
      <c r="L2415" s="4" t="s">
        <v>19</v>
      </c>
      <c r="M2415" s="4">
        <f>Inventory[[#This Row],[Daily_Demand]]*Inventory[[#This Row],[Lead_Time_Days]]</f>
        <v>957</v>
      </c>
      <c r="N2415" s="4">
        <f>MAX(0, Inventory[[#This Row],[Demand_Duration_Lead_time]]+Inventory[[#This Row],[Safety_Stock]]-Inventory[[#This Row],[Current_Inventory]])</f>
        <v>645</v>
      </c>
      <c r="O24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15" s="8">
        <f>Inventory[[#This Row],[Current_Inventory]]*Inventory[[#This Row],[Unit_Cost]]</f>
        <v>170297.36000000002</v>
      </c>
      <c r="Q2415" t="str">
        <f>IF(Inventory[[#This Row],[Stockout_Risk_Score]] &gt;= 0.8, "Critical",
   IF(Inventory[[#This Row],[Stockout_Risk_Score]] &gt;= 0.6, "High",
      IF(Inventory[[#This Row],[Stockout_Risk_Score]] &gt;= 0.3, "Medium", "Low")
   )
)</f>
        <v>Medium</v>
      </c>
      <c r="R2415">
        <f>Inventory[[#This Row],[Lead_Time_Days]]*0.8</f>
        <v>8.8000000000000007</v>
      </c>
      <c r="S2415">
        <f>MAX(0,Inventory[[#This Row],[Daily_Demand]]*Inventory[[#This Row],[Adj_Lead_Time]]+Inventory[[#This Row],[Safety_Stock]]-Inventory[[#This Row],[Current_Inventory]])</f>
        <v>453.6</v>
      </c>
    </row>
    <row r="2416" spans="1:19" x14ac:dyDescent="0.25">
      <c r="A2416">
        <v>2415</v>
      </c>
      <c r="B2416" t="s">
        <v>2437</v>
      </c>
      <c r="C2416" s="4" t="s">
        <v>21</v>
      </c>
      <c r="D2416" t="s">
        <v>18</v>
      </c>
      <c r="E2416" s="4">
        <v>115</v>
      </c>
      <c r="F2416" s="4">
        <v>6</v>
      </c>
      <c r="G2416" s="4">
        <v>174</v>
      </c>
      <c r="H2416" s="4">
        <v>188</v>
      </c>
      <c r="I2416" s="4">
        <v>378</v>
      </c>
      <c r="J2416" s="6">
        <v>490.99</v>
      </c>
      <c r="K2416" s="4">
        <v>0.96199999999999997</v>
      </c>
      <c r="L2416" s="4" t="s">
        <v>15</v>
      </c>
      <c r="M2416" s="4">
        <f>Inventory[[#This Row],[Daily_Demand]]*Inventory[[#This Row],[Lead_Time_Days]]</f>
        <v>690</v>
      </c>
      <c r="N2416" s="4">
        <f>MAX(0, Inventory[[#This Row],[Demand_Duration_Lead_time]]+Inventory[[#This Row],[Safety_Stock]]-Inventory[[#This Row],[Current_Inventory]])</f>
        <v>704</v>
      </c>
      <c r="O24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16" s="8">
        <f>Inventory[[#This Row],[Current_Inventory]]*Inventory[[#This Row],[Unit_Cost]]</f>
        <v>85432.26</v>
      </c>
      <c r="Q2416" t="str">
        <f>IF(Inventory[[#This Row],[Stockout_Risk_Score]] &gt;= 0.8, "Critical",
   IF(Inventory[[#This Row],[Stockout_Risk_Score]] &gt;= 0.6, "High",
      IF(Inventory[[#This Row],[Stockout_Risk_Score]] &gt;= 0.3, "Medium", "Low")
   )
)</f>
        <v>Critical</v>
      </c>
      <c r="R2416">
        <f>Inventory[[#This Row],[Lead_Time_Days]]*0.8</f>
        <v>4.8000000000000007</v>
      </c>
      <c r="S2416">
        <f>MAX(0,Inventory[[#This Row],[Daily_Demand]]*Inventory[[#This Row],[Adj_Lead_Time]]+Inventory[[#This Row],[Safety_Stock]]-Inventory[[#This Row],[Current_Inventory]])</f>
        <v>566.00000000000011</v>
      </c>
    </row>
    <row r="2417" spans="1:19" x14ac:dyDescent="0.25">
      <c r="A2417">
        <v>2416</v>
      </c>
      <c r="B2417" t="s">
        <v>2438</v>
      </c>
      <c r="C2417" s="4" t="s">
        <v>17</v>
      </c>
      <c r="D2417" t="s">
        <v>18</v>
      </c>
      <c r="E2417" s="4">
        <v>112</v>
      </c>
      <c r="F2417" s="4">
        <v>9</v>
      </c>
      <c r="G2417" s="4">
        <v>646</v>
      </c>
      <c r="H2417" s="4">
        <v>59</v>
      </c>
      <c r="I2417" s="4">
        <v>147</v>
      </c>
      <c r="J2417" s="6">
        <v>607.07000000000005</v>
      </c>
      <c r="K2417" s="4">
        <v>0.60599999999999998</v>
      </c>
      <c r="L2417" s="4" t="s">
        <v>15</v>
      </c>
      <c r="M2417" s="4">
        <f>Inventory[[#This Row],[Daily_Demand]]*Inventory[[#This Row],[Lead_Time_Days]]</f>
        <v>1008</v>
      </c>
      <c r="N2417" s="4">
        <f>MAX(0, Inventory[[#This Row],[Demand_Duration_Lead_time]]+Inventory[[#This Row],[Safety_Stock]]-Inventory[[#This Row],[Current_Inventory]])</f>
        <v>421</v>
      </c>
      <c r="O24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17" s="8">
        <f>Inventory[[#This Row],[Current_Inventory]]*Inventory[[#This Row],[Unit_Cost]]</f>
        <v>392167.22000000003</v>
      </c>
      <c r="Q2417" t="str">
        <f>IF(Inventory[[#This Row],[Stockout_Risk_Score]] &gt;= 0.8, "Critical",
   IF(Inventory[[#This Row],[Stockout_Risk_Score]] &gt;= 0.6, "High",
      IF(Inventory[[#This Row],[Stockout_Risk_Score]] &gt;= 0.3, "Medium", "Low")
   )
)</f>
        <v>High</v>
      </c>
      <c r="R2417">
        <f>Inventory[[#This Row],[Lead_Time_Days]]*0.8</f>
        <v>7.2</v>
      </c>
      <c r="S2417">
        <f>MAX(0,Inventory[[#This Row],[Daily_Demand]]*Inventory[[#This Row],[Adj_Lead_Time]]+Inventory[[#This Row],[Safety_Stock]]-Inventory[[#This Row],[Current_Inventory]])</f>
        <v>219.39999999999998</v>
      </c>
    </row>
    <row r="2418" spans="1:19" x14ac:dyDescent="0.25">
      <c r="A2418">
        <v>2417</v>
      </c>
      <c r="B2418" t="s">
        <v>2439</v>
      </c>
      <c r="C2418" s="4" t="s">
        <v>26</v>
      </c>
      <c r="D2418" t="s">
        <v>22</v>
      </c>
      <c r="E2418" s="4">
        <v>115</v>
      </c>
      <c r="F2418" s="4">
        <v>6</v>
      </c>
      <c r="G2418" s="4">
        <v>226</v>
      </c>
      <c r="H2418" s="4">
        <v>96</v>
      </c>
      <c r="I2418" s="4">
        <v>210</v>
      </c>
      <c r="J2418" s="6">
        <v>291.16000000000003</v>
      </c>
      <c r="K2418" s="4">
        <v>0.83099999999999996</v>
      </c>
      <c r="L2418" s="4" t="s">
        <v>27</v>
      </c>
      <c r="M2418" s="4">
        <f>Inventory[[#This Row],[Daily_Demand]]*Inventory[[#This Row],[Lead_Time_Days]]</f>
        <v>690</v>
      </c>
      <c r="N2418" s="4">
        <f>MAX(0, Inventory[[#This Row],[Demand_Duration_Lead_time]]+Inventory[[#This Row],[Safety_Stock]]-Inventory[[#This Row],[Current_Inventory]])</f>
        <v>560</v>
      </c>
      <c r="O24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18" s="8">
        <f>Inventory[[#This Row],[Current_Inventory]]*Inventory[[#This Row],[Unit_Cost]]</f>
        <v>65802.16</v>
      </c>
      <c r="Q2418" t="str">
        <f>IF(Inventory[[#This Row],[Stockout_Risk_Score]] &gt;= 0.8, "Critical",
   IF(Inventory[[#This Row],[Stockout_Risk_Score]] &gt;= 0.6, "High",
      IF(Inventory[[#This Row],[Stockout_Risk_Score]] &gt;= 0.3, "Medium", "Low")
   )
)</f>
        <v>Critical</v>
      </c>
      <c r="R2418">
        <f>Inventory[[#This Row],[Lead_Time_Days]]*0.8</f>
        <v>4.8000000000000007</v>
      </c>
      <c r="S2418">
        <f>MAX(0,Inventory[[#This Row],[Daily_Demand]]*Inventory[[#This Row],[Adj_Lead_Time]]+Inventory[[#This Row],[Safety_Stock]]-Inventory[[#This Row],[Current_Inventory]])</f>
        <v>422.00000000000011</v>
      </c>
    </row>
    <row r="2419" spans="1:19" x14ac:dyDescent="0.25">
      <c r="A2419">
        <v>2418</v>
      </c>
      <c r="B2419" t="s">
        <v>2440</v>
      </c>
      <c r="C2419" s="4" t="s">
        <v>13</v>
      </c>
      <c r="D2419" t="s">
        <v>22</v>
      </c>
      <c r="E2419" s="4">
        <v>29</v>
      </c>
      <c r="F2419" s="4">
        <v>9</v>
      </c>
      <c r="G2419" s="4">
        <v>100</v>
      </c>
      <c r="H2419" s="4">
        <v>42</v>
      </c>
      <c r="I2419" s="4">
        <v>320</v>
      </c>
      <c r="J2419" s="6">
        <v>610.91</v>
      </c>
      <c r="K2419" s="4">
        <v>0.51400000000000001</v>
      </c>
      <c r="L2419" s="4" t="s">
        <v>27</v>
      </c>
      <c r="M2419" s="4">
        <f>Inventory[[#This Row],[Daily_Demand]]*Inventory[[#This Row],[Lead_Time_Days]]</f>
        <v>261</v>
      </c>
      <c r="N2419" s="4">
        <f>MAX(0, Inventory[[#This Row],[Demand_Duration_Lead_time]]+Inventory[[#This Row],[Safety_Stock]]-Inventory[[#This Row],[Current_Inventory]])</f>
        <v>203</v>
      </c>
      <c r="O24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19" s="8">
        <f>Inventory[[#This Row],[Current_Inventory]]*Inventory[[#This Row],[Unit_Cost]]</f>
        <v>61091</v>
      </c>
      <c r="Q2419" t="str">
        <f>IF(Inventory[[#This Row],[Stockout_Risk_Score]] &gt;= 0.8, "Critical",
   IF(Inventory[[#This Row],[Stockout_Risk_Score]] &gt;= 0.6, "High",
      IF(Inventory[[#This Row],[Stockout_Risk_Score]] &gt;= 0.3, "Medium", "Low")
   )
)</f>
        <v>Medium</v>
      </c>
      <c r="R2419">
        <f>Inventory[[#This Row],[Lead_Time_Days]]*0.8</f>
        <v>7.2</v>
      </c>
      <c r="S2419">
        <f>MAX(0,Inventory[[#This Row],[Daily_Demand]]*Inventory[[#This Row],[Adj_Lead_Time]]+Inventory[[#This Row],[Safety_Stock]]-Inventory[[#This Row],[Current_Inventory]])</f>
        <v>150.80000000000001</v>
      </c>
    </row>
    <row r="2420" spans="1:19" x14ac:dyDescent="0.25">
      <c r="A2420">
        <v>2419</v>
      </c>
      <c r="B2420" t="s">
        <v>2441</v>
      </c>
      <c r="C2420" s="4" t="s">
        <v>17</v>
      </c>
      <c r="D2420" t="s">
        <v>18</v>
      </c>
      <c r="E2420" s="4">
        <v>54</v>
      </c>
      <c r="F2420" s="4">
        <v>8</v>
      </c>
      <c r="G2420" s="4">
        <v>634</v>
      </c>
      <c r="H2420" s="4">
        <v>284</v>
      </c>
      <c r="I2420" s="4">
        <v>114</v>
      </c>
      <c r="J2420" s="6">
        <v>1470.77</v>
      </c>
      <c r="K2420" s="4">
        <v>0.25</v>
      </c>
      <c r="L2420" s="4" t="s">
        <v>19</v>
      </c>
      <c r="M2420" s="4">
        <f>Inventory[[#This Row],[Daily_Demand]]*Inventory[[#This Row],[Lead_Time_Days]]</f>
        <v>432</v>
      </c>
      <c r="N2420" s="4">
        <f>MAX(0, Inventory[[#This Row],[Demand_Duration_Lead_time]]+Inventory[[#This Row],[Safety_Stock]]-Inventory[[#This Row],[Current_Inventory]])</f>
        <v>82</v>
      </c>
      <c r="O24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20" s="8">
        <f>Inventory[[#This Row],[Current_Inventory]]*Inventory[[#This Row],[Unit_Cost]]</f>
        <v>932468.17999999993</v>
      </c>
      <c r="Q2420" t="str">
        <f>IF(Inventory[[#This Row],[Stockout_Risk_Score]] &gt;= 0.8, "Critical",
   IF(Inventory[[#This Row],[Stockout_Risk_Score]] &gt;= 0.6, "High",
      IF(Inventory[[#This Row],[Stockout_Risk_Score]] &gt;= 0.3, "Medium", "Low")
   )
)</f>
        <v>Low</v>
      </c>
      <c r="R2420">
        <f>Inventory[[#This Row],[Lead_Time_Days]]*0.8</f>
        <v>6.4</v>
      </c>
      <c r="S2420">
        <f>MAX(0,Inventory[[#This Row],[Daily_Demand]]*Inventory[[#This Row],[Adj_Lead_Time]]+Inventory[[#This Row],[Safety_Stock]]-Inventory[[#This Row],[Current_Inventory]])</f>
        <v>0</v>
      </c>
    </row>
    <row r="2421" spans="1:19" x14ac:dyDescent="0.25">
      <c r="A2421">
        <v>2420</v>
      </c>
      <c r="B2421" t="s">
        <v>2442</v>
      </c>
      <c r="C2421" s="4" t="s">
        <v>13</v>
      </c>
      <c r="D2421" t="s">
        <v>14</v>
      </c>
      <c r="E2421" s="4">
        <v>18</v>
      </c>
      <c r="F2421" s="4">
        <v>13</v>
      </c>
      <c r="G2421" s="4">
        <v>502</v>
      </c>
      <c r="H2421" s="4">
        <v>150</v>
      </c>
      <c r="I2421" s="4">
        <v>376</v>
      </c>
      <c r="J2421" s="6">
        <v>520.73</v>
      </c>
      <c r="K2421" s="4">
        <v>0.69399999999999995</v>
      </c>
      <c r="L2421" s="4" t="s">
        <v>27</v>
      </c>
      <c r="M2421" s="4">
        <f>Inventory[[#This Row],[Daily_Demand]]*Inventory[[#This Row],[Lead_Time_Days]]</f>
        <v>234</v>
      </c>
      <c r="N2421" s="4">
        <f>MAX(0, Inventory[[#This Row],[Demand_Duration_Lead_time]]+Inventory[[#This Row],[Safety_Stock]]-Inventory[[#This Row],[Current_Inventory]])</f>
        <v>0</v>
      </c>
      <c r="O24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21" s="8">
        <f>Inventory[[#This Row],[Current_Inventory]]*Inventory[[#This Row],[Unit_Cost]]</f>
        <v>261406.46000000002</v>
      </c>
      <c r="Q2421" t="str">
        <f>IF(Inventory[[#This Row],[Stockout_Risk_Score]] &gt;= 0.8, "Critical",
   IF(Inventory[[#This Row],[Stockout_Risk_Score]] &gt;= 0.6, "High",
      IF(Inventory[[#This Row],[Stockout_Risk_Score]] &gt;= 0.3, "Medium", "Low")
   )
)</f>
        <v>High</v>
      </c>
      <c r="R2421">
        <f>Inventory[[#This Row],[Lead_Time_Days]]*0.8</f>
        <v>10.4</v>
      </c>
      <c r="S2421">
        <f>MAX(0,Inventory[[#This Row],[Daily_Demand]]*Inventory[[#This Row],[Adj_Lead_Time]]+Inventory[[#This Row],[Safety_Stock]]-Inventory[[#This Row],[Current_Inventory]])</f>
        <v>0</v>
      </c>
    </row>
    <row r="2422" spans="1:19" x14ac:dyDescent="0.25">
      <c r="A2422">
        <v>2421</v>
      </c>
      <c r="B2422" t="s">
        <v>2443</v>
      </c>
      <c r="C2422" s="4" t="s">
        <v>13</v>
      </c>
      <c r="D2422" t="s">
        <v>14</v>
      </c>
      <c r="E2422" s="4">
        <v>138</v>
      </c>
      <c r="F2422" s="4">
        <v>5</v>
      </c>
      <c r="G2422" s="4">
        <v>611</v>
      </c>
      <c r="H2422" s="4">
        <v>215</v>
      </c>
      <c r="I2422" s="4">
        <v>292</v>
      </c>
      <c r="J2422" s="6">
        <v>1678.95</v>
      </c>
      <c r="K2422" s="4">
        <v>0.92300000000000004</v>
      </c>
      <c r="L2422" s="4" t="s">
        <v>15</v>
      </c>
      <c r="M2422" s="4">
        <f>Inventory[[#This Row],[Daily_Demand]]*Inventory[[#This Row],[Lead_Time_Days]]</f>
        <v>690</v>
      </c>
      <c r="N2422" s="4">
        <f>MAX(0, Inventory[[#This Row],[Demand_Duration_Lead_time]]+Inventory[[#This Row],[Safety_Stock]]-Inventory[[#This Row],[Current_Inventory]])</f>
        <v>294</v>
      </c>
      <c r="O24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22" s="8">
        <f>Inventory[[#This Row],[Current_Inventory]]*Inventory[[#This Row],[Unit_Cost]]</f>
        <v>1025838.4500000001</v>
      </c>
      <c r="Q2422" t="str">
        <f>IF(Inventory[[#This Row],[Stockout_Risk_Score]] &gt;= 0.8, "Critical",
   IF(Inventory[[#This Row],[Stockout_Risk_Score]] &gt;= 0.6, "High",
      IF(Inventory[[#This Row],[Stockout_Risk_Score]] &gt;= 0.3, "Medium", "Low")
   )
)</f>
        <v>Critical</v>
      </c>
      <c r="R2422">
        <f>Inventory[[#This Row],[Lead_Time_Days]]*0.8</f>
        <v>4</v>
      </c>
      <c r="S2422">
        <f>MAX(0,Inventory[[#This Row],[Daily_Demand]]*Inventory[[#This Row],[Adj_Lead_Time]]+Inventory[[#This Row],[Safety_Stock]]-Inventory[[#This Row],[Current_Inventory]])</f>
        <v>156</v>
      </c>
    </row>
    <row r="2423" spans="1:19" x14ac:dyDescent="0.25">
      <c r="A2423">
        <v>2422</v>
      </c>
      <c r="B2423" t="s">
        <v>2444</v>
      </c>
      <c r="C2423" s="4" t="s">
        <v>26</v>
      </c>
      <c r="D2423" t="s">
        <v>22</v>
      </c>
      <c r="E2423" s="4">
        <v>80</v>
      </c>
      <c r="F2423" s="4">
        <v>8</v>
      </c>
      <c r="G2423" s="4">
        <v>426</v>
      </c>
      <c r="H2423" s="4">
        <v>233</v>
      </c>
      <c r="I2423" s="4">
        <v>311</v>
      </c>
      <c r="J2423" s="6">
        <v>965.56</v>
      </c>
      <c r="K2423" s="4">
        <v>0.84099999999999997</v>
      </c>
      <c r="L2423" s="4" t="s">
        <v>27</v>
      </c>
      <c r="M2423" s="4">
        <f>Inventory[[#This Row],[Daily_Demand]]*Inventory[[#This Row],[Lead_Time_Days]]</f>
        <v>640</v>
      </c>
      <c r="N2423" s="4">
        <f>MAX(0, Inventory[[#This Row],[Demand_Duration_Lead_time]]+Inventory[[#This Row],[Safety_Stock]]-Inventory[[#This Row],[Current_Inventory]])</f>
        <v>447</v>
      </c>
      <c r="O24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23" s="8">
        <f>Inventory[[#This Row],[Current_Inventory]]*Inventory[[#This Row],[Unit_Cost]]</f>
        <v>411328.56</v>
      </c>
      <c r="Q2423" t="str">
        <f>IF(Inventory[[#This Row],[Stockout_Risk_Score]] &gt;= 0.8, "Critical",
   IF(Inventory[[#This Row],[Stockout_Risk_Score]] &gt;= 0.6, "High",
      IF(Inventory[[#This Row],[Stockout_Risk_Score]] &gt;= 0.3, "Medium", "Low")
   )
)</f>
        <v>Critical</v>
      </c>
      <c r="R2423">
        <f>Inventory[[#This Row],[Lead_Time_Days]]*0.8</f>
        <v>6.4</v>
      </c>
      <c r="S2423">
        <f>MAX(0,Inventory[[#This Row],[Daily_Demand]]*Inventory[[#This Row],[Adj_Lead_Time]]+Inventory[[#This Row],[Safety_Stock]]-Inventory[[#This Row],[Current_Inventory]])</f>
        <v>319</v>
      </c>
    </row>
    <row r="2424" spans="1:19" x14ac:dyDescent="0.25">
      <c r="A2424">
        <v>2423</v>
      </c>
      <c r="B2424" t="s">
        <v>2445</v>
      </c>
      <c r="C2424" s="4" t="s">
        <v>21</v>
      </c>
      <c r="D2424" t="s">
        <v>18</v>
      </c>
      <c r="E2424" s="4">
        <v>88</v>
      </c>
      <c r="F2424" s="4">
        <v>7</v>
      </c>
      <c r="G2424" s="4">
        <v>122</v>
      </c>
      <c r="H2424" s="4">
        <v>122</v>
      </c>
      <c r="I2424" s="4">
        <v>261</v>
      </c>
      <c r="J2424" s="6">
        <v>679.72</v>
      </c>
      <c r="K2424" s="4">
        <v>0.19800000000000001</v>
      </c>
      <c r="L2424" s="4" t="s">
        <v>19</v>
      </c>
      <c r="M2424" s="4">
        <f>Inventory[[#This Row],[Daily_Demand]]*Inventory[[#This Row],[Lead_Time_Days]]</f>
        <v>616</v>
      </c>
      <c r="N2424" s="4">
        <f>MAX(0, Inventory[[#This Row],[Demand_Duration_Lead_time]]+Inventory[[#This Row],[Safety_Stock]]-Inventory[[#This Row],[Current_Inventory]])</f>
        <v>616</v>
      </c>
      <c r="O24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24" s="8">
        <f>Inventory[[#This Row],[Current_Inventory]]*Inventory[[#This Row],[Unit_Cost]]</f>
        <v>82925.84</v>
      </c>
      <c r="Q2424" t="str">
        <f>IF(Inventory[[#This Row],[Stockout_Risk_Score]] &gt;= 0.8, "Critical",
   IF(Inventory[[#This Row],[Stockout_Risk_Score]] &gt;= 0.6, "High",
      IF(Inventory[[#This Row],[Stockout_Risk_Score]] &gt;= 0.3, "Medium", "Low")
   )
)</f>
        <v>Low</v>
      </c>
      <c r="R2424">
        <f>Inventory[[#This Row],[Lead_Time_Days]]*0.8</f>
        <v>5.6000000000000005</v>
      </c>
      <c r="S2424">
        <f>MAX(0,Inventory[[#This Row],[Daily_Demand]]*Inventory[[#This Row],[Adj_Lead_Time]]+Inventory[[#This Row],[Safety_Stock]]-Inventory[[#This Row],[Current_Inventory]])</f>
        <v>492.80000000000007</v>
      </c>
    </row>
    <row r="2425" spans="1:19" x14ac:dyDescent="0.25">
      <c r="A2425">
        <v>2424</v>
      </c>
      <c r="B2425" t="s">
        <v>2446</v>
      </c>
      <c r="C2425" s="4" t="s">
        <v>26</v>
      </c>
      <c r="D2425" t="s">
        <v>14</v>
      </c>
      <c r="E2425" s="4">
        <v>91</v>
      </c>
      <c r="F2425" s="4">
        <v>4</v>
      </c>
      <c r="G2425" s="4">
        <v>259</v>
      </c>
      <c r="H2425" s="4">
        <v>287</v>
      </c>
      <c r="I2425" s="4">
        <v>203</v>
      </c>
      <c r="J2425" s="6">
        <v>854.22</v>
      </c>
      <c r="K2425" s="4">
        <v>0.317</v>
      </c>
      <c r="L2425" s="4" t="s">
        <v>27</v>
      </c>
      <c r="M2425" s="4">
        <f>Inventory[[#This Row],[Daily_Demand]]*Inventory[[#This Row],[Lead_Time_Days]]</f>
        <v>364</v>
      </c>
      <c r="N2425" s="4">
        <f>MAX(0, Inventory[[#This Row],[Demand_Duration_Lead_time]]+Inventory[[#This Row],[Safety_Stock]]-Inventory[[#This Row],[Current_Inventory]])</f>
        <v>392</v>
      </c>
      <c r="O24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25" s="8">
        <f>Inventory[[#This Row],[Current_Inventory]]*Inventory[[#This Row],[Unit_Cost]]</f>
        <v>221242.98</v>
      </c>
      <c r="Q2425" t="str">
        <f>IF(Inventory[[#This Row],[Stockout_Risk_Score]] &gt;= 0.8, "Critical",
   IF(Inventory[[#This Row],[Stockout_Risk_Score]] &gt;= 0.6, "High",
      IF(Inventory[[#This Row],[Stockout_Risk_Score]] &gt;= 0.3, "Medium", "Low")
   )
)</f>
        <v>Medium</v>
      </c>
      <c r="R2425">
        <f>Inventory[[#This Row],[Lead_Time_Days]]*0.8</f>
        <v>3.2</v>
      </c>
      <c r="S2425">
        <f>MAX(0,Inventory[[#This Row],[Daily_Demand]]*Inventory[[#This Row],[Adj_Lead_Time]]+Inventory[[#This Row],[Safety_Stock]]-Inventory[[#This Row],[Current_Inventory]])</f>
        <v>319.20000000000005</v>
      </c>
    </row>
    <row r="2426" spans="1:19" x14ac:dyDescent="0.25">
      <c r="A2426">
        <v>2425</v>
      </c>
      <c r="B2426" t="s">
        <v>2447</v>
      </c>
      <c r="C2426" s="4" t="s">
        <v>17</v>
      </c>
      <c r="D2426" t="s">
        <v>18</v>
      </c>
      <c r="E2426" s="4">
        <v>162</v>
      </c>
      <c r="F2426" s="4">
        <v>10</v>
      </c>
      <c r="G2426" s="4">
        <v>284</v>
      </c>
      <c r="H2426" s="4">
        <v>14</v>
      </c>
      <c r="I2426" s="4">
        <v>283</v>
      </c>
      <c r="J2426" s="6">
        <v>1433.52</v>
      </c>
      <c r="K2426" s="4">
        <v>0.51700000000000002</v>
      </c>
      <c r="L2426" s="4" t="s">
        <v>15</v>
      </c>
      <c r="M2426" s="4">
        <f>Inventory[[#This Row],[Daily_Demand]]*Inventory[[#This Row],[Lead_Time_Days]]</f>
        <v>1620</v>
      </c>
      <c r="N2426" s="4">
        <f>MAX(0, Inventory[[#This Row],[Demand_Duration_Lead_time]]+Inventory[[#This Row],[Safety_Stock]]-Inventory[[#This Row],[Current_Inventory]])</f>
        <v>1350</v>
      </c>
      <c r="O24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26" s="8">
        <f>Inventory[[#This Row],[Current_Inventory]]*Inventory[[#This Row],[Unit_Cost]]</f>
        <v>407119.68</v>
      </c>
      <c r="Q2426" t="str">
        <f>IF(Inventory[[#This Row],[Stockout_Risk_Score]] &gt;= 0.8, "Critical",
   IF(Inventory[[#This Row],[Stockout_Risk_Score]] &gt;= 0.6, "High",
      IF(Inventory[[#This Row],[Stockout_Risk_Score]] &gt;= 0.3, "Medium", "Low")
   )
)</f>
        <v>Medium</v>
      </c>
      <c r="R2426">
        <f>Inventory[[#This Row],[Lead_Time_Days]]*0.8</f>
        <v>8</v>
      </c>
      <c r="S2426">
        <f>MAX(0,Inventory[[#This Row],[Daily_Demand]]*Inventory[[#This Row],[Adj_Lead_Time]]+Inventory[[#This Row],[Safety_Stock]]-Inventory[[#This Row],[Current_Inventory]])</f>
        <v>1026</v>
      </c>
    </row>
    <row r="2427" spans="1:19" x14ac:dyDescent="0.25">
      <c r="A2427">
        <v>2426</v>
      </c>
      <c r="B2427" t="s">
        <v>2448</v>
      </c>
      <c r="C2427" s="4" t="s">
        <v>17</v>
      </c>
      <c r="D2427" t="s">
        <v>14</v>
      </c>
      <c r="E2427" s="4">
        <v>34</v>
      </c>
      <c r="F2427" s="4">
        <v>13</v>
      </c>
      <c r="G2427" s="4">
        <v>52</v>
      </c>
      <c r="H2427" s="4">
        <v>221</v>
      </c>
      <c r="I2427" s="4">
        <v>189</v>
      </c>
      <c r="J2427" s="6">
        <v>1057.75</v>
      </c>
      <c r="K2427" s="4">
        <v>0.57199999999999995</v>
      </c>
      <c r="L2427" s="4" t="s">
        <v>15</v>
      </c>
      <c r="M2427" s="4">
        <f>Inventory[[#This Row],[Daily_Demand]]*Inventory[[#This Row],[Lead_Time_Days]]</f>
        <v>442</v>
      </c>
      <c r="N2427" s="4">
        <f>MAX(0, Inventory[[#This Row],[Demand_Duration_Lead_time]]+Inventory[[#This Row],[Safety_Stock]]-Inventory[[#This Row],[Current_Inventory]])</f>
        <v>611</v>
      </c>
      <c r="O24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27" s="8">
        <f>Inventory[[#This Row],[Current_Inventory]]*Inventory[[#This Row],[Unit_Cost]]</f>
        <v>55003</v>
      </c>
      <c r="Q2427" t="str">
        <f>IF(Inventory[[#This Row],[Stockout_Risk_Score]] &gt;= 0.8, "Critical",
   IF(Inventory[[#This Row],[Stockout_Risk_Score]] &gt;= 0.6, "High",
      IF(Inventory[[#This Row],[Stockout_Risk_Score]] &gt;= 0.3, "Medium", "Low")
   )
)</f>
        <v>Medium</v>
      </c>
      <c r="R2427">
        <f>Inventory[[#This Row],[Lead_Time_Days]]*0.8</f>
        <v>10.4</v>
      </c>
      <c r="S2427">
        <f>MAX(0,Inventory[[#This Row],[Daily_Demand]]*Inventory[[#This Row],[Adj_Lead_Time]]+Inventory[[#This Row],[Safety_Stock]]-Inventory[[#This Row],[Current_Inventory]])</f>
        <v>522.6</v>
      </c>
    </row>
    <row r="2428" spans="1:19" x14ac:dyDescent="0.25">
      <c r="A2428">
        <v>2427</v>
      </c>
      <c r="B2428" t="s">
        <v>2449</v>
      </c>
      <c r="C2428" s="4" t="s">
        <v>17</v>
      </c>
      <c r="D2428" t="s">
        <v>22</v>
      </c>
      <c r="E2428" s="4">
        <v>170</v>
      </c>
      <c r="F2428" s="4">
        <v>11</v>
      </c>
      <c r="G2428" s="4">
        <v>54</v>
      </c>
      <c r="H2428" s="4">
        <v>265</v>
      </c>
      <c r="I2428" s="4">
        <v>382</v>
      </c>
      <c r="J2428" s="6">
        <v>64.19</v>
      </c>
      <c r="K2428" s="4">
        <v>0.19400000000000001</v>
      </c>
      <c r="L2428" s="4" t="s">
        <v>19</v>
      </c>
      <c r="M2428" s="4">
        <f>Inventory[[#This Row],[Daily_Demand]]*Inventory[[#This Row],[Lead_Time_Days]]</f>
        <v>1870</v>
      </c>
      <c r="N2428" s="4">
        <f>MAX(0, Inventory[[#This Row],[Demand_Duration_Lead_time]]+Inventory[[#This Row],[Safety_Stock]]-Inventory[[#This Row],[Current_Inventory]])</f>
        <v>2081</v>
      </c>
      <c r="O24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28" s="8">
        <f>Inventory[[#This Row],[Current_Inventory]]*Inventory[[#This Row],[Unit_Cost]]</f>
        <v>3466.2599999999998</v>
      </c>
      <c r="Q2428" t="str">
        <f>IF(Inventory[[#This Row],[Stockout_Risk_Score]] &gt;= 0.8, "Critical",
   IF(Inventory[[#This Row],[Stockout_Risk_Score]] &gt;= 0.6, "High",
      IF(Inventory[[#This Row],[Stockout_Risk_Score]] &gt;= 0.3, "Medium", "Low")
   )
)</f>
        <v>Low</v>
      </c>
      <c r="R2428">
        <f>Inventory[[#This Row],[Lead_Time_Days]]*0.8</f>
        <v>8.8000000000000007</v>
      </c>
      <c r="S2428">
        <f>MAX(0,Inventory[[#This Row],[Daily_Demand]]*Inventory[[#This Row],[Adj_Lead_Time]]+Inventory[[#This Row],[Safety_Stock]]-Inventory[[#This Row],[Current_Inventory]])</f>
        <v>1707.0000000000002</v>
      </c>
    </row>
    <row r="2429" spans="1:19" x14ac:dyDescent="0.25">
      <c r="A2429">
        <v>2428</v>
      </c>
      <c r="B2429" t="s">
        <v>2450</v>
      </c>
      <c r="C2429" s="4" t="s">
        <v>26</v>
      </c>
      <c r="D2429" t="s">
        <v>18</v>
      </c>
      <c r="E2429" s="4">
        <v>62</v>
      </c>
      <c r="F2429" s="4">
        <v>14</v>
      </c>
      <c r="G2429" s="4">
        <v>268</v>
      </c>
      <c r="H2429" s="4">
        <v>39</v>
      </c>
      <c r="I2429" s="4">
        <v>164</v>
      </c>
      <c r="J2429" s="6">
        <v>1848.53</v>
      </c>
      <c r="K2429" s="4">
        <v>0.23</v>
      </c>
      <c r="L2429" s="4" t="s">
        <v>19</v>
      </c>
      <c r="M2429" s="4">
        <f>Inventory[[#This Row],[Daily_Demand]]*Inventory[[#This Row],[Lead_Time_Days]]</f>
        <v>868</v>
      </c>
      <c r="N2429" s="4">
        <f>MAX(0, Inventory[[#This Row],[Demand_Duration_Lead_time]]+Inventory[[#This Row],[Safety_Stock]]-Inventory[[#This Row],[Current_Inventory]])</f>
        <v>639</v>
      </c>
      <c r="O24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29" s="8">
        <f>Inventory[[#This Row],[Current_Inventory]]*Inventory[[#This Row],[Unit_Cost]]</f>
        <v>495406.04</v>
      </c>
      <c r="Q2429" t="str">
        <f>IF(Inventory[[#This Row],[Stockout_Risk_Score]] &gt;= 0.8, "Critical",
   IF(Inventory[[#This Row],[Stockout_Risk_Score]] &gt;= 0.6, "High",
      IF(Inventory[[#This Row],[Stockout_Risk_Score]] &gt;= 0.3, "Medium", "Low")
   )
)</f>
        <v>Low</v>
      </c>
      <c r="R2429">
        <f>Inventory[[#This Row],[Lead_Time_Days]]*0.8</f>
        <v>11.200000000000001</v>
      </c>
      <c r="S2429">
        <f>MAX(0,Inventory[[#This Row],[Daily_Demand]]*Inventory[[#This Row],[Adj_Lead_Time]]+Inventory[[#This Row],[Safety_Stock]]-Inventory[[#This Row],[Current_Inventory]])</f>
        <v>465.40000000000009</v>
      </c>
    </row>
    <row r="2430" spans="1:19" x14ac:dyDescent="0.25">
      <c r="A2430">
        <v>2429</v>
      </c>
      <c r="B2430" t="s">
        <v>2451</v>
      </c>
      <c r="C2430" s="4" t="s">
        <v>13</v>
      </c>
      <c r="D2430" t="s">
        <v>18</v>
      </c>
      <c r="E2430" s="4">
        <v>98</v>
      </c>
      <c r="F2430" s="4">
        <v>10</v>
      </c>
      <c r="G2430" s="4">
        <v>69</v>
      </c>
      <c r="H2430" s="4">
        <v>91</v>
      </c>
      <c r="I2430" s="4">
        <v>382</v>
      </c>
      <c r="J2430" s="6">
        <v>178.69</v>
      </c>
      <c r="K2430" s="4">
        <v>0.75900000000000001</v>
      </c>
      <c r="L2430" s="4" t="s">
        <v>27</v>
      </c>
      <c r="M2430" s="4">
        <f>Inventory[[#This Row],[Daily_Demand]]*Inventory[[#This Row],[Lead_Time_Days]]</f>
        <v>980</v>
      </c>
      <c r="N2430" s="4">
        <f>MAX(0, Inventory[[#This Row],[Demand_Duration_Lead_time]]+Inventory[[#This Row],[Safety_Stock]]-Inventory[[#This Row],[Current_Inventory]])</f>
        <v>1002</v>
      </c>
      <c r="O24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30" s="8">
        <f>Inventory[[#This Row],[Current_Inventory]]*Inventory[[#This Row],[Unit_Cost]]</f>
        <v>12329.61</v>
      </c>
      <c r="Q2430" t="str">
        <f>IF(Inventory[[#This Row],[Stockout_Risk_Score]] &gt;= 0.8, "Critical",
   IF(Inventory[[#This Row],[Stockout_Risk_Score]] &gt;= 0.6, "High",
      IF(Inventory[[#This Row],[Stockout_Risk_Score]] &gt;= 0.3, "Medium", "Low")
   )
)</f>
        <v>High</v>
      </c>
      <c r="R2430">
        <f>Inventory[[#This Row],[Lead_Time_Days]]*0.8</f>
        <v>8</v>
      </c>
      <c r="S2430">
        <f>MAX(0,Inventory[[#This Row],[Daily_Demand]]*Inventory[[#This Row],[Adj_Lead_Time]]+Inventory[[#This Row],[Safety_Stock]]-Inventory[[#This Row],[Current_Inventory]])</f>
        <v>806</v>
      </c>
    </row>
    <row r="2431" spans="1:19" x14ac:dyDescent="0.25">
      <c r="A2431">
        <v>2430</v>
      </c>
      <c r="B2431" t="s">
        <v>2452</v>
      </c>
      <c r="C2431" s="4" t="s">
        <v>13</v>
      </c>
      <c r="D2431" t="s">
        <v>14</v>
      </c>
      <c r="E2431" s="4">
        <v>45</v>
      </c>
      <c r="F2431" s="4">
        <v>6</v>
      </c>
      <c r="G2431" s="4">
        <v>299</v>
      </c>
      <c r="H2431" s="4">
        <v>245</v>
      </c>
      <c r="I2431" s="4">
        <v>179</v>
      </c>
      <c r="J2431" s="6">
        <v>1880.31</v>
      </c>
      <c r="K2431" s="4">
        <v>0.73</v>
      </c>
      <c r="L2431" s="4" t="s">
        <v>27</v>
      </c>
      <c r="M2431" s="4">
        <f>Inventory[[#This Row],[Daily_Demand]]*Inventory[[#This Row],[Lead_Time_Days]]</f>
        <v>270</v>
      </c>
      <c r="N2431" s="4">
        <f>MAX(0, Inventory[[#This Row],[Demand_Duration_Lead_time]]+Inventory[[#This Row],[Safety_Stock]]-Inventory[[#This Row],[Current_Inventory]])</f>
        <v>216</v>
      </c>
      <c r="O24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31" s="8">
        <f>Inventory[[#This Row],[Current_Inventory]]*Inventory[[#This Row],[Unit_Cost]]</f>
        <v>562212.68999999994</v>
      </c>
      <c r="Q2431" t="str">
        <f>IF(Inventory[[#This Row],[Stockout_Risk_Score]] &gt;= 0.8, "Critical",
   IF(Inventory[[#This Row],[Stockout_Risk_Score]] &gt;= 0.6, "High",
      IF(Inventory[[#This Row],[Stockout_Risk_Score]] &gt;= 0.3, "Medium", "Low")
   )
)</f>
        <v>High</v>
      </c>
      <c r="R2431">
        <f>Inventory[[#This Row],[Lead_Time_Days]]*0.8</f>
        <v>4.8000000000000007</v>
      </c>
      <c r="S2431">
        <f>MAX(0,Inventory[[#This Row],[Daily_Demand]]*Inventory[[#This Row],[Adj_Lead_Time]]+Inventory[[#This Row],[Safety_Stock]]-Inventory[[#This Row],[Current_Inventory]])</f>
        <v>162</v>
      </c>
    </row>
    <row r="2432" spans="1:19" x14ac:dyDescent="0.25">
      <c r="A2432">
        <v>2431</v>
      </c>
      <c r="B2432" t="s">
        <v>2453</v>
      </c>
      <c r="C2432" s="4" t="s">
        <v>41</v>
      </c>
      <c r="D2432" t="s">
        <v>14</v>
      </c>
      <c r="E2432" s="4">
        <v>98</v>
      </c>
      <c r="F2432" s="4">
        <v>9</v>
      </c>
      <c r="G2432" s="4">
        <v>773</v>
      </c>
      <c r="H2432" s="4">
        <v>262</v>
      </c>
      <c r="I2432" s="4">
        <v>227</v>
      </c>
      <c r="J2432" s="6">
        <v>104.9</v>
      </c>
      <c r="K2432" s="4">
        <v>0.83899999999999997</v>
      </c>
      <c r="L2432" s="4" t="s">
        <v>19</v>
      </c>
      <c r="M2432" s="4">
        <f>Inventory[[#This Row],[Daily_Demand]]*Inventory[[#This Row],[Lead_Time_Days]]</f>
        <v>882</v>
      </c>
      <c r="N2432" s="4">
        <f>MAX(0, Inventory[[#This Row],[Demand_Duration_Lead_time]]+Inventory[[#This Row],[Safety_Stock]]-Inventory[[#This Row],[Current_Inventory]])</f>
        <v>371</v>
      </c>
      <c r="O24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32" s="8">
        <f>Inventory[[#This Row],[Current_Inventory]]*Inventory[[#This Row],[Unit_Cost]]</f>
        <v>81087.700000000012</v>
      </c>
      <c r="Q2432" t="str">
        <f>IF(Inventory[[#This Row],[Stockout_Risk_Score]] &gt;= 0.8, "Critical",
   IF(Inventory[[#This Row],[Stockout_Risk_Score]] &gt;= 0.6, "High",
      IF(Inventory[[#This Row],[Stockout_Risk_Score]] &gt;= 0.3, "Medium", "Low")
   )
)</f>
        <v>Critical</v>
      </c>
      <c r="R2432">
        <f>Inventory[[#This Row],[Lead_Time_Days]]*0.8</f>
        <v>7.2</v>
      </c>
      <c r="S2432">
        <f>MAX(0,Inventory[[#This Row],[Daily_Demand]]*Inventory[[#This Row],[Adj_Lead_Time]]+Inventory[[#This Row],[Safety_Stock]]-Inventory[[#This Row],[Current_Inventory]])</f>
        <v>194.60000000000002</v>
      </c>
    </row>
    <row r="2433" spans="1:19" x14ac:dyDescent="0.25">
      <c r="A2433">
        <v>2432</v>
      </c>
      <c r="B2433" t="s">
        <v>2454</v>
      </c>
      <c r="C2433" s="4" t="s">
        <v>17</v>
      </c>
      <c r="D2433" t="s">
        <v>14</v>
      </c>
      <c r="E2433" s="4">
        <v>61</v>
      </c>
      <c r="F2433" s="4">
        <v>8</v>
      </c>
      <c r="G2433" s="4">
        <v>171</v>
      </c>
      <c r="H2433" s="4">
        <v>127</v>
      </c>
      <c r="I2433" s="4">
        <v>144</v>
      </c>
      <c r="J2433" s="6">
        <v>1553.41</v>
      </c>
      <c r="K2433" s="4">
        <v>0.93300000000000005</v>
      </c>
      <c r="L2433" s="4" t="s">
        <v>15</v>
      </c>
      <c r="M2433" s="4">
        <f>Inventory[[#This Row],[Daily_Demand]]*Inventory[[#This Row],[Lead_Time_Days]]</f>
        <v>488</v>
      </c>
      <c r="N2433" s="4">
        <f>MAX(0, Inventory[[#This Row],[Demand_Duration_Lead_time]]+Inventory[[#This Row],[Safety_Stock]]-Inventory[[#This Row],[Current_Inventory]])</f>
        <v>444</v>
      </c>
      <c r="O24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33" s="8">
        <f>Inventory[[#This Row],[Current_Inventory]]*Inventory[[#This Row],[Unit_Cost]]</f>
        <v>265633.11</v>
      </c>
      <c r="Q2433" t="str">
        <f>IF(Inventory[[#This Row],[Stockout_Risk_Score]] &gt;= 0.8, "Critical",
   IF(Inventory[[#This Row],[Stockout_Risk_Score]] &gt;= 0.6, "High",
      IF(Inventory[[#This Row],[Stockout_Risk_Score]] &gt;= 0.3, "Medium", "Low")
   )
)</f>
        <v>Critical</v>
      </c>
      <c r="R2433">
        <f>Inventory[[#This Row],[Lead_Time_Days]]*0.8</f>
        <v>6.4</v>
      </c>
      <c r="S2433">
        <f>MAX(0,Inventory[[#This Row],[Daily_Demand]]*Inventory[[#This Row],[Adj_Lead_Time]]+Inventory[[#This Row],[Safety_Stock]]-Inventory[[#This Row],[Current_Inventory]])</f>
        <v>346.40000000000009</v>
      </c>
    </row>
    <row r="2434" spans="1:19" x14ac:dyDescent="0.25">
      <c r="A2434">
        <v>2433</v>
      </c>
      <c r="B2434" t="s">
        <v>2455</v>
      </c>
      <c r="C2434" s="4" t="s">
        <v>13</v>
      </c>
      <c r="D2434" t="s">
        <v>18</v>
      </c>
      <c r="E2434" s="4">
        <v>168</v>
      </c>
      <c r="F2434" s="4">
        <v>10</v>
      </c>
      <c r="G2434" s="4">
        <v>678</v>
      </c>
      <c r="H2434" s="4">
        <v>39</v>
      </c>
      <c r="I2434" s="4">
        <v>366</v>
      </c>
      <c r="J2434" s="6">
        <v>1092.6199999999999</v>
      </c>
      <c r="K2434" s="4">
        <v>0.308</v>
      </c>
      <c r="L2434" s="4" t="s">
        <v>27</v>
      </c>
      <c r="M2434" s="4">
        <f>Inventory[[#This Row],[Daily_Demand]]*Inventory[[#This Row],[Lead_Time_Days]]</f>
        <v>1680</v>
      </c>
      <c r="N2434" s="4">
        <f>MAX(0, Inventory[[#This Row],[Demand_Duration_Lead_time]]+Inventory[[#This Row],[Safety_Stock]]-Inventory[[#This Row],[Current_Inventory]])</f>
        <v>1041</v>
      </c>
      <c r="O24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34" s="8">
        <f>Inventory[[#This Row],[Current_Inventory]]*Inventory[[#This Row],[Unit_Cost]]</f>
        <v>740796.35999999987</v>
      </c>
      <c r="Q2434" t="str">
        <f>IF(Inventory[[#This Row],[Stockout_Risk_Score]] &gt;= 0.8, "Critical",
   IF(Inventory[[#This Row],[Stockout_Risk_Score]] &gt;= 0.6, "High",
      IF(Inventory[[#This Row],[Stockout_Risk_Score]] &gt;= 0.3, "Medium", "Low")
   )
)</f>
        <v>Medium</v>
      </c>
      <c r="R2434">
        <f>Inventory[[#This Row],[Lead_Time_Days]]*0.8</f>
        <v>8</v>
      </c>
      <c r="S2434">
        <f>MAX(0,Inventory[[#This Row],[Daily_Demand]]*Inventory[[#This Row],[Adj_Lead_Time]]+Inventory[[#This Row],[Safety_Stock]]-Inventory[[#This Row],[Current_Inventory]])</f>
        <v>705</v>
      </c>
    </row>
    <row r="2435" spans="1:19" x14ac:dyDescent="0.25">
      <c r="A2435">
        <v>2434</v>
      </c>
      <c r="B2435" t="s">
        <v>2456</v>
      </c>
      <c r="C2435" s="4" t="s">
        <v>41</v>
      </c>
      <c r="D2435" t="s">
        <v>22</v>
      </c>
      <c r="E2435" s="4">
        <v>68</v>
      </c>
      <c r="F2435" s="4">
        <v>8</v>
      </c>
      <c r="G2435" s="4">
        <v>570</v>
      </c>
      <c r="H2435" s="4">
        <v>120</v>
      </c>
      <c r="I2435" s="4">
        <v>150</v>
      </c>
      <c r="J2435" s="6">
        <v>1036.17</v>
      </c>
      <c r="K2435" s="4">
        <v>0.86</v>
      </c>
      <c r="L2435" s="4" t="s">
        <v>19</v>
      </c>
      <c r="M2435" s="4">
        <f>Inventory[[#This Row],[Daily_Demand]]*Inventory[[#This Row],[Lead_Time_Days]]</f>
        <v>544</v>
      </c>
      <c r="N2435" s="4">
        <f>MAX(0, Inventory[[#This Row],[Demand_Duration_Lead_time]]+Inventory[[#This Row],[Safety_Stock]]-Inventory[[#This Row],[Current_Inventory]])</f>
        <v>94</v>
      </c>
      <c r="O24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35" s="8">
        <f>Inventory[[#This Row],[Current_Inventory]]*Inventory[[#This Row],[Unit_Cost]]</f>
        <v>590616.9</v>
      </c>
      <c r="Q2435" t="str">
        <f>IF(Inventory[[#This Row],[Stockout_Risk_Score]] &gt;= 0.8, "Critical",
   IF(Inventory[[#This Row],[Stockout_Risk_Score]] &gt;= 0.6, "High",
      IF(Inventory[[#This Row],[Stockout_Risk_Score]] &gt;= 0.3, "Medium", "Low")
   )
)</f>
        <v>Critical</v>
      </c>
      <c r="R2435">
        <f>Inventory[[#This Row],[Lead_Time_Days]]*0.8</f>
        <v>6.4</v>
      </c>
      <c r="S2435">
        <f>MAX(0,Inventory[[#This Row],[Daily_Demand]]*Inventory[[#This Row],[Adj_Lead_Time]]+Inventory[[#This Row],[Safety_Stock]]-Inventory[[#This Row],[Current_Inventory]])</f>
        <v>0</v>
      </c>
    </row>
    <row r="2436" spans="1:19" x14ac:dyDescent="0.25">
      <c r="A2436">
        <v>2435</v>
      </c>
      <c r="B2436" t="s">
        <v>2457</v>
      </c>
      <c r="C2436" s="4" t="s">
        <v>13</v>
      </c>
      <c r="D2436" t="s">
        <v>22</v>
      </c>
      <c r="E2436" s="4">
        <v>102</v>
      </c>
      <c r="F2436" s="4">
        <v>5</v>
      </c>
      <c r="G2436" s="4">
        <v>720</v>
      </c>
      <c r="H2436" s="4">
        <v>263</v>
      </c>
      <c r="I2436" s="4">
        <v>245</v>
      </c>
      <c r="J2436" s="6">
        <v>191.92</v>
      </c>
      <c r="K2436" s="4">
        <v>0.66600000000000004</v>
      </c>
      <c r="L2436" s="4" t="s">
        <v>19</v>
      </c>
      <c r="M2436" s="4">
        <f>Inventory[[#This Row],[Daily_Demand]]*Inventory[[#This Row],[Lead_Time_Days]]</f>
        <v>510</v>
      </c>
      <c r="N2436" s="4">
        <f>MAX(0, Inventory[[#This Row],[Demand_Duration_Lead_time]]+Inventory[[#This Row],[Safety_Stock]]-Inventory[[#This Row],[Current_Inventory]])</f>
        <v>53</v>
      </c>
      <c r="O24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36" s="8">
        <f>Inventory[[#This Row],[Current_Inventory]]*Inventory[[#This Row],[Unit_Cost]]</f>
        <v>138182.39999999999</v>
      </c>
      <c r="Q2436" t="str">
        <f>IF(Inventory[[#This Row],[Stockout_Risk_Score]] &gt;= 0.8, "Critical",
   IF(Inventory[[#This Row],[Stockout_Risk_Score]] &gt;= 0.6, "High",
      IF(Inventory[[#This Row],[Stockout_Risk_Score]] &gt;= 0.3, "Medium", "Low")
   )
)</f>
        <v>High</v>
      </c>
      <c r="R2436">
        <f>Inventory[[#This Row],[Lead_Time_Days]]*0.8</f>
        <v>4</v>
      </c>
      <c r="S2436">
        <f>MAX(0,Inventory[[#This Row],[Daily_Demand]]*Inventory[[#This Row],[Adj_Lead_Time]]+Inventory[[#This Row],[Safety_Stock]]-Inventory[[#This Row],[Current_Inventory]])</f>
        <v>0</v>
      </c>
    </row>
    <row r="2437" spans="1:19" x14ac:dyDescent="0.25">
      <c r="A2437">
        <v>2436</v>
      </c>
      <c r="B2437" t="s">
        <v>2458</v>
      </c>
      <c r="C2437" s="4" t="s">
        <v>17</v>
      </c>
      <c r="D2437" t="s">
        <v>14</v>
      </c>
      <c r="E2437" s="4">
        <v>20</v>
      </c>
      <c r="F2437" s="4">
        <v>5</v>
      </c>
      <c r="G2437" s="4">
        <v>556</v>
      </c>
      <c r="H2437" s="4">
        <v>208</v>
      </c>
      <c r="I2437" s="4">
        <v>339</v>
      </c>
      <c r="J2437" s="6">
        <v>515.54999999999995</v>
      </c>
      <c r="K2437" s="4">
        <v>0.95799999999999996</v>
      </c>
      <c r="L2437" s="4" t="s">
        <v>15</v>
      </c>
      <c r="M2437" s="4">
        <f>Inventory[[#This Row],[Daily_Demand]]*Inventory[[#This Row],[Lead_Time_Days]]</f>
        <v>100</v>
      </c>
      <c r="N2437" s="4">
        <f>MAX(0, Inventory[[#This Row],[Demand_Duration_Lead_time]]+Inventory[[#This Row],[Safety_Stock]]-Inventory[[#This Row],[Current_Inventory]])</f>
        <v>0</v>
      </c>
      <c r="O24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37" s="8">
        <f>Inventory[[#This Row],[Current_Inventory]]*Inventory[[#This Row],[Unit_Cost]]</f>
        <v>286645.8</v>
      </c>
      <c r="Q2437" t="str">
        <f>IF(Inventory[[#This Row],[Stockout_Risk_Score]] &gt;= 0.8, "Critical",
   IF(Inventory[[#This Row],[Stockout_Risk_Score]] &gt;= 0.6, "High",
      IF(Inventory[[#This Row],[Stockout_Risk_Score]] &gt;= 0.3, "Medium", "Low")
   )
)</f>
        <v>Critical</v>
      </c>
      <c r="R2437">
        <f>Inventory[[#This Row],[Lead_Time_Days]]*0.8</f>
        <v>4</v>
      </c>
      <c r="S2437">
        <f>MAX(0,Inventory[[#This Row],[Daily_Demand]]*Inventory[[#This Row],[Adj_Lead_Time]]+Inventory[[#This Row],[Safety_Stock]]-Inventory[[#This Row],[Current_Inventory]])</f>
        <v>0</v>
      </c>
    </row>
    <row r="2438" spans="1:19" x14ac:dyDescent="0.25">
      <c r="A2438">
        <v>2437</v>
      </c>
      <c r="B2438" t="s">
        <v>2459</v>
      </c>
      <c r="C2438" s="4" t="s">
        <v>21</v>
      </c>
      <c r="D2438" t="s">
        <v>22</v>
      </c>
      <c r="E2438" s="4">
        <v>92</v>
      </c>
      <c r="F2438" s="4">
        <v>12</v>
      </c>
      <c r="G2438" s="4">
        <v>775</v>
      </c>
      <c r="H2438" s="4">
        <v>296</v>
      </c>
      <c r="I2438" s="4">
        <v>257</v>
      </c>
      <c r="J2438" s="6">
        <v>1566.22</v>
      </c>
      <c r="K2438" s="4">
        <v>0.27200000000000002</v>
      </c>
      <c r="L2438" s="4" t="s">
        <v>19</v>
      </c>
      <c r="M2438" s="4">
        <f>Inventory[[#This Row],[Daily_Demand]]*Inventory[[#This Row],[Lead_Time_Days]]</f>
        <v>1104</v>
      </c>
      <c r="N2438" s="4">
        <f>MAX(0, Inventory[[#This Row],[Demand_Duration_Lead_time]]+Inventory[[#This Row],[Safety_Stock]]-Inventory[[#This Row],[Current_Inventory]])</f>
        <v>625</v>
      </c>
      <c r="O24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38" s="8">
        <f>Inventory[[#This Row],[Current_Inventory]]*Inventory[[#This Row],[Unit_Cost]]</f>
        <v>1213820.5</v>
      </c>
      <c r="Q2438" t="str">
        <f>IF(Inventory[[#This Row],[Stockout_Risk_Score]] &gt;= 0.8, "Critical",
   IF(Inventory[[#This Row],[Stockout_Risk_Score]] &gt;= 0.6, "High",
      IF(Inventory[[#This Row],[Stockout_Risk_Score]] &gt;= 0.3, "Medium", "Low")
   )
)</f>
        <v>Low</v>
      </c>
      <c r="R2438">
        <f>Inventory[[#This Row],[Lead_Time_Days]]*0.8</f>
        <v>9.6000000000000014</v>
      </c>
      <c r="S2438">
        <f>MAX(0,Inventory[[#This Row],[Daily_Demand]]*Inventory[[#This Row],[Adj_Lead_Time]]+Inventory[[#This Row],[Safety_Stock]]-Inventory[[#This Row],[Current_Inventory]])</f>
        <v>404.20000000000027</v>
      </c>
    </row>
    <row r="2439" spans="1:19" x14ac:dyDescent="0.25">
      <c r="A2439">
        <v>2438</v>
      </c>
      <c r="B2439" t="s">
        <v>2460</v>
      </c>
      <c r="C2439" s="4" t="s">
        <v>17</v>
      </c>
      <c r="D2439" t="s">
        <v>14</v>
      </c>
      <c r="E2439" s="4">
        <v>82</v>
      </c>
      <c r="F2439" s="4">
        <v>9</v>
      </c>
      <c r="G2439" s="4">
        <v>754</v>
      </c>
      <c r="H2439" s="4">
        <v>253</v>
      </c>
      <c r="I2439" s="4">
        <v>144</v>
      </c>
      <c r="J2439" s="6">
        <v>1787.96</v>
      </c>
      <c r="K2439" s="4">
        <v>0.27</v>
      </c>
      <c r="L2439" s="4" t="s">
        <v>27</v>
      </c>
      <c r="M2439" s="4">
        <f>Inventory[[#This Row],[Daily_Demand]]*Inventory[[#This Row],[Lead_Time_Days]]</f>
        <v>738</v>
      </c>
      <c r="N2439" s="4">
        <f>MAX(0, Inventory[[#This Row],[Demand_Duration_Lead_time]]+Inventory[[#This Row],[Safety_Stock]]-Inventory[[#This Row],[Current_Inventory]])</f>
        <v>237</v>
      </c>
      <c r="O24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39" s="8">
        <f>Inventory[[#This Row],[Current_Inventory]]*Inventory[[#This Row],[Unit_Cost]]</f>
        <v>1348121.84</v>
      </c>
      <c r="Q2439" t="str">
        <f>IF(Inventory[[#This Row],[Stockout_Risk_Score]] &gt;= 0.8, "Critical",
   IF(Inventory[[#This Row],[Stockout_Risk_Score]] &gt;= 0.6, "High",
      IF(Inventory[[#This Row],[Stockout_Risk_Score]] &gt;= 0.3, "Medium", "Low")
   )
)</f>
        <v>Low</v>
      </c>
      <c r="R2439">
        <f>Inventory[[#This Row],[Lead_Time_Days]]*0.8</f>
        <v>7.2</v>
      </c>
      <c r="S2439">
        <f>MAX(0,Inventory[[#This Row],[Daily_Demand]]*Inventory[[#This Row],[Adj_Lead_Time]]+Inventory[[#This Row],[Safety_Stock]]-Inventory[[#This Row],[Current_Inventory]])</f>
        <v>89.399999999999977</v>
      </c>
    </row>
    <row r="2440" spans="1:19" x14ac:dyDescent="0.25">
      <c r="A2440">
        <v>2439</v>
      </c>
      <c r="B2440" t="s">
        <v>2461</v>
      </c>
      <c r="C2440" s="4" t="s">
        <v>26</v>
      </c>
      <c r="D2440" t="s">
        <v>22</v>
      </c>
      <c r="E2440" s="4">
        <v>94</v>
      </c>
      <c r="F2440" s="4">
        <v>7</v>
      </c>
      <c r="G2440" s="4">
        <v>249</v>
      </c>
      <c r="H2440" s="4">
        <v>230</v>
      </c>
      <c r="I2440" s="4">
        <v>152</v>
      </c>
      <c r="J2440" s="6">
        <v>1081.78</v>
      </c>
      <c r="K2440" s="4">
        <v>0.70399999999999996</v>
      </c>
      <c r="L2440" s="4" t="s">
        <v>27</v>
      </c>
      <c r="M2440" s="4">
        <f>Inventory[[#This Row],[Daily_Demand]]*Inventory[[#This Row],[Lead_Time_Days]]</f>
        <v>658</v>
      </c>
      <c r="N2440" s="4">
        <f>MAX(0, Inventory[[#This Row],[Demand_Duration_Lead_time]]+Inventory[[#This Row],[Safety_Stock]]-Inventory[[#This Row],[Current_Inventory]])</f>
        <v>639</v>
      </c>
      <c r="O24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40" s="8">
        <f>Inventory[[#This Row],[Current_Inventory]]*Inventory[[#This Row],[Unit_Cost]]</f>
        <v>269363.21999999997</v>
      </c>
      <c r="Q2440" t="str">
        <f>IF(Inventory[[#This Row],[Stockout_Risk_Score]] &gt;= 0.8, "Critical",
   IF(Inventory[[#This Row],[Stockout_Risk_Score]] &gt;= 0.6, "High",
      IF(Inventory[[#This Row],[Stockout_Risk_Score]] &gt;= 0.3, "Medium", "Low")
   )
)</f>
        <v>High</v>
      </c>
      <c r="R2440">
        <f>Inventory[[#This Row],[Lead_Time_Days]]*0.8</f>
        <v>5.6000000000000005</v>
      </c>
      <c r="S2440">
        <f>MAX(0,Inventory[[#This Row],[Daily_Demand]]*Inventory[[#This Row],[Adj_Lead_Time]]+Inventory[[#This Row],[Safety_Stock]]-Inventory[[#This Row],[Current_Inventory]])</f>
        <v>507.40000000000009</v>
      </c>
    </row>
    <row r="2441" spans="1:19" x14ac:dyDescent="0.25">
      <c r="A2441">
        <v>2440</v>
      </c>
      <c r="B2441" t="s">
        <v>2462</v>
      </c>
      <c r="C2441" s="4" t="s">
        <v>13</v>
      </c>
      <c r="D2441" t="s">
        <v>18</v>
      </c>
      <c r="E2441" s="4">
        <v>76</v>
      </c>
      <c r="F2441" s="4">
        <v>10</v>
      </c>
      <c r="G2441" s="4">
        <v>684</v>
      </c>
      <c r="H2441" s="4">
        <v>165</v>
      </c>
      <c r="I2441" s="4">
        <v>57</v>
      </c>
      <c r="J2441" s="6">
        <v>739.02</v>
      </c>
      <c r="K2441" s="4">
        <v>0.92800000000000005</v>
      </c>
      <c r="L2441" s="4" t="s">
        <v>19</v>
      </c>
      <c r="M2441" s="4">
        <f>Inventory[[#This Row],[Daily_Demand]]*Inventory[[#This Row],[Lead_Time_Days]]</f>
        <v>760</v>
      </c>
      <c r="N2441" s="4">
        <f>MAX(0, Inventory[[#This Row],[Demand_Duration_Lead_time]]+Inventory[[#This Row],[Safety_Stock]]-Inventory[[#This Row],[Current_Inventory]])</f>
        <v>241</v>
      </c>
      <c r="O24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41" s="8">
        <f>Inventory[[#This Row],[Current_Inventory]]*Inventory[[#This Row],[Unit_Cost]]</f>
        <v>505489.68</v>
      </c>
      <c r="Q2441" t="str">
        <f>IF(Inventory[[#This Row],[Stockout_Risk_Score]] &gt;= 0.8, "Critical",
   IF(Inventory[[#This Row],[Stockout_Risk_Score]] &gt;= 0.6, "High",
      IF(Inventory[[#This Row],[Stockout_Risk_Score]] &gt;= 0.3, "Medium", "Low")
   )
)</f>
        <v>Critical</v>
      </c>
      <c r="R2441">
        <f>Inventory[[#This Row],[Lead_Time_Days]]*0.8</f>
        <v>8</v>
      </c>
      <c r="S2441">
        <f>MAX(0,Inventory[[#This Row],[Daily_Demand]]*Inventory[[#This Row],[Adj_Lead_Time]]+Inventory[[#This Row],[Safety_Stock]]-Inventory[[#This Row],[Current_Inventory]])</f>
        <v>89</v>
      </c>
    </row>
    <row r="2442" spans="1:19" x14ac:dyDescent="0.25">
      <c r="A2442">
        <v>2441</v>
      </c>
      <c r="B2442" t="s">
        <v>2463</v>
      </c>
      <c r="C2442" s="4" t="s">
        <v>13</v>
      </c>
      <c r="D2442" t="s">
        <v>14</v>
      </c>
      <c r="E2442" s="4">
        <v>18</v>
      </c>
      <c r="F2442" s="4">
        <v>11</v>
      </c>
      <c r="G2442" s="4">
        <v>307</v>
      </c>
      <c r="H2442" s="4">
        <v>245</v>
      </c>
      <c r="I2442" s="4">
        <v>185</v>
      </c>
      <c r="J2442" s="6">
        <v>166.89</v>
      </c>
      <c r="K2442" s="4">
        <v>0.82499999999999996</v>
      </c>
      <c r="L2442" s="4" t="s">
        <v>19</v>
      </c>
      <c r="M2442" s="4">
        <f>Inventory[[#This Row],[Daily_Demand]]*Inventory[[#This Row],[Lead_Time_Days]]</f>
        <v>198</v>
      </c>
      <c r="N2442" s="4">
        <f>MAX(0, Inventory[[#This Row],[Demand_Duration_Lead_time]]+Inventory[[#This Row],[Safety_Stock]]-Inventory[[#This Row],[Current_Inventory]])</f>
        <v>136</v>
      </c>
      <c r="O24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42" s="8">
        <f>Inventory[[#This Row],[Current_Inventory]]*Inventory[[#This Row],[Unit_Cost]]</f>
        <v>51235.229999999996</v>
      </c>
      <c r="Q2442" t="str">
        <f>IF(Inventory[[#This Row],[Stockout_Risk_Score]] &gt;= 0.8, "Critical",
   IF(Inventory[[#This Row],[Stockout_Risk_Score]] &gt;= 0.6, "High",
      IF(Inventory[[#This Row],[Stockout_Risk_Score]] &gt;= 0.3, "Medium", "Low")
   )
)</f>
        <v>Critical</v>
      </c>
      <c r="R2442">
        <f>Inventory[[#This Row],[Lead_Time_Days]]*0.8</f>
        <v>8.8000000000000007</v>
      </c>
      <c r="S2442">
        <f>MAX(0,Inventory[[#This Row],[Daily_Demand]]*Inventory[[#This Row],[Adj_Lead_Time]]+Inventory[[#This Row],[Safety_Stock]]-Inventory[[#This Row],[Current_Inventory]])</f>
        <v>96.399999999999977</v>
      </c>
    </row>
    <row r="2443" spans="1:19" x14ac:dyDescent="0.25">
      <c r="A2443">
        <v>2442</v>
      </c>
      <c r="B2443" t="s">
        <v>2464</v>
      </c>
      <c r="C2443" s="4" t="s">
        <v>26</v>
      </c>
      <c r="D2443" t="s">
        <v>22</v>
      </c>
      <c r="E2443" s="4">
        <v>35</v>
      </c>
      <c r="F2443" s="4">
        <v>8</v>
      </c>
      <c r="G2443" s="4">
        <v>414</v>
      </c>
      <c r="H2443" s="4">
        <v>28</v>
      </c>
      <c r="I2443" s="4">
        <v>147</v>
      </c>
      <c r="J2443" s="6">
        <v>1380.25</v>
      </c>
      <c r="K2443" s="4">
        <v>0.72699999999999998</v>
      </c>
      <c r="L2443" s="4" t="s">
        <v>15</v>
      </c>
      <c r="M2443" s="4">
        <f>Inventory[[#This Row],[Daily_Demand]]*Inventory[[#This Row],[Lead_Time_Days]]</f>
        <v>280</v>
      </c>
      <c r="N2443" s="4">
        <f>MAX(0, Inventory[[#This Row],[Demand_Duration_Lead_time]]+Inventory[[#This Row],[Safety_Stock]]-Inventory[[#This Row],[Current_Inventory]])</f>
        <v>0</v>
      </c>
      <c r="O24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43" s="8">
        <f>Inventory[[#This Row],[Current_Inventory]]*Inventory[[#This Row],[Unit_Cost]]</f>
        <v>571423.5</v>
      </c>
      <c r="Q2443" t="str">
        <f>IF(Inventory[[#This Row],[Stockout_Risk_Score]] &gt;= 0.8, "Critical",
   IF(Inventory[[#This Row],[Stockout_Risk_Score]] &gt;= 0.6, "High",
      IF(Inventory[[#This Row],[Stockout_Risk_Score]] &gt;= 0.3, "Medium", "Low")
   )
)</f>
        <v>High</v>
      </c>
      <c r="R2443">
        <f>Inventory[[#This Row],[Lead_Time_Days]]*0.8</f>
        <v>6.4</v>
      </c>
      <c r="S2443">
        <f>MAX(0,Inventory[[#This Row],[Daily_Demand]]*Inventory[[#This Row],[Adj_Lead_Time]]+Inventory[[#This Row],[Safety_Stock]]-Inventory[[#This Row],[Current_Inventory]])</f>
        <v>0</v>
      </c>
    </row>
    <row r="2444" spans="1:19" x14ac:dyDescent="0.25">
      <c r="A2444">
        <v>2443</v>
      </c>
      <c r="B2444" t="s">
        <v>2465</v>
      </c>
      <c r="C2444" s="4" t="s">
        <v>26</v>
      </c>
      <c r="D2444" t="s">
        <v>18</v>
      </c>
      <c r="E2444" s="4">
        <v>70</v>
      </c>
      <c r="F2444" s="4">
        <v>8</v>
      </c>
      <c r="G2444" s="4">
        <v>472</v>
      </c>
      <c r="H2444" s="4">
        <v>224</v>
      </c>
      <c r="I2444" s="4">
        <v>310</v>
      </c>
      <c r="J2444" s="6">
        <v>592.97</v>
      </c>
      <c r="K2444" s="4">
        <v>0.38700000000000001</v>
      </c>
      <c r="L2444" s="4" t="s">
        <v>15</v>
      </c>
      <c r="M2444" s="4">
        <f>Inventory[[#This Row],[Daily_Demand]]*Inventory[[#This Row],[Lead_Time_Days]]</f>
        <v>560</v>
      </c>
      <c r="N2444" s="4">
        <f>MAX(0, Inventory[[#This Row],[Demand_Duration_Lead_time]]+Inventory[[#This Row],[Safety_Stock]]-Inventory[[#This Row],[Current_Inventory]])</f>
        <v>312</v>
      </c>
      <c r="O24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44" s="8">
        <f>Inventory[[#This Row],[Current_Inventory]]*Inventory[[#This Row],[Unit_Cost]]</f>
        <v>279881.84000000003</v>
      </c>
      <c r="Q2444" t="str">
        <f>IF(Inventory[[#This Row],[Stockout_Risk_Score]] &gt;= 0.8, "Critical",
   IF(Inventory[[#This Row],[Stockout_Risk_Score]] &gt;= 0.6, "High",
      IF(Inventory[[#This Row],[Stockout_Risk_Score]] &gt;= 0.3, "Medium", "Low")
   )
)</f>
        <v>Medium</v>
      </c>
      <c r="R2444">
        <f>Inventory[[#This Row],[Lead_Time_Days]]*0.8</f>
        <v>6.4</v>
      </c>
      <c r="S2444">
        <f>MAX(0,Inventory[[#This Row],[Daily_Demand]]*Inventory[[#This Row],[Adj_Lead_Time]]+Inventory[[#This Row],[Safety_Stock]]-Inventory[[#This Row],[Current_Inventory]])</f>
        <v>200</v>
      </c>
    </row>
    <row r="2445" spans="1:19" x14ac:dyDescent="0.25">
      <c r="A2445">
        <v>2444</v>
      </c>
      <c r="B2445" t="s">
        <v>2466</v>
      </c>
      <c r="C2445" s="4" t="s">
        <v>21</v>
      </c>
      <c r="D2445" t="s">
        <v>22</v>
      </c>
      <c r="E2445" s="4">
        <v>116</v>
      </c>
      <c r="F2445" s="4">
        <v>5</v>
      </c>
      <c r="G2445" s="4">
        <v>639</v>
      </c>
      <c r="H2445" s="4">
        <v>123</v>
      </c>
      <c r="I2445" s="4">
        <v>196</v>
      </c>
      <c r="J2445" s="6">
        <v>157.28</v>
      </c>
      <c r="K2445" s="4">
        <v>0.71799999999999997</v>
      </c>
      <c r="L2445" s="4" t="s">
        <v>19</v>
      </c>
      <c r="M2445" s="4">
        <f>Inventory[[#This Row],[Daily_Demand]]*Inventory[[#This Row],[Lead_Time_Days]]</f>
        <v>580</v>
      </c>
      <c r="N2445" s="4">
        <f>MAX(0, Inventory[[#This Row],[Demand_Duration_Lead_time]]+Inventory[[#This Row],[Safety_Stock]]-Inventory[[#This Row],[Current_Inventory]])</f>
        <v>64</v>
      </c>
      <c r="O24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45" s="8">
        <f>Inventory[[#This Row],[Current_Inventory]]*Inventory[[#This Row],[Unit_Cost]]</f>
        <v>100501.92</v>
      </c>
      <c r="Q2445" t="str">
        <f>IF(Inventory[[#This Row],[Stockout_Risk_Score]] &gt;= 0.8, "Critical",
   IF(Inventory[[#This Row],[Stockout_Risk_Score]] &gt;= 0.6, "High",
      IF(Inventory[[#This Row],[Stockout_Risk_Score]] &gt;= 0.3, "Medium", "Low")
   )
)</f>
        <v>High</v>
      </c>
      <c r="R2445">
        <f>Inventory[[#This Row],[Lead_Time_Days]]*0.8</f>
        <v>4</v>
      </c>
      <c r="S2445">
        <f>MAX(0,Inventory[[#This Row],[Daily_Demand]]*Inventory[[#This Row],[Adj_Lead_Time]]+Inventory[[#This Row],[Safety_Stock]]-Inventory[[#This Row],[Current_Inventory]])</f>
        <v>0</v>
      </c>
    </row>
    <row r="2446" spans="1:19" x14ac:dyDescent="0.25">
      <c r="A2446">
        <v>2445</v>
      </c>
      <c r="B2446" t="s">
        <v>2467</v>
      </c>
      <c r="C2446" s="4" t="s">
        <v>13</v>
      </c>
      <c r="D2446" t="s">
        <v>18</v>
      </c>
      <c r="E2446" s="4">
        <v>72</v>
      </c>
      <c r="F2446" s="4">
        <v>4</v>
      </c>
      <c r="G2446" s="4">
        <v>52</v>
      </c>
      <c r="H2446" s="4">
        <v>209</v>
      </c>
      <c r="I2446" s="4">
        <v>234</v>
      </c>
      <c r="J2446" s="6">
        <v>1348.41</v>
      </c>
      <c r="K2446" s="4">
        <v>0.80100000000000005</v>
      </c>
      <c r="L2446" s="4" t="s">
        <v>27</v>
      </c>
      <c r="M2446" s="4">
        <f>Inventory[[#This Row],[Daily_Demand]]*Inventory[[#This Row],[Lead_Time_Days]]</f>
        <v>288</v>
      </c>
      <c r="N2446" s="4">
        <f>MAX(0, Inventory[[#This Row],[Demand_Duration_Lead_time]]+Inventory[[#This Row],[Safety_Stock]]-Inventory[[#This Row],[Current_Inventory]])</f>
        <v>445</v>
      </c>
      <c r="O24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46" s="8">
        <f>Inventory[[#This Row],[Current_Inventory]]*Inventory[[#This Row],[Unit_Cost]]</f>
        <v>70117.320000000007</v>
      </c>
      <c r="Q2446" t="str">
        <f>IF(Inventory[[#This Row],[Stockout_Risk_Score]] &gt;= 0.8, "Critical",
   IF(Inventory[[#This Row],[Stockout_Risk_Score]] &gt;= 0.6, "High",
      IF(Inventory[[#This Row],[Stockout_Risk_Score]] &gt;= 0.3, "Medium", "Low")
   )
)</f>
        <v>Critical</v>
      </c>
      <c r="R2446">
        <f>Inventory[[#This Row],[Lead_Time_Days]]*0.8</f>
        <v>3.2</v>
      </c>
      <c r="S2446">
        <f>MAX(0,Inventory[[#This Row],[Daily_Demand]]*Inventory[[#This Row],[Adj_Lead_Time]]+Inventory[[#This Row],[Safety_Stock]]-Inventory[[#This Row],[Current_Inventory]])</f>
        <v>387.4</v>
      </c>
    </row>
    <row r="2447" spans="1:19" x14ac:dyDescent="0.25">
      <c r="A2447">
        <v>2446</v>
      </c>
      <c r="B2447" t="s">
        <v>2468</v>
      </c>
      <c r="C2447" s="4" t="s">
        <v>13</v>
      </c>
      <c r="D2447" t="s">
        <v>18</v>
      </c>
      <c r="E2447" s="4">
        <v>197</v>
      </c>
      <c r="F2447" s="4">
        <v>9</v>
      </c>
      <c r="G2447" s="4">
        <v>382</v>
      </c>
      <c r="H2447" s="4">
        <v>34</v>
      </c>
      <c r="I2447" s="4">
        <v>281</v>
      </c>
      <c r="J2447" s="6">
        <v>997.15</v>
      </c>
      <c r="K2447" s="4">
        <v>0.753</v>
      </c>
      <c r="L2447" s="4" t="s">
        <v>15</v>
      </c>
      <c r="M2447" s="4">
        <f>Inventory[[#This Row],[Daily_Demand]]*Inventory[[#This Row],[Lead_Time_Days]]</f>
        <v>1773</v>
      </c>
      <c r="N2447" s="4">
        <f>MAX(0, Inventory[[#This Row],[Demand_Duration_Lead_time]]+Inventory[[#This Row],[Safety_Stock]]-Inventory[[#This Row],[Current_Inventory]])</f>
        <v>1425</v>
      </c>
      <c r="O24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47" s="8">
        <f>Inventory[[#This Row],[Current_Inventory]]*Inventory[[#This Row],[Unit_Cost]]</f>
        <v>380911.3</v>
      </c>
      <c r="Q2447" t="str">
        <f>IF(Inventory[[#This Row],[Stockout_Risk_Score]] &gt;= 0.8, "Critical",
   IF(Inventory[[#This Row],[Stockout_Risk_Score]] &gt;= 0.6, "High",
      IF(Inventory[[#This Row],[Stockout_Risk_Score]] &gt;= 0.3, "Medium", "Low")
   )
)</f>
        <v>High</v>
      </c>
      <c r="R2447">
        <f>Inventory[[#This Row],[Lead_Time_Days]]*0.8</f>
        <v>7.2</v>
      </c>
      <c r="S2447">
        <f>MAX(0,Inventory[[#This Row],[Daily_Demand]]*Inventory[[#This Row],[Adj_Lead_Time]]+Inventory[[#This Row],[Safety_Stock]]-Inventory[[#This Row],[Current_Inventory]])</f>
        <v>1070.4000000000001</v>
      </c>
    </row>
    <row r="2448" spans="1:19" x14ac:dyDescent="0.25">
      <c r="A2448">
        <v>2447</v>
      </c>
      <c r="B2448" t="s">
        <v>2469</v>
      </c>
      <c r="C2448" s="4" t="s">
        <v>21</v>
      </c>
      <c r="D2448" t="s">
        <v>22</v>
      </c>
      <c r="E2448" s="4">
        <v>59</v>
      </c>
      <c r="F2448" s="4">
        <v>8</v>
      </c>
      <c r="G2448" s="4">
        <v>130</v>
      </c>
      <c r="H2448" s="4">
        <v>130</v>
      </c>
      <c r="I2448" s="4">
        <v>150</v>
      </c>
      <c r="J2448" s="6">
        <v>73.33</v>
      </c>
      <c r="K2448" s="4">
        <v>0.67700000000000005</v>
      </c>
      <c r="L2448" s="4" t="s">
        <v>19</v>
      </c>
      <c r="M2448" s="4">
        <f>Inventory[[#This Row],[Daily_Demand]]*Inventory[[#This Row],[Lead_Time_Days]]</f>
        <v>472</v>
      </c>
      <c r="N2448" s="4">
        <f>MAX(0, Inventory[[#This Row],[Demand_Duration_Lead_time]]+Inventory[[#This Row],[Safety_Stock]]-Inventory[[#This Row],[Current_Inventory]])</f>
        <v>472</v>
      </c>
      <c r="O24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48" s="8">
        <f>Inventory[[#This Row],[Current_Inventory]]*Inventory[[#This Row],[Unit_Cost]]</f>
        <v>9532.9</v>
      </c>
      <c r="Q2448" t="str">
        <f>IF(Inventory[[#This Row],[Stockout_Risk_Score]] &gt;= 0.8, "Critical",
   IF(Inventory[[#This Row],[Stockout_Risk_Score]] &gt;= 0.6, "High",
      IF(Inventory[[#This Row],[Stockout_Risk_Score]] &gt;= 0.3, "Medium", "Low")
   )
)</f>
        <v>High</v>
      </c>
      <c r="R2448">
        <f>Inventory[[#This Row],[Lead_Time_Days]]*0.8</f>
        <v>6.4</v>
      </c>
      <c r="S2448">
        <f>MAX(0,Inventory[[#This Row],[Daily_Demand]]*Inventory[[#This Row],[Adj_Lead_Time]]+Inventory[[#This Row],[Safety_Stock]]-Inventory[[#This Row],[Current_Inventory]])</f>
        <v>377.6</v>
      </c>
    </row>
    <row r="2449" spans="1:19" x14ac:dyDescent="0.25">
      <c r="A2449">
        <v>2448</v>
      </c>
      <c r="B2449" t="s">
        <v>2470</v>
      </c>
      <c r="C2449" s="4" t="s">
        <v>41</v>
      </c>
      <c r="D2449" t="s">
        <v>22</v>
      </c>
      <c r="E2449" s="4">
        <v>127</v>
      </c>
      <c r="F2449" s="4">
        <v>5</v>
      </c>
      <c r="G2449" s="4">
        <v>140</v>
      </c>
      <c r="H2449" s="4">
        <v>239</v>
      </c>
      <c r="I2449" s="4">
        <v>196</v>
      </c>
      <c r="J2449" s="6">
        <v>266.3</v>
      </c>
      <c r="K2449" s="4">
        <v>4.7E-2</v>
      </c>
      <c r="L2449" s="4" t="s">
        <v>15</v>
      </c>
      <c r="M2449" s="4">
        <f>Inventory[[#This Row],[Daily_Demand]]*Inventory[[#This Row],[Lead_Time_Days]]</f>
        <v>635</v>
      </c>
      <c r="N2449" s="4">
        <f>MAX(0, Inventory[[#This Row],[Demand_Duration_Lead_time]]+Inventory[[#This Row],[Safety_Stock]]-Inventory[[#This Row],[Current_Inventory]])</f>
        <v>734</v>
      </c>
      <c r="O24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49" s="8">
        <f>Inventory[[#This Row],[Current_Inventory]]*Inventory[[#This Row],[Unit_Cost]]</f>
        <v>37282</v>
      </c>
      <c r="Q2449" t="str">
        <f>IF(Inventory[[#This Row],[Stockout_Risk_Score]] &gt;= 0.8, "Critical",
   IF(Inventory[[#This Row],[Stockout_Risk_Score]] &gt;= 0.6, "High",
      IF(Inventory[[#This Row],[Stockout_Risk_Score]] &gt;= 0.3, "Medium", "Low")
   )
)</f>
        <v>Low</v>
      </c>
      <c r="R2449">
        <f>Inventory[[#This Row],[Lead_Time_Days]]*0.8</f>
        <v>4</v>
      </c>
      <c r="S2449">
        <f>MAX(0,Inventory[[#This Row],[Daily_Demand]]*Inventory[[#This Row],[Adj_Lead_Time]]+Inventory[[#This Row],[Safety_Stock]]-Inventory[[#This Row],[Current_Inventory]])</f>
        <v>607</v>
      </c>
    </row>
    <row r="2450" spans="1:19" x14ac:dyDescent="0.25">
      <c r="A2450">
        <v>2449</v>
      </c>
      <c r="B2450" t="s">
        <v>2471</v>
      </c>
      <c r="C2450" s="4" t="s">
        <v>21</v>
      </c>
      <c r="D2450" t="s">
        <v>18</v>
      </c>
      <c r="E2450" s="4">
        <v>172</v>
      </c>
      <c r="F2450" s="4">
        <v>14</v>
      </c>
      <c r="G2450" s="4">
        <v>35</v>
      </c>
      <c r="H2450" s="4">
        <v>108</v>
      </c>
      <c r="I2450" s="4">
        <v>254</v>
      </c>
      <c r="J2450" s="6">
        <v>1413.44</v>
      </c>
      <c r="K2450" s="4">
        <v>0.66</v>
      </c>
      <c r="L2450" s="4" t="s">
        <v>15</v>
      </c>
      <c r="M2450" s="4">
        <f>Inventory[[#This Row],[Daily_Demand]]*Inventory[[#This Row],[Lead_Time_Days]]</f>
        <v>2408</v>
      </c>
      <c r="N2450" s="4">
        <f>MAX(0, Inventory[[#This Row],[Demand_Duration_Lead_time]]+Inventory[[#This Row],[Safety_Stock]]-Inventory[[#This Row],[Current_Inventory]])</f>
        <v>2481</v>
      </c>
      <c r="O24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50" s="8">
        <f>Inventory[[#This Row],[Current_Inventory]]*Inventory[[#This Row],[Unit_Cost]]</f>
        <v>49470.400000000001</v>
      </c>
      <c r="Q2450" t="str">
        <f>IF(Inventory[[#This Row],[Stockout_Risk_Score]] &gt;= 0.8, "Critical",
   IF(Inventory[[#This Row],[Stockout_Risk_Score]] &gt;= 0.6, "High",
      IF(Inventory[[#This Row],[Stockout_Risk_Score]] &gt;= 0.3, "Medium", "Low")
   )
)</f>
        <v>High</v>
      </c>
      <c r="R2450">
        <f>Inventory[[#This Row],[Lead_Time_Days]]*0.8</f>
        <v>11.200000000000001</v>
      </c>
      <c r="S2450">
        <f>MAX(0,Inventory[[#This Row],[Daily_Demand]]*Inventory[[#This Row],[Adj_Lead_Time]]+Inventory[[#This Row],[Safety_Stock]]-Inventory[[#This Row],[Current_Inventory]])</f>
        <v>1999.4</v>
      </c>
    </row>
    <row r="2451" spans="1:19" x14ac:dyDescent="0.25">
      <c r="A2451">
        <v>2450</v>
      </c>
      <c r="B2451" t="s">
        <v>2472</v>
      </c>
      <c r="C2451" s="4" t="s">
        <v>17</v>
      </c>
      <c r="D2451" t="s">
        <v>18</v>
      </c>
      <c r="E2451" s="4">
        <v>157</v>
      </c>
      <c r="F2451" s="4">
        <v>5</v>
      </c>
      <c r="G2451" s="4">
        <v>758</v>
      </c>
      <c r="H2451" s="4">
        <v>12</v>
      </c>
      <c r="I2451" s="4">
        <v>95</v>
      </c>
      <c r="J2451" s="6">
        <v>174.16</v>
      </c>
      <c r="K2451" s="4">
        <v>0.47799999999999998</v>
      </c>
      <c r="L2451" s="4" t="s">
        <v>15</v>
      </c>
      <c r="M2451" s="4">
        <f>Inventory[[#This Row],[Daily_Demand]]*Inventory[[#This Row],[Lead_Time_Days]]</f>
        <v>785</v>
      </c>
      <c r="N2451" s="4">
        <f>MAX(0, Inventory[[#This Row],[Demand_Duration_Lead_time]]+Inventory[[#This Row],[Safety_Stock]]-Inventory[[#This Row],[Current_Inventory]])</f>
        <v>39</v>
      </c>
      <c r="O24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51" s="8">
        <f>Inventory[[#This Row],[Current_Inventory]]*Inventory[[#This Row],[Unit_Cost]]</f>
        <v>132013.28</v>
      </c>
      <c r="Q2451" t="str">
        <f>IF(Inventory[[#This Row],[Stockout_Risk_Score]] &gt;= 0.8, "Critical",
   IF(Inventory[[#This Row],[Stockout_Risk_Score]] &gt;= 0.6, "High",
      IF(Inventory[[#This Row],[Stockout_Risk_Score]] &gt;= 0.3, "Medium", "Low")
   )
)</f>
        <v>Medium</v>
      </c>
      <c r="R2451">
        <f>Inventory[[#This Row],[Lead_Time_Days]]*0.8</f>
        <v>4</v>
      </c>
      <c r="S2451">
        <f>MAX(0,Inventory[[#This Row],[Daily_Demand]]*Inventory[[#This Row],[Adj_Lead_Time]]+Inventory[[#This Row],[Safety_Stock]]-Inventory[[#This Row],[Current_Inventory]])</f>
        <v>0</v>
      </c>
    </row>
    <row r="2452" spans="1:19" x14ac:dyDescent="0.25">
      <c r="A2452">
        <v>2451</v>
      </c>
      <c r="B2452" t="s">
        <v>2473</v>
      </c>
      <c r="C2452" s="4" t="s">
        <v>13</v>
      </c>
      <c r="D2452" t="s">
        <v>18</v>
      </c>
      <c r="E2452" s="4">
        <v>29</v>
      </c>
      <c r="F2452" s="4">
        <v>2</v>
      </c>
      <c r="G2452" s="4">
        <v>542</v>
      </c>
      <c r="H2452" s="4">
        <v>270</v>
      </c>
      <c r="I2452" s="4">
        <v>153</v>
      </c>
      <c r="J2452" s="6">
        <v>1738.63</v>
      </c>
      <c r="K2452" s="4">
        <v>0.96199999999999997</v>
      </c>
      <c r="L2452" s="4" t="s">
        <v>15</v>
      </c>
      <c r="M2452" s="4">
        <f>Inventory[[#This Row],[Daily_Demand]]*Inventory[[#This Row],[Lead_Time_Days]]</f>
        <v>58</v>
      </c>
      <c r="N2452" s="4">
        <f>MAX(0, Inventory[[#This Row],[Demand_Duration_Lead_time]]+Inventory[[#This Row],[Safety_Stock]]-Inventory[[#This Row],[Current_Inventory]])</f>
        <v>0</v>
      </c>
      <c r="O24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52" s="8">
        <f>Inventory[[#This Row],[Current_Inventory]]*Inventory[[#This Row],[Unit_Cost]]</f>
        <v>942337.46000000008</v>
      </c>
      <c r="Q2452" t="str">
        <f>IF(Inventory[[#This Row],[Stockout_Risk_Score]] &gt;= 0.8, "Critical",
   IF(Inventory[[#This Row],[Stockout_Risk_Score]] &gt;= 0.6, "High",
      IF(Inventory[[#This Row],[Stockout_Risk_Score]] &gt;= 0.3, "Medium", "Low")
   )
)</f>
        <v>Critical</v>
      </c>
      <c r="R2452">
        <f>Inventory[[#This Row],[Lead_Time_Days]]*0.8</f>
        <v>1.6</v>
      </c>
      <c r="S2452">
        <f>MAX(0,Inventory[[#This Row],[Daily_Demand]]*Inventory[[#This Row],[Adj_Lead_Time]]+Inventory[[#This Row],[Safety_Stock]]-Inventory[[#This Row],[Current_Inventory]])</f>
        <v>0</v>
      </c>
    </row>
    <row r="2453" spans="1:19" x14ac:dyDescent="0.25">
      <c r="A2453">
        <v>2452</v>
      </c>
      <c r="B2453" t="s">
        <v>2474</v>
      </c>
      <c r="C2453" s="4" t="s">
        <v>26</v>
      </c>
      <c r="D2453" t="s">
        <v>14</v>
      </c>
      <c r="E2453" s="4">
        <v>135</v>
      </c>
      <c r="F2453" s="4">
        <v>12</v>
      </c>
      <c r="G2453" s="4">
        <v>734</v>
      </c>
      <c r="H2453" s="4">
        <v>263</v>
      </c>
      <c r="I2453" s="4">
        <v>385</v>
      </c>
      <c r="J2453" s="6">
        <v>657.09</v>
      </c>
      <c r="K2453" s="4">
        <v>0.60699999999999998</v>
      </c>
      <c r="L2453" s="4" t="s">
        <v>15</v>
      </c>
      <c r="M2453" s="4">
        <f>Inventory[[#This Row],[Daily_Demand]]*Inventory[[#This Row],[Lead_Time_Days]]</f>
        <v>1620</v>
      </c>
      <c r="N2453" s="4">
        <f>MAX(0, Inventory[[#This Row],[Demand_Duration_Lead_time]]+Inventory[[#This Row],[Safety_Stock]]-Inventory[[#This Row],[Current_Inventory]])</f>
        <v>1149</v>
      </c>
      <c r="O24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53" s="8">
        <f>Inventory[[#This Row],[Current_Inventory]]*Inventory[[#This Row],[Unit_Cost]]</f>
        <v>482304.06</v>
      </c>
      <c r="Q2453" t="str">
        <f>IF(Inventory[[#This Row],[Stockout_Risk_Score]] &gt;= 0.8, "Critical",
   IF(Inventory[[#This Row],[Stockout_Risk_Score]] &gt;= 0.6, "High",
      IF(Inventory[[#This Row],[Stockout_Risk_Score]] &gt;= 0.3, "Medium", "Low")
   )
)</f>
        <v>High</v>
      </c>
      <c r="R2453">
        <f>Inventory[[#This Row],[Lead_Time_Days]]*0.8</f>
        <v>9.6000000000000014</v>
      </c>
      <c r="S2453">
        <f>MAX(0,Inventory[[#This Row],[Daily_Demand]]*Inventory[[#This Row],[Adj_Lead_Time]]+Inventory[[#This Row],[Safety_Stock]]-Inventory[[#This Row],[Current_Inventory]])</f>
        <v>825.00000000000023</v>
      </c>
    </row>
    <row r="2454" spans="1:19" x14ac:dyDescent="0.25">
      <c r="A2454">
        <v>2453</v>
      </c>
      <c r="B2454" t="s">
        <v>2475</v>
      </c>
      <c r="C2454" s="4" t="s">
        <v>17</v>
      </c>
      <c r="D2454" t="s">
        <v>18</v>
      </c>
      <c r="E2454" s="4">
        <v>73</v>
      </c>
      <c r="F2454" s="4">
        <v>8</v>
      </c>
      <c r="G2454" s="4">
        <v>733</v>
      </c>
      <c r="H2454" s="4">
        <v>29</v>
      </c>
      <c r="I2454" s="4">
        <v>271</v>
      </c>
      <c r="J2454" s="6">
        <v>222.9</v>
      </c>
      <c r="K2454" s="4">
        <v>0.60799999999999998</v>
      </c>
      <c r="L2454" s="4" t="s">
        <v>15</v>
      </c>
      <c r="M2454" s="4">
        <f>Inventory[[#This Row],[Daily_Demand]]*Inventory[[#This Row],[Lead_Time_Days]]</f>
        <v>584</v>
      </c>
      <c r="N2454" s="4">
        <f>MAX(0, Inventory[[#This Row],[Demand_Duration_Lead_time]]+Inventory[[#This Row],[Safety_Stock]]-Inventory[[#This Row],[Current_Inventory]])</f>
        <v>0</v>
      </c>
      <c r="O24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54" s="8">
        <f>Inventory[[#This Row],[Current_Inventory]]*Inventory[[#This Row],[Unit_Cost]]</f>
        <v>163385.70000000001</v>
      </c>
      <c r="Q2454" t="str">
        <f>IF(Inventory[[#This Row],[Stockout_Risk_Score]] &gt;= 0.8, "Critical",
   IF(Inventory[[#This Row],[Stockout_Risk_Score]] &gt;= 0.6, "High",
      IF(Inventory[[#This Row],[Stockout_Risk_Score]] &gt;= 0.3, "Medium", "Low")
   )
)</f>
        <v>High</v>
      </c>
      <c r="R2454">
        <f>Inventory[[#This Row],[Lead_Time_Days]]*0.8</f>
        <v>6.4</v>
      </c>
      <c r="S2454">
        <f>MAX(0,Inventory[[#This Row],[Daily_Demand]]*Inventory[[#This Row],[Adj_Lead_Time]]+Inventory[[#This Row],[Safety_Stock]]-Inventory[[#This Row],[Current_Inventory]])</f>
        <v>0</v>
      </c>
    </row>
    <row r="2455" spans="1:19" x14ac:dyDescent="0.25">
      <c r="A2455">
        <v>2454</v>
      </c>
      <c r="B2455" t="s">
        <v>2476</v>
      </c>
      <c r="C2455" s="4" t="s">
        <v>13</v>
      </c>
      <c r="D2455" t="s">
        <v>14</v>
      </c>
      <c r="E2455" s="4">
        <v>106</v>
      </c>
      <c r="F2455" s="4">
        <v>2</v>
      </c>
      <c r="G2455" s="4">
        <v>117</v>
      </c>
      <c r="H2455" s="4">
        <v>213</v>
      </c>
      <c r="I2455" s="4">
        <v>167</v>
      </c>
      <c r="J2455" s="6">
        <v>1531.53</v>
      </c>
      <c r="K2455" s="4">
        <v>0.99399999999999999</v>
      </c>
      <c r="L2455" s="4" t="s">
        <v>27</v>
      </c>
      <c r="M2455" s="4">
        <f>Inventory[[#This Row],[Daily_Demand]]*Inventory[[#This Row],[Lead_Time_Days]]</f>
        <v>212</v>
      </c>
      <c r="N2455" s="4">
        <f>MAX(0, Inventory[[#This Row],[Demand_Duration_Lead_time]]+Inventory[[#This Row],[Safety_Stock]]-Inventory[[#This Row],[Current_Inventory]])</f>
        <v>308</v>
      </c>
      <c r="O24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55" s="8">
        <f>Inventory[[#This Row],[Current_Inventory]]*Inventory[[#This Row],[Unit_Cost]]</f>
        <v>179189.01</v>
      </c>
      <c r="Q2455" t="str">
        <f>IF(Inventory[[#This Row],[Stockout_Risk_Score]] &gt;= 0.8, "Critical",
   IF(Inventory[[#This Row],[Stockout_Risk_Score]] &gt;= 0.6, "High",
      IF(Inventory[[#This Row],[Stockout_Risk_Score]] &gt;= 0.3, "Medium", "Low")
   )
)</f>
        <v>Critical</v>
      </c>
      <c r="R2455">
        <f>Inventory[[#This Row],[Lead_Time_Days]]*0.8</f>
        <v>1.6</v>
      </c>
      <c r="S2455">
        <f>MAX(0,Inventory[[#This Row],[Daily_Demand]]*Inventory[[#This Row],[Adj_Lead_Time]]+Inventory[[#This Row],[Safety_Stock]]-Inventory[[#This Row],[Current_Inventory]])</f>
        <v>265.60000000000002</v>
      </c>
    </row>
    <row r="2456" spans="1:19" x14ac:dyDescent="0.25">
      <c r="A2456">
        <v>2455</v>
      </c>
      <c r="B2456" t="s">
        <v>2477</v>
      </c>
      <c r="C2456" s="4" t="s">
        <v>21</v>
      </c>
      <c r="D2456" t="s">
        <v>18</v>
      </c>
      <c r="E2456" s="4">
        <v>122</v>
      </c>
      <c r="F2456" s="4">
        <v>11</v>
      </c>
      <c r="G2456" s="4">
        <v>135</v>
      </c>
      <c r="H2456" s="4">
        <v>137</v>
      </c>
      <c r="I2456" s="4">
        <v>54</v>
      </c>
      <c r="J2456" s="6">
        <v>1072.6300000000001</v>
      </c>
      <c r="K2456" s="4">
        <v>9.4E-2</v>
      </c>
      <c r="L2456" s="4" t="s">
        <v>15</v>
      </c>
      <c r="M2456" s="4">
        <f>Inventory[[#This Row],[Daily_Demand]]*Inventory[[#This Row],[Lead_Time_Days]]</f>
        <v>1342</v>
      </c>
      <c r="N2456" s="4">
        <f>MAX(0, Inventory[[#This Row],[Demand_Duration_Lead_time]]+Inventory[[#This Row],[Safety_Stock]]-Inventory[[#This Row],[Current_Inventory]])</f>
        <v>1344</v>
      </c>
      <c r="O24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56" s="8">
        <f>Inventory[[#This Row],[Current_Inventory]]*Inventory[[#This Row],[Unit_Cost]]</f>
        <v>144805.05000000002</v>
      </c>
      <c r="Q2456" t="str">
        <f>IF(Inventory[[#This Row],[Stockout_Risk_Score]] &gt;= 0.8, "Critical",
   IF(Inventory[[#This Row],[Stockout_Risk_Score]] &gt;= 0.6, "High",
      IF(Inventory[[#This Row],[Stockout_Risk_Score]] &gt;= 0.3, "Medium", "Low")
   )
)</f>
        <v>Low</v>
      </c>
      <c r="R2456">
        <f>Inventory[[#This Row],[Lead_Time_Days]]*0.8</f>
        <v>8.8000000000000007</v>
      </c>
      <c r="S2456">
        <f>MAX(0,Inventory[[#This Row],[Daily_Demand]]*Inventory[[#This Row],[Adj_Lead_Time]]+Inventory[[#This Row],[Safety_Stock]]-Inventory[[#This Row],[Current_Inventory]])</f>
        <v>1075.6000000000001</v>
      </c>
    </row>
    <row r="2457" spans="1:19" x14ac:dyDescent="0.25">
      <c r="A2457">
        <v>2456</v>
      </c>
      <c r="B2457" t="s">
        <v>2478</v>
      </c>
      <c r="C2457" s="4" t="s">
        <v>17</v>
      </c>
      <c r="D2457" t="s">
        <v>14</v>
      </c>
      <c r="E2457" s="4">
        <v>30</v>
      </c>
      <c r="F2457" s="4">
        <v>11</v>
      </c>
      <c r="G2457" s="4">
        <v>490</v>
      </c>
      <c r="H2457" s="4">
        <v>183</v>
      </c>
      <c r="I2457" s="4">
        <v>260</v>
      </c>
      <c r="J2457" s="6">
        <v>647.95000000000005</v>
      </c>
      <c r="K2457" s="4">
        <v>0.27600000000000002</v>
      </c>
      <c r="L2457" s="4" t="s">
        <v>19</v>
      </c>
      <c r="M2457" s="4">
        <f>Inventory[[#This Row],[Daily_Demand]]*Inventory[[#This Row],[Lead_Time_Days]]</f>
        <v>330</v>
      </c>
      <c r="N2457" s="4">
        <f>MAX(0, Inventory[[#This Row],[Demand_Duration_Lead_time]]+Inventory[[#This Row],[Safety_Stock]]-Inventory[[#This Row],[Current_Inventory]])</f>
        <v>23</v>
      </c>
      <c r="O24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57" s="8">
        <f>Inventory[[#This Row],[Current_Inventory]]*Inventory[[#This Row],[Unit_Cost]]</f>
        <v>317495.5</v>
      </c>
      <c r="Q2457" t="str">
        <f>IF(Inventory[[#This Row],[Stockout_Risk_Score]] &gt;= 0.8, "Critical",
   IF(Inventory[[#This Row],[Stockout_Risk_Score]] &gt;= 0.6, "High",
      IF(Inventory[[#This Row],[Stockout_Risk_Score]] &gt;= 0.3, "Medium", "Low")
   )
)</f>
        <v>Low</v>
      </c>
      <c r="R2457">
        <f>Inventory[[#This Row],[Lead_Time_Days]]*0.8</f>
        <v>8.8000000000000007</v>
      </c>
      <c r="S2457">
        <f>MAX(0,Inventory[[#This Row],[Daily_Demand]]*Inventory[[#This Row],[Adj_Lead_Time]]+Inventory[[#This Row],[Safety_Stock]]-Inventory[[#This Row],[Current_Inventory]])</f>
        <v>0</v>
      </c>
    </row>
    <row r="2458" spans="1:19" x14ac:dyDescent="0.25">
      <c r="A2458">
        <v>2457</v>
      </c>
      <c r="B2458" t="s">
        <v>2479</v>
      </c>
      <c r="C2458" s="4" t="s">
        <v>13</v>
      </c>
      <c r="D2458" t="s">
        <v>18</v>
      </c>
      <c r="E2458" s="4">
        <v>44</v>
      </c>
      <c r="F2458" s="4">
        <v>5</v>
      </c>
      <c r="G2458" s="4">
        <v>458</v>
      </c>
      <c r="H2458" s="4">
        <v>230</v>
      </c>
      <c r="I2458" s="4">
        <v>104</v>
      </c>
      <c r="J2458" s="6">
        <v>841.89</v>
      </c>
      <c r="K2458" s="4">
        <v>0.65600000000000003</v>
      </c>
      <c r="L2458" s="4" t="s">
        <v>19</v>
      </c>
      <c r="M2458" s="4">
        <f>Inventory[[#This Row],[Daily_Demand]]*Inventory[[#This Row],[Lead_Time_Days]]</f>
        <v>220</v>
      </c>
      <c r="N2458" s="4">
        <f>MAX(0, Inventory[[#This Row],[Demand_Duration_Lead_time]]+Inventory[[#This Row],[Safety_Stock]]-Inventory[[#This Row],[Current_Inventory]])</f>
        <v>0</v>
      </c>
      <c r="O24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58" s="8">
        <f>Inventory[[#This Row],[Current_Inventory]]*Inventory[[#This Row],[Unit_Cost]]</f>
        <v>385585.62</v>
      </c>
      <c r="Q2458" t="str">
        <f>IF(Inventory[[#This Row],[Stockout_Risk_Score]] &gt;= 0.8, "Critical",
   IF(Inventory[[#This Row],[Stockout_Risk_Score]] &gt;= 0.6, "High",
      IF(Inventory[[#This Row],[Stockout_Risk_Score]] &gt;= 0.3, "Medium", "Low")
   )
)</f>
        <v>High</v>
      </c>
      <c r="R2458">
        <f>Inventory[[#This Row],[Lead_Time_Days]]*0.8</f>
        <v>4</v>
      </c>
      <c r="S2458">
        <f>MAX(0,Inventory[[#This Row],[Daily_Demand]]*Inventory[[#This Row],[Adj_Lead_Time]]+Inventory[[#This Row],[Safety_Stock]]-Inventory[[#This Row],[Current_Inventory]])</f>
        <v>0</v>
      </c>
    </row>
    <row r="2459" spans="1:19" x14ac:dyDescent="0.25">
      <c r="A2459">
        <v>2458</v>
      </c>
      <c r="B2459" t="s">
        <v>2480</v>
      </c>
      <c r="C2459" s="4" t="s">
        <v>41</v>
      </c>
      <c r="D2459" t="s">
        <v>18</v>
      </c>
      <c r="E2459" s="4">
        <v>42</v>
      </c>
      <c r="F2459" s="4">
        <v>12</v>
      </c>
      <c r="G2459" s="4">
        <v>300</v>
      </c>
      <c r="H2459" s="4">
        <v>46</v>
      </c>
      <c r="I2459" s="4">
        <v>68</v>
      </c>
      <c r="J2459" s="6">
        <v>91.75</v>
      </c>
      <c r="K2459" s="4">
        <v>0.315</v>
      </c>
      <c r="L2459" s="4" t="s">
        <v>15</v>
      </c>
      <c r="M2459" s="4">
        <f>Inventory[[#This Row],[Daily_Demand]]*Inventory[[#This Row],[Lead_Time_Days]]</f>
        <v>504</v>
      </c>
      <c r="N2459" s="4">
        <f>MAX(0, Inventory[[#This Row],[Demand_Duration_Lead_time]]+Inventory[[#This Row],[Safety_Stock]]-Inventory[[#This Row],[Current_Inventory]])</f>
        <v>250</v>
      </c>
      <c r="O24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59" s="8">
        <f>Inventory[[#This Row],[Current_Inventory]]*Inventory[[#This Row],[Unit_Cost]]</f>
        <v>27525</v>
      </c>
      <c r="Q2459" t="str">
        <f>IF(Inventory[[#This Row],[Stockout_Risk_Score]] &gt;= 0.8, "Critical",
   IF(Inventory[[#This Row],[Stockout_Risk_Score]] &gt;= 0.6, "High",
      IF(Inventory[[#This Row],[Stockout_Risk_Score]] &gt;= 0.3, "Medium", "Low")
   )
)</f>
        <v>Medium</v>
      </c>
      <c r="R2459">
        <f>Inventory[[#This Row],[Lead_Time_Days]]*0.8</f>
        <v>9.6000000000000014</v>
      </c>
      <c r="S2459">
        <f>MAX(0,Inventory[[#This Row],[Daily_Demand]]*Inventory[[#This Row],[Adj_Lead_Time]]+Inventory[[#This Row],[Safety_Stock]]-Inventory[[#This Row],[Current_Inventory]])</f>
        <v>149.20000000000005</v>
      </c>
    </row>
    <row r="2460" spans="1:19" x14ac:dyDescent="0.25">
      <c r="A2460">
        <v>2459</v>
      </c>
      <c r="B2460" t="s">
        <v>2481</v>
      </c>
      <c r="C2460" s="4" t="s">
        <v>41</v>
      </c>
      <c r="D2460" t="s">
        <v>18</v>
      </c>
      <c r="E2460" s="4">
        <v>170</v>
      </c>
      <c r="F2460" s="4">
        <v>4</v>
      </c>
      <c r="G2460" s="4">
        <v>368</v>
      </c>
      <c r="H2460" s="4">
        <v>158</v>
      </c>
      <c r="I2460" s="4">
        <v>137</v>
      </c>
      <c r="J2460" s="6">
        <v>1342.26</v>
      </c>
      <c r="K2460" s="4">
        <v>0.34599999999999997</v>
      </c>
      <c r="L2460" s="4" t="s">
        <v>15</v>
      </c>
      <c r="M2460" s="4">
        <f>Inventory[[#This Row],[Daily_Demand]]*Inventory[[#This Row],[Lead_Time_Days]]</f>
        <v>680</v>
      </c>
      <c r="N2460" s="4">
        <f>MAX(0, Inventory[[#This Row],[Demand_Duration_Lead_time]]+Inventory[[#This Row],[Safety_Stock]]-Inventory[[#This Row],[Current_Inventory]])</f>
        <v>470</v>
      </c>
      <c r="O24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60" s="8">
        <f>Inventory[[#This Row],[Current_Inventory]]*Inventory[[#This Row],[Unit_Cost]]</f>
        <v>493951.68</v>
      </c>
      <c r="Q2460" t="str">
        <f>IF(Inventory[[#This Row],[Stockout_Risk_Score]] &gt;= 0.8, "Critical",
   IF(Inventory[[#This Row],[Stockout_Risk_Score]] &gt;= 0.6, "High",
      IF(Inventory[[#This Row],[Stockout_Risk_Score]] &gt;= 0.3, "Medium", "Low")
   )
)</f>
        <v>Medium</v>
      </c>
      <c r="R2460">
        <f>Inventory[[#This Row],[Lead_Time_Days]]*0.8</f>
        <v>3.2</v>
      </c>
      <c r="S2460">
        <f>MAX(0,Inventory[[#This Row],[Daily_Demand]]*Inventory[[#This Row],[Adj_Lead_Time]]+Inventory[[#This Row],[Safety_Stock]]-Inventory[[#This Row],[Current_Inventory]])</f>
        <v>334</v>
      </c>
    </row>
    <row r="2461" spans="1:19" x14ac:dyDescent="0.25">
      <c r="A2461">
        <v>2460</v>
      </c>
      <c r="B2461" t="s">
        <v>2482</v>
      </c>
      <c r="C2461" s="4" t="s">
        <v>26</v>
      </c>
      <c r="D2461" t="s">
        <v>22</v>
      </c>
      <c r="E2461" s="4">
        <v>11</v>
      </c>
      <c r="F2461" s="4">
        <v>12</v>
      </c>
      <c r="G2461" s="4">
        <v>251</v>
      </c>
      <c r="H2461" s="4">
        <v>101</v>
      </c>
      <c r="I2461" s="4">
        <v>296</v>
      </c>
      <c r="J2461" s="6">
        <v>763.26</v>
      </c>
      <c r="K2461" s="4">
        <v>0.89300000000000002</v>
      </c>
      <c r="L2461" s="4" t="s">
        <v>19</v>
      </c>
      <c r="M2461" s="4">
        <f>Inventory[[#This Row],[Daily_Demand]]*Inventory[[#This Row],[Lead_Time_Days]]</f>
        <v>132</v>
      </c>
      <c r="N2461" s="4">
        <f>MAX(0, Inventory[[#This Row],[Demand_Duration_Lead_time]]+Inventory[[#This Row],[Safety_Stock]]-Inventory[[#This Row],[Current_Inventory]])</f>
        <v>0</v>
      </c>
      <c r="O24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61" s="8">
        <f>Inventory[[#This Row],[Current_Inventory]]*Inventory[[#This Row],[Unit_Cost]]</f>
        <v>191578.26</v>
      </c>
      <c r="Q2461" t="str">
        <f>IF(Inventory[[#This Row],[Stockout_Risk_Score]] &gt;= 0.8, "Critical",
   IF(Inventory[[#This Row],[Stockout_Risk_Score]] &gt;= 0.6, "High",
      IF(Inventory[[#This Row],[Stockout_Risk_Score]] &gt;= 0.3, "Medium", "Low")
   )
)</f>
        <v>Critical</v>
      </c>
      <c r="R2461">
        <f>Inventory[[#This Row],[Lead_Time_Days]]*0.8</f>
        <v>9.6000000000000014</v>
      </c>
      <c r="S2461">
        <f>MAX(0,Inventory[[#This Row],[Daily_Demand]]*Inventory[[#This Row],[Adj_Lead_Time]]+Inventory[[#This Row],[Safety_Stock]]-Inventory[[#This Row],[Current_Inventory]])</f>
        <v>0</v>
      </c>
    </row>
    <row r="2462" spans="1:19" x14ac:dyDescent="0.25">
      <c r="A2462">
        <v>2461</v>
      </c>
      <c r="B2462" t="s">
        <v>2483</v>
      </c>
      <c r="C2462" s="4" t="s">
        <v>13</v>
      </c>
      <c r="D2462" t="s">
        <v>22</v>
      </c>
      <c r="E2462" s="4">
        <v>162</v>
      </c>
      <c r="F2462" s="4">
        <v>4</v>
      </c>
      <c r="G2462" s="4">
        <v>130</v>
      </c>
      <c r="H2462" s="4">
        <v>79</v>
      </c>
      <c r="I2462" s="4">
        <v>166</v>
      </c>
      <c r="J2462" s="6">
        <v>1442.37</v>
      </c>
      <c r="K2462" s="4">
        <v>0.57899999999999996</v>
      </c>
      <c r="L2462" s="4" t="s">
        <v>15</v>
      </c>
      <c r="M2462" s="4">
        <f>Inventory[[#This Row],[Daily_Demand]]*Inventory[[#This Row],[Lead_Time_Days]]</f>
        <v>648</v>
      </c>
      <c r="N2462" s="4">
        <f>MAX(0, Inventory[[#This Row],[Demand_Duration_Lead_time]]+Inventory[[#This Row],[Safety_Stock]]-Inventory[[#This Row],[Current_Inventory]])</f>
        <v>597</v>
      </c>
      <c r="O24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62" s="8">
        <f>Inventory[[#This Row],[Current_Inventory]]*Inventory[[#This Row],[Unit_Cost]]</f>
        <v>187508.09999999998</v>
      </c>
      <c r="Q2462" t="str">
        <f>IF(Inventory[[#This Row],[Stockout_Risk_Score]] &gt;= 0.8, "Critical",
   IF(Inventory[[#This Row],[Stockout_Risk_Score]] &gt;= 0.6, "High",
      IF(Inventory[[#This Row],[Stockout_Risk_Score]] &gt;= 0.3, "Medium", "Low")
   )
)</f>
        <v>Medium</v>
      </c>
      <c r="R2462">
        <f>Inventory[[#This Row],[Lead_Time_Days]]*0.8</f>
        <v>3.2</v>
      </c>
      <c r="S2462">
        <f>MAX(0,Inventory[[#This Row],[Daily_Demand]]*Inventory[[#This Row],[Adj_Lead_Time]]+Inventory[[#This Row],[Safety_Stock]]-Inventory[[#This Row],[Current_Inventory]])</f>
        <v>467.4</v>
      </c>
    </row>
    <row r="2463" spans="1:19" x14ac:dyDescent="0.25">
      <c r="A2463">
        <v>2462</v>
      </c>
      <c r="B2463" t="s">
        <v>2484</v>
      </c>
      <c r="C2463" s="4" t="s">
        <v>41</v>
      </c>
      <c r="D2463" t="s">
        <v>18</v>
      </c>
      <c r="E2463" s="4">
        <v>124</v>
      </c>
      <c r="F2463" s="4">
        <v>13</v>
      </c>
      <c r="G2463" s="4">
        <v>371</v>
      </c>
      <c r="H2463" s="4">
        <v>93</v>
      </c>
      <c r="I2463" s="4">
        <v>219</v>
      </c>
      <c r="J2463" s="6">
        <v>1274.93</v>
      </c>
      <c r="K2463" s="4">
        <v>0.10299999999999999</v>
      </c>
      <c r="L2463" s="4" t="s">
        <v>19</v>
      </c>
      <c r="M2463" s="4">
        <f>Inventory[[#This Row],[Daily_Demand]]*Inventory[[#This Row],[Lead_Time_Days]]</f>
        <v>1612</v>
      </c>
      <c r="N2463" s="4">
        <f>MAX(0, Inventory[[#This Row],[Demand_Duration_Lead_time]]+Inventory[[#This Row],[Safety_Stock]]-Inventory[[#This Row],[Current_Inventory]])</f>
        <v>1334</v>
      </c>
      <c r="O24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63" s="8">
        <f>Inventory[[#This Row],[Current_Inventory]]*Inventory[[#This Row],[Unit_Cost]]</f>
        <v>472999.03</v>
      </c>
      <c r="Q2463" t="str">
        <f>IF(Inventory[[#This Row],[Stockout_Risk_Score]] &gt;= 0.8, "Critical",
   IF(Inventory[[#This Row],[Stockout_Risk_Score]] &gt;= 0.6, "High",
      IF(Inventory[[#This Row],[Stockout_Risk_Score]] &gt;= 0.3, "Medium", "Low")
   )
)</f>
        <v>Low</v>
      </c>
      <c r="R2463">
        <f>Inventory[[#This Row],[Lead_Time_Days]]*0.8</f>
        <v>10.4</v>
      </c>
      <c r="S2463">
        <f>MAX(0,Inventory[[#This Row],[Daily_Demand]]*Inventory[[#This Row],[Adj_Lead_Time]]+Inventory[[#This Row],[Safety_Stock]]-Inventory[[#This Row],[Current_Inventory]])</f>
        <v>1011.6000000000001</v>
      </c>
    </row>
    <row r="2464" spans="1:19" x14ac:dyDescent="0.25">
      <c r="A2464">
        <v>2463</v>
      </c>
      <c r="B2464" t="s">
        <v>2485</v>
      </c>
      <c r="C2464" s="4" t="s">
        <v>21</v>
      </c>
      <c r="D2464" t="s">
        <v>14</v>
      </c>
      <c r="E2464" s="4">
        <v>151</v>
      </c>
      <c r="F2464" s="4">
        <v>2</v>
      </c>
      <c r="G2464" s="4">
        <v>31</v>
      </c>
      <c r="H2464" s="4">
        <v>214</v>
      </c>
      <c r="I2464" s="4">
        <v>199</v>
      </c>
      <c r="J2464" s="6">
        <v>1319.95</v>
      </c>
      <c r="K2464" s="4">
        <v>0.311</v>
      </c>
      <c r="L2464" s="4" t="s">
        <v>19</v>
      </c>
      <c r="M2464" s="4">
        <f>Inventory[[#This Row],[Daily_Demand]]*Inventory[[#This Row],[Lead_Time_Days]]</f>
        <v>302</v>
      </c>
      <c r="N2464" s="4">
        <f>MAX(0, Inventory[[#This Row],[Demand_Duration_Lead_time]]+Inventory[[#This Row],[Safety_Stock]]-Inventory[[#This Row],[Current_Inventory]])</f>
        <v>485</v>
      </c>
      <c r="O24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64" s="8">
        <f>Inventory[[#This Row],[Current_Inventory]]*Inventory[[#This Row],[Unit_Cost]]</f>
        <v>40918.450000000004</v>
      </c>
      <c r="Q2464" t="str">
        <f>IF(Inventory[[#This Row],[Stockout_Risk_Score]] &gt;= 0.8, "Critical",
   IF(Inventory[[#This Row],[Stockout_Risk_Score]] &gt;= 0.6, "High",
      IF(Inventory[[#This Row],[Stockout_Risk_Score]] &gt;= 0.3, "Medium", "Low")
   )
)</f>
        <v>Medium</v>
      </c>
      <c r="R2464">
        <f>Inventory[[#This Row],[Lead_Time_Days]]*0.8</f>
        <v>1.6</v>
      </c>
      <c r="S2464">
        <f>MAX(0,Inventory[[#This Row],[Daily_Demand]]*Inventory[[#This Row],[Adj_Lead_Time]]+Inventory[[#This Row],[Safety_Stock]]-Inventory[[#This Row],[Current_Inventory]])</f>
        <v>424.6</v>
      </c>
    </row>
    <row r="2465" spans="1:19" x14ac:dyDescent="0.25">
      <c r="A2465">
        <v>2464</v>
      </c>
      <c r="B2465" t="s">
        <v>2486</v>
      </c>
      <c r="C2465" s="4" t="s">
        <v>13</v>
      </c>
      <c r="D2465" t="s">
        <v>14</v>
      </c>
      <c r="E2465" s="4">
        <v>39</v>
      </c>
      <c r="F2465" s="4">
        <v>5</v>
      </c>
      <c r="G2465" s="4">
        <v>507</v>
      </c>
      <c r="H2465" s="4">
        <v>276</v>
      </c>
      <c r="I2465" s="4">
        <v>344</v>
      </c>
      <c r="J2465" s="6">
        <v>1596.14</v>
      </c>
      <c r="K2465" s="4">
        <v>7.5999999999999998E-2</v>
      </c>
      <c r="L2465" s="4" t="s">
        <v>27</v>
      </c>
      <c r="M2465" s="4">
        <f>Inventory[[#This Row],[Daily_Demand]]*Inventory[[#This Row],[Lead_Time_Days]]</f>
        <v>195</v>
      </c>
      <c r="N2465" s="4">
        <f>MAX(0, Inventory[[#This Row],[Demand_Duration_Lead_time]]+Inventory[[#This Row],[Safety_Stock]]-Inventory[[#This Row],[Current_Inventory]])</f>
        <v>0</v>
      </c>
      <c r="O24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65" s="8">
        <f>Inventory[[#This Row],[Current_Inventory]]*Inventory[[#This Row],[Unit_Cost]]</f>
        <v>809242.9800000001</v>
      </c>
      <c r="Q2465" t="str">
        <f>IF(Inventory[[#This Row],[Stockout_Risk_Score]] &gt;= 0.8, "Critical",
   IF(Inventory[[#This Row],[Stockout_Risk_Score]] &gt;= 0.6, "High",
      IF(Inventory[[#This Row],[Stockout_Risk_Score]] &gt;= 0.3, "Medium", "Low")
   )
)</f>
        <v>Low</v>
      </c>
      <c r="R2465">
        <f>Inventory[[#This Row],[Lead_Time_Days]]*0.8</f>
        <v>4</v>
      </c>
      <c r="S2465">
        <f>MAX(0,Inventory[[#This Row],[Daily_Demand]]*Inventory[[#This Row],[Adj_Lead_Time]]+Inventory[[#This Row],[Safety_Stock]]-Inventory[[#This Row],[Current_Inventory]])</f>
        <v>0</v>
      </c>
    </row>
    <row r="2466" spans="1:19" x14ac:dyDescent="0.25">
      <c r="A2466">
        <v>2465</v>
      </c>
      <c r="B2466" t="s">
        <v>2487</v>
      </c>
      <c r="C2466" s="4" t="s">
        <v>21</v>
      </c>
      <c r="D2466" t="s">
        <v>18</v>
      </c>
      <c r="E2466" s="4">
        <v>165</v>
      </c>
      <c r="F2466" s="4">
        <v>2</v>
      </c>
      <c r="G2466" s="4">
        <v>552</v>
      </c>
      <c r="H2466" s="4">
        <v>97</v>
      </c>
      <c r="I2466" s="4">
        <v>257</v>
      </c>
      <c r="J2466" s="6">
        <v>1280.76</v>
      </c>
      <c r="K2466" s="4">
        <v>0.55600000000000005</v>
      </c>
      <c r="L2466" s="4" t="s">
        <v>27</v>
      </c>
      <c r="M2466" s="4">
        <f>Inventory[[#This Row],[Daily_Demand]]*Inventory[[#This Row],[Lead_Time_Days]]</f>
        <v>330</v>
      </c>
      <c r="N2466" s="4">
        <f>MAX(0, Inventory[[#This Row],[Demand_Duration_Lead_time]]+Inventory[[#This Row],[Safety_Stock]]-Inventory[[#This Row],[Current_Inventory]])</f>
        <v>0</v>
      </c>
      <c r="O24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66" s="8">
        <f>Inventory[[#This Row],[Current_Inventory]]*Inventory[[#This Row],[Unit_Cost]]</f>
        <v>706979.52</v>
      </c>
      <c r="Q2466" t="str">
        <f>IF(Inventory[[#This Row],[Stockout_Risk_Score]] &gt;= 0.8, "Critical",
   IF(Inventory[[#This Row],[Stockout_Risk_Score]] &gt;= 0.6, "High",
      IF(Inventory[[#This Row],[Stockout_Risk_Score]] &gt;= 0.3, "Medium", "Low")
   )
)</f>
        <v>Medium</v>
      </c>
      <c r="R2466">
        <f>Inventory[[#This Row],[Lead_Time_Days]]*0.8</f>
        <v>1.6</v>
      </c>
      <c r="S2466">
        <f>MAX(0,Inventory[[#This Row],[Daily_Demand]]*Inventory[[#This Row],[Adj_Lead_Time]]+Inventory[[#This Row],[Safety_Stock]]-Inventory[[#This Row],[Current_Inventory]])</f>
        <v>0</v>
      </c>
    </row>
    <row r="2467" spans="1:19" x14ac:dyDescent="0.25">
      <c r="A2467">
        <v>2466</v>
      </c>
      <c r="B2467" t="s">
        <v>2488</v>
      </c>
      <c r="C2467" s="4" t="s">
        <v>21</v>
      </c>
      <c r="D2467" t="s">
        <v>22</v>
      </c>
      <c r="E2467" s="4">
        <v>165</v>
      </c>
      <c r="F2467" s="4">
        <v>14</v>
      </c>
      <c r="G2467" s="4">
        <v>658</v>
      </c>
      <c r="H2467" s="4">
        <v>261</v>
      </c>
      <c r="I2467" s="4">
        <v>332</v>
      </c>
      <c r="J2467" s="6">
        <v>866.52</v>
      </c>
      <c r="K2467" s="4">
        <v>0.17299999999999999</v>
      </c>
      <c r="L2467" s="4" t="s">
        <v>19</v>
      </c>
      <c r="M2467" s="4">
        <f>Inventory[[#This Row],[Daily_Demand]]*Inventory[[#This Row],[Lead_Time_Days]]</f>
        <v>2310</v>
      </c>
      <c r="N2467" s="4">
        <f>MAX(0, Inventory[[#This Row],[Demand_Duration_Lead_time]]+Inventory[[#This Row],[Safety_Stock]]-Inventory[[#This Row],[Current_Inventory]])</f>
        <v>1913</v>
      </c>
      <c r="O24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67" s="8">
        <f>Inventory[[#This Row],[Current_Inventory]]*Inventory[[#This Row],[Unit_Cost]]</f>
        <v>570170.16</v>
      </c>
      <c r="Q2467" t="str">
        <f>IF(Inventory[[#This Row],[Stockout_Risk_Score]] &gt;= 0.8, "Critical",
   IF(Inventory[[#This Row],[Stockout_Risk_Score]] &gt;= 0.6, "High",
      IF(Inventory[[#This Row],[Stockout_Risk_Score]] &gt;= 0.3, "Medium", "Low")
   )
)</f>
        <v>Low</v>
      </c>
      <c r="R2467">
        <f>Inventory[[#This Row],[Lead_Time_Days]]*0.8</f>
        <v>11.200000000000001</v>
      </c>
      <c r="S2467">
        <f>MAX(0,Inventory[[#This Row],[Daily_Demand]]*Inventory[[#This Row],[Adj_Lead_Time]]+Inventory[[#This Row],[Safety_Stock]]-Inventory[[#This Row],[Current_Inventory]])</f>
        <v>1451</v>
      </c>
    </row>
    <row r="2468" spans="1:19" x14ac:dyDescent="0.25">
      <c r="A2468">
        <v>2467</v>
      </c>
      <c r="B2468" t="s">
        <v>2489</v>
      </c>
      <c r="C2468" s="4" t="s">
        <v>41</v>
      </c>
      <c r="D2468" t="s">
        <v>14</v>
      </c>
      <c r="E2468" s="4">
        <v>82</v>
      </c>
      <c r="F2468" s="4">
        <v>14</v>
      </c>
      <c r="G2468" s="4">
        <v>304</v>
      </c>
      <c r="H2468" s="4">
        <v>220</v>
      </c>
      <c r="I2468" s="4">
        <v>381</v>
      </c>
      <c r="J2468" s="6">
        <v>810.36</v>
      </c>
      <c r="K2468" s="4">
        <v>0.85699999999999998</v>
      </c>
      <c r="L2468" s="4" t="s">
        <v>15</v>
      </c>
      <c r="M2468" s="4">
        <f>Inventory[[#This Row],[Daily_Demand]]*Inventory[[#This Row],[Lead_Time_Days]]</f>
        <v>1148</v>
      </c>
      <c r="N2468" s="4">
        <f>MAX(0, Inventory[[#This Row],[Demand_Duration_Lead_time]]+Inventory[[#This Row],[Safety_Stock]]-Inventory[[#This Row],[Current_Inventory]])</f>
        <v>1064</v>
      </c>
      <c r="O24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68" s="8">
        <f>Inventory[[#This Row],[Current_Inventory]]*Inventory[[#This Row],[Unit_Cost]]</f>
        <v>246349.44</v>
      </c>
      <c r="Q2468" t="str">
        <f>IF(Inventory[[#This Row],[Stockout_Risk_Score]] &gt;= 0.8, "Critical",
   IF(Inventory[[#This Row],[Stockout_Risk_Score]] &gt;= 0.6, "High",
      IF(Inventory[[#This Row],[Stockout_Risk_Score]] &gt;= 0.3, "Medium", "Low")
   )
)</f>
        <v>Critical</v>
      </c>
      <c r="R2468">
        <f>Inventory[[#This Row],[Lead_Time_Days]]*0.8</f>
        <v>11.200000000000001</v>
      </c>
      <c r="S2468">
        <f>MAX(0,Inventory[[#This Row],[Daily_Demand]]*Inventory[[#This Row],[Adj_Lead_Time]]+Inventory[[#This Row],[Safety_Stock]]-Inventory[[#This Row],[Current_Inventory]])</f>
        <v>834.40000000000009</v>
      </c>
    </row>
    <row r="2469" spans="1:19" x14ac:dyDescent="0.25">
      <c r="A2469">
        <v>2468</v>
      </c>
      <c r="B2469" t="s">
        <v>2490</v>
      </c>
      <c r="C2469" s="4" t="s">
        <v>13</v>
      </c>
      <c r="D2469" t="s">
        <v>22</v>
      </c>
      <c r="E2469" s="4">
        <v>42</v>
      </c>
      <c r="F2469" s="4">
        <v>9</v>
      </c>
      <c r="G2469" s="4">
        <v>652</v>
      </c>
      <c r="H2469" s="4">
        <v>40</v>
      </c>
      <c r="I2469" s="4">
        <v>223</v>
      </c>
      <c r="J2469" s="6">
        <v>283.19</v>
      </c>
      <c r="K2469" s="4">
        <v>0.57699999999999996</v>
      </c>
      <c r="L2469" s="4" t="s">
        <v>19</v>
      </c>
      <c r="M2469" s="4">
        <f>Inventory[[#This Row],[Daily_Demand]]*Inventory[[#This Row],[Lead_Time_Days]]</f>
        <v>378</v>
      </c>
      <c r="N2469" s="4">
        <f>MAX(0, Inventory[[#This Row],[Demand_Duration_Lead_time]]+Inventory[[#This Row],[Safety_Stock]]-Inventory[[#This Row],[Current_Inventory]])</f>
        <v>0</v>
      </c>
      <c r="O24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69" s="8">
        <f>Inventory[[#This Row],[Current_Inventory]]*Inventory[[#This Row],[Unit_Cost]]</f>
        <v>184639.88</v>
      </c>
      <c r="Q2469" t="str">
        <f>IF(Inventory[[#This Row],[Stockout_Risk_Score]] &gt;= 0.8, "Critical",
   IF(Inventory[[#This Row],[Stockout_Risk_Score]] &gt;= 0.6, "High",
      IF(Inventory[[#This Row],[Stockout_Risk_Score]] &gt;= 0.3, "Medium", "Low")
   )
)</f>
        <v>Medium</v>
      </c>
      <c r="R2469">
        <f>Inventory[[#This Row],[Lead_Time_Days]]*0.8</f>
        <v>7.2</v>
      </c>
      <c r="S2469">
        <f>MAX(0,Inventory[[#This Row],[Daily_Demand]]*Inventory[[#This Row],[Adj_Lead_Time]]+Inventory[[#This Row],[Safety_Stock]]-Inventory[[#This Row],[Current_Inventory]])</f>
        <v>0</v>
      </c>
    </row>
    <row r="2470" spans="1:19" x14ac:dyDescent="0.25">
      <c r="A2470">
        <v>2469</v>
      </c>
      <c r="B2470" t="s">
        <v>2491</v>
      </c>
      <c r="C2470" s="4" t="s">
        <v>17</v>
      </c>
      <c r="D2470" t="s">
        <v>14</v>
      </c>
      <c r="E2470" s="4">
        <v>142</v>
      </c>
      <c r="F2470" s="4">
        <v>2</v>
      </c>
      <c r="G2470" s="4">
        <v>655</v>
      </c>
      <c r="H2470" s="4">
        <v>70</v>
      </c>
      <c r="I2470" s="4">
        <v>176</v>
      </c>
      <c r="J2470" s="6">
        <v>1569.91</v>
      </c>
      <c r="K2470" s="4">
        <v>5.8999999999999997E-2</v>
      </c>
      <c r="L2470" s="4" t="s">
        <v>19</v>
      </c>
      <c r="M2470" s="4">
        <f>Inventory[[#This Row],[Daily_Demand]]*Inventory[[#This Row],[Lead_Time_Days]]</f>
        <v>284</v>
      </c>
      <c r="N2470" s="4">
        <f>MAX(0, Inventory[[#This Row],[Demand_Duration_Lead_time]]+Inventory[[#This Row],[Safety_Stock]]-Inventory[[#This Row],[Current_Inventory]])</f>
        <v>0</v>
      </c>
      <c r="O24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70" s="8">
        <f>Inventory[[#This Row],[Current_Inventory]]*Inventory[[#This Row],[Unit_Cost]]</f>
        <v>1028291.05</v>
      </c>
      <c r="Q2470" t="str">
        <f>IF(Inventory[[#This Row],[Stockout_Risk_Score]] &gt;= 0.8, "Critical",
   IF(Inventory[[#This Row],[Stockout_Risk_Score]] &gt;= 0.6, "High",
      IF(Inventory[[#This Row],[Stockout_Risk_Score]] &gt;= 0.3, "Medium", "Low")
   )
)</f>
        <v>Low</v>
      </c>
      <c r="R2470">
        <f>Inventory[[#This Row],[Lead_Time_Days]]*0.8</f>
        <v>1.6</v>
      </c>
      <c r="S2470">
        <f>MAX(0,Inventory[[#This Row],[Daily_Demand]]*Inventory[[#This Row],[Adj_Lead_Time]]+Inventory[[#This Row],[Safety_Stock]]-Inventory[[#This Row],[Current_Inventory]])</f>
        <v>0</v>
      </c>
    </row>
    <row r="2471" spans="1:19" x14ac:dyDescent="0.25">
      <c r="A2471">
        <v>2470</v>
      </c>
      <c r="B2471" t="s">
        <v>2492</v>
      </c>
      <c r="C2471" s="4" t="s">
        <v>41</v>
      </c>
      <c r="D2471" t="s">
        <v>18</v>
      </c>
      <c r="E2471" s="4">
        <v>189</v>
      </c>
      <c r="F2471" s="4">
        <v>13</v>
      </c>
      <c r="G2471" s="4">
        <v>564</v>
      </c>
      <c r="H2471" s="4">
        <v>76</v>
      </c>
      <c r="I2471" s="4">
        <v>205</v>
      </c>
      <c r="J2471" s="6">
        <v>1534.16</v>
      </c>
      <c r="K2471" s="4">
        <v>0.30099999999999999</v>
      </c>
      <c r="L2471" s="4" t="s">
        <v>15</v>
      </c>
      <c r="M2471" s="4">
        <f>Inventory[[#This Row],[Daily_Demand]]*Inventory[[#This Row],[Lead_Time_Days]]</f>
        <v>2457</v>
      </c>
      <c r="N2471" s="4">
        <f>MAX(0, Inventory[[#This Row],[Demand_Duration_Lead_time]]+Inventory[[#This Row],[Safety_Stock]]-Inventory[[#This Row],[Current_Inventory]])</f>
        <v>1969</v>
      </c>
      <c r="O24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71" s="8">
        <f>Inventory[[#This Row],[Current_Inventory]]*Inventory[[#This Row],[Unit_Cost]]</f>
        <v>865266.24</v>
      </c>
      <c r="Q2471" t="str">
        <f>IF(Inventory[[#This Row],[Stockout_Risk_Score]] &gt;= 0.8, "Critical",
   IF(Inventory[[#This Row],[Stockout_Risk_Score]] &gt;= 0.6, "High",
      IF(Inventory[[#This Row],[Stockout_Risk_Score]] &gt;= 0.3, "Medium", "Low")
   )
)</f>
        <v>Medium</v>
      </c>
      <c r="R2471">
        <f>Inventory[[#This Row],[Lead_Time_Days]]*0.8</f>
        <v>10.4</v>
      </c>
      <c r="S2471">
        <f>MAX(0,Inventory[[#This Row],[Daily_Demand]]*Inventory[[#This Row],[Adj_Lead_Time]]+Inventory[[#This Row],[Safety_Stock]]-Inventory[[#This Row],[Current_Inventory]])</f>
        <v>1477.6000000000001</v>
      </c>
    </row>
    <row r="2472" spans="1:19" x14ac:dyDescent="0.25">
      <c r="A2472">
        <v>2471</v>
      </c>
      <c r="B2472" t="s">
        <v>2493</v>
      </c>
      <c r="C2472" s="4" t="s">
        <v>41</v>
      </c>
      <c r="D2472" t="s">
        <v>22</v>
      </c>
      <c r="E2472" s="4">
        <v>32</v>
      </c>
      <c r="F2472" s="4">
        <v>7</v>
      </c>
      <c r="G2472" s="4">
        <v>411</v>
      </c>
      <c r="H2472" s="4">
        <v>235</v>
      </c>
      <c r="I2472" s="4">
        <v>229</v>
      </c>
      <c r="J2472" s="6">
        <v>530.28</v>
      </c>
      <c r="K2472" s="4">
        <v>0.61599999999999999</v>
      </c>
      <c r="L2472" s="4" t="s">
        <v>27</v>
      </c>
      <c r="M2472" s="4">
        <f>Inventory[[#This Row],[Daily_Demand]]*Inventory[[#This Row],[Lead_Time_Days]]</f>
        <v>224</v>
      </c>
      <c r="N2472" s="4">
        <f>MAX(0, Inventory[[#This Row],[Demand_Duration_Lead_time]]+Inventory[[#This Row],[Safety_Stock]]-Inventory[[#This Row],[Current_Inventory]])</f>
        <v>48</v>
      </c>
      <c r="O24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72" s="8">
        <f>Inventory[[#This Row],[Current_Inventory]]*Inventory[[#This Row],[Unit_Cost]]</f>
        <v>217945.08</v>
      </c>
      <c r="Q2472" t="str">
        <f>IF(Inventory[[#This Row],[Stockout_Risk_Score]] &gt;= 0.8, "Critical",
   IF(Inventory[[#This Row],[Stockout_Risk_Score]] &gt;= 0.6, "High",
      IF(Inventory[[#This Row],[Stockout_Risk_Score]] &gt;= 0.3, "Medium", "Low")
   )
)</f>
        <v>High</v>
      </c>
      <c r="R2472">
        <f>Inventory[[#This Row],[Lead_Time_Days]]*0.8</f>
        <v>5.6000000000000005</v>
      </c>
      <c r="S2472">
        <f>MAX(0,Inventory[[#This Row],[Daily_Demand]]*Inventory[[#This Row],[Adj_Lead_Time]]+Inventory[[#This Row],[Safety_Stock]]-Inventory[[#This Row],[Current_Inventory]])</f>
        <v>3.2000000000000455</v>
      </c>
    </row>
    <row r="2473" spans="1:19" x14ac:dyDescent="0.25">
      <c r="A2473">
        <v>2472</v>
      </c>
      <c r="B2473" t="s">
        <v>2494</v>
      </c>
      <c r="C2473" s="4" t="s">
        <v>13</v>
      </c>
      <c r="D2473" t="s">
        <v>14</v>
      </c>
      <c r="E2473" s="4">
        <v>104</v>
      </c>
      <c r="F2473" s="4">
        <v>8</v>
      </c>
      <c r="G2473" s="4">
        <v>189</v>
      </c>
      <c r="H2473" s="4">
        <v>76</v>
      </c>
      <c r="I2473" s="4">
        <v>136</v>
      </c>
      <c r="J2473" s="6">
        <v>1732.23</v>
      </c>
      <c r="K2473" s="4">
        <v>0.33500000000000002</v>
      </c>
      <c r="L2473" s="4" t="s">
        <v>19</v>
      </c>
      <c r="M2473" s="4">
        <f>Inventory[[#This Row],[Daily_Demand]]*Inventory[[#This Row],[Lead_Time_Days]]</f>
        <v>832</v>
      </c>
      <c r="N2473" s="4">
        <f>MAX(0, Inventory[[#This Row],[Demand_Duration_Lead_time]]+Inventory[[#This Row],[Safety_Stock]]-Inventory[[#This Row],[Current_Inventory]])</f>
        <v>719</v>
      </c>
      <c r="O24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73" s="8">
        <f>Inventory[[#This Row],[Current_Inventory]]*Inventory[[#This Row],[Unit_Cost]]</f>
        <v>327391.47000000003</v>
      </c>
      <c r="Q2473" t="str">
        <f>IF(Inventory[[#This Row],[Stockout_Risk_Score]] &gt;= 0.8, "Critical",
   IF(Inventory[[#This Row],[Stockout_Risk_Score]] &gt;= 0.6, "High",
      IF(Inventory[[#This Row],[Stockout_Risk_Score]] &gt;= 0.3, "Medium", "Low")
   )
)</f>
        <v>Medium</v>
      </c>
      <c r="R2473">
        <f>Inventory[[#This Row],[Lead_Time_Days]]*0.8</f>
        <v>6.4</v>
      </c>
      <c r="S2473">
        <f>MAX(0,Inventory[[#This Row],[Daily_Demand]]*Inventory[[#This Row],[Adj_Lead_Time]]+Inventory[[#This Row],[Safety_Stock]]-Inventory[[#This Row],[Current_Inventory]])</f>
        <v>552.6</v>
      </c>
    </row>
    <row r="2474" spans="1:19" x14ac:dyDescent="0.25">
      <c r="A2474">
        <v>2473</v>
      </c>
      <c r="B2474" t="s">
        <v>2495</v>
      </c>
      <c r="C2474" s="4" t="s">
        <v>13</v>
      </c>
      <c r="D2474" t="s">
        <v>18</v>
      </c>
      <c r="E2474" s="4">
        <v>42</v>
      </c>
      <c r="F2474" s="4">
        <v>11</v>
      </c>
      <c r="G2474" s="4">
        <v>96</v>
      </c>
      <c r="H2474" s="4">
        <v>137</v>
      </c>
      <c r="I2474" s="4">
        <v>373</v>
      </c>
      <c r="J2474" s="6">
        <v>1198.56</v>
      </c>
      <c r="K2474" s="4">
        <v>0.51300000000000001</v>
      </c>
      <c r="L2474" s="4" t="s">
        <v>27</v>
      </c>
      <c r="M2474" s="4">
        <f>Inventory[[#This Row],[Daily_Demand]]*Inventory[[#This Row],[Lead_Time_Days]]</f>
        <v>462</v>
      </c>
      <c r="N2474" s="4">
        <f>MAX(0, Inventory[[#This Row],[Demand_Duration_Lead_time]]+Inventory[[#This Row],[Safety_Stock]]-Inventory[[#This Row],[Current_Inventory]])</f>
        <v>503</v>
      </c>
      <c r="O24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74" s="8">
        <f>Inventory[[#This Row],[Current_Inventory]]*Inventory[[#This Row],[Unit_Cost]]</f>
        <v>115061.75999999999</v>
      </c>
      <c r="Q2474" t="str">
        <f>IF(Inventory[[#This Row],[Stockout_Risk_Score]] &gt;= 0.8, "Critical",
   IF(Inventory[[#This Row],[Stockout_Risk_Score]] &gt;= 0.6, "High",
      IF(Inventory[[#This Row],[Stockout_Risk_Score]] &gt;= 0.3, "Medium", "Low")
   )
)</f>
        <v>Medium</v>
      </c>
      <c r="R2474">
        <f>Inventory[[#This Row],[Lead_Time_Days]]*0.8</f>
        <v>8.8000000000000007</v>
      </c>
      <c r="S2474">
        <f>MAX(0,Inventory[[#This Row],[Daily_Demand]]*Inventory[[#This Row],[Adj_Lead_Time]]+Inventory[[#This Row],[Safety_Stock]]-Inventory[[#This Row],[Current_Inventory]])</f>
        <v>410.6</v>
      </c>
    </row>
    <row r="2475" spans="1:19" x14ac:dyDescent="0.25">
      <c r="A2475">
        <v>2474</v>
      </c>
      <c r="B2475" t="s">
        <v>2496</v>
      </c>
      <c r="C2475" s="4" t="s">
        <v>21</v>
      </c>
      <c r="D2475" t="s">
        <v>18</v>
      </c>
      <c r="E2475" s="4">
        <v>148</v>
      </c>
      <c r="F2475" s="4">
        <v>13</v>
      </c>
      <c r="G2475" s="4">
        <v>316</v>
      </c>
      <c r="H2475" s="4">
        <v>120</v>
      </c>
      <c r="I2475" s="4">
        <v>316</v>
      </c>
      <c r="J2475" s="6">
        <v>983.44</v>
      </c>
      <c r="K2475" s="4">
        <v>0.90900000000000003</v>
      </c>
      <c r="L2475" s="4" t="s">
        <v>15</v>
      </c>
      <c r="M2475" s="4">
        <f>Inventory[[#This Row],[Daily_Demand]]*Inventory[[#This Row],[Lead_Time_Days]]</f>
        <v>1924</v>
      </c>
      <c r="N2475" s="4">
        <f>MAX(0, Inventory[[#This Row],[Demand_Duration_Lead_time]]+Inventory[[#This Row],[Safety_Stock]]-Inventory[[#This Row],[Current_Inventory]])</f>
        <v>1728</v>
      </c>
      <c r="O24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75" s="8">
        <f>Inventory[[#This Row],[Current_Inventory]]*Inventory[[#This Row],[Unit_Cost]]</f>
        <v>310767.04000000004</v>
      </c>
      <c r="Q2475" t="str">
        <f>IF(Inventory[[#This Row],[Stockout_Risk_Score]] &gt;= 0.8, "Critical",
   IF(Inventory[[#This Row],[Stockout_Risk_Score]] &gt;= 0.6, "High",
      IF(Inventory[[#This Row],[Stockout_Risk_Score]] &gt;= 0.3, "Medium", "Low")
   )
)</f>
        <v>Critical</v>
      </c>
      <c r="R2475">
        <f>Inventory[[#This Row],[Lead_Time_Days]]*0.8</f>
        <v>10.4</v>
      </c>
      <c r="S2475">
        <f>MAX(0,Inventory[[#This Row],[Daily_Demand]]*Inventory[[#This Row],[Adj_Lead_Time]]+Inventory[[#This Row],[Safety_Stock]]-Inventory[[#This Row],[Current_Inventory]])</f>
        <v>1343.2</v>
      </c>
    </row>
    <row r="2476" spans="1:19" x14ac:dyDescent="0.25">
      <c r="A2476">
        <v>2475</v>
      </c>
      <c r="B2476" t="s">
        <v>2497</v>
      </c>
      <c r="C2476" s="4" t="s">
        <v>13</v>
      </c>
      <c r="D2476" t="s">
        <v>18</v>
      </c>
      <c r="E2476" s="4">
        <v>128</v>
      </c>
      <c r="F2476" s="4">
        <v>3</v>
      </c>
      <c r="G2476" s="4">
        <v>349</v>
      </c>
      <c r="H2476" s="4">
        <v>281</v>
      </c>
      <c r="I2476" s="4">
        <v>131</v>
      </c>
      <c r="J2476" s="6">
        <v>84.12</v>
      </c>
      <c r="K2476" s="4">
        <v>0.35</v>
      </c>
      <c r="L2476" s="4" t="s">
        <v>27</v>
      </c>
      <c r="M2476" s="4">
        <f>Inventory[[#This Row],[Daily_Demand]]*Inventory[[#This Row],[Lead_Time_Days]]</f>
        <v>384</v>
      </c>
      <c r="N2476" s="4">
        <f>MAX(0, Inventory[[#This Row],[Demand_Duration_Lead_time]]+Inventory[[#This Row],[Safety_Stock]]-Inventory[[#This Row],[Current_Inventory]])</f>
        <v>316</v>
      </c>
      <c r="O24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76" s="8">
        <f>Inventory[[#This Row],[Current_Inventory]]*Inventory[[#This Row],[Unit_Cost]]</f>
        <v>29357.88</v>
      </c>
      <c r="Q2476" t="str">
        <f>IF(Inventory[[#This Row],[Stockout_Risk_Score]] &gt;= 0.8, "Critical",
   IF(Inventory[[#This Row],[Stockout_Risk_Score]] &gt;= 0.6, "High",
      IF(Inventory[[#This Row],[Stockout_Risk_Score]] &gt;= 0.3, "Medium", "Low")
   )
)</f>
        <v>Medium</v>
      </c>
      <c r="R2476">
        <f>Inventory[[#This Row],[Lead_Time_Days]]*0.8</f>
        <v>2.4000000000000004</v>
      </c>
      <c r="S2476">
        <f>MAX(0,Inventory[[#This Row],[Daily_Demand]]*Inventory[[#This Row],[Adj_Lead_Time]]+Inventory[[#This Row],[Safety_Stock]]-Inventory[[#This Row],[Current_Inventory]])</f>
        <v>239.20000000000005</v>
      </c>
    </row>
    <row r="2477" spans="1:19" x14ac:dyDescent="0.25">
      <c r="A2477">
        <v>2476</v>
      </c>
      <c r="B2477" t="s">
        <v>2498</v>
      </c>
      <c r="C2477" s="4" t="s">
        <v>21</v>
      </c>
      <c r="D2477" t="s">
        <v>22</v>
      </c>
      <c r="E2477" s="4">
        <v>153</v>
      </c>
      <c r="F2477" s="4">
        <v>5</v>
      </c>
      <c r="G2477" s="4">
        <v>82</v>
      </c>
      <c r="H2477" s="4">
        <v>43</v>
      </c>
      <c r="I2477" s="4">
        <v>113</v>
      </c>
      <c r="J2477" s="6">
        <v>796.35</v>
      </c>
      <c r="K2477" s="4">
        <v>0.33600000000000002</v>
      </c>
      <c r="L2477" s="4" t="s">
        <v>15</v>
      </c>
      <c r="M2477" s="4">
        <f>Inventory[[#This Row],[Daily_Demand]]*Inventory[[#This Row],[Lead_Time_Days]]</f>
        <v>765</v>
      </c>
      <c r="N2477" s="4">
        <f>MAX(0, Inventory[[#This Row],[Demand_Duration_Lead_time]]+Inventory[[#This Row],[Safety_Stock]]-Inventory[[#This Row],[Current_Inventory]])</f>
        <v>726</v>
      </c>
      <c r="O24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77" s="8">
        <f>Inventory[[#This Row],[Current_Inventory]]*Inventory[[#This Row],[Unit_Cost]]</f>
        <v>65300.700000000004</v>
      </c>
      <c r="Q2477" t="str">
        <f>IF(Inventory[[#This Row],[Stockout_Risk_Score]] &gt;= 0.8, "Critical",
   IF(Inventory[[#This Row],[Stockout_Risk_Score]] &gt;= 0.6, "High",
      IF(Inventory[[#This Row],[Stockout_Risk_Score]] &gt;= 0.3, "Medium", "Low")
   )
)</f>
        <v>Medium</v>
      </c>
      <c r="R2477">
        <f>Inventory[[#This Row],[Lead_Time_Days]]*0.8</f>
        <v>4</v>
      </c>
      <c r="S2477">
        <f>MAX(0,Inventory[[#This Row],[Daily_Demand]]*Inventory[[#This Row],[Adj_Lead_Time]]+Inventory[[#This Row],[Safety_Stock]]-Inventory[[#This Row],[Current_Inventory]])</f>
        <v>573</v>
      </c>
    </row>
    <row r="2478" spans="1:19" x14ac:dyDescent="0.25">
      <c r="A2478">
        <v>2477</v>
      </c>
      <c r="B2478" t="s">
        <v>2499</v>
      </c>
      <c r="C2478" s="4" t="s">
        <v>41</v>
      </c>
      <c r="D2478" t="s">
        <v>22</v>
      </c>
      <c r="E2478" s="4">
        <v>96</v>
      </c>
      <c r="F2478" s="4">
        <v>12</v>
      </c>
      <c r="G2478" s="4">
        <v>289</v>
      </c>
      <c r="H2478" s="4">
        <v>221</v>
      </c>
      <c r="I2478" s="4">
        <v>168</v>
      </c>
      <c r="J2478" s="6">
        <v>1299.31</v>
      </c>
      <c r="K2478" s="4">
        <v>0.82</v>
      </c>
      <c r="L2478" s="4" t="s">
        <v>15</v>
      </c>
      <c r="M2478" s="4">
        <f>Inventory[[#This Row],[Daily_Demand]]*Inventory[[#This Row],[Lead_Time_Days]]</f>
        <v>1152</v>
      </c>
      <c r="N2478" s="4">
        <f>MAX(0, Inventory[[#This Row],[Demand_Duration_Lead_time]]+Inventory[[#This Row],[Safety_Stock]]-Inventory[[#This Row],[Current_Inventory]])</f>
        <v>1084</v>
      </c>
      <c r="O24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78" s="8">
        <f>Inventory[[#This Row],[Current_Inventory]]*Inventory[[#This Row],[Unit_Cost]]</f>
        <v>375500.58999999997</v>
      </c>
      <c r="Q2478" t="str">
        <f>IF(Inventory[[#This Row],[Stockout_Risk_Score]] &gt;= 0.8, "Critical",
   IF(Inventory[[#This Row],[Stockout_Risk_Score]] &gt;= 0.6, "High",
      IF(Inventory[[#This Row],[Stockout_Risk_Score]] &gt;= 0.3, "Medium", "Low")
   )
)</f>
        <v>Critical</v>
      </c>
      <c r="R2478">
        <f>Inventory[[#This Row],[Lead_Time_Days]]*0.8</f>
        <v>9.6000000000000014</v>
      </c>
      <c r="S2478">
        <f>MAX(0,Inventory[[#This Row],[Daily_Demand]]*Inventory[[#This Row],[Adj_Lead_Time]]+Inventory[[#This Row],[Safety_Stock]]-Inventory[[#This Row],[Current_Inventory]])</f>
        <v>853.60000000000014</v>
      </c>
    </row>
    <row r="2479" spans="1:19" x14ac:dyDescent="0.25">
      <c r="A2479">
        <v>2478</v>
      </c>
      <c r="B2479" t="s">
        <v>2500</v>
      </c>
      <c r="C2479" s="4" t="s">
        <v>26</v>
      </c>
      <c r="D2479" t="s">
        <v>18</v>
      </c>
      <c r="E2479" s="4">
        <v>101</v>
      </c>
      <c r="F2479" s="4">
        <v>4</v>
      </c>
      <c r="G2479" s="4">
        <v>235</v>
      </c>
      <c r="H2479" s="4">
        <v>134</v>
      </c>
      <c r="I2479" s="4">
        <v>390</v>
      </c>
      <c r="J2479" s="6">
        <v>225.01</v>
      </c>
      <c r="K2479" s="4">
        <v>0.31900000000000001</v>
      </c>
      <c r="L2479" s="4" t="s">
        <v>27</v>
      </c>
      <c r="M2479" s="4">
        <f>Inventory[[#This Row],[Daily_Demand]]*Inventory[[#This Row],[Lead_Time_Days]]</f>
        <v>404</v>
      </c>
      <c r="N2479" s="4">
        <f>MAX(0, Inventory[[#This Row],[Demand_Duration_Lead_time]]+Inventory[[#This Row],[Safety_Stock]]-Inventory[[#This Row],[Current_Inventory]])</f>
        <v>303</v>
      </c>
      <c r="O24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79" s="8">
        <f>Inventory[[#This Row],[Current_Inventory]]*Inventory[[#This Row],[Unit_Cost]]</f>
        <v>52877.35</v>
      </c>
      <c r="Q2479" t="str">
        <f>IF(Inventory[[#This Row],[Stockout_Risk_Score]] &gt;= 0.8, "Critical",
   IF(Inventory[[#This Row],[Stockout_Risk_Score]] &gt;= 0.6, "High",
      IF(Inventory[[#This Row],[Stockout_Risk_Score]] &gt;= 0.3, "Medium", "Low")
   )
)</f>
        <v>Medium</v>
      </c>
      <c r="R2479">
        <f>Inventory[[#This Row],[Lead_Time_Days]]*0.8</f>
        <v>3.2</v>
      </c>
      <c r="S2479">
        <f>MAX(0,Inventory[[#This Row],[Daily_Demand]]*Inventory[[#This Row],[Adj_Lead_Time]]+Inventory[[#This Row],[Safety_Stock]]-Inventory[[#This Row],[Current_Inventory]])</f>
        <v>222.20000000000005</v>
      </c>
    </row>
    <row r="2480" spans="1:19" x14ac:dyDescent="0.25">
      <c r="A2480">
        <v>2479</v>
      </c>
      <c r="B2480" t="s">
        <v>2501</v>
      </c>
      <c r="C2480" s="4" t="s">
        <v>17</v>
      </c>
      <c r="D2480" t="s">
        <v>22</v>
      </c>
      <c r="E2480" s="4">
        <v>10</v>
      </c>
      <c r="F2480" s="4">
        <v>14</v>
      </c>
      <c r="G2480" s="4">
        <v>209</v>
      </c>
      <c r="H2480" s="4">
        <v>112</v>
      </c>
      <c r="I2480" s="4">
        <v>362</v>
      </c>
      <c r="J2480" s="6">
        <v>946.16</v>
      </c>
      <c r="K2480" s="4">
        <v>7.8E-2</v>
      </c>
      <c r="L2480" s="4" t="s">
        <v>19</v>
      </c>
      <c r="M2480" s="4">
        <f>Inventory[[#This Row],[Daily_Demand]]*Inventory[[#This Row],[Lead_Time_Days]]</f>
        <v>140</v>
      </c>
      <c r="N2480" s="4">
        <f>MAX(0, Inventory[[#This Row],[Demand_Duration_Lead_time]]+Inventory[[#This Row],[Safety_Stock]]-Inventory[[#This Row],[Current_Inventory]])</f>
        <v>43</v>
      </c>
      <c r="O24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80" s="8">
        <f>Inventory[[#This Row],[Current_Inventory]]*Inventory[[#This Row],[Unit_Cost]]</f>
        <v>197747.44</v>
      </c>
      <c r="Q2480" t="str">
        <f>IF(Inventory[[#This Row],[Stockout_Risk_Score]] &gt;= 0.8, "Critical",
   IF(Inventory[[#This Row],[Stockout_Risk_Score]] &gt;= 0.6, "High",
      IF(Inventory[[#This Row],[Stockout_Risk_Score]] &gt;= 0.3, "Medium", "Low")
   )
)</f>
        <v>Low</v>
      </c>
      <c r="R2480">
        <f>Inventory[[#This Row],[Lead_Time_Days]]*0.8</f>
        <v>11.200000000000001</v>
      </c>
      <c r="S2480">
        <f>MAX(0,Inventory[[#This Row],[Daily_Demand]]*Inventory[[#This Row],[Adj_Lead_Time]]+Inventory[[#This Row],[Safety_Stock]]-Inventory[[#This Row],[Current_Inventory]])</f>
        <v>15</v>
      </c>
    </row>
    <row r="2481" spans="1:19" x14ac:dyDescent="0.25">
      <c r="A2481">
        <v>2480</v>
      </c>
      <c r="B2481" t="s">
        <v>2502</v>
      </c>
      <c r="C2481" s="4" t="s">
        <v>41</v>
      </c>
      <c r="D2481" t="s">
        <v>14</v>
      </c>
      <c r="E2481" s="4">
        <v>173</v>
      </c>
      <c r="F2481" s="4">
        <v>14</v>
      </c>
      <c r="G2481" s="4">
        <v>94</v>
      </c>
      <c r="H2481" s="4">
        <v>215</v>
      </c>
      <c r="I2481" s="4">
        <v>212</v>
      </c>
      <c r="J2481" s="6">
        <v>1987.2</v>
      </c>
      <c r="K2481" s="4">
        <v>0.18099999999999999</v>
      </c>
      <c r="L2481" s="4" t="s">
        <v>19</v>
      </c>
      <c r="M2481" s="4">
        <f>Inventory[[#This Row],[Daily_Demand]]*Inventory[[#This Row],[Lead_Time_Days]]</f>
        <v>2422</v>
      </c>
      <c r="N2481" s="4">
        <f>MAX(0, Inventory[[#This Row],[Demand_Duration_Lead_time]]+Inventory[[#This Row],[Safety_Stock]]-Inventory[[#This Row],[Current_Inventory]])</f>
        <v>2543</v>
      </c>
      <c r="O24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81" s="8">
        <f>Inventory[[#This Row],[Current_Inventory]]*Inventory[[#This Row],[Unit_Cost]]</f>
        <v>186796.80000000002</v>
      </c>
      <c r="Q2481" t="str">
        <f>IF(Inventory[[#This Row],[Stockout_Risk_Score]] &gt;= 0.8, "Critical",
   IF(Inventory[[#This Row],[Stockout_Risk_Score]] &gt;= 0.6, "High",
      IF(Inventory[[#This Row],[Stockout_Risk_Score]] &gt;= 0.3, "Medium", "Low")
   )
)</f>
        <v>Low</v>
      </c>
      <c r="R2481">
        <f>Inventory[[#This Row],[Lead_Time_Days]]*0.8</f>
        <v>11.200000000000001</v>
      </c>
      <c r="S2481">
        <f>MAX(0,Inventory[[#This Row],[Daily_Demand]]*Inventory[[#This Row],[Adj_Lead_Time]]+Inventory[[#This Row],[Safety_Stock]]-Inventory[[#This Row],[Current_Inventory]])</f>
        <v>2058.6000000000004</v>
      </c>
    </row>
    <row r="2482" spans="1:19" x14ac:dyDescent="0.25">
      <c r="A2482">
        <v>2481</v>
      </c>
      <c r="B2482" t="s">
        <v>2503</v>
      </c>
      <c r="C2482" s="4" t="s">
        <v>13</v>
      </c>
      <c r="D2482" t="s">
        <v>18</v>
      </c>
      <c r="E2482" s="4">
        <v>131</v>
      </c>
      <c r="F2482" s="4">
        <v>10</v>
      </c>
      <c r="G2482" s="4">
        <v>705</v>
      </c>
      <c r="H2482" s="4">
        <v>129</v>
      </c>
      <c r="I2482" s="4">
        <v>342</v>
      </c>
      <c r="J2482" s="6">
        <v>1447.25</v>
      </c>
      <c r="K2482" s="4">
        <v>0.94899999999999995</v>
      </c>
      <c r="L2482" s="4" t="s">
        <v>15</v>
      </c>
      <c r="M2482" s="4">
        <f>Inventory[[#This Row],[Daily_Demand]]*Inventory[[#This Row],[Lead_Time_Days]]</f>
        <v>1310</v>
      </c>
      <c r="N2482" s="4">
        <f>MAX(0, Inventory[[#This Row],[Demand_Duration_Lead_time]]+Inventory[[#This Row],[Safety_Stock]]-Inventory[[#This Row],[Current_Inventory]])</f>
        <v>734</v>
      </c>
      <c r="O24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82" s="8">
        <f>Inventory[[#This Row],[Current_Inventory]]*Inventory[[#This Row],[Unit_Cost]]</f>
        <v>1020311.25</v>
      </c>
      <c r="Q2482" t="str">
        <f>IF(Inventory[[#This Row],[Stockout_Risk_Score]] &gt;= 0.8, "Critical",
   IF(Inventory[[#This Row],[Stockout_Risk_Score]] &gt;= 0.6, "High",
      IF(Inventory[[#This Row],[Stockout_Risk_Score]] &gt;= 0.3, "Medium", "Low")
   )
)</f>
        <v>Critical</v>
      </c>
      <c r="R2482">
        <f>Inventory[[#This Row],[Lead_Time_Days]]*0.8</f>
        <v>8</v>
      </c>
      <c r="S2482">
        <f>MAX(0,Inventory[[#This Row],[Daily_Demand]]*Inventory[[#This Row],[Adj_Lead_Time]]+Inventory[[#This Row],[Safety_Stock]]-Inventory[[#This Row],[Current_Inventory]])</f>
        <v>472</v>
      </c>
    </row>
    <row r="2483" spans="1:19" x14ac:dyDescent="0.25">
      <c r="A2483">
        <v>2482</v>
      </c>
      <c r="B2483" t="s">
        <v>2504</v>
      </c>
      <c r="C2483" s="4" t="s">
        <v>17</v>
      </c>
      <c r="D2483" t="s">
        <v>18</v>
      </c>
      <c r="E2483" s="4">
        <v>19</v>
      </c>
      <c r="F2483" s="4">
        <v>8</v>
      </c>
      <c r="G2483" s="4">
        <v>529</v>
      </c>
      <c r="H2483" s="4">
        <v>179</v>
      </c>
      <c r="I2483" s="4">
        <v>227</v>
      </c>
      <c r="J2483" s="6">
        <v>1116.4000000000001</v>
      </c>
      <c r="K2483" s="4">
        <v>0.93300000000000005</v>
      </c>
      <c r="L2483" s="4" t="s">
        <v>27</v>
      </c>
      <c r="M2483" s="4">
        <f>Inventory[[#This Row],[Daily_Demand]]*Inventory[[#This Row],[Lead_Time_Days]]</f>
        <v>152</v>
      </c>
      <c r="N2483" s="4">
        <f>MAX(0, Inventory[[#This Row],[Demand_Duration_Lead_time]]+Inventory[[#This Row],[Safety_Stock]]-Inventory[[#This Row],[Current_Inventory]])</f>
        <v>0</v>
      </c>
      <c r="O24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83" s="8">
        <f>Inventory[[#This Row],[Current_Inventory]]*Inventory[[#This Row],[Unit_Cost]]</f>
        <v>590575.60000000009</v>
      </c>
      <c r="Q2483" t="str">
        <f>IF(Inventory[[#This Row],[Stockout_Risk_Score]] &gt;= 0.8, "Critical",
   IF(Inventory[[#This Row],[Stockout_Risk_Score]] &gt;= 0.6, "High",
      IF(Inventory[[#This Row],[Stockout_Risk_Score]] &gt;= 0.3, "Medium", "Low")
   )
)</f>
        <v>Critical</v>
      </c>
      <c r="R2483">
        <f>Inventory[[#This Row],[Lead_Time_Days]]*0.8</f>
        <v>6.4</v>
      </c>
      <c r="S2483">
        <f>MAX(0,Inventory[[#This Row],[Daily_Demand]]*Inventory[[#This Row],[Adj_Lead_Time]]+Inventory[[#This Row],[Safety_Stock]]-Inventory[[#This Row],[Current_Inventory]])</f>
        <v>0</v>
      </c>
    </row>
    <row r="2484" spans="1:19" x14ac:dyDescent="0.25">
      <c r="A2484">
        <v>2483</v>
      </c>
      <c r="B2484" t="s">
        <v>2505</v>
      </c>
      <c r="C2484" s="4" t="s">
        <v>26</v>
      </c>
      <c r="D2484" t="s">
        <v>22</v>
      </c>
      <c r="E2484" s="4">
        <v>112</v>
      </c>
      <c r="F2484" s="4">
        <v>3</v>
      </c>
      <c r="G2484" s="4">
        <v>598</v>
      </c>
      <c r="H2484" s="4">
        <v>44</v>
      </c>
      <c r="I2484" s="4">
        <v>79</v>
      </c>
      <c r="J2484" s="6">
        <v>1089.4100000000001</v>
      </c>
      <c r="K2484" s="4">
        <v>0.22500000000000001</v>
      </c>
      <c r="L2484" s="4" t="s">
        <v>27</v>
      </c>
      <c r="M2484" s="4">
        <f>Inventory[[#This Row],[Daily_Demand]]*Inventory[[#This Row],[Lead_Time_Days]]</f>
        <v>336</v>
      </c>
      <c r="N2484" s="4">
        <f>MAX(0, Inventory[[#This Row],[Demand_Duration_Lead_time]]+Inventory[[#This Row],[Safety_Stock]]-Inventory[[#This Row],[Current_Inventory]])</f>
        <v>0</v>
      </c>
      <c r="O24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84" s="8">
        <f>Inventory[[#This Row],[Current_Inventory]]*Inventory[[#This Row],[Unit_Cost]]</f>
        <v>651467.18000000005</v>
      </c>
      <c r="Q2484" t="str">
        <f>IF(Inventory[[#This Row],[Stockout_Risk_Score]] &gt;= 0.8, "Critical",
   IF(Inventory[[#This Row],[Stockout_Risk_Score]] &gt;= 0.6, "High",
      IF(Inventory[[#This Row],[Stockout_Risk_Score]] &gt;= 0.3, "Medium", "Low")
   )
)</f>
        <v>Low</v>
      </c>
      <c r="R2484">
        <f>Inventory[[#This Row],[Lead_Time_Days]]*0.8</f>
        <v>2.4000000000000004</v>
      </c>
      <c r="S2484">
        <f>MAX(0,Inventory[[#This Row],[Daily_Demand]]*Inventory[[#This Row],[Adj_Lead_Time]]+Inventory[[#This Row],[Safety_Stock]]-Inventory[[#This Row],[Current_Inventory]])</f>
        <v>0</v>
      </c>
    </row>
    <row r="2485" spans="1:19" x14ac:dyDescent="0.25">
      <c r="A2485">
        <v>2484</v>
      </c>
      <c r="B2485" t="s">
        <v>2506</v>
      </c>
      <c r="C2485" s="4" t="s">
        <v>26</v>
      </c>
      <c r="D2485" t="s">
        <v>18</v>
      </c>
      <c r="E2485" s="4">
        <v>135</v>
      </c>
      <c r="F2485" s="4">
        <v>12</v>
      </c>
      <c r="G2485" s="4">
        <v>112</v>
      </c>
      <c r="H2485" s="4">
        <v>255</v>
      </c>
      <c r="I2485" s="4">
        <v>210</v>
      </c>
      <c r="J2485" s="6">
        <v>135.34</v>
      </c>
      <c r="K2485" s="4">
        <v>0.55400000000000005</v>
      </c>
      <c r="L2485" s="4" t="s">
        <v>27</v>
      </c>
      <c r="M2485" s="4">
        <f>Inventory[[#This Row],[Daily_Demand]]*Inventory[[#This Row],[Lead_Time_Days]]</f>
        <v>1620</v>
      </c>
      <c r="N2485" s="4">
        <f>MAX(0, Inventory[[#This Row],[Demand_Duration_Lead_time]]+Inventory[[#This Row],[Safety_Stock]]-Inventory[[#This Row],[Current_Inventory]])</f>
        <v>1763</v>
      </c>
      <c r="O24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85" s="8">
        <f>Inventory[[#This Row],[Current_Inventory]]*Inventory[[#This Row],[Unit_Cost]]</f>
        <v>15158.08</v>
      </c>
      <c r="Q2485" t="str">
        <f>IF(Inventory[[#This Row],[Stockout_Risk_Score]] &gt;= 0.8, "Critical",
   IF(Inventory[[#This Row],[Stockout_Risk_Score]] &gt;= 0.6, "High",
      IF(Inventory[[#This Row],[Stockout_Risk_Score]] &gt;= 0.3, "Medium", "Low")
   )
)</f>
        <v>Medium</v>
      </c>
      <c r="R2485">
        <f>Inventory[[#This Row],[Lead_Time_Days]]*0.8</f>
        <v>9.6000000000000014</v>
      </c>
      <c r="S2485">
        <f>MAX(0,Inventory[[#This Row],[Daily_Demand]]*Inventory[[#This Row],[Adj_Lead_Time]]+Inventory[[#This Row],[Safety_Stock]]-Inventory[[#This Row],[Current_Inventory]])</f>
        <v>1439.0000000000002</v>
      </c>
    </row>
    <row r="2486" spans="1:19" x14ac:dyDescent="0.25">
      <c r="A2486">
        <v>2485</v>
      </c>
      <c r="B2486" t="s">
        <v>2507</v>
      </c>
      <c r="C2486" s="4" t="s">
        <v>21</v>
      </c>
      <c r="D2486" t="s">
        <v>14</v>
      </c>
      <c r="E2486" s="4">
        <v>47</v>
      </c>
      <c r="F2486" s="4">
        <v>13</v>
      </c>
      <c r="G2486" s="4">
        <v>72</v>
      </c>
      <c r="H2486" s="4">
        <v>67</v>
      </c>
      <c r="I2486" s="4">
        <v>52</v>
      </c>
      <c r="J2486" s="6">
        <v>1916.76</v>
      </c>
      <c r="K2486" s="4">
        <v>0.13700000000000001</v>
      </c>
      <c r="L2486" s="4" t="s">
        <v>27</v>
      </c>
      <c r="M2486" s="4">
        <f>Inventory[[#This Row],[Daily_Demand]]*Inventory[[#This Row],[Lead_Time_Days]]</f>
        <v>611</v>
      </c>
      <c r="N2486" s="4">
        <f>MAX(0, Inventory[[#This Row],[Demand_Duration_Lead_time]]+Inventory[[#This Row],[Safety_Stock]]-Inventory[[#This Row],[Current_Inventory]])</f>
        <v>606</v>
      </c>
      <c r="O24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86" s="8">
        <f>Inventory[[#This Row],[Current_Inventory]]*Inventory[[#This Row],[Unit_Cost]]</f>
        <v>138006.72</v>
      </c>
      <c r="Q2486" t="str">
        <f>IF(Inventory[[#This Row],[Stockout_Risk_Score]] &gt;= 0.8, "Critical",
   IF(Inventory[[#This Row],[Stockout_Risk_Score]] &gt;= 0.6, "High",
      IF(Inventory[[#This Row],[Stockout_Risk_Score]] &gt;= 0.3, "Medium", "Low")
   )
)</f>
        <v>Low</v>
      </c>
      <c r="R2486">
        <f>Inventory[[#This Row],[Lead_Time_Days]]*0.8</f>
        <v>10.4</v>
      </c>
      <c r="S2486">
        <f>MAX(0,Inventory[[#This Row],[Daily_Demand]]*Inventory[[#This Row],[Adj_Lead_Time]]+Inventory[[#This Row],[Safety_Stock]]-Inventory[[#This Row],[Current_Inventory]])</f>
        <v>483.79999999999995</v>
      </c>
    </row>
    <row r="2487" spans="1:19" x14ac:dyDescent="0.25">
      <c r="A2487">
        <v>2486</v>
      </c>
      <c r="B2487" t="s">
        <v>2508</v>
      </c>
      <c r="C2487" s="4" t="s">
        <v>17</v>
      </c>
      <c r="D2487" t="s">
        <v>22</v>
      </c>
      <c r="E2487" s="4">
        <v>51</v>
      </c>
      <c r="F2487" s="4">
        <v>7</v>
      </c>
      <c r="G2487" s="4">
        <v>515</v>
      </c>
      <c r="H2487" s="4">
        <v>150</v>
      </c>
      <c r="I2487" s="4">
        <v>73</v>
      </c>
      <c r="J2487" s="6">
        <v>1859.95</v>
      </c>
      <c r="K2487" s="4">
        <v>0.67500000000000004</v>
      </c>
      <c r="L2487" s="4" t="s">
        <v>15</v>
      </c>
      <c r="M2487" s="4">
        <f>Inventory[[#This Row],[Daily_Demand]]*Inventory[[#This Row],[Lead_Time_Days]]</f>
        <v>357</v>
      </c>
      <c r="N2487" s="4">
        <f>MAX(0, Inventory[[#This Row],[Demand_Duration_Lead_time]]+Inventory[[#This Row],[Safety_Stock]]-Inventory[[#This Row],[Current_Inventory]])</f>
        <v>0</v>
      </c>
      <c r="O24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87" s="8">
        <f>Inventory[[#This Row],[Current_Inventory]]*Inventory[[#This Row],[Unit_Cost]]</f>
        <v>957874.25</v>
      </c>
      <c r="Q2487" t="str">
        <f>IF(Inventory[[#This Row],[Stockout_Risk_Score]] &gt;= 0.8, "Critical",
   IF(Inventory[[#This Row],[Stockout_Risk_Score]] &gt;= 0.6, "High",
      IF(Inventory[[#This Row],[Stockout_Risk_Score]] &gt;= 0.3, "Medium", "Low")
   )
)</f>
        <v>High</v>
      </c>
      <c r="R2487">
        <f>Inventory[[#This Row],[Lead_Time_Days]]*0.8</f>
        <v>5.6000000000000005</v>
      </c>
      <c r="S2487">
        <f>MAX(0,Inventory[[#This Row],[Daily_Demand]]*Inventory[[#This Row],[Adj_Lead_Time]]+Inventory[[#This Row],[Safety_Stock]]-Inventory[[#This Row],[Current_Inventory]])</f>
        <v>0</v>
      </c>
    </row>
    <row r="2488" spans="1:19" x14ac:dyDescent="0.25">
      <c r="A2488">
        <v>2487</v>
      </c>
      <c r="B2488" t="s">
        <v>2509</v>
      </c>
      <c r="C2488" s="4" t="s">
        <v>21</v>
      </c>
      <c r="D2488" t="s">
        <v>22</v>
      </c>
      <c r="E2488" s="4">
        <v>103</v>
      </c>
      <c r="F2488" s="4">
        <v>10</v>
      </c>
      <c r="G2488" s="4">
        <v>113</v>
      </c>
      <c r="H2488" s="4">
        <v>120</v>
      </c>
      <c r="I2488" s="4">
        <v>108</v>
      </c>
      <c r="J2488" s="6">
        <v>1380.69</v>
      </c>
      <c r="K2488" s="4">
        <v>0.185</v>
      </c>
      <c r="L2488" s="4" t="s">
        <v>27</v>
      </c>
      <c r="M2488" s="4">
        <f>Inventory[[#This Row],[Daily_Demand]]*Inventory[[#This Row],[Lead_Time_Days]]</f>
        <v>1030</v>
      </c>
      <c r="N2488" s="4">
        <f>MAX(0, Inventory[[#This Row],[Demand_Duration_Lead_time]]+Inventory[[#This Row],[Safety_Stock]]-Inventory[[#This Row],[Current_Inventory]])</f>
        <v>1037</v>
      </c>
      <c r="O24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88" s="8">
        <f>Inventory[[#This Row],[Current_Inventory]]*Inventory[[#This Row],[Unit_Cost]]</f>
        <v>156017.97</v>
      </c>
      <c r="Q2488" t="str">
        <f>IF(Inventory[[#This Row],[Stockout_Risk_Score]] &gt;= 0.8, "Critical",
   IF(Inventory[[#This Row],[Stockout_Risk_Score]] &gt;= 0.6, "High",
      IF(Inventory[[#This Row],[Stockout_Risk_Score]] &gt;= 0.3, "Medium", "Low")
   )
)</f>
        <v>Low</v>
      </c>
      <c r="R2488">
        <f>Inventory[[#This Row],[Lead_Time_Days]]*0.8</f>
        <v>8</v>
      </c>
      <c r="S2488">
        <f>MAX(0,Inventory[[#This Row],[Daily_Demand]]*Inventory[[#This Row],[Adj_Lead_Time]]+Inventory[[#This Row],[Safety_Stock]]-Inventory[[#This Row],[Current_Inventory]])</f>
        <v>831</v>
      </c>
    </row>
    <row r="2489" spans="1:19" x14ac:dyDescent="0.25">
      <c r="A2489">
        <v>2488</v>
      </c>
      <c r="B2489" t="s">
        <v>2510</v>
      </c>
      <c r="C2489" s="4" t="s">
        <v>41</v>
      </c>
      <c r="D2489" t="s">
        <v>18</v>
      </c>
      <c r="E2489" s="4">
        <v>18</v>
      </c>
      <c r="F2489" s="4">
        <v>13</v>
      </c>
      <c r="G2489" s="4">
        <v>644</v>
      </c>
      <c r="H2489" s="4">
        <v>172</v>
      </c>
      <c r="I2489" s="4">
        <v>286</v>
      </c>
      <c r="J2489" s="6">
        <v>243.07</v>
      </c>
      <c r="K2489" s="4">
        <v>0.05</v>
      </c>
      <c r="L2489" s="4" t="s">
        <v>27</v>
      </c>
      <c r="M2489" s="4">
        <f>Inventory[[#This Row],[Daily_Demand]]*Inventory[[#This Row],[Lead_Time_Days]]</f>
        <v>234</v>
      </c>
      <c r="N2489" s="4">
        <f>MAX(0, Inventory[[#This Row],[Demand_Duration_Lead_time]]+Inventory[[#This Row],[Safety_Stock]]-Inventory[[#This Row],[Current_Inventory]])</f>
        <v>0</v>
      </c>
      <c r="O24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89" s="8">
        <f>Inventory[[#This Row],[Current_Inventory]]*Inventory[[#This Row],[Unit_Cost]]</f>
        <v>156537.07999999999</v>
      </c>
      <c r="Q2489" t="str">
        <f>IF(Inventory[[#This Row],[Stockout_Risk_Score]] &gt;= 0.8, "Critical",
   IF(Inventory[[#This Row],[Stockout_Risk_Score]] &gt;= 0.6, "High",
      IF(Inventory[[#This Row],[Stockout_Risk_Score]] &gt;= 0.3, "Medium", "Low")
   )
)</f>
        <v>Low</v>
      </c>
      <c r="R2489">
        <f>Inventory[[#This Row],[Lead_Time_Days]]*0.8</f>
        <v>10.4</v>
      </c>
      <c r="S2489">
        <f>MAX(0,Inventory[[#This Row],[Daily_Demand]]*Inventory[[#This Row],[Adj_Lead_Time]]+Inventory[[#This Row],[Safety_Stock]]-Inventory[[#This Row],[Current_Inventory]])</f>
        <v>0</v>
      </c>
    </row>
    <row r="2490" spans="1:19" x14ac:dyDescent="0.25">
      <c r="A2490">
        <v>2489</v>
      </c>
      <c r="B2490" t="s">
        <v>2511</v>
      </c>
      <c r="C2490" s="4" t="s">
        <v>17</v>
      </c>
      <c r="D2490" t="s">
        <v>18</v>
      </c>
      <c r="E2490" s="4">
        <v>198</v>
      </c>
      <c r="F2490" s="4">
        <v>4</v>
      </c>
      <c r="G2490" s="4">
        <v>248</v>
      </c>
      <c r="H2490" s="4">
        <v>120</v>
      </c>
      <c r="I2490" s="4">
        <v>289</v>
      </c>
      <c r="J2490" s="6">
        <v>455.28</v>
      </c>
      <c r="K2490" s="4">
        <v>0.82499999999999996</v>
      </c>
      <c r="L2490" s="4" t="s">
        <v>19</v>
      </c>
      <c r="M2490" s="4">
        <f>Inventory[[#This Row],[Daily_Demand]]*Inventory[[#This Row],[Lead_Time_Days]]</f>
        <v>792</v>
      </c>
      <c r="N2490" s="4">
        <f>MAX(0, Inventory[[#This Row],[Demand_Duration_Lead_time]]+Inventory[[#This Row],[Safety_Stock]]-Inventory[[#This Row],[Current_Inventory]])</f>
        <v>664</v>
      </c>
      <c r="O24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90" s="8">
        <f>Inventory[[#This Row],[Current_Inventory]]*Inventory[[#This Row],[Unit_Cost]]</f>
        <v>112909.43999999999</v>
      </c>
      <c r="Q2490" t="str">
        <f>IF(Inventory[[#This Row],[Stockout_Risk_Score]] &gt;= 0.8, "Critical",
   IF(Inventory[[#This Row],[Stockout_Risk_Score]] &gt;= 0.6, "High",
      IF(Inventory[[#This Row],[Stockout_Risk_Score]] &gt;= 0.3, "Medium", "Low")
   )
)</f>
        <v>Critical</v>
      </c>
      <c r="R2490">
        <f>Inventory[[#This Row],[Lead_Time_Days]]*0.8</f>
        <v>3.2</v>
      </c>
      <c r="S2490">
        <f>MAX(0,Inventory[[#This Row],[Daily_Demand]]*Inventory[[#This Row],[Adj_Lead_Time]]+Inventory[[#This Row],[Safety_Stock]]-Inventory[[#This Row],[Current_Inventory]])</f>
        <v>505.6</v>
      </c>
    </row>
    <row r="2491" spans="1:19" x14ac:dyDescent="0.25">
      <c r="A2491">
        <v>2490</v>
      </c>
      <c r="B2491" t="s">
        <v>2512</v>
      </c>
      <c r="C2491" s="4" t="s">
        <v>41</v>
      </c>
      <c r="D2491" t="s">
        <v>18</v>
      </c>
      <c r="E2491" s="4">
        <v>161</v>
      </c>
      <c r="F2491" s="4">
        <v>12</v>
      </c>
      <c r="G2491" s="4">
        <v>269</v>
      </c>
      <c r="H2491" s="4">
        <v>161</v>
      </c>
      <c r="I2491" s="4">
        <v>360</v>
      </c>
      <c r="J2491" s="6">
        <v>408.62</v>
      </c>
      <c r="K2491" s="4">
        <v>0.32500000000000001</v>
      </c>
      <c r="L2491" s="4" t="s">
        <v>15</v>
      </c>
      <c r="M2491" s="4">
        <f>Inventory[[#This Row],[Daily_Demand]]*Inventory[[#This Row],[Lead_Time_Days]]</f>
        <v>1932</v>
      </c>
      <c r="N2491" s="4">
        <f>MAX(0, Inventory[[#This Row],[Demand_Duration_Lead_time]]+Inventory[[#This Row],[Safety_Stock]]-Inventory[[#This Row],[Current_Inventory]])</f>
        <v>1824</v>
      </c>
      <c r="O24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91" s="8">
        <f>Inventory[[#This Row],[Current_Inventory]]*Inventory[[#This Row],[Unit_Cost]]</f>
        <v>109918.78</v>
      </c>
      <c r="Q2491" t="str">
        <f>IF(Inventory[[#This Row],[Stockout_Risk_Score]] &gt;= 0.8, "Critical",
   IF(Inventory[[#This Row],[Stockout_Risk_Score]] &gt;= 0.6, "High",
      IF(Inventory[[#This Row],[Stockout_Risk_Score]] &gt;= 0.3, "Medium", "Low")
   )
)</f>
        <v>Medium</v>
      </c>
      <c r="R2491">
        <f>Inventory[[#This Row],[Lead_Time_Days]]*0.8</f>
        <v>9.6000000000000014</v>
      </c>
      <c r="S2491">
        <f>MAX(0,Inventory[[#This Row],[Daily_Demand]]*Inventory[[#This Row],[Adj_Lead_Time]]+Inventory[[#This Row],[Safety_Stock]]-Inventory[[#This Row],[Current_Inventory]])</f>
        <v>1437.6000000000001</v>
      </c>
    </row>
    <row r="2492" spans="1:19" x14ac:dyDescent="0.25">
      <c r="A2492">
        <v>2491</v>
      </c>
      <c r="B2492" t="s">
        <v>2513</v>
      </c>
      <c r="C2492" s="4" t="s">
        <v>21</v>
      </c>
      <c r="D2492" t="s">
        <v>22</v>
      </c>
      <c r="E2492" s="4">
        <v>136</v>
      </c>
      <c r="F2492" s="4">
        <v>7</v>
      </c>
      <c r="G2492" s="4">
        <v>410</v>
      </c>
      <c r="H2492" s="4">
        <v>74</v>
      </c>
      <c r="I2492" s="4">
        <v>370</v>
      </c>
      <c r="J2492" s="6">
        <v>1063.18</v>
      </c>
      <c r="K2492" s="4">
        <v>0.109</v>
      </c>
      <c r="L2492" s="4" t="s">
        <v>27</v>
      </c>
      <c r="M2492" s="4">
        <f>Inventory[[#This Row],[Daily_Demand]]*Inventory[[#This Row],[Lead_Time_Days]]</f>
        <v>952</v>
      </c>
      <c r="N2492" s="4">
        <f>MAX(0, Inventory[[#This Row],[Demand_Duration_Lead_time]]+Inventory[[#This Row],[Safety_Stock]]-Inventory[[#This Row],[Current_Inventory]])</f>
        <v>616</v>
      </c>
      <c r="O24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92" s="8">
        <f>Inventory[[#This Row],[Current_Inventory]]*Inventory[[#This Row],[Unit_Cost]]</f>
        <v>435903.80000000005</v>
      </c>
      <c r="Q2492" t="str">
        <f>IF(Inventory[[#This Row],[Stockout_Risk_Score]] &gt;= 0.8, "Critical",
   IF(Inventory[[#This Row],[Stockout_Risk_Score]] &gt;= 0.6, "High",
      IF(Inventory[[#This Row],[Stockout_Risk_Score]] &gt;= 0.3, "Medium", "Low")
   )
)</f>
        <v>Low</v>
      </c>
      <c r="R2492">
        <f>Inventory[[#This Row],[Lead_Time_Days]]*0.8</f>
        <v>5.6000000000000005</v>
      </c>
      <c r="S2492">
        <f>MAX(0,Inventory[[#This Row],[Daily_Demand]]*Inventory[[#This Row],[Adj_Lead_Time]]+Inventory[[#This Row],[Safety_Stock]]-Inventory[[#This Row],[Current_Inventory]])</f>
        <v>425.6</v>
      </c>
    </row>
    <row r="2493" spans="1:19" x14ac:dyDescent="0.25">
      <c r="A2493">
        <v>2492</v>
      </c>
      <c r="B2493" t="s">
        <v>2514</v>
      </c>
      <c r="C2493" s="4" t="s">
        <v>17</v>
      </c>
      <c r="D2493" t="s">
        <v>18</v>
      </c>
      <c r="E2493" s="4">
        <v>158</v>
      </c>
      <c r="F2493" s="4">
        <v>4</v>
      </c>
      <c r="G2493" s="4">
        <v>740</v>
      </c>
      <c r="H2493" s="4">
        <v>115</v>
      </c>
      <c r="I2493" s="4">
        <v>209</v>
      </c>
      <c r="J2493" s="6">
        <v>455.22</v>
      </c>
      <c r="K2493" s="4">
        <v>0.83399999999999996</v>
      </c>
      <c r="L2493" s="4" t="s">
        <v>27</v>
      </c>
      <c r="M2493" s="4">
        <f>Inventory[[#This Row],[Daily_Demand]]*Inventory[[#This Row],[Lead_Time_Days]]</f>
        <v>632</v>
      </c>
      <c r="N2493" s="4">
        <f>MAX(0, Inventory[[#This Row],[Demand_Duration_Lead_time]]+Inventory[[#This Row],[Safety_Stock]]-Inventory[[#This Row],[Current_Inventory]])</f>
        <v>7</v>
      </c>
      <c r="O24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93" s="8">
        <f>Inventory[[#This Row],[Current_Inventory]]*Inventory[[#This Row],[Unit_Cost]]</f>
        <v>336862.80000000005</v>
      </c>
      <c r="Q2493" t="str">
        <f>IF(Inventory[[#This Row],[Stockout_Risk_Score]] &gt;= 0.8, "Critical",
   IF(Inventory[[#This Row],[Stockout_Risk_Score]] &gt;= 0.6, "High",
      IF(Inventory[[#This Row],[Stockout_Risk_Score]] &gt;= 0.3, "Medium", "Low")
   )
)</f>
        <v>Critical</v>
      </c>
      <c r="R2493">
        <f>Inventory[[#This Row],[Lead_Time_Days]]*0.8</f>
        <v>3.2</v>
      </c>
      <c r="S2493">
        <f>MAX(0,Inventory[[#This Row],[Daily_Demand]]*Inventory[[#This Row],[Adj_Lead_Time]]+Inventory[[#This Row],[Safety_Stock]]-Inventory[[#This Row],[Current_Inventory]])</f>
        <v>0</v>
      </c>
    </row>
    <row r="2494" spans="1:19" x14ac:dyDescent="0.25">
      <c r="A2494">
        <v>2493</v>
      </c>
      <c r="B2494" t="s">
        <v>2515</v>
      </c>
      <c r="C2494" s="4" t="s">
        <v>21</v>
      </c>
      <c r="D2494" t="s">
        <v>14</v>
      </c>
      <c r="E2494" s="4">
        <v>119</v>
      </c>
      <c r="F2494" s="4">
        <v>4</v>
      </c>
      <c r="G2494" s="4">
        <v>201</v>
      </c>
      <c r="H2494" s="4">
        <v>225</v>
      </c>
      <c r="I2494" s="4">
        <v>109</v>
      </c>
      <c r="J2494" s="6">
        <v>1406.81</v>
      </c>
      <c r="K2494" s="4">
        <v>0.76200000000000001</v>
      </c>
      <c r="L2494" s="4" t="s">
        <v>15</v>
      </c>
      <c r="M2494" s="4">
        <f>Inventory[[#This Row],[Daily_Demand]]*Inventory[[#This Row],[Lead_Time_Days]]</f>
        <v>476</v>
      </c>
      <c r="N2494" s="4">
        <f>MAX(0, Inventory[[#This Row],[Demand_Duration_Lead_time]]+Inventory[[#This Row],[Safety_Stock]]-Inventory[[#This Row],[Current_Inventory]])</f>
        <v>500</v>
      </c>
      <c r="O24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94" s="8">
        <f>Inventory[[#This Row],[Current_Inventory]]*Inventory[[#This Row],[Unit_Cost]]</f>
        <v>282768.81</v>
      </c>
      <c r="Q2494" t="str">
        <f>IF(Inventory[[#This Row],[Stockout_Risk_Score]] &gt;= 0.8, "Critical",
   IF(Inventory[[#This Row],[Stockout_Risk_Score]] &gt;= 0.6, "High",
      IF(Inventory[[#This Row],[Stockout_Risk_Score]] &gt;= 0.3, "Medium", "Low")
   )
)</f>
        <v>High</v>
      </c>
      <c r="R2494">
        <f>Inventory[[#This Row],[Lead_Time_Days]]*0.8</f>
        <v>3.2</v>
      </c>
      <c r="S2494">
        <f>MAX(0,Inventory[[#This Row],[Daily_Demand]]*Inventory[[#This Row],[Adj_Lead_Time]]+Inventory[[#This Row],[Safety_Stock]]-Inventory[[#This Row],[Current_Inventory]])</f>
        <v>404.79999999999995</v>
      </c>
    </row>
    <row r="2495" spans="1:19" x14ac:dyDescent="0.25">
      <c r="A2495">
        <v>2494</v>
      </c>
      <c r="B2495" t="s">
        <v>2516</v>
      </c>
      <c r="C2495" s="4" t="s">
        <v>17</v>
      </c>
      <c r="D2495" t="s">
        <v>18</v>
      </c>
      <c r="E2495" s="4">
        <v>144</v>
      </c>
      <c r="F2495" s="4">
        <v>5</v>
      </c>
      <c r="G2495" s="4">
        <v>286</v>
      </c>
      <c r="H2495" s="4">
        <v>100</v>
      </c>
      <c r="I2495" s="4">
        <v>289</v>
      </c>
      <c r="J2495" s="6">
        <v>1113.2</v>
      </c>
      <c r="K2495" s="4">
        <v>0.68400000000000005</v>
      </c>
      <c r="L2495" s="4" t="s">
        <v>15</v>
      </c>
      <c r="M2495" s="4">
        <f>Inventory[[#This Row],[Daily_Demand]]*Inventory[[#This Row],[Lead_Time_Days]]</f>
        <v>720</v>
      </c>
      <c r="N2495" s="4">
        <f>MAX(0, Inventory[[#This Row],[Demand_Duration_Lead_time]]+Inventory[[#This Row],[Safety_Stock]]-Inventory[[#This Row],[Current_Inventory]])</f>
        <v>534</v>
      </c>
      <c r="O24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95" s="8">
        <f>Inventory[[#This Row],[Current_Inventory]]*Inventory[[#This Row],[Unit_Cost]]</f>
        <v>318375.2</v>
      </c>
      <c r="Q2495" t="str">
        <f>IF(Inventory[[#This Row],[Stockout_Risk_Score]] &gt;= 0.8, "Critical",
   IF(Inventory[[#This Row],[Stockout_Risk_Score]] &gt;= 0.6, "High",
      IF(Inventory[[#This Row],[Stockout_Risk_Score]] &gt;= 0.3, "Medium", "Low")
   )
)</f>
        <v>High</v>
      </c>
      <c r="R2495">
        <f>Inventory[[#This Row],[Lead_Time_Days]]*0.8</f>
        <v>4</v>
      </c>
      <c r="S2495">
        <f>MAX(0,Inventory[[#This Row],[Daily_Demand]]*Inventory[[#This Row],[Adj_Lead_Time]]+Inventory[[#This Row],[Safety_Stock]]-Inventory[[#This Row],[Current_Inventory]])</f>
        <v>390</v>
      </c>
    </row>
    <row r="2496" spans="1:19" x14ac:dyDescent="0.25">
      <c r="A2496">
        <v>2495</v>
      </c>
      <c r="B2496" t="s">
        <v>2517</v>
      </c>
      <c r="C2496" s="4" t="s">
        <v>21</v>
      </c>
      <c r="D2496" t="s">
        <v>18</v>
      </c>
      <c r="E2496" s="4">
        <v>6</v>
      </c>
      <c r="F2496" s="4">
        <v>10</v>
      </c>
      <c r="G2496" s="4">
        <v>300</v>
      </c>
      <c r="H2496" s="4">
        <v>35</v>
      </c>
      <c r="I2496" s="4">
        <v>371</v>
      </c>
      <c r="J2496" s="6">
        <v>84.43</v>
      </c>
      <c r="K2496" s="4">
        <v>0.91100000000000003</v>
      </c>
      <c r="L2496" s="4" t="s">
        <v>19</v>
      </c>
      <c r="M2496" s="4">
        <f>Inventory[[#This Row],[Daily_Demand]]*Inventory[[#This Row],[Lead_Time_Days]]</f>
        <v>60</v>
      </c>
      <c r="N2496" s="4">
        <f>MAX(0, Inventory[[#This Row],[Demand_Duration_Lead_time]]+Inventory[[#This Row],[Safety_Stock]]-Inventory[[#This Row],[Current_Inventory]])</f>
        <v>0</v>
      </c>
      <c r="O24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496" s="8">
        <f>Inventory[[#This Row],[Current_Inventory]]*Inventory[[#This Row],[Unit_Cost]]</f>
        <v>25329.000000000004</v>
      </c>
      <c r="Q2496" t="str">
        <f>IF(Inventory[[#This Row],[Stockout_Risk_Score]] &gt;= 0.8, "Critical",
   IF(Inventory[[#This Row],[Stockout_Risk_Score]] &gt;= 0.6, "High",
      IF(Inventory[[#This Row],[Stockout_Risk_Score]] &gt;= 0.3, "Medium", "Low")
   )
)</f>
        <v>Critical</v>
      </c>
      <c r="R2496">
        <f>Inventory[[#This Row],[Lead_Time_Days]]*0.8</f>
        <v>8</v>
      </c>
      <c r="S2496">
        <f>MAX(0,Inventory[[#This Row],[Daily_Demand]]*Inventory[[#This Row],[Adj_Lead_Time]]+Inventory[[#This Row],[Safety_Stock]]-Inventory[[#This Row],[Current_Inventory]])</f>
        <v>0</v>
      </c>
    </row>
    <row r="2497" spans="1:19" x14ac:dyDescent="0.25">
      <c r="A2497">
        <v>2496</v>
      </c>
      <c r="B2497" t="s">
        <v>2518</v>
      </c>
      <c r="C2497" s="4" t="s">
        <v>26</v>
      </c>
      <c r="D2497" t="s">
        <v>22</v>
      </c>
      <c r="E2497" s="4">
        <v>149</v>
      </c>
      <c r="F2497" s="4">
        <v>12</v>
      </c>
      <c r="G2497" s="4">
        <v>686</v>
      </c>
      <c r="H2497" s="4">
        <v>166</v>
      </c>
      <c r="I2497" s="4">
        <v>108</v>
      </c>
      <c r="J2497" s="6">
        <v>1500.91</v>
      </c>
      <c r="K2497" s="4">
        <v>0.48899999999999999</v>
      </c>
      <c r="L2497" s="4" t="s">
        <v>15</v>
      </c>
      <c r="M2497" s="4">
        <f>Inventory[[#This Row],[Daily_Demand]]*Inventory[[#This Row],[Lead_Time_Days]]</f>
        <v>1788</v>
      </c>
      <c r="N2497" s="4">
        <f>MAX(0, Inventory[[#This Row],[Demand_Duration_Lead_time]]+Inventory[[#This Row],[Safety_Stock]]-Inventory[[#This Row],[Current_Inventory]])</f>
        <v>1268</v>
      </c>
      <c r="O24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97" s="8">
        <f>Inventory[[#This Row],[Current_Inventory]]*Inventory[[#This Row],[Unit_Cost]]</f>
        <v>1029624.26</v>
      </c>
      <c r="Q2497" t="str">
        <f>IF(Inventory[[#This Row],[Stockout_Risk_Score]] &gt;= 0.8, "Critical",
   IF(Inventory[[#This Row],[Stockout_Risk_Score]] &gt;= 0.6, "High",
      IF(Inventory[[#This Row],[Stockout_Risk_Score]] &gt;= 0.3, "Medium", "Low")
   )
)</f>
        <v>Medium</v>
      </c>
      <c r="R2497">
        <f>Inventory[[#This Row],[Lead_Time_Days]]*0.8</f>
        <v>9.6000000000000014</v>
      </c>
      <c r="S2497">
        <f>MAX(0,Inventory[[#This Row],[Daily_Demand]]*Inventory[[#This Row],[Adj_Lead_Time]]+Inventory[[#This Row],[Safety_Stock]]-Inventory[[#This Row],[Current_Inventory]])</f>
        <v>910.40000000000032</v>
      </c>
    </row>
    <row r="2498" spans="1:19" x14ac:dyDescent="0.25">
      <c r="A2498">
        <v>2497</v>
      </c>
      <c r="B2498" t="s">
        <v>2519</v>
      </c>
      <c r="C2498" s="4" t="s">
        <v>21</v>
      </c>
      <c r="D2498" t="s">
        <v>18</v>
      </c>
      <c r="E2498" s="4">
        <v>39</v>
      </c>
      <c r="F2498" s="4">
        <v>14</v>
      </c>
      <c r="G2498" s="4">
        <v>102</v>
      </c>
      <c r="H2498" s="4">
        <v>81</v>
      </c>
      <c r="I2498" s="4">
        <v>102</v>
      </c>
      <c r="J2498" s="6">
        <v>418.22</v>
      </c>
      <c r="K2498" s="4">
        <v>0.128</v>
      </c>
      <c r="L2498" s="4" t="s">
        <v>27</v>
      </c>
      <c r="M2498" s="4">
        <f>Inventory[[#This Row],[Daily_Demand]]*Inventory[[#This Row],[Lead_Time_Days]]</f>
        <v>546</v>
      </c>
      <c r="N2498" s="4">
        <f>MAX(0, Inventory[[#This Row],[Demand_Duration_Lead_time]]+Inventory[[#This Row],[Safety_Stock]]-Inventory[[#This Row],[Current_Inventory]])</f>
        <v>525</v>
      </c>
      <c r="O24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98" s="8">
        <f>Inventory[[#This Row],[Current_Inventory]]*Inventory[[#This Row],[Unit_Cost]]</f>
        <v>42658.44</v>
      </c>
      <c r="Q2498" t="str">
        <f>IF(Inventory[[#This Row],[Stockout_Risk_Score]] &gt;= 0.8, "Critical",
   IF(Inventory[[#This Row],[Stockout_Risk_Score]] &gt;= 0.6, "High",
      IF(Inventory[[#This Row],[Stockout_Risk_Score]] &gt;= 0.3, "Medium", "Low")
   )
)</f>
        <v>Low</v>
      </c>
      <c r="R2498">
        <f>Inventory[[#This Row],[Lead_Time_Days]]*0.8</f>
        <v>11.200000000000001</v>
      </c>
      <c r="S2498">
        <f>MAX(0,Inventory[[#This Row],[Daily_Demand]]*Inventory[[#This Row],[Adj_Lead_Time]]+Inventory[[#This Row],[Safety_Stock]]-Inventory[[#This Row],[Current_Inventory]])</f>
        <v>415.80000000000007</v>
      </c>
    </row>
    <row r="2499" spans="1:19" x14ac:dyDescent="0.25">
      <c r="A2499">
        <v>2498</v>
      </c>
      <c r="B2499" t="s">
        <v>2520</v>
      </c>
      <c r="C2499" s="4" t="s">
        <v>26</v>
      </c>
      <c r="D2499" t="s">
        <v>22</v>
      </c>
      <c r="E2499" s="4">
        <v>14</v>
      </c>
      <c r="F2499" s="4">
        <v>9</v>
      </c>
      <c r="G2499" s="4">
        <v>205</v>
      </c>
      <c r="H2499" s="4">
        <v>53</v>
      </c>
      <c r="I2499" s="4">
        <v>113</v>
      </c>
      <c r="J2499" s="6">
        <v>1658.53</v>
      </c>
      <c r="K2499" s="4">
        <v>6.0999999999999999E-2</v>
      </c>
      <c r="L2499" s="4" t="s">
        <v>19</v>
      </c>
      <c r="M2499" s="4">
        <f>Inventory[[#This Row],[Daily_Demand]]*Inventory[[#This Row],[Lead_Time_Days]]</f>
        <v>126</v>
      </c>
      <c r="N2499" s="4">
        <f>MAX(0, Inventory[[#This Row],[Demand_Duration_Lead_time]]+Inventory[[#This Row],[Safety_Stock]]-Inventory[[#This Row],[Current_Inventory]])</f>
        <v>0</v>
      </c>
      <c r="O24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499" s="8">
        <f>Inventory[[#This Row],[Current_Inventory]]*Inventory[[#This Row],[Unit_Cost]]</f>
        <v>339998.65</v>
      </c>
      <c r="Q2499" t="str">
        <f>IF(Inventory[[#This Row],[Stockout_Risk_Score]] &gt;= 0.8, "Critical",
   IF(Inventory[[#This Row],[Stockout_Risk_Score]] &gt;= 0.6, "High",
      IF(Inventory[[#This Row],[Stockout_Risk_Score]] &gt;= 0.3, "Medium", "Low")
   )
)</f>
        <v>Low</v>
      </c>
      <c r="R2499">
        <f>Inventory[[#This Row],[Lead_Time_Days]]*0.8</f>
        <v>7.2</v>
      </c>
      <c r="S2499">
        <f>MAX(0,Inventory[[#This Row],[Daily_Demand]]*Inventory[[#This Row],[Adj_Lead_Time]]+Inventory[[#This Row],[Safety_Stock]]-Inventory[[#This Row],[Current_Inventory]])</f>
        <v>0</v>
      </c>
    </row>
    <row r="2500" spans="1:19" x14ac:dyDescent="0.25">
      <c r="A2500">
        <v>2499</v>
      </c>
      <c r="B2500" t="s">
        <v>2521</v>
      </c>
      <c r="C2500" s="4" t="s">
        <v>21</v>
      </c>
      <c r="D2500" t="s">
        <v>18</v>
      </c>
      <c r="E2500" s="4">
        <v>116</v>
      </c>
      <c r="F2500" s="4">
        <v>2</v>
      </c>
      <c r="G2500" s="4">
        <v>670</v>
      </c>
      <c r="H2500" s="4">
        <v>99</v>
      </c>
      <c r="I2500" s="4">
        <v>170</v>
      </c>
      <c r="J2500" s="6">
        <v>742.34</v>
      </c>
      <c r="K2500" s="4">
        <v>0.318</v>
      </c>
      <c r="L2500" s="4" t="s">
        <v>27</v>
      </c>
      <c r="M2500" s="4">
        <f>Inventory[[#This Row],[Daily_Demand]]*Inventory[[#This Row],[Lead_Time_Days]]</f>
        <v>232</v>
      </c>
      <c r="N2500" s="4">
        <f>MAX(0, Inventory[[#This Row],[Demand_Duration_Lead_time]]+Inventory[[#This Row],[Safety_Stock]]-Inventory[[#This Row],[Current_Inventory]])</f>
        <v>0</v>
      </c>
      <c r="O25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500" s="8">
        <f>Inventory[[#This Row],[Current_Inventory]]*Inventory[[#This Row],[Unit_Cost]]</f>
        <v>497367.80000000005</v>
      </c>
      <c r="Q2500" t="str">
        <f>IF(Inventory[[#This Row],[Stockout_Risk_Score]] &gt;= 0.8, "Critical",
   IF(Inventory[[#This Row],[Stockout_Risk_Score]] &gt;= 0.6, "High",
      IF(Inventory[[#This Row],[Stockout_Risk_Score]] &gt;= 0.3, "Medium", "Low")
   )
)</f>
        <v>Medium</v>
      </c>
      <c r="R2500">
        <f>Inventory[[#This Row],[Lead_Time_Days]]*0.8</f>
        <v>1.6</v>
      </c>
      <c r="S2500">
        <f>MAX(0,Inventory[[#This Row],[Daily_Demand]]*Inventory[[#This Row],[Adj_Lead_Time]]+Inventory[[#This Row],[Safety_Stock]]-Inventory[[#This Row],[Current_Inventory]])</f>
        <v>0</v>
      </c>
    </row>
    <row r="2501" spans="1:19" x14ac:dyDescent="0.25">
      <c r="A2501">
        <v>2500</v>
      </c>
      <c r="B2501" t="s">
        <v>2522</v>
      </c>
      <c r="C2501" s="4" t="s">
        <v>17</v>
      </c>
      <c r="D2501" t="s">
        <v>14</v>
      </c>
      <c r="E2501" s="4">
        <v>175</v>
      </c>
      <c r="F2501" s="4">
        <v>14</v>
      </c>
      <c r="G2501" s="4">
        <v>586</v>
      </c>
      <c r="H2501" s="4">
        <v>142</v>
      </c>
      <c r="I2501" s="4">
        <v>168</v>
      </c>
      <c r="J2501" s="6">
        <v>710.31</v>
      </c>
      <c r="K2501" s="4">
        <v>8.6999999999999994E-2</v>
      </c>
      <c r="L2501" s="4" t="s">
        <v>15</v>
      </c>
      <c r="M2501" s="4">
        <f>Inventory[[#This Row],[Daily_Demand]]*Inventory[[#This Row],[Lead_Time_Days]]</f>
        <v>2450</v>
      </c>
      <c r="N2501" s="4">
        <f>MAX(0, Inventory[[#This Row],[Demand_Duration_Lead_time]]+Inventory[[#This Row],[Safety_Stock]]-Inventory[[#This Row],[Current_Inventory]])</f>
        <v>2006</v>
      </c>
      <c r="O25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01" s="8">
        <f>Inventory[[#This Row],[Current_Inventory]]*Inventory[[#This Row],[Unit_Cost]]</f>
        <v>416241.66</v>
      </c>
      <c r="Q2501" t="str">
        <f>IF(Inventory[[#This Row],[Stockout_Risk_Score]] &gt;= 0.8, "Critical",
   IF(Inventory[[#This Row],[Stockout_Risk_Score]] &gt;= 0.6, "High",
      IF(Inventory[[#This Row],[Stockout_Risk_Score]] &gt;= 0.3, "Medium", "Low")
   )
)</f>
        <v>Low</v>
      </c>
      <c r="R2501">
        <f>Inventory[[#This Row],[Lead_Time_Days]]*0.8</f>
        <v>11.200000000000001</v>
      </c>
      <c r="S2501">
        <f>MAX(0,Inventory[[#This Row],[Daily_Demand]]*Inventory[[#This Row],[Adj_Lead_Time]]+Inventory[[#This Row],[Safety_Stock]]-Inventory[[#This Row],[Current_Inventory]])</f>
        <v>1516</v>
      </c>
    </row>
    <row r="2502" spans="1:19" x14ac:dyDescent="0.25">
      <c r="A2502">
        <v>2501</v>
      </c>
      <c r="B2502" t="s">
        <v>2523</v>
      </c>
      <c r="C2502" s="4" t="s">
        <v>17</v>
      </c>
      <c r="D2502" t="s">
        <v>14</v>
      </c>
      <c r="E2502" s="4">
        <v>25</v>
      </c>
      <c r="F2502" s="4">
        <v>13</v>
      </c>
      <c r="G2502" s="4">
        <v>550</v>
      </c>
      <c r="H2502" s="4">
        <v>170</v>
      </c>
      <c r="I2502" s="4">
        <v>335</v>
      </c>
      <c r="J2502" s="6">
        <v>73.040000000000006</v>
      </c>
      <c r="K2502" s="4">
        <v>0.53600000000000003</v>
      </c>
      <c r="L2502" s="4" t="s">
        <v>15</v>
      </c>
      <c r="M2502" s="4">
        <f>Inventory[[#This Row],[Daily_Demand]]*Inventory[[#This Row],[Lead_Time_Days]]</f>
        <v>325</v>
      </c>
      <c r="N2502" s="4">
        <f>MAX(0, Inventory[[#This Row],[Demand_Duration_Lead_time]]+Inventory[[#This Row],[Safety_Stock]]-Inventory[[#This Row],[Current_Inventory]])</f>
        <v>0</v>
      </c>
      <c r="O25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02" s="8">
        <f>Inventory[[#This Row],[Current_Inventory]]*Inventory[[#This Row],[Unit_Cost]]</f>
        <v>40172</v>
      </c>
      <c r="Q2502" t="str">
        <f>IF(Inventory[[#This Row],[Stockout_Risk_Score]] &gt;= 0.8, "Critical",
   IF(Inventory[[#This Row],[Stockout_Risk_Score]] &gt;= 0.6, "High",
      IF(Inventory[[#This Row],[Stockout_Risk_Score]] &gt;= 0.3, "Medium", "Low")
   )
)</f>
        <v>Medium</v>
      </c>
      <c r="R2502">
        <f>Inventory[[#This Row],[Lead_Time_Days]]*0.8</f>
        <v>10.4</v>
      </c>
      <c r="S2502">
        <f>MAX(0,Inventory[[#This Row],[Daily_Demand]]*Inventory[[#This Row],[Adj_Lead_Time]]+Inventory[[#This Row],[Safety_Stock]]-Inventory[[#This Row],[Current_Inventory]])</f>
        <v>0</v>
      </c>
    </row>
    <row r="2503" spans="1:19" x14ac:dyDescent="0.25">
      <c r="A2503">
        <v>2502</v>
      </c>
      <c r="B2503" t="s">
        <v>2524</v>
      </c>
      <c r="C2503" s="4" t="s">
        <v>17</v>
      </c>
      <c r="D2503" t="s">
        <v>22</v>
      </c>
      <c r="E2503" s="4">
        <v>19</v>
      </c>
      <c r="F2503" s="4">
        <v>12</v>
      </c>
      <c r="G2503" s="4">
        <v>367</v>
      </c>
      <c r="H2503" s="4">
        <v>241</v>
      </c>
      <c r="I2503" s="4">
        <v>67</v>
      </c>
      <c r="J2503" s="6">
        <v>1976.07</v>
      </c>
      <c r="K2503" s="4">
        <v>1.4E-2</v>
      </c>
      <c r="L2503" s="4" t="s">
        <v>15</v>
      </c>
      <c r="M2503" s="4">
        <f>Inventory[[#This Row],[Daily_Demand]]*Inventory[[#This Row],[Lead_Time_Days]]</f>
        <v>228</v>
      </c>
      <c r="N2503" s="4">
        <f>MAX(0, Inventory[[#This Row],[Demand_Duration_Lead_time]]+Inventory[[#This Row],[Safety_Stock]]-Inventory[[#This Row],[Current_Inventory]])</f>
        <v>102</v>
      </c>
      <c r="O25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03" s="8">
        <f>Inventory[[#This Row],[Current_Inventory]]*Inventory[[#This Row],[Unit_Cost]]</f>
        <v>725217.69</v>
      </c>
      <c r="Q2503" t="str">
        <f>IF(Inventory[[#This Row],[Stockout_Risk_Score]] &gt;= 0.8, "Critical",
   IF(Inventory[[#This Row],[Stockout_Risk_Score]] &gt;= 0.6, "High",
      IF(Inventory[[#This Row],[Stockout_Risk_Score]] &gt;= 0.3, "Medium", "Low")
   )
)</f>
        <v>Low</v>
      </c>
      <c r="R2503">
        <f>Inventory[[#This Row],[Lead_Time_Days]]*0.8</f>
        <v>9.6000000000000014</v>
      </c>
      <c r="S2503">
        <f>MAX(0,Inventory[[#This Row],[Daily_Demand]]*Inventory[[#This Row],[Adj_Lead_Time]]+Inventory[[#This Row],[Safety_Stock]]-Inventory[[#This Row],[Current_Inventory]])</f>
        <v>56.400000000000034</v>
      </c>
    </row>
    <row r="2504" spans="1:19" x14ac:dyDescent="0.25">
      <c r="A2504">
        <v>2503</v>
      </c>
      <c r="B2504" t="s">
        <v>2525</v>
      </c>
      <c r="C2504" s="4" t="s">
        <v>13</v>
      </c>
      <c r="D2504" t="s">
        <v>22</v>
      </c>
      <c r="E2504" s="4">
        <v>167</v>
      </c>
      <c r="F2504" s="4">
        <v>2</v>
      </c>
      <c r="G2504" s="4">
        <v>442</v>
      </c>
      <c r="H2504" s="4">
        <v>270</v>
      </c>
      <c r="I2504" s="4">
        <v>54</v>
      </c>
      <c r="J2504" s="6">
        <v>1243.4100000000001</v>
      </c>
      <c r="K2504" s="4">
        <v>0.44400000000000001</v>
      </c>
      <c r="L2504" s="4" t="s">
        <v>19</v>
      </c>
      <c r="M2504" s="4">
        <f>Inventory[[#This Row],[Daily_Demand]]*Inventory[[#This Row],[Lead_Time_Days]]</f>
        <v>334</v>
      </c>
      <c r="N2504" s="4">
        <f>MAX(0, Inventory[[#This Row],[Demand_Duration_Lead_time]]+Inventory[[#This Row],[Safety_Stock]]-Inventory[[#This Row],[Current_Inventory]])</f>
        <v>162</v>
      </c>
      <c r="O25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04" s="8">
        <f>Inventory[[#This Row],[Current_Inventory]]*Inventory[[#This Row],[Unit_Cost]]</f>
        <v>549587.22000000009</v>
      </c>
      <c r="Q2504" t="str">
        <f>IF(Inventory[[#This Row],[Stockout_Risk_Score]] &gt;= 0.8, "Critical",
   IF(Inventory[[#This Row],[Stockout_Risk_Score]] &gt;= 0.6, "High",
      IF(Inventory[[#This Row],[Stockout_Risk_Score]] &gt;= 0.3, "Medium", "Low")
   )
)</f>
        <v>Medium</v>
      </c>
      <c r="R2504">
        <f>Inventory[[#This Row],[Lead_Time_Days]]*0.8</f>
        <v>1.6</v>
      </c>
      <c r="S2504">
        <f>MAX(0,Inventory[[#This Row],[Daily_Demand]]*Inventory[[#This Row],[Adj_Lead_Time]]+Inventory[[#This Row],[Safety_Stock]]-Inventory[[#This Row],[Current_Inventory]])</f>
        <v>95.200000000000045</v>
      </c>
    </row>
    <row r="2505" spans="1:19" x14ac:dyDescent="0.25">
      <c r="A2505">
        <v>2504</v>
      </c>
      <c r="B2505" t="s">
        <v>2526</v>
      </c>
      <c r="C2505" s="4" t="s">
        <v>41</v>
      </c>
      <c r="D2505" t="s">
        <v>18</v>
      </c>
      <c r="E2505" s="4">
        <v>116</v>
      </c>
      <c r="F2505" s="4">
        <v>8</v>
      </c>
      <c r="G2505" s="4">
        <v>473</v>
      </c>
      <c r="H2505" s="4">
        <v>120</v>
      </c>
      <c r="I2505" s="4">
        <v>374</v>
      </c>
      <c r="J2505" s="6">
        <v>874.32</v>
      </c>
      <c r="K2505" s="4">
        <v>0.17799999999999999</v>
      </c>
      <c r="L2505" s="4" t="s">
        <v>27</v>
      </c>
      <c r="M2505" s="4">
        <f>Inventory[[#This Row],[Daily_Demand]]*Inventory[[#This Row],[Lead_Time_Days]]</f>
        <v>928</v>
      </c>
      <c r="N2505" s="4">
        <f>MAX(0, Inventory[[#This Row],[Demand_Duration_Lead_time]]+Inventory[[#This Row],[Safety_Stock]]-Inventory[[#This Row],[Current_Inventory]])</f>
        <v>575</v>
      </c>
      <c r="O25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05" s="8">
        <f>Inventory[[#This Row],[Current_Inventory]]*Inventory[[#This Row],[Unit_Cost]]</f>
        <v>413553.36000000004</v>
      </c>
      <c r="Q2505" t="str">
        <f>IF(Inventory[[#This Row],[Stockout_Risk_Score]] &gt;= 0.8, "Critical",
   IF(Inventory[[#This Row],[Stockout_Risk_Score]] &gt;= 0.6, "High",
      IF(Inventory[[#This Row],[Stockout_Risk_Score]] &gt;= 0.3, "Medium", "Low")
   )
)</f>
        <v>Low</v>
      </c>
      <c r="R2505">
        <f>Inventory[[#This Row],[Lead_Time_Days]]*0.8</f>
        <v>6.4</v>
      </c>
      <c r="S2505">
        <f>MAX(0,Inventory[[#This Row],[Daily_Demand]]*Inventory[[#This Row],[Adj_Lead_Time]]+Inventory[[#This Row],[Safety_Stock]]-Inventory[[#This Row],[Current_Inventory]])</f>
        <v>389.40000000000009</v>
      </c>
    </row>
    <row r="2506" spans="1:19" x14ac:dyDescent="0.25">
      <c r="A2506">
        <v>2505</v>
      </c>
      <c r="B2506" t="s">
        <v>2527</v>
      </c>
      <c r="C2506" s="4" t="s">
        <v>17</v>
      </c>
      <c r="D2506" t="s">
        <v>18</v>
      </c>
      <c r="E2506" s="4">
        <v>130</v>
      </c>
      <c r="F2506" s="4">
        <v>4</v>
      </c>
      <c r="G2506" s="4">
        <v>286</v>
      </c>
      <c r="H2506" s="4">
        <v>173</v>
      </c>
      <c r="I2506" s="4">
        <v>209</v>
      </c>
      <c r="J2506" s="6">
        <v>238.41</v>
      </c>
      <c r="K2506" s="4">
        <v>0.36799999999999999</v>
      </c>
      <c r="L2506" s="4" t="s">
        <v>27</v>
      </c>
      <c r="M2506" s="4">
        <f>Inventory[[#This Row],[Daily_Demand]]*Inventory[[#This Row],[Lead_Time_Days]]</f>
        <v>520</v>
      </c>
      <c r="N2506" s="4">
        <f>MAX(0, Inventory[[#This Row],[Demand_Duration_Lead_time]]+Inventory[[#This Row],[Safety_Stock]]-Inventory[[#This Row],[Current_Inventory]])</f>
        <v>407</v>
      </c>
      <c r="O25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06" s="8">
        <f>Inventory[[#This Row],[Current_Inventory]]*Inventory[[#This Row],[Unit_Cost]]</f>
        <v>68185.259999999995</v>
      </c>
      <c r="Q2506" t="str">
        <f>IF(Inventory[[#This Row],[Stockout_Risk_Score]] &gt;= 0.8, "Critical",
   IF(Inventory[[#This Row],[Stockout_Risk_Score]] &gt;= 0.6, "High",
      IF(Inventory[[#This Row],[Stockout_Risk_Score]] &gt;= 0.3, "Medium", "Low")
   )
)</f>
        <v>Medium</v>
      </c>
      <c r="R2506">
        <f>Inventory[[#This Row],[Lead_Time_Days]]*0.8</f>
        <v>3.2</v>
      </c>
      <c r="S2506">
        <f>MAX(0,Inventory[[#This Row],[Daily_Demand]]*Inventory[[#This Row],[Adj_Lead_Time]]+Inventory[[#This Row],[Safety_Stock]]-Inventory[[#This Row],[Current_Inventory]])</f>
        <v>303</v>
      </c>
    </row>
    <row r="2507" spans="1:19" x14ac:dyDescent="0.25">
      <c r="A2507">
        <v>2506</v>
      </c>
      <c r="B2507" t="s">
        <v>2528</v>
      </c>
      <c r="C2507" s="4" t="s">
        <v>26</v>
      </c>
      <c r="D2507" t="s">
        <v>14</v>
      </c>
      <c r="E2507" s="4">
        <v>89</v>
      </c>
      <c r="F2507" s="4">
        <v>12</v>
      </c>
      <c r="G2507" s="4">
        <v>526</v>
      </c>
      <c r="H2507" s="4">
        <v>86</v>
      </c>
      <c r="I2507" s="4">
        <v>191</v>
      </c>
      <c r="J2507" s="6">
        <v>1413.34</v>
      </c>
      <c r="K2507" s="4">
        <v>0.67500000000000004</v>
      </c>
      <c r="L2507" s="4" t="s">
        <v>19</v>
      </c>
      <c r="M2507" s="4">
        <f>Inventory[[#This Row],[Daily_Demand]]*Inventory[[#This Row],[Lead_Time_Days]]</f>
        <v>1068</v>
      </c>
      <c r="N2507" s="4">
        <f>MAX(0, Inventory[[#This Row],[Demand_Duration_Lead_time]]+Inventory[[#This Row],[Safety_Stock]]-Inventory[[#This Row],[Current_Inventory]])</f>
        <v>628</v>
      </c>
      <c r="O25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07" s="8">
        <f>Inventory[[#This Row],[Current_Inventory]]*Inventory[[#This Row],[Unit_Cost]]</f>
        <v>743416.84</v>
      </c>
      <c r="Q2507" t="str">
        <f>IF(Inventory[[#This Row],[Stockout_Risk_Score]] &gt;= 0.8, "Critical",
   IF(Inventory[[#This Row],[Stockout_Risk_Score]] &gt;= 0.6, "High",
      IF(Inventory[[#This Row],[Stockout_Risk_Score]] &gt;= 0.3, "Medium", "Low")
   )
)</f>
        <v>High</v>
      </c>
      <c r="R2507">
        <f>Inventory[[#This Row],[Lead_Time_Days]]*0.8</f>
        <v>9.6000000000000014</v>
      </c>
      <c r="S2507">
        <f>MAX(0,Inventory[[#This Row],[Daily_Demand]]*Inventory[[#This Row],[Adj_Lead_Time]]+Inventory[[#This Row],[Safety_Stock]]-Inventory[[#This Row],[Current_Inventory]])</f>
        <v>414.40000000000009</v>
      </c>
    </row>
    <row r="2508" spans="1:19" x14ac:dyDescent="0.25">
      <c r="A2508">
        <v>2507</v>
      </c>
      <c r="B2508" t="s">
        <v>2529</v>
      </c>
      <c r="C2508" s="4" t="s">
        <v>17</v>
      </c>
      <c r="D2508" t="s">
        <v>18</v>
      </c>
      <c r="E2508" s="4">
        <v>89</v>
      </c>
      <c r="F2508" s="4">
        <v>8</v>
      </c>
      <c r="G2508" s="4">
        <v>161</v>
      </c>
      <c r="H2508" s="4">
        <v>218</v>
      </c>
      <c r="I2508" s="4">
        <v>67</v>
      </c>
      <c r="J2508" s="6">
        <v>601.32000000000005</v>
      </c>
      <c r="K2508" s="4">
        <v>0.35099999999999998</v>
      </c>
      <c r="L2508" s="4" t="s">
        <v>15</v>
      </c>
      <c r="M2508" s="4">
        <f>Inventory[[#This Row],[Daily_Demand]]*Inventory[[#This Row],[Lead_Time_Days]]</f>
        <v>712</v>
      </c>
      <c r="N2508" s="4">
        <f>MAX(0, Inventory[[#This Row],[Demand_Duration_Lead_time]]+Inventory[[#This Row],[Safety_Stock]]-Inventory[[#This Row],[Current_Inventory]])</f>
        <v>769</v>
      </c>
      <c r="O25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08" s="8">
        <f>Inventory[[#This Row],[Current_Inventory]]*Inventory[[#This Row],[Unit_Cost]]</f>
        <v>96812.52</v>
      </c>
      <c r="Q2508" t="str">
        <f>IF(Inventory[[#This Row],[Stockout_Risk_Score]] &gt;= 0.8, "Critical",
   IF(Inventory[[#This Row],[Stockout_Risk_Score]] &gt;= 0.6, "High",
      IF(Inventory[[#This Row],[Stockout_Risk_Score]] &gt;= 0.3, "Medium", "Low")
   )
)</f>
        <v>Medium</v>
      </c>
      <c r="R2508">
        <f>Inventory[[#This Row],[Lead_Time_Days]]*0.8</f>
        <v>6.4</v>
      </c>
      <c r="S2508">
        <f>MAX(0,Inventory[[#This Row],[Daily_Demand]]*Inventory[[#This Row],[Adj_Lead_Time]]+Inventory[[#This Row],[Safety_Stock]]-Inventory[[#This Row],[Current_Inventory]])</f>
        <v>626.6</v>
      </c>
    </row>
    <row r="2509" spans="1:19" x14ac:dyDescent="0.25">
      <c r="A2509">
        <v>2508</v>
      </c>
      <c r="B2509" t="s">
        <v>2530</v>
      </c>
      <c r="C2509" s="4" t="s">
        <v>13</v>
      </c>
      <c r="D2509" t="s">
        <v>14</v>
      </c>
      <c r="E2509" s="4">
        <v>192</v>
      </c>
      <c r="F2509" s="4">
        <v>10</v>
      </c>
      <c r="G2509" s="4">
        <v>335</v>
      </c>
      <c r="H2509" s="4">
        <v>22</v>
      </c>
      <c r="I2509" s="4">
        <v>117</v>
      </c>
      <c r="J2509" s="6">
        <v>1977.15</v>
      </c>
      <c r="K2509" s="4">
        <v>0.34100000000000003</v>
      </c>
      <c r="L2509" s="4" t="s">
        <v>27</v>
      </c>
      <c r="M2509" s="4">
        <f>Inventory[[#This Row],[Daily_Demand]]*Inventory[[#This Row],[Lead_Time_Days]]</f>
        <v>1920</v>
      </c>
      <c r="N2509" s="4">
        <f>MAX(0, Inventory[[#This Row],[Demand_Duration_Lead_time]]+Inventory[[#This Row],[Safety_Stock]]-Inventory[[#This Row],[Current_Inventory]])</f>
        <v>1607</v>
      </c>
      <c r="O25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09" s="8">
        <f>Inventory[[#This Row],[Current_Inventory]]*Inventory[[#This Row],[Unit_Cost]]</f>
        <v>662345.25</v>
      </c>
      <c r="Q2509" t="str">
        <f>IF(Inventory[[#This Row],[Stockout_Risk_Score]] &gt;= 0.8, "Critical",
   IF(Inventory[[#This Row],[Stockout_Risk_Score]] &gt;= 0.6, "High",
      IF(Inventory[[#This Row],[Stockout_Risk_Score]] &gt;= 0.3, "Medium", "Low")
   )
)</f>
        <v>Medium</v>
      </c>
      <c r="R2509">
        <f>Inventory[[#This Row],[Lead_Time_Days]]*0.8</f>
        <v>8</v>
      </c>
      <c r="S2509">
        <f>MAX(0,Inventory[[#This Row],[Daily_Demand]]*Inventory[[#This Row],[Adj_Lead_Time]]+Inventory[[#This Row],[Safety_Stock]]-Inventory[[#This Row],[Current_Inventory]])</f>
        <v>1223</v>
      </c>
    </row>
    <row r="2510" spans="1:19" x14ac:dyDescent="0.25">
      <c r="A2510">
        <v>2509</v>
      </c>
      <c r="B2510" t="s">
        <v>2531</v>
      </c>
      <c r="C2510" s="4" t="s">
        <v>26</v>
      </c>
      <c r="D2510" t="s">
        <v>22</v>
      </c>
      <c r="E2510" s="4">
        <v>176</v>
      </c>
      <c r="F2510" s="4">
        <v>4</v>
      </c>
      <c r="G2510" s="4">
        <v>695</v>
      </c>
      <c r="H2510" s="4">
        <v>67</v>
      </c>
      <c r="I2510" s="4">
        <v>163</v>
      </c>
      <c r="J2510" s="6">
        <v>1903.57</v>
      </c>
      <c r="K2510" s="4">
        <v>0.99099999999999999</v>
      </c>
      <c r="L2510" s="4" t="s">
        <v>15</v>
      </c>
      <c r="M2510" s="4">
        <f>Inventory[[#This Row],[Daily_Demand]]*Inventory[[#This Row],[Lead_Time_Days]]</f>
        <v>704</v>
      </c>
      <c r="N2510" s="4">
        <f>MAX(0, Inventory[[#This Row],[Demand_Duration_Lead_time]]+Inventory[[#This Row],[Safety_Stock]]-Inventory[[#This Row],[Current_Inventory]])</f>
        <v>76</v>
      </c>
      <c r="O25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10" s="8">
        <f>Inventory[[#This Row],[Current_Inventory]]*Inventory[[#This Row],[Unit_Cost]]</f>
        <v>1322981.1499999999</v>
      </c>
      <c r="Q2510" t="str">
        <f>IF(Inventory[[#This Row],[Stockout_Risk_Score]] &gt;= 0.8, "Critical",
   IF(Inventory[[#This Row],[Stockout_Risk_Score]] &gt;= 0.6, "High",
      IF(Inventory[[#This Row],[Stockout_Risk_Score]] &gt;= 0.3, "Medium", "Low")
   )
)</f>
        <v>Critical</v>
      </c>
      <c r="R2510">
        <f>Inventory[[#This Row],[Lead_Time_Days]]*0.8</f>
        <v>3.2</v>
      </c>
      <c r="S2510">
        <f>MAX(0,Inventory[[#This Row],[Daily_Demand]]*Inventory[[#This Row],[Adj_Lead_Time]]+Inventory[[#This Row],[Safety_Stock]]-Inventory[[#This Row],[Current_Inventory]])</f>
        <v>0</v>
      </c>
    </row>
    <row r="2511" spans="1:19" x14ac:dyDescent="0.25">
      <c r="A2511">
        <v>2510</v>
      </c>
      <c r="B2511" t="s">
        <v>2532</v>
      </c>
      <c r="C2511" s="4" t="s">
        <v>13</v>
      </c>
      <c r="D2511" t="s">
        <v>18</v>
      </c>
      <c r="E2511" s="4">
        <v>9</v>
      </c>
      <c r="F2511" s="4">
        <v>4</v>
      </c>
      <c r="G2511" s="4">
        <v>783</v>
      </c>
      <c r="H2511" s="4">
        <v>45</v>
      </c>
      <c r="I2511" s="4">
        <v>71</v>
      </c>
      <c r="J2511" s="6">
        <v>1483.83</v>
      </c>
      <c r="K2511" s="4">
        <v>0.71899999999999997</v>
      </c>
      <c r="L2511" s="4" t="s">
        <v>15</v>
      </c>
      <c r="M2511" s="4">
        <f>Inventory[[#This Row],[Daily_Demand]]*Inventory[[#This Row],[Lead_Time_Days]]</f>
        <v>36</v>
      </c>
      <c r="N2511" s="4">
        <f>MAX(0, Inventory[[#This Row],[Demand_Duration_Lead_time]]+Inventory[[#This Row],[Safety_Stock]]-Inventory[[#This Row],[Current_Inventory]])</f>
        <v>0</v>
      </c>
      <c r="O25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511" s="8">
        <f>Inventory[[#This Row],[Current_Inventory]]*Inventory[[#This Row],[Unit_Cost]]</f>
        <v>1161838.8899999999</v>
      </c>
      <c r="Q2511" t="str">
        <f>IF(Inventory[[#This Row],[Stockout_Risk_Score]] &gt;= 0.8, "Critical",
   IF(Inventory[[#This Row],[Stockout_Risk_Score]] &gt;= 0.6, "High",
      IF(Inventory[[#This Row],[Stockout_Risk_Score]] &gt;= 0.3, "Medium", "Low")
   )
)</f>
        <v>High</v>
      </c>
      <c r="R2511">
        <f>Inventory[[#This Row],[Lead_Time_Days]]*0.8</f>
        <v>3.2</v>
      </c>
      <c r="S2511">
        <f>MAX(0,Inventory[[#This Row],[Daily_Demand]]*Inventory[[#This Row],[Adj_Lead_Time]]+Inventory[[#This Row],[Safety_Stock]]-Inventory[[#This Row],[Current_Inventory]])</f>
        <v>0</v>
      </c>
    </row>
    <row r="2512" spans="1:19" x14ac:dyDescent="0.25">
      <c r="A2512">
        <v>2511</v>
      </c>
      <c r="B2512" t="s">
        <v>2533</v>
      </c>
      <c r="C2512" s="4" t="s">
        <v>26</v>
      </c>
      <c r="D2512" t="s">
        <v>22</v>
      </c>
      <c r="E2512" s="4">
        <v>121</v>
      </c>
      <c r="F2512" s="4">
        <v>3</v>
      </c>
      <c r="G2512" s="4">
        <v>251</v>
      </c>
      <c r="H2512" s="4">
        <v>34</v>
      </c>
      <c r="I2512" s="4">
        <v>69</v>
      </c>
      <c r="J2512" s="6">
        <v>1943.59</v>
      </c>
      <c r="K2512" s="4">
        <v>0.51400000000000001</v>
      </c>
      <c r="L2512" s="4" t="s">
        <v>27</v>
      </c>
      <c r="M2512" s="4">
        <f>Inventory[[#This Row],[Daily_Demand]]*Inventory[[#This Row],[Lead_Time_Days]]</f>
        <v>363</v>
      </c>
      <c r="N2512" s="4">
        <f>MAX(0, Inventory[[#This Row],[Demand_Duration_Lead_time]]+Inventory[[#This Row],[Safety_Stock]]-Inventory[[#This Row],[Current_Inventory]])</f>
        <v>146</v>
      </c>
      <c r="O25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12" s="8">
        <f>Inventory[[#This Row],[Current_Inventory]]*Inventory[[#This Row],[Unit_Cost]]</f>
        <v>487841.08999999997</v>
      </c>
      <c r="Q2512" t="str">
        <f>IF(Inventory[[#This Row],[Stockout_Risk_Score]] &gt;= 0.8, "Critical",
   IF(Inventory[[#This Row],[Stockout_Risk_Score]] &gt;= 0.6, "High",
      IF(Inventory[[#This Row],[Stockout_Risk_Score]] &gt;= 0.3, "Medium", "Low")
   )
)</f>
        <v>Medium</v>
      </c>
      <c r="R2512">
        <f>Inventory[[#This Row],[Lead_Time_Days]]*0.8</f>
        <v>2.4000000000000004</v>
      </c>
      <c r="S2512">
        <f>MAX(0,Inventory[[#This Row],[Daily_Demand]]*Inventory[[#This Row],[Adj_Lead_Time]]+Inventory[[#This Row],[Safety_Stock]]-Inventory[[#This Row],[Current_Inventory]])</f>
        <v>73.400000000000034</v>
      </c>
    </row>
    <row r="2513" spans="1:19" x14ac:dyDescent="0.25">
      <c r="A2513">
        <v>2512</v>
      </c>
      <c r="B2513" t="s">
        <v>2534</v>
      </c>
      <c r="C2513" s="4" t="s">
        <v>21</v>
      </c>
      <c r="D2513" t="s">
        <v>18</v>
      </c>
      <c r="E2513" s="4">
        <v>150</v>
      </c>
      <c r="F2513" s="4">
        <v>11</v>
      </c>
      <c r="G2513" s="4">
        <v>316</v>
      </c>
      <c r="H2513" s="4">
        <v>43</v>
      </c>
      <c r="I2513" s="4">
        <v>312</v>
      </c>
      <c r="J2513" s="6">
        <v>255.99</v>
      </c>
      <c r="K2513" s="4">
        <v>0.57899999999999996</v>
      </c>
      <c r="L2513" s="4" t="s">
        <v>15</v>
      </c>
      <c r="M2513" s="4">
        <f>Inventory[[#This Row],[Daily_Demand]]*Inventory[[#This Row],[Lead_Time_Days]]</f>
        <v>1650</v>
      </c>
      <c r="N2513" s="4">
        <f>MAX(0, Inventory[[#This Row],[Demand_Duration_Lead_time]]+Inventory[[#This Row],[Safety_Stock]]-Inventory[[#This Row],[Current_Inventory]])</f>
        <v>1377</v>
      </c>
      <c r="O25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13" s="8">
        <f>Inventory[[#This Row],[Current_Inventory]]*Inventory[[#This Row],[Unit_Cost]]</f>
        <v>80892.84</v>
      </c>
      <c r="Q2513" t="str">
        <f>IF(Inventory[[#This Row],[Stockout_Risk_Score]] &gt;= 0.8, "Critical",
   IF(Inventory[[#This Row],[Stockout_Risk_Score]] &gt;= 0.6, "High",
      IF(Inventory[[#This Row],[Stockout_Risk_Score]] &gt;= 0.3, "Medium", "Low")
   )
)</f>
        <v>Medium</v>
      </c>
      <c r="R2513">
        <f>Inventory[[#This Row],[Lead_Time_Days]]*0.8</f>
        <v>8.8000000000000007</v>
      </c>
      <c r="S2513">
        <f>MAX(0,Inventory[[#This Row],[Daily_Demand]]*Inventory[[#This Row],[Adj_Lead_Time]]+Inventory[[#This Row],[Safety_Stock]]-Inventory[[#This Row],[Current_Inventory]])</f>
        <v>1047</v>
      </c>
    </row>
    <row r="2514" spans="1:19" x14ac:dyDescent="0.25">
      <c r="A2514">
        <v>2513</v>
      </c>
      <c r="B2514" t="s">
        <v>2535</v>
      </c>
      <c r="C2514" s="4" t="s">
        <v>41</v>
      </c>
      <c r="D2514" t="s">
        <v>14</v>
      </c>
      <c r="E2514" s="4">
        <v>153</v>
      </c>
      <c r="F2514" s="4">
        <v>2</v>
      </c>
      <c r="G2514" s="4">
        <v>591</v>
      </c>
      <c r="H2514" s="4">
        <v>149</v>
      </c>
      <c r="I2514" s="4">
        <v>147</v>
      </c>
      <c r="J2514" s="6">
        <v>595.83000000000004</v>
      </c>
      <c r="K2514" s="4">
        <v>0.62</v>
      </c>
      <c r="L2514" s="4" t="s">
        <v>27</v>
      </c>
      <c r="M2514" s="4">
        <f>Inventory[[#This Row],[Daily_Demand]]*Inventory[[#This Row],[Lead_Time_Days]]</f>
        <v>306</v>
      </c>
      <c r="N2514" s="4">
        <f>MAX(0, Inventory[[#This Row],[Demand_Duration_Lead_time]]+Inventory[[#This Row],[Safety_Stock]]-Inventory[[#This Row],[Current_Inventory]])</f>
        <v>0</v>
      </c>
      <c r="O25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14" s="8">
        <f>Inventory[[#This Row],[Current_Inventory]]*Inventory[[#This Row],[Unit_Cost]]</f>
        <v>352135.53</v>
      </c>
      <c r="Q2514" t="str">
        <f>IF(Inventory[[#This Row],[Stockout_Risk_Score]] &gt;= 0.8, "Critical",
   IF(Inventory[[#This Row],[Stockout_Risk_Score]] &gt;= 0.6, "High",
      IF(Inventory[[#This Row],[Stockout_Risk_Score]] &gt;= 0.3, "Medium", "Low")
   )
)</f>
        <v>High</v>
      </c>
      <c r="R2514">
        <f>Inventory[[#This Row],[Lead_Time_Days]]*0.8</f>
        <v>1.6</v>
      </c>
      <c r="S2514">
        <f>MAX(0,Inventory[[#This Row],[Daily_Demand]]*Inventory[[#This Row],[Adj_Lead_Time]]+Inventory[[#This Row],[Safety_Stock]]-Inventory[[#This Row],[Current_Inventory]])</f>
        <v>0</v>
      </c>
    </row>
    <row r="2515" spans="1:19" x14ac:dyDescent="0.25">
      <c r="A2515">
        <v>2514</v>
      </c>
      <c r="B2515" t="s">
        <v>2536</v>
      </c>
      <c r="C2515" s="4" t="s">
        <v>41</v>
      </c>
      <c r="D2515" t="s">
        <v>22</v>
      </c>
      <c r="E2515" s="4">
        <v>76</v>
      </c>
      <c r="F2515" s="4">
        <v>10</v>
      </c>
      <c r="G2515" s="4">
        <v>41</v>
      </c>
      <c r="H2515" s="4">
        <v>284</v>
      </c>
      <c r="I2515" s="4">
        <v>154</v>
      </c>
      <c r="J2515" s="6">
        <v>543.82000000000005</v>
      </c>
      <c r="K2515" s="4">
        <v>2.5000000000000001E-2</v>
      </c>
      <c r="L2515" s="4" t="s">
        <v>27</v>
      </c>
      <c r="M2515" s="4">
        <f>Inventory[[#This Row],[Daily_Demand]]*Inventory[[#This Row],[Lead_Time_Days]]</f>
        <v>760</v>
      </c>
      <c r="N2515" s="4">
        <f>MAX(0, Inventory[[#This Row],[Demand_Duration_Lead_time]]+Inventory[[#This Row],[Safety_Stock]]-Inventory[[#This Row],[Current_Inventory]])</f>
        <v>1003</v>
      </c>
      <c r="O25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15" s="8">
        <f>Inventory[[#This Row],[Current_Inventory]]*Inventory[[#This Row],[Unit_Cost]]</f>
        <v>22296.620000000003</v>
      </c>
      <c r="Q2515" t="str">
        <f>IF(Inventory[[#This Row],[Stockout_Risk_Score]] &gt;= 0.8, "Critical",
   IF(Inventory[[#This Row],[Stockout_Risk_Score]] &gt;= 0.6, "High",
      IF(Inventory[[#This Row],[Stockout_Risk_Score]] &gt;= 0.3, "Medium", "Low")
   )
)</f>
        <v>Low</v>
      </c>
      <c r="R2515">
        <f>Inventory[[#This Row],[Lead_Time_Days]]*0.8</f>
        <v>8</v>
      </c>
      <c r="S2515">
        <f>MAX(0,Inventory[[#This Row],[Daily_Demand]]*Inventory[[#This Row],[Adj_Lead_Time]]+Inventory[[#This Row],[Safety_Stock]]-Inventory[[#This Row],[Current_Inventory]])</f>
        <v>851</v>
      </c>
    </row>
    <row r="2516" spans="1:19" x14ac:dyDescent="0.25">
      <c r="A2516">
        <v>2515</v>
      </c>
      <c r="B2516" t="s">
        <v>2537</v>
      </c>
      <c r="C2516" s="4" t="s">
        <v>13</v>
      </c>
      <c r="D2516" t="s">
        <v>22</v>
      </c>
      <c r="E2516" s="4">
        <v>78</v>
      </c>
      <c r="F2516" s="4">
        <v>7</v>
      </c>
      <c r="G2516" s="4">
        <v>403</v>
      </c>
      <c r="H2516" s="4">
        <v>231</v>
      </c>
      <c r="I2516" s="4">
        <v>335</v>
      </c>
      <c r="J2516" s="6">
        <v>190.42</v>
      </c>
      <c r="K2516" s="4">
        <v>0.08</v>
      </c>
      <c r="L2516" s="4" t="s">
        <v>19</v>
      </c>
      <c r="M2516" s="4">
        <f>Inventory[[#This Row],[Daily_Demand]]*Inventory[[#This Row],[Lead_Time_Days]]</f>
        <v>546</v>
      </c>
      <c r="N2516" s="4">
        <f>MAX(0, Inventory[[#This Row],[Demand_Duration_Lead_time]]+Inventory[[#This Row],[Safety_Stock]]-Inventory[[#This Row],[Current_Inventory]])</f>
        <v>374</v>
      </c>
      <c r="O25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16" s="8">
        <f>Inventory[[#This Row],[Current_Inventory]]*Inventory[[#This Row],[Unit_Cost]]</f>
        <v>76739.259999999995</v>
      </c>
      <c r="Q2516" t="str">
        <f>IF(Inventory[[#This Row],[Stockout_Risk_Score]] &gt;= 0.8, "Critical",
   IF(Inventory[[#This Row],[Stockout_Risk_Score]] &gt;= 0.6, "High",
      IF(Inventory[[#This Row],[Stockout_Risk_Score]] &gt;= 0.3, "Medium", "Low")
   )
)</f>
        <v>Low</v>
      </c>
      <c r="R2516">
        <f>Inventory[[#This Row],[Lead_Time_Days]]*0.8</f>
        <v>5.6000000000000005</v>
      </c>
      <c r="S2516">
        <f>MAX(0,Inventory[[#This Row],[Daily_Demand]]*Inventory[[#This Row],[Adj_Lead_Time]]+Inventory[[#This Row],[Safety_Stock]]-Inventory[[#This Row],[Current_Inventory]])</f>
        <v>264.80000000000007</v>
      </c>
    </row>
    <row r="2517" spans="1:19" x14ac:dyDescent="0.25">
      <c r="A2517">
        <v>2516</v>
      </c>
      <c r="B2517" t="s">
        <v>2538</v>
      </c>
      <c r="C2517" s="4" t="s">
        <v>41</v>
      </c>
      <c r="D2517" t="s">
        <v>18</v>
      </c>
      <c r="E2517" s="4">
        <v>55</v>
      </c>
      <c r="F2517" s="4">
        <v>7</v>
      </c>
      <c r="G2517" s="4">
        <v>145</v>
      </c>
      <c r="H2517" s="4">
        <v>46</v>
      </c>
      <c r="I2517" s="4">
        <v>54</v>
      </c>
      <c r="J2517" s="6">
        <v>1945.84</v>
      </c>
      <c r="K2517" s="4">
        <v>0.64900000000000002</v>
      </c>
      <c r="L2517" s="4" t="s">
        <v>27</v>
      </c>
      <c r="M2517" s="4">
        <f>Inventory[[#This Row],[Daily_Demand]]*Inventory[[#This Row],[Lead_Time_Days]]</f>
        <v>385</v>
      </c>
      <c r="N2517" s="4">
        <f>MAX(0, Inventory[[#This Row],[Demand_Duration_Lead_time]]+Inventory[[#This Row],[Safety_Stock]]-Inventory[[#This Row],[Current_Inventory]])</f>
        <v>286</v>
      </c>
      <c r="O25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17" s="8">
        <f>Inventory[[#This Row],[Current_Inventory]]*Inventory[[#This Row],[Unit_Cost]]</f>
        <v>282146.8</v>
      </c>
      <c r="Q2517" t="str">
        <f>IF(Inventory[[#This Row],[Stockout_Risk_Score]] &gt;= 0.8, "Critical",
   IF(Inventory[[#This Row],[Stockout_Risk_Score]] &gt;= 0.6, "High",
      IF(Inventory[[#This Row],[Stockout_Risk_Score]] &gt;= 0.3, "Medium", "Low")
   )
)</f>
        <v>High</v>
      </c>
      <c r="R2517">
        <f>Inventory[[#This Row],[Lead_Time_Days]]*0.8</f>
        <v>5.6000000000000005</v>
      </c>
      <c r="S2517">
        <f>MAX(0,Inventory[[#This Row],[Daily_Demand]]*Inventory[[#This Row],[Adj_Lead_Time]]+Inventory[[#This Row],[Safety_Stock]]-Inventory[[#This Row],[Current_Inventory]])</f>
        <v>209.00000000000006</v>
      </c>
    </row>
    <row r="2518" spans="1:19" x14ac:dyDescent="0.25">
      <c r="A2518">
        <v>2517</v>
      </c>
      <c r="B2518" t="s">
        <v>2539</v>
      </c>
      <c r="C2518" s="4" t="s">
        <v>13</v>
      </c>
      <c r="D2518" t="s">
        <v>22</v>
      </c>
      <c r="E2518" s="4">
        <v>173</v>
      </c>
      <c r="F2518" s="4">
        <v>9</v>
      </c>
      <c r="G2518" s="4">
        <v>122</v>
      </c>
      <c r="H2518" s="4">
        <v>138</v>
      </c>
      <c r="I2518" s="4">
        <v>178</v>
      </c>
      <c r="J2518" s="6">
        <v>166.95</v>
      </c>
      <c r="K2518" s="4">
        <v>0.36399999999999999</v>
      </c>
      <c r="L2518" s="4" t="s">
        <v>19</v>
      </c>
      <c r="M2518" s="4">
        <f>Inventory[[#This Row],[Daily_Demand]]*Inventory[[#This Row],[Lead_Time_Days]]</f>
        <v>1557</v>
      </c>
      <c r="N2518" s="4">
        <f>MAX(0, Inventory[[#This Row],[Demand_Duration_Lead_time]]+Inventory[[#This Row],[Safety_Stock]]-Inventory[[#This Row],[Current_Inventory]])</f>
        <v>1573</v>
      </c>
      <c r="O25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18" s="8">
        <f>Inventory[[#This Row],[Current_Inventory]]*Inventory[[#This Row],[Unit_Cost]]</f>
        <v>20367.899999999998</v>
      </c>
      <c r="Q2518" t="str">
        <f>IF(Inventory[[#This Row],[Stockout_Risk_Score]] &gt;= 0.8, "Critical",
   IF(Inventory[[#This Row],[Stockout_Risk_Score]] &gt;= 0.6, "High",
      IF(Inventory[[#This Row],[Stockout_Risk_Score]] &gt;= 0.3, "Medium", "Low")
   )
)</f>
        <v>Medium</v>
      </c>
      <c r="R2518">
        <f>Inventory[[#This Row],[Lead_Time_Days]]*0.8</f>
        <v>7.2</v>
      </c>
      <c r="S2518">
        <f>MAX(0,Inventory[[#This Row],[Daily_Demand]]*Inventory[[#This Row],[Adj_Lead_Time]]+Inventory[[#This Row],[Safety_Stock]]-Inventory[[#This Row],[Current_Inventory]])</f>
        <v>1261.6000000000001</v>
      </c>
    </row>
    <row r="2519" spans="1:19" x14ac:dyDescent="0.25">
      <c r="A2519">
        <v>2518</v>
      </c>
      <c r="B2519" t="s">
        <v>2540</v>
      </c>
      <c r="C2519" s="4" t="s">
        <v>13</v>
      </c>
      <c r="D2519" t="s">
        <v>14</v>
      </c>
      <c r="E2519" s="4">
        <v>28</v>
      </c>
      <c r="F2519" s="4">
        <v>12</v>
      </c>
      <c r="G2519" s="4">
        <v>752</v>
      </c>
      <c r="H2519" s="4">
        <v>227</v>
      </c>
      <c r="I2519" s="4">
        <v>208</v>
      </c>
      <c r="J2519" s="6">
        <v>1720.54</v>
      </c>
      <c r="K2519" s="4">
        <v>5.5E-2</v>
      </c>
      <c r="L2519" s="4" t="s">
        <v>15</v>
      </c>
      <c r="M2519" s="4">
        <f>Inventory[[#This Row],[Daily_Demand]]*Inventory[[#This Row],[Lead_Time_Days]]</f>
        <v>336</v>
      </c>
      <c r="N2519" s="4">
        <f>MAX(0, Inventory[[#This Row],[Demand_Duration_Lead_time]]+Inventory[[#This Row],[Safety_Stock]]-Inventory[[#This Row],[Current_Inventory]])</f>
        <v>0</v>
      </c>
      <c r="O25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19" s="8">
        <f>Inventory[[#This Row],[Current_Inventory]]*Inventory[[#This Row],[Unit_Cost]]</f>
        <v>1293846.08</v>
      </c>
      <c r="Q2519" t="str">
        <f>IF(Inventory[[#This Row],[Stockout_Risk_Score]] &gt;= 0.8, "Critical",
   IF(Inventory[[#This Row],[Stockout_Risk_Score]] &gt;= 0.6, "High",
      IF(Inventory[[#This Row],[Stockout_Risk_Score]] &gt;= 0.3, "Medium", "Low")
   )
)</f>
        <v>Low</v>
      </c>
      <c r="R2519">
        <f>Inventory[[#This Row],[Lead_Time_Days]]*0.8</f>
        <v>9.6000000000000014</v>
      </c>
      <c r="S2519">
        <f>MAX(0,Inventory[[#This Row],[Daily_Demand]]*Inventory[[#This Row],[Adj_Lead_Time]]+Inventory[[#This Row],[Safety_Stock]]-Inventory[[#This Row],[Current_Inventory]])</f>
        <v>0</v>
      </c>
    </row>
    <row r="2520" spans="1:19" x14ac:dyDescent="0.25">
      <c r="A2520">
        <v>2519</v>
      </c>
      <c r="B2520" t="s">
        <v>2541</v>
      </c>
      <c r="C2520" s="4" t="s">
        <v>13</v>
      </c>
      <c r="D2520" t="s">
        <v>22</v>
      </c>
      <c r="E2520" s="4">
        <v>156</v>
      </c>
      <c r="F2520" s="4">
        <v>6</v>
      </c>
      <c r="G2520" s="4">
        <v>129</v>
      </c>
      <c r="H2520" s="4">
        <v>257</v>
      </c>
      <c r="I2520" s="4">
        <v>300</v>
      </c>
      <c r="J2520" s="6">
        <v>1547.91</v>
      </c>
      <c r="K2520" s="4">
        <v>0.29799999999999999</v>
      </c>
      <c r="L2520" s="4" t="s">
        <v>19</v>
      </c>
      <c r="M2520" s="4">
        <f>Inventory[[#This Row],[Daily_Demand]]*Inventory[[#This Row],[Lead_Time_Days]]</f>
        <v>936</v>
      </c>
      <c r="N2520" s="4">
        <f>MAX(0, Inventory[[#This Row],[Demand_Duration_Lead_time]]+Inventory[[#This Row],[Safety_Stock]]-Inventory[[#This Row],[Current_Inventory]])</f>
        <v>1064</v>
      </c>
      <c r="O25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20" s="8">
        <f>Inventory[[#This Row],[Current_Inventory]]*Inventory[[#This Row],[Unit_Cost]]</f>
        <v>199680.39</v>
      </c>
      <c r="Q2520" t="str">
        <f>IF(Inventory[[#This Row],[Stockout_Risk_Score]] &gt;= 0.8, "Critical",
   IF(Inventory[[#This Row],[Stockout_Risk_Score]] &gt;= 0.6, "High",
      IF(Inventory[[#This Row],[Stockout_Risk_Score]] &gt;= 0.3, "Medium", "Low")
   )
)</f>
        <v>Low</v>
      </c>
      <c r="R2520">
        <f>Inventory[[#This Row],[Lead_Time_Days]]*0.8</f>
        <v>4.8000000000000007</v>
      </c>
      <c r="S2520">
        <f>MAX(0,Inventory[[#This Row],[Daily_Demand]]*Inventory[[#This Row],[Adj_Lead_Time]]+Inventory[[#This Row],[Safety_Stock]]-Inventory[[#This Row],[Current_Inventory]])</f>
        <v>876.80000000000007</v>
      </c>
    </row>
    <row r="2521" spans="1:19" x14ac:dyDescent="0.25">
      <c r="A2521">
        <v>2520</v>
      </c>
      <c r="B2521" t="s">
        <v>2542</v>
      </c>
      <c r="C2521" s="4" t="s">
        <v>41</v>
      </c>
      <c r="D2521" t="s">
        <v>22</v>
      </c>
      <c r="E2521" s="4">
        <v>42</v>
      </c>
      <c r="F2521" s="4">
        <v>10</v>
      </c>
      <c r="G2521" s="4">
        <v>589</v>
      </c>
      <c r="H2521" s="4">
        <v>120</v>
      </c>
      <c r="I2521" s="4">
        <v>325</v>
      </c>
      <c r="J2521" s="6">
        <v>782.94</v>
      </c>
      <c r="K2521" s="4">
        <v>0.13</v>
      </c>
      <c r="L2521" s="4" t="s">
        <v>15</v>
      </c>
      <c r="M2521" s="4">
        <f>Inventory[[#This Row],[Daily_Demand]]*Inventory[[#This Row],[Lead_Time_Days]]</f>
        <v>420</v>
      </c>
      <c r="N2521" s="4">
        <f>MAX(0, Inventory[[#This Row],[Demand_Duration_Lead_time]]+Inventory[[#This Row],[Safety_Stock]]-Inventory[[#This Row],[Current_Inventory]])</f>
        <v>0</v>
      </c>
      <c r="O25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21" s="8">
        <f>Inventory[[#This Row],[Current_Inventory]]*Inventory[[#This Row],[Unit_Cost]]</f>
        <v>461151.66000000003</v>
      </c>
      <c r="Q2521" t="str">
        <f>IF(Inventory[[#This Row],[Stockout_Risk_Score]] &gt;= 0.8, "Critical",
   IF(Inventory[[#This Row],[Stockout_Risk_Score]] &gt;= 0.6, "High",
      IF(Inventory[[#This Row],[Stockout_Risk_Score]] &gt;= 0.3, "Medium", "Low")
   )
)</f>
        <v>Low</v>
      </c>
      <c r="R2521">
        <f>Inventory[[#This Row],[Lead_Time_Days]]*0.8</f>
        <v>8</v>
      </c>
      <c r="S2521">
        <f>MAX(0,Inventory[[#This Row],[Daily_Demand]]*Inventory[[#This Row],[Adj_Lead_Time]]+Inventory[[#This Row],[Safety_Stock]]-Inventory[[#This Row],[Current_Inventory]])</f>
        <v>0</v>
      </c>
    </row>
    <row r="2522" spans="1:19" x14ac:dyDescent="0.25">
      <c r="A2522">
        <v>2521</v>
      </c>
      <c r="B2522" t="s">
        <v>2543</v>
      </c>
      <c r="C2522" s="4" t="s">
        <v>13</v>
      </c>
      <c r="D2522" t="s">
        <v>18</v>
      </c>
      <c r="E2522" s="4">
        <v>48</v>
      </c>
      <c r="F2522" s="4">
        <v>12</v>
      </c>
      <c r="G2522" s="4">
        <v>491</v>
      </c>
      <c r="H2522" s="4">
        <v>229</v>
      </c>
      <c r="I2522" s="4">
        <v>132</v>
      </c>
      <c r="J2522" s="6">
        <v>86.67</v>
      </c>
      <c r="K2522" s="4">
        <v>0.91600000000000004</v>
      </c>
      <c r="L2522" s="4" t="s">
        <v>19</v>
      </c>
      <c r="M2522" s="4">
        <f>Inventory[[#This Row],[Daily_Demand]]*Inventory[[#This Row],[Lead_Time_Days]]</f>
        <v>576</v>
      </c>
      <c r="N2522" s="4">
        <f>MAX(0, Inventory[[#This Row],[Demand_Duration_Lead_time]]+Inventory[[#This Row],[Safety_Stock]]-Inventory[[#This Row],[Current_Inventory]])</f>
        <v>314</v>
      </c>
      <c r="O25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22" s="8">
        <f>Inventory[[#This Row],[Current_Inventory]]*Inventory[[#This Row],[Unit_Cost]]</f>
        <v>42554.97</v>
      </c>
      <c r="Q2522" t="str">
        <f>IF(Inventory[[#This Row],[Stockout_Risk_Score]] &gt;= 0.8, "Critical",
   IF(Inventory[[#This Row],[Stockout_Risk_Score]] &gt;= 0.6, "High",
      IF(Inventory[[#This Row],[Stockout_Risk_Score]] &gt;= 0.3, "Medium", "Low")
   )
)</f>
        <v>Critical</v>
      </c>
      <c r="R2522">
        <f>Inventory[[#This Row],[Lead_Time_Days]]*0.8</f>
        <v>9.6000000000000014</v>
      </c>
      <c r="S2522">
        <f>MAX(0,Inventory[[#This Row],[Daily_Demand]]*Inventory[[#This Row],[Adj_Lead_Time]]+Inventory[[#This Row],[Safety_Stock]]-Inventory[[#This Row],[Current_Inventory]])</f>
        <v>198.80000000000007</v>
      </c>
    </row>
    <row r="2523" spans="1:19" x14ac:dyDescent="0.25">
      <c r="A2523">
        <v>2522</v>
      </c>
      <c r="B2523" t="s">
        <v>2544</v>
      </c>
      <c r="C2523" s="4" t="s">
        <v>41</v>
      </c>
      <c r="D2523" t="s">
        <v>22</v>
      </c>
      <c r="E2523" s="4">
        <v>189</v>
      </c>
      <c r="F2523" s="4">
        <v>6</v>
      </c>
      <c r="G2523" s="4">
        <v>84</v>
      </c>
      <c r="H2523" s="4">
        <v>205</v>
      </c>
      <c r="I2523" s="4">
        <v>369</v>
      </c>
      <c r="J2523" s="6">
        <v>61.89</v>
      </c>
      <c r="K2523" s="4">
        <v>0.20300000000000001</v>
      </c>
      <c r="L2523" s="4" t="s">
        <v>15</v>
      </c>
      <c r="M2523" s="4">
        <f>Inventory[[#This Row],[Daily_Demand]]*Inventory[[#This Row],[Lead_Time_Days]]</f>
        <v>1134</v>
      </c>
      <c r="N2523" s="4">
        <f>MAX(0, Inventory[[#This Row],[Demand_Duration_Lead_time]]+Inventory[[#This Row],[Safety_Stock]]-Inventory[[#This Row],[Current_Inventory]])</f>
        <v>1255</v>
      </c>
      <c r="O25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23" s="8">
        <f>Inventory[[#This Row],[Current_Inventory]]*Inventory[[#This Row],[Unit_Cost]]</f>
        <v>5198.76</v>
      </c>
      <c r="Q2523" t="str">
        <f>IF(Inventory[[#This Row],[Stockout_Risk_Score]] &gt;= 0.8, "Critical",
   IF(Inventory[[#This Row],[Stockout_Risk_Score]] &gt;= 0.6, "High",
      IF(Inventory[[#This Row],[Stockout_Risk_Score]] &gt;= 0.3, "Medium", "Low")
   )
)</f>
        <v>Low</v>
      </c>
      <c r="R2523">
        <f>Inventory[[#This Row],[Lead_Time_Days]]*0.8</f>
        <v>4.8000000000000007</v>
      </c>
      <c r="S2523">
        <f>MAX(0,Inventory[[#This Row],[Daily_Demand]]*Inventory[[#This Row],[Adj_Lead_Time]]+Inventory[[#This Row],[Safety_Stock]]-Inventory[[#This Row],[Current_Inventory]])</f>
        <v>1028.2000000000003</v>
      </c>
    </row>
    <row r="2524" spans="1:19" x14ac:dyDescent="0.25">
      <c r="A2524">
        <v>2523</v>
      </c>
      <c r="B2524" t="s">
        <v>2545</v>
      </c>
      <c r="C2524" s="4" t="s">
        <v>13</v>
      </c>
      <c r="D2524" t="s">
        <v>18</v>
      </c>
      <c r="E2524" s="4">
        <v>191</v>
      </c>
      <c r="F2524" s="4">
        <v>3</v>
      </c>
      <c r="G2524" s="4">
        <v>491</v>
      </c>
      <c r="H2524" s="4">
        <v>156</v>
      </c>
      <c r="I2524" s="4">
        <v>167</v>
      </c>
      <c r="J2524" s="6">
        <v>447.79</v>
      </c>
      <c r="K2524" s="4">
        <v>0.14399999999999999</v>
      </c>
      <c r="L2524" s="4" t="s">
        <v>27</v>
      </c>
      <c r="M2524" s="4">
        <f>Inventory[[#This Row],[Daily_Demand]]*Inventory[[#This Row],[Lead_Time_Days]]</f>
        <v>573</v>
      </c>
      <c r="N2524" s="4">
        <f>MAX(0, Inventory[[#This Row],[Demand_Duration_Lead_time]]+Inventory[[#This Row],[Safety_Stock]]-Inventory[[#This Row],[Current_Inventory]])</f>
        <v>238</v>
      </c>
      <c r="O25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24" s="8">
        <f>Inventory[[#This Row],[Current_Inventory]]*Inventory[[#This Row],[Unit_Cost]]</f>
        <v>219864.89</v>
      </c>
      <c r="Q2524" t="str">
        <f>IF(Inventory[[#This Row],[Stockout_Risk_Score]] &gt;= 0.8, "Critical",
   IF(Inventory[[#This Row],[Stockout_Risk_Score]] &gt;= 0.6, "High",
      IF(Inventory[[#This Row],[Stockout_Risk_Score]] &gt;= 0.3, "Medium", "Low")
   )
)</f>
        <v>Low</v>
      </c>
      <c r="R2524">
        <f>Inventory[[#This Row],[Lead_Time_Days]]*0.8</f>
        <v>2.4000000000000004</v>
      </c>
      <c r="S2524">
        <f>MAX(0,Inventory[[#This Row],[Daily_Demand]]*Inventory[[#This Row],[Adj_Lead_Time]]+Inventory[[#This Row],[Safety_Stock]]-Inventory[[#This Row],[Current_Inventory]])</f>
        <v>123.40000000000009</v>
      </c>
    </row>
    <row r="2525" spans="1:19" x14ac:dyDescent="0.25">
      <c r="A2525">
        <v>2524</v>
      </c>
      <c r="B2525" t="s">
        <v>2546</v>
      </c>
      <c r="C2525" s="4" t="s">
        <v>17</v>
      </c>
      <c r="D2525" t="s">
        <v>18</v>
      </c>
      <c r="E2525" s="4">
        <v>166</v>
      </c>
      <c r="F2525" s="4">
        <v>7</v>
      </c>
      <c r="G2525" s="4">
        <v>589</v>
      </c>
      <c r="H2525" s="4">
        <v>49</v>
      </c>
      <c r="I2525" s="4">
        <v>78</v>
      </c>
      <c r="J2525" s="6">
        <v>1013.06</v>
      </c>
      <c r="K2525" s="4">
        <v>0.626</v>
      </c>
      <c r="L2525" s="4" t="s">
        <v>19</v>
      </c>
      <c r="M2525" s="4">
        <f>Inventory[[#This Row],[Daily_Demand]]*Inventory[[#This Row],[Lead_Time_Days]]</f>
        <v>1162</v>
      </c>
      <c r="N2525" s="4">
        <f>MAX(0, Inventory[[#This Row],[Demand_Duration_Lead_time]]+Inventory[[#This Row],[Safety_Stock]]-Inventory[[#This Row],[Current_Inventory]])</f>
        <v>622</v>
      </c>
      <c r="O25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25" s="8">
        <f>Inventory[[#This Row],[Current_Inventory]]*Inventory[[#This Row],[Unit_Cost]]</f>
        <v>596692.34</v>
      </c>
      <c r="Q2525" t="str">
        <f>IF(Inventory[[#This Row],[Stockout_Risk_Score]] &gt;= 0.8, "Critical",
   IF(Inventory[[#This Row],[Stockout_Risk_Score]] &gt;= 0.6, "High",
      IF(Inventory[[#This Row],[Stockout_Risk_Score]] &gt;= 0.3, "Medium", "Low")
   )
)</f>
        <v>High</v>
      </c>
      <c r="R2525">
        <f>Inventory[[#This Row],[Lead_Time_Days]]*0.8</f>
        <v>5.6000000000000005</v>
      </c>
      <c r="S2525">
        <f>MAX(0,Inventory[[#This Row],[Daily_Demand]]*Inventory[[#This Row],[Adj_Lead_Time]]+Inventory[[#This Row],[Safety_Stock]]-Inventory[[#This Row],[Current_Inventory]])</f>
        <v>389.60000000000014</v>
      </c>
    </row>
    <row r="2526" spans="1:19" x14ac:dyDescent="0.25">
      <c r="A2526">
        <v>2525</v>
      </c>
      <c r="B2526" t="s">
        <v>2547</v>
      </c>
      <c r="C2526" s="4" t="s">
        <v>13</v>
      </c>
      <c r="D2526" t="s">
        <v>22</v>
      </c>
      <c r="E2526" s="4">
        <v>79</v>
      </c>
      <c r="F2526" s="4">
        <v>10</v>
      </c>
      <c r="G2526" s="4">
        <v>689</v>
      </c>
      <c r="H2526" s="4">
        <v>143</v>
      </c>
      <c r="I2526" s="4">
        <v>187</v>
      </c>
      <c r="J2526" s="6">
        <v>942.92</v>
      </c>
      <c r="K2526" s="4">
        <v>0.52200000000000002</v>
      </c>
      <c r="L2526" s="4" t="s">
        <v>27</v>
      </c>
      <c r="M2526" s="4">
        <f>Inventory[[#This Row],[Daily_Demand]]*Inventory[[#This Row],[Lead_Time_Days]]</f>
        <v>790</v>
      </c>
      <c r="N2526" s="4">
        <f>MAX(0, Inventory[[#This Row],[Demand_Duration_Lead_time]]+Inventory[[#This Row],[Safety_Stock]]-Inventory[[#This Row],[Current_Inventory]])</f>
        <v>244</v>
      </c>
      <c r="O25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26" s="8">
        <f>Inventory[[#This Row],[Current_Inventory]]*Inventory[[#This Row],[Unit_Cost]]</f>
        <v>649671.88</v>
      </c>
      <c r="Q2526" t="str">
        <f>IF(Inventory[[#This Row],[Stockout_Risk_Score]] &gt;= 0.8, "Critical",
   IF(Inventory[[#This Row],[Stockout_Risk_Score]] &gt;= 0.6, "High",
      IF(Inventory[[#This Row],[Stockout_Risk_Score]] &gt;= 0.3, "Medium", "Low")
   )
)</f>
        <v>Medium</v>
      </c>
      <c r="R2526">
        <f>Inventory[[#This Row],[Lead_Time_Days]]*0.8</f>
        <v>8</v>
      </c>
      <c r="S2526">
        <f>MAX(0,Inventory[[#This Row],[Daily_Demand]]*Inventory[[#This Row],[Adj_Lead_Time]]+Inventory[[#This Row],[Safety_Stock]]-Inventory[[#This Row],[Current_Inventory]])</f>
        <v>86</v>
      </c>
    </row>
    <row r="2527" spans="1:19" x14ac:dyDescent="0.25">
      <c r="A2527">
        <v>2526</v>
      </c>
      <c r="B2527" t="s">
        <v>2548</v>
      </c>
      <c r="C2527" s="4" t="s">
        <v>26</v>
      </c>
      <c r="D2527" t="s">
        <v>14</v>
      </c>
      <c r="E2527" s="4">
        <v>99</v>
      </c>
      <c r="F2527" s="4">
        <v>4</v>
      </c>
      <c r="G2527" s="4">
        <v>95</v>
      </c>
      <c r="H2527" s="4">
        <v>200</v>
      </c>
      <c r="I2527" s="4">
        <v>206</v>
      </c>
      <c r="J2527" s="6">
        <v>1191.32</v>
      </c>
      <c r="K2527" s="4">
        <v>0.57599999999999996</v>
      </c>
      <c r="L2527" s="4" t="s">
        <v>27</v>
      </c>
      <c r="M2527" s="4">
        <f>Inventory[[#This Row],[Daily_Demand]]*Inventory[[#This Row],[Lead_Time_Days]]</f>
        <v>396</v>
      </c>
      <c r="N2527" s="4">
        <f>MAX(0, Inventory[[#This Row],[Demand_Duration_Lead_time]]+Inventory[[#This Row],[Safety_Stock]]-Inventory[[#This Row],[Current_Inventory]])</f>
        <v>501</v>
      </c>
      <c r="O25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27" s="8">
        <f>Inventory[[#This Row],[Current_Inventory]]*Inventory[[#This Row],[Unit_Cost]]</f>
        <v>113175.4</v>
      </c>
      <c r="Q2527" t="str">
        <f>IF(Inventory[[#This Row],[Stockout_Risk_Score]] &gt;= 0.8, "Critical",
   IF(Inventory[[#This Row],[Stockout_Risk_Score]] &gt;= 0.6, "High",
      IF(Inventory[[#This Row],[Stockout_Risk_Score]] &gt;= 0.3, "Medium", "Low")
   )
)</f>
        <v>Medium</v>
      </c>
      <c r="R2527">
        <f>Inventory[[#This Row],[Lead_Time_Days]]*0.8</f>
        <v>3.2</v>
      </c>
      <c r="S2527">
        <f>MAX(0,Inventory[[#This Row],[Daily_Demand]]*Inventory[[#This Row],[Adj_Lead_Time]]+Inventory[[#This Row],[Safety_Stock]]-Inventory[[#This Row],[Current_Inventory]])</f>
        <v>421.79999999999995</v>
      </c>
    </row>
    <row r="2528" spans="1:19" x14ac:dyDescent="0.25">
      <c r="A2528">
        <v>2527</v>
      </c>
      <c r="B2528" t="s">
        <v>2549</v>
      </c>
      <c r="C2528" s="4" t="s">
        <v>13</v>
      </c>
      <c r="D2528" t="s">
        <v>18</v>
      </c>
      <c r="E2528" s="4">
        <v>27</v>
      </c>
      <c r="F2528" s="4">
        <v>11</v>
      </c>
      <c r="G2528" s="4">
        <v>38</v>
      </c>
      <c r="H2528" s="4">
        <v>172</v>
      </c>
      <c r="I2528" s="4">
        <v>80</v>
      </c>
      <c r="J2528" s="6">
        <v>1555.32</v>
      </c>
      <c r="K2528" s="4">
        <v>0.436</v>
      </c>
      <c r="L2528" s="4" t="s">
        <v>15</v>
      </c>
      <c r="M2528" s="4">
        <f>Inventory[[#This Row],[Daily_Demand]]*Inventory[[#This Row],[Lead_Time_Days]]</f>
        <v>297</v>
      </c>
      <c r="N2528" s="4">
        <f>MAX(0, Inventory[[#This Row],[Demand_Duration_Lead_time]]+Inventory[[#This Row],[Safety_Stock]]-Inventory[[#This Row],[Current_Inventory]])</f>
        <v>431</v>
      </c>
      <c r="O25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28" s="8">
        <f>Inventory[[#This Row],[Current_Inventory]]*Inventory[[#This Row],[Unit_Cost]]</f>
        <v>59102.159999999996</v>
      </c>
      <c r="Q2528" t="str">
        <f>IF(Inventory[[#This Row],[Stockout_Risk_Score]] &gt;= 0.8, "Critical",
   IF(Inventory[[#This Row],[Stockout_Risk_Score]] &gt;= 0.6, "High",
      IF(Inventory[[#This Row],[Stockout_Risk_Score]] &gt;= 0.3, "Medium", "Low")
   )
)</f>
        <v>Medium</v>
      </c>
      <c r="R2528">
        <f>Inventory[[#This Row],[Lead_Time_Days]]*0.8</f>
        <v>8.8000000000000007</v>
      </c>
      <c r="S2528">
        <f>MAX(0,Inventory[[#This Row],[Daily_Demand]]*Inventory[[#This Row],[Adj_Lead_Time]]+Inventory[[#This Row],[Safety_Stock]]-Inventory[[#This Row],[Current_Inventory]])</f>
        <v>371.6</v>
      </c>
    </row>
    <row r="2529" spans="1:19" x14ac:dyDescent="0.25">
      <c r="A2529">
        <v>2528</v>
      </c>
      <c r="B2529" t="s">
        <v>2550</v>
      </c>
      <c r="C2529" s="4" t="s">
        <v>21</v>
      </c>
      <c r="D2529" t="s">
        <v>22</v>
      </c>
      <c r="E2529" s="4">
        <v>128</v>
      </c>
      <c r="F2529" s="4">
        <v>5</v>
      </c>
      <c r="G2529" s="4">
        <v>403</v>
      </c>
      <c r="H2529" s="4">
        <v>70</v>
      </c>
      <c r="I2529" s="4">
        <v>380</v>
      </c>
      <c r="J2529" s="6">
        <v>785.84</v>
      </c>
      <c r="K2529" s="4">
        <v>0.46700000000000003</v>
      </c>
      <c r="L2529" s="4" t="s">
        <v>15</v>
      </c>
      <c r="M2529" s="4">
        <f>Inventory[[#This Row],[Daily_Demand]]*Inventory[[#This Row],[Lead_Time_Days]]</f>
        <v>640</v>
      </c>
      <c r="N2529" s="4">
        <f>MAX(0, Inventory[[#This Row],[Demand_Duration_Lead_time]]+Inventory[[#This Row],[Safety_Stock]]-Inventory[[#This Row],[Current_Inventory]])</f>
        <v>307</v>
      </c>
      <c r="O25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29" s="8">
        <f>Inventory[[#This Row],[Current_Inventory]]*Inventory[[#This Row],[Unit_Cost]]</f>
        <v>316693.52</v>
      </c>
      <c r="Q2529" t="str">
        <f>IF(Inventory[[#This Row],[Stockout_Risk_Score]] &gt;= 0.8, "Critical",
   IF(Inventory[[#This Row],[Stockout_Risk_Score]] &gt;= 0.6, "High",
      IF(Inventory[[#This Row],[Stockout_Risk_Score]] &gt;= 0.3, "Medium", "Low")
   )
)</f>
        <v>Medium</v>
      </c>
      <c r="R2529">
        <f>Inventory[[#This Row],[Lead_Time_Days]]*0.8</f>
        <v>4</v>
      </c>
      <c r="S2529">
        <f>MAX(0,Inventory[[#This Row],[Daily_Demand]]*Inventory[[#This Row],[Adj_Lead_Time]]+Inventory[[#This Row],[Safety_Stock]]-Inventory[[#This Row],[Current_Inventory]])</f>
        <v>179</v>
      </c>
    </row>
    <row r="2530" spans="1:19" x14ac:dyDescent="0.25">
      <c r="A2530">
        <v>2529</v>
      </c>
      <c r="B2530" t="s">
        <v>2551</v>
      </c>
      <c r="C2530" s="4" t="s">
        <v>13</v>
      </c>
      <c r="D2530" t="s">
        <v>18</v>
      </c>
      <c r="E2530" s="4">
        <v>90</v>
      </c>
      <c r="F2530" s="4">
        <v>11</v>
      </c>
      <c r="G2530" s="4">
        <v>209</v>
      </c>
      <c r="H2530" s="4">
        <v>14</v>
      </c>
      <c r="I2530" s="4">
        <v>335</v>
      </c>
      <c r="J2530" s="6">
        <v>362.71</v>
      </c>
      <c r="K2530" s="4">
        <v>0.77900000000000003</v>
      </c>
      <c r="L2530" s="4" t="s">
        <v>15</v>
      </c>
      <c r="M2530" s="4">
        <f>Inventory[[#This Row],[Daily_Demand]]*Inventory[[#This Row],[Lead_Time_Days]]</f>
        <v>990</v>
      </c>
      <c r="N2530" s="4">
        <f>MAX(0, Inventory[[#This Row],[Demand_Duration_Lead_time]]+Inventory[[#This Row],[Safety_Stock]]-Inventory[[#This Row],[Current_Inventory]])</f>
        <v>795</v>
      </c>
      <c r="O25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30" s="8">
        <f>Inventory[[#This Row],[Current_Inventory]]*Inventory[[#This Row],[Unit_Cost]]</f>
        <v>75806.39</v>
      </c>
      <c r="Q2530" t="str">
        <f>IF(Inventory[[#This Row],[Stockout_Risk_Score]] &gt;= 0.8, "Critical",
   IF(Inventory[[#This Row],[Stockout_Risk_Score]] &gt;= 0.6, "High",
      IF(Inventory[[#This Row],[Stockout_Risk_Score]] &gt;= 0.3, "Medium", "Low")
   )
)</f>
        <v>High</v>
      </c>
      <c r="R2530">
        <f>Inventory[[#This Row],[Lead_Time_Days]]*0.8</f>
        <v>8.8000000000000007</v>
      </c>
      <c r="S2530">
        <f>MAX(0,Inventory[[#This Row],[Daily_Demand]]*Inventory[[#This Row],[Adj_Lead_Time]]+Inventory[[#This Row],[Safety_Stock]]-Inventory[[#This Row],[Current_Inventory]])</f>
        <v>597.00000000000011</v>
      </c>
    </row>
    <row r="2531" spans="1:19" x14ac:dyDescent="0.25">
      <c r="A2531">
        <v>2530</v>
      </c>
      <c r="B2531" t="s">
        <v>2552</v>
      </c>
      <c r="C2531" s="4" t="s">
        <v>26</v>
      </c>
      <c r="D2531" t="s">
        <v>14</v>
      </c>
      <c r="E2531" s="4">
        <v>47</v>
      </c>
      <c r="F2531" s="4">
        <v>12</v>
      </c>
      <c r="G2531" s="4">
        <v>781</v>
      </c>
      <c r="H2531" s="4">
        <v>46</v>
      </c>
      <c r="I2531" s="4">
        <v>202</v>
      </c>
      <c r="J2531" s="6">
        <v>1610.1</v>
      </c>
      <c r="K2531" s="4">
        <v>0.22</v>
      </c>
      <c r="L2531" s="4" t="s">
        <v>15</v>
      </c>
      <c r="M2531" s="4">
        <f>Inventory[[#This Row],[Daily_Demand]]*Inventory[[#This Row],[Lead_Time_Days]]</f>
        <v>564</v>
      </c>
      <c r="N2531" s="4">
        <f>MAX(0, Inventory[[#This Row],[Demand_Duration_Lead_time]]+Inventory[[#This Row],[Safety_Stock]]-Inventory[[#This Row],[Current_Inventory]])</f>
        <v>0</v>
      </c>
      <c r="O25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31" s="8">
        <f>Inventory[[#This Row],[Current_Inventory]]*Inventory[[#This Row],[Unit_Cost]]</f>
        <v>1257488.0999999999</v>
      </c>
      <c r="Q2531" t="str">
        <f>IF(Inventory[[#This Row],[Stockout_Risk_Score]] &gt;= 0.8, "Critical",
   IF(Inventory[[#This Row],[Stockout_Risk_Score]] &gt;= 0.6, "High",
      IF(Inventory[[#This Row],[Stockout_Risk_Score]] &gt;= 0.3, "Medium", "Low")
   )
)</f>
        <v>Low</v>
      </c>
      <c r="R2531">
        <f>Inventory[[#This Row],[Lead_Time_Days]]*0.8</f>
        <v>9.6000000000000014</v>
      </c>
      <c r="S2531">
        <f>MAX(0,Inventory[[#This Row],[Daily_Demand]]*Inventory[[#This Row],[Adj_Lead_Time]]+Inventory[[#This Row],[Safety_Stock]]-Inventory[[#This Row],[Current_Inventory]])</f>
        <v>0</v>
      </c>
    </row>
    <row r="2532" spans="1:19" x14ac:dyDescent="0.25">
      <c r="A2532">
        <v>2531</v>
      </c>
      <c r="B2532" t="s">
        <v>2553</v>
      </c>
      <c r="C2532" s="4" t="s">
        <v>26</v>
      </c>
      <c r="D2532" t="s">
        <v>14</v>
      </c>
      <c r="E2532" s="4">
        <v>44</v>
      </c>
      <c r="F2532" s="4">
        <v>9</v>
      </c>
      <c r="G2532" s="4">
        <v>379</v>
      </c>
      <c r="H2532" s="4">
        <v>226</v>
      </c>
      <c r="I2532" s="4">
        <v>385</v>
      </c>
      <c r="J2532" s="6">
        <v>698.75</v>
      </c>
      <c r="K2532" s="4">
        <v>0.39700000000000002</v>
      </c>
      <c r="L2532" s="4" t="s">
        <v>19</v>
      </c>
      <c r="M2532" s="4">
        <f>Inventory[[#This Row],[Daily_Demand]]*Inventory[[#This Row],[Lead_Time_Days]]</f>
        <v>396</v>
      </c>
      <c r="N2532" s="4">
        <f>MAX(0, Inventory[[#This Row],[Demand_Duration_Lead_time]]+Inventory[[#This Row],[Safety_Stock]]-Inventory[[#This Row],[Current_Inventory]])</f>
        <v>243</v>
      </c>
      <c r="O25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32" s="8">
        <f>Inventory[[#This Row],[Current_Inventory]]*Inventory[[#This Row],[Unit_Cost]]</f>
        <v>264826.25</v>
      </c>
      <c r="Q2532" t="str">
        <f>IF(Inventory[[#This Row],[Stockout_Risk_Score]] &gt;= 0.8, "Critical",
   IF(Inventory[[#This Row],[Stockout_Risk_Score]] &gt;= 0.6, "High",
      IF(Inventory[[#This Row],[Stockout_Risk_Score]] &gt;= 0.3, "Medium", "Low")
   )
)</f>
        <v>Medium</v>
      </c>
      <c r="R2532">
        <f>Inventory[[#This Row],[Lead_Time_Days]]*0.8</f>
        <v>7.2</v>
      </c>
      <c r="S2532">
        <f>MAX(0,Inventory[[#This Row],[Daily_Demand]]*Inventory[[#This Row],[Adj_Lead_Time]]+Inventory[[#This Row],[Safety_Stock]]-Inventory[[#This Row],[Current_Inventory]])</f>
        <v>163.79999999999995</v>
      </c>
    </row>
    <row r="2533" spans="1:19" x14ac:dyDescent="0.25">
      <c r="A2533">
        <v>2532</v>
      </c>
      <c r="B2533" t="s">
        <v>2554</v>
      </c>
      <c r="C2533" s="4" t="s">
        <v>41</v>
      </c>
      <c r="D2533" t="s">
        <v>18</v>
      </c>
      <c r="E2533" s="4">
        <v>51</v>
      </c>
      <c r="F2533" s="4">
        <v>7</v>
      </c>
      <c r="G2533" s="4">
        <v>471</v>
      </c>
      <c r="H2533" s="4">
        <v>234</v>
      </c>
      <c r="I2533" s="4">
        <v>107</v>
      </c>
      <c r="J2533" s="6">
        <v>609.41999999999996</v>
      </c>
      <c r="K2533" s="4">
        <v>0.95799999999999996</v>
      </c>
      <c r="L2533" s="4" t="s">
        <v>27</v>
      </c>
      <c r="M2533" s="4">
        <f>Inventory[[#This Row],[Daily_Demand]]*Inventory[[#This Row],[Lead_Time_Days]]</f>
        <v>357</v>
      </c>
      <c r="N2533" s="4">
        <f>MAX(0, Inventory[[#This Row],[Demand_Duration_Lead_time]]+Inventory[[#This Row],[Safety_Stock]]-Inventory[[#This Row],[Current_Inventory]])</f>
        <v>120</v>
      </c>
      <c r="O25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33" s="8">
        <f>Inventory[[#This Row],[Current_Inventory]]*Inventory[[#This Row],[Unit_Cost]]</f>
        <v>287036.82</v>
      </c>
      <c r="Q2533" t="str">
        <f>IF(Inventory[[#This Row],[Stockout_Risk_Score]] &gt;= 0.8, "Critical",
   IF(Inventory[[#This Row],[Stockout_Risk_Score]] &gt;= 0.6, "High",
      IF(Inventory[[#This Row],[Stockout_Risk_Score]] &gt;= 0.3, "Medium", "Low")
   )
)</f>
        <v>Critical</v>
      </c>
      <c r="R2533">
        <f>Inventory[[#This Row],[Lead_Time_Days]]*0.8</f>
        <v>5.6000000000000005</v>
      </c>
      <c r="S2533">
        <f>MAX(0,Inventory[[#This Row],[Daily_Demand]]*Inventory[[#This Row],[Adj_Lead_Time]]+Inventory[[#This Row],[Safety_Stock]]-Inventory[[#This Row],[Current_Inventory]])</f>
        <v>48.600000000000023</v>
      </c>
    </row>
    <row r="2534" spans="1:19" x14ac:dyDescent="0.25">
      <c r="A2534">
        <v>2533</v>
      </c>
      <c r="B2534" t="s">
        <v>2555</v>
      </c>
      <c r="C2534" s="4" t="s">
        <v>17</v>
      </c>
      <c r="D2534" t="s">
        <v>14</v>
      </c>
      <c r="E2534" s="4">
        <v>173</v>
      </c>
      <c r="F2534" s="4">
        <v>14</v>
      </c>
      <c r="G2534" s="4">
        <v>98</v>
      </c>
      <c r="H2534" s="4">
        <v>225</v>
      </c>
      <c r="I2534" s="4">
        <v>362</v>
      </c>
      <c r="J2534" s="6">
        <v>1540.41</v>
      </c>
      <c r="K2534" s="4">
        <v>0.19</v>
      </c>
      <c r="L2534" s="4" t="s">
        <v>15</v>
      </c>
      <c r="M2534" s="4">
        <f>Inventory[[#This Row],[Daily_Demand]]*Inventory[[#This Row],[Lead_Time_Days]]</f>
        <v>2422</v>
      </c>
      <c r="N2534" s="4">
        <f>MAX(0, Inventory[[#This Row],[Demand_Duration_Lead_time]]+Inventory[[#This Row],[Safety_Stock]]-Inventory[[#This Row],[Current_Inventory]])</f>
        <v>2549</v>
      </c>
      <c r="O25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34" s="8">
        <f>Inventory[[#This Row],[Current_Inventory]]*Inventory[[#This Row],[Unit_Cost]]</f>
        <v>150960.18000000002</v>
      </c>
      <c r="Q2534" t="str">
        <f>IF(Inventory[[#This Row],[Stockout_Risk_Score]] &gt;= 0.8, "Critical",
   IF(Inventory[[#This Row],[Stockout_Risk_Score]] &gt;= 0.6, "High",
      IF(Inventory[[#This Row],[Stockout_Risk_Score]] &gt;= 0.3, "Medium", "Low")
   )
)</f>
        <v>Low</v>
      </c>
      <c r="R2534">
        <f>Inventory[[#This Row],[Lead_Time_Days]]*0.8</f>
        <v>11.200000000000001</v>
      </c>
      <c r="S2534">
        <f>MAX(0,Inventory[[#This Row],[Daily_Demand]]*Inventory[[#This Row],[Adj_Lead_Time]]+Inventory[[#This Row],[Safety_Stock]]-Inventory[[#This Row],[Current_Inventory]])</f>
        <v>2064.6000000000004</v>
      </c>
    </row>
    <row r="2535" spans="1:19" x14ac:dyDescent="0.25">
      <c r="A2535">
        <v>2534</v>
      </c>
      <c r="B2535" t="s">
        <v>2556</v>
      </c>
      <c r="C2535" s="4" t="s">
        <v>13</v>
      </c>
      <c r="D2535" t="s">
        <v>22</v>
      </c>
      <c r="E2535" s="4">
        <v>179</v>
      </c>
      <c r="F2535" s="4">
        <v>8</v>
      </c>
      <c r="G2535" s="4">
        <v>615</v>
      </c>
      <c r="H2535" s="4">
        <v>148</v>
      </c>
      <c r="I2535" s="4">
        <v>136</v>
      </c>
      <c r="J2535" s="6">
        <v>1871.57</v>
      </c>
      <c r="K2535" s="4">
        <v>0.29399999999999998</v>
      </c>
      <c r="L2535" s="4" t="s">
        <v>27</v>
      </c>
      <c r="M2535" s="4">
        <f>Inventory[[#This Row],[Daily_Demand]]*Inventory[[#This Row],[Lead_Time_Days]]</f>
        <v>1432</v>
      </c>
      <c r="N2535" s="4">
        <f>MAX(0, Inventory[[#This Row],[Demand_Duration_Lead_time]]+Inventory[[#This Row],[Safety_Stock]]-Inventory[[#This Row],[Current_Inventory]])</f>
        <v>965</v>
      </c>
      <c r="O25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35" s="8">
        <f>Inventory[[#This Row],[Current_Inventory]]*Inventory[[#This Row],[Unit_Cost]]</f>
        <v>1151015.55</v>
      </c>
      <c r="Q2535" t="str">
        <f>IF(Inventory[[#This Row],[Stockout_Risk_Score]] &gt;= 0.8, "Critical",
   IF(Inventory[[#This Row],[Stockout_Risk_Score]] &gt;= 0.6, "High",
      IF(Inventory[[#This Row],[Stockout_Risk_Score]] &gt;= 0.3, "Medium", "Low")
   )
)</f>
        <v>Low</v>
      </c>
      <c r="R2535">
        <f>Inventory[[#This Row],[Lead_Time_Days]]*0.8</f>
        <v>6.4</v>
      </c>
      <c r="S2535">
        <f>MAX(0,Inventory[[#This Row],[Daily_Demand]]*Inventory[[#This Row],[Adj_Lead_Time]]+Inventory[[#This Row],[Safety_Stock]]-Inventory[[#This Row],[Current_Inventory]])</f>
        <v>678.60000000000014</v>
      </c>
    </row>
    <row r="2536" spans="1:19" x14ac:dyDescent="0.25">
      <c r="A2536">
        <v>2535</v>
      </c>
      <c r="B2536" t="s">
        <v>2557</v>
      </c>
      <c r="C2536" s="4" t="s">
        <v>41</v>
      </c>
      <c r="D2536" t="s">
        <v>22</v>
      </c>
      <c r="E2536" s="4">
        <v>24</v>
      </c>
      <c r="F2536" s="4">
        <v>8</v>
      </c>
      <c r="G2536" s="4">
        <v>191</v>
      </c>
      <c r="H2536" s="4">
        <v>115</v>
      </c>
      <c r="I2536" s="4">
        <v>172</v>
      </c>
      <c r="J2536" s="6">
        <v>1834.17</v>
      </c>
      <c r="K2536" s="4">
        <v>0.192</v>
      </c>
      <c r="L2536" s="4" t="s">
        <v>19</v>
      </c>
      <c r="M2536" s="4">
        <f>Inventory[[#This Row],[Daily_Demand]]*Inventory[[#This Row],[Lead_Time_Days]]</f>
        <v>192</v>
      </c>
      <c r="N2536" s="4">
        <f>MAX(0, Inventory[[#This Row],[Demand_Duration_Lead_time]]+Inventory[[#This Row],[Safety_Stock]]-Inventory[[#This Row],[Current_Inventory]])</f>
        <v>116</v>
      </c>
      <c r="O25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36" s="8">
        <f>Inventory[[#This Row],[Current_Inventory]]*Inventory[[#This Row],[Unit_Cost]]</f>
        <v>350326.47000000003</v>
      </c>
      <c r="Q2536" t="str">
        <f>IF(Inventory[[#This Row],[Stockout_Risk_Score]] &gt;= 0.8, "Critical",
   IF(Inventory[[#This Row],[Stockout_Risk_Score]] &gt;= 0.6, "High",
      IF(Inventory[[#This Row],[Stockout_Risk_Score]] &gt;= 0.3, "Medium", "Low")
   )
)</f>
        <v>Low</v>
      </c>
      <c r="R2536">
        <f>Inventory[[#This Row],[Lead_Time_Days]]*0.8</f>
        <v>6.4</v>
      </c>
      <c r="S2536">
        <f>MAX(0,Inventory[[#This Row],[Daily_Demand]]*Inventory[[#This Row],[Adj_Lead_Time]]+Inventory[[#This Row],[Safety_Stock]]-Inventory[[#This Row],[Current_Inventory]])</f>
        <v>77.600000000000023</v>
      </c>
    </row>
    <row r="2537" spans="1:19" x14ac:dyDescent="0.25">
      <c r="A2537">
        <v>2536</v>
      </c>
      <c r="B2537" t="s">
        <v>2558</v>
      </c>
      <c r="C2537" s="4" t="s">
        <v>17</v>
      </c>
      <c r="D2537" t="s">
        <v>18</v>
      </c>
      <c r="E2537" s="4">
        <v>113</v>
      </c>
      <c r="F2537" s="4">
        <v>5</v>
      </c>
      <c r="G2537" s="4">
        <v>231</v>
      </c>
      <c r="H2537" s="4">
        <v>108</v>
      </c>
      <c r="I2537" s="4">
        <v>240</v>
      </c>
      <c r="J2537" s="6">
        <v>318.01</v>
      </c>
      <c r="K2537" s="4">
        <v>0.02</v>
      </c>
      <c r="L2537" s="4" t="s">
        <v>15</v>
      </c>
      <c r="M2537" s="4">
        <f>Inventory[[#This Row],[Daily_Demand]]*Inventory[[#This Row],[Lead_Time_Days]]</f>
        <v>565</v>
      </c>
      <c r="N2537" s="4">
        <f>MAX(0, Inventory[[#This Row],[Demand_Duration_Lead_time]]+Inventory[[#This Row],[Safety_Stock]]-Inventory[[#This Row],[Current_Inventory]])</f>
        <v>442</v>
      </c>
      <c r="O25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37" s="8">
        <f>Inventory[[#This Row],[Current_Inventory]]*Inventory[[#This Row],[Unit_Cost]]</f>
        <v>73460.31</v>
      </c>
      <c r="Q2537" t="str">
        <f>IF(Inventory[[#This Row],[Stockout_Risk_Score]] &gt;= 0.8, "Critical",
   IF(Inventory[[#This Row],[Stockout_Risk_Score]] &gt;= 0.6, "High",
      IF(Inventory[[#This Row],[Stockout_Risk_Score]] &gt;= 0.3, "Medium", "Low")
   )
)</f>
        <v>Low</v>
      </c>
      <c r="R2537">
        <f>Inventory[[#This Row],[Lead_Time_Days]]*0.8</f>
        <v>4</v>
      </c>
      <c r="S2537">
        <f>MAX(0,Inventory[[#This Row],[Daily_Demand]]*Inventory[[#This Row],[Adj_Lead_Time]]+Inventory[[#This Row],[Safety_Stock]]-Inventory[[#This Row],[Current_Inventory]])</f>
        <v>329</v>
      </c>
    </row>
    <row r="2538" spans="1:19" x14ac:dyDescent="0.25">
      <c r="A2538">
        <v>2537</v>
      </c>
      <c r="B2538" t="s">
        <v>2559</v>
      </c>
      <c r="C2538" s="4" t="s">
        <v>13</v>
      </c>
      <c r="D2538" t="s">
        <v>14</v>
      </c>
      <c r="E2538" s="4">
        <v>197</v>
      </c>
      <c r="F2538" s="4">
        <v>13</v>
      </c>
      <c r="G2538" s="4">
        <v>464</v>
      </c>
      <c r="H2538" s="4">
        <v>177</v>
      </c>
      <c r="I2538" s="4">
        <v>342</v>
      </c>
      <c r="J2538" s="6">
        <v>1031.1600000000001</v>
      </c>
      <c r="K2538" s="4">
        <v>0.27</v>
      </c>
      <c r="L2538" s="4" t="s">
        <v>19</v>
      </c>
      <c r="M2538" s="4">
        <f>Inventory[[#This Row],[Daily_Demand]]*Inventory[[#This Row],[Lead_Time_Days]]</f>
        <v>2561</v>
      </c>
      <c r="N2538" s="4">
        <f>MAX(0, Inventory[[#This Row],[Demand_Duration_Lead_time]]+Inventory[[#This Row],[Safety_Stock]]-Inventory[[#This Row],[Current_Inventory]])</f>
        <v>2274</v>
      </c>
      <c r="O25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38" s="8">
        <f>Inventory[[#This Row],[Current_Inventory]]*Inventory[[#This Row],[Unit_Cost]]</f>
        <v>478458.24000000005</v>
      </c>
      <c r="Q2538" t="str">
        <f>IF(Inventory[[#This Row],[Stockout_Risk_Score]] &gt;= 0.8, "Critical",
   IF(Inventory[[#This Row],[Stockout_Risk_Score]] &gt;= 0.6, "High",
      IF(Inventory[[#This Row],[Stockout_Risk_Score]] &gt;= 0.3, "Medium", "Low")
   )
)</f>
        <v>Low</v>
      </c>
      <c r="R2538">
        <f>Inventory[[#This Row],[Lead_Time_Days]]*0.8</f>
        <v>10.4</v>
      </c>
      <c r="S2538">
        <f>MAX(0,Inventory[[#This Row],[Daily_Demand]]*Inventory[[#This Row],[Adj_Lead_Time]]+Inventory[[#This Row],[Safety_Stock]]-Inventory[[#This Row],[Current_Inventory]])</f>
        <v>1761.8000000000002</v>
      </c>
    </row>
    <row r="2539" spans="1:19" x14ac:dyDescent="0.25">
      <c r="A2539">
        <v>2538</v>
      </c>
      <c r="B2539" t="s">
        <v>2560</v>
      </c>
      <c r="C2539" s="4" t="s">
        <v>21</v>
      </c>
      <c r="D2539" t="s">
        <v>22</v>
      </c>
      <c r="E2539" s="4">
        <v>72</v>
      </c>
      <c r="F2539" s="4">
        <v>7</v>
      </c>
      <c r="G2539" s="4">
        <v>168</v>
      </c>
      <c r="H2539" s="4">
        <v>273</v>
      </c>
      <c r="I2539" s="4">
        <v>363</v>
      </c>
      <c r="J2539" s="6">
        <v>231.1</v>
      </c>
      <c r="K2539" s="4">
        <v>4.5999999999999999E-2</v>
      </c>
      <c r="L2539" s="4" t="s">
        <v>19</v>
      </c>
      <c r="M2539" s="4">
        <f>Inventory[[#This Row],[Daily_Demand]]*Inventory[[#This Row],[Lead_Time_Days]]</f>
        <v>504</v>
      </c>
      <c r="N2539" s="4">
        <f>MAX(0, Inventory[[#This Row],[Demand_Duration_Lead_time]]+Inventory[[#This Row],[Safety_Stock]]-Inventory[[#This Row],[Current_Inventory]])</f>
        <v>609</v>
      </c>
      <c r="O25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39" s="8">
        <f>Inventory[[#This Row],[Current_Inventory]]*Inventory[[#This Row],[Unit_Cost]]</f>
        <v>38824.799999999996</v>
      </c>
      <c r="Q2539" t="str">
        <f>IF(Inventory[[#This Row],[Stockout_Risk_Score]] &gt;= 0.8, "Critical",
   IF(Inventory[[#This Row],[Stockout_Risk_Score]] &gt;= 0.6, "High",
      IF(Inventory[[#This Row],[Stockout_Risk_Score]] &gt;= 0.3, "Medium", "Low")
   )
)</f>
        <v>Low</v>
      </c>
      <c r="R2539">
        <f>Inventory[[#This Row],[Lead_Time_Days]]*0.8</f>
        <v>5.6000000000000005</v>
      </c>
      <c r="S2539">
        <f>MAX(0,Inventory[[#This Row],[Daily_Demand]]*Inventory[[#This Row],[Adj_Lead_Time]]+Inventory[[#This Row],[Safety_Stock]]-Inventory[[#This Row],[Current_Inventory]])</f>
        <v>508.20000000000005</v>
      </c>
    </row>
    <row r="2540" spans="1:19" x14ac:dyDescent="0.25">
      <c r="A2540">
        <v>2539</v>
      </c>
      <c r="B2540" t="s">
        <v>2561</v>
      </c>
      <c r="C2540" s="4" t="s">
        <v>13</v>
      </c>
      <c r="D2540" t="s">
        <v>22</v>
      </c>
      <c r="E2540" s="4">
        <v>28</v>
      </c>
      <c r="F2540" s="4">
        <v>13</v>
      </c>
      <c r="G2540" s="4">
        <v>29</v>
      </c>
      <c r="H2540" s="4">
        <v>96</v>
      </c>
      <c r="I2540" s="4">
        <v>77</v>
      </c>
      <c r="J2540" s="6">
        <v>1923.9</v>
      </c>
      <c r="K2540" s="4">
        <v>0.155</v>
      </c>
      <c r="L2540" s="4" t="s">
        <v>27</v>
      </c>
      <c r="M2540" s="4">
        <f>Inventory[[#This Row],[Daily_Demand]]*Inventory[[#This Row],[Lead_Time_Days]]</f>
        <v>364</v>
      </c>
      <c r="N2540" s="4">
        <f>MAX(0, Inventory[[#This Row],[Demand_Duration_Lead_time]]+Inventory[[#This Row],[Safety_Stock]]-Inventory[[#This Row],[Current_Inventory]])</f>
        <v>431</v>
      </c>
      <c r="O25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40" s="8">
        <f>Inventory[[#This Row],[Current_Inventory]]*Inventory[[#This Row],[Unit_Cost]]</f>
        <v>55793.100000000006</v>
      </c>
      <c r="Q2540" t="str">
        <f>IF(Inventory[[#This Row],[Stockout_Risk_Score]] &gt;= 0.8, "Critical",
   IF(Inventory[[#This Row],[Stockout_Risk_Score]] &gt;= 0.6, "High",
      IF(Inventory[[#This Row],[Stockout_Risk_Score]] &gt;= 0.3, "Medium", "Low")
   )
)</f>
        <v>Low</v>
      </c>
      <c r="R2540">
        <f>Inventory[[#This Row],[Lead_Time_Days]]*0.8</f>
        <v>10.4</v>
      </c>
      <c r="S2540">
        <f>MAX(0,Inventory[[#This Row],[Daily_Demand]]*Inventory[[#This Row],[Adj_Lead_Time]]+Inventory[[#This Row],[Safety_Stock]]-Inventory[[#This Row],[Current_Inventory]])</f>
        <v>358.2</v>
      </c>
    </row>
    <row r="2541" spans="1:19" x14ac:dyDescent="0.25">
      <c r="A2541">
        <v>2540</v>
      </c>
      <c r="B2541" t="s">
        <v>2562</v>
      </c>
      <c r="C2541" s="4" t="s">
        <v>26</v>
      </c>
      <c r="D2541" t="s">
        <v>22</v>
      </c>
      <c r="E2541" s="4">
        <v>40</v>
      </c>
      <c r="F2541" s="4">
        <v>10</v>
      </c>
      <c r="G2541" s="4">
        <v>561</v>
      </c>
      <c r="H2541" s="4">
        <v>93</v>
      </c>
      <c r="I2541" s="4">
        <v>204</v>
      </c>
      <c r="J2541" s="6">
        <v>469.69</v>
      </c>
      <c r="K2541" s="4">
        <v>0.36299999999999999</v>
      </c>
      <c r="L2541" s="4" t="s">
        <v>27</v>
      </c>
      <c r="M2541" s="4">
        <f>Inventory[[#This Row],[Daily_Demand]]*Inventory[[#This Row],[Lead_Time_Days]]</f>
        <v>400</v>
      </c>
      <c r="N2541" s="4">
        <f>MAX(0, Inventory[[#This Row],[Demand_Duration_Lead_time]]+Inventory[[#This Row],[Safety_Stock]]-Inventory[[#This Row],[Current_Inventory]])</f>
        <v>0</v>
      </c>
      <c r="O25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41" s="8">
        <f>Inventory[[#This Row],[Current_Inventory]]*Inventory[[#This Row],[Unit_Cost]]</f>
        <v>263496.09000000003</v>
      </c>
      <c r="Q2541" t="str">
        <f>IF(Inventory[[#This Row],[Stockout_Risk_Score]] &gt;= 0.8, "Critical",
   IF(Inventory[[#This Row],[Stockout_Risk_Score]] &gt;= 0.6, "High",
      IF(Inventory[[#This Row],[Stockout_Risk_Score]] &gt;= 0.3, "Medium", "Low")
   )
)</f>
        <v>Medium</v>
      </c>
      <c r="R2541">
        <f>Inventory[[#This Row],[Lead_Time_Days]]*0.8</f>
        <v>8</v>
      </c>
      <c r="S2541">
        <f>MAX(0,Inventory[[#This Row],[Daily_Demand]]*Inventory[[#This Row],[Adj_Lead_Time]]+Inventory[[#This Row],[Safety_Stock]]-Inventory[[#This Row],[Current_Inventory]])</f>
        <v>0</v>
      </c>
    </row>
    <row r="2542" spans="1:19" x14ac:dyDescent="0.25">
      <c r="A2542">
        <v>2541</v>
      </c>
      <c r="B2542" t="s">
        <v>2563</v>
      </c>
      <c r="C2542" s="4" t="s">
        <v>26</v>
      </c>
      <c r="D2542" t="s">
        <v>18</v>
      </c>
      <c r="E2542" s="4">
        <v>49</v>
      </c>
      <c r="F2542" s="4">
        <v>4</v>
      </c>
      <c r="G2542" s="4">
        <v>74</v>
      </c>
      <c r="H2542" s="4">
        <v>233</v>
      </c>
      <c r="I2542" s="4">
        <v>279</v>
      </c>
      <c r="J2542" s="6">
        <v>434.99</v>
      </c>
      <c r="K2542" s="4">
        <v>2.1000000000000001E-2</v>
      </c>
      <c r="L2542" s="4" t="s">
        <v>19</v>
      </c>
      <c r="M2542" s="4">
        <f>Inventory[[#This Row],[Daily_Demand]]*Inventory[[#This Row],[Lead_Time_Days]]</f>
        <v>196</v>
      </c>
      <c r="N2542" s="4">
        <f>MAX(0, Inventory[[#This Row],[Demand_Duration_Lead_time]]+Inventory[[#This Row],[Safety_Stock]]-Inventory[[#This Row],[Current_Inventory]])</f>
        <v>355</v>
      </c>
      <c r="O25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42" s="8">
        <f>Inventory[[#This Row],[Current_Inventory]]*Inventory[[#This Row],[Unit_Cost]]</f>
        <v>32189.260000000002</v>
      </c>
      <c r="Q2542" t="str">
        <f>IF(Inventory[[#This Row],[Stockout_Risk_Score]] &gt;= 0.8, "Critical",
   IF(Inventory[[#This Row],[Stockout_Risk_Score]] &gt;= 0.6, "High",
      IF(Inventory[[#This Row],[Stockout_Risk_Score]] &gt;= 0.3, "Medium", "Low")
   )
)</f>
        <v>Low</v>
      </c>
      <c r="R2542">
        <f>Inventory[[#This Row],[Lead_Time_Days]]*0.8</f>
        <v>3.2</v>
      </c>
      <c r="S2542">
        <f>MAX(0,Inventory[[#This Row],[Daily_Demand]]*Inventory[[#This Row],[Adj_Lead_Time]]+Inventory[[#This Row],[Safety_Stock]]-Inventory[[#This Row],[Current_Inventory]])</f>
        <v>315.8</v>
      </c>
    </row>
    <row r="2543" spans="1:19" x14ac:dyDescent="0.25">
      <c r="A2543">
        <v>2542</v>
      </c>
      <c r="B2543" t="s">
        <v>2564</v>
      </c>
      <c r="C2543" s="4" t="s">
        <v>21</v>
      </c>
      <c r="D2543" t="s">
        <v>18</v>
      </c>
      <c r="E2543" s="4">
        <v>134</v>
      </c>
      <c r="F2543" s="4">
        <v>9</v>
      </c>
      <c r="G2543" s="4">
        <v>658</v>
      </c>
      <c r="H2543" s="4">
        <v>20</v>
      </c>
      <c r="I2543" s="4">
        <v>86</v>
      </c>
      <c r="J2543" s="6">
        <v>1783.33</v>
      </c>
      <c r="K2543" s="4">
        <v>0.753</v>
      </c>
      <c r="L2543" s="4" t="s">
        <v>19</v>
      </c>
      <c r="M2543" s="4">
        <f>Inventory[[#This Row],[Daily_Demand]]*Inventory[[#This Row],[Lead_Time_Days]]</f>
        <v>1206</v>
      </c>
      <c r="N2543" s="4">
        <f>MAX(0, Inventory[[#This Row],[Demand_Duration_Lead_time]]+Inventory[[#This Row],[Safety_Stock]]-Inventory[[#This Row],[Current_Inventory]])</f>
        <v>568</v>
      </c>
      <c r="O25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43" s="8">
        <f>Inventory[[#This Row],[Current_Inventory]]*Inventory[[#This Row],[Unit_Cost]]</f>
        <v>1173431.1399999999</v>
      </c>
      <c r="Q2543" t="str">
        <f>IF(Inventory[[#This Row],[Stockout_Risk_Score]] &gt;= 0.8, "Critical",
   IF(Inventory[[#This Row],[Stockout_Risk_Score]] &gt;= 0.6, "High",
      IF(Inventory[[#This Row],[Stockout_Risk_Score]] &gt;= 0.3, "Medium", "Low")
   )
)</f>
        <v>High</v>
      </c>
      <c r="R2543">
        <f>Inventory[[#This Row],[Lead_Time_Days]]*0.8</f>
        <v>7.2</v>
      </c>
      <c r="S2543">
        <f>MAX(0,Inventory[[#This Row],[Daily_Demand]]*Inventory[[#This Row],[Adj_Lead_Time]]+Inventory[[#This Row],[Safety_Stock]]-Inventory[[#This Row],[Current_Inventory]])</f>
        <v>326.80000000000007</v>
      </c>
    </row>
    <row r="2544" spans="1:19" x14ac:dyDescent="0.25">
      <c r="A2544">
        <v>2543</v>
      </c>
      <c r="B2544" t="s">
        <v>2565</v>
      </c>
      <c r="C2544" s="4" t="s">
        <v>41</v>
      </c>
      <c r="D2544" t="s">
        <v>22</v>
      </c>
      <c r="E2544" s="4">
        <v>32</v>
      </c>
      <c r="F2544" s="4">
        <v>8</v>
      </c>
      <c r="G2544" s="4">
        <v>199</v>
      </c>
      <c r="H2544" s="4">
        <v>195</v>
      </c>
      <c r="I2544" s="4">
        <v>55</v>
      </c>
      <c r="J2544" s="6">
        <v>1937.31</v>
      </c>
      <c r="K2544" s="4">
        <v>0.79600000000000004</v>
      </c>
      <c r="L2544" s="4" t="s">
        <v>15</v>
      </c>
      <c r="M2544" s="4">
        <f>Inventory[[#This Row],[Daily_Demand]]*Inventory[[#This Row],[Lead_Time_Days]]</f>
        <v>256</v>
      </c>
      <c r="N2544" s="4">
        <f>MAX(0, Inventory[[#This Row],[Demand_Duration_Lead_time]]+Inventory[[#This Row],[Safety_Stock]]-Inventory[[#This Row],[Current_Inventory]])</f>
        <v>252</v>
      </c>
      <c r="O25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44" s="8">
        <f>Inventory[[#This Row],[Current_Inventory]]*Inventory[[#This Row],[Unit_Cost]]</f>
        <v>385524.69</v>
      </c>
      <c r="Q2544" t="str">
        <f>IF(Inventory[[#This Row],[Stockout_Risk_Score]] &gt;= 0.8, "Critical",
   IF(Inventory[[#This Row],[Stockout_Risk_Score]] &gt;= 0.6, "High",
      IF(Inventory[[#This Row],[Stockout_Risk_Score]] &gt;= 0.3, "Medium", "Low")
   )
)</f>
        <v>High</v>
      </c>
      <c r="R2544">
        <f>Inventory[[#This Row],[Lead_Time_Days]]*0.8</f>
        <v>6.4</v>
      </c>
      <c r="S2544">
        <f>MAX(0,Inventory[[#This Row],[Daily_Demand]]*Inventory[[#This Row],[Adj_Lead_Time]]+Inventory[[#This Row],[Safety_Stock]]-Inventory[[#This Row],[Current_Inventory]])</f>
        <v>200.8</v>
      </c>
    </row>
    <row r="2545" spans="1:19" x14ac:dyDescent="0.25">
      <c r="A2545">
        <v>2544</v>
      </c>
      <c r="B2545" t="s">
        <v>2566</v>
      </c>
      <c r="C2545" s="4" t="s">
        <v>17</v>
      </c>
      <c r="D2545" t="s">
        <v>22</v>
      </c>
      <c r="E2545" s="4">
        <v>158</v>
      </c>
      <c r="F2545" s="4">
        <v>5</v>
      </c>
      <c r="G2545" s="4">
        <v>763</v>
      </c>
      <c r="H2545" s="4">
        <v>240</v>
      </c>
      <c r="I2545" s="4">
        <v>367</v>
      </c>
      <c r="J2545" s="6">
        <v>1410.38</v>
      </c>
      <c r="K2545" s="4">
        <v>0.41099999999999998</v>
      </c>
      <c r="L2545" s="4" t="s">
        <v>27</v>
      </c>
      <c r="M2545" s="4">
        <f>Inventory[[#This Row],[Daily_Demand]]*Inventory[[#This Row],[Lead_Time_Days]]</f>
        <v>790</v>
      </c>
      <c r="N2545" s="4">
        <f>MAX(0, Inventory[[#This Row],[Demand_Duration_Lead_time]]+Inventory[[#This Row],[Safety_Stock]]-Inventory[[#This Row],[Current_Inventory]])</f>
        <v>267</v>
      </c>
      <c r="O25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45" s="8">
        <f>Inventory[[#This Row],[Current_Inventory]]*Inventory[[#This Row],[Unit_Cost]]</f>
        <v>1076119.9400000002</v>
      </c>
      <c r="Q2545" t="str">
        <f>IF(Inventory[[#This Row],[Stockout_Risk_Score]] &gt;= 0.8, "Critical",
   IF(Inventory[[#This Row],[Stockout_Risk_Score]] &gt;= 0.6, "High",
      IF(Inventory[[#This Row],[Stockout_Risk_Score]] &gt;= 0.3, "Medium", "Low")
   )
)</f>
        <v>Medium</v>
      </c>
      <c r="R2545">
        <f>Inventory[[#This Row],[Lead_Time_Days]]*0.8</f>
        <v>4</v>
      </c>
      <c r="S2545">
        <f>MAX(0,Inventory[[#This Row],[Daily_Demand]]*Inventory[[#This Row],[Adj_Lead_Time]]+Inventory[[#This Row],[Safety_Stock]]-Inventory[[#This Row],[Current_Inventory]])</f>
        <v>109</v>
      </c>
    </row>
    <row r="2546" spans="1:19" x14ac:dyDescent="0.25">
      <c r="A2546">
        <v>2545</v>
      </c>
      <c r="B2546" t="s">
        <v>2567</v>
      </c>
      <c r="C2546" s="4" t="s">
        <v>13</v>
      </c>
      <c r="D2546" t="s">
        <v>14</v>
      </c>
      <c r="E2546" s="4">
        <v>27</v>
      </c>
      <c r="F2546" s="4">
        <v>11</v>
      </c>
      <c r="G2546" s="4">
        <v>400</v>
      </c>
      <c r="H2546" s="4">
        <v>150</v>
      </c>
      <c r="I2546" s="4">
        <v>274</v>
      </c>
      <c r="J2546" s="6">
        <v>285.95999999999998</v>
      </c>
      <c r="K2546" s="4">
        <v>0.98499999999999999</v>
      </c>
      <c r="L2546" s="4" t="s">
        <v>19</v>
      </c>
      <c r="M2546" s="4">
        <f>Inventory[[#This Row],[Daily_Demand]]*Inventory[[#This Row],[Lead_Time_Days]]</f>
        <v>297</v>
      </c>
      <c r="N2546" s="4">
        <f>MAX(0, Inventory[[#This Row],[Demand_Duration_Lead_time]]+Inventory[[#This Row],[Safety_Stock]]-Inventory[[#This Row],[Current_Inventory]])</f>
        <v>47</v>
      </c>
      <c r="O25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46" s="8">
        <f>Inventory[[#This Row],[Current_Inventory]]*Inventory[[#This Row],[Unit_Cost]]</f>
        <v>114383.99999999999</v>
      </c>
      <c r="Q2546" t="str">
        <f>IF(Inventory[[#This Row],[Stockout_Risk_Score]] &gt;= 0.8, "Critical",
   IF(Inventory[[#This Row],[Stockout_Risk_Score]] &gt;= 0.6, "High",
      IF(Inventory[[#This Row],[Stockout_Risk_Score]] &gt;= 0.3, "Medium", "Low")
   )
)</f>
        <v>Critical</v>
      </c>
      <c r="R2546">
        <f>Inventory[[#This Row],[Lead_Time_Days]]*0.8</f>
        <v>8.8000000000000007</v>
      </c>
      <c r="S2546">
        <f>MAX(0,Inventory[[#This Row],[Daily_Demand]]*Inventory[[#This Row],[Adj_Lead_Time]]+Inventory[[#This Row],[Safety_Stock]]-Inventory[[#This Row],[Current_Inventory]])</f>
        <v>0</v>
      </c>
    </row>
    <row r="2547" spans="1:19" x14ac:dyDescent="0.25">
      <c r="A2547">
        <v>2546</v>
      </c>
      <c r="B2547" t="s">
        <v>2568</v>
      </c>
      <c r="C2547" s="4" t="s">
        <v>26</v>
      </c>
      <c r="D2547" t="s">
        <v>14</v>
      </c>
      <c r="E2547" s="4">
        <v>168</v>
      </c>
      <c r="F2547" s="4">
        <v>14</v>
      </c>
      <c r="G2547" s="4">
        <v>441</v>
      </c>
      <c r="H2547" s="4">
        <v>115</v>
      </c>
      <c r="I2547" s="4">
        <v>82</v>
      </c>
      <c r="J2547" s="6">
        <v>997.42</v>
      </c>
      <c r="K2547" s="4">
        <v>0.67900000000000005</v>
      </c>
      <c r="L2547" s="4" t="s">
        <v>19</v>
      </c>
      <c r="M2547" s="4">
        <f>Inventory[[#This Row],[Daily_Demand]]*Inventory[[#This Row],[Lead_Time_Days]]</f>
        <v>2352</v>
      </c>
      <c r="N2547" s="4">
        <f>MAX(0, Inventory[[#This Row],[Demand_Duration_Lead_time]]+Inventory[[#This Row],[Safety_Stock]]-Inventory[[#This Row],[Current_Inventory]])</f>
        <v>2026</v>
      </c>
      <c r="O25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47" s="8">
        <f>Inventory[[#This Row],[Current_Inventory]]*Inventory[[#This Row],[Unit_Cost]]</f>
        <v>439862.22</v>
      </c>
      <c r="Q2547" t="str">
        <f>IF(Inventory[[#This Row],[Stockout_Risk_Score]] &gt;= 0.8, "Critical",
   IF(Inventory[[#This Row],[Stockout_Risk_Score]] &gt;= 0.6, "High",
      IF(Inventory[[#This Row],[Stockout_Risk_Score]] &gt;= 0.3, "Medium", "Low")
   )
)</f>
        <v>High</v>
      </c>
      <c r="R2547">
        <f>Inventory[[#This Row],[Lead_Time_Days]]*0.8</f>
        <v>11.200000000000001</v>
      </c>
      <c r="S2547">
        <f>MAX(0,Inventory[[#This Row],[Daily_Demand]]*Inventory[[#This Row],[Adj_Lead_Time]]+Inventory[[#This Row],[Safety_Stock]]-Inventory[[#This Row],[Current_Inventory]])</f>
        <v>1555.6000000000001</v>
      </c>
    </row>
    <row r="2548" spans="1:19" x14ac:dyDescent="0.25">
      <c r="A2548">
        <v>2547</v>
      </c>
      <c r="B2548" t="s">
        <v>2569</v>
      </c>
      <c r="C2548" s="4" t="s">
        <v>41</v>
      </c>
      <c r="D2548" t="s">
        <v>14</v>
      </c>
      <c r="E2548" s="4">
        <v>95</v>
      </c>
      <c r="F2548" s="4">
        <v>4</v>
      </c>
      <c r="G2548" s="4">
        <v>470</v>
      </c>
      <c r="H2548" s="4">
        <v>262</v>
      </c>
      <c r="I2548" s="4">
        <v>138</v>
      </c>
      <c r="J2548" s="6">
        <v>1642.38</v>
      </c>
      <c r="K2548" s="4">
        <v>0.74399999999999999</v>
      </c>
      <c r="L2548" s="4" t="s">
        <v>27</v>
      </c>
      <c r="M2548" s="4">
        <f>Inventory[[#This Row],[Daily_Demand]]*Inventory[[#This Row],[Lead_Time_Days]]</f>
        <v>380</v>
      </c>
      <c r="N2548" s="4">
        <f>MAX(0, Inventory[[#This Row],[Demand_Duration_Lead_time]]+Inventory[[#This Row],[Safety_Stock]]-Inventory[[#This Row],[Current_Inventory]])</f>
        <v>172</v>
      </c>
      <c r="O25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48" s="8">
        <f>Inventory[[#This Row],[Current_Inventory]]*Inventory[[#This Row],[Unit_Cost]]</f>
        <v>771918.60000000009</v>
      </c>
      <c r="Q2548" t="str">
        <f>IF(Inventory[[#This Row],[Stockout_Risk_Score]] &gt;= 0.8, "Critical",
   IF(Inventory[[#This Row],[Stockout_Risk_Score]] &gt;= 0.6, "High",
      IF(Inventory[[#This Row],[Stockout_Risk_Score]] &gt;= 0.3, "Medium", "Low")
   )
)</f>
        <v>High</v>
      </c>
      <c r="R2548">
        <f>Inventory[[#This Row],[Lead_Time_Days]]*0.8</f>
        <v>3.2</v>
      </c>
      <c r="S2548">
        <f>MAX(0,Inventory[[#This Row],[Daily_Demand]]*Inventory[[#This Row],[Adj_Lead_Time]]+Inventory[[#This Row],[Safety_Stock]]-Inventory[[#This Row],[Current_Inventory]])</f>
        <v>96</v>
      </c>
    </row>
    <row r="2549" spans="1:19" x14ac:dyDescent="0.25">
      <c r="A2549">
        <v>2548</v>
      </c>
      <c r="B2549" t="s">
        <v>2570</v>
      </c>
      <c r="C2549" s="4" t="s">
        <v>21</v>
      </c>
      <c r="D2549" t="s">
        <v>18</v>
      </c>
      <c r="E2549" s="4">
        <v>138</v>
      </c>
      <c r="F2549" s="4">
        <v>8</v>
      </c>
      <c r="G2549" s="4">
        <v>112</v>
      </c>
      <c r="H2549" s="4">
        <v>58</v>
      </c>
      <c r="I2549" s="4">
        <v>383</v>
      </c>
      <c r="J2549" s="6">
        <v>1166.33</v>
      </c>
      <c r="K2549" s="4">
        <v>0.192</v>
      </c>
      <c r="L2549" s="4" t="s">
        <v>19</v>
      </c>
      <c r="M2549" s="4">
        <f>Inventory[[#This Row],[Daily_Demand]]*Inventory[[#This Row],[Lead_Time_Days]]</f>
        <v>1104</v>
      </c>
      <c r="N2549" s="4">
        <f>MAX(0, Inventory[[#This Row],[Demand_Duration_Lead_time]]+Inventory[[#This Row],[Safety_Stock]]-Inventory[[#This Row],[Current_Inventory]])</f>
        <v>1050</v>
      </c>
      <c r="O25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49" s="8">
        <f>Inventory[[#This Row],[Current_Inventory]]*Inventory[[#This Row],[Unit_Cost]]</f>
        <v>130628.95999999999</v>
      </c>
      <c r="Q2549" t="str">
        <f>IF(Inventory[[#This Row],[Stockout_Risk_Score]] &gt;= 0.8, "Critical",
   IF(Inventory[[#This Row],[Stockout_Risk_Score]] &gt;= 0.6, "High",
      IF(Inventory[[#This Row],[Stockout_Risk_Score]] &gt;= 0.3, "Medium", "Low")
   )
)</f>
        <v>Low</v>
      </c>
      <c r="R2549">
        <f>Inventory[[#This Row],[Lead_Time_Days]]*0.8</f>
        <v>6.4</v>
      </c>
      <c r="S2549">
        <f>MAX(0,Inventory[[#This Row],[Daily_Demand]]*Inventory[[#This Row],[Adj_Lead_Time]]+Inventory[[#This Row],[Safety_Stock]]-Inventory[[#This Row],[Current_Inventory]])</f>
        <v>829.2</v>
      </c>
    </row>
    <row r="2550" spans="1:19" x14ac:dyDescent="0.25">
      <c r="A2550">
        <v>2549</v>
      </c>
      <c r="B2550" t="s">
        <v>2571</v>
      </c>
      <c r="C2550" s="4" t="s">
        <v>26</v>
      </c>
      <c r="D2550" t="s">
        <v>22</v>
      </c>
      <c r="E2550" s="4">
        <v>167</v>
      </c>
      <c r="F2550" s="4">
        <v>11</v>
      </c>
      <c r="G2550" s="4">
        <v>539</v>
      </c>
      <c r="H2550" s="4">
        <v>272</v>
      </c>
      <c r="I2550" s="4">
        <v>89</v>
      </c>
      <c r="J2550" s="6">
        <v>308.56</v>
      </c>
      <c r="K2550" s="4">
        <v>0.83699999999999997</v>
      </c>
      <c r="L2550" s="4" t="s">
        <v>15</v>
      </c>
      <c r="M2550" s="4">
        <f>Inventory[[#This Row],[Daily_Demand]]*Inventory[[#This Row],[Lead_Time_Days]]</f>
        <v>1837</v>
      </c>
      <c r="N2550" s="4">
        <f>MAX(0, Inventory[[#This Row],[Demand_Duration_Lead_time]]+Inventory[[#This Row],[Safety_Stock]]-Inventory[[#This Row],[Current_Inventory]])</f>
        <v>1570</v>
      </c>
      <c r="O25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50" s="8">
        <f>Inventory[[#This Row],[Current_Inventory]]*Inventory[[#This Row],[Unit_Cost]]</f>
        <v>166313.84</v>
      </c>
      <c r="Q2550" t="str">
        <f>IF(Inventory[[#This Row],[Stockout_Risk_Score]] &gt;= 0.8, "Critical",
   IF(Inventory[[#This Row],[Stockout_Risk_Score]] &gt;= 0.6, "High",
      IF(Inventory[[#This Row],[Stockout_Risk_Score]] &gt;= 0.3, "Medium", "Low")
   )
)</f>
        <v>Critical</v>
      </c>
      <c r="R2550">
        <f>Inventory[[#This Row],[Lead_Time_Days]]*0.8</f>
        <v>8.8000000000000007</v>
      </c>
      <c r="S2550">
        <f>MAX(0,Inventory[[#This Row],[Daily_Demand]]*Inventory[[#This Row],[Adj_Lead_Time]]+Inventory[[#This Row],[Safety_Stock]]-Inventory[[#This Row],[Current_Inventory]])</f>
        <v>1202.6000000000001</v>
      </c>
    </row>
    <row r="2551" spans="1:19" x14ac:dyDescent="0.25">
      <c r="A2551">
        <v>2550</v>
      </c>
      <c r="B2551" t="s">
        <v>2572</v>
      </c>
      <c r="C2551" s="4" t="s">
        <v>21</v>
      </c>
      <c r="D2551" t="s">
        <v>18</v>
      </c>
      <c r="E2551" s="4">
        <v>107</v>
      </c>
      <c r="F2551" s="4">
        <v>10</v>
      </c>
      <c r="G2551" s="4">
        <v>432</v>
      </c>
      <c r="H2551" s="4">
        <v>214</v>
      </c>
      <c r="I2551" s="4">
        <v>218</v>
      </c>
      <c r="J2551" s="6">
        <v>385.18</v>
      </c>
      <c r="K2551" s="4">
        <v>0.94499999999999995</v>
      </c>
      <c r="L2551" s="4" t="s">
        <v>19</v>
      </c>
      <c r="M2551" s="4">
        <f>Inventory[[#This Row],[Daily_Demand]]*Inventory[[#This Row],[Lead_Time_Days]]</f>
        <v>1070</v>
      </c>
      <c r="N2551" s="4">
        <f>MAX(0, Inventory[[#This Row],[Demand_Duration_Lead_time]]+Inventory[[#This Row],[Safety_Stock]]-Inventory[[#This Row],[Current_Inventory]])</f>
        <v>852</v>
      </c>
      <c r="O25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51" s="8">
        <f>Inventory[[#This Row],[Current_Inventory]]*Inventory[[#This Row],[Unit_Cost]]</f>
        <v>166397.76000000001</v>
      </c>
      <c r="Q2551" t="str">
        <f>IF(Inventory[[#This Row],[Stockout_Risk_Score]] &gt;= 0.8, "Critical",
   IF(Inventory[[#This Row],[Stockout_Risk_Score]] &gt;= 0.6, "High",
      IF(Inventory[[#This Row],[Stockout_Risk_Score]] &gt;= 0.3, "Medium", "Low")
   )
)</f>
        <v>Critical</v>
      </c>
      <c r="R2551">
        <f>Inventory[[#This Row],[Lead_Time_Days]]*0.8</f>
        <v>8</v>
      </c>
      <c r="S2551">
        <f>MAX(0,Inventory[[#This Row],[Daily_Demand]]*Inventory[[#This Row],[Adj_Lead_Time]]+Inventory[[#This Row],[Safety_Stock]]-Inventory[[#This Row],[Current_Inventory]])</f>
        <v>638</v>
      </c>
    </row>
    <row r="2552" spans="1:19" x14ac:dyDescent="0.25">
      <c r="A2552">
        <v>2551</v>
      </c>
      <c r="B2552" t="s">
        <v>2573</v>
      </c>
      <c r="C2552" s="4" t="s">
        <v>13</v>
      </c>
      <c r="D2552" t="s">
        <v>22</v>
      </c>
      <c r="E2552" s="4">
        <v>42</v>
      </c>
      <c r="F2552" s="4">
        <v>13</v>
      </c>
      <c r="G2552" s="4">
        <v>778</v>
      </c>
      <c r="H2552" s="4">
        <v>60</v>
      </c>
      <c r="I2552" s="4">
        <v>347</v>
      </c>
      <c r="J2552" s="6">
        <v>1735.08</v>
      </c>
      <c r="K2552" s="4">
        <v>0.23599999999999999</v>
      </c>
      <c r="L2552" s="4" t="s">
        <v>19</v>
      </c>
      <c r="M2552" s="4">
        <f>Inventory[[#This Row],[Daily_Demand]]*Inventory[[#This Row],[Lead_Time_Days]]</f>
        <v>546</v>
      </c>
      <c r="N2552" s="4">
        <f>MAX(0, Inventory[[#This Row],[Demand_Duration_Lead_time]]+Inventory[[#This Row],[Safety_Stock]]-Inventory[[#This Row],[Current_Inventory]])</f>
        <v>0</v>
      </c>
      <c r="O25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52" s="8">
        <f>Inventory[[#This Row],[Current_Inventory]]*Inventory[[#This Row],[Unit_Cost]]</f>
        <v>1349892.24</v>
      </c>
      <c r="Q2552" t="str">
        <f>IF(Inventory[[#This Row],[Stockout_Risk_Score]] &gt;= 0.8, "Critical",
   IF(Inventory[[#This Row],[Stockout_Risk_Score]] &gt;= 0.6, "High",
      IF(Inventory[[#This Row],[Stockout_Risk_Score]] &gt;= 0.3, "Medium", "Low")
   )
)</f>
        <v>Low</v>
      </c>
      <c r="R2552">
        <f>Inventory[[#This Row],[Lead_Time_Days]]*0.8</f>
        <v>10.4</v>
      </c>
      <c r="S2552">
        <f>MAX(0,Inventory[[#This Row],[Daily_Demand]]*Inventory[[#This Row],[Adj_Lead_Time]]+Inventory[[#This Row],[Safety_Stock]]-Inventory[[#This Row],[Current_Inventory]])</f>
        <v>0</v>
      </c>
    </row>
    <row r="2553" spans="1:19" x14ac:dyDescent="0.25">
      <c r="A2553">
        <v>2552</v>
      </c>
      <c r="B2553" t="s">
        <v>2574</v>
      </c>
      <c r="C2553" s="4" t="s">
        <v>17</v>
      </c>
      <c r="D2553" t="s">
        <v>14</v>
      </c>
      <c r="E2553" s="4">
        <v>167</v>
      </c>
      <c r="F2553" s="4">
        <v>11</v>
      </c>
      <c r="G2553" s="4">
        <v>413</v>
      </c>
      <c r="H2553" s="4">
        <v>184</v>
      </c>
      <c r="I2553" s="4">
        <v>67</v>
      </c>
      <c r="J2553" s="6">
        <v>1077.71</v>
      </c>
      <c r="K2553" s="4">
        <v>0.68600000000000005</v>
      </c>
      <c r="L2553" s="4" t="s">
        <v>27</v>
      </c>
      <c r="M2553" s="4">
        <f>Inventory[[#This Row],[Daily_Demand]]*Inventory[[#This Row],[Lead_Time_Days]]</f>
        <v>1837</v>
      </c>
      <c r="N2553" s="4">
        <f>MAX(0, Inventory[[#This Row],[Demand_Duration_Lead_time]]+Inventory[[#This Row],[Safety_Stock]]-Inventory[[#This Row],[Current_Inventory]])</f>
        <v>1608</v>
      </c>
      <c r="O25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53" s="8">
        <f>Inventory[[#This Row],[Current_Inventory]]*Inventory[[#This Row],[Unit_Cost]]</f>
        <v>445094.23000000004</v>
      </c>
      <c r="Q2553" t="str">
        <f>IF(Inventory[[#This Row],[Stockout_Risk_Score]] &gt;= 0.8, "Critical",
   IF(Inventory[[#This Row],[Stockout_Risk_Score]] &gt;= 0.6, "High",
      IF(Inventory[[#This Row],[Stockout_Risk_Score]] &gt;= 0.3, "Medium", "Low")
   )
)</f>
        <v>High</v>
      </c>
      <c r="R2553">
        <f>Inventory[[#This Row],[Lead_Time_Days]]*0.8</f>
        <v>8.8000000000000007</v>
      </c>
      <c r="S2553">
        <f>MAX(0,Inventory[[#This Row],[Daily_Demand]]*Inventory[[#This Row],[Adj_Lead_Time]]+Inventory[[#This Row],[Safety_Stock]]-Inventory[[#This Row],[Current_Inventory]])</f>
        <v>1240.6000000000001</v>
      </c>
    </row>
    <row r="2554" spans="1:19" x14ac:dyDescent="0.25">
      <c r="A2554">
        <v>2553</v>
      </c>
      <c r="B2554" t="s">
        <v>2575</v>
      </c>
      <c r="C2554" s="4" t="s">
        <v>26</v>
      </c>
      <c r="D2554" t="s">
        <v>14</v>
      </c>
      <c r="E2554" s="4">
        <v>98</v>
      </c>
      <c r="F2554" s="4">
        <v>4</v>
      </c>
      <c r="G2554" s="4">
        <v>350</v>
      </c>
      <c r="H2554" s="4">
        <v>234</v>
      </c>
      <c r="I2554" s="4">
        <v>64</v>
      </c>
      <c r="J2554" s="6">
        <v>1426.38</v>
      </c>
      <c r="K2554" s="4">
        <v>0.747</v>
      </c>
      <c r="L2554" s="4" t="s">
        <v>27</v>
      </c>
      <c r="M2554" s="4">
        <f>Inventory[[#This Row],[Daily_Demand]]*Inventory[[#This Row],[Lead_Time_Days]]</f>
        <v>392</v>
      </c>
      <c r="N2554" s="4">
        <f>MAX(0, Inventory[[#This Row],[Demand_Duration_Lead_time]]+Inventory[[#This Row],[Safety_Stock]]-Inventory[[#This Row],[Current_Inventory]])</f>
        <v>276</v>
      </c>
      <c r="O25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54" s="8">
        <f>Inventory[[#This Row],[Current_Inventory]]*Inventory[[#This Row],[Unit_Cost]]</f>
        <v>499233.00000000006</v>
      </c>
      <c r="Q2554" t="str">
        <f>IF(Inventory[[#This Row],[Stockout_Risk_Score]] &gt;= 0.8, "Critical",
   IF(Inventory[[#This Row],[Stockout_Risk_Score]] &gt;= 0.6, "High",
      IF(Inventory[[#This Row],[Stockout_Risk_Score]] &gt;= 0.3, "Medium", "Low")
   )
)</f>
        <v>High</v>
      </c>
      <c r="R2554">
        <f>Inventory[[#This Row],[Lead_Time_Days]]*0.8</f>
        <v>3.2</v>
      </c>
      <c r="S2554">
        <f>MAX(0,Inventory[[#This Row],[Daily_Demand]]*Inventory[[#This Row],[Adj_Lead_Time]]+Inventory[[#This Row],[Safety_Stock]]-Inventory[[#This Row],[Current_Inventory]])</f>
        <v>197.60000000000002</v>
      </c>
    </row>
    <row r="2555" spans="1:19" x14ac:dyDescent="0.25">
      <c r="A2555">
        <v>2554</v>
      </c>
      <c r="B2555" t="s">
        <v>2576</v>
      </c>
      <c r="C2555" s="4" t="s">
        <v>26</v>
      </c>
      <c r="D2555" t="s">
        <v>14</v>
      </c>
      <c r="E2555" s="4">
        <v>57</v>
      </c>
      <c r="F2555" s="4">
        <v>11</v>
      </c>
      <c r="G2555" s="4">
        <v>727</v>
      </c>
      <c r="H2555" s="4">
        <v>270</v>
      </c>
      <c r="I2555" s="4">
        <v>181</v>
      </c>
      <c r="J2555" s="6">
        <v>777.47</v>
      </c>
      <c r="K2555" s="4">
        <v>0.30499999999999999</v>
      </c>
      <c r="L2555" s="4" t="s">
        <v>15</v>
      </c>
      <c r="M2555" s="4">
        <f>Inventory[[#This Row],[Daily_Demand]]*Inventory[[#This Row],[Lead_Time_Days]]</f>
        <v>627</v>
      </c>
      <c r="N2555" s="4">
        <f>MAX(0, Inventory[[#This Row],[Demand_Duration_Lead_time]]+Inventory[[#This Row],[Safety_Stock]]-Inventory[[#This Row],[Current_Inventory]])</f>
        <v>170</v>
      </c>
      <c r="O25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55" s="8">
        <f>Inventory[[#This Row],[Current_Inventory]]*Inventory[[#This Row],[Unit_Cost]]</f>
        <v>565220.69000000006</v>
      </c>
      <c r="Q2555" t="str">
        <f>IF(Inventory[[#This Row],[Stockout_Risk_Score]] &gt;= 0.8, "Critical",
   IF(Inventory[[#This Row],[Stockout_Risk_Score]] &gt;= 0.6, "High",
      IF(Inventory[[#This Row],[Stockout_Risk_Score]] &gt;= 0.3, "Medium", "Low")
   )
)</f>
        <v>Medium</v>
      </c>
      <c r="R2555">
        <f>Inventory[[#This Row],[Lead_Time_Days]]*0.8</f>
        <v>8.8000000000000007</v>
      </c>
      <c r="S2555">
        <f>MAX(0,Inventory[[#This Row],[Daily_Demand]]*Inventory[[#This Row],[Adj_Lead_Time]]+Inventory[[#This Row],[Safety_Stock]]-Inventory[[#This Row],[Current_Inventory]])</f>
        <v>44.600000000000023</v>
      </c>
    </row>
    <row r="2556" spans="1:19" x14ac:dyDescent="0.25">
      <c r="A2556">
        <v>2555</v>
      </c>
      <c r="B2556" t="s">
        <v>2577</v>
      </c>
      <c r="C2556" s="4" t="s">
        <v>13</v>
      </c>
      <c r="D2556" t="s">
        <v>14</v>
      </c>
      <c r="E2556" s="4">
        <v>42</v>
      </c>
      <c r="F2556" s="4">
        <v>10</v>
      </c>
      <c r="G2556" s="4">
        <v>452</v>
      </c>
      <c r="H2556" s="4">
        <v>231</v>
      </c>
      <c r="I2556" s="4">
        <v>339</v>
      </c>
      <c r="J2556" s="6">
        <v>1088.3499999999999</v>
      </c>
      <c r="K2556" s="4">
        <v>0.47499999999999998</v>
      </c>
      <c r="L2556" s="4" t="s">
        <v>19</v>
      </c>
      <c r="M2556" s="4">
        <f>Inventory[[#This Row],[Daily_Demand]]*Inventory[[#This Row],[Lead_Time_Days]]</f>
        <v>420</v>
      </c>
      <c r="N2556" s="4">
        <f>MAX(0, Inventory[[#This Row],[Demand_Duration_Lead_time]]+Inventory[[#This Row],[Safety_Stock]]-Inventory[[#This Row],[Current_Inventory]])</f>
        <v>199</v>
      </c>
      <c r="O25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56" s="8">
        <f>Inventory[[#This Row],[Current_Inventory]]*Inventory[[#This Row],[Unit_Cost]]</f>
        <v>491934.19999999995</v>
      </c>
      <c r="Q2556" t="str">
        <f>IF(Inventory[[#This Row],[Stockout_Risk_Score]] &gt;= 0.8, "Critical",
   IF(Inventory[[#This Row],[Stockout_Risk_Score]] &gt;= 0.6, "High",
      IF(Inventory[[#This Row],[Stockout_Risk_Score]] &gt;= 0.3, "Medium", "Low")
   )
)</f>
        <v>Medium</v>
      </c>
      <c r="R2556">
        <f>Inventory[[#This Row],[Lead_Time_Days]]*0.8</f>
        <v>8</v>
      </c>
      <c r="S2556">
        <f>MAX(0,Inventory[[#This Row],[Daily_Demand]]*Inventory[[#This Row],[Adj_Lead_Time]]+Inventory[[#This Row],[Safety_Stock]]-Inventory[[#This Row],[Current_Inventory]])</f>
        <v>115</v>
      </c>
    </row>
    <row r="2557" spans="1:19" x14ac:dyDescent="0.25">
      <c r="A2557">
        <v>2556</v>
      </c>
      <c r="B2557" t="s">
        <v>2578</v>
      </c>
      <c r="C2557" s="4" t="s">
        <v>41</v>
      </c>
      <c r="D2557" t="s">
        <v>22</v>
      </c>
      <c r="E2557" s="4">
        <v>191</v>
      </c>
      <c r="F2557" s="4">
        <v>14</v>
      </c>
      <c r="G2557" s="4">
        <v>182</v>
      </c>
      <c r="H2557" s="4">
        <v>232</v>
      </c>
      <c r="I2557" s="4">
        <v>367</v>
      </c>
      <c r="J2557" s="6">
        <v>1955.35</v>
      </c>
      <c r="K2557" s="4">
        <v>9.8000000000000004E-2</v>
      </c>
      <c r="L2557" s="4" t="s">
        <v>15</v>
      </c>
      <c r="M2557" s="4">
        <f>Inventory[[#This Row],[Daily_Demand]]*Inventory[[#This Row],[Lead_Time_Days]]</f>
        <v>2674</v>
      </c>
      <c r="N2557" s="4">
        <f>MAX(0, Inventory[[#This Row],[Demand_Duration_Lead_time]]+Inventory[[#This Row],[Safety_Stock]]-Inventory[[#This Row],[Current_Inventory]])</f>
        <v>2724</v>
      </c>
      <c r="O25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57" s="8">
        <f>Inventory[[#This Row],[Current_Inventory]]*Inventory[[#This Row],[Unit_Cost]]</f>
        <v>355873.7</v>
      </c>
      <c r="Q2557" t="str">
        <f>IF(Inventory[[#This Row],[Stockout_Risk_Score]] &gt;= 0.8, "Critical",
   IF(Inventory[[#This Row],[Stockout_Risk_Score]] &gt;= 0.6, "High",
      IF(Inventory[[#This Row],[Stockout_Risk_Score]] &gt;= 0.3, "Medium", "Low")
   )
)</f>
        <v>Low</v>
      </c>
      <c r="R2557">
        <f>Inventory[[#This Row],[Lead_Time_Days]]*0.8</f>
        <v>11.200000000000001</v>
      </c>
      <c r="S2557">
        <f>MAX(0,Inventory[[#This Row],[Daily_Demand]]*Inventory[[#This Row],[Adj_Lead_Time]]+Inventory[[#This Row],[Safety_Stock]]-Inventory[[#This Row],[Current_Inventory]])</f>
        <v>2189.2000000000003</v>
      </c>
    </row>
    <row r="2558" spans="1:19" x14ac:dyDescent="0.25">
      <c r="A2558">
        <v>2557</v>
      </c>
      <c r="B2558" t="s">
        <v>2579</v>
      </c>
      <c r="C2558" s="4" t="s">
        <v>17</v>
      </c>
      <c r="D2558" t="s">
        <v>14</v>
      </c>
      <c r="E2558" s="4">
        <v>47</v>
      </c>
      <c r="F2558" s="4">
        <v>9</v>
      </c>
      <c r="G2558" s="4">
        <v>59</v>
      </c>
      <c r="H2558" s="4">
        <v>278</v>
      </c>
      <c r="I2558" s="4">
        <v>343</v>
      </c>
      <c r="J2558" s="6">
        <v>692.92</v>
      </c>
      <c r="K2558" s="4">
        <v>0.17299999999999999</v>
      </c>
      <c r="L2558" s="4" t="s">
        <v>19</v>
      </c>
      <c r="M2558" s="4">
        <f>Inventory[[#This Row],[Daily_Demand]]*Inventory[[#This Row],[Lead_Time_Days]]</f>
        <v>423</v>
      </c>
      <c r="N2558" s="4">
        <f>MAX(0, Inventory[[#This Row],[Demand_Duration_Lead_time]]+Inventory[[#This Row],[Safety_Stock]]-Inventory[[#This Row],[Current_Inventory]])</f>
        <v>642</v>
      </c>
      <c r="O25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58" s="8">
        <f>Inventory[[#This Row],[Current_Inventory]]*Inventory[[#This Row],[Unit_Cost]]</f>
        <v>40882.28</v>
      </c>
      <c r="Q2558" t="str">
        <f>IF(Inventory[[#This Row],[Stockout_Risk_Score]] &gt;= 0.8, "Critical",
   IF(Inventory[[#This Row],[Stockout_Risk_Score]] &gt;= 0.6, "High",
      IF(Inventory[[#This Row],[Stockout_Risk_Score]] &gt;= 0.3, "Medium", "Low")
   )
)</f>
        <v>Low</v>
      </c>
      <c r="R2558">
        <f>Inventory[[#This Row],[Lead_Time_Days]]*0.8</f>
        <v>7.2</v>
      </c>
      <c r="S2558">
        <f>MAX(0,Inventory[[#This Row],[Daily_Demand]]*Inventory[[#This Row],[Adj_Lead_Time]]+Inventory[[#This Row],[Safety_Stock]]-Inventory[[#This Row],[Current_Inventory]])</f>
        <v>557.40000000000009</v>
      </c>
    </row>
    <row r="2559" spans="1:19" x14ac:dyDescent="0.25">
      <c r="A2559">
        <v>2558</v>
      </c>
      <c r="B2559" t="s">
        <v>2580</v>
      </c>
      <c r="C2559" s="4" t="s">
        <v>26</v>
      </c>
      <c r="D2559" t="s">
        <v>22</v>
      </c>
      <c r="E2559" s="4">
        <v>107</v>
      </c>
      <c r="F2559" s="4">
        <v>13</v>
      </c>
      <c r="G2559" s="4">
        <v>785</v>
      </c>
      <c r="H2559" s="4">
        <v>83</v>
      </c>
      <c r="I2559" s="4">
        <v>258</v>
      </c>
      <c r="J2559" s="6">
        <v>1365.84</v>
      </c>
      <c r="K2559" s="4">
        <v>6.2E-2</v>
      </c>
      <c r="L2559" s="4" t="s">
        <v>19</v>
      </c>
      <c r="M2559" s="4">
        <f>Inventory[[#This Row],[Daily_Demand]]*Inventory[[#This Row],[Lead_Time_Days]]</f>
        <v>1391</v>
      </c>
      <c r="N2559" s="4">
        <f>MAX(0, Inventory[[#This Row],[Demand_Duration_Lead_time]]+Inventory[[#This Row],[Safety_Stock]]-Inventory[[#This Row],[Current_Inventory]])</f>
        <v>689</v>
      </c>
      <c r="O25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59" s="8">
        <f>Inventory[[#This Row],[Current_Inventory]]*Inventory[[#This Row],[Unit_Cost]]</f>
        <v>1072184.3999999999</v>
      </c>
      <c r="Q2559" t="str">
        <f>IF(Inventory[[#This Row],[Stockout_Risk_Score]] &gt;= 0.8, "Critical",
   IF(Inventory[[#This Row],[Stockout_Risk_Score]] &gt;= 0.6, "High",
      IF(Inventory[[#This Row],[Stockout_Risk_Score]] &gt;= 0.3, "Medium", "Low")
   )
)</f>
        <v>Low</v>
      </c>
      <c r="R2559">
        <f>Inventory[[#This Row],[Lead_Time_Days]]*0.8</f>
        <v>10.4</v>
      </c>
      <c r="S2559">
        <f>MAX(0,Inventory[[#This Row],[Daily_Demand]]*Inventory[[#This Row],[Adj_Lead_Time]]+Inventory[[#This Row],[Safety_Stock]]-Inventory[[#This Row],[Current_Inventory]])</f>
        <v>410.79999999999995</v>
      </c>
    </row>
    <row r="2560" spans="1:19" x14ac:dyDescent="0.25">
      <c r="A2560">
        <v>2559</v>
      </c>
      <c r="B2560" t="s">
        <v>2581</v>
      </c>
      <c r="C2560" s="4" t="s">
        <v>17</v>
      </c>
      <c r="D2560" t="s">
        <v>22</v>
      </c>
      <c r="E2560" s="4">
        <v>118</v>
      </c>
      <c r="F2560" s="4">
        <v>4</v>
      </c>
      <c r="G2560" s="4">
        <v>104</v>
      </c>
      <c r="H2560" s="4">
        <v>123</v>
      </c>
      <c r="I2560" s="4">
        <v>376</v>
      </c>
      <c r="J2560" s="6">
        <v>386.39</v>
      </c>
      <c r="K2560" s="4">
        <v>0.56000000000000005</v>
      </c>
      <c r="L2560" s="4" t="s">
        <v>27</v>
      </c>
      <c r="M2560" s="4">
        <f>Inventory[[#This Row],[Daily_Demand]]*Inventory[[#This Row],[Lead_Time_Days]]</f>
        <v>472</v>
      </c>
      <c r="N2560" s="4">
        <f>MAX(0, Inventory[[#This Row],[Demand_Duration_Lead_time]]+Inventory[[#This Row],[Safety_Stock]]-Inventory[[#This Row],[Current_Inventory]])</f>
        <v>491</v>
      </c>
      <c r="O25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60" s="8">
        <f>Inventory[[#This Row],[Current_Inventory]]*Inventory[[#This Row],[Unit_Cost]]</f>
        <v>40184.559999999998</v>
      </c>
      <c r="Q2560" t="str">
        <f>IF(Inventory[[#This Row],[Stockout_Risk_Score]] &gt;= 0.8, "Critical",
   IF(Inventory[[#This Row],[Stockout_Risk_Score]] &gt;= 0.6, "High",
      IF(Inventory[[#This Row],[Stockout_Risk_Score]] &gt;= 0.3, "Medium", "Low")
   )
)</f>
        <v>Medium</v>
      </c>
      <c r="R2560">
        <f>Inventory[[#This Row],[Lead_Time_Days]]*0.8</f>
        <v>3.2</v>
      </c>
      <c r="S2560">
        <f>MAX(0,Inventory[[#This Row],[Daily_Demand]]*Inventory[[#This Row],[Adj_Lead_Time]]+Inventory[[#This Row],[Safety_Stock]]-Inventory[[#This Row],[Current_Inventory]])</f>
        <v>396.6</v>
      </c>
    </row>
    <row r="2561" spans="1:19" x14ac:dyDescent="0.25">
      <c r="A2561">
        <v>2560</v>
      </c>
      <c r="B2561" t="s">
        <v>2582</v>
      </c>
      <c r="C2561" s="4" t="s">
        <v>26</v>
      </c>
      <c r="D2561" t="s">
        <v>18</v>
      </c>
      <c r="E2561" s="4">
        <v>8</v>
      </c>
      <c r="F2561" s="4">
        <v>9</v>
      </c>
      <c r="G2561" s="4">
        <v>609</v>
      </c>
      <c r="H2561" s="4">
        <v>228</v>
      </c>
      <c r="I2561" s="4">
        <v>328</v>
      </c>
      <c r="J2561" s="6">
        <v>287.39</v>
      </c>
      <c r="K2561" s="4">
        <v>0.625</v>
      </c>
      <c r="L2561" s="4" t="s">
        <v>15</v>
      </c>
      <c r="M2561" s="4">
        <f>Inventory[[#This Row],[Daily_Demand]]*Inventory[[#This Row],[Lead_Time_Days]]</f>
        <v>72</v>
      </c>
      <c r="N2561" s="4">
        <f>MAX(0, Inventory[[#This Row],[Demand_Duration_Lead_time]]+Inventory[[#This Row],[Safety_Stock]]-Inventory[[#This Row],[Current_Inventory]])</f>
        <v>0</v>
      </c>
      <c r="O25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561" s="8">
        <f>Inventory[[#This Row],[Current_Inventory]]*Inventory[[#This Row],[Unit_Cost]]</f>
        <v>175020.50999999998</v>
      </c>
      <c r="Q2561" t="str">
        <f>IF(Inventory[[#This Row],[Stockout_Risk_Score]] &gt;= 0.8, "Critical",
   IF(Inventory[[#This Row],[Stockout_Risk_Score]] &gt;= 0.6, "High",
      IF(Inventory[[#This Row],[Stockout_Risk_Score]] &gt;= 0.3, "Medium", "Low")
   )
)</f>
        <v>High</v>
      </c>
      <c r="R2561">
        <f>Inventory[[#This Row],[Lead_Time_Days]]*0.8</f>
        <v>7.2</v>
      </c>
      <c r="S2561">
        <f>MAX(0,Inventory[[#This Row],[Daily_Demand]]*Inventory[[#This Row],[Adj_Lead_Time]]+Inventory[[#This Row],[Safety_Stock]]-Inventory[[#This Row],[Current_Inventory]])</f>
        <v>0</v>
      </c>
    </row>
    <row r="2562" spans="1:19" x14ac:dyDescent="0.25">
      <c r="A2562">
        <v>2561</v>
      </c>
      <c r="B2562" t="s">
        <v>2583</v>
      </c>
      <c r="C2562" s="4" t="s">
        <v>17</v>
      </c>
      <c r="D2562" t="s">
        <v>14</v>
      </c>
      <c r="E2562" s="4">
        <v>9</v>
      </c>
      <c r="F2562" s="4">
        <v>13</v>
      </c>
      <c r="G2562" s="4">
        <v>744</v>
      </c>
      <c r="H2562" s="4">
        <v>63</v>
      </c>
      <c r="I2562" s="4">
        <v>325</v>
      </c>
      <c r="J2562" s="6">
        <v>1578.1</v>
      </c>
      <c r="K2562" s="4">
        <v>0.91600000000000004</v>
      </c>
      <c r="L2562" s="4" t="s">
        <v>19</v>
      </c>
      <c r="M2562" s="4">
        <f>Inventory[[#This Row],[Daily_Demand]]*Inventory[[#This Row],[Lead_Time_Days]]</f>
        <v>117</v>
      </c>
      <c r="N2562" s="4">
        <f>MAX(0, Inventory[[#This Row],[Demand_Duration_Lead_time]]+Inventory[[#This Row],[Safety_Stock]]-Inventory[[#This Row],[Current_Inventory]])</f>
        <v>0</v>
      </c>
      <c r="O25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562" s="8">
        <f>Inventory[[#This Row],[Current_Inventory]]*Inventory[[#This Row],[Unit_Cost]]</f>
        <v>1174106.3999999999</v>
      </c>
      <c r="Q2562" t="str">
        <f>IF(Inventory[[#This Row],[Stockout_Risk_Score]] &gt;= 0.8, "Critical",
   IF(Inventory[[#This Row],[Stockout_Risk_Score]] &gt;= 0.6, "High",
      IF(Inventory[[#This Row],[Stockout_Risk_Score]] &gt;= 0.3, "Medium", "Low")
   )
)</f>
        <v>Critical</v>
      </c>
      <c r="R2562">
        <f>Inventory[[#This Row],[Lead_Time_Days]]*0.8</f>
        <v>10.4</v>
      </c>
      <c r="S2562">
        <f>MAX(0,Inventory[[#This Row],[Daily_Demand]]*Inventory[[#This Row],[Adj_Lead_Time]]+Inventory[[#This Row],[Safety_Stock]]-Inventory[[#This Row],[Current_Inventory]])</f>
        <v>0</v>
      </c>
    </row>
    <row r="2563" spans="1:19" x14ac:dyDescent="0.25">
      <c r="A2563">
        <v>2562</v>
      </c>
      <c r="B2563" t="s">
        <v>2584</v>
      </c>
      <c r="C2563" s="4" t="s">
        <v>21</v>
      </c>
      <c r="D2563" t="s">
        <v>14</v>
      </c>
      <c r="E2563" s="4">
        <v>72</v>
      </c>
      <c r="F2563" s="4">
        <v>5</v>
      </c>
      <c r="G2563" s="4">
        <v>786</v>
      </c>
      <c r="H2563" s="4">
        <v>209</v>
      </c>
      <c r="I2563" s="4">
        <v>358</v>
      </c>
      <c r="J2563" s="6">
        <v>1696.01</v>
      </c>
      <c r="K2563" s="4">
        <v>0.54200000000000004</v>
      </c>
      <c r="L2563" s="4" t="s">
        <v>19</v>
      </c>
      <c r="M2563" s="4">
        <f>Inventory[[#This Row],[Daily_Demand]]*Inventory[[#This Row],[Lead_Time_Days]]</f>
        <v>360</v>
      </c>
      <c r="N2563" s="4">
        <f>MAX(0, Inventory[[#This Row],[Demand_Duration_Lead_time]]+Inventory[[#This Row],[Safety_Stock]]-Inventory[[#This Row],[Current_Inventory]])</f>
        <v>0</v>
      </c>
      <c r="O25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63" s="8">
        <f>Inventory[[#This Row],[Current_Inventory]]*Inventory[[#This Row],[Unit_Cost]]</f>
        <v>1333063.8600000001</v>
      </c>
      <c r="Q2563" t="str">
        <f>IF(Inventory[[#This Row],[Stockout_Risk_Score]] &gt;= 0.8, "Critical",
   IF(Inventory[[#This Row],[Stockout_Risk_Score]] &gt;= 0.6, "High",
      IF(Inventory[[#This Row],[Stockout_Risk_Score]] &gt;= 0.3, "Medium", "Low")
   )
)</f>
        <v>Medium</v>
      </c>
      <c r="R2563">
        <f>Inventory[[#This Row],[Lead_Time_Days]]*0.8</f>
        <v>4</v>
      </c>
      <c r="S2563">
        <f>MAX(0,Inventory[[#This Row],[Daily_Demand]]*Inventory[[#This Row],[Adj_Lead_Time]]+Inventory[[#This Row],[Safety_Stock]]-Inventory[[#This Row],[Current_Inventory]])</f>
        <v>0</v>
      </c>
    </row>
    <row r="2564" spans="1:19" x14ac:dyDescent="0.25">
      <c r="A2564">
        <v>2563</v>
      </c>
      <c r="B2564" t="s">
        <v>2585</v>
      </c>
      <c r="C2564" s="4" t="s">
        <v>26</v>
      </c>
      <c r="D2564" t="s">
        <v>18</v>
      </c>
      <c r="E2564" s="4">
        <v>127</v>
      </c>
      <c r="F2564" s="4">
        <v>7</v>
      </c>
      <c r="G2564" s="4">
        <v>110</v>
      </c>
      <c r="H2564" s="4">
        <v>140</v>
      </c>
      <c r="I2564" s="4">
        <v>326</v>
      </c>
      <c r="J2564" s="6">
        <v>1353.21</v>
      </c>
      <c r="K2564" s="4">
        <v>0.26100000000000001</v>
      </c>
      <c r="L2564" s="4" t="s">
        <v>27</v>
      </c>
      <c r="M2564" s="4">
        <f>Inventory[[#This Row],[Daily_Demand]]*Inventory[[#This Row],[Lead_Time_Days]]</f>
        <v>889</v>
      </c>
      <c r="N2564" s="4">
        <f>MAX(0, Inventory[[#This Row],[Demand_Duration_Lead_time]]+Inventory[[#This Row],[Safety_Stock]]-Inventory[[#This Row],[Current_Inventory]])</f>
        <v>919</v>
      </c>
      <c r="O25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64" s="8">
        <f>Inventory[[#This Row],[Current_Inventory]]*Inventory[[#This Row],[Unit_Cost]]</f>
        <v>148853.1</v>
      </c>
      <c r="Q2564" t="str">
        <f>IF(Inventory[[#This Row],[Stockout_Risk_Score]] &gt;= 0.8, "Critical",
   IF(Inventory[[#This Row],[Stockout_Risk_Score]] &gt;= 0.6, "High",
      IF(Inventory[[#This Row],[Stockout_Risk_Score]] &gt;= 0.3, "Medium", "Low")
   )
)</f>
        <v>Low</v>
      </c>
      <c r="R2564">
        <f>Inventory[[#This Row],[Lead_Time_Days]]*0.8</f>
        <v>5.6000000000000005</v>
      </c>
      <c r="S2564">
        <f>MAX(0,Inventory[[#This Row],[Daily_Demand]]*Inventory[[#This Row],[Adj_Lead_Time]]+Inventory[[#This Row],[Safety_Stock]]-Inventory[[#This Row],[Current_Inventory]])</f>
        <v>741.2</v>
      </c>
    </row>
    <row r="2565" spans="1:19" x14ac:dyDescent="0.25">
      <c r="A2565">
        <v>2564</v>
      </c>
      <c r="B2565" t="s">
        <v>2586</v>
      </c>
      <c r="C2565" s="4" t="s">
        <v>17</v>
      </c>
      <c r="D2565" t="s">
        <v>22</v>
      </c>
      <c r="E2565" s="4">
        <v>177</v>
      </c>
      <c r="F2565" s="4">
        <v>13</v>
      </c>
      <c r="G2565" s="4">
        <v>503</v>
      </c>
      <c r="H2565" s="4">
        <v>201</v>
      </c>
      <c r="I2565" s="4">
        <v>125</v>
      </c>
      <c r="J2565" s="6">
        <v>358.48</v>
      </c>
      <c r="K2565" s="4">
        <v>5.8999999999999997E-2</v>
      </c>
      <c r="L2565" s="4" t="s">
        <v>27</v>
      </c>
      <c r="M2565" s="4">
        <f>Inventory[[#This Row],[Daily_Demand]]*Inventory[[#This Row],[Lead_Time_Days]]</f>
        <v>2301</v>
      </c>
      <c r="N2565" s="4">
        <f>MAX(0, Inventory[[#This Row],[Demand_Duration_Lead_time]]+Inventory[[#This Row],[Safety_Stock]]-Inventory[[#This Row],[Current_Inventory]])</f>
        <v>1999</v>
      </c>
      <c r="O25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65" s="8">
        <f>Inventory[[#This Row],[Current_Inventory]]*Inventory[[#This Row],[Unit_Cost]]</f>
        <v>180315.44</v>
      </c>
      <c r="Q2565" t="str">
        <f>IF(Inventory[[#This Row],[Stockout_Risk_Score]] &gt;= 0.8, "Critical",
   IF(Inventory[[#This Row],[Stockout_Risk_Score]] &gt;= 0.6, "High",
      IF(Inventory[[#This Row],[Stockout_Risk_Score]] &gt;= 0.3, "Medium", "Low")
   )
)</f>
        <v>Low</v>
      </c>
      <c r="R2565">
        <f>Inventory[[#This Row],[Lead_Time_Days]]*0.8</f>
        <v>10.4</v>
      </c>
      <c r="S2565">
        <f>MAX(0,Inventory[[#This Row],[Daily_Demand]]*Inventory[[#This Row],[Adj_Lead_Time]]+Inventory[[#This Row],[Safety_Stock]]-Inventory[[#This Row],[Current_Inventory]])</f>
        <v>1538.8</v>
      </c>
    </row>
    <row r="2566" spans="1:19" x14ac:dyDescent="0.25">
      <c r="A2566">
        <v>2565</v>
      </c>
      <c r="B2566" t="s">
        <v>2587</v>
      </c>
      <c r="C2566" s="4" t="s">
        <v>41</v>
      </c>
      <c r="D2566" t="s">
        <v>14</v>
      </c>
      <c r="E2566" s="4">
        <v>84</v>
      </c>
      <c r="F2566" s="4">
        <v>11</v>
      </c>
      <c r="G2566" s="4">
        <v>404</v>
      </c>
      <c r="H2566" s="4">
        <v>188</v>
      </c>
      <c r="I2566" s="4">
        <v>347</v>
      </c>
      <c r="J2566" s="6">
        <v>519.15</v>
      </c>
      <c r="K2566" s="4">
        <v>0.88500000000000001</v>
      </c>
      <c r="L2566" s="4" t="s">
        <v>27</v>
      </c>
      <c r="M2566" s="4">
        <f>Inventory[[#This Row],[Daily_Demand]]*Inventory[[#This Row],[Lead_Time_Days]]</f>
        <v>924</v>
      </c>
      <c r="N2566" s="4">
        <f>MAX(0, Inventory[[#This Row],[Demand_Duration_Lead_time]]+Inventory[[#This Row],[Safety_Stock]]-Inventory[[#This Row],[Current_Inventory]])</f>
        <v>708</v>
      </c>
      <c r="O25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66" s="8">
        <f>Inventory[[#This Row],[Current_Inventory]]*Inventory[[#This Row],[Unit_Cost]]</f>
        <v>209736.59999999998</v>
      </c>
      <c r="Q2566" t="str">
        <f>IF(Inventory[[#This Row],[Stockout_Risk_Score]] &gt;= 0.8, "Critical",
   IF(Inventory[[#This Row],[Stockout_Risk_Score]] &gt;= 0.6, "High",
      IF(Inventory[[#This Row],[Stockout_Risk_Score]] &gt;= 0.3, "Medium", "Low")
   )
)</f>
        <v>Critical</v>
      </c>
      <c r="R2566">
        <f>Inventory[[#This Row],[Lead_Time_Days]]*0.8</f>
        <v>8.8000000000000007</v>
      </c>
      <c r="S2566">
        <f>MAX(0,Inventory[[#This Row],[Daily_Demand]]*Inventory[[#This Row],[Adj_Lead_Time]]+Inventory[[#This Row],[Safety_Stock]]-Inventory[[#This Row],[Current_Inventory]])</f>
        <v>523.20000000000005</v>
      </c>
    </row>
    <row r="2567" spans="1:19" x14ac:dyDescent="0.25">
      <c r="A2567">
        <v>2566</v>
      </c>
      <c r="B2567" t="s">
        <v>2588</v>
      </c>
      <c r="C2567" s="4" t="s">
        <v>21</v>
      </c>
      <c r="D2567" t="s">
        <v>22</v>
      </c>
      <c r="E2567" s="4">
        <v>157</v>
      </c>
      <c r="F2567" s="4">
        <v>3</v>
      </c>
      <c r="G2567" s="4">
        <v>212</v>
      </c>
      <c r="H2567" s="4">
        <v>296</v>
      </c>
      <c r="I2567" s="4">
        <v>362</v>
      </c>
      <c r="J2567" s="6">
        <v>1826.79</v>
      </c>
      <c r="K2567" s="4">
        <v>0.47899999999999998</v>
      </c>
      <c r="L2567" s="4" t="s">
        <v>15</v>
      </c>
      <c r="M2567" s="4">
        <f>Inventory[[#This Row],[Daily_Demand]]*Inventory[[#This Row],[Lead_Time_Days]]</f>
        <v>471</v>
      </c>
      <c r="N2567" s="4">
        <f>MAX(0, Inventory[[#This Row],[Demand_Duration_Lead_time]]+Inventory[[#This Row],[Safety_Stock]]-Inventory[[#This Row],[Current_Inventory]])</f>
        <v>555</v>
      </c>
      <c r="O25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67" s="8">
        <f>Inventory[[#This Row],[Current_Inventory]]*Inventory[[#This Row],[Unit_Cost]]</f>
        <v>387279.48</v>
      </c>
      <c r="Q2567" t="str">
        <f>IF(Inventory[[#This Row],[Stockout_Risk_Score]] &gt;= 0.8, "Critical",
   IF(Inventory[[#This Row],[Stockout_Risk_Score]] &gt;= 0.6, "High",
      IF(Inventory[[#This Row],[Stockout_Risk_Score]] &gt;= 0.3, "Medium", "Low")
   )
)</f>
        <v>Medium</v>
      </c>
      <c r="R2567">
        <f>Inventory[[#This Row],[Lead_Time_Days]]*0.8</f>
        <v>2.4000000000000004</v>
      </c>
      <c r="S2567">
        <f>MAX(0,Inventory[[#This Row],[Daily_Demand]]*Inventory[[#This Row],[Adj_Lead_Time]]+Inventory[[#This Row],[Safety_Stock]]-Inventory[[#This Row],[Current_Inventory]])</f>
        <v>460.80000000000007</v>
      </c>
    </row>
    <row r="2568" spans="1:19" x14ac:dyDescent="0.25">
      <c r="A2568">
        <v>2567</v>
      </c>
      <c r="B2568" t="s">
        <v>2589</v>
      </c>
      <c r="C2568" s="4" t="s">
        <v>21</v>
      </c>
      <c r="D2568" t="s">
        <v>18</v>
      </c>
      <c r="E2568" s="4">
        <v>15</v>
      </c>
      <c r="F2568" s="4">
        <v>9</v>
      </c>
      <c r="G2568" s="4">
        <v>272</v>
      </c>
      <c r="H2568" s="4">
        <v>249</v>
      </c>
      <c r="I2568" s="4">
        <v>396</v>
      </c>
      <c r="J2568" s="6">
        <v>612.97</v>
      </c>
      <c r="K2568" s="4">
        <v>0.73699999999999999</v>
      </c>
      <c r="L2568" s="4" t="s">
        <v>15</v>
      </c>
      <c r="M2568" s="4">
        <f>Inventory[[#This Row],[Daily_Demand]]*Inventory[[#This Row],[Lead_Time_Days]]</f>
        <v>135</v>
      </c>
      <c r="N2568" s="4">
        <f>MAX(0, Inventory[[#This Row],[Demand_Duration_Lead_time]]+Inventory[[#This Row],[Safety_Stock]]-Inventory[[#This Row],[Current_Inventory]])</f>
        <v>112</v>
      </c>
      <c r="O25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68" s="8">
        <f>Inventory[[#This Row],[Current_Inventory]]*Inventory[[#This Row],[Unit_Cost]]</f>
        <v>166727.84</v>
      </c>
      <c r="Q2568" t="str">
        <f>IF(Inventory[[#This Row],[Stockout_Risk_Score]] &gt;= 0.8, "Critical",
   IF(Inventory[[#This Row],[Stockout_Risk_Score]] &gt;= 0.6, "High",
      IF(Inventory[[#This Row],[Stockout_Risk_Score]] &gt;= 0.3, "Medium", "Low")
   )
)</f>
        <v>High</v>
      </c>
      <c r="R2568">
        <f>Inventory[[#This Row],[Lead_Time_Days]]*0.8</f>
        <v>7.2</v>
      </c>
      <c r="S2568">
        <f>MAX(0,Inventory[[#This Row],[Daily_Demand]]*Inventory[[#This Row],[Adj_Lead_Time]]+Inventory[[#This Row],[Safety_Stock]]-Inventory[[#This Row],[Current_Inventory]])</f>
        <v>85</v>
      </c>
    </row>
    <row r="2569" spans="1:19" x14ac:dyDescent="0.25">
      <c r="A2569">
        <v>2568</v>
      </c>
      <c r="B2569" t="s">
        <v>2590</v>
      </c>
      <c r="C2569" s="4" t="s">
        <v>41</v>
      </c>
      <c r="D2569" t="s">
        <v>22</v>
      </c>
      <c r="E2569" s="4">
        <v>161</v>
      </c>
      <c r="F2569" s="4">
        <v>14</v>
      </c>
      <c r="G2569" s="4">
        <v>674</v>
      </c>
      <c r="H2569" s="4">
        <v>254</v>
      </c>
      <c r="I2569" s="4">
        <v>161</v>
      </c>
      <c r="J2569" s="6">
        <v>1646.78</v>
      </c>
      <c r="K2569" s="4">
        <v>1.4999999999999999E-2</v>
      </c>
      <c r="L2569" s="4" t="s">
        <v>19</v>
      </c>
      <c r="M2569" s="4">
        <f>Inventory[[#This Row],[Daily_Demand]]*Inventory[[#This Row],[Lead_Time_Days]]</f>
        <v>2254</v>
      </c>
      <c r="N2569" s="4">
        <f>MAX(0, Inventory[[#This Row],[Demand_Duration_Lead_time]]+Inventory[[#This Row],[Safety_Stock]]-Inventory[[#This Row],[Current_Inventory]])</f>
        <v>1834</v>
      </c>
      <c r="O25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69" s="8">
        <f>Inventory[[#This Row],[Current_Inventory]]*Inventory[[#This Row],[Unit_Cost]]</f>
        <v>1109929.72</v>
      </c>
      <c r="Q2569" t="str">
        <f>IF(Inventory[[#This Row],[Stockout_Risk_Score]] &gt;= 0.8, "Critical",
   IF(Inventory[[#This Row],[Stockout_Risk_Score]] &gt;= 0.6, "High",
      IF(Inventory[[#This Row],[Stockout_Risk_Score]] &gt;= 0.3, "Medium", "Low")
   )
)</f>
        <v>Low</v>
      </c>
      <c r="R2569">
        <f>Inventory[[#This Row],[Lead_Time_Days]]*0.8</f>
        <v>11.200000000000001</v>
      </c>
      <c r="S2569">
        <f>MAX(0,Inventory[[#This Row],[Daily_Demand]]*Inventory[[#This Row],[Adj_Lead_Time]]+Inventory[[#This Row],[Safety_Stock]]-Inventory[[#This Row],[Current_Inventory]])</f>
        <v>1383.2000000000003</v>
      </c>
    </row>
    <row r="2570" spans="1:19" x14ac:dyDescent="0.25">
      <c r="A2570">
        <v>2569</v>
      </c>
      <c r="B2570" t="s">
        <v>2591</v>
      </c>
      <c r="C2570" s="4" t="s">
        <v>17</v>
      </c>
      <c r="D2570" t="s">
        <v>14</v>
      </c>
      <c r="E2570" s="4">
        <v>166</v>
      </c>
      <c r="F2570" s="4">
        <v>10</v>
      </c>
      <c r="G2570" s="4">
        <v>263</v>
      </c>
      <c r="H2570" s="4">
        <v>126</v>
      </c>
      <c r="I2570" s="4">
        <v>315</v>
      </c>
      <c r="J2570" s="6">
        <v>607.58000000000004</v>
      </c>
      <c r="K2570" s="4">
        <v>0.48799999999999999</v>
      </c>
      <c r="L2570" s="4" t="s">
        <v>15</v>
      </c>
      <c r="M2570" s="4">
        <f>Inventory[[#This Row],[Daily_Demand]]*Inventory[[#This Row],[Lead_Time_Days]]</f>
        <v>1660</v>
      </c>
      <c r="N2570" s="4">
        <f>MAX(0, Inventory[[#This Row],[Demand_Duration_Lead_time]]+Inventory[[#This Row],[Safety_Stock]]-Inventory[[#This Row],[Current_Inventory]])</f>
        <v>1523</v>
      </c>
      <c r="O25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70" s="8">
        <f>Inventory[[#This Row],[Current_Inventory]]*Inventory[[#This Row],[Unit_Cost]]</f>
        <v>159793.54</v>
      </c>
      <c r="Q2570" t="str">
        <f>IF(Inventory[[#This Row],[Stockout_Risk_Score]] &gt;= 0.8, "Critical",
   IF(Inventory[[#This Row],[Stockout_Risk_Score]] &gt;= 0.6, "High",
      IF(Inventory[[#This Row],[Stockout_Risk_Score]] &gt;= 0.3, "Medium", "Low")
   )
)</f>
        <v>Medium</v>
      </c>
      <c r="R2570">
        <f>Inventory[[#This Row],[Lead_Time_Days]]*0.8</f>
        <v>8</v>
      </c>
      <c r="S2570">
        <f>MAX(0,Inventory[[#This Row],[Daily_Demand]]*Inventory[[#This Row],[Adj_Lead_Time]]+Inventory[[#This Row],[Safety_Stock]]-Inventory[[#This Row],[Current_Inventory]])</f>
        <v>1191</v>
      </c>
    </row>
    <row r="2571" spans="1:19" x14ac:dyDescent="0.25">
      <c r="A2571">
        <v>2570</v>
      </c>
      <c r="B2571" t="s">
        <v>2592</v>
      </c>
      <c r="C2571" s="4" t="s">
        <v>13</v>
      </c>
      <c r="D2571" t="s">
        <v>22</v>
      </c>
      <c r="E2571" s="4">
        <v>146</v>
      </c>
      <c r="F2571" s="4">
        <v>8</v>
      </c>
      <c r="G2571" s="4">
        <v>743</v>
      </c>
      <c r="H2571" s="4">
        <v>217</v>
      </c>
      <c r="I2571" s="4">
        <v>121</v>
      </c>
      <c r="J2571" s="6">
        <v>1881.95</v>
      </c>
      <c r="K2571" s="4">
        <v>0.32600000000000001</v>
      </c>
      <c r="L2571" s="4" t="s">
        <v>27</v>
      </c>
      <c r="M2571" s="4">
        <f>Inventory[[#This Row],[Daily_Demand]]*Inventory[[#This Row],[Lead_Time_Days]]</f>
        <v>1168</v>
      </c>
      <c r="N2571" s="4">
        <f>MAX(0, Inventory[[#This Row],[Demand_Duration_Lead_time]]+Inventory[[#This Row],[Safety_Stock]]-Inventory[[#This Row],[Current_Inventory]])</f>
        <v>642</v>
      </c>
      <c r="O25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71" s="8">
        <f>Inventory[[#This Row],[Current_Inventory]]*Inventory[[#This Row],[Unit_Cost]]</f>
        <v>1398288.85</v>
      </c>
      <c r="Q2571" t="str">
        <f>IF(Inventory[[#This Row],[Stockout_Risk_Score]] &gt;= 0.8, "Critical",
   IF(Inventory[[#This Row],[Stockout_Risk_Score]] &gt;= 0.6, "High",
      IF(Inventory[[#This Row],[Stockout_Risk_Score]] &gt;= 0.3, "Medium", "Low")
   )
)</f>
        <v>Medium</v>
      </c>
      <c r="R2571">
        <f>Inventory[[#This Row],[Lead_Time_Days]]*0.8</f>
        <v>6.4</v>
      </c>
      <c r="S2571">
        <f>MAX(0,Inventory[[#This Row],[Daily_Demand]]*Inventory[[#This Row],[Adj_Lead_Time]]+Inventory[[#This Row],[Safety_Stock]]-Inventory[[#This Row],[Current_Inventory]])</f>
        <v>408.40000000000009</v>
      </c>
    </row>
    <row r="2572" spans="1:19" x14ac:dyDescent="0.25">
      <c r="A2572">
        <v>2571</v>
      </c>
      <c r="B2572" t="s">
        <v>2593</v>
      </c>
      <c r="C2572" s="4" t="s">
        <v>41</v>
      </c>
      <c r="D2572" t="s">
        <v>22</v>
      </c>
      <c r="E2572" s="4">
        <v>124</v>
      </c>
      <c r="F2572" s="4">
        <v>9</v>
      </c>
      <c r="G2572" s="4">
        <v>726</v>
      </c>
      <c r="H2572" s="4">
        <v>221</v>
      </c>
      <c r="I2572" s="4">
        <v>366</v>
      </c>
      <c r="J2572" s="6">
        <v>1833.18</v>
      </c>
      <c r="K2572" s="4">
        <v>0.03</v>
      </c>
      <c r="L2572" s="4" t="s">
        <v>27</v>
      </c>
      <c r="M2572" s="4">
        <f>Inventory[[#This Row],[Daily_Demand]]*Inventory[[#This Row],[Lead_Time_Days]]</f>
        <v>1116</v>
      </c>
      <c r="N2572" s="4">
        <f>MAX(0, Inventory[[#This Row],[Demand_Duration_Lead_time]]+Inventory[[#This Row],[Safety_Stock]]-Inventory[[#This Row],[Current_Inventory]])</f>
        <v>611</v>
      </c>
      <c r="O25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72" s="8">
        <f>Inventory[[#This Row],[Current_Inventory]]*Inventory[[#This Row],[Unit_Cost]]</f>
        <v>1330888.68</v>
      </c>
      <c r="Q2572" t="str">
        <f>IF(Inventory[[#This Row],[Stockout_Risk_Score]] &gt;= 0.8, "Critical",
   IF(Inventory[[#This Row],[Stockout_Risk_Score]] &gt;= 0.6, "High",
      IF(Inventory[[#This Row],[Stockout_Risk_Score]] &gt;= 0.3, "Medium", "Low")
   )
)</f>
        <v>Low</v>
      </c>
      <c r="R2572">
        <f>Inventory[[#This Row],[Lead_Time_Days]]*0.8</f>
        <v>7.2</v>
      </c>
      <c r="S2572">
        <f>MAX(0,Inventory[[#This Row],[Daily_Demand]]*Inventory[[#This Row],[Adj_Lead_Time]]+Inventory[[#This Row],[Safety_Stock]]-Inventory[[#This Row],[Current_Inventory]])</f>
        <v>387.80000000000018</v>
      </c>
    </row>
    <row r="2573" spans="1:19" x14ac:dyDescent="0.25">
      <c r="A2573">
        <v>2572</v>
      </c>
      <c r="B2573" t="s">
        <v>2594</v>
      </c>
      <c r="C2573" s="4" t="s">
        <v>17</v>
      </c>
      <c r="D2573" t="s">
        <v>14</v>
      </c>
      <c r="E2573" s="4">
        <v>156</v>
      </c>
      <c r="F2573" s="4">
        <v>8</v>
      </c>
      <c r="G2573" s="4">
        <v>289</v>
      </c>
      <c r="H2573" s="4">
        <v>268</v>
      </c>
      <c r="I2573" s="4">
        <v>70</v>
      </c>
      <c r="J2573" s="6">
        <v>134.36000000000001</v>
      </c>
      <c r="K2573" s="4">
        <v>0.77600000000000002</v>
      </c>
      <c r="L2573" s="4" t="s">
        <v>15</v>
      </c>
      <c r="M2573" s="4">
        <f>Inventory[[#This Row],[Daily_Demand]]*Inventory[[#This Row],[Lead_Time_Days]]</f>
        <v>1248</v>
      </c>
      <c r="N2573" s="4">
        <f>MAX(0, Inventory[[#This Row],[Demand_Duration_Lead_time]]+Inventory[[#This Row],[Safety_Stock]]-Inventory[[#This Row],[Current_Inventory]])</f>
        <v>1227</v>
      </c>
      <c r="O25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73" s="8">
        <f>Inventory[[#This Row],[Current_Inventory]]*Inventory[[#This Row],[Unit_Cost]]</f>
        <v>38830.04</v>
      </c>
      <c r="Q2573" t="str">
        <f>IF(Inventory[[#This Row],[Stockout_Risk_Score]] &gt;= 0.8, "Critical",
   IF(Inventory[[#This Row],[Stockout_Risk_Score]] &gt;= 0.6, "High",
      IF(Inventory[[#This Row],[Stockout_Risk_Score]] &gt;= 0.3, "Medium", "Low")
   )
)</f>
        <v>High</v>
      </c>
      <c r="R2573">
        <f>Inventory[[#This Row],[Lead_Time_Days]]*0.8</f>
        <v>6.4</v>
      </c>
      <c r="S2573">
        <f>MAX(0,Inventory[[#This Row],[Daily_Demand]]*Inventory[[#This Row],[Adj_Lead_Time]]+Inventory[[#This Row],[Safety_Stock]]-Inventory[[#This Row],[Current_Inventory]])</f>
        <v>977.40000000000009</v>
      </c>
    </row>
    <row r="2574" spans="1:19" x14ac:dyDescent="0.25">
      <c r="A2574">
        <v>2573</v>
      </c>
      <c r="B2574" t="s">
        <v>2595</v>
      </c>
      <c r="C2574" s="4" t="s">
        <v>41</v>
      </c>
      <c r="D2574" t="s">
        <v>14</v>
      </c>
      <c r="E2574" s="4">
        <v>191</v>
      </c>
      <c r="F2574" s="4">
        <v>12</v>
      </c>
      <c r="G2574" s="4">
        <v>38</v>
      </c>
      <c r="H2574" s="4">
        <v>172</v>
      </c>
      <c r="I2574" s="4">
        <v>237</v>
      </c>
      <c r="J2574" s="6">
        <v>1552.31</v>
      </c>
      <c r="K2574" s="4">
        <v>0.51300000000000001</v>
      </c>
      <c r="L2574" s="4" t="s">
        <v>19</v>
      </c>
      <c r="M2574" s="4">
        <f>Inventory[[#This Row],[Daily_Demand]]*Inventory[[#This Row],[Lead_Time_Days]]</f>
        <v>2292</v>
      </c>
      <c r="N2574" s="4">
        <f>MAX(0, Inventory[[#This Row],[Demand_Duration_Lead_time]]+Inventory[[#This Row],[Safety_Stock]]-Inventory[[#This Row],[Current_Inventory]])</f>
        <v>2426</v>
      </c>
      <c r="O25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74" s="8">
        <f>Inventory[[#This Row],[Current_Inventory]]*Inventory[[#This Row],[Unit_Cost]]</f>
        <v>58987.78</v>
      </c>
      <c r="Q2574" t="str">
        <f>IF(Inventory[[#This Row],[Stockout_Risk_Score]] &gt;= 0.8, "Critical",
   IF(Inventory[[#This Row],[Stockout_Risk_Score]] &gt;= 0.6, "High",
      IF(Inventory[[#This Row],[Stockout_Risk_Score]] &gt;= 0.3, "Medium", "Low")
   )
)</f>
        <v>Medium</v>
      </c>
      <c r="R2574">
        <f>Inventory[[#This Row],[Lead_Time_Days]]*0.8</f>
        <v>9.6000000000000014</v>
      </c>
      <c r="S2574">
        <f>MAX(0,Inventory[[#This Row],[Daily_Demand]]*Inventory[[#This Row],[Adj_Lead_Time]]+Inventory[[#This Row],[Safety_Stock]]-Inventory[[#This Row],[Current_Inventory]])</f>
        <v>1967.6000000000004</v>
      </c>
    </row>
    <row r="2575" spans="1:19" x14ac:dyDescent="0.25">
      <c r="A2575">
        <v>2574</v>
      </c>
      <c r="B2575" t="s">
        <v>2596</v>
      </c>
      <c r="C2575" s="4" t="s">
        <v>41</v>
      </c>
      <c r="D2575" t="s">
        <v>22</v>
      </c>
      <c r="E2575" s="4">
        <v>171</v>
      </c>
      <c r="F2575" s="4">
        <v>11</v>
      </c>
      <c r="G2575" s="4">
        <v>59</v>
      </c>
      <c r="H2575" s="4">
        <v>235</v>
      </c>
      <c r="I2575" s="4">
        <v>170</v>
      </c>
      <c r="J2575" s="6">
        <v>380.45</v>
      </c>
      <c r="K2575" s="4">
        <v>0.33300000000000002</v>
      </c>
      <c r="L2575" s="4" t="s">
        <v>19</v>
      </c>
      <c r="M2575" s="4">
        <f>Inventory[[#This Row],[Daily_Demand]]*Inventory[[#This Row],[Lead_Time_Days]]</f>
        <v>1881</v>
      </c>
      <c r="N2575" s="4">
        <f>MAX(0, Inventory[[#This Row],[Demand_Duration_Lead_time]]+Inventory[[#This Row],[Safety_Stock]]-Inventory[[#This Row],[Current_Inventory]])</f>
        <v>2057</v>
      </c>
      <c r="O25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75" s="8">
        <f>Inventory[[#This Row],[Current_Inventory]]*Inventory[[#This Row],[Unit_Cost]]</f>
        <v>22446.55</v>
      </c>
      <c r="Q2575" t="str">
        <f>IF(Inventory[[#This Row],[Stockout_Risk_Score]] &gt;= 0.8, "Critical",
   IF(Inventory[[#This Row],[Stockout_Risk_Score]] &gt;= 0.6, "High",
      IF(Inventory[[#This Row],[Stockout_Risk_Score]] &gt;= 0.3, "Medium", "Low")
   )
)</f>
        <v>Medium</v>
      </c>
      <c r="R2575">
        <f>Inventory[[#This Row],[Lead_Time_Days]]*0.8</f>
        <v>8.8000000000000007</v>
      </c>
      <c r="S2575">
        <f>MAX(0,Inventory[[#This Row],[Daily_Demand]]*Inventory[[#This Row],[Adj_Lead_Time]]+Inventory[[#This Row],[Safety_Stock]]-Inventory[[#This Row],[Current_Inventory]])</f>
        <v>1680.8000000000002</v>
      </c>
    </row>
    <row r="2576" spans="1:19" x14ac:dyDescent="0.25">
      <c r="A2576">
        <v>2575</v>
      </c>
      <c r="B2576" t="s">
        <v>2597</v>
      </c>
      <c r="C2576" s="4" t="s">
        <v>26</v>
      </c>
      <c r="D2576" t="s">
        <v>22</v>
      </c>
      <c r="E2576" s="4">
        <v>30</v>
      </c>
      <c r="F2576" s="4">
        <v>5</v>
      </c>
      <c r="G2576" s="4">
        <v>629</v>
      </c>
      <c r="H2576" s="4">
        <v>73</v>
      </c>
      <c r="I2576" s="4">
        <v>391</v>
      </c>
      <c r="J2576" s="6">
        <v>469.78</v>
      </c>
      <c r="K2576" s="4">
        <v>0.80600000000000005</v>
      </c>
      <c r="L2576" s="4" t="s">
        <v>19</v>
      </c>
      <c r="M2576" s="4">
        <f>Inventory[[#This Row],[Daily_Demand]]*Inventory[[#This Row],[Lead_Time_Days]]</f>
        <v>150</v>
      </c>
      <c r="N2576" s="4">
        <f>MAX(0, Inventory[[#This Row],[Demand_Duration_Lead_time]]+Inventory[[#This Row],[Safety_Stock]]-Inventory[[#This Row],[Current_Inventory]])</f>
        <v>0</v>
      </c>
      <c r="O25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576" s="8">
        <f>Inventory[[#This Row],[Current_Inventory]]*Inventory[[#This Row],[Unit_Cost]]</f>
        <v>295491.62</v>
      </c>
      <c r="Q2576" t="str">
        <f>IF(Inventory[[#This Row],[Stockout_Risk_Score]] &gt;= 0.8, "Critical",
   IF(Inventory[[#This Row],[Stockout_Risk_Score]] &gt;= 0.6, "High",
      IF(Inventory[[#This Row],[Stockout_Risk_Score]] &gt;= 0.3, "Medium", "Low")
   )
)</f>
        <v>Critical</v>
      </c>
      <c r="R2576">
        <f>Inventory[[#This Row],[Lead_Time_Days]]*0.8</f>
        <v>4</v>
      </c>
      <c r="S2576">
        <f>MAX(0,Inventory[[#This Row],[Daily_Demand]]*Inventory[[#This Row],[Adj_Lead_Time]]+Inventory[[#This Row],[Safety_Stock]]-Inventory[[#This Row],[Current_Inventory]])</f>
        <v>0</v>
      </c>
    </row>
    <row r="2577" spans="1:19" x14ac:dyDescent="0.25">
      <c r="A2577">
        <v>2576</v>
      </c>
      <c r="B2577" t="s">
        <v>2598</v>
      </c>
      <c r="C2577" s="4" t="s">
        <v>17</v>
      </c>
      <c r="D2577" t="s">
        <v>18</v>
      </c>
      <c r="E2577" s="4">
        <v>175</v>
      </c>
      <c r="F2577" s="4">
        <v>2</v>
      </c>
      <c r="G2577" s="4">
        <v>535</v>
      </c>
      <c r="H2577" s="4">
        <v>255</v>
      </c>
      <c r="I2577" s="4">
        <v>190</v>
      </c>
      <c r="J2577" s="6">
        <v>946.7</v>
      </c>
      <c r="K2577" s="4">
        <v>0.44700000000000001</v>
      </c>
      <c r="L2577" s="4" t="s">
        <v>19</v>
      </c>
      <c r="M2577" s="4">
        <f>Inventory[[#This Row],[Daily_Demand]]*Inventory[[#This Row],[Lead_Time_Days]]</f>
        <v>350</v>
      </c>
      <c r="N2577" s="4">
        <f>MAX(0, Inventory[[#This Row],[Demand_Duration_Lead_time]]+Inventory[[#This Row],[Safety_Stock]]-Inventory[[#This Row],[Current_Inventory]])</f>
        <v>70</v>
      </c>
      <c r="O25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77" s="8">
        <f>Inventory[[#This Row],[Current_Inventory]]*Inventory[[#This Row],[Unit_Cost]]</f>
        <v>506484.5</v>
      </c>
      <c r="Q2577" t="str">
        <f>IF(Inventory[[#This Row],[Stockout_Risk_Score]] &gt;= 0.8, "Critical",
   IF(Inventory[[#This Row],[Stockout_Risk_Score]] &gt;= 0.6, "High",
      IF(Inventory[[#This Row],[Stockout_Risk_Score]] &gt;= 0.3, "Medium", "Low")
   )
)</f>
        <v>Medium</v>
      </c>
      <c r="R2577">
        <f>Inventory[[#This Row],[Lead_Time_Days]]*0.8</f>
        <v>1.6</v>
      </c>
      <c r="S2577">
        <f>MAX(0,Inventory[[#This Row],[Daily_Demand]]*Inventory[[#This Row],[Adj_Lead_Time]]+Inventory[[#This Row],[Safety_Stock]]-Inventory[[#This Row],[Current_Inventory]])</f>
        <v>0</v>
      </c>
    </row>
    <row r="2578" spans="1:19" x14ac:dyDescent="0.25">
      <c r="A2578">
        <v>2577</v>
      </c>
      <c r="B2578" t="s">
        <v>2599</v>
      </c>
      <c r="C2578" s="4" t="s">
        <v>13</v>
      </c>
      <c r="D2578" t="s">
        <v>14</v>
      </c>
      <c r="E2578" s="4">
        <v>40</v>
      </c>
      <c r="F2578" s="4">
        <v>4</v>
      </c>
      <c r="G2578" s="4">
        <v>52</v>
      </c>
      <c r="H2578" s="4">
        <v>27</v>
      </c>
      <c r="I2578" s="4">
        <v>353</v>
      </c>
      <c r="J2578" s="6">
        <v>1173.82</v>
      </c>
      <c r="K2578" s="4">
        <v>3.0000000000000001E-3</v>
      </c>
      <c r="L2578" s="4" t="s">
        <v>27</v>
      </c>
      <c r="M2578" s="4">
        <f>Inventory[[#This Row],[Daily_Demand]]*Inventory[[#This Row],[Lead_Time_Days]]</f>
        <v>160</v>
      </c>
      <c r="N2578" s="4">
        <f>MAX(0, Inventory[[#This Row],[Demand_Duration_Lead_time]]+Inventory[[#This Row],[Safety_Stock]]-Inventory[[#This Row],[Current_Inventory]])</f>
        <v>135</v>
      </c>
      <c r="O25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78" s="8">
        <f>Inventory[[#This Row],[Current_Inventory]]*Inventory[[#This Row],[Unit_Cost]]</f>
        <v>61038.64</v>
      </c>
      <c r="Q2578" t="str">
        <f>IF(Inventory[[#This Row],[Stockout_Risk_Score]] &gt;= 0.8, "Critical",
   IF(Inventory[[#This Row],[Stockout_Risk_Score]] &gt;= 0.6, "High",
      IF(Inventory[[#This Row],[Stockout_Risk_Score]] &gt;= 0.3, "Medium", "Low")
   )
)</f>
        <v>Low</v>
      </c>
      <c r="R2578">
        <f>Inventory[[#This Row],[Lead_Time_Days]]*0.8</f>
        <v>3.2</v>
      </c>
      <c r="S2578">
        <f>MAX(0,Inventory[[#This Row],[Daily_Demand]]*Inventory[[#This Row],[Adj_Lead_Time]]+Inventory[[#This Row],[Safety_Stock]]-Inventory[[#This Row],[Current_Inventory]])</f>
        <v>103</v>
      </c>
    </row>
    <row r="2579" spans="1:19" x14ac:dyDescent="0.25">
      <c r="A2579">
        <v>2578</v>
      </c>
      <c r="B2579" t="s">
        <v>2600</v>
      </c>
      <c r="C2579" s="4" t="s">
        <v>26</v>
      </c>
      <c r="D2579" t="s">
        <v>22</v>
      </c>
      <c r="E2579" s="4">
        <v>171</v>
      </c>
      <c r="F2579" s="4">
        <v>8</v>
      </c>
      <c r="G2579" s="4">
        <v>696</v>
      </c>
      <c r="H2579" s="4">
        <v>43</v>
      </c>
      <c r="I2579" s="4">
        <v>253</v>
      </c>
      <c r="J2579" s="6">
        <v>685.31</v>
      </c>
      <c r="K2579" s="4">
        <v>0.94399999999999995</v>
      </c>
      <c r="L2579" s="4" t="s">
        <v>15</v>
      </c>
      <c r="M2579" s="4">
        <f>Inventory[[#This Row],[Daily_Demand]]*Inventory[[#This Row],[Lead_Time_Days]]</f>
        <v>1368</v>
      </c>
      <c r="N2579" s="4">
        <f>MAX(0, Inventory[[#This Row],[Demand_Duration_Lead_time]]+Inventory[[#This Row],[Safety_Stock]]-Inventory[[#This Row],[Current_Inventory]])</f>
        <v>715</v>
      </c>
      <c r="O25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79" s="8">
        <f>Inventory[[#This Row],[Current_Inventory]]*Inventory[[#This Row],[Unit_Cost]]</f>
        <v>476975.75999999995</v>
      </c>
      <c r="Q2579" t="str">
        <f>IF(Inventory[[#This Row],[Stockout_Risk_Score]] &gt;= 0.8, "Critical",
   IF(Inventory[[#This Row],[Stockout_Risk_Score]] &gt;= 0.6, "High",
      IF(Inventory[[#This Row],[Stockout_Risk_Score]] &gt;= 0.3, "Medium", "Low")
   )
)</f>
        <v>Critical</v>
      </c>
      <c r="R2579">
        <f>Inventory[[#This Row],[Lead_Time_Days]]*0.8</f>
        <v>6.4</v>
      </c>
      <c r="S2579">
        <f>MAX(0,Inventory[[#This Row],[Daily_Demand]]*Inventory[[#This Row],[Adj_Lead_Time]]+Inventory[[#This Row],[Safety_Stock]]-Inventory[[#This Row],[Current_Inventory]])</f>
        <v>441.40000000000009</v>
      </c>
    </row>
    <row r="2580" spans="1:19" x14ac:dyDescent="0.25">
      <c r="A2580">
        <v>2579</v>
      </c>
      <c r="B2580" t="s">
        <v>2601</v>
      </c>
      <c r="C2580" s="4" t="s">
        <v>41</v>
      </c>
      <c r="D2580" t="s">
        <v>14</v>
      </c>
      <c r="E2580" s="4">
        <v>193</v>
      </c>
      <c r="F2580" s="4">
        <v>12</v>
      </c>
      <c r="G2580" s="4">
        <v>469</v>
      </c>
      <c r="H2580" s="4">
        <v>190</v>
      </c>
      <c r="I2580" s="4">
        <v>258</v>
      </c>
      <c r="J2580" s="6">
        <v>1172</v>
      </c>
      <c r="K2580" s="4">
        <v>0.25600000000000001</v>
      </c>
      <c r="L2580" s="4" t="s">
        <v>27</v>
      </c>
      <c r="M2580" s="4">
        <f>Inventory[[#This Row],[Daily_Demand]]*Inventory[[#This Row],[Lead_Time_Days]]</f>
        <v>2316</v>
      </c>
      <c r="N2580" s="4">
        <f>MAX(0, Inventory[[#This Row],[Demand_Duration_Lead_time]]+Inventory[[#This Row],[Safety_Stock]]-Inventory[[#This Row],[Current_Inventory]])</f>
        <v>2037</v>
      </c>
      <c r="O25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80" s="8">
        <f>Inventory[[#This Row],[Current_Inventory]]*Inventory[[#This Row],[Unit_Cost]]</f>
        <v>549668</v>
      </c>
      <c r="Q2580" t="str">
        <f>IF(Inventory[[#This Row],[Stockout_Risk_Score]] &gt;= 0.8, "Critical",
   IF(Inventory[[#This Row],[Stockout_Risk_Score]] &gt;= 0.6, "High",
      IF(Inventory[[#This Row],[Stockout_Risk_Score]] &gt;= 0.3, "Medium", "Low")
   )
)</f>
        <v>Low</v>
      </c>
      <c r="R2580">
        <f>Inventory[[#This Row],[Lead_Time_Days]]*0.8</f>
        <v>9.6000000000000014</v>
      </c>
      <c r="S2580">
        <f>MAX(0,Inventory[[#This Row],[Daily_Demand]]*Inventory[[#This Row],[Adj_Lead_Time]]+Inventory[[#This Row],[Safety_Stock]]-Inventory[[#This Row],[Current_Inventory]])</f>
        <v>1573.8000000000002</v>
      </c>
    </row>
    <row r="2581" spans="1:19" x14ac:dyDescent="0.25">
      <c r="A2581">
        <v>2580</v>
      </c>
      <c r="B2581" t="s">
        <v>2602</v>
      </c>
      <c r="C2581" s="4" t="s">
        <v>41</v>
      </c>
      <c r="D2581" t="s">
        <v>18</v>
      </c>
      <c r="E2581" s="4">
        <v>148</v>
      </c>
      <c r="F2581" s="4">
        <v>12</v>
      </c>
      <c r="G2581" s="4">
        <v>558</v>
      </c>
      <c r="H2581" s="4">
        <v>203</v>
      </c>
      <c r="I2581" s="4">
        <v>58</v>
      </c>
      <c r="J2581" s="6">
        <v>382.78</v>
      </c>
      <c r="K2581" s="4">
        <v>0.83099999999999996</v>
      </c>
      <c r="L2581" s="4" t="s">
        <v>19</v>
      </c>
      <c r="M2581" s="4">
        <f>Inventory[[#This Row],[Daily_Demand]]*Inventory[[#This Row],[Lead_Time_Days]]</f>
        <v>1776</v>
      </c>
      <c r="N2581" s="4">
        <f>MAX(0, Inventory[[#This Row],[Demand_Duration_Lead_time]]+Inventory[[#This Row],[Safety_Stock]]-Inventory[[#This Row],[Current_Inventory]])</f>
        <v>1421</v>
      </c>
      <c r="O25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81" s="8">
        <f>Inventory[[#This Row],[Current_Inventory]]*Inventory[[#This Row],[Unit_Cost]]</f>
        <v>213591.24</v>
      </c>
      <c r="Q2581" t="str">
        <f>IF(Inventory[[#This Row],[Stockout_Risk_Score]] &gt;= 0.8, "Critical",
   IF(Inventory[[#This Row],[Stockout_Risk_Score]] &gt;= 0.6, "High",
      IF(Inventory[[#This Row],[Stockout_Risk_Score]] &gt;= 0.3, "Medium", "Low")
   )
)</f>
        <v>Critical</v>
      </c>
      <c r="R2581">
        <f>Inventory[[#This Row],[Lead_Time_Days]]*0.8</f>
        <v>9.6000000000000014</v>
      </c>
      <c r="S2581">
        <f>MAX(0,Inventory[[#This Row],[Daily_Demand]]*Inventory[[#This Row],[Adj_Lead_Time]]+Inventory[[#This Row],[Safety_Stock]]-Inventory[[#This Row],[Current_Inventory]])</f>
        <v>1065.8000000000002</v>
      </c>
    </row>
    <row r="2582" spans="1:19" x14ac:dyDescent="0.25">
      <c r="A2582">
        <v>2581</v>
      </c>
      <c r="B2582" t="s">
        <v>2603</v>
      </c>
      <c r="C2582" s="4" t="s">
        <v>41</v>
      </c>
      <c r="D2582" t="s">
        <v>22</v>
      </c>
      <c r="E2582" s="4">
        <v>126</v>
      </c>
      <c r="F2582" s="4">
        <v>8</v>
      </c>
      <c r="G2582" s="4">
        <v>704</v>
      </c>
      <c r="H2582" s="4">
        <v>201</v>
      </c>
      <c r="I2582" s="4">
        <v>234</v>
      </c>
      <c r="J2582" s="6">
        <v>93.56</v>
      </c>
      <c r="K2582" s="4">
        <v>0.81599999999999995</v>
      </c>
      <c r="L2582" s="4" t="s">
        <v>19</v>
      </c>
      <c r="M2582" s="4">
        <f>Inventory[[#This Row],[Daily_Demand]]*Inventory[[#This Row],[Lead_Time_Days]]</f>
        <v>1008</v>
      </c>
      <c r="N2582" s="4">
        <f>MAX(0, Inventory[[#This Row],[Demand_Duration_Lead_time]]+Inventory[[#This Row],[Safety_Stock]]-Inventory[[#This Row],[Current_Inventory]])</f>
        <v>505</v>
      </c>
      <c r="O25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82" s="8">
        <f>Inventory[[#This Row],[Current_Inventory]]*Inventory[[#This Row],[Unit_Cost]]</f>
        <v>65866.240000000005</v>
      </c>
      <c r="Q2582" t="str">
        <f>IF(Inventory[[#This Row],[Stockout_Risk_Score]] &gt;= 0.8, "Critical",
   IF(Inventory[[#This Row],[Stockout_Risk_Score]] &gt;= 0.6, "High",
      IF(Inventory[[#This Row],[Stockout_Risk_Score]] &gt;= 0.3, "Medium", "Low")
   )
)</f>
        <v>Critical</v>
      </c>
      <c r="R2582">
        <f>Inventory[[#This Row],[Lead_Time_Days]]*0.8</f>
        <v>6.4</v>
      </c>
      <c r="S2582">
        <f>MAX(0,Inventory[[#This Row],[Daily_Demand]]*Inventory[[#This Row],[Adj_Lead_Time]]+Inventory[[#This Row],[Safety_Stock]]-Inventory[[#This Row],[Current_Inventory]])</f>
        <v>303.40000000000009</v>
      </c>
    </row>
    <row r="2583" spans="1:19" x14ac:dyDescent="0.25">
      <c r="A2583">
        <v>2582</v>
      </c>
      <c r="B2583" t="s">
        <v>2604</v>
      </c>
      <c r="C2583" s="4" t="s">
        <v>17</v>
      </c>
      <c r="D2583" t="s">
        <v>22</v>
      </c>
      <c r="E2583" s="4">
        <v>63</v>
      </c>
      <c r="F2583" s="4">
        <v>12</v>
      </c>
      <c r="G2583" s="4">
        <v>644</v>
      </c>
      <c r="H2583" s="4">
        <v>76</v>
      </c>
      <c r="I2583" s="4">
        <v>345</v>
      </c>
      <c r="J2583" s="6">
        <v>1163.8900000000001</v>
      </c>
      <c r="K2583" s="4">
        <v>0.16200000000000001</v>
      </c>
      <c r="L2583" s="4" t="s">
        <v>27</v>
      </c>
      <c r="M2583" s="4">
        <f>Inventory[[#This Row],[Daily_Demand]]*Inventory[[#This Row],[Lead_Time_Days]]</f>
        <v>756</v>
      </c>
      <c r="N2583" s="4">
        <f>MAX(0, Inventory[[#This Row],[Demand_Duration_Lead_time]]+Inventory[[#This Row],[Safety_Stock]]-Inventory[[#This Row],[Current_Inventory]])</f>
        <v>188</v>
      </c>
      <c r="O25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83" s="8">
        <f>Inventory[[#This Row],[Current_Inventory]]*Inventory[[#This Row],[Unit_Cost]]</f>
        <v>749545.16</v>
      </c>
      <c r="Q2583" t="str">
        <f>IF(Inventory[[#This Row],[Stockout_Risk_Score]] &gt;= 0.8, "Critical",
   IF(Inventory[[#This Row],[Stockout_Risk_Score]] &gt;= 0.6, "High",
      IF(Inventory[[#This Row],[Stockout_Risk_Score]] &gt;= 0.3, "Medium", "Low")
   )
)</f>
        <v>Low</v>
      </c>
      <c r="R2583">
        <f>Inventory[[#This Row],[Lead_Time_Days]]*0.8</f>
        <v>9.6000000000000014</v>
      </c>
      <c r="S2583">
        <f>MAX(0,Inventory[[#This Row],[Daily_Demand]]*Inventory[[#This Row],[Adj_Lead_Time]]+Inventory[[#This Row],[Safety_Stock]]-Inventory[[#This Row],[Current_Inventory]])</f>
        <v>36.800000000000068</v>
      </c>
    </row>
    <row r="2584" spans="1:19" x14ac:dyDescent="0.25">
      <c r="A2584">
        <v>2583</v>
      </c>
      <c r="B2584" t="s">
        <v>2605</v>
      </c>
      <c r="C2584" s="4" t="s">
        <v>17</v>
      </c>
      <c r="D2584" t="s">
        <v>22</v>
      </c>
      <c r="E2584" s="4">
        <v>100</v>
      </c>
      <c r="F2584" s="4">
        <v>14</v>
      </c>
      <c r="G2584" s="4">
        <v>626</v>
      </c>
      <c r="H2584" s="4">
        <v>218</v>
      </c>
      <c r="I2584" s="4">
        <v>381</v>
      </c>
      <c r="J2584" s="6">
        <v>1058.96</v>
      </c>
      <c r="K2584" s="4">
        <v>0.47399999999999998</v>
      </c>
      <c r="L2584" s="4" t="s">
        <v>19</v>
      </c>
      <c r="M2584" s="4">
        <f>Inventory[[#This Row],[Daily_Demand]]*Inventory[[#This Row],[Lead_Time_Days]]</f>
        <v>1400</v>
      </c>
      <c r="N2584" s="4">
        <f>MAX(0, Inventory[[#This Row],[Demand_Duration_Lead_time]]+Inventory[[#This Row],[Safety_Stock]]-Inventory[[#This Row],[Current_Inventory]])</f>
        <v>992</v>
      </c>
      <c r="O25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84" s="8">
        <f>Inventory[[#This Row],[Current_Inventory]]*Inventory[[#This Row],[Unit_Cost]]</f>
        <v>662908.96000000008</v>
      </c>
      <c r="Q2584" t="str">
        <f>IF(Inventory[[#This Row],[Stockout_Risk_Score]] &gt;= 0.8, "Critical",
   IF(Inventory[[#This Row],[Stockout_Risk_Score]] &gt;= 0.6, "High",
      IF(Inventory[[#This Row],[Stockout_Risk_Score]] &gt;= 0.3, "Medium", "Low")
   )
)</f>
        <v>Medium</v>
      </c>
      <c r="R2584">
        <f>Inventory[[#This Row],[Lead_Time_Days]]*0.8</f>
        <v>11.200000000000001</v>
      </c>
      <c r="S2584">
        <f>MAX(0,Inventory[[#This Row],[Daily_Demand]]*Inventory[[#This Row],[Adj_Lead_Time]]+Inventory[[#This Row],[Safety_Stock]]-Inventory[[#This Row],[Current_Inventory]])</f>
        <v>712</v>
      </c>
    </row>
    <row r="2585" spans="1:19" x14ac:dyDescent="0.25">
      <c r="A2585">
        <v>2584</v>
      </c>
      <c r="B2585" t="s">
        <v>2606</v>
      </c>
      <c r="C2585" s="4" t="s">
        <v>26</v>
      </c>
      <c r="D2585" t="s">
        <v>14</v>
      </c>
      <c r="E2585" s="4">
        <v>10</v>
      </c>
      <c r="F2585" s="4">
        <v>4</v>
      </c>
      <c r="G2585" s="4">
        <v>338</v>
      </c>
      <c r="H2585" s="4">
        <v>176</v>
      </c>
      <c r="I2585" s="4">
        <v>250</v>
      </c>
      <c r="J2585" s="6">
        <v>1394.83</v>
      </c>
      <c r="K2585" s="4">
        <v>0.04</v>
      </c>
      <c r="L2585" s="4" t="s">
        <v>27</v>
      </c>
      <c r="M2585" s="4">
        <f>Inventory[[#This Row],[Daily_Demand]]*Inventory[[#This Row],[Lead_Time_Days]]</f>
        <v>40</v>
      </c>
      <c r="N2585" s="4">
        <f>MAX(0, Inventory[[#This Row],[Demand_Duration_Lead_time]]+Inventory[[#This Row],[Safety_Stock]]-Inventory[[#This Row],[Current_Inventory]])</f>
        <v>0</v>
      </c>
      <c r="O25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85" s="8">
        <f>Inventory[[#This Row],[Current_Inventory]]*Inventory[[#This Row],[Unit_Cost]]</f>
        <v>471452.54</v>
      </c>
      <c r="Q2585" t="str">
        <f>IF(Inventory[[#This Row],[Stockout_Risk_Score]] &gt;= 0.8, "Critical",
   IF(Inventory[[#This Row],[Stockout_Risk_Score]] &gt;= 0.6, "High",
      IF(Inventory[[#This Row],[Stockout_Risk_Score]] &gt;= 0.3, "Medium", "Low")
   )
)</f>
        <v>Low</v>
      </c>
      <c r="R2585">
        <f>Inventory[[#This Row],[Lead_Time_Days]]*0.8</f>
        <v>3.2</v>
      </c>
      <c r="S2585">
        <f>MAX(0,Inventory[[#This Row],[Daily_Demand]]*Inventory[[#This Row],[Adj_Lead_Time]]+Inventory[[#This Row],[Safety_Stock]]-Inventory[[#This Row],[Current_Inventory]])</f>
        <v>0</v>
      </c>
    </row>
    <row r="2586" spans="1:19" x14ac:dyDescent="0.25">
      <c r="A2586">
        <v>2585</v>
      </c>
      <c r="B2586" t="s">
        <v>2607</v>
      </c>
      <c r="C2586" s="4" t="s">
        <v>13</v>
      </c>
      <c r="D2586" t="s">
        <v>18</v>
      </c>
      <c r="E2586" s="4">
        <v>102</v>
      </c>
      <c r="F2586" s="4">
        <v>2</v>
      </c>
      <c r="G2586" s="4">
        <v>764</v>
      </c>
      <c r="H2586" s="4">
        <v>255</v>
      </c>
      <c r="I2586" s="4">
        <v>113</v>
      </c>
      <c r="J2586" s="6">
        <v>1317.15</v>
      </c>
      <c r="K2586" s="4">
        <v>0.35499999999999998</v>
      </c>
      <c r="L2586" s="4" t="s">
        <v>27</v>
      </c>
      <c r="M2586" s="4">
        <f>Inventory[[#This Row],[Daily_Demand]]*Inventory[[#This Row],[Lead_Time_Days]]</f>
        <v>204</v>
      </c>
      <c r="N2586" s="4">
        <f>MAX(0, Inventory[[#This Row],[Demand_Duration_Lead_time]]+Inventory[[#This Row],[Safety_Stock]]-Inventory[[#This Row],[Current_Inventory]])</f>
        <v>0</v>
      </c>
      <c r="O25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86" s="8">
        <f>Inventory[[#This Row],[Current_Inventory]]*Inventory[[#This Row],[Unit_Cost]]</f>
        <v>1006302.6000000001</v>
      </c>
      <c r="Q2586" t="str">
        <f>IF(Inventory[[#This Row],[Stockout_Risk_Score]] &gt;= 0.8, "Critical",
   IF(Inventory[[#This Row],[Stockout_Risk_Score]] &gt;= 0.6, "High",
      IF(Inventory[[#This Row],[Stockout_Risk_Score]] &gt;= 0.3, "Medium", "Low")
   )
)</f>
        <v>Medium</v>
      </c>
      <c r="R2586">
        <f>Inventory[[#This Row],[Lead_Time_Days]]*0.8</f>
        <v>1.6</v>
      </c>
      <c r="S2586">
        <f>MAX(0,Inventory[[#This Row],[Daily_Demand]]*Inventory[[#This Row],[Adj_Lead_Time]]+Inventory[[#This Row],[Safety_Stock]]-Inventory[[#This Row],[Current_Inventory]])</f>
        <v>0</v>
      </c>
    </row>
    <row r="2587" spans="1:19" x14ac:dyDescent="0.25">
      <c r="A2587">
        <v>2586</v>
      </c>
      <c r="B2587" t="s">
        <v>2608</v>
      </c>
      <c r="C2587" s="4" t="s">
        <v>26</v>
      </c>
      <c r="D2587" t="s">
        <v>14</v>
      </c>
      <c r="E2587" s="4">
        <v>60</v>
      </c>
      <c r="F2587" s="4">
        <v>11</v>
      </c>
      <c r="G2587" s="4">
        <v>665</v>
      </c>
      <c r="H2587" s="4">
        <v>254</v>
      </c>
      <c r="I2587" s="4">
        <v>399</v>
      </c>
      <c r="J2587" s="6">
        <v>1800.1</v>
      </c>
      <c r="K2587" s="4">
        <v>0.73099999999999998</v>
      </c>
      <c r="L2587" s="4" t="s">
        <v>27</v>
      </c>
      <c r="M2587" s="4">
        <f>Inventory[[#This Row],[Daily_Demand]]*Inventory[[#This Row],[Lead_Time_Days]]</f>
        <v>660</v>
      </c>
      <c r="N2587" s="4">
        <f>MAX(0, Inventory[[#This Row],[Demand_Duration_Lead_time]]+Inventory[[#This Row],[Safety_Stock]]-Inventory[[#This Row],[Current_Inventory]])</f>
        <v>249</v>
      </c>
      <c r="O25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87" s="8">
        <f>Inventory[[#This Row],[Current_Inventory]]*Inventory[[#This Row],[Unit_Cost]]</f>
        <v>1197066.5</v>
      </c>
      <c r="Q2587" t="str">
        <f>IF(Inventory[[#This Row],[Stockout_Risk_Score]] &gt;= 0.8, "Critical",
   IF(Inventory[[#This Row],[Stockout_Risk_Score]] &gt;= 0.6, "High",
      IF(Inventory[[#This Row],[Stockout_Risk_Score]] &gt;= 0.3, "Medium", "Low")
   )
)</f>
        <v>High</v>
      </c>
      <c r="R2587">
        <f>Inventory[[#This Row],[Lead_Time_Days]]*0.8</f>
        <v>8.8000000000000007</v>
      </c>
      <c r="S2587">
        <f>MAX(0,Inventory[[#This Row],[Daily_Demand]]*Inventory[[#This Row],[Adj_Lead_Time]]+Inventory[[#This Row],[Safety_Stock]]-Inventory[[#This Row],[Current_Inventory]])</f>
        <v>117</v>
      </c>
    </row>
    <row r="2588" spans="1:19" x14ac:dyDescent="0.25">
      <c r="A2588">
        <v>2587</v>
      </c>
      <c r="B2588" t="s">
        <v>2609</v>
      </c>
      <c r="C2588" s="4" t="s">
        <v>21</v>
      </c>
      <c r="D2588" t="s">
        <v>22</v>
      </c>
      <c r="E2588" s="4">
        <v>140</v>
      </c>
      <c r="F2588" s="4">
        <v>10</v>
      </c>
      <c r="G2588" s="4">
        <v>143</v>
      </c>
      <c r="H2588" s="4">
        <v>175</v>
      </c>
      <c r="I2588" s="4">
        <v>375</v>
      </c>
      <c r="J2588" s="6">
        <v>945.96</v>
      </c>
      <c r="K2588" s="4">
        <v>0.23699999999999999</v>
      </c>
      <c r="L2588" s="4" t="s">
        <v>27</v>
      </c>
      <c r="M2588" s="4">
        <f>Inventory[[#This Row],[Daily_Demand]]*Inventory[[#This Row],[Lead_Time_Days]]</f>
        <v>1400</v>
      </c>
      <c r="N2588" s="4">
        <f>MAX(0, Inventory[[#This Row],[Demand_Duration_Lead_time]]+Inventory[[#This Row],[Safety_Stock]]-Inventory[[#This Row],[Current_Inventory]])</f>
        <v>1432</v>
      </c>
      <c r="O25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88" s="8">
        <f>Inventory[[#This Row],[Current_Inventory]]*Inventory[[#This Row],[Unit_Cost]]</f>
        <v>135272.28</v>
      </c>
      <c r="Q2588" t="str">
        <f>IF(Inventory[[#This Row],[Stockout_Risk_Score]] &gt;= 0.8, "Critical",
   IF(Inventory[[#This Row],[Stockout_Risk_Score]] &gt;= 0.6, "High",
      IF(Inventory[[#This Row],[Stockout_Risk_Score]] &gt;= 0.3, "Medium", "Low")
   )
)</f>
        <v>Low</v>
      </c>
      <c r="R2588">
        <f>Inventory[[#This Row],[Lead_Time_Days]]*0.8</f>
        <v>8</v>
      </c>
      <c r="S2588">
        <f>MAX(0,Inventory[[#This Row],[Daily_Demand]]*Inventory[[#This Row],[Adj_Lead_Time]]+Inventory[[#This Row],[Safety_Stock]]-Inventory[[#This Row],[Current_Inventory]])</f>
        <v>1152</v>
      </c>
    </row>
    <row r="2589" spans="1:19" x14ac:dyDescent="0.25">
      <c r="A2589">
        <v>2588</v>
      </c>
      <c r="B2589" t="s">
        <v>2610</v>
      </c>
      <c r="C2589" s="4" t="s">
        <v>41</v>
      </c>
      <c r="D2589" t="s">
        <v>18</v>
      </c>
      <c r="E2589" s="4">
        <v>98</v>
      </c>
      <c r="F2589" s="4">
        <v>13</v>
      </c>
      <c r="G2589" s="4">
        <v>391</v>
      </c>
      <c r="H2589" s="4">
        <v>220</v>
      </c>
      <c r="I2589" s="4">
        <v>369</v>
      </c>
      <c r="J2589" s="6">
        <v>66.319999999999993</v>
      </c>
      <c r="K2589" s="4">
        <v>0.11700000000000001</v>
      </c>
      <c r="L2589" s="4" t="s">
        <v>19</v>
      </c>
      <c r="M2589" s="4">
        <f>Inventory[[#This Row],[Daily_Demand]]*Inventory[[#This Row],[Lead_Time_Days]]</f>
        <v>1274</v>
      </c>
      <c r="N2589" s="4">
        <f>MAX(0, Inventory[[#This Row],[Demand_Duration_Lead_time]]+Inventory[[#This Row],[Safety_Stock]]-Inventory[[#This Row],[Current_Inventory]])</f>
        <v>1103</v>
      </c>
      <c r="O25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89" s="8">
        <f>Inventory[[#This Row],[Current_Inventory]]*Inventory[[#This Row],[Unit_Cost]]</f>
        <v>25931.119999999999</v>
      </c>
      <c r="Q2589" t="str">
        <f>IF(Inventory[[#This Row],[Stockout_Risk_Score]] &gt;= 0.8, "Critical",
   IF(Inventory[[#This Row],[Stockout_Risk_Score]] &gt;= 0.6, "High",
      IF(Inventory[[#This Row],[Stockout_Risk_Score]] &gt;= 0.3, "Medium", "Low")
   )
)</f>
        <v>Low</v>
      </c>
      <c r="R2589">
        <f>Inventory[[#This Row],[Lead_Time_Days]]*0.8</f>
        <v>10.4</v>
      </c>
      <c r="S2589">
        <f>MAX(0,Inventory[[#This Row],[Daily_Demand]]*Inventory[[#This Row],[Adj_Lead_Time]]+Inventory[[#This Row],[Safety_Stock]]-Inventory[[#This Row],[Current_Inventory]])</f>
        <v>848.2</v>
      </c>
    </row>
    <row r="2590" spans="1:19" x14ac:dyDescent="0.25">
      <c r="A2590">
        <v>2589</v>
      </c>
      <c r="B2590" t="s">
        <v>2611</v>
      </c>
      <c r="C2590" s="4" t="s">
        <v>41</v>
      </c>
      <c r="D2590" t="s">
        <v>22</v>
      </c>
      <c r="E2590" s="4">
        <v>31</v>
      </c>
      <c r="F2590" s="4">
        <v>7</v>
      </c>
      <c r="G2590" s="4">
        <v>370</v>
      </c>
      <c r="H2590" s="4">
        <v>142</v>
      </c>
      <c r="I2590" s="4">
        <v>74</v>
      </c>
      <c r="J2590" s="6">
        <v>1279.77</v>
      </c>
      <c r="K2590" s="4">
        <v>0.50700000000000001</v>
      </c>
      <c r="L2590" s="4" t="s">
        <v>19</v>
      </c>
      <c r="M2590" s="4">
        <f>Inventory[[#This Row],[Daily_Demand]]*Inventory[[#This Row],[Lead_Time_Days]]</f>
        <v>217</v>
      </c>
      <c r="N2590" s="4">
        <f>MAX(0, Inventory[[#This Row],[Demand_Duration_Lead_time]]+Inventory[[#This Row],[Safety_Stock]]-Inventory[[#This Row],[Current_Inventory]])</f>
        <v>0</v>
      </c>
      <c r="O25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90" s="8">
        <f>Inventory[[#This Row],[Current_Inventory]]*Inventory[[#This Row],[Unit_Cost]]</f>
        <v>473514.89999999997</v>
      </c>
      <c r="Q2590" t="str">
        <f>IF(Inventory[[#This Row],[Stockout_Risk_Score]] &gt;= 0.8, "Critical",
   IF(Inventory[[#This Row],[Stockout_Risk_Score]] &gt;= 0.6, "High",
      IF(Inventory[[#This Row],[Stockout_Risk_Score]] &gt;= 0.3, "Medium", "Low")
   )
)</f>
        <v>Medium</v>
      </c>
      <c r="R2590">
        <f>Inventory[[#This Row],[Lead_Time_Days]]*0.8</f>
        <v>5.6000000000000005</v>
      </c>
      <c r="S2590">
        <f>MAX(0,Inventory[[#This Row],[Daily_Demand]]*Inventory[[#This Row],[Adj_Lead_Time]]+Inventory[[#This Row],[Safety_Stock]]-Inventory[[#This Row],[Current_Inventory]])</f>
        <v>0</v>
      </c>
    </row>
    <row r="2591" spans="1:19" x14ac:dyDescent="0.25">
      <c r="A2591">
        <v>2590</v>
      </c>
      <c r="B2591" t="s">
        <v>2612</v>
      </c>
      <c r="C2591" s="4" t="s">
        <v>41</v>
      </c>
      <c r="D2591" t="s">
        <v>22</v>
      </c>
      <c r="E2591" s="4">
        <v>159</v>
      </c>
      <c r="F2591" s="4">
        <v>14</v>
      </c>
      <c r="G2591" s="4">
        <v>342</v>
      </c>
      <c r="H2591" s="4">
        <v>206</v>
      </c>
      <c r="I2591" s="4">
        <v>205</v>
      </c>
      <c r="J2591" s="6">
        <v>1366.51</v>
      </c>
      <c r="K2591" s="4">
        <v>0.53700000000000003</v>
      </c>
      <c r="L2591" s="4" t="s">
        <v>19</v>
      </c>
      <c r="M2591" s="4">
        <f>Inventory[[#This Row],[Daily_Demand]]*Inventory[[#This Row],[Lead_Time_Days]]</f>
        <v>2226</v>
      </c>
      <c r="N2591" s="4">
        <f>MAX(0, Inventory[[#This Row],[Demand_Duration_Lead_time]]+Inventory[[#This Row],[Safety_Stock]]-Inventory[[#This Row],[Current_Inventory]])</f>
        <v>2090</v>
      </c>
      <c r="O25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91" s="8">
        <f>Inventory[[#This Row],[Current_Inventory]]*Inventory[[#This Row],[Unit_Cost]]</f>
        <v>467346.42</v>
      </c>
      <c r="Q2591" t="str">
        <f>IF(Inventory[[#This Row],[Stockout_Risk_Score]] &gt;= 0.8, "Critical",
   IF(Inventory[[#This Row],[Stockout_Risk_Score]] &gt;= 0.6, "High",
      IF(Inventory[[#This Row],[Stockout_Risk_Score]] &gt;= 0.3, "Medium", "Low")
   )
)</f>
        <v>Medium</v>
      </c>
      <c r="R2591">
        <f>Inventory[[#This Row],[Lead_Time_Days]]*0.8</f>
        <v>11.200000000000001</v>
      </c>
      <c r="S2591">
        <f>MAX(0,Inventory[[#This Row],[Daily_Demand]]*Inventory[[#This Row],[Adj_Lead_Time]]+Inventory[[#This Row],[Safety_Stock]]-Inventory[[#This Row],[Current_Inventory]])</f>
        <v>1644.8000000000002</v>
      </c>
    </row>
    <row r="2592" spans="1:19" x14ac:dyDescent="0.25">
      <c r="A2592">
        <v>2591</v>
      </c>
      <c r="B2592" t="s">
        <v>2613</v>
      </c>
      <c r="C2592" s="4" t="s">
        <v>26</v>
      </c>
      <c r="D2592" t="s">
        <v>14</v>
      </c>
      <c r="E2592" s="4">
        <v>124</v>
      </c>
      <c r="F2592" s="4">
        <v>14</v>
      </c>
      <c r="G2592" s="4">
        <v>507</v>
      </c>
      <c r="H2592" s="4">
        <v>58</v>
      </c>
      <c r="I2592" s="4">
        <v>270</v>
      </c>
      <c r="J2592" s="6">
        <v>1066.92</v>
      </c>
      <c r="K2592" s="4">
        <v>0.67600000000000005</v>
      </c>
      <c r="L2592" s="4" t="s">
        <v>15</v>
      </c>
      <c r="M2592" s="4">
        <f>Inventory[[#This Row],[Daily_Demand]]*Inventory[[#This Row],[Lead_Time_Days]]</f>
        <v>1736</v>
      </c>
      <c r="N2592" s="4">
        <f>MAX(0, Inventory[[#This Row],[Demand_Duration_Lead_time]]+Inventory[[#This Row],[Safety_Stock]]-Inventory[[#This Row],[Current_Inventory]])</f>
        <v>1287</v>
      </c>
      <c r="O25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92" s="8">
        <f>Inventory[[#This Row],[Current_Inventory]]*Inventory[[#This Row],[Unit_Cost]]</f>
        <v>540928.44000000006</v>
      </c>
      <c r="Q2592" t="str">
        <f>IF(Inventory[[#This Row],[Stockout_Risk_Score]] &gt;= 0.8, "Critical",
   IF(Inventory[[#This Row],[Stockout_Risk_Score]] &gt;= 0.6, "High",
      IF(Inventory[[#This Row],[Stockout_Risk_Score]] &gt;= 0.3, "Medium", "Low")
   )
)</f>
        <v>High</v>
      </c>
      <c r="R2592">
        <f>Inventory[[#This Row],[Lead_Time_Days]]*0.8</f>
        <v>11.200000000000001</v>
      </c>
      <c r="S2592">
        <f>MAX(0,Inventory[[#This Row],[Daily_Demand]]*Inventory[[#This Row],[Adj_Lead_Time]]+Inventory[[#This Row],[Safety_Stock]]-Inventory[[#This Row],[Current_Inventory]])</f>
        <v>939.80000000000018</v>
      </c>
    </row>
    <row r="2593" spans="1:19" x14ac:dyDescent="0.25">
      <c r="A2593">
        <v>2592</v>
      </c>
      <c r="B2593" t="s">
        <v>2614</v>
      </c>
      <c r="C2593" s="4" t="s">
        <v>26</v>
      </c>
      <c r="D2593" t="s">
        <v>22</v>
      </c>
      <c r="E2593" s="4">
        <v>178</v>
      </c>
      <c r="F2593" s="4">
        <v>13</v>
      </c>
      <c r="G2593" s="4">
        <v>470</v>
      </c>
      <c r="H2593" s="4">
        <v>73</v>
      </c>
      <c r="I2593" s="4">
        <v>341</v>
      </c>
      <c r="J2593" s="6">
        <v>1394.14</v>
      </c>
      <c r="K2593" s="4">
        <v>0.75900000000000001</v>
      </c>
      <c r="L2593" s="4" t="s">
        <v>27</v>
      </c>
      <c r="M2593" s="4">
        <f>Inventory[[#This Row],[Daily_Demand]]*Inventory[[#This Row],[Lead_Time_Days]]</f>
        <v>2314</v>
      </c>
      <c r="N2593" s="4">
        <f>MAX(0, Inventory[[#This Row],[Demand_Duration_Lead_time]]+Inventory[[#This Row],[Safety_Stock]]-Inventory[[#This Row],[Current_Inventory]])</f>
        <v>1917</v>
      </c>
      <c r="O25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93" s="8">
        <f>Inventory[[#This Row],[Current_Inventory]]*Inventory[[#This Row],[Unit_Cost]]</f>
        <v>655245.80000000005</v>
      </c>
      <c r="Q2593" t="str">
        <f>IF(Inventory[[#This Row],[Stockout_Risk_Score]] &gt;= 0.8, "Critical",
   IF(Inventory[[#This Row],[Stockout_Risk_Score]] &gt;= 0.6, "High",
      IF(Inventory[[#This Row],[Stockout_Risk_Score]] &gt;= 0.3, "Medium", "Low")
   )
)</f>
        <v>High</v>
      </c>
      <c r="R2593">
        <f>Inventory[[#This Row],[Lead_Time_Days]]*0.8</f>
        <v>10.4</v>
      </c>
      <c r="S2593">
        <f>MAX(0,Inventory[[#This Row],[Daily_Demand]]*Inventory[[#This Row],[Adj_Lead_Time]]+Inventory[[#This Row],[Safety_Stock]]-Inventory[[#This Row],[Current_Inventory]])</f>
        <v>1454.2</v>
      </c>
    </row>
    <row r="2594" spans="1:19" x14ac:dyDescent="0.25">
      <c r="A2594">
        <v>2593</v>
      </c>
      <c r="B2594" t="s">
        <v>2615</v>
      </c>
      <c r="C2594" s="4" t="s">
        <v>41</v>
      </c>
      <c r="D2594" t="s">
        <v>18</v>
      </c>
      <c r="E2594" s="4">
        <v>173</v>
      </c>
      <c r="F2594" s="4">
        <v>8</v>
      </c>
      <c r="G2594" s="4">
        <v>372</v>
      </c>
      <c r="H2594" s="4">
        <v>121</v>
      </c>
      <c r="I2594" s="4">
        <v>188</v>
      </c>
      <c r="J2594" s="6">
        <v>680.99</v>
      </c>
      <c r="K2594" s="4">
        <v>0.69599999999999995</v>
      </c>
      <c r="L2594" s="4" t="s">
        <v>15</v>
      </c>
      <c r="M2594" s="4">
        <f>Inventory[[#This Row],[Daily_Demand]]*Inventory[[#This Row],[Lead_Time_Days]]</f>
        <v>1384</v>
      </c>
      <c r="N2594" s="4">
        <f>MAX(0, Inventory[[#This Row],[Demand_Duration_Lead_time]]+Inventory[[#This Row],[Safety_Stock]]-Inventory[[#This Row],[Current_Inventory]])</f>
        <v>1133</v>
      </c>
      <c r="O25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94" s="8">
        <f>Inventory[[#This Row],[Current_Inventory]]*Inventory[[#This Row],[Unit_Cost]]</f>
        <v>253328.28</v>
      </c>
      <c r="Q2594" t="str">
        <f>IF(Inventory[[#This Row],[Stockout_Risk_Score]] &gt;= 0.8, "Critical",
   IF(Inventory[[#This Row],[Stockout_Risk_Score]] &gt;= 0.6, "High",
      IF(Inventory[[#This Row],[Stockout_Risk_Score]] &gt;= 0.3, "Medium", "Low")
   )
)</f>
        <v>High</v>
      </c>
      <c r="R2594">
        <f>Inventory[[#This Row],[Lead_Time_Days]]*0.8</f>
        <v>6.4</v>
      </c>
      <c r="S2594">
        <f>MAX(0,Inventory[[#This Row],[Daily_Demand]]*Inventory[[#This Row],[Adj_Lead_Time]]+Inventory[[#This Row],[Safety_Stock]]-Inventory[[#This Row],[Current_Inventory]])</f>
        <v>856.2</v>
      </c>
    </row>
    <row r="2595" spans="1:19" x14ac:dyDescent="0.25">
      <c r="A2595">
        <v>2594</v>
      </c>
      <c r="B2595" t="s">
        <v>2616</v>
      </c>
      <c r="C2595" s="4" t="s">
        <v>26</v>
      </c>
      <c r="D2595" t="s">
        <v>22</v>
      </c>
      <c r="E2595" s="4">
        <v>29</v>
      </c>
      <c r="F2595" s="4">
        <v>2</v>
      </c>
      <c r="G2595" s="4">
        <v>135</v>
      </c>
      <c r="H2595" s="4">
        <v>194</v>
      </c>
      <c r="I2595" s="4">
        <v>70</v>
      </c>
      <c r="J2595" s="6">
        <v>340.18</v>
      </c>
      <c r="K2595" s="4">
        <v>0.84499999999999997</v>
      </c>
      <c r="L2595" s="4" t="s">
        <v>27</v>
      </c>
      <c r="M2595" s="4">
        <f>Inventory[[#This Row],[Daily_Demand]]*Inventory[[#This Row],[Lead_Time_Days]]</f>
        <v>58</v>
      </c>
      <c r="N2595" s="4">
        <f>MAX(0, Inventory[[#This Row],[Demand_Duration_Lead_time]]+Inventory[[#This Row],[Safety_Stock]]-Inventory[[#This Row],[Current_Inventory]])</f>
        <v>117</v>
      </c>
      <c r="O25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95" s="8">
        <f>Inventory[[#This Row],[Current_Inventory]]*Inventory[[#This Row],[Unit_Cost]]</f>
        <v>45924.3</v>
      </c>
      <c r="Q2595" t="str">
        <f>IF(Inventory[[#This Row],[Stockout_Risk_Score]] &gt;= 0.8, "Critical",
   IF(Inventory[[#This Row],[Stockout_Risk_Score]] &gt;= 0.6, "High",
      IF(Inventory[[#This Row],[Stockout_Risk_Score]] &gt;= 0.3, "Medium", "Low")
   )
)</f>
        <v>Critical</v>
      </c>
      <c r="R2595">
        <f>Inventory[[#This Row],[Lead_Time_Days]]*0.8</f>
        <v>1.6</v>
      </c>
      <c r="S2595">
        <f>MAX(0,Inventory[[#This Row],[Daily_Demand]]*Inventory[[#This Row],[Adj_Lead_Time]]+Inventory[[#This Row],[Safety_Stock]]-Inventory[[#This Row],[Current_Inventory]])</f>
        <v>105.4</v>
      </c>
    </row>
    <row r="2596" spans="1:19" x14ac:dyDescent="0.25">
      <c r="A2596">
        <v>2595</v>
      </c>
      <c r="B2596" t="s">
        <v>2617</v>
      </c>
      <c r="C2596" s="4" t="s">
        <v>17</v>
      </c>
      <c r="D2596" t="s">
        <v>22</v>
      </c>
      <c r="E2596" s="4">
        <v>90</v>
      </c>
      <c r="F2596" s="4">
        <v>2</v>
      </c>
      <c r="G2596" s="4">
        <v>32</v>
      </c>
      <c r="H2596" s="4">
        <v>113</v>
      </c>
      <c r="I2596" s="4">
        <v>203</v>
      </c>
      <c r="J2596" s="6">
        <v>1345.88</v>
      </c>
      <c r="K2596" s="4">
        <v>0.223</v>
      </c>
      <c r="L2596" s="4" t="s">
        <v>27</v>
      </c>
      <c r="M2596" s="4">
        <f>Inventory[[#This Row],[Daily_Demand]]*Inventory[[#This Row],[Lead_Time_Days]]</f>
        <v>180</v>
      </c>
      <c r="N2596" s="4">
        <f>MAX(0, Inventory[[#This Row],[Demand_Duration_Lead_time]]+Inventory[[#This Row],[Safety_Stock]]-Inventory[[#This Row],[Current_Inventory]])</f>
        <v>261</v>
      </c>
      <c r="O25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596" s="8">
        <f>Inventory[[#This Row],[Current_Inventory]]*Inventory[[#This Row],[Unit_Cost]]</f>
        <v>43068.160000000003</v>
      </c>
      <c r="Q2596" t="str">
        <f>IF(Inventory[[#This Row],[Stockout_Risk_Score]] &gt;= 0.8, "Critical",
   IF(Inventory[[#This Row],[Stockout_Risk_Score]] &gt;= 0.6, "High",
      IF(Inventory[[#This Row],[Stockout_Risk_Score]] &gt;= 0.3, "Medium", "Low")
   )
)</f>
        <v>Low</v>
      </c>
      <c r="R2596">
        <f>Inventory[[#This Row],[Lead_Time_Days]]*0.8</f>
        <v>1.6</v>
      </c>
      <c r="S2596">
        <f>MAX(0,Inventory[[#This Row],[Daily_Demand]]*Inventory[[#This Row],[Adj_Lead_Time]]+Inventory[[#This Row],[Safety_Stock]]-Inventory[[#This Row],[Current_Inventory]])</f>
        <v>225</v>
      </c>
    </row>
    <row r="2597" spans="1:19" x14ac:dyDescent="0.25">
      <c r="A2597">
        <v>2596</v>
      </c>
      <c r="B2597" t="s">
        <v>2618</v>
      </c>
      <c r="C2597" s="4" t="s">
        <v>17</v>
      </c>
      <c r="D2597" t="s">
        <v>14</v>
      </c>
      <c r="E2597" s="4">
        <v>150</v>
      </c>
      <c r="F2597" s="4">
        <v>5</v>
      </c>
      <c r="G2597" s="4">
        <v>339</v>
      </c>
      <c r="H2597" s="4">
        <v>222</v>
      </c>
      <c r="I2597" s="4">
        <v>117</v>
      </c>
      <c r="J2597" s="6">
        <v>528.11</v>
      </c>
      <c r="K2597" s="4">
        <v>0.56999999999999995</v>
      </c>
      <c r="L2597" s="4" t="s">
        <v>19</v>
      </c>
      <c r="M2597" s="4">
        <f>Inventory[[#This Row],[Daily_Demand]]*Inventory[[#This Row],[Lead_Time_Days]]</f>
        <v>750</v>
      </c>
      <c r="N2597" s="4">
        <f>MAX(0, Inventory[[#This Row],[Demand_Duration_Lead_time]]+Inventory[[#This Row],[Safety_Stock]]-Inventory[[#This Row],[Current_Inventory]])</f>
        <v>633</v>
      </c>
      <c r="O25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97" s="8">
        <f>Inventory[[#This Row],[Current_Inventory]]*Inventory[[#This Row],[Unit_Cost]]</f>
        <v>179029.29</v>
      </c>
      <c r="Q2597" t="str">
        <f>IF(Inventory[[#This Row],[Stockout_Risk_Score]] &gt;= 0.8, "Critical",
   IF(Inventory[[#This Row],[Stockout_Risk_Score]] &gt;= 0.6, "High",
      IF(Inventory[[#This Row],[Stockout_Risk_Score]] &gt;= 0.3, "Medium", "Low")
   )
)</f>
        <v>Medium</v>
      </c>
      <c r="R2597">
        <f>Inventory[[#This Row],[Lead_Time_Days]]*0.8</f>
        <v>4</v>
      </c>
      <c r="S2597">
        <f>MAX(0,Inventory[[#This Row],[Daily_Demand]]*Inventory[[#This Row],[Adj_Lead_Time]]+Inventory[[#This Row],[Safety_Stock]]-Inventory[[#This Row],[Current_Inventory]])</f>
        <v>483</v>
      </c>
    </row>
    <row r="2598" spans="1:19" x14ac:dyDescent="0.25">
      <c r="A2598">
        <v>2597</v>
      </c>
      <c r="B2598" t="s">
        <v>2619</v>
      </c>
      <c r="C2598" s="4" t="s">
        <v>26</v>
      </c>
      <c r="D2598" t="s">
        <v>18</v>
      </c>
      <c r="E2598" s="4">
        <v>16</v>
      </c>
      <c r="F2598" s="4">
        <v>8</v>
      </c>
      <c r="G2598" s="4">
        <v>184</v>
      </c>
      <c r="H2598" s="4">
        <v>14</v>
      </c>
      <c r="I2598" s="4">
        <v>90</v>
      </c>
      <c r="J2598" s="6">
        <v>939.82</v>
      </c>
      <c r="K2598" s="4">
        <v>0.36</v>
      </c>
      <c r="L2598" s="4" t="s">
        <v>27</v>
      </c>
      <c r="M2598" s="4">
        <f>Inventory[[#This Row],[Daily_Demand]]*Inventory[[#This Row],[Lead_Time_Days]]</f>
        <v>128</v>
      </c>
      <c r="N2598" s="4">
        <f>MAX(0, Inventory[[#This Row],[Demand_Duration_Lead_time]]+Inventory[[#This Row],[Safety_Stock]]-Inventory[[#This Row],[Current_Inventory]])</f>
        <v>0</v>
      </c>
      <c r="O25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98" s="8">
        <f>Inventory[[#This Row],[Current_Inventory]]*Inventory[[#This Row],[Unit_Cost]]</f>
        <v>172926.88</v>
      </c>
      <c r="Q2598" t="str">
        <f>IF(Inventory[[#This Row],[Stockout_Risk_Score]] &gt;= 0.8, "Critical",
   IF(Inventory[[#This Row],[Stockout_Risk_Score]] &gt;= 0.6, "High",
      IF(Inventory[[#This Row],[Stockout_Risk_Score]] &gt;= 0.3, "Medium", "Low")
   )
)</f>
        <v>Medium</v>
      </c>
      <c r="R2598">
        <f>Inventory[[#This Row],[Lead_Time_Days]]*0.8</f>
        <v>6.4</v>
      </c>
      <c r="S2598">
        <f>MAX(0,Inventory[[#This Row],[Daily_Demand]]*Inventory[[#This Row],[Adj_Lead_Time]]+Inventory[[#This Row],[Safety_Stock]]-Inventory[[#This Row],[Current_Inventory]])</f>
        <v>0</v>
      </c>
    </row>
    <row r="2599" spans="1:19" x14ac:dyDescent="0.25">
      <c r="A2599">
        <v>2598</v>
      </c>
      <c r="B2599" t="s">
        <v>2620</v>
      </c>
      <c r="C2599" s="4" t="s">
        <v>41</v>
      </c>
      <c r="D2599" t="s">
        <v>14</v>
      </c>
      <c r="E2599" s="4">
        <v>91</v>
      </c>
      <c r="F2599" s="4">
        <v>12</v>
      </c>
      <c r="G2599" s="4">
        <v>739</v>
      </c>
      <c r="H2599" s="4">
        <v>128</v>
      </c>
      <c r="I2599" s="4">
        <v>64</v>
      </c>
      <c r="J2599" s="6">
        <v>1008.66</v>
      </c>
      <c r="K2599" s="4">
        <v>0.96199999999999997</v>
      </c>
      <c r="L2599" s="4" t="s">
        <v>15</v>
      </c>
      <c r="M2599" s="4">
        <f>Inventory[[#This Row],[Daily_Demand]]*Inventory[[#This Row],[Lead_Time_Days]]</f>
        <v>1092</v>
      </c>
      <c r="N2599" s="4">
        <f>MAX(0, Inventory[[#This Row],[Demand_Duration_Lead_time]]+Inventory[[#This Row],[Safety_Stock]]-Inventory[[#This Row],[Current_Inventory]])</f>
        <v>481</v>
      </c>
      <c r="O25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599" s="8">
        <f>Inventory[[#This Row],[Current_Inventory]]*Inventory[[#This Row],[Unit_Cost]]</f>
        <v>745399.74</v>
      </c>
      <c r="Q2599" t="str">
        <f>IF(Inventory[[#This Row],[Stockout_Risk_Score]] &gt;= 0.8, "Critical",
   IF(Inventory[[#This Row],[Stockout_Risk_Score]] &gt;= 0.6, "High",
      IF(Inventory[[#This Row],[Stockout_Risk_Score]] &gt;= 0.3, "Medium", "Low")
   )
)</f>
        <v>Critical</v>
      </c>
      <c r="R2599">
        <f>Inventory[[#This Row],[Lead_Time_Days]]*0.8</f>
        <v>9.6000000000000014</v>
      </c>
      <c r="S2599">
        <f>MAX(0,Inventory[[#This Row],[Daily_Demand]]*Inventory[[#This Row],[Adj_Lead_Time]]+Inventory[[#This Row],[Safety_Stock]]-Inventory[[#This Row],[Current_Inventory]])</f>
        <v>262.60000000000014</v>
      </c>
    </row>
    <row r="2600" spans="1:19" x14ac:dyDescent="0.25">
      <c r="A2600">
        <v>2599</v>
      </c>
      <c r="B2600" t="s">
        <v>2621</v>
      </c>
      <c r="C2600" s="4" t="s">
        <v>26</v>
      </c>
      <c r="D2600" t="s">
        <v>22</v>
      </c>
      <c r="E2600" s="4">
        <v>183</v>
      </c>
      <c r="F2600" s="4">
        <v>12</v>
      </c>
      <c r="G2600" s="4">
        <v>104</v>
      </c>
      <c r="H2600" s="4">
        <v>258</v>
      </c>
      <c r="I2600" s="4">
        <v>328</v>
      </c>
      <c r="J2600" s="6">
        <v>980.54</v>
      </c>
      <c r="K2600" s="4">
        <v>0.44</v>
      </c>
      <c r="L2600" s="4" t="s">
        <v>19</v>
      </c>
      <c r="M2600" s="4">
        <f>Inventory[[#This Row],[Daily_Demand]]*Inventory[[#This Row],[Lead_Time_Days]]</f>
        <v>2196</v>
      </c>
      <c r="N2600" s="4">
        <f>MAX(0, Inventory[[#This Row],[Demand_Duration_Lead_time]]+Inventory[[#This Row],[Safety_Stock]]-Inventory[[#This Row],[Current_Inventory]])</f>
        <v>2350</v>
      </c>
      <c r="O26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00" s="8">
        <f>Inventory[[#This Row],[Current_Inventory]]*Inventory[[#This Row],[Unit_Cost]]</f>
        <v>101976.16</v>
      </c>
      <c r="Q2600" t="str">
        <f>IF(Inventory[[#This Row],[Stockout_Risk_Score]] &gt;= 0.8, "Critical",
   IF(Inventory[[#This Row],[Stockout_Risk_Score]] &gt;= 0.6, "High",
      IF(Inventory[[#This Row],[Stockout_Risk_Score]] &gt;= 0.3, "Medium", "Low")
   )
)</f>
        <v>Medium</v>
      </c>
      <c r="R2600">
        <f>Inventory[[#This Row],[Lead_Time_Days]]*0.8</f>
        <v>9.6000000000000014</v>
      </c>
      <c r="S2600">
        <f>MAX(0,Inventory[[#This Row],[Daily_Demand]]*Inventory[[#This Row],[Adj_Lead_Time]]+Inventory[[#This Row],[Safety_Stock]]-Inventory[[#This Row],[Current_Inventory]])</f>
        <v>1910.8000000000002</v>
      </c>
    </row>
    <row r="2601" spans="1:19" x14ac:dyDescent="0.25">
      <c r="A2601">
        <v>2600</v>
      </c>
      <c r="B2601" t="s">
        <v>2622</v>
      </c>
      <c r="C2601" s="4" t="s">
        <v>26</v>
      </c>
      <c r="D2601" t="s">
        <v>14</v>
      </c>
      <c r="E2601" s="4">
        <v>113</v>
      </c>
      <c r="F2601" s="4">
        <v>9</v>
      </c>
      <c r="G2601" s="4">
        <v>267</v>
      </c>
      <c r="H2601" s="4">
        <v>176</v>
      </c>
      <c r="I2601" s="4">
        <v>218</v>
      </c>
      <c r="J2601" s="6">
        <v>1216.98</v>
      </c>
      <c r="K2601" s="4">
        <v>0.96</v>
      </c>
      <c r="L2601" s="4" t="s">
        <v>19</v>
      </c>
      <c r="M2601" s="4">
        <f>Inventory[[#This Row],[Daily_Demand]]*Inventory[[#This Row],[Lead_Time_Days]]</f>
        <v>1017</v>
      </c>
      <c r="N2601" s="4">
        <f>MAX(0, Inventory[[#This Row],[Demand_Duration_Lead_time]]+Inventory[[#This Row],[Safety_Stock]]-Inventory[[#This Row],[Current_Inventory]])</f>
        <v>926</v>
      </c>
      <c r="O26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01" s="8">
        <f>Inventory[[#This Row],[Current_Inventory]]*Inventory[[#This Row],[Unit_Cost]]</f>
        <v>324933.66000000003</v>
      </c>
      <c r="Q2601" t="str">
        <f>IF(Inventory[[#This Row],[Stockout_Risk_Score]] &gt;= 0.8, "Critical",
   IF(Inventory[[#This Row],[Stockout_Risk_Score]] &gt;= 0.6, "High",
      IF(Inventory[[#This Row],[Stockout_Risk_Score]] &gt;= 0.3, "Medium", "Low")
   )
)</f>
        <v>Critical</v>
      </c>
      <c r="R2601">
        <f>Inventory[[#This Row],[Lead_Time_Days]]*0.8</f>
        <v>7.2</v>
      </c>
      <c r="S2601">
        <f>MAX(0,Inventory[[#This Row],[Daily_Demand]]*Inventory[[#This Row],[Adj_Lead_Time]]+Inventory[[#This Row],[Safety_Stock]]-Inventory[[#This Row],[Current_Inventory]])</f>
        <v>722.6</v>
      </c>
    </row>
    <row r="2602" spans="1:19" x14ac:dyDescent="0.25">
      <c r="A2602">
        <v>2601</v>
      </c>
      <c r="B2602" t="s">
        <v>2623</v>
      </c>
      <c r="C2602" s="4" t="s">
        <v>26</v>
      </c>
      <c r="D2602" t="s">
        <v>14</v>
      </c>
      <c r="E2602" s="4">
        <v>171</v>
      </c>
      <c r="F2602" s="4">
        <v>11</v>
      </c>
      <c r="G2602" s="4">
        <v>451</v>
      </c>
      <c r="H2602" s="4">
        <v>251</v>
      </c>
      <c r="I2602" s="4">
        <v>183</v>
      </c>
      <c r="J2602" s="6">
        <v>107.43</v>
      </c>
      <c r="K2602" s="4">
        <v>0.76900000000000002</v>
      </c>
      <c r="L2602" s="4" t="s">
        <v>27</v>
      </c>
      <c r="M2602" s="4">
        <f>Inventory[[#This Row],[Daily_Demand]]*Inventory[[#This Row],[Lead_Time_Days]]</f>
        <v>1881</v>
      </c>
      <c r="N2602" s="4">
        <f>MAX(0, Inventory[[#This Row],[Demand_Duration_Lead_time]]+Inventory[[#This Row],[Safety_Stock]]-Inventory[[#This Row],[Current_Inventory]])</f>
        <v>1681</v>
      </c>
      <c r="O26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02" s="8">
        <f>Inventory[[#This Row],[Current_Inventory]]*Inventory[[#This Row],[Unit_Cost]]</f>
        <v>48450.93</v>
      </c>
      <c r="Q2602" t="str">
        <f>IF(Inventory[[#This Row],[Stockout_Risk_Score]] &gt;= 0.8, "Critical",
   IF(Inventory[[#This Row],[Stockout_Risk_Score]] &gt;= 0.6, "High",
      IF(Inventory[[#This Row],[Stockout_Risk_Score]] &gt;= 0.3, "Medium", "Low")
   )
)</f>
        <v>High</v>
      </c>
      <c r="R2602">
        <f>Inventory[[#This Row],[Lead_Time_Days]]*0.8</f>
        <v>8.8000000000000007</v>
      </c>
      <c r="S2602">
        <f>MAX(0,Inventory[[#This Row],[Daily_Demand]]*Inventory[[#This Row],[Adj_Lead_Time]]+Inventory[[#This Row],[Safety_Stock]]-Inventory[[#This Row],[Current_Inventory]])</f>
        <v>1304.8000000000002</v>
      </c>
    </row>
    <row r="2603" spans="1:19" x14ac:dyDescent="0.25">
      <c r="A2603">
        <v>2602</v>
      </c>
      <c r="B2603" t="s">
        <v>2624</v>
      </c>
      <c r="C2603" s="4" t="s">
        <v>21</v>
      </c>
      <c r="D2603" t="s">
        <v>14</v>
      </c>
      <c r="E2603" s="4">
        <v>93</v>
      </c>
      <c r="F2603" s="4">
        <v>10</v>
      </c>
      <c r="G2603" s="4">
        <v>587</v>
      </c>
      <c r="H2603" s="4">
        <v>289</v>
      </c>
      <c r="I2603" s="4">
        <v>248</v>
      </c>
      <c r="J2603" s="6">
        <v>1979.88</v>
      </c>
      <c r="K2603" s="4">
        <v>0.71799999999999997</v>
      </c>
      <c r="L2603" s="4" t="s">
        <v>19</v>
      </c>
      <c r="M2603" s="4">
        <f>Inventory[[#This Row],[Daily_Demand]]*Inventory[[#This Row],[Lead_Time_Days]]</f>
        <v>930</v>
      </c>
      <c r="N2603" s="4">
        <f>MAX(0, Inventory[[#This Row],[Demand_Duration_Lead_time]]+Inventory[[#This Row],[Safety_Stock]]-Inventory[[#This Row],[Current_Inventory]])</f>
        <v>632</v>
      </c>
      <c r="O26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03" s="8">
        <f>Inventory[[#This Row],[Current_Inventory]]*Inventory[[#This Row],[Unit_Cost]]</f>
        <v>1162189.56</v>
      </c>
      <c r="Q2603" t="str">
        <f>IF(Inventory[[#This Row],[Stockout_Risk_Score]] &gt;= 0.8, "Critical",
   IF(Inventory[[#This Row],[Stockout_Risk_Score]] &gt;= 0.6, "High",
      IF(Inventory[[#This Row],[Stockout_Risk_Score]] &gt;= 0.3, "Medium", "Low")
   )
)</f>
        <v>High</v>
      </c>
      <c r="R2603">
        <f>Inventory[[#This Row],[Lead_Time_Days]]*0.8</f>
        <v>8</v>
      </c>
      <c r="S2603">
        <f>MAX(0,Inventory[[#This Row],[Daily_Demand]]*Inventory[[#This Row],[Adj_Lead_Time]]+Inventory[[#This Row],[Safety_Stock]]-Inventory[[#This Row],[Current_Inventory]])</f>
        <v>446</v>
      </c>
    </row>
    <row r="2604" spans="1:19" x14ac:dyDescent="0.25">
      <c r="A2604">
        <v>2603</v>
      </c>
      <c r="B2604" t="s">
        <v>2625</v>
      </c>
      <c r="C2604" s="4" t="s">
        <v>17</v>
      </c>
      <c r="D2604" t="s">
        <v>14</v>
      </c>
      <c r="E2604" s="4">
        <v>14</v>
      </c>
      <c r="F2604" s="4">
        <v>2</v>
      </c>
      <c r="G2604" s="4">
        <v>703</v>
      </c>
      <c r="H2604" s="4">
        <v>247</v>
      </c>
      <c r="I2604" s="4">
        <v>287</v>
      </c>
      <c r="J2604" s="6">
        <v>1446.81</v>
      </c>
      <c r="K2604" s="4">
        <v>0.49199999999999999</v>
      </c>
      <c r="L2604" s="4" t="s">
        <v>15</v>
      </c>
      <c r="M2604" s="4">
        <f>Inventory[[#This Row],[Daily_Demand]]*Inventory[[#This Row],[Lead_Time_Days]]</f>
        <v>28</v>
      </c>
      <c r="N2604" s="4">
        <f>MAX(0, Inventory[[#This Row],[Demand_Duration_Lead_time]]+Inventory[[#This Row],[Safety_Stock]]-Inventory[[#This Row],[Current_Inventory]])</f>
        <v>0</v>
      </c>
      <c r="O26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604" s="8">
        <f>Inventory[[#This Row],[Current_Inventory]]*Inventory[[#This Row],[Unit_Cost]]</f>
        <v>1017107.4299999999</v>
      </c>
      <c r="Q2604" t="str">
        <f>IF(Inventory[[#This Row],[Stockout_Risk_Score]] &gt;= 0.8, "Critical",
   IF(Inventory[[#This Row],[Stockout_Risk_Score]] &gt;= 0.6, "High",
      IF(Inventory[[#This Row],[Stockout_Risk_Score]] &gt;= 0.3, "Medium", "Low")
   )
)</f>
        <v>Medium</v>
      </c>
      <c r="R2604">
        <f>Inventory[[#This Row],[Lead_Time_Days]]*0.8</f>
        <v>1.6</v>
      </c>
      <c r="S2604">
        <f>MAX(0,Inventory[[#This Row],[Daily_Demand]]*Inventory[[#This Row],[Adj_Lead_Time]]+Inventory[[#This Row],[Safety_Stock]]-Inventory[[#This Row],[Current_Inventory]])</f>
        <v>0</v>
      </c>
    </row>
    <row r="2605" spans="1:19" x14ac:dyDescent="0.25">
      <c r="A2605">
        <v>2604</v>
      </c>
      <c r="B2605" t="s">
        <v>2626</v>
      </c>
      <c r="C2605" s="4" t="s">
        <v>13</v>
      </c>
      <c r="D2605" t="s">
        <v>22</v>
      </c>
      <c r="E2605" s="4">
        <v>78</v>
      </c>
      <c r="F2605" s="4">
        <v>5</v>
      </c>
      <c r="G2605" s="4">
        <v>672</v>
      </c>
      <c r="H2605" s="4">
        <v>214</v>
      </c>
      <c r="I2605" s="4">
        <v>161</v>
      </c>
      <c r="J2605" s="6">
        <v>879.51</v>
      </c>
      <c r="K2605" s="4">
        <v>0.443</v>
      </c>
      <c r="L2605" s="4" t="s">
        <v>27</v>
      </c>
      <c r="M2605" s="4">
        <f>Inventory[[#This Row],[Daily_Demand]]*Inventory[[#This Row],[Lead_Time_Days]]</f>
        <v>390</v>
      </c>
      <c r="N2605" s="4">
        <f>MAX(0, Inventory[[#This Row],[Demand_Duration_Lead_time]]+Inventory[[#This Row],[Safety_Stock]]-Inventory[[#This Row],[Current_Inventory]])</f>
        <v>0</v>
      </c>
      <c r="O26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05" s="8">
        <f>Inventory[[#This Row],[Current_Inventory]]*Inventory[[#This Row],[Unit_Cost]]</f>
        <v>591030.72</v>
      </c>
      <c r="Q2605" t="str">
        <f>IF(Inventory[[#This Row],[Stockout_Risk_Score]] &gt;= 0.8, "Critical",
   IF(Inventory[[#This Row],[Stockout_Risk_Score]] &gt;= 0.6, "High",
      IF(Inventory[[#This Row],[Stockout_Risk_Score]] &gt;= 0.3, "Medium", "Low")
   )
)</f>
        <v>Medium</v>
      </c>
      <c r="R2605">
        <f>Inventory[[#This Row],[Lead_Time_Days]]*0.8</f>
        <v>4</v>
      </c>
      <c r="S2605">
        <f>MAX(0,Inventory[[#This Row],[Daily_Demand]]*Inventory[[#This Row],[Adj_Lead_Time]]+Inventory[[#This Row],[Safety_Stock]]-Inventory[[#This Row],[Current_Inventory]])</f>
        <v>0</v>
      </c>
    </row>
    <row r="2606" spans="1:19" x14ac:dyDescent="0.25">
      <c r="A2606">
        <v>2605</v>
      </c>
      <c r="B2606" t="s">
        <v>2627</v>
      </c>
      <c r="C2606" s="4" t="s">
        <v>13</v>
      </c>
      <c r="D2606" t="s">
        <v>22</v>
      </c>
      <c r="E2606" s="4">
        <v>81</v>
      </c>
      <c r="F2606" s="4">
        <v>5</v>
      </c>
      <c r="G2606" s="4">
        <v>663</v>
      </c>
      <c r="H2606" s="4">
        <v>10</v>
      </c>
      <c r="I2606" s="4">
        <v>101</v>
      </c>
      <c r="J2606" s="6">
        <v>423.09</v>
      </c>
      <c r="K2606" s="4">
        <v>0.52700000000000002</v>
      </c>
      <c r="L2606" s="4" t="s">
        <v>15</v>
      </c>
      <c r="M2606" s="4">
        <f>Inventory[[#This Row],[Daily_Demand]]*Inventory[[#This Row],[Lead_Time_Days]]</f>
        <v>405</v>
      </c>
      <c r="N2606" s="4">
        <f>MAX(0, Inventory[[#This Row],[Demand_Duration_Lead_time]]+Inventory[[#This Row],[Safety_Stock]]-Inventory[[#This Row],[Current_Inventory]])</f>
        <v>0</v>
      </c>
      <c r="O26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06" s="8">
        <f>Inventory[[#This Row],[Current_Inventory]]*Inventory[[#This Row],[Unit_Cost]]</f>
        <v>280508.67</v>
      </c>
      <c r="Q2606" t="str">
        <f>IF(Inventory[[#This Row],[Stockout_Risk_Score]] &gt;= 0.8, "Critical",
   IF(Inventory[[#This Row],[Stockout_Risk_Score]] &gt;= 0.6, "High",
      IF(Inventory[[#This Row],[Stockout_Risk_Score]] &gt;= 0.3, "Medium", "Low")
   )
)</f>
        <v>Medium</v>
      </c>
      <c r="R2606">
        <f>Inventory[[#This Row],[Lead_Time_Days]]*0.8</f>
        <v>4</v>
      </c>
      <c r="S2606">
        <f>MAX(0,Inventory[[#This Row],[Daily_Demand]]*Inventory[[#This Row],[Adj_Lead_Time]]+Inventory[[#This Row],[Safety_Stock]]-Inventory[[#This Row],[Current_Inventory]])</f>
        <v>0</v>
      </c>
    </row>
    <row r="2607" spans="1:19" x14ac:dyDescent="0.25">
      <c r="A2607">
        <v>2606</v>
      </c>
      <c r="B2607" t="s">
        <v>2628</v>
      </c>
      <c r="C2607" s="4" t="s">
        <v>21</v>
      </c>
      <c r="D2607" t="s">
        <v>18</v>
      </c>
      <c r="E2607" s="4">
        <v>58</v>
      </c>
      <c r="F2607" s="4">
        <v>4</v>
      </c>
      <c r="G2607" s="4">
        <v>498</v>
      </c>
      <c r="H2607" s="4">
        <v>180</v>
      </c>
      <c r="I2607" s="4">
        <v>186</v>
      </c>
      <c r="J2607" s="6">
        <v>206.35</v>
      </c>
      <c r="K2607" s="4">
        <v>0.29399999999999998</v>
      </c>
      <c r="L2607" s="4" t="s">
        <v>19</v>
      </c>
      <c r="M2607" s="4">
        <f>Inventory[[#This Row],[Daily_Demand]]*Inventory[[#This Row],[Lead_Time_Days]]</f>
        <v>232</v>
      </c>
      <c r="N2607" s="4">
        <f>MAX(0, Inventory[[#This Row],[Demand_Duration_Lead_time]]+Inventory[[#This Row],[Safety_Stock]]-Inventory[[#This Row],[Current_Inventory]])</f>
        <v>0</v>
      </c>
      <c r="O26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07" s="8">
        <f>Inventory[[#This Row],[Current_Inventory]]*Inventory[[#This Row],[Unit_Cost]]</f>
        <v>102762.3</v>
      </c>
      <c r="Q2607" t="str">
        <f>IF(Inventory[[#This Row],[Stockout_Risk_Score]] &gt;= 0.8, "Critical",
   IF(Inventory[[#This Row],[Stockout_Risk_Score]] &gt;= 0.6, "High",
      IF(Inventory[[#This Row],[Stockout_Risk_Score]] &gt;= 0.3, "Medium", "Low")
   )
)</f>
        <v>Low</v>
      </c>
      <c r="R2607">
        <f>Inventory[[#This Row],[Lead_Time_Days]]*0.8</f>
        <v>3.2</v>
      </c>
      <c r="S2607">
        <f>MAX(0,Inventory[[#This Row],[Daily_Demand]]*Inventory[[#This Row],[Adj_Lead_Time]]+Inventory[[#This Row],[Safety_Stock]]-Inventory[[#This Row],[Current_Inventory]])</f>
        <v>0</v>
      </c>
    </row>
    <row r="2608" spans="1:19" x14ac:dyDescent="0.25">
      <c r="A2608">
        <v>2607</v>
      </c>
      <c r="B2608" t="s">
        <v>2629</v>
      </c>
      <c r="C2608" s="4" t="s">
        <v>26</v>
      </c>
      <c r="D2608" t="s">
        <v>14</v>
      </c>
      <c r="E2608" s="4">
        <v>161</v>
      </c>
      <c r="F2608" s="4">
        <v>8</v>
      </c>
      <c r="G2608" s="4">
        <v>732</v>
      </c>
      <c r="H2608" s="4">
        <v>176</v>
      </c>
      <c r="I2608" s="4">
        <v>304</v>
      </c>
      <c r="J2608" s="6">
        <v>1360.77</v>
      </c>
      <c r="K2608" s="4">
        <v>0.90500000000000003</v>
      </c>
      <c r="L2608" s="4" t="s">
        <v>15</v>
      </c>
      <c r="M2608" s="4">
        <f>Inventory[[#This Row],[Daily_Demand]]*Inventory[[#This Row],[Lead_Time_Days]]</f>
        <v>1288</v>
      </c>
      <c r="N2608" s="4">
        <f>MAX(0, Inventory[[#This Row],[Demand_Duration_Lead_time]]+Inventory[[#This Row],[Safety_Stock]]-Inventory[[#This Row],[Current_Inventory]])</f>
        <v>732</v>
      </c>
      <c r="O26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08" s="8">
        <f>Inventory[[#This Row],[Current_Inventory]]*Inventory[[#This Row],[Unit_Cost]]</f>
        <v>996083.64</v>
      </c>
      <c r="Q2608" t="str">
        <f>IF(Inventory[[#This Row],[Stockout_Risk_Score]] &gt;= 0.8, "Critical",
   IF(Inventory[[#This Row],[Stockout_Risk_Score]] &gt;= 0.6, "High",
      IF(Inventory[[#This Row],[Stockout_Risk_Score]] &gt;= 0.3, "Medium", "Low")
   )
)</f>
        <v>Critical</v>
      </c>
      <c r="R2608">
        <f>Inventory[[#This Row],[Lead_Time_Days]]*0.8</f>
        <v>6.4</v>
      </c>
      <c r="S2608">
        <f>MAX(0,Inventory[[#This Row],[Daily_Demand]]*Inventory[[#This Row],[Adj_Lead_Time]]+Inventory[[#This Row],[Safety_Stock]]-Inventory[[#This Row],[Current_Inventory]])</f>
        <v>474.40000000000009</v>
      </c>
    </row>
    <row r="2609" spans="1:19" x14ac:dyDescent="0.25">
      <c r="A2609">
        <v>2608</v>
      </c>
      <c r="B2609" t="s">
        <v>2630</v>
      </c>
      <c r="C2609" s="4" t="s">
        <v>21</v>
      </c>
      <c r="D2609" t="s">
        <v>14</v>
      </c>
      <c r="E2609" s="4">
        <v>106</v>
      </c>
      <c r="F2609" s="4">
        <v>2</v>
      </c>
      <c r="G2609" s="4">
        <v>387</v>
      </c>
      <c r="H2609" s="4">
        <v>267</v>
      </c>
      <c r="I2609" s="4">
        <v>164</v>
      </c>
      <c r="J2609" s="6">
        <v>668.06</v>
      </c>
      <c r="K2609" s="4">
        <v>0.79400000000000004</v>
      </c>
      <c r="L2609" s="4" t="s">
        <v>15</v>
      </c>
      <c r="M2609" s="4">
        <f>Inventory[[#This Row],[Daily_Demand]]*Inventory[[#This Row],[Lead_Time_Days]]</f>
        <v>212</v>
      </c>
      <c r="N2609" s="4">
        <f>MAX(0, Inventory[[#This Row],[Demand_Duration_Lead_time]]+Inventory[[#This Row],[Safety_Stock]]-Inventory[[#This Row],[Current_Inventory]])</f>
        <v>92</v>
      </c>
      <c r="O26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09" s="8">
        <f>Inventory[[#This Row],[Current_Inventory]]*Inventory[[#This Row],[Unit_Cost]]</f>
        <v>258539.21999999997</v>
      </c>
      <c r="Q2609" t="str">
        <f>IF(Inventory[[#This Row],[Stockout_Risk_Score]] &gt;= 0.8, "Critical",
   IF(Inventory[[#This Row],[Stockout_Risk_Score]] &gt;= 0.6, "High",
      IF(Inventory[[#This Row],[Stockout_Risk_Score]] &gt;= 0.3, "Medium", "Low")
   )
)</f>
        <v>High</v>
      </c>
      <c r="R2609">
        <f>Inventory[[#This Row],[Lead_Time_Days]]*0.8</f>
        <v>1.6</v>
      </c>
      <c r="S2609">
        <f>MAX(0,Inventory[[#This Row],[Daily_Demand]]*Inventory[[#This Row],[Adj_Lead_Time]]+Inventory[[#This Row],[Safety_Stock]]-Inventory[[#This Row],[Current_Inventory]])</f>
        <v>49.600000000000023</v>
      </c>
    </row>
    <row r="2610" spans="1:19" x14ac:dyDescent="0.25">
      <c r="A2610">
        <v>2609</v>
      </c>
      <c r="B2610" t="s">
        <v>2631</v>
      </c>
      <c r="C2610" s="4" t="s">
        <v>21</v>
      </c>
      <c r="D2610" t="s">
        <v>18</v>
      </c>
      <c r="E2610" s="4">
        <v>173</v>
      </c>
      <c r="F2610" s="4">
        <v>10</v>
      </c>
      <c r="G2610" s="4">
        <v>376</v>
      </c>
      <c r="H2610" s="4">
        <v>72</v>
      </c>
      <c r="I2610" s="4">
        <v>207</v>
      </c>
      <c r="J2610" s="6">
        <v>497.48</v>
      </c>
      <c r="K2610" s="4">
        <v>0.80100000000000005</v>
      </c>
      <c r="L2610" s="4" t="s">
        <v>19</v>
      </c>
      <c r="M2610" s="4">
        <f>Inventory[[#This Row],[Daily_Demand]]*Inventory[[#This Row],[Lead_Time_Days]]</f>
        <v>1730</v>
      </c>
      <c r="N2610" s="4">
        <f>MAX(0, Inventory[[#This Row],[Demand_Duration_Lead_time]]+Inventory[[#This Row],[Safety_Stock]]-Inventory[[#This Row],[Current_Inventory]])</f>
        <v>1426</v>
      </c>
      <c r="O26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10" s="8">
        <f>Inventory[[#This Row],[Current_Inventory]]*Inventory[[#This Row],[Unit_Cost]]</f>
        <v>187052.48</v>
      </c>
      <c r="Q2610" t="str">
        <f>IF(Inventory[[#This Row],[Stockout_Risk_Score]] &gt;= 0.8, "Critical",
   IF(Inventory[[#This Row],[Stockout_Risk_Score]] &gt;= 0.6, "High",
      IF(Inventory[[#This Row],[Stockout_Risk_Score]] &gt;= 0.3, "Medium", "Low")
   )
)</f>
        <v>Critical</v>
      </c>
      <c r="R2610">
        <f>Inventory[[#This Row],[Lead_Time_Days]]*0.8</f>
        <v>8</v>
      </c>
      <c r="S2610">
        <f>MAX(0,Inventory[[#This Row],[Daily_Demand]]*Inventory[[#This Row],[Adj_Lead_Time]]+Inventory[[#This Row],[Safety_Stock]]-Inventory[[#This Row],[Current_Inventory]])</f>
        <v>1080</v>
      </c>
    </row>
    <row r="2611" spans="1:19" x14ac:dyDescent="0.25">
      <c r="A2611">
        <v>2610</v>
      </c>
      <c r="B2611" t="s">
        <v>2632</v>
      </c>
      <c r="C2611" s="4" t="s">
        <v>41</v>
      </c>
      <c r="D2611" t="s">
        <v>14</v>
      </c>
      <c r="E2611" s="4">
        <v>141</v>
      </c>
      <c r="F2611" s="4">
        <v>14</v>
      </c>
      <c r="G2611" s="4">
        <v>427</v>
      </c>
      <c r="H2611" s="4">
        <v>281</v>
      </c>
      <c r="I2611" s="4">
        <v>349</v>
      </c>
      <c r="J2611" s="6">
        <v>790.91</v>
      </c>
      <c r="K2611" s="4">
        <v>0.433</v>
      </c>
      <c r="L2611" s="4" t="s">
        <v>27</v>
      </c>
      <c r="M2611" s="4">
        <f>Inventory[[#This Row],[Daily_Demand]]*Inventory[[#This Row],[Lead_Time_Days]]</f>
        <v>1974</v>
      </c>
      <c r="N2611" s="4">
        <f>MAX(0, Inventory[[#This Row],[Demand_Duration_Lead_time]]+Inventory[[#This Row],[Safety_Stock]]-Inventory[[#This Row],[Current_Inventory]])</f>
        <v>1828</v>
      </c>
      <c r="O26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11" s="8">
        <f>Inventory[[#This Row],[Current_Inventory]]*Inventory[[#This Row],[Unit_Cost]]</f>
        <v>337718.57</v>
      </c>
      <c r="Q2611" t="str">
        <f>IF(Inventory[[#This Row],[Stockout_Risk_Score]] &gt;= 0.8, "Critical",
   IF(Inventory[[#This Row],[Stockout_Risk_Score]] &gt;= 0.6, "High",
      IF(Inventory[[#This Row],[Stockout_Risk_Score]] &gt;= 0.3, "Medium", "Low")
   )
)</f>
        <v>Medium</v>
      </c>
      <c r="R2611">
        <f>Inventory[[#This Row],[Lead_Time_Days]]*0.8</f>
        <v>11.200000000000001</v>
      </c>
      <c r="S2611">
        <f>MAX(0,Inventory[[#This Row],[Daily_Demand]]*Inventory[[#This Row],[Adj_Lead_Time]]+Inventory[[#This Row],[Safety_Stock]]-Inventory[[#This Row],[Current_Inventory]])</f>
        <v>1433.2</v>
      </c>
    </row>
    <row r="2612" spans="1:19" x14ac:dyDescent="0.25">
      <c r="A2612">
        <v>2611</v>
      </c>
      <c r="B2612" t="s">
        <v>2633</v>
      </c>
      <c r="C2612" s="4" t="s">
        <v>17</v>
      </c>
      <c r="D2612" t="s">
        <v>18</v>
      </c>
      <c r="E2612" s="4">
        <v>195</v>
      </c>
      <c r="F2612" s="4">
        <v>9</v>
      </c>
      <c r="G2612" s="4">
        <v>364</v>
      </c>
      <c r="H2612" s="4">
        <v>46</v>
      </c>
      <c r="I2612" s="4">
        <v>313</v>
      </c>
      <c r="J2612" s="6">
        <v>1206.2</v>
      </c>
      <c r="K2612" s="4">
        <v>7.0999999999999994E-2</v>
      </c>
      <c r="L2612" s="4" t="s">
        <v>27</v>
      </c>
      <c r="M2612" s="4">
        <f>Inventory[[#This Row],[Daily_Demand]]*Inventory[[#This Row],[Lead_Time_Days]]</f>
        <v>1755</v>
      </c>
      <c r="N2612" s="4">
        <f>MAX(0, Inventory[[#This Row],[Demand_Duration_Lead_time]]+Inventory[[#This Row],[Safety_Stock]]-Inventory[[#This Row],[Current_Inventory]])</f>
        <v>1437</v>
      </c>
      <c r="O26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12" s="8">
        <f>Inventory[[#This Row],[Current_Inventory]]*Inventory[[#This Row],[Unit_Cost]]</f>
        <v>439056.8</v>
      </c>
      <c r="Q2612" t="str">
        <f>IF(Inventory[[#This Row],[Stockout_Risk_Score]] &gt;= 0.8, "Critical",
   IF(Inventory[[#This Row],[Stockout_Risk_Score]] &gt;= 0.6, "High",
      IF(Inventory[[#This Row],[Stockout_Risk_Score]] &gt;= 0.3, "Medium", "Low")
   )
)</f>
        <v>Low</v>
      </c>
      <c r="R2612">
        <f>Inventory[[#This Row],[Lead_Time_Days]]*0.8</f>
        <v>7.2</v>
      </c>
      <c r="S2612">
        <f>MAX(0,Inventory[[#This Row],[Daily_Demand]]*Inventory[[#This Row],[Adj_Lead_Time]]+Inventory[[#This Row],[Safety_Stock]]-Inventory[[#This Row],[Current_Inventory]])</f>
        <v>1086</v>
      </c>
    </row>
    <row r="2613" spans="1:19" x14ac:dyDescent="0.25">
      <c r="A2613">
        <v>2612</v>
      </c>
      <c r="B2613" t="s">
        <v>2634</v>
      </c>
      <c r="C2613" s="4" t="s">
        <v>13</v>
      </c>
      <c r="D2613" t="s">
        <v>22</v>
      </c>
      <c r="E2613" s="4">
        <v>169</v>
      </c>
      <c r="F2613" s="4">
        <v>3</v>
      </c>
      <c r="G2613" s="4">
        <v>198</v>
      </c>
      <c r="H2613" s="4">
        <v>25</v>
      </c>
      <c r="I2613" s="4">
        <v>356</v>
      </c>
      <c r="J2613" s="6">
        <v>1359.83</v>
      </c>
      <c r="K2613" s="4">
        <v>0.68300000000000005</v>
      </c>
      <c r="L2613" s="4" t="s">
        <v>19</v>
      </c>
      <c r="M2613" s="4">
        <f>Inventory[[#This Row],[Daily_Demand]]*Inventory[[#This Row],[Lead_Time_Days]]</f>
        <v>507</v>
      </c>
      <c r="N2613" s="4">
        <f>MAX(0, Inventory[[#This Row],[Demand_Duration_Lead_time]]+Inventory[[#This Row],[Safety_Stock]]-Inventory[[#This Row],[Current_Inventory]])</f>
        <v>334</v>
      </c>
      <c r="O26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13" s="8">
        <f>Inventory[[#This Row],[Current_Inventory]]*Inventory[[#This Row],[Unit_Cost]]</f>
        <v>269246.33999999997</v>
      </c>
      <c r="Q2613" t="str">
        <f>IF(Inventory[[#This Row],[Stockout_Risk_Score]] &gt;= 0.8, "Critical",
   IF(Inventory[[#This Row],[Stockout_Risk_Score]] &gt;= 0.6, "High",
      IF(Inventory[[#This Row],[Stockout_Risk_Score]] &gt;= 0.3, "Medium", "Low")
   )
)</f>
        <v>High</v>
      </c>
      <c r="R2613">
        <f>Inventory[[#This Row],[Lead_Time_Days]]*0.8</f>
        <v>2.4000000000000004</v>
      </c>
      <c r="S2613">
        <f>MAX(0,Inventory[[#This Row],[Daily_Demand]]*Inventory[[#This Row],[Adj_Lead_Time]]+Inventory[[#This Row],[Safety_Stock]]-Inventory[[#This Row],[Current_Inventory]])</f>
        <v>232.60000000000008</v>
      </c>
    </row>
    <row r="2614" spans="1:19" x14ac:dyDescent="0.25">
      <c r="A2614">
        <v>2613</v>
      </c>
      <c r="B2614" t="s">
        <v>2635</v>
      </c>
      <c r="C2614" s="4" t="s">
        <v>26</v>
      </c>
      <c r="D2614" t="s">
        <v>18</v>
      </c>
      <c r="E2614" s="4">
        <v>146</v>
      </c>
      <c r="F2614" s="4">
        <v>3</v>
      </c>
      <c r="G2614" s="4">
        <v>444</v>
      </c>
      <c r="H2614" s="4">
        <v>263</v>
      </c>
      <c r="I2614" s="4">
        <v>148</v>
      </c>
      <c r="J2614" s="6">
        <v>1308.08</v>
      </c>
      <c r="K2614" s="4">
        <v>0.374</v>
      </c>
      <c r="L2614" s="4" t="s">
        <v>27</v>
      </c>
      <c r="M2614" s="4">
        <f>Inventory[[#This Row],[Daily_Demand]]*Inventory[[#This Row],[Lead_Time_Days]]</f>
        <v>438</v>
      </c>
      <c r="N2614" s="4">
        <f>MAX(0, Inventory[[#This Row],[Demand_Duration_Lead_time]]+Inventory[[#This Row],[Safety_Stock]]-Inventory[[#This Row],[Current_Inventory]])</f>
        <v>257</v>
      </c>
      <c r="O26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14" s="8">
        <f>Inventory[[#This Row],[Current_Inventory]]*Inventory[[#This Row],[Unit_Cost]]</f>
        <v>580787.52</v>
      </c>
      <c r="Q2614" t="str">
        <f>IF(Inventory[[#This Row],[Stockout_Risk_Score]] &gt;= 0.8, "Critical",
   IF(Inventory[[#This Row],[Stockout_Risk_Score]] &gt;= 0.6, "High",
      IF(Inventory[[#This Row],[Stockout_Risk_Score]] &gt;= 0.3, "Medium", "Low")
   )
)</f>
        <v>Medium</v>
      </c>
      <c r="R2614">
        <f>Inventory[[#This Row],[Lead_Time_Days]]*0.8</f>
        <v>2.4000000000000004</v>
      </c>
      <c r="S2614">
        <f>MAX(0,Inventory[[#This Row],[Daily_Demand]]*Inventory[[#This Row],[Adj_Lead_Time]]+Inventory[[#This Row],[Safety_Stock]]-Inventory[[#This Row],[Current_Inventory]])</f>
        <v>169.40000000000009</v>
      </c>
    </row>
    <row r="2615" spans="1:19" x14ac:dyDescent="0.25">
      <c r="A2615">
        <v>2614</v>
      </c>
      <c r="B2615" t="s">
        <v>2636</v>
      </c>
      <c r="C2615" s="4" t="s">
        <v>13</v>
      </c>
      <c r="D2615" t="s">
        <v>14</v>
      </c>
      <c r="E2615" s="4">
        <v>105</v>
      </c>
      <c r="F2615" s="4">
        <v>9</v>
      </c>
      <c r="G2615" s="4">
        <v>560</v>
      </c>
      <c r="H2615" s="4">
        <v>36</v>
      </c>
      <c r="I2615" s="4">
        <v>170</v>
      </c>
      <c r="J2615" s="6">
        <v>1733.37</v>
      </c>
      <c r="K2615" s="4">
        <v>0.87</v>
      </c>
      <c r="L2615" s="4" t="s">
        <v>15</v>
      </c>
      <c r="M2615" s="4">
        <f>Inventory[[#This Row],[Daily_Demand]]*Inventory[[#This Row],[Lead_Time_Days]]</f>
        <v>945</v>
      </c>
      <c r="N2615" s="4">
        <f>MAX(0, Inventory[[#This Row],[Demand_Duration_Lead_time]]+Inventory[[#This Row],[Safety_Stock]]-Inventory[[#This Row],[Current_Inventory]])</f>
        <v>421</v>
      </c>
      <c r="O26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15" s="8">
        <f>Inventory[[#This Row],[Current_Inventory]]*Inventory[[#This Row],[Unit_Cost]]</f>
        <v>970687.2</v>
      </c>
      <c r="Q2615" t="str">
        <f>IF(Inventory[[#This Row],[Stockout_Risk_Score]] &gt;= 0.8, "Critical",
   IF(Inventory[[#This Row],[Stockout_Risk_Score]] &gt;= 0.6, "High",
      IF(Inventory[[#This Row],[Stockout_Risk_Score]] &gt;= 0.3, "Medium", "Low")
   )
)</f>
        <v>Critical</v>
      </c>
      <c r="R2615">
        <f>Inventory[[#This Row],[Lead_Time_Days]]*0.8</f>
        <v>7.2</v>
      </c>
      <c r="S2615">
        <f>MAX(0,Inventory[[#This Row],[Daily_Demand]]*Inventory[[#This Row],[Adj_Lead_Time]]+Inventory[[#This Row],[Safety_Stock]]-Inventory[[#This Row],[Current_Inventory]])</f>
        <v>232</v>
      </c>
    </row>
    <row r="2616" spans="1:19" x14ac:dyDescent="0.25">
      <c r="A2616">
        <v>2615</v>
      </c>
      <c r="B2616" t="s">
        <v>2637</v>
      </c>
      <c r="C2616" s="4" t="s">
        <v>13</v>
      </c>
      <c r="D2616" t="s">
        <v>18</v>
      </c>
      <c r="E2616" s="4">
        <v>77</v>
      </c>
      <c r="F2616" s="4">
        <v>12</v>
      </c>
      <c r="G2616" s="4">
        <v>462</v>
      </c>
      <c r="H2616" s="4">
        <v>120</v>
      </c>
      <c r="I2616" s="4">
        <v>139</v>
      </c>
      <c r="J2616" s="6">
        <v>476.58</v>
      </c>
      <c r="K2616" s="4">
        <v>0.78</v>
      </c>
      <c r="L2616" s="4" t="s">
        <v>19</v>
      </c>
      <c r="M2616" s="4">
        <f>Inventory[[#This Row],[Daily_Demand]]*Inventory[[#This Row],[Lead_Time_Days]]</f>
        <v>924</v>
      </c>
      <c r="N2616" s="4">
        <f>MAX(0, Inventory[[#This Row],[Demand_Duration_Lead_time]]+Inventory[[#This Row],[Safety_Stock]]-Inventory[[#This Row],[Current_Inventory]])</f>
        <v>582</v>
      </c>
      <c r="O26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16" s="8">
        <f>Inventory[[#This Row],[Current_Inventory]]*Inventory[[#This Row],[Unit_Cost]]</f>
        <v>220179.96</v>
      </c>
      <c r="Q2616" t="str">
        <f>IF(Inventory[[#This Row],[Stockout_Risk_Score]] &gt;= 0.8, "Critical",
   IF(Inventory[[#This Row],[Stockout_Risk_Score]] &gt;= 0.6, "High",
      IF(Inventory[[#This Row],[Stockout_Risk_Score]] &gt;= 0.3, "Medium", "Low")
   )
)</f>
        <v>High</v>
      </c>
      <c r="R2616">
        <f>Inventory[[#This Row],[Lead_Time_Days]]*0.8</f>
        <v>9.6000000000000014</v>
      </c>
      <c r="S2616">
        <f>MAX(0,Inventory[[#This Row],[Daily_Demand]]*Inventory[[#This Row],[Adj_Lead_Time]]+Inventory[[#This Row],[Safety_Stock]]-Inventory[[#This Row],[Current_Inventory]])</f>
        <v>397.20000000000016</v>
      </c>
    </row>
    <row r="2617" spans="1:19" x14ac:dyDescent="0.25">
      <c r="A2617">
        <v>2616</v>
      </c>
      <c r="B2617" t="s">
        <v>2638</v>
      </c>
      <c r="C2617" s="4" t="s">
        <v>17</v>
      </c>
      <c r="D2617" t="s">
        <v>22</v>
      </c>
      <c r="E2617" s="4">
        <v>76</v>
      </c>
      <c r="F2617" s="4">
        <v>2</v>
      </c>
      <c r="G2617" s="4">
        <v>325</v>
      </c>
      <c r="H2617" s="4">
        <v>242</v>
      </c>
      <c r="I2617" s="4">
        <v>79</v>
      </c>
      <c r="J2617" s="6">
        <v>1291.6600000000001</v>
      </c>
      <c r="K2617" s="4">
        <v>0.14499999999999999</v>
      </c>
      <c r="L2617" s="4" t="s">
        <v>19</v>
      </c>
      <c r="M2617" s="4">
        <f>Inventory[[#This Row],[Daily_Demand]]*Inventory[[#This Row],[Lead_Time_Days]]</f>
        <v>152</v>
      </c>
      <c r="N2617" s="4">
        <f>MAX(0, Inventory[[#This Row],[Demand_Duration_Lead_time]]+Inventory[[#This Row],[Safety_Stock]]-Inventory[[#This Row],[Current_Inventory]])</f>
        <v>69</v>
      </c>
      <c r="O26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17" s="8">
        <f>Inventory[[#This Row],[Current_Inventory]]*Inventory[[#This Row],[Unit_Cost]]</f>
        <v>419789.5</v>
      </c>
      <c r="Q2617" t="str">
        <f>IF(Inventory[[#This Row],[Stockout_Risk_Score]] &gt;= 0.8, "Critical",
   IF(Inventory[[#This Row],[Stockout_Risk_Score]] &gt;= 0.6, "High",
      IF(Inventory[[#This Row],[Stockout_Risk_Score]] &gt;= 0.3, "Medium", "Low")
   )
)</f>
        <v>Low</v>
      </c>
      <c r="R2617">
        <f>Inventory[[#This Row],[Lead_Time_Days]]*0.8</f>
        <v>1.6</v>
      </c>
      <c r="S2617">
        <f>MAX(0,Inventory[[#This Row],[Daily_Demand]]*Inventory[[#This Row],[Adj_Lead_Time]]+Inventory[[#This Row],[Safety_Stock]]-Inventory[[#This Row],[Current_Inventory]])</f>
        <v>38.600000000000023</v>
      </c>
    </row>
    <row r="2618" spans="1:19" x14ac:dyDescent="0.25">
      <c r="A2618">
        <v>2617</v>
      </c>
      <c r="B2618" t="s">
        <v>2639</v>
      </c>
      <c r="C2618" s="4" t="s">
        <v>13</v>
      </c>
      <c r="D2618" t="s">
        <v>14</v>
      </c>
      <c r="E2618" s="4">
        <v>171</v>
      </c>
      <c r="F2618" s="4">
        <v>14</v>
      </c>
      <c r="G2618" s="4">
        <v>386</v>
      </c>
      <c r="H2618" s="4">
        <v>73</v>
      </c>
      <c r="I2618" s="4">
        <v>279</v>
      </c>
      <c r="J2618" s="6">
        <v>247.17</v>
      </c>
      <c r="K2618" s="4">
        <v>0.60199999999999998</v>
      </c>
      <c r="L2618" s="4" t="s">
        <v>27</v>
      </c>
      <c r="M2618" s="4">
        <f>Inventory[[#This Row],[Daily_Demand]]*Inventory[[#This Row],[Lead_Time_Days]]</f>
        <v>2394</v>
      </c>
      <c r="N2618" s="4">
        <f>MAX(0, Inventory[[#This Row],[Demand_Duration_Lead_time]]+Inventory[[#This Row],[Safety_Stock]]-Inventory[[#This Row],[Current_Inventory]])</f>
        <v>2081</v>
      </c>
      <c r="O26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18" s="8">
        <f>Inventory[[#This Row],[Current_Inventory]]*Inventory[[#This Row],[Unit_Cost]]</f>
        <v>95407.62</v>
      </c>
      <c r="Q2618" t="str">
        <f>IF(Inventory[[#This Row],[Stockout_Risk_Score]] &gt;= 0.8, "Critical",
   IF(Inventory[[#This Row],[Stockout_Risk_Score]] &gt;= 0.6, "High",
      IF(Inventory[[#This Row],[Stockout_Risk_Score]] &gt;= 0.3, "Medium", "Low")
   )
)</f>
        <v>High</v>
      </c>
      <c r="R2618">
        <f>Inventory[[#This Row],[Lead_Time_Days]]*0.8</f>
        <v>11.200000000000001</v>
      </c>
      <c r="S2618">
        <f>MAX(0,Inventory[[#This Row],[Daily_Demand]]*Inventory[[#This Row],[Adj_Lead_Time]]+Inventory[[#This Row],[Safety_Stock]]-Inventory[[#This Row],[Current_Inventory]])</f>
        <v>1602.2000000000003</v>
      </c>
    </row>
    <row r="2619" spans="1:19" x14ac:dyDescent="0.25">
      <c r="A2619">
        <v>2618</v>
      </c>
      <c r="B2619" t="s">
        <v>2640</v>
      </c>
      <c r="C2619" s="4" t="s">
        <v>13</v>
      </c>
      <c r="D2619" t="s">
        <v>22</v>
      </c>
      <c r="E2619" s="4">
        <v>172</v>
      </c>
      <c r="F2619" s="4">
        <v>8</v>
      </c>
      <c r="G2619" s="4">
        <v>55</v>
      </c>
      <c r="H2619" s="4">
        <v>106</v>
      </c>
      <c r="I2619" s="4">
        <v>188</v>
      </c>
      <c r="J2619" s="6">
        <v>1118.47</v>
      </c>
      <c r="K2619" s="4">
        <v>0.69199999999999995</v>
      </c>
      <c r="L2619" s="4" t="s">
        <v>27</v>
      </c>
      <c r="M2619" s="4">
        <f>Inventory[[#This Row],[Daily_Demand]]*Inventory[[#This Row],[Lead_Time_Days]]</f>
        <v>1376</v>
      </c>
      <c r="N2619" s="4">
        <f>MAX(0, Inventory[[#This Row],[Demand_Duration_Lead_time]]+Inventory[[#This Row],[Safety_Stock]]-Inventory[[#This Row],[Current_Inventory]])</f>
        <v>1427</v>
      </c>
      <c r="O26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19" s="8">
        <f>Inventory[[#This Row],[Current_Inventory]]*Inventory[[#This Row],[Unit_Cost]]</f>
        <v>61515.85</v>
      </c>
      <c r="Q2619" t="str">
        <f>IF(Inventory[[#This Row],[Stockout_Risk_Score]] &gt;= 0.8, "Critical",
   IF(Inventory[[#This Row],[Stockout_Risk_Score]] &gt;= 0.6, "High",
      IF(Inventory[[#This Row],[Stockout_Risk_Score]] &gt;= 0.3, "Medium", "Low")
   )
)</f>
        <v>High</v>
      </c>
      <c r="R2619">
        <f>Inventory[[#This Row],[Lead_Time_Days]]*0.8</f>
        <v>6.4</v>
      </c>
      <c r="S2619">
        <f>MAX(0,Inventory[[#This Row],[Daily_Demand]]*Inventory[[#This Row],[Adj_Lead_Time]]+Inventory[[#This Row],[Safety_Stock]]-Inventory[[#This Row],[Current_Inventory]])</f>
        <v>1151.8</v>
      </c>
    </row>
    <row r="2620" spans="1:19" x14ac:dyDescent="0.25">
      <c r="A2620">
        <v>2619</v>
      </c>
      <c r="B2620" t="s">
        <v>2641</v>
      </c>
      <c r="C2620" s="4" t="s">
        <v>21</v>
      </c>
      <c r="D2620" t="s">
        <v>22</v>
      </c>
      <c r="E2620" s="4">
        <v>58</v>
      </c>
      <c r="F2620" s="4">
        <v>10</v>
      </c>
      <c r="G2620" s="4">
        <v>482</v>
      </c>
      <c r="H2620" s="4">
        <v>276</v>
      </c>
      <c r="I2620" s="4">
        <v>303</v>
      </c>
      <c r="J2620" s="6">
        <v>1188.72</v>
      </c>
      <c r="K2620" s="4">
        <v>0.56799999999999995</v>
      </c>
      <c r="L2620" s="4" t="s">
        <v>19</v>
      </c>
      <c r="M2620" s="4">
        <f>Inventory[[#This Row],[Daily_Demand]]*Inventory[[#This Row],[Lead_Time_Days]]</f>
        <v>580</v>
      </c>
      <c r="N2620" s="4">
        <f>MAX(0, Inventory[[#This Row],[Demand_Duration_Lead_time]]+Inventory[[#This Row],[Safety_Stock]]-Inventory[[#This Row],[Current_Inventory]])</f>
        <v>374</v>
      </c>
      <c r="O26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20" s="8">
        <f>Inventory[[#This Row],[Current_Inventory]]*Inventory[[#This Row],[Unit_Cost]]</f>
        <v>572963.04</v>
      </c>
      <c r="Q2620" t="str">
        <f>IF(Inventory[[#This Row],[Stockout_Risk_Score]] &gt;= 0.8, "Critical",
   IF(Inventory[[#This Row],[Stockout_Risk_Score]] &gt;= 0.6, "High",
      IF(Inventory[[#This Row],[Stockout_Risk_Score]] &gt;= 0.3, "Medium", "Low")
   )
)</f>
        <v>Medium</v>
      </c>
      <c r="R2620">
        <f>Inventory[[#This Row],[Lead_Time_Days]]*0.8</f>
        <v>8</v>
      </c>
      <c r="S2620">
        <f>MAX(0,Inventory[[#This Row],[Daily_Demand]]*Inventory[[#This Row],[Adj_Lead_Time]]+Inventory[[#This Row],[Safety_Stock]]-Inventory[[#This Row],[Current_Inventory]])</f>
        <v>258</v>
      </c>
    </row>
    <row r="2621" spans="1:19" x14ac:dyDescent="0.25">
      <c r="A2621">
        <v>2620</v>
      </c>
      <c r="B2621" t="s">
        <v>2642</v>
      </c>
      <c r="C2621" s="4" t="s">
        <v>17</v>
      </c>
      <c r="D2621" t="s">
        <v>18</v>
      </c>
      <c r="E2621" s="4">
        <v>7</v>
      </c>
      <c r="F2621" s="4">
        <v>13</v>
      </c>
      <c r="G2621" s="4">
        <v>640</v>
      </c>
      <c r="H2621" s="4">
        <v>241</v>
      </c>
      <c r="I2621" s="4">
        <v>80</v>
      </c>
      <c r="J2621" s="6">
        <v>471.66</v>
      </c>
      <c r="K2621" s="4">
        <v>0.51400000000000001</v>
      </c>
      <c r="L2621" s="4" t="s">
        <v>19</v>
      </c>
      <c r="M2621" s="4">
        <f>Inventory[[#This Row],[Daily_Demand]]*Inventory[[#This Row],[Lead_Time_Days]]</f>
        <v>91</v>
      </c>
      <c r="N2621" s="4">
        <f>MAX(0, Inventory[[#This Row],[Demand_Duration_Lead_time]]+Inventory[[#This Row],[Safety_Stock]]-Inventory[[#This Row],[Current_Inventory]])</f>
        <v>0</v>
      </c>
      <c r="O26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21" s="8">
        <f>Inventory[[#This Row],[Current_Inventory]]*Inventory[[#This Row],[Unit_Cost]]</f>
        <v>301862.40000000002</v>
      </c>
      <c r="Q2621" t="str">
        <f>IF(Inventory[[#This Row],[Stockout_Risk_Score]] &gt;= 0.8, "Critical",
   IF(Inventory[[#This Row],[Stockout_Risk_Score]] &gt;= 0.6, "High",
      IF(Inventory[[#This Row],[Stockout_Risk_Score]] &gt;= 0.3, "Medium", "Low")
   )
)</f>
        <v>Medium</v>
      </c>
      <c r="R2621">
        <f>Inventory[[#This Row],[Lead_Time_Days]]*0.8</f>
        <v>10.4</v>
      </c>
      <c r="S2621">
        <f>MAX(0,Inventory[[#This Row],[Daily_Demand]]*Inventory[[#This Row],[Adj_Lead_Time]]+Inventory[[#This Row],[Safety_Stock]]-Inventory[[#This Row],[Current_Inventory]])</f>
        <v>0</v>
      </c>
    </row>
    <row r="2622" spans="1:19" x14ac:dyDescent="0.25">
      <c r="A2622">
        <v>2621</v>
      </c>
      <c r="B2622" t="s">
        <v>2643</v>
      </c>
      <c r="C2622" s="4" t="s">
        <v>41</v>
      </c>
      <c r="D2622" t="s">
        <v>22</v>
      </c>
      <c r="E2622" s="4">
        <v>187</v>
      </c>
      <c r="F2622" s="4">
        <v>4</v>
      </c>
      <c r="G2622" s="4">
        <v>165</v>
      </c>
      <c r="H2622" s="4">
        <v>57</v>
      </c>
      <c r="I2622" s="4">
        <v>211</v>
      </c>
      <c r="J2622" s="6">
        <v>813.8</v>
      </c>
      <c r="K2622" s="4">
        <v>0.22800000000000001</v>
      </c>
      <c r="L2622" s="4" t="s">
        <v>19</v>
      </c>
      <c r="M2622" s="4">
        <f>Inventory[[#This Row],[Daily_Demand]]*Inventory[[#This Row],[Lead_Time_Days]]</f>
        <v>748</v>
      </c>
      <c r="N2622" s="4">
        <f>MAX(0, Inventory[[#This Row],[Demand_Duration_Lead_time]]+Inventory[[#This Row],[Safety_Stock]]-Inventory[[#This Row],[Current_Inventory]])</f>
        <v>640</v>
      </c>
      <c r="O26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22" s="8">
        <f>Inventory[[#This Row],[Current_Inventory]]*Inventory[[#This Row],[Unit_Cost]]</f>
        <v>134277</v>
      </c>
      <c r="Q2622" t="str">
        <f>IF(Inventory[[#This Row],[Stockout_Risk_Score]] &gt;= 0.8, "Critical",
   IF(Inventory[[#This Row],[Stockout_Risk_Score]] &gt;= 0.6, "High",
      IF(Inventory[[#This Row],[Stockout_Risk_Score]] &gt;= 0.3, "Medium", "Low")
   )
)</f>
        <v>Low</v>
      </c>
      <c r="R2622">
        <f>Inventory[[#This Row],[Lead_Time_Days]]*0.8</f>
        <v>3.2</v>
      </c>
      <c r="S2622">
        <f>MAX(0,Inventory[[#This Row],[Daily_Demand]]*Inventory[[#This Row],[Adj_Lead_Time]]+Inventory[[#This Row],[Safety_Stock]]-Inventory[[#This Row],[Current_Inventory]])</f>
        <v>490.4</v>
      </c>
    </row>
    <row r="2623" spans="1:19" x14ac:dyDescent="0.25">
      <c r="A2623">
        <v>2622</v>
      </c>
      <c r="B2623" t="s">
        <v>2644</v>
      </c>
      <c r="C2623" s="4" t="s">
        <v>26</v>
      </c>
      <c r="D2623" t="s">
        <v>14</v>
      </c>
      <c r="E2623" s="4">
        <v>115</v>
      </c>
      <c r="F2623" s="4">
        <v>8</v>
      </c>
      <c r="G2623" s="4">
        <v>165</v>
      </c>
      <c r="H2623" s="4">
        <v>219</v>
      </c>
      <c r="I2623" s="4">
        <v>205</v>
      </c>
      <c r="J2623" s="6">
        <v>1663.03</v>
      </c>
      <c r="K2623" s="4">
        <v>0.23599999999999999</v>
      </c>
      <c r="L2623" s="4" t="s">
        <v>19</v>
      </c>
      <c r="M2623" s="4">
        <f>Inventory[[#This Row],[Daily_Demand]]*Inventory[[#This Row],[Lead_Time_Days]]</f>
        <v>920</v>
      </c>
      <c r="N2623" s="4">
        <f>MAX(0, Inventory[[#This Row],[Demand_Duration_Lead_time]]+Inventory[[#This Row],[Safety_Stock]]-Inventory[[#This Row],[Current_Inventory]])</f>
        <v>974</v>
      </c>
      <c r="O26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23" s="8">
        <f>Inventory[[#This Row],[Current_Inventory]]*Inventory[[#This Row],[Unit_Cost]]</f>
        <v>274399.95</v>
      </c>
      <c r="Q2623" t="str">
        <f>IF(Inventory[[#This Row],[Stockout_Risk_Score]] &gt;= 0.8, "Critical",
   IF(Inventory[[#This Row],[Stockout_Risk_Score]] &gt;= 0.6, "High",
      IF(Inventory[[#This Row],[Stockout_Risk_Score]] &gt;= 0.3, "Medium", "Low")
   )
)</f>
        <v>Low</v>
      </c>
      <c r="R2623">
        <f>Inventory[[#This Row],[Lead_Time_Days]]*0.8</f>
        <v>6.4</v>
      </c>
      <c r="S2623">
        <f>MAX(0,Inventory[[#This Row],[Daily_Demand]]*Inventory[[#This Row],[Adj_Lead_Time]]+Inventory[[#This Row],[Safety_Stock]]-Inventory[[#This Row],[Current_Inventory]])</f>
        <v>790</v>
      </c>
    </row>
    <row r="2624" spans="1:19" x14ac:dyDescent="0.25">
      <c r="A2624">
        <v>2623</v>
      </c>
      <c r="B2624" t="s">
        <v>2645</v>
      </c>
      <c r="C2624" s="4" t="s">
        <v>13</v>
      </c>
      <c r="D2624" t="s">
        <v>22</v>
      </c>
      <c r="E2624" s="4">
        <v>165</v>
      </c>
      <c r="F2624" s="4">
        <v>7</v>
      </c>
      <c r="G2624" s="4">
        <v>399</v>
      </c>
      <c r="H2624" s="4">
        <v>85</v>
      </c>
      <c r="I2624" s="4">
        <v>372</v>
      </c>
      <c r="J2624" s="6">
        <v>339.4</v>
      </c>
      <c r="K2624" s="4">
        <v>0.76800000000000002</v>
      </c>
      <c r="L2624" s="4" t="s">
        <v>15</v>
      </c>
      <c r="M2624" s="4">
        <f>Inventory[[#This Row],[Daily_Demand]]*Inventory[[#This Row],[Lead_Time_Days]]</f>
        <v>1155</v>
      </c>
      <c r="N2624" s="4">
        <f>MAX(0, Inventory[[#This Row],[Demand_Duration_Lead_time]]+Inventory[[#This Row],[Safety_Stock]]-Inventory[[#This Row],[Current_Inventory]])</f>
        <v>841</v>
      </c>
      <c r="O26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24" s="8">
        <f>Inventory[[#This Row],[Current_Inventory]]*Inventory[[#This Row],[Unit_Cost]]</f>
        <v>135420.59999999998</v>
      </c>
      <c r="Q2624" t="str">
        <f>IF(Inventory[[#This Row],[Stockout_Risk_Score]] &gt;= 0.8, "Critical",
   IF(Inventory[[#This Row],[Stockout_Risk_Score]] &gt;= 0.6, "High",
      IF(Inventory[[#This Row],[Stockout_Risk_Score]] &gt;= 0.3, "Medium", "Low")
   )
)</f>
        <v>High</v>
      </c>
      <c r="R2624">
        <f>Inventory[[#This Row],[Lead_Time_Days]]*0.8</f>
        <v>5.6000000000000005</v>
      </c>
      <c r="S2624">
        <f>MAX(0,Inventory[[#This Row],[Daily_Demand]]*Inventory[[#This Row],[Adj_Lead_Time]]+Inventory[[#This Row],[Safety_Stock]]-Inventory[[#This Row],[Current_Inventory]])</f>
        <v>610.00000000000011</v>
      </c>
    </row>
    <row r="2625" spans="1:19" x14ac:dyDescent="0.25">
      <c r="A2625">
        <v>2624</v>
      </c>
      <c r="B2625" t="s">
        <v>2646</v>
      </c>
      <c r="C2625" s="4" t="s">
        <v>26</v>
      </c>
      <c r="D2625" t="s">
        <v>22</v>
      </c>
      <c r="E2625" s="4">
        <v>100</v>
      </c>
      <c r="F2625" s="4">
        <v>8</v>
      </c>
      <c r="G2625" s="4">
        <v>187</v>
      </c>
      <c r="H2625" s="4">
        <v>256</v>
      </c>
      <c r="I2625" s="4">
        <v>166</v>
      </c>
      <c r="J2625" s="6">
        <v>897.29</v>
      </c>
      <c r="K2625" s="4">
        <v>1.9E-2</v>
      </c>
      <c r="L2625" s="4" t="s">
        <v>15</v>
      </c>
      <c r="M2625" s="4">
        <f>Inventory[[#This Row],[Daily_Demand]]*Inventory[[#This Row],[Lead_Time_Days]]</f>
        <v>800</v>
      </c>
      <c r="N2625" s="4">
        <f>MAX(0, Inventory[[#This Row],[Demand_Duration_Lead_time]]+Inventory[[#This Row],[Safety_Stock]]-Inventory[[#This Row],[Current_Inventory]])</f>
        <v>869</v>
      </c>
      <c r="O26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25" s="8">
        <f>Inventory[[#This Row],[Current_Inventory]]*Inventory[[#This Row],[Unit_Cost]]</f>
        <v>167793.22999999998</v>
      </c>
      <c r="Q2625" t="str">
        <f>IF(Inventory[[#This Row],[Stockout_Risk_Score]] &gt;= 0.8, "Critical",
   IF(Inventory[[#This Row],[Stockout_Risk_Score]] &gt;= 0.6, "High",
      IF(Inventory[[#This Row],[Stockout_Risk_Score]] &gt;= 0.3, "Medium", "Low")
   )
)</f>
        <v>Low</v>
      </c>
      <c r="R2625">
        <f>Inventory[[#This Row],[Lead_Time_Days]]*0.8</f>
        <v>6.4</v>
      </c>
      <c r="S2625">
        <f>MAX(0,Inventory[[#This Row],[Daily_Demand]]*Inventory[[#This Row],[Adj_Lead_Time]]+Inventory[[#This Row],[Safety_Stock]]-Inventory[[#This Row],[Current_Inventory]])</f>
        <v>709</v>
      </c>
    </row>
    <row r="2626" spans="1:19" x14ac:dyDescent="0.25">
      <c r="A2626">
        <v>2625</v>
      </c>
      <c r="B2626" t="s">
        <v>2647</v>
      </c>
      <c r="C2626" s="4" t="s">
        <v>41</v>
      </c>
      <c r="D2626" t="s">
        <v>18</v>
      </c>
      <c r="E2626" s="4">
        <v>75</v>
      </c>
      <c r="F2626" s="4">
        <v>8</v>
      </c>
      <c r="G2626" s="4">
        <v>788</v>
      </c>
      <c r="H2626" s="4">
        <v>77</v>
      </c>
      <c r="I2626" s="4">
        <v>240</v>
      </c>
      <c r="J2626" s="6">
        <v>1868.83</v>
      </c>
      <c r="K2626" s="4">
        <v>0.77900000000000003</v>
      </c>
      <c r="L2626" s="4" t="s">
        <v>19</v>
      </c>
      <c r="M2626" s="4">
        <f>Inventory[[#This Row],[Daily_Demand]]*Inventory[[#This Row],[Lead_Time_Days]]</f>
        <v>600</v>
      </c>
      <c r="N2626" s="4">
        <f>MAX(0, Inventory[[#This Row],[Demand_Duration_Lead_time]]+Inventory[[#This Row],[Safety_Stock]]-Inventory[[#This Row],[Current_Inventory]])</f>
        <v>0</v>
      </c>
      <c r="O26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26" s="8">
        <f>Inventory[[#This Row],[Current_Inventory]]*Inventory[[#This Row],[Unit_Cost]]</f>
        <v>1472638.04</v>
      </c>
      <c r="Q2626" t="str">
        <f>IF(Inventory[[#This Row],[Stockout_Risk_Score]] &gt;= 0.8, "Critical",
   IF(Inventory[[#This Row],[Stockout_Risk_Score]] &gt;= 0.6, "High",
      IF(Inventory[[#This Row],[Stockout_Risk_Score]] &gt;= 0.3, "Medium", "Low")
   )
)</f>
        <v>High</v>
      </c>
      <c r="R2626">
        <f>Inventory[[#This Row],[Lead_Time_Days]]*0.8</f>
        <v>6.4</v>
      </c>
      <c r="S2626">
        <f>MAX(0,Inventory[[#This Row],[Daily_Demand]]*Inventory[[#This Row],[Adj_Lead_Time]]+Inventory[[#This Row],[Safety_Stock]]-Inventory[[#This Row],[Current_Inventory]])</f>
        <v>0</v>
      </c>
    </row>
    <row r="2627" spans="1:19" x14ac:dyDescent="0.25">
      <c r="A2627">
        <v>2626</v>
      </c>
      <c r="B2627" t="s">
        <v>2648</v>
      </c>
      <c r="C2627" s="4" t="s">
        <v>26</v>
      </c>
      <c r="D2627" t="s">
        <v>22</v>
      </c>
      <c r="E2627" s="4">
        <v>23</v>
      </c>
      <c r="F2627" s="4">
        <v>11</v>
      </c>
      <c r="G2627" s="4">
        <v>294</v>
      </c>
      <c r="H2627" s="4">
        <v>73</v>
      </c>
      <c r="I2627" s="4">
        <v>225</v>
      </c>
      <c r="J2627" s="6">
        <v>1033.01</v>
      </c>
      <c r="K2627" s="4">
        <v>0.52700000000000002</v>
      </c>
      <c r="L2627" s="4" t="s">
        <v>19</v>
      </c>
      <c r="M2627" s="4">
        <f>Inventory[[#This Row],[Daily_Demand]]*Inventory[[#This Row],[Lead_Time_Days]]</f>
        <v>253</v>
      </c>
      <c r="N2627" s="4">
        <f>MAX(0, Inventory[[#This Row],[Demand_Duration_Lead_time]]+Inventory[[#This Row],[Safety_Stock]]-Inventory[[#This Row],[Current_Inventory]])</f>
        <v>32</v>
      </c>
      <c r="O26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27" s="8">
        <f>Inventory[[#This Row],[Current_Inventory]]*Inventory[[#This Row],[Unit_Cost]]</f>
        <v>303704.94</v>
      </c>
      <c r="Q2627" t="str">
        <f>IF(Inventory[[#This Row],[Stockout_Risk_Score]] &gt;= 0.8, "Critical",
   IF(Inventory[[#This Row],[Stockout_Risk_Score]] &gt;= 0.6, "High",
      IF(Inventory[[#This Row],[Stockout_Risk_Score]] &gt;= 0.3, "Medium", "Low")
   )
)</f>
        <v>Medium</v>
      </c>
      <c r="R2627">
        <f>Inventory[[#This Row],[Lead_Time_Days]]*0.8</f>
        <v>8.8000000000000007</v>
      </c>
      <c r="S2627">
        <f>MAX(0,Inventory[[#This Row],[Daily_Demand]]*Inventory[[#This Row],[Adj_Lead_Time]]+Inventory[[#This Row],[Safety_Stock]]-Inventory[[#This Row],[Current_Inventory]])</f>
        <v>0</v>
      </c>
    </row>
    <row r="2628" spans="1:19" x14ac:dyDescent="0.25">
      <c r="A2628">
        <v>2627</v>
      </c>
      <c r="B2628" t="s">
        <v>2649</v>
      </c>
      <c r="C2628" s="4" t="s">
        <v>41</v>
      </c>
      <c r="D2628" t="s">
        <v>18</v>
      </c>
      <c r="E2628" s="4">
        <v>38</v>
      </c>
      <c r="F2628" s="4">
        <v>2</v>
      </c>
      <c r="G2628" s="4">
        <v>106</v>
      </c>
      <c r="H2628" s="4">
        <v>191</v>
      </c>
      <c r="I2628" s="4">
        <v>54</v>
      </c>
      <c r="J2628" s="6">
        <v>1464.01</v>
      </c>
      <c r="K2628" s="4">
        <v>0.93600000000000005</v>
      </c>
      <c r="L2628" s="4" t="s">
        <v>19</v>
      </c>
      <c r="M2628" s="4">
        <f>Inventory[[#This Row],[Daily_Demand]]*Inventory[[#This Row],[Lead_Time_Days]]</f>
        <v>76</v>
      </c>
      <c r="N2628" s="4">
        <f>MAX(0, Inventory[[#This Row],[Demand_Duration_Lead_time]]+Inventory[[#This Row],[Safety_Stock]]-Inventory[[#This Row],[Current_Inventory]])</f>
        <v>161</v>
      </c>
      <c r="O26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28" s="8">
        <f>Inventory[[#This Row],[Current_Inventory]]*Inventory[[#This Row],[Unit_Cost]]</f>
        <v>155185.06</v>
      </c>
      <c r="Q2628" t="str">
        <f>IF(Inventory[[#This Row],[Stockout_Risk_Score]] &gt;= 0.8, "Critical",
   IF(Inventory[[#This Row],[Stockout_Risk_Score]] &gt;= 0.6, "High",
      IF(Inventory[[#This Row],[Stockout_Risk_Score]] &gt;= 0.3, "Medium", "Low")
   )
)</f>
        <v>Critical</v>
      </c>
      <c r="R2628">
        <f>Inventory[[#This Row],[Lead_Time_Days]]*0.8</f>
        <v>1.6</v>
      </c>
      <c r="S2628">
        <f>MAX(0,Inventory[[#This Row],[Daily_Demand]]*Inventory[[#This Row],[Adj_Lead_Time]]+Inventory[[#This Row],[Safety_Stock]]-Inventory[[#This Row],[Current_Inventory]])</f>
        <v>145.80000000000001</v>
      </c>
    </row>
    <row r="2629" spans="1:19" x14ac:dyDescent="0.25">
      <c r="A2629">
        <v>2628</v>
      </c>
      <c r="B2629" t="s">
        <v>2650</v>
      </c>
      <c r="C2629" s="4" t="s">
        <v>21</v>
      </c>
      <c r="D2629" t="s">
        <v>18</v>
      </c>
      <c r="E2629" s="4">
        <v>54</v>
      </c>
      <c r="F2629" s="4">
        <v>4</v>
      </c>
      <c r="G2629" s="4">
        <v>173</v>
      </c>
      <c r="H2629" s="4">
        <v>89</v>
      </c>
      <c r="I2629" s="4">
        <v>382</v>
      </c>
      <c r="J2629" s="6">
        <v>1662.39</v>
      </c>
      <c r="K2629" s="4">
        <v>0.997</v>
      </c>
      <c r="L2629" s="4" t="s">
        <v>15</v>
      </c>
      <c r="M2629" s="4">
        <f>Inventory[[#This Row],[Daily_Demand]]*Inventory[[#This Row],[Lead_Time_Days]]</f>
        <v>216</v>
      </c>
      <c r="N2629" s="4">
        <f>MAX(0, Inventory[[#This Row],[Demand_Duration_Lead_time]]+Inventory[[#This Row],[Safety_Stock]]-Inventory[[#This Row],[Current_Inventory]])</f>
        <v>132</v>
      </c>
      <c r="O26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29" s="8">
        <f>Inventory[[#This Row],[Current_Inventory]]*Inventory[[#This Row],[Unit_Cost]]</f>
        <v>287593.47000000003</v>
      </c>
      <c r="Q2629" t="str">
        <f>IF(Inventory[[#This Row],[Stockout_Risk_Score]] &gt;= 0.8, "Critical",
   IF(Inventory[[#This Row],[Stockout_Risk_Score]] &gt;= 0.6, "High",
      IF(Inventory[[#This Row],[Stockout_Risk_Score]] &gt;= 0.3, "Medium", "Low")
   )
)</f>
        <v>Critical</v>
      </c>
      <c r="R2629">
        <f>Inventory[[#This Row],[Lead_Time_Days]]*0.8</f>
        <v>3.2</v>
      </c>
      <c r="S2629">
        <f>MAX(0,Inventory[[#This Row],[Daily_Demand]]*Inventory[[#This Row],[Adj_Lead_Time]]+Inventory[[#This Row],[Safety_Stock]]-Inventory[[#This Row],[Current_Inventory]])</f>
        <v>88.800000000000011</v>
      </c>
    </row>
    <row r="2630" spans="1:19" x14ac:dyDescent="0.25">
      <c r="A2630">
        <v>2629</v>
      </c>
      <c r="B2630" t="s">
        <v>2651</v>
      </c>
      <c r="C2630" s="4" t="s">
        <v>13</v>
      </c>
      <c r="D2630" t="s">
        <v>14</v>
      </c>
      <c r="E2630" s="4">
        <v>179</v>
      </c>
      <c r="F2630" s="4">
        <v>11</v>
      </c>
      <c r="G2630" s="4">
        <v>516</v>
      </c>
      <c r="H2630" s="4">
        <v>212</v>
      </c>
      <c r="I2630" s="4">
        <v>61</v>
      </c>
      <c r="J2630" s="6">
        <v>447.36</v>
      </c>
      <c r="K2630" s="4">
        <v>0.66300000000000003</v>
      </c>
      <c r="L2630" s="4" t="s">
        <v>27</v>
      </c>
      <c r="M2630" s="4">
        <f>Inventory[[#This Row],[Daily_Demand]]*Inventory[[#This Row],[Lead_Time_Days]]</f>
        <v>1969</v>
      </c>
      <c r="N2630" s="4">
        <f>MAX(0, Inventory[[#This Row],[Demand_Duration_Lead_time]]+Inventory[[#This Row],[Safety_Stock]]-Inventory[[#This Row],[Current_Inventory]])</f>
        <v>1665</v>
      </c>
      <c r="O26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30" s="8">
        <f>Inventory[[#This Row],[Current_Inventory]]*Inventory[[#This Row],[Unit_Cost]]</f>
        <v>230837.76000000001</v>
      </c>
      <c r="Q2630" t="str">
        <f>IF(Inventory[[#This Row],[Stockout_Risk_Score]] &gt;= 0.8, "Critical",
   IF(Inventory[[#This Row],[Stockout_Risk_Score]] &gt;= 0.6, "High",
      IF(Inventory[[#This Row],[Stockout_Risk_Score]] &gt;= 0.3, "Medium", "Low")
   )
)</f>
        <v>High</v>
      </c>
      <c r="R2630">
        <f>Inventory[[#This Row],[Lead_Time_Days]]*0.8</f>
        <v>8.8000000000000007</v>
      </c>
      <c r="S2630">
        <f>MAX(0,Inventory[[#This Row],[Daily_Demand]]*Inventory[[#This Row],[Adj_Lead_Time]]+Inventory[[#This Row],[Safety_Stock]]-Inventory[[#This Row],[Current_Inventory]])</f>
        <v>1271.2</v>
      </c>
    </row>
    <row r="2631" spans="1:19" x14ac:dyDescent="0.25">
      <c r="A2631">
        <v>2630</v>
      </c>
      <c r="B2631" t="s">
        <v>2652</v>
      </c>
      <c r="C2631" s="4" t="s">
        <v>41</v>
      </c>
      <c r="D2631" t="s">
        <v>14</v>
      </c>
      <c r="E2631" s="4">
        <v>50</v>
      </c>
      <c r="F2631" s="4">
        <v>2</v>
      </c>
      <c r="G2631" s="4">
        <v>334</v>
      </c>
      <c r="H2631" s="4">
        <v>191</v>
      </c>
      <c r="I2631" s="4">
        <v>108</v>
      </c>
      <c r="J2631" s="6">
        <v>475.52</v>
      </c>
      <c r="K2631" s="4">
        <v>0.41199999999999998</v>
      </c>
      <c r="L2631" s="4" t="s">
        <v>15</v>
      </c>
      <c r="M2631" s="4">
        <f>Inventory[[#This Row],[Daily_Demand]]*Inventory[[#This Row],[Lead_Time_Days]]</f>
        <v>100</v>
      </c>
      <c r="N2631" s="4">
        <f>MAX(0, Inventory[[#This Row],[Demand_Duration_Lead_time]]+Inventory[[#This Row],[Safety_Stock]]-Inventory[[#This Row],[Current_Inventory]])</f>
        <v>0</v>
      </c>
      <c r="O26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31" s="8">
        <f>Inventory[[#This Row],[Current_Inventory]]*Inventory[[#This Row],[Unit_Cost]]</f>
        <v>158823.67999999999</v>
      </c>
      <c r="Q2631" t="str">
        <f>IF(Inventory[[#This Row],[Stockout_Risk_Score]] &gt;= 0.8, "Critical",
   IF(Inventory[[#This Row],[Stockout_Risk_Score]] &gt;= 0.6, "High",
      IF(Inventory[[#This Row],[Stockout_Risk_Score]] &gt;= 0.3, "Medium", "Low")
   )
)</f>
        <v>Medium</v>
      </c>
      <c r="R2631">
        <f>Inventory[[#This Row],[Lead_Time_Days]]*0.8</f>
        <v>1.6</v>
      </c>
      <c r="S2631">
        <f>MAX(0,Inventory[[#This Row],[Daily_Demand]]*Inventory[[#This Row],[Adj_Lead_Time]]+Inventory[[#This Row],[Safety_Stock]]-Inventory[[#This Row],[Current_Inventory]])</f>
        <v>0</v>
      </c>
    </row>
    <row r="2632" spans="1:19" x14ac:dyDescent="0.25">
      <c r="A2632">
        <v>2631</v>
      </c>
      <c r="B2632" t="s">
        <v>2653</v>
      </c>
      <c r="C2632" s="4" t="s">
        <v>26</v>
      </c>
      <c r="D2632" t="s">
        <v>14</v>
      </c>
      <c r="E2632" s="4">
        <v>188</v>
      </c>
      <c r="F2632" s="4">
        <v>6</v>
      </c>
      <c r="G2632" s="4">
        <v>629</v>
      </c>
      <c r="H2632" s="4">
        <v>223</v>
      </c>
      <c r="I2632" s="4">
        <v>370</v>
      </c>
      <c r="J2632" s="6">
        <v>1529.25</v>
      </c>
      <c r="K2632" s="4">
        <v>0.47499999999999998</v>
      </c>
      <c r="L2632" s="4" t="s">
        <v>19</v>
      </c>
      <c r="M2632" s="4">
        <f>Inventory[[#This Row],[Daily_Demand]]*Inventory[[#This Row],[Lead_Time_Days]]</f>
        <v>1128</v>
      </c>
      <c r="N2632" s="4">
        <f>MAX(0, Inventory[[#This Row],[Demand_Duration_Lead_time]]+Inventory[[#This Row],[Safety_Stock]]-Inventory[[#This Row],[Current_Inventory]])</f>
        <v>722</v>
      </c>
      <c r="O26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32" s="8">
        <f>Inventory[[#This Row],[Current_Inventory]]*Inventory[[#This Row],[Unit_Cost]]</f>
        <v>961898.25</v>
      </c>
      <c r="Q2632" t="str">
        <f>IF(Inventory[[#This Row],[Stockout_Risk_Score]] &gt;= 0.8, "Critical",
   IF(Inventory[[#This Row],[Stockout_Risk_Score]] &gt;= 0.6, "High",
      IF(Inventory[[#This Row],[Stockout_Risk_Score]] &gt;= 0.3, "Medium", "Low")
   )
)</f>
        <v>Medium</v>
      </c>
      <c r="R2632">
        <f>Inventory[[#This Row],[Lead_Time_Days]]*0.8</f>
        <v>4.8000000000000007</v>
      </c>
      <c r="S2632">
        <f>MAX(0,Inventory[[#This Row],[Daily_Demand]]*Inventory[[#This Row],[Adj_Lead_Time]]+Inventory[[#This Row],[Safety_Stock]]-Inventory[[#This Row],[Current_Inventory]])</f>
        <v>496.40000000000009</v>
      </c>
    </row>
    <row r="2633" spans="1:19" x14ac:dyDescent="0.25">
      <c r="A2633">
        <v>2632</v>
      </c>
      <c r="B2633" t="s">
        <v>2654</v>
      </c>
      <c r="C2633" s="4" t="s">
        <v>13</v>
      </c>
      <c r="D2633" t="s">
        <v>14</v>
      </c>
      <c r="E2633" s="4">
        <v>189</v>
      </c>
      <c r="F2633" s="4">
        <v>4</v>
      </c>
      <c r="G2633" s="4">
        <v>742</v>
      </c>
      <c r="H2633" s="4">
        <v>129</v>
      </c>
      <c r="I2633" s="4">
        <v>357</v>
      </c>
      <c r="J2633" s="6">
        <v>1518.95</v>
      </c>
      <c r="K2633" s="4">
        <v>0.20399999999999999</v>
      </c>
      <c r="L2633" s="4" t="s">
        <v>19</v>
      </c>
      <c r="M2633" s="4">
        <f>Inventory[[#This Row],[Daily_Demand]]*Inventory[[#This Row],[Lead_Time_Days]]</f>
        <v>756</v>
      </c>
      <c r="N2633" s="4">
        <f>MAX(0, Inventory[[#This Row],[Demand_Duration_Lead_time]]+Inventory[[#This Row],[Safety_Stock]]-Inventory[[#This Row],[Current_Inventory]])</f>
        <v>143</v>
      </c>
      <c r="O26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33" s="8">
        <f>Inventory[[#This Row],[Current_Inventory]]*Inventory[[#This Row],[Unit_Cost]]</f>
        <v>1127060.9000000001</v>
      </c>
      <c r="Q2633" t="str">
        <f>IF(Inventory[[#This Row],[Stockout_Risk_Score]] &gt;= 0.8, "Critical",
   IF(Inventory[[#This Row],[Stockout_Risk_Score]] &gt;= 0.6, "High",
      IF(Inventory[[#This Row],[Stockout_Risk_Score]] &gt;= 0.3, "Medium", "Low")
   )
)</f>
        <v>Low</v>
      </c>
      <c r="R2633">
        <f>Inventory[[#This Row],[Lead_Time_Days]]*0.8</f>
        <v>3.2</v>
      </c>
      <c r="S2633">
        <f>MAX(0,Inventory[[#This Row],[Daily_Demand]]*Inventory[[#This Row],[Adj_Lead_Time]]+Inventory[[#This Row],[Safety_Stock]]-Inventory[[#This Row],[Current_Inventory]])</f>
        <v>0</v>
      </c>
    </row>
    <row r="2634" spans="1:19" x14ac:dyDescent="0.25">
      <c r="A2634">
        <v>2633</v>
      </c>
      <c r="B2634" t="s">
        <v>2655</v>
      </c>
      <c r="C2634" s="4" t="s">
        <v>21</v>
      </c>
      <c r="D2634" t="s">
        <v>18</v>
      </c>
      <c r="E2634" s="4">
        <v>87</v>
      </c>
      <c r="F2634" s="4">
        <v>2</v>
      </c>
      <c r="G2634" s="4">
        <v>579</v>
      </c>
      <c r="H2634" s="4">
        <v>250</v>
      </c>
      <c r="I2634" s="4">
        <v>348</v>
      </c>
      <c r="J2634" s="6">
        <v>167.36</v>
      </c>
      <c r="K2634" s="4">
        <v>9.9000000000000005E-2</v>
      </c>
      <c r="L2634" s="4" t="s">
        <v>19</v>
      </c>
      <c r="M2634" s="4">
        <f>Inventory[[#This Row],[Daily_Demand]]*Inventory[[#This Row],[Lead_Time_Days]]</f>
        <v>174</v>
      </c>
      <c r="N2634" s="4">
        <f>MAX(0, Inventory[[#This Row],[Demand_Duration_Lead_time]]+Inventory[[#This Row],[Safety_Stock]]-Inventory[[#This Row],[Current_Inventory]])</f>
        <v>0</v>
      </c>
      <c r="O26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34" s="8">
        <f>Inventory[[#This Row],[Current_Inventory]]*Inventory[[#This Row],[Unit_Cost]]</f>
        <v>96901.440000000002</v>
      </c>
      <c r="Q2634" t="str">
        <f>IF(Inventory[[#This Row],[Stockout_Risk_Score]] &gt;= 0.8, "Critical",
   IF(Inventory[[#This Row],[Stockout_Risk_Score]] &gt;= 0.6, "High",
      IF(Inventory[[#This Row],[Stockout_Risk_Score]] &gt;= 0.3, "Medium", "Low")
   )
)</f>
        <v>Low</v>
      </c>
      <c r="R2634">
        <f>Inventory[[#This Row],[Lead_Time_Days]]*0.8</f>
        <v>1.6</v>
      </c>
      <c r="S2634">
        <f>MAX(0,Inventory[[#This Row],[Daily_Demand]]*Inventory[[#This Row],[Adj_Lead_Time]]+Inventory[[#This Row],[Safety_Stock]]-Inventory[[#This Row],[Current_Inventory]])</f>
        <v>0</v>
      </c>
    </row>
    <row r="2635" spans="1:19" x14ac:dyDescent="0.25">
      <c r="A2635">
        <v>2634</v>
      </c>
      <c r="B2635" t="s">
        <v>2656</v>
      </c>
      <c r="C2635" s="4" t="s">
        <v>13</v>
      </c>
      <c r="D2635" t="s">
        <v>22</v>
      </c>
      <c r="E2635" s="4">
        <v>55</v>
      </c>
      <c r="F2635" s="4">
        <v>3</v>
      </c>
      <c r="G2635" s="4">
        <v>293</v>
      </c>
      <c r="H2635" s="4">
        <v>211</v>
      </c>
      <c r="I2635" s="4">
        <v>299</v>
      </c>
      <c r="J2635" s="6">
        <v>678.87</v>
      </c>
      <c r="K2635" s="4">
        <v>0.57899999999999996</v>
      </c>
      <c r="L2635" s="4" t="s">
        <v>19</v>
      </c>
      <c r="M2635" s="4">
        <f>Inventory[[#This Row],[Daily_Demand]]*Inventory[[#This Row],[Lead_Time_Days]]</f>
        <v>165</v>
      </c>
      <c r="N2635" s="4">
        <f>MAX(0, Inventory[[#This Row],[Demand_Duration_Lead_time]]+Inventory[[#This Row],[Safety_Stock]]-Inventory[[#This Row],[Current_Inventory]])</f>
        <v>83</v>
      </c>
      <c r="O26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35" s="8">
        <f>Inventory[[#This Row],[Current_Inventory]]*Inventory[[#This Row],[Unit_Cost]]</f>
        <v>198908.91</v>
      </c>
      <c r="Q2635" t="str">
        <f>IF(Inventory[[#This Row],[Stockout_Risk_Score]] &gt;= 0.8, "Critical",
   IF(Inventory[[#This Row],[Stockout_Risk_Score]] &gt;= 0.6, "High",
      IF(Inventory[[#This Row],[Stockout_Risk_Score]] &gt;= 0.3, "Medium", "Low")
   )
)</f>
        <v>Medium</v>
      </c>
      <c r="R2635">
        <f>Inventory[[#This Row],[Lead_Time_Days]]*0.8</f>
        <v>2.4000000000000004</v>
      </c>
      <c r="S2635">
        <f>MAX(0,Inventory[[#This Row],[Daily_Demand]]*Inventory[[#This Row],[Adj_Lead_Time]]+Inventory[[#This Row],[Safety_Stock]]-Inventory[[#This Row],[Current_Inventory]])</f>
        <v>50</v>
      </c>
    </row>
    <row r="2636" spans="1:19" x14ac:dyDescent="0.25">
      <c r="A2636">
        <v>2635</v>
      </c>
      <c r="B2636" t="s">
        <v>2657</v>
      </c>
      <c r="C2636" s="4" t="s">
        <v>41</v>
      </c>
      <c r="D2636" t="s">
        <v>14</v>
      </c>
      <c r="E2636" s="4">
        <v>58</v>
      </c>
      <c r="F2636" s="4">
        <v>11</v>
      </c>
      <c r="G2636" s="4">
        <v>725</v>
      </c>
      <c r="H2636" s="4">
        <v>63</v>
      </c>
      <c r="I2636" s="4">
        <v>388</v>
      </c>
      <c r="J2636" s="6">
        <v>827.14</v>
      </c>
      <c r="K2636" s="4">
        <v>0.80500000000000005</v>
      </c>
      <c r="L2636" s="4" t="s">
        <v>15</v>
      </c>
      <c r="M2636" s="4">
        <f>Inventory[[#This Row],[Daily_Demand]]*Inventory[[#This Row],[Lead_Time_Days]]</f>
        <v>638</v>
      </c>
      <c r="N2636" s="4">
        <f>MAX(0, Inventory[[#This Row],[Demand_Duration_Lead_time]]+Inventory[[#This Row],[Safety_Stock]]-Inventory[[#This Row],[Current_Inventory]])</f>
        <v>0</v>
      </c>
      <c r="O26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36" s="8">
        <f>Inventory[[#This Row],[Current_Inventory]]*Inventory[[#This Row],[Unit_Cost]]</f>
        <v>599676.5</v>
      </c>
      <c r="Q2636" t="str">
        <f>IF(Inventory[[#This Row],[Stockout_Risk_Score]] &gt;= 0.8, "Critical",
   IF(Inventory[[#This Row],[Stockout_Risk_Score]] &gt;= 0.6, "High",
      IF(Inventory[[#This Row],[Stockout_Risk_Score]] &gt;= 0.3, "Medium", "Low")
   )
)</f>
        <v>Critical</v>
      </c>
      <c r="R2636">
        <f>Inventory[[#This Row],[Lead_Time_Days]]*0.8</f>
        <v>8.8000000000000007</v>
      </c>
      <c r="S2636">
        <f>MAX(0,Inventory[[#This Row],[Daily_Demand]]*Inventory[[#This Row],[Adj_Lead_Time]]+Inventory[[#This Row],[Safety_Stock]]-Inventory[[#This Row],[Current_Inventory]])</f>
        <v>0</v>
      </c>
    </row>
    <row r="2637" spans="1:19" x14ac:dyDescent="0.25">
      <c r="A2637">
        <v>2636</v>
      </c>
      <c r="B2637" t="s">
        <v>2658</v>
      </c>
      <c r="C2637" s="4" t="s">
        <v>21</v>
      </c>
      <c r="D2637" t="s">
        <v>14</v>
      </c>
      <c r="E2637" s="4">
        <v>94</v>
      </c>
      <c r="F2637" s="4">
        <v>6</v>
      </c>
      <c r="G2637" s="4">
        <v>783</v>
      </c>
      <c r="H2637" s="4">
        <v>154</v>
      </c>
      <c r="I2637" s="4">
        <v>142</v>
      </c>
      <c r="J2637" s="6">
        <v>1666.63</v>
      </c>
      <c r="K2637" s="4">
        <v>0.26200000000000001</v>
      </c>
      <c r="L2637" s="4" t="s">
        <v>27</v>
      </c>
      <c r="M2637" s="4">
        <f>Inventory[[#This Row],[Daily_Demand]]*Inventory[[#This Row],[Lead_Time_Days]]</f>
        <v>564</v>
      </c>
      <c r="N2637" s="4">
        <f>MAX(0, Inventory[[#This Row],[Demand_Duration_Lead_time]]+Inventory[[#This Row],[Safety_Stock]]-Inventory[[#This Row],[Current_Inventory]])</f>
        <v>0</v>
      </c>
      <c r="O26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37" s="8">
        <f>Inventory[[#This Row],[Current_Inventory]]*Inventory[[#This Row],[Unit_Cost]]</f>
        <v>1304971.29</v>
      </c>
      <c r="Q2637" t="str">
        <f>IF(Inventory[[#This Row],[Stockout_Risk_Score]] &gt;= 0.8, "Critical",
   IF(Inventory[[#This Row],[Stockout_Risk_Score]] &gt;= 0.6, "High",
      IF(Inventory[[#This Row],[Stockout_Risk_Score]] &gt;= 0.3, "Medium", "Low")
   )
)</f>
        <v>Low</v>
      </c>
      <c r="R2637">
        <f>Inventory[[#This Row],[Lead_Time_Days]]*0.8</f>
        <v>4.8000000000000007</v>
      </c>
      <c r="S2637">
        <f>MAX(0,Inventory[[#This Row],[Daily_Demand]]*Inventory[[#This Row],[Adj_Lead_Time]]+Inventory[[#This Row],[Safety_Stock]]-Inventory[[#This Row],[Current_Inventory]])</f>
        <v>0</v>
      </c>
    </row>
    <row r="2638" spans="1:19" x14ac:dyDescent="0.25">
      <c r="A2638">
        <v>2637</v>
      </c>
      <c r="B2638" t="s">
        <v>2659</v>
      </c>
      <c r="C2638" s="4" t="s">
        <v>26</v>
      </c>
      <c r="D2638" t="s">
        <v>14</v>
      </c>
      <c r="E2638" s="4">
        <v>85</v>
      </c>
      <c r="F2638" s="4">
        <v>12</v>
      </c>
      <c r="G2638" s="4">
        <v>281</v>
      </c>
      <c r="H2638" s="4">
        <v>95</v>
      </c>
      <c r="I2638" s="4">
        <v>368</v>
      </c>
      <c r="J2638" s="6">
        <v>872.63</v>
      </c>
      <c r="K2638" s="4">
        <v>0.42</v>
      </c>
      <c r="L2638" s="4" t="s">
        <v>19</v>
      </c>
      <c r="M2638" s="4">
        <f>Inventory[[#This Row],[Daily_Demand]]*Inventory[[#This Row],[Lead_Time_Days]]</f>
        <v>1020</v>
      </c>
      <c r="N2638" s="4">
        <f>MAX(0, Inventory[[#This Row],[Demand_Duration_Lead_time]]+Inventory[[#This Row],[Safety_Stock]]-Inventory[[#This Row],[Current_Inventory]])</f>
        <v>834</v>
      </c>
      <c r="O26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38" s="8">
        <f>Inventory[[#This Row],[Current_Inventory]]*Inventory[[#This Row],[Unit_Cost]]</f>
        <v>245209.03</v>
      </c>
      <c r="Q2638" t="str">
        <f>IF(Inventory[[#This Row],[Stockout_Risk_Score]] &gt;= 0.8, "Critical",
   IF(Inventory[[#This Row],[Stockout_Risk_Score]] &gt;= 0.6, "High",
      IF(Inventory[[#This Row],[Stockout_Risk_Score]] &gt;= 0.3, "Medium", "Low")
   )
)</f>
        <v>Medium</v>
      </c>
      <c r="R2638">
        <f>Inventory[[#This Row],[Lead_Time_Days]]*0.8</f>
        <v>9.6000000000000014</v>
      </c>
      <c r="S2638">
        <f>MAX(0,Inventory[[#This Row],[Daily_Demand]]*Inventory[[#This Row],[Adj_Lead_Time]]+Inventory[[#This Row],[Safety_Stock]]-Inventory[[#This Row],[Current_Inventory]])</f>
        <v>630.00000000000011</v>
      </c>
    </row>
    <row r="2639" spans="1:19" x14ac:dyDescent="0.25">
      <c r="A2639">
        <v>2638</v>
      </c>
      <c r="B2639" t="s">
        <v>2660</v>
      </c>
      <c r="C2639" s="4" t="s">
        <v>21</v>
      </c>
      <c r="D2639" t="s">
        <v>22</v>
      </c>
      <c r="E2639" s="4">
        <v>122</v>
      </c>
      <c r="F2639" s="4">
        <v>4</v>
      </c>
      <c r="G2639" s="4">
        <v>506</v>
      </c>
      <c r="H2639" s="4">
        <v>31</v>
      </c>
      <c r="I2639" s="4">
        <v>160</v>
      </c>
      <c r="J2639" s="6">
        <v>1855.56</v>
      </c>
      <c r="K2639" s="4">
        <v>0.55500000000000005</v>
      </c>
      <c r="L2639" s="4" t="s">
        <v>19</v>
      </c>
      <c r="M2639" s="4">
        <f>Inventory[[#This Row],[Daily_Demand]]*Inventory[[#This Row],[Lead_Time_Days]]</f>
        <v>488</v>
      </c>
      <c r="N2639" s="4">
        <f>MAX(0, Inventory[[#This Row],[Demand_Duration_Lead_time]]+Inventory[[#This Row],[Safety_Stock]]-Inventory[[#This Row],[Current_Inventory]])</f>
        <v>13</v>
      </c>
      <c r="O26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39" s="8">
        <f>Inventory[[#This Row],[Current_Inventory]]*Inventory[[#This Row],[Unit_Cost]]</f>
        <v>938913.36</v>
      </c>
      <c r="Q2639" t="str">
        <f>IF(Inventory[[#This Row],[Stockout_Risk_Score]] &gt;= 0.8, "Critical",
   IF(Inventory[[#This Row],[Stockout_Risk_Score]] &gt;= 0.6, "High",
      IF(Inventory[[#This Row],[Stockout_Risk_Score]] &gt;= 0.3, "Medium", "Low")
   )
)</f>
        <v>Medium</v>
      </c>
      <c r="R2639">
        <f>Inventory[[#This Row],[Lead_Time_Days]]*0.8</f>
        <v>3.2</v>
      </c>
      <c r="S2639">
        <f>MAX(0,Inventory[[#This Row],[Daily_Demand]]*Inventory[[#This Row],[Adj_Lead_Time]]+Inventory[[#This Row],[Safety_Stock]]-Inventory[[#This Row],[Current_Inventory]])</f>
        <v>0</v>
      </c>
    </row>
    <row r="2640" spans="1:19" x14ac:dyDescent="0.25">
      <c r="A2640">
        <v>2639</v>
      </c>
      <c r="B2640" t="s">
        <v>2661</v>
      </c>
      <c r="C2640" s="4" t="s">
        <v>21</v>
      </c>
      <c r="D2640" t="s">
        <v>14</v>
      </c>
      <c r="E2640" s="4">
        <v>160</v>
      </c>
      <c r="F2640" s="4">
        <v>7</v>
      </c>
      <c r="G2640" s="4">
        <v>473</v>
      </c>
      <c r="H2640" s="4">
        <v>245</v>
      </c>
      <c r="I2640" s="4">
        <v>355</v>
      </c>
      <c r="J2640" s="6">
        <v>1993.39</v>
      </c>
      <c r="K2640" s="4">
        <v>0.90800000000000003</v>
      </c>
      <c r="L2640" s="4" t="s">
        <v>19</v>
      </c>
      <c r="M2640" s="4">
        <f>Inventory[[#This Row],[Daily_Demand]]*Inventory[[#This Row],[Lead_Time_Days]]</f>
        <v>1120</v>
      </c>
      <c r="N2640" s="4">
        <f>MAX(0, Inventory[[#This Row],[Demand_Duration_Lead_time]]+Inventory[[#This Row],[Safety_Stock]]-Inventory[[#This Row],[Current_Inventory]])</f>
        <v>892</v>
      </c>
      <c r="O26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40" s="8">
        <f>Inventory[[#This Row],[Current_Inventory]]*Inventory[[#This Row],[Unit_Cost]]</f>
        <v>942873.47000000009</v>
      </c>
      <c r="Q2640" t="str">
        <f>IF(Inventory[[#This Row],[Stockout_Risk_Score]] &gt;= 0.8, "Critical",
   IF(Inventory[[#This Row],[Stockout_Risk_Score]] &gt;= 0.6, "High",
      IF(Inventory[[#This Row],[Stockout_Risk_Score]] &gt;= 0.3, "Medium", "Low")
   )
)</f>
        <v>Critical</v>
      </c>
      <c r="R2640">
        <f>Inventory[[#This Row],[Lead_Time_Days]]*0.8</f>
        <v>5.6000000000000005</v>
      </c>
      <c r="S2640">
        <f>MAX(0,Inventory[[#This Row],[Daily_Demand]]*Inventory[[#This Row],[Adj_Lead_Time]]+Inventory[[#This Row],[Safety_Stock]]-Inventory[[#This Row],[Current_Inventory]])</f>
        <v>668</v>
      </c>
    </row>
    <row r="2641" spans="1:19" x14ac:dyDescent="0.25">
      <c r="A2641">
        <v>2640</v>
      </c>
      <c r="B2641" t="s">
        <v>2662</v>
      </c>
      <c r="C2641" s="4" t="s">
        <v>17</v>
      </c>
      <c r="D2641" t="s">
        <v>22</v>
      </c>
      <c r="E2641" s="4">
        <v>23</v>
      </c>
      <c r="F2641" s="4">
        <v>10</v>
      </c>
      <c r="G2641" s="4">
        <v>462</v>
      </c>
      <c r="H2641" s="4">
        <v>38</v>
      </c>
      <c r="I2641" s="4">
        <v>344</v>
      </c>
      <c r="J2641" s="6">
        <v>1572.42</v>
      </c>
      <c r="K2641" s="4">
        <v>0.13900000000000001</v>
      </c>
      <c r="L2641" s="4" t="s">
        <v>27</v>
      </c>
      <c r="M2641" s="4">
        <f>Inventory[[#This Row],[Daily_Demand]]*Inventory[[#This Row],[Lead_Time_Days]]</f>
        <v>230</v>
      </c>
      <c r="N2641" s="4">
        <f>MAX(0, Inventory[[#This Row],[Demand_Duration_Lead_time]]+Inventory[[#This Row],[Safety_Stock]]-Inventory[[#This Row],[Current_Inventory]])</f>
        <v>0</v>
      </c>
      <c r="O26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41" s="8">
        <f>Inventory[[#This Row],[Current_Inventory]]*Inventory[[#This Row],[Unit_Cost]]</f>
        <v>726458.04</v>
      </c>
      <c r="Q2641" t="str">
        <f>IF(Inventory[[#This Row],[Stockout_Risk_Score]] &gt;= 0.8, "Critical",
   IF(Inventory[[#This Row],[Stockout_Risk_Score]] &gt;= 0.6, "High",
      IF(Inventory[[#This Row],[Stockout_Risk_Score]] &gt;= 0.3, "Medium", "Low")
   )
)</f>
        <v>Low</v>
      </c>
      <c r="R2641">
        <f>Inventory[[#This Row],[Lead_Time_Days]]*0.8</f>
        <v>8</v>
      </c>
      <c r="S2641">
        <f>MAX(0,Inventory[[#This Row],[Daily_Demand]]*Inventory[[#This Row],[Adj_Lead_Time]]+Inventory[[#This Row],[Safety_Stock]]-Inventory[[#This Row],[Current_Inventory]])</f>
        <v>0</v>
      </c>
    </row>
    <row r="2642" spans="1:19" x14ac:dyDescent="0.25">
      <c r="A2642">
        <v>2641</v>
      </c>
      <c r="B2642" t="s">
        <v>2663</v>
      </c>
      <c r="C2642" s="4" t="s">
        <v>21</v>
      </c>
      <c r="D2642" t="s">
        <v>18</v>
      </c>
      <c r="E2642" s="4">
        <v>31</v>
      </c>
      <c r="F2642" s="4">
        <v>7</v>
      </c>
      <c r="G2642" s="4">
        <v>281</v>
      </c>
      <c r="H2642" s="4">
        <v>192</v>
      </c>
      <c r="I2642" s="4">
        <v>385</v>
      </c>
      <c r="J2642" s="6">
        <v>1349.45</v>
      </c>
      <c r="K2642" s="4">
        <v>0.23699999999999999</v>
      </c>
      <c r="L2642" s="4" t="s">
        <v>15</v>
      </c>
      <c r="M2642" s="4">
        <f>Inventory[[#This Row],[Daily_Demand]]*Inventory[[#This Row],[Lead_Time_Days]]</f>
        <v>217</v>
      </c>
      <c r="N2642" s="4">
        <f>MAX(0, Inventory[[#This Row],[Demand_Duration_Lead_time]]+Inventory[[#This Row],[Safety_Stock]]-Inventory[[#This Row],[Current_Inventory]])</f>
        <v>128</v>
      </c>
      <c r="O26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42" s="8">
        <f>Inventory[[#This Row],[Current_Inventory]]*Inventory[[#This Row],[Unit_Cost]]</f>
        <v>379195.45</v>
      </c>
      <c r="Q2642" t="str">
        <f>IF(Inventory[[#This Row],[Stockout_Risk_Score]] &gt;= 0.8, "Critical",
   IF(Inventory[[#This Row],[Stockout_Risk_Score]] &gt;= 0.6, "High",
      IF(Inventory[[#This Row],[Stockout_Risk_Score]] &gt;= 0.3, "Medium", "Low")
   )
)</f>
        <v>Low</v>
      </c>
      <c r="R2642">
        <f>Inventory[[#This Row],[Lead_Time_Days]]*0.8</f>
        <v>5.6000000000000005</v>
      </c>
      <c r="S2642">
        <f>MAX(0,Inventory[[#This Row],[Daily_Demand]]*Inventory[[#This Row],[Adj_Lead_Time]]+Inventory[[#This Row],[Safety_Stock]]-Inventory[[#This Row],[Current_Inventory]])</f>
        <v>84.600000000000023</v>
      </c>
    </row>
    <row r="2643" spans="1:19" x14ac:dyDescent="0.25">
      <c r="A2643">
        <v>2642</v>
      </c>
      <c r="B2643" t="s">
        <v>2664</v>
      </c>
      <c r="C2643" s="4" t="s">
        <v>21</v>
      </c>
      <c r="D2643" t="s">
        <v>18</v>
      </c>
      <c r="E2643" s="4">
        <v>180</v>
      </c>
      <c r="F2643" s="4">
        <v>3</v>
      </c>
      <c r="G2643" s="4">
        <v>562</v>
      </c>
      <c r="H2643" s="4">
        <v>169</v>
      </c>
      <c r="I2643" s="4">
        <v>66</v>
      </c>
      <c r="J2643" s="6">
        <v>814.2</v>
      </c>
      <c r="K2643" s="4">
        <v>0.91900000000000004</v>
      </c>
      <c r="L2643" s="4" t="s">
        <v>27</v>
      </c>
      <c r="M2643" s="4">
        <f>Inventory[[#This Row],[Daily_Demand]]*Inventory[[#This Row],[Lead_Time_Days]]</f>
        <v>540</v>
      </c>
      <c r="N2643" s="4">
        <f>MAX(0, Inventory[[#This Row],[Demand_Duration_Lead_time]]+Inventory[[#This Row],[Safety_Stock]]-Inventory[[#This Row],[Current_Inventory]])</f>
        <v>147</v>
      </c>
      <c r="O26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43" s="8">
        <f>Inventory[[#This Row],[Current_Inventory]]*Inventory[[#This Row],[Unit_Cost]]</f>
        <v>457580.4</v>
      </c>
      <c r="Q2643" t="str">
        <f>IF(Inventory[[#This Row],[Stockout_Risk_Score]] &gt;= 0.8, "Critical",
   IF(Inventory[[#This Row],[Stockout_Risk_Score]] &gt;= 0.6, "High",
      IF(Inventory[[#This Row],[Stockout_Risk_Score]] &gt;= 0.3, "Medium", "Low")
   )
)</f>
        <v>Critical</v>
      </c>
      <c r="R2643">
        <f>Inventory[[#This Row],[Lead_Time_Days]]*0.8</f>
        <v>2.4000000000000004</v>
      </c>
      <c r="S2643">
        <f>MAX(0,Inventory[[#This Row],[Daily_Demand]]*Inventory[[#This Row],[Adj_Lead_Time]]+Inventory[[#This Row],[Safety_Stock]]-Inventory[[#This Row],[Current_Inventory]])</f>
        <v>39</v>
      </c>
    </row>
    <row r="2644" spans="1:19" x14ac:dyDescent="0.25">
      <c r="A2644">
        <v>2643</v>
      </c>
      <c r="B2644" t="s">
        <v>2665</v>
      </c>
      <c r="C2644" s="4" t="s">
        <v>13</v>
      </c>
      <c r="D2644" t="s">
        <v>18</v>
      </c>
      <c r="E2644" s="4">
        <v>151</v>
      </c>
      <c r="F2644" s="4">
        <v>3</v>
      </c>
      <c r="G2644" s="4">
        <v>124</v>
      </c>
      <c r="H2644" s="4">
        <v>27</v>
      </c>
      <c r="I2644" s="4">
        <v>269</v>
      </c>
      <c r="J2644" s="6">
        <v>180.73</v>
      </c>
      <c r="K2644" s="4">
        <v>0.04</v>
      </c>
      <c r="L2644" s="4" t="s">
        <v>15</v>
      </c>
      <c r="M2644" s="4">
        <f>Inventory[[#This Row],[Daily_Demand]]*Inventory[[#This Row],[Lead_Time_Days]]</f>
        <v>453</v>
      </c>
      <c r="N2644" s="4">
        <f>MAX(0, Inventory[[#This Row],[Demand_Duration_Lead_time]]+Inventory[[#This Row],[Safety_Stock]]-Inventory[[#This Row],[Current_Inventory]])</f>
        <v>356</v>
      </c>
      <c r="O26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44" s="8">
        <f>Inventory[[#This Row],[Current_Inventory]]*Inventory[[#This Row],[Unit_Cost]]</f>
        <v>22410.52</v>
      </c>
      <c r="Q2644" t="str">
        <f>IF(Inventory[[#This Row],[Stockout_Risk_Score]] &gt;= 0.8, "Critical",
   IF(Inventory[[#This Row],[Stockout_Risk_Score]] &gt;= 0.6, "High",
      IF(Inventory[[#This Row],[Stockout_Risk_Score]] &gt;= 0.3, "Medium", "Low")
   )
)</f>
        <v>Low</v>
      </c>
      <c r="R2644">
        <f>Inventory[[#This Row],[Lead_Time_Days]]*0.8</f>
        <v>2.4000000000000004</v>
      </c>
      <c r="S2644">
        <f>MAX(0,Inventory[[#This Row],[Daily_Demand]]*Inventory[[#This Row],[Adj_Lead_Time]]+Inventory[[#This Row],[Safety_Stock]]-Inventory[[#This Row],[Current_Inventory]])</f>
        <v>265.40000000000003</v>
      </c>
    </row>
    <row r="2645" spans="1:19" x14ac:dyDescent="0.25">
      <c r="A2645">
        <v>2644</v>
      </c>
      <c r="B2645" t="s">
        <v>2666</v>
      </c>
      <c r="C2645" s="4" t="s">
        <v>26</v>
      </c>
      <c r="D2645" t="s">
        <v>22</v>
      </c>
      <c r="E2645" s="4">
        <v>183</v>
      </c>
      <c r="F2645" s="4">
        <v>14</v>
      </c>
      <c r="G2645" s="4">
        <v>369</v>
      </c>
      <c r="H2645" s="4">
        <v>47</v>
      </c>
      <c r="I2645" s="4">
        <v>348</v>
      </c>
      <c r="J2645" s="6">
        <v>1167.6199999999999</v>
      </c>
      <c r="K2645" s="4">
        <v>0.65600000000000003</v>
      </c>
      <c r="L2645" s="4" t="s">
        <v>19</v>
      </c>
      <c r="M2645" s="4">
        <f>Inventory[[#This Row],[Daily_Demand]]*Inventory[[#This Row],[Lead_Time_Days]]</f>
        <v>2562</v>
      </c>
      <c r="N2645" s="4">
        <f>MAX(0, Inventory[[#This Row],[Demand_Duration_Lead_time]]+Inventory[[#This Row],[Safety_Stock]]-Inventory[[#This Row],[Current_Inventory]])</f>
        <v>2240</v>
      </c>
      <c r="O26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45" s="8">
        <f>Inventory[[#This Row],[Current_Inventory]]*Inventory[[#This Row],[Unit_Cost]]</f>
        <v>430851.77999999997</v>
      </c>
      <c r="Q2645" t="str">
        <f>IF(Inventory[[#This Row],[Stockout_Risk_Score]] &gt;= 0.8, "Critical",
   IF(Inventory[[#This Row],[Stockout_Risk_Score]] &gt;= 0.6, "High",
      IF(Inventory[[#This Row],[Stockout_Risk_Score]] &gt;= 0.3, "Medium", "Low")
   )
)</f>
        <v>High</v>
      </c>
      <c r="R2645">
        <f>Inventory[[#This Row],[Lead_Time_Days]]*0.8</f>
        <v>11.200000000000001</v>
      </c>
      <c r="S2645">
        <f>MAX(0,Inventory[[#This Row],[Daily_Demand]]*Inventory[[#This Row],[Adj_Lead_Time]]+Inventory[[#This Row],[Safety_Stock]]-Inventory[[#This Row],[Current_Inventory]])</f>
        <v>1727.6000000000004</v>
      </c>
    </row>
    <row r="2646" spans="1:19" x14ac:dyDescent="0.25">
      <c r="A2646">
        <v>2645</v>
      </c>
      <c r="B2646" t="s">
        <v>2667</v>
      </c>
      <c r="C2646" s="4" t="s">
        <v>13</v>
      </c>
      <c r="D2646" t="s">
        <v>14</v>
      </c>
      <c r="E2646" s="4">
        <v>11</v>
      </c>
      <c r="F2646" s="4">
        <v>14</v>
      </c>
      <c r="G2646" s="4">
        <v>457</v>
      </c>
      <c r="H2646" s="4">
        <v>110</v>
      </c>
      <c r="I2646" s="4">
        <v>354</v>
      </c>
      <c r="J2646" s="6">
        <v>755.32</v>
      </c>
      <c r="K2646" s="4">
        <v>0.64</v>
      </c>
      <c r="L2646" s="4" t="s">
        <v>27</v>
      </c>
      <c r="M2646" s="4">
        <f>Inventory[[#This Row],[Daily_Demand]]*Inventory[[#This Row],[Lead_Time_Days]]</f>
        <v>154</v>
      </c>
      <c r="N2646" s="4">
        <f>MAX(0, Inventory[[#This Row],[Demand_Duration_Lead_time]]+Inventory[[#This Row],[Safety_Stock]]-Inventory[[#This Row],[Current_Inventory]])</f>
        <v>0</v>
      </c>
      <c r="O26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46" s="8">
        <f>Inventory[[#This Row],[Current_Inventory]]*Inventory[[#This Row],[Unit_Cost]]</f>
        <v>345181.24000000005</v>
      </c>
      <c r="Q2646" t="str">
        <f>IF(Inventory[[#This Row],[Stockout_Risk_Score]] &gt;= 0.8, "Critical",
   IF(Inventory[[#This Row],[Stockout_Risk_Score]] &gt;= 0.6, "High",
      IF(Inventory[[#This Row],[Stockout_Risk_Score]] &gt;= 0.3, "Medium", "Low")
   )
)</f>
        <v>High</v>
      </c>
      <c r="R2646">
        <f>Inventory[[#This Row],[Lead_Time_Days]]*0.8</f>
        <v>11.200000000000001</v>
      </c>
      <c r="S2646">
        <f>MAX(0,Inventory[[#This Row],[Daily_Demand]]*Inventory[[#This Row],[Adj_Lead_Time]]+Inventory[[#This Row],[Safety_Stock]]-Inventory[[#This Row],[Current_Inventory]])</f>
        <v>0</v>
      </c>
    </row>
    <row r="2647" spans="1:19" x14ac:dyDescent="0.25">
      <c r="A2647">
        <v>2646</v>
      </c>
      <c r="B2647" t="s">
        <v>2668</v>
      </c>
      <c r="C2647" s="4" t="s">
        <v>13</v>
      </c>
      <c r="D2647" t="s">
        <v>14</v>
      </c>
      <c r="E2647" s="4">
        <v>161</v>
      </c>
      <c r="F2647" s="4">
        <v>9</v>
      </c>
      <c r="G2647" s="4">
        <v>188</v>
      </c>
      <c r="H2647" s="4">
        <v>299</v>
      </c>
      <c r="I2647" s="4">
        <v>54</v>
      </c>
      <c r="J2647" s="6">
        <v>734.25</v>
      </c>
      <c r="K2647" s="4">
        <v>0.38300000000000001</v>
      </c>
      <c r="L2647" s="4" t="s">
        <v>27</v>
      </c>
      <c r="M2647" s="4">
        <f>Inventory[[#This Row],[Daily_Demand]]*Inventory[[#This Row],[Lead_Time_Days]]</f>
        <v>1449</v>
      </c>
      <c r="N2647" s="4">
        <f>MAX(0, Inventory[[#This Row],[Demand_Duration_Lead_time]]+Inventory[[#This Row],[Safety_Stock]]-Inventory[[#This Row],[Current_Inventory]])</f>
        <v>1560</v>
      </c>
      <c r="O26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47" s="8">
        <f>Inventory[[#This Row],[Current_Inventory]]*Inventory[[#This Row],[Unit_Cost]]</f>
        <v>138039</v>
      </c>
      <c r="Q2647" t="str">
        <f>IF(Inventory[[#This Row],[Stockout_Risk_Score]] &gt;= 0.8, "Critical",
   IF(Inventory[[#This Row],[Stockout_Risk_Score]] &gt;= 0.6, "High",
      IF(Inventory[[#This Row],[Stockout_Risk_Score]] &gt;= 0.3, "Medium", "Low")
   )
)</f>
        <v>Medium</v>
      </c>
      <c r="R2647">
        <f>Inventory[[#This Row],[Lead_Time_Days]]*0.8</f>
        <v>7.2</v>
      </c>
      <c r="S2647">
        <f>MAX(0,Inventory[[#This Row],[Daily_Demand]]*Inventory[[#This Row],[Adj_Lead_Time]]+Inventory[[#This Row],[Safety_Stock]]-Inventory[[#This Row],[Current_Inventory]])</f>
        <v>1270.2</v>
      </c>
    </row>
    <row r="2648" spans="1:19" x14ac:dyDescent="0.25">
      <c r="A2648">
        <v>2647</v>
      </c>
      <c r="B2648" t="s">
        <v>2669</v>
      </c>
      <c r="C2648" s="4" t="s">
        <v>41</v>
      </c>
      <c r="D2648" t="s">
        <v>14</v>
      </c>
      <c r="E2648" s="4">
        <v>175</v>
      </c>
      <c r="F2648" s="4">
        <v>12</v>
      </c>
      <c r="G2648" s="4">
        <v>767</v>
      </c>
      <c r="H2648" s="4">
        <v>182</v>
      </c>
      <c r="I2648" s="4">
        <v>178</v>
      </c>
      <c r="J2648" s="6">
        <v>1391.03</v>
      </c>
      <c r="K2648" s="4">
        <v>0.46800000000000003</v>
      </c>
      <c r="L2648" s="4" t="s">
        <v>19</v>
      </c>
      <c r="M2648" s="4">
        <f>Inventory[[#This Row],[Daily_Demand]]*Inventory[[#This Row],[Lead_Time_Days]]</f>
        <v>2100</v>
      </c>
      <c r="N2648" s="4">
        <f>MAX(0, Inventory[[#This Row],[Demand_Duration_Lead_time]]+Inventory[[#This Row],[Safety_Stock]]-Inventory[[#This Row],[Current_Inventory]])</f>
        <v>1515</v>
      </c>
      <c r="O26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48" s="8">
        <f>Inventory[[#This Row],[Current_Inventory]]*Inventory[[#This Row],[Unit_Cost]]</f>
        <v>1066920.01</v>
      </c>
      <c r="Q2648" t="str">
        <f>IF(Inventory[[#This Row],[Stockout_Risk_Score]] &gt;= 0.8, "Critical",
   IF(Inventory[[#This Row],[Stockout_Risk_Score]] &gt;= 0.6, "High",
      IF(Inventory[[#This Row],[Stockout_Risk_Score]] &gt;= 0.3, "Medium", "Low")
   )
)</f>
        <v>Medium</v>
      </c>
      <c r="R2648">
        <f>Inventory[[#This Row],[Lead_Time_Days]]*0.8</f>
        <v>9.6000000000000014</v>
      </c>
      <c r="S2648">
        <f>MAX(0,Inventory[[#This Row],[Daily_Demand]]*Inventory[[#This Row],[Adj_Lead_Time]]+Inventory[[#This Row],[Safety_Stock]]-Inventory[[#This Row],[Current_Inventory]])</f>
        <v>1095.0000000000002</v>
      </c>
    </row>
    <row r="2649" spans="1:19" x14ac:dyDescent="0.25">
      <c r="A2649">
        <v>2648</v>
      </c>
      <c r="B2649" t="s">
        <v>2670</v>
      </c>
      <c r="C2649" s="4" t="s">
        <v>13</v>
      </c>
      <c r="D2649" t="s">
        <v>14</v>
      </c>
      <c r="E2649" s="4">
        <v>73</v>
      </c>
      <c r="F2649" s="4">
        <v>9</v>
      </c>
      <c r="G2649" s="4">
        <v>362</v>
      </c>
      <c r="H2649" s="4">
        <v>76</v>
      </c>
      <c r="I2649" s="4">
        <v>372</v>
      </c>
      <c r="J2649" s="6">
        <v>954.1</v>
      </c>
      <c r="K2649" s="4">
        <v>0.85499999999999998</v>
      </c>
      <c r="L2649" s="4" t="s">
        <v>27</v>
      </c>
      <c r="M2649" s="4">
        <f>Inventory[[#This Row],[Daily_Demand]]*Inventory[[#This Row],[Lead_Time_Days]]</f>
        <v>657</v>
      </c>
      <c r="N2649" s="4">
        <f>MAX(0, Inventory[[#This Row],[Demand_Duration_Lead_time]]+Inventory[[#This Row],[Safety_Stock]]-Inventory[[#This Row],[Current_Inventory]])</f>
        <v>371</v>
      </c>
      <c r="O26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49" s="8">
        <f>Inventory[[#This Row],[Current_Inventory]]*Inventory[[#This Row],[Unit_Cost]]</f>
        <v>345384.2</v>
      </c>
      <c r="Q2649" t="str">
        <f>IF(Inventory[[#This Row],[Stockout_Risk_Score]] &gt;= 0.8, "Critical",
   IF(Inventory[[#This Row],[Stockout_Risk_Score]] &gt;= 0.6, "High",
      IF(Inventory[[#This Row],[Stockout_Risk_Score]] &gt;= 0.3, "Medium", "Low")
   )
)</f>
        <v>Critical</v>
      </c>
      <c r="R2649">
        <f>Inventory[[#This Row],[Lead_Time_Days]]*0.8</f>
        <v>7.2</v>
      </c>
      <c r="S2649">
        <f>MAX(0,Inventory[[#This Row],[Daily_Demand]]*Inventory[[#This Row],[Adj_Lead_Time]]+Inventory[[#This Row],[Safety_Stock]]-Inventory[[#This Row],[Current_Inventory]])</f>
        <v>239.60000000000002</v>
      </c>
    </row>
    <row r="2650" spans="1:19" x14ac:dyDescent="0.25">
      <c r="A2650">
        <v>2649</v>
      </c>
      <c r="B2650" t="s">
        <v>2671</v>
      </c>
      <c r="C2650" s="4" t="s">
        <v>17</v>
      </c>
      <c r="D2650" t="s">
        <v>14</v>
      </c>
      <c r="E2650" s="4">
        <v>98</v>
      </c>
      <c r="F2650" s="4">
        <v>7</v>
      </c>
      <c r="G2650" s="4">
        <v>249</v>
      </c>
      <c r="H2650" s="4">
        <v>200</v>
      </c>
      <c r="I2650" s="4">
        <v>161</v>
      </c>
      <c r="J2650" s="6">
        <v>1516.58</v>
      </c>
      <c r="K2650" s="4">
        <v>0.16500000000000001</v>
      </c>
      <c r="L2650" s="4" t="s">
        <v>19</v>
      </c>
      <c r="M2650" s="4">
        <f>Inventory[[#This Row],[Daily_Demand]]*Inventory[[#This Row],[Lead_Time_Days]]</f>
        <v>686</v>
      </c>
      <c r="N2650" s="4">
        <f>MAX(0, Inventory[[#This Row],[Demand_Duration_Lead_time]]+Inventory[[#This Row],[Safety_Stock]]-Inventory[[#This Row],[Current_Inventory]])</f>
        <v>637</v>
      </c>
      <c r="O26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50" s="8">
        <f>Inventory[[#This Row],[Current_Inventory]]*Inventory[[#This Row],[Unit_Cost]]</f>
        <v>377628.42</v>
      </c>
      <c r="Q2650" t="str">
        <f>IF(Inventory[[#This Row],[Stockout_Risk_Score]] &gt;= 0.8, "Critical",
   IF(Inventory[[#This Row],[Stockout_Risk_Score]] &gt;= 0.6, "High",
      IF(Inventory[[#This Row],[Stockout_Risk_Score]] &gt;= 0.3, "Medium", "Low")
   )
)</f>
        <v>Low</v>
      </c>
      <c r="R2650">
        <f>Inventory[[#This Row],[Lead_Time_Days]]*0.8</f>
        <v>5.6000000000000005</v>
      </c>
      <c r="S2650">
        <f>MAX(0,Inventory[[#This Row],[Daily_Demand]]*Inventory[[#This Row],[Adj_Lead_Time]]+Inventory[[#This Row],[Safety_Stock]]-Inventory[[#This Row],[Current_Inventory]])</f>
        <v>499.80000000000007</v>
      </c>
    </row>
    <row r="2651" spans="1:19" x14ac:dyDescent="0.25">
      <c r="A2651">
        <v>2650</v>
      </c>
      <c r="B2651" t="s">
        <v>2672</v>
      </c>
      <c r="C2651" s="4" t="s">
        <v>17</v>
      </c>
      <c r="D2651" t="s">
        <v>22</v>
      </c>
      <c r="E2651" s="4">
        <v>117</v>
      </c>
      <c r="F2651" s="4">
        <v>11</v>
      </c>
      <c r="G2651" s="4">
        <v>42</v>
      </c>
      <c r="H2651" s="4">
        <v>52</v>
      </c>
      <c r="I2651" s="4">
        <v>73</v>
      </c>
      <c r="J2651" s="6">
        <v>826.44</v>
      </c>
      <c r="K2651" s="4">
        <v>0.23200000000000001</v>
      </c>
      <c r="L2651" s="4" t="s">
        <v>19</v>
      </c>
      <c r="M2651" s="4">
        <f>Inventory[[#This Row],[Daily_Demand]]*Inventory[[#This Row],[Lead_Time_Days]]</f>
        <v>1287</v>
      </c>
      <c r="N2651" s="4">
        <f>MAX(0, Inventory[[#This Row],[Demand_Duration_Lead_time]]+Inventory[[#This Row],[Safety_Stock]]-Inventory[[#This Row],[Current_Inventory]])</f>
        <v>1297</v>
      </c>
      <c r="O26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51" s="8">
        <f>Inventory[[#This Row],[Current_Inventory]]*Inventory[[#This Row],[Unit_Cost]]</f>
        <v>34710.480000000003</v>
      </c>
      <c r="Q2651" t="str">
        <f>IF(Inventory[[#This Row],[Stockout_Risk_Score]] &gt;= 0.8, "Critical",
   IF(Inventory[[#This Row],[Stockout_Risk_Score]] &gt;= 0.6, "High",
      IF(Inventory[[#This Row],[Stockout_Risk_Score]] &gt;= 0.3, "Medium", "Low")
   )
)</f>
        <v>Low</v>
      </c>
      <c r="R2651">
        <f>Inventory[[#This Row],[Lead_Time_Days]]*0.8</f>
        <v>8.8000000000000007</v>
      </c>
      <c r="S2651">
        <f>MAX(0,Inventory[[#This Row],[Daily_Demand]]*Inventory[[#This Row],[Adj_Lead_Time]]+Inventory[[#This Row],[Safety_Stock]]-Inventory[[#This Row],[Current_Inventory]])</f>
        <v>1039.6000000000001</v>
      </c>
    </row>
    <row r="2652" spans="1:19" x14ac:dyDescent="0.25">
      <c r="A2652">
        <v>2651</v>
      </c>
      <c r="B2652" t="s">
        <v>2673</v>
      </c>
      <c r="C2652" s="4" t="s">
        <v>41</v>
      </c>
      <c r="D2652" t="s">
        <v>18</v>
      </c>
      <c r="E2652" s="4">
        <v>111</v>
      </c>
      <c r="F2652" s="4">
        <v>8</v>
      </c>
      <c r="G2652" s="4">
        <v>695</v>
      </c>
      <c r="H2652" s="4">
        <v>132</v>
      </c>
      <c r="I2652" s="4">
        <v>78</v>
      </c>
      <c r="J2652" s="6">
        <v>344.18</v>
      </c>
      <c r="K2652" s="4">
        <v>0.51200000000000001</v>
      </c>
      <c r="L2652" s="4" t="s">
        <v>15</v>
      </c>
      <c r="M2652" s="4">
        <f>Inventory[[#This Row],[Daily_Demand]]*Inventory[[#This Row],[Lead_Time_Days]]</f>
        <v>888</v>
      </c>
      <c r="N2652" s="4">
        <f>MAX(0, Inventory[[#This Row],[Demand_Duration_Lead_time]]+Inventory[[#This Row],[Safety_Stock]]-Inventory[[#This Row],[Current_Inventory]])</f>
        <v>325</v>
      </c>
      <c r="O26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52" s="8">
        <f>Inventory[[#This Row],[Current_Inventory]]*Inventory[[#This Row],[Unit_Cost]]</f>
        <v>239205.1</v>
      </c>
      <c r="Q2652" t="str">
        <f>IF(Inventory[[#This Row],[Stockout_Risk_Score]] &gt;= 0.8, "Critical",
   IF(Inventory[[#This Row],[Stockout_Risk_Score]] &gt;= 0.6, "High",
      IF(Inventory[[#This Row],[Stockout_Risk_Score]] &gt;= 0.3, "Medium", "Low")
   )
)</f>
        <v>Medium</v>
      </c>
      <c r="R2652">
        <f>Inventory[[#This Row],[Lead_Time_Days]]*0.8</f>
        <v>6.4</v>
      </c>
      <c r="S2652">
        <f>MAX(0,Inventory[[#This Row],[Daily_Demand]]*Inventory[[#This Row],[Adj_Lead_Time]]+Inventory[[#This Row],[Safety_Stock]]-Inventory[[#This Row],[Current_Inventory]])</f>
        <v>147.40000000000009</v>
      </c>
    </row>
    <row r="2653" spans="1:19" x14ac:dyDescent="0.25">
      <c r="A2653">
        <v>2652</v>
      </c>
      <c r="B2653" t="s">
        <v>2674</v>
      </c>
      <c r="C2653" s="4" t="s">
        <v>26</v>
      </c>
      <c r="D2653" t="s">
        <v>14</v>
      </c>
      <c r="E2653" s="4">
        <v>124</v>
      </c>
      <c r="F2653" s="4">
        <v>2</v>
      </c>
      <c r="G2653" s="4">
        <v>300</v>
      </c>
      <c r="H2653" s="4">
        <v>287</v>
      </c>
      <c r="I2653" s="4">
        <v>181</v>
      </c>
      <c r="J2653" s="6">
        <v>949.63</v>
      </c>
      <c r="K2653" s="4">
        <v>0.41</v>
      </c>
      <c r="L2653" s="4" t="s">
        <v>15</v>
      </c>
      <c r="M2653" s="4">
        <f>Inventory[[#This Row],[Daily_Demand]]*Inventory[[#This Row],[Lead_Time_Days]]</f>
        <v>248</v>
      </c>
      <c r="N2653" s="4">
        <f>MAX(0, Inventory[[#This Row],[Demand_Duration_Lead_time]]+Inventory[[#This Row],[Safety_Stock]]-Inventory[[#This Row],[Current_Inventory]])</f>
        <v>235</v>
      </c>
      <c r="O26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53" s="8">
        <f>Inventory[[#This Row],[Current_Inventory]]*Inventory[[#This Row],[Unit_Cost]]</f>
        <v>284889</v>
      </c>
      <c r="Q2653" t="str">
        <f>IF(Inventory[[#This Row],[Stockout_Risk_Score]] &gt;= 0.8, "Critical",
   IF(Inventory[[#This Row],[Stockout_Risk_Score]] &gt;= 0.6, "High",
      IF(Inventory[[#This Row],[Stockout_Risk_Score]] &gt;= 0.3, "Medium", "Low")
   )
)</f>
        <v>Medium</v>
      </c>
      <c r="R2653">
        <f>Inventory[[#This Row],[Lead_Time_Days]]*0.8</f>
        <v>1.6</v>
      </c>
      <c r="S2653">
        <f>MAX(0,Inventory[[#This Row],[Daily_Demand]]*Inventory[[#This Row],[Adj_Lead_Time]]+Inventory[[#This Row],[Safety_Stock]]-Inventory[[#This Row],[Current_Inventory]])</f>
        <v>185.39999999999998</v>
      </c>
    </row>
    <row r="2654" spans="1:19" x14ac:dyDescent="0.25">
      <c r="A2654">
        <v>2653</v>
      </c>
      <c r="B2654" t="s">
        <v>2675</v>
      </c>
      <c r="C2654" s="4" t="s">
        <v>26</v>
      </c>
      <c r="D2654" t="s">
        <v>18</v>
      </c>
      <c r="E2654" s="4">
        <v>190</v>
      </c>
      <c r="F2654" s="4">
        <v>13</v>
      </c>
      <c r="G2654" s="4">
        <v>538</v>
      </c>
      <c r="H2654" s="4">
        <v>205</v>
      </c>
      <c r="I2654" s="4">
        <v>93</v>
      </c>
      <c r="J2654" s="6">
        <v>1904.47</v>
      </c>
      <c r="K2654" s="4">
        <v>0.57399999999999995</v>
      </c>
      <c r="L2654" s="4" t="s">
        <v>19</v>
      </c>
      <c r="M2654" s="4">
        <f>Inventory[[#This Row],[Daily_Demand]]*Inventory[[#This Row],[Lead_Time_Days]]</f>
        <v>2470</v>
      </c>
      <c r="N2654" s="4">
        <f>MAX(0, Inventory[[#This Row],[Demand_Duration_Lead_time]]+Inventory[[#This Row],[Safety_Stock]]-Inventory[[#This Row],[Current_Inventory]])</f>
        <v>2137</v>
      </c>
      <c r="O26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54" s="8">
        <f>Inventory[[#This Row],[Current_Inventory]]*Inventory[[#This Row],[Unit_Cost]]</f>
        <v>1024604.86</v>
      </c>
      <c r="Q2654" t="str">
        <f>IF(Inventory[[#This Row],[Stockout_Risk_Score]] &gt;= 0.8, "Critical",
   IF(Inventory[[#This Row],[Stockout_Risk_Score]] &gt;= 0.6, "High",
      IF(Inventory[[#This Row],[Stockout_Risk_Score]] &gt;= 0.3, "Medium", "Low")
   )
)</f>
        <v>Medium</v>
      </c>
      <c r="R2654">
        <f>Inventory[[#This Row],[Lead_Time_Days]]*0.8</f>
        <v>10.4</v>
      </c>
      <c r="S2654">
        <f>MAX(0,Inventory[[#This Row],[Daily_Demand]]*Inventory[[#This Row],[Adj_Lead_Time]]+Inventory[[#This Row],[Safety_Stock]]-Inventory[[#This Row],[Current_Inventory]])</f>
        <v>1643</v>
      </c>
    </row>
    <row r="2655" spans="1:19" x14ac:dyDescent="0.25">
      <c r="A2655">
        <v>2654</v>
      </c>
      <c r="B2655" t="s">
        <v>2676</v>
      </c>
      <c r="C2655" s="4" t="s">
        <v>13</v>
      </c>
      <c r="D2655" t="s">
        <v>22</v>
      </c>
      <c r="E2655" s="4">
        <v>140</v>
      </c>
      <c r="F2655" s="4">
        <v>10</v>
      </c>
      <c r="G2655" s="4">
        <v>741</v>
      </c>
      <c r="H2655" s="4">
        <v>134</v>
      </c>
      <c r="I2655" s="4">
        <v>370</v>
      </c>
      <c r="J2655" s="6">
        <v>1612.97</v>
      </c>
      <c r="K2655" s="4">
        <v>0.92100000000000004</v>
      </c>
      <c r="L2655" s="4" t="s">
        <v>19</v>
      </c>
      <c r="M2655" s="4">
        <f>Inventory[[#This Row],[Daily_Demand]]*Inventory[[#This Row],[Lead_Time_Days]]</f>
        <v>1400</v>
      </c>
      <c r="N2655" s="4">
        <f>MAX(0, Inventory[[#This Row],[Demand_Duration_Lead_time]]+Inventory[[#This Row],[Safety_Stock]]-Inventory[[#This Row],[Current_Inventory]])</f>
        <v>793</v>
      </c>
      <c r="O26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55" s="8">
        <f>Inventory[[#This Row],[Current_Inventory]]*Inventory[[#This Row],[Unit_Cost]]</f>
        <v>1195210.77</v>
      </c>
      <c r="Q2655" t="str">
        <f>IF(Inventory[[#This Row],[Stockout_Risk_Score]] &gt;= 0.8, "Critical",
   IF(Inventory[[#This Row],[Stockout_Risk_Score]] &gt;= 0.6, "High",
      IF(Inventory[[#This Row],[Stockout_Risk_Score]] &gt;= 0.3, "Medium", "Low")
   )
)</f>
        <v>Critical</v>
      </c>
      <c r="R2655">
        <f>Inventory[[#This Row],[Lead_Time_Days]]*0.8</f>
        <v>8</v>
      </c>
      <c r="S2655">
        <f>MAX(0,Inventory[[#This Row],[Daily_Demand]]*Inventory[[#This Row],[Adj_Lead_Time]]+Inventory[[#This Row],[Safety_Stock]]-Inventory[[#This Row],[Current_Inventory]])</f>
        <v>513</v>
      </c>
    </row>
    <row r="2656" spans="1:19" x14ac:dyDescent="0.25">
      <c r="A2656">
        <v>2655</v>
      </c>
      <c r="B2656" t="s">
        <v>2677</v>
      </c>
      <c r="C2656" s="4" t="s">
        <v>13</v>
      </c>
      <c r="D2656" t="s">
        <v>22</v>
      </c>
      <c r="E2656" s="4">
        <v>174</v>
      </c>
      <c r="F2656" s="4">
        <v>6</v>
      </c>
      <c r="G2656" s="4">
        <v>272</v>
      </c>
      <c r="H2656" s="4">
        <v>105</v>
      </c>
      <c r="I2656" s="4">
        <v>256</v>
      </c>
      <c r="J2656" s="6">
        <v>451.21</v>
      </c>
      <c r="K2656" s="4">
        <v>0.91700000000000004</v>
      </c>
      <c r="L2656" s="4" t="s">
        <v>27</v>
      </c>
      <c r="M2656" s="4">
        <f>Inventory[[#This Row],[Daily_Demand]]*Inventory[[#This Row],[Lead_Time_Days]]</f>
        <v>1044</v>
      </c>
      <c r="N2656" s="4">
        <f>MAX(0, Inventory[[#This Row],[Demand_Duration_Lead_time]]+Inventory[[#This Row],[Safety_Stock]]-Inventory[[#This Row],[Current_Inventory]])</f>
        <v>877</v>
      </c>
      <c r="O26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56" s="8">
        <f>Inventory[[#This Row],[Current_Inventory]]*Inventory[[#This Row],[Unit_Cost]]</f>
        <v>122729.12</v>
      </c>
      <c r="Q2656" t="str">
        <f>IF(Inventory[[#This Row],[Stockout_Risk_Score]] &gt;= 0.8, "Critical",
   IF(Inventory[[#This Row],[Stockout_Risk_Score]] &gt;= 0.6, "High",
      IF(Inventory[[#This Row],[Stockout_Risk_Score]] &gt;= 0.3, "Medium", "Low")
   )
)</f>
        <v>Critical</v>
      </c>
      <c r="R2656">
        <f>Inventory[[#This Row],[Lead_Time_Days]]*0.8</f>
        <v>4.8000000000000007</v>
      </c>
      <c r="S2656">
        <f>MAX(0,Inventory[[#This Row],[Daily_Demand]]*Inventory[[#This Row],[Adj_Lead_Time]]+Inventory[[#This Row],[Safety_Stock]]-Inventory[[#This Row],[Current_Inventory]])</f>
        <v>668.20000000000016</v>
      </c>
    </row>
    <row r="2657" spans="1:19" x14ac:dyDescent="0.25">
      <c r="A2657">
        <v>2656</v>
      </c>
      <c r="B2657" t="s">
        <v>2678</v>
      </c>
      <c r="C2657" s="4" t="s">
        <v>13</v>
      </c>
      <c r="D2657" t="s">
        <v>14</v>
      </c>
      <c r="E2657" s="4">
        <v>46</v>
      </c>
      <c r="F2657" s="4">
        <v>10</v>
      </c>
      <c r="G2657" s="4">
        <v>423</v>
      </c>
      <c r="H2657" s="4">
        <v>166</v>
      </c>
      <c r="I2657" s="4">
        <v>265</v>
      </c>
      <c r="J2657" s="6">
        <v>813.04</v>
      </c>
      <c r="K2657" s="4">
        <v>0.23</v>
      </c>
      <c r="L2657" s="4" t="s">
        <v>19</v>
      </c>
      <c r="M2657" s="4">
        <f>Inventory[[#This Row],[Daily_Demand]]*Inventory[[#This Row],[Lead_Time_Days]]</f>
        <v>460</v>
      </c>
      <c r="N2657" s="4">
        <f>MAX(0, Inventory[[#This Row],[Demand_Duration_Lead_time]]+Inventory[[#This Row],[Safety_Stock]]-Inventory[[#This Row],[Current_Inventory]])</f>
        <v>203</v>
      </c>
      <c r="O26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57" s="8">
        <f>Inventory[[#This Row],[Current_Inventory]]*Inventory[[#This Row],[Unit_Cost]]</f>
        <v>343915.92</v>
      </c>
      <c r="Q2657" t="str">
        <f>IF(Inventory[[#This Row],[Stockout_Risk_Score]] &gt;= 0.8, "Critical",
   IF(Inventory[[#This Row],[Stockout_Risk_Score]] &gt;= 0.6, "High",
      IF(Inventory[[#This Row],[Stockout_Risk_Score]] &gt;= 0.3, "Medium", "Low")
   )
)</f>
        <v>Low</v>
      </c>
      <c r="R2657">
        <f>Inventory[[#This Row],[Lead_Time_Days]]*0.8</f>
        <v>8</v>
      </c>
      <c r="S2657">
        <f>MAX(0,Inventory[[#This Row],[Daily_Demand]]*Inventory[[#This Row],[Adj_Lead_Time]]+Inventory[[#This Row],[Safety_Stock]]-Inventory[[#This Row],[Current_Inventory]])</f>
        <v>111</v>
      </c>
    </row>
    <row r="2658" spans="1:19" x14ac:dyDescent="0.25">
      <c r="A2658">
        <v>2657</v>
      </c>
      <c r="B2658" t="s">
        <v>2679</v>
      </c>
      <c r="C2658" s="4" t="s">
        <v>26</v>
      </c>
      <c r="D2658" t="s">
        <v>22</v>
      </c>
      <c r="E2658" s="4">
        <v>17</v>
      </c>
      <c r="F2658" s="4">
        <v>3</v>
      </c>
      <c r="G2658" s="4">
        <v>152</v>
      </c>
      <c r="H2658" s="4">
        <v>49</v>
      </c>
      <c r="I2658" s="4">
        <v>293</v>
      </c>
      <c r="J2658" s="6">
        <v>1859.19</v>
      </c>
      <c r="K2658" s="4">
        <v>0.30199999999999999</v>
      </c>
      <c r="L2658" s="4" t="s">
        <v>19</v>
      </c>
      <c r="M2658" s="4">
        <f>Inventory[[#This Row],[Daily_Demand]]*Inventory[[#This Row],[Lead_Time_Days]]</f>
        <v>51</v>
      </c>
      <c r="N2658" s="4">
        <f>MAX(0, Inventory[[#This Row],[Demand_Duration_Lead_time]]+Inventory[[#This Row],[Safety_Stock]]-Inventory[[#This Row],[Current_Inventory]])</f>
        <v>0</v>
      </c>
      <c r="O26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58" s="8">
        <f>Inventory[[#This Row],[Current_Inventory]]*Inventory[[#This Row],[Unit_Cost]]</f>
        <v>282596.88</v>
      </c>
      <c r="Q2658" t="str">
        <f>IF(Inventory[[#This Row],[Stockout_Risk_Score]] &gt;= 0.8, "Critical",
   IF(Inventory[[#This Row],[Stockout_Risk_Score]] &gt;= 0.6, "High",
      IF(Inventory[[#This Row],[Stockout_Risk_Score]] &gt;= 0.3, "Medium", "Low")
   )
)</f>
        <v>Medium</v>
      </c>
      <c r="R2658">
        <f>Inventory[[#This Row],[Lead_Time_Days]]*0.8</f>
        <v>2.4000000000000004</v>
      </c>
      <c r="S2658">
        <f>MAX(0,Inventory[[#This Row],[Daily_Demand]]*Inventory[[#This Row],[Adj_Lead_Time]]+Inventory[[#This Row],[Safety_Stock]]-Inventory[[#This Row],[Current_Inventory]])</f>
        <v>0</v>
      </c>
    </row>
    <row r="2659" spans="1:19" x14ac:dyDescent="0.25">
      <c r="A2659">
        <v>2658</v>
      </c>
      <c r="B2659" t="s">
        <v>2680</v>
      </c>
      <c r="C2659" s="4" t="s">
        <v>21</v>
      </c>
      <c r="D2659" t="s">
        <v>18</v>
      </c>
      <c r="E2659" s="4">
        <v>158</v>
      </c>
      <c r="F2659" s="4">
        <v>9</v>
      </c>
      <c r="G2659" s="4">
        <v>293</v>
      </c>
      <c r="H2659" s="4">
        <v>182</v>
      </c>
      <c r="I2659" s="4">
        <v>80</v>
      </c>
      <c r="J2659" s="6">
        <v>291.20999999999998</v>
      </c>
      <c r="K2659" s="4">
        <v>0.16200000000000001</v>
      </c>
      <c r="L2659" s="4" t="s">
        <v>27</v>
      </c>
      <c r="M2659" s="4">
        <f>Inventory[[#This Row],[Daily_Demand]]*Inventory[[#This Row],[Lead_Time_Days]]</f>
        <v>1422</v>
      </c>
      <c r="N2659" s="4">
        <f>MAX(0, Inventory[[#This Row],[Demand_Duration_Lead_time]]+Inventory[[#This Row],[Safety_Stock]]-Inventory[[#This Row],[Current_Inventory]])</f>
        <v>1311</v>
      </c>
      <c r="O26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59" s="8">
        <f>Inventory[[#This Row],[Current_Inventory]]*Inventory[[#This Row],[Unit_Cost]]</f>
        <v>85324.53</v>
      </c>
      <c r="Q2659" t="str">
        <f>IF(Inventory[[#This Row],[Stockout_Risk_Score]] &gt;= 0.8, "Critical",
   IF(Inventory[[#This Row],[Stockout_Risk_Score]] &gt;= 0.6, "High",
      IF(Inventory[[#This Row],[Stockout_Risk_Score]] &gt;= 0.3, "Medium", "Low")
   )
)</f>
        <v>Low</v>
      </c>
      <c r="R2659">
        <f>Inventory[[#This Row],[Lead_Time_Days]]*0.8</f>
        <v>7.2</v>
      </c>
      <c r="S2659">
        <f>MAX(0,Inventory[[#This Row],[Daily_Demand]]*Inventory[[#This Row],[Adj_Lead_Time]]+Inventory[[#This Row],[Safety_Stock]]-Inventory[[#This Row],[Current_Inventory]])</f>
        <v>1026.6000000000001</v>
      </c>
    </row>
    <row r="2660" spans="1:19" x14ac:dyDescent="0.25">
      <c r="A2660">
        <v>2659</v>
      </c>
      <c r="B2660" t="s">
        <v>2681</v>
      </c>
      <c r="C2660" s="4" t="s">
        <v>17</v>
      </c>
      <c r="D2660" t="s">
        <v>14</v>
      </c>
      <c r="E2660" s="4">
        <v>22</v>
      </c>
      <c r="F2660" s="4">
        <v>8</v>
      </c>
      <c r="G2660" s="4">
        <v>637</v>
      </c>
      <c r="H2660" s="4">
        <v>182</v>
      </c>
      <c r="I2660" s="4">
        <v>315</v>
      </c>
      <c r="J2660" s="6">
        <v>545.20000000000005</v>
      </c>
      <c r="K2660" s="4">
        <v>0.92800000000000005</v>
      </c>
      <c r="L2660" s="4" t="s">
        <v>19</v>
      </c>
      <c r="M2660" s="4">
        <f>Inventory[[#This Row],[Daily_Demand]]*Inventory[[#This Row],[Lead_Time_Days]]</f>
        <v>176</v>
      </c>
      <c r="N2660" s="4">
        <f>MAX(0, Inventory[[#This Row],[Demand_Duration_Lead_time]]+Inventory[[#This Row],[Safety_Stock]]-Inventory[[#This Row],[Current_Inventory]])</f>
        <v>0</v>
      </c>
      <c r="O26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60" s="8">
        <f>Inventory[[#This Row],[Current_Inventory]]*Inventory[[#This Row],[Unit_Cost]]</f>
        <v>347292.4</v>
      </c>
      <c r="Q2660" t="str">
        <f>IF(Inventory[[#This Row],[Stockout_Risk_Score]] &gt;= 0.8, "Critical",
   IF(Inventory[[#This Row],[Stockout_Risk_Score]] &gt;= 0.6, "High",
      IF(Inventory[[#This Row],[Stockout_Risk_Score]] &gt;= 0.3, "Medium", "Low")
   )
)</f>
        <v>Critical</v>
      </c>
      <c r="R2660">
        <f>Inventory[[#This Row],[Lead_Time_Days]]*0.8</f>
        <v>6.4</v>
      </c>
      <c r="S2660">
        <f>MAX(0,Inventory[[#This Row],[Daily_Demand]]*Inventory[[#This Row],[Adj_Lead_Time]]+Inventory[[#This Row],[Safety_Stock]]-Inventory[[#This Row],[Current_Inventory]])</f>
        <v>0</v>
      </c>
    </row>
    <row r="2661" spans="1:19" x14ac:dyDescent="0.25">
      <c r="A2661">
        <v>2660</v>
      </c>
      <c r="B2661" t="s">
        <v>2682</v>
      </c>
      <c r="C2661" s="4" t="s">
        <v>21</v>
      </c>
      <c r="D2661" t="s">
        <v>14</v>
      </c>
      <c r="E2661" s="4">
        <v>46</v>
      </c>
      <c r="F2661" s="4">
        <v>12</v>
      </c>
      <c r="G2661" s="4">
        <v>251</v>
      </c>
      <c r="H2661" s="4">
        <v>129</v>
      </c>
      <c r="I2661" s="4">
        <v>60</v>
      </c>
      <c r="J2661" s="6">
        <v>561.33000000000004</v>
      </c>
      <c r="K2661" s="4">
        <v>0.39800000000000002</v>
      </c>
      <c r="L2661" s="4" t="s">
        <v>19</v>
      </c>
      <c r="M2661" s="4">
        <f>Inventory[[#This Row],[Daily_Demand]]*Inventory[[#This Row],[Lead_Time_Days]]</f>
        <v>552</v>
      </c>
      <c r="N2661" s="4">
        <f>MAX(0, Inventory[[#This Row],[Demand_Duration_Lead_time]]+Inventory[[#This Row],[Safety_Stock]]-Inventory[[#This Row],[Current_Inventory]])</f>
        <v>430</v>
      </c>
      <c r="O26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61" s="8">
        <f>Inventory[[#This Row],[Current_Inventory]]*Inventory[[#This Row],[Unit_Cost]]</f>
        <v>140893.83000000002</v>
      </c>
      <c r="Q2661" t="str">
        <f>IF(Inventory[[#This Row],[Stockout_Risk_Score]] &gt;= 0.8, "Critical",
   IF(Inventory[[#This Row],[Stockout_Risk_Score]] &gt;= 0.6, "High",
      IF(Inventory[[#This Row],[Stockout_Risk_Score]] &gt;= 0.3, "Medium", "Low")
   )
)</f>
        <v>Medium</v>
      </c>
      <c r="R2661">
        <f>Inventory[[#This Row],[Lead_Time_Days]]*0.8</f>
        <v>9.6000000000000014</v>
      </c>
      <c r="S2661">
        <f>MAX(0,Inventory[[#This Row],[Daily_Demand]]*Inventory[[#This Row],[Adj_Lead_Time]]+Inventory[[#This Row],[Safety_Stock]]-Inventory[[#This Row],[Current_Inventory]])</f>
        <v>319.60000000000014</v>
      </c>
    </row>
    <row r="2662" spans="1:19" x14ac:dyDescent="0.25">
      <c r="A2662">
        <v>2661</v>
      </c>
      <c r="B2662" t="s">
        <v>2683</v>
      </c>
      <c r="C2662" s="4" t="s">
        <v>21</v>
      </c>
      <c r="D2662" t="s">
        <v>18</v>
      </c>
      <c r="E2662" s="4">
        <v>55</v>
      </c>
      <c r="F2662" s="4">
        <v>5</v>
      </c>
      <c r="G2662" s="4">
        <v>564</v>
      </c>
      <c r="H2662" s="4">
        <v>282</v>
      </c>
      <c r="I2662" s="4">
        <v>131</v>
      </c>
      <c r="J2662" s="6">
        <v>1163.32</v>
      </c>
      <c r="K2662" s="4">
        <v>0.45</v>
      </c>
      <c r="L2662" s="4" t="s">
        <v>15</v>
      </c>
      <c r="M2662" s="4">
        <f>Inventory[[#This Row],[Daily_Demand]]*Inventory[[#This Row],[Lead_Time_Days]]</f>
        <v>275</v>
      </c>
      <c r="N2662" s="4">
        <f>MAX(0, Inventory[[#This Row],[Demand_Duration_Lead_time]]+Inventory[[#This Row],[Safety_Stock]]-Inventory[[#This Row],[Current_Inventory]])</f>
        <v>0</v>
      </c>
      <c r="O26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62" s="8">
        <f>Inventory[[#This Row],[Current_Inventory]]*Inventory[[#This Row],[Unit_Cost]]</f>
        <v>656112.48</v>
      </c>
      <c r="Q2662" t="str">
        <f>IF(Inventory[[#This Row],[Stockout_Risk_Score]] &gt;= 0.8, "Critical",
   IF(Inventory[[#This Row],[Stockout_Risk_Score]] &gt;= 0.6, "High",
      IF(Inventory[[#This Row],[Stockout_Risk_Score]] &gt;= 0.3, "Medium", "Low")
   )
)</f>
        <v>Medium</v>
      </c>
      <c r="R2662">
        <f>Inventory[[#This Row],[Lead_Time_Days]]*0.8</f>
        <v>4</v>
      </c>
      <c r="S2662">
        <f>MAX(0,Inventory[[#This Row],[Daily_Demand]]*Inventory[[#This Row],[Adj_Lead_Time]]+Inventory[[#This Row],[Safety_Stock]]-Inventory[[#This Row],[Current_Inventory]])</f>
        <v>0</v>
      </c>
    </row>
    <row r="2663" spans="1:19" x14ac:dyDescent="0.25">
      <c r="A2663">
        <v>2662</v>
      </c>
      <c r="B2663" t="s">
        <v>2684</v>
      </c>
      <c r="C2663" s="4" t="s">
        <v>26</v>
      </c>
      <c r="D2663" t="s">
        <v>14</v>
      </c>
      <c r="E2663" s="4">
        <v>117</v>
      </c>
      <c r="F2663" s="4">
        <v>4</v>
      </c>
      <c r="G2663" s="4">
        <v>98</v>
      </c>
      <c r="H2663" s="4">
        <v>270</v>
      </c>
      <c r="I2663" s="4">
        <v>205</v>
      </c>
      <c r="J2663" s="6">
        <v>850.93</v>
      </c>
      <c r="K2663" s="4">
        <v>0.80300000000000005</v>
      </c>
      <c r="L2663" s="4" t="s">
        <v>19</v>
      </c>
      <c r="M2663" s="4">
        <f>Inventory[[#This Row],[Daily_Demand]]*Inventory[[#This Row],[Lead_Time_Days]]</f>
        <v>468</v>
      </c>
      <c r="N2663" s="4">
        <f>MAX(0, Inventory[[#This Row],[Demand_Duration_Lead_time]]+Inventory[[#This Row],[Safety_Stock]]-Inventory[[#This Row],[Current_Inventory]])</f>
        <v>640</v>
      </c>
      <c r="O26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63" s="8">
        <f>Inventory[[#This Row],[Current_Inventory]]*Inventory[[#This Row],[Unit_Cost]]</f>
        <v>83391.14</v>
      </c>
      <c r="Q2663" t="str">
        <f>IF(Inventory[[#This Row],[Stockout_Risk_Score]] &gt;= 0.8, "Critical",
   IF(Inventory[[#This Row],[Stockout_Risk_Score]] &gt;= 0.6, "High",
      IF(Inventory[[#This Row],[Stockout_Risk_Score]] &gt;= 0.3, "Medium", "Low")
   )
)</f>
        <v>Critical</v>
      </c>
      <c r="R2663">
        <f>Inventory[[#This Row],[Lead_Time_Days]]*0.8</f>
        <v>3.2</v>
      </c>
      <c r="S2663">
        <f>MAX(0,Inventory[[#This Row],[Daily_Demand]]*Inventory[[#This Row],[Adj_Lead_Time]]+Inventory[[#This Row],[Safety_Stock]]-Inventory[[#This Row],[Current_Inventory]])</f>
        <v>546.40000000000009</v>
      </c>
    </row>
    <row r="2664" spans="1:19" x14ac:dyDescent="0.25">
      <c r="A2664">
        <v>2663</v>
      </c>
      <c r="B2664" t="s">
        <v>2685</v>
      </c>
      <c r="C2664" s="4" t="s">
        <v>21</v>
      </c>
      <c r="D2664" t="s">
        <v>14</v>
      </c>
      <c r="E2664" s="4">
        <v>148</v>
      </c>
      <c r="F2664" s="4">
        <v>5</v>
      </c>
      <c r="G2664" s="4">
        <v>54</v>
      </c>
      <c r="H2664" s="4">
        <v>290</v>
      </c>
      <c r="I2664" s="4">
        <v>215</v>
      </c>
      <c r="J2664" s="6">
        <v>205.75</v>
      </c>
      <c r="K2664" s="4">
        <v>0.51300000000000001</v>
      </c>
      <c r="L2664" s="4" t="s">
        <v>19</v>
      </c>
      <c r="M2664" s="4">
        <f>Inventory[[#This Row],[Daily_Demand]]*Inventory[[#This Row],[Lead_Time_Days]]</f>
        <v>740</v>
      </c>
      <c r="N2664" s="4">
        <f>MAX(0, Inventory[[#This Row],[Demand_Duration_Lead_time]]+Inventory[[#This Row],[Safety_Stock]]-Inventory[[#This Row],[Current_Inventory]])</f>
        <v>976</v>
      </c>
      <c r="O26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64" s="8">
        <f>Inventory[[#This Row],[Current_Inventory]]*Inventory[[#This Row],[Unit_Cost]]</f>
        <v>11110.5</v>
      </c>
      <c r="Q2664" t="str">
        <f>IF(Inventory[[#This Row],[Stockout_Risk_Score]] &gt;= 0.8, "Critical",
   IF(Inventory[[#This Row],[Stockout_Risk_Score]] &gt;= 0.6, "High",
      IF(Inventory[[#This Row],[Stockout_Risk_Score]] &gt;= 0.3, "Medium", "Low")
   )
)</f>
        <v>Medium</v>
      </c>
      <c r="R2664">
        <f>Inventory[[#This Row],[Lead_Time_Days]]*0.8</f>
        <v>4</v>
      </c>
      <c r="S2664">
        <f>MAX(0,Inventory[[#This Row],[Daily_Demand]]*Inventory[[#This Row],[Adj_Lead_Time]]+Inventory[[#This Row],[Safety_Stock]]-Inventory[[#This Row],[Current_Inventory]])</f>
        <v>828</v>
      </c>
    </row>
    <row r="2665" spans="1:19" x14ac:dyDescent="0.25">
      <c r="A2665">
        <v>2664</v>
      </c>
      <c r="B2665" t="s">
        <v>2686</v>
      </c>
      <c r="C2665" s="4" t="s">
        <v>41</v>
      </c>
      <c r="D2665" t="s">
        <v>18</v>
      </c>
      <c r="E2665" s="4">
        <v>105</v>
      </c>
      <c r="F2665" s="4">
        <v>5</v>
      </c>
      <c r="G2665" s="4">
        <v>514</v>
      </c>
      <c r="H2665" s="4">
        <v>133</v>
      </c>
      <c r="I2665" s="4">
        <v>257</v>
      </c>
      <c r="J2665" s="6">
        <v>1276.9000000000001</v>
      </c>
      <c r="K2665" s="4">
        <v>0.12</v>
      </c>
      <c r="L2665" s="4" t="s">
        <v>27</v>
      </c>
      <c r="M2665" s="4">
        <f>Inventory[[#This Row],[Daily_Demand]]*Inventory[[#This Row],[Lead_Time_Days]]</f>
        <v>525</v>
      </c>
      <c r="N2665" s="4">
        <f>MAX(0, Inventory[[#This Row],[Demand_Duration_Lead_time]]+Inventory[[#This Row],[Safety_Stock]]-Inventory[[#This Row],[Current_Inventory]])</f>
        <v>144</v>
      </c>
      <c r="O26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65" s="8">
        <f>Inventory[[#This Row],[Current_Inventory]]*Inventory[[#This Row],[Unit_Cost]]</f>
        <v>656326.60000000009</v>
      </c>
      <c r="Q2665" t="str">
        <f>IF(Inventory[[#This Row],[Stockout_Risk_Score]] &gt;= 0.8, "Critical",
   IF(Inventory[[#This Row],[Stockout_Risk_Score]] &gt;= 0.6, "High",
      IF(Inventory[[#This Row],[Stockout_Risk_Score]] &gt;= 0.3, "Medium", "Low")
   )
)</f>
        <v>Low</v>
      </c>
      <c r="R2665">
        <f>Inventory[[#This Row],[Lead_Time_Days]]*0.8</f>
        <v>4</v>
      </c>
      <c r="S2665">
        <f>MAX(0,Inventory[[#This Row],[Daily_Demand]]*Inventory[[#This Row],[Adj_Lead_Time]]+Inventory[[#This Row],[Safety_Stock]]-Inventory[[#This Row],[Current_Inventory]])</f>
        <v>39</v>
      </c>
    </row>
    <row r="2666" spans="1:19" x14ac:dyDescent="0.25">
      <c r="A2666">
        <v>2665</v>
      </c>
      <c r="B2666" t="s">
        <v>2687</v>
      </c>
      <c r="C2666" s="4" t="s">
        <v>13</v>
      </c>
      <c r="D2666" t="s">
        <v>14</v>
      </c>
      <c r="E2666" s="4">
        <v>7</v>
      </c>
      <c r="F2666" s="4">
        <v>11</v>
      </c>
      <c r="G2666" s="4">
        <v>129</v>
      </c>
      <c r="H2666" s="4">
        <v>287</v>
      </c>
      <c r="I2666" s="4">
        <v>73</v>
      </c>
      <c r="J2666" s="6">
        <v>243.2</v>
      </c>
      <c r="K2666" s="4">
        <v>0.438</v>
      </c>
      <c r="L2666" s="4" t="s">
        <v>15</v>
      </c>
      <c r="M2666" s="4">
        <f>Inventory[[#This Row],[Daily_Demand]]*Inventory[[#This Row],[Lead_Time_Days]]</f>
        <v>77</v>
      </c>
      <c r="N2666" s="4">
        <f>MAX(0, Inventory[[#This Row],[Demand_Duration_Lead_time]]+Inventory[[#This Row],[Safety_Stock]]-Inventory[[#This Row],[Current_Inventory]])</f>
        <v>235</v>
      </c>
      <c r="O26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66" s="8">
        <f>Inventory[[#This Row],[Current_Inventory]]*Inventory[[#This Row],[Unit_Cost]]</f>
        <v>31372.799999999999</v>
      </c>
      <c r="Q2666" t="str">
        <f>IF(Inventory[[#This Row],[Stockout_Risk_Score]] &gt;= 0.8, "Critical",
   IF(Inventory[[#This Row],[Stockout_Risk_Score]] &gt;= 0.6, "High",
      IF(Inventory[[#This Row],[Stockout_Risk_Score]] &gt;= 0.3, "Medium", "Low")
   )
)</f>
        <v>Medium</v>
      </c>
      <c r="R2666">
        <f>Inventory[[#This Row],[Lead_Time_Days]]*0.8</f>
        <v>8.8000000000000007</v>
      </c>
      <c r="S2666">
        <f>MAX(0,Inventory[[#This Row],[Daily_Demand]]*Inventory[[#This Row],[Adj_Lead_Time]]+Inventory[[#This Row],[Safety_Stock]]-Inventory[[#This Row],[Current_Inventory]])</f>
        <v>219.60000000000002</v>
      </c>
    </row>
    <row r="2667" spans="1:19" x14ac:dyDescent="0.25">
      <c r="A2667">
        <v>2666</v>
      </c>
      <c r="B2667" t="s">
        <v>2688</v>
      </c>
      <c r="C2667" s="4" t="s">
        <v>41</v>
      </c>
      <c r="D2667" t="s">
        <v>14</v>
      </c>
      <c r="E2667" s="4">
        <v>83</v>
      </c>
      <c r="F2667" s="4">
        <v>11</v>
      </c>
      <c r="G2667" s="4">
        <v>340</v>
      </c>
      <c r="H2667" s="4">
        <v>102</v>
      </c>
      <c r="I2667" s="4">
        <v>344</v>
      </c>
      <c r="J2667" s="6">
        <v>1232.51</v>
      </c>
      <c r="K2667" s="4">
        <v>0.63100000000000001</v>
      </c>
      <c r="L2667" s="4" t="s">
        <v>15</v>
      </c>
      <c r="M2667" s="4">
        <f>Inventory[[#This Row],[Daily_Demand]]*Inventory[[#This Row],[Lead_Time_Days]]</f>
        <v>913</v>
      </c>
      <c r="N2667" s="4">
        <f>MAX(0, Inventory[[#This Row],[Demand_Duration_Lead_time]]+Inventory[[#This Row],[Safety_Stock]]-Inventory[[#This Row],[Current_Inventory]])</f>
        <v>675</v>
      </c>
      <c r="O26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67" s="8">
        <f>Inventory[[#This Row],[Current_Inventory]]*Inventory[[#This Row],[Unit_Cost]]</f>
        <v>419053.4</v>
      </c>
      <c r="Q2667" t="str">
        <f>IF(Inventory[[#This Row],[Stockout_Risk_Score]] &gt;= 0.8, "Critical",
   IF(Inventory[[#This Row],[Stockout_Risk_Score]] &gt;= 0.6, "High",
      IF(Inventory[[#This Row],[Stockout_Risk_Score]] &gt;= 0.3, "Medium", "Low")
   )
)</f>
        <v>High</v>
      </c>
      <c r="R2667">
        <f>Inventory[[#This Row],[Lead_Time_Days]]*0.8</f>
        <v>8.8000000000000007</v>
      </c>
      <c r="S2667">
        <f>MAX(0,Inventory[[#This Row],[Daily_Demand]]*Inventory[[#This Row],[Adj_Lead_Time]]+Inventory[[#This Row],[Safety_Stock]]-Inventory[[#This Row],[Current_Inventory]])</f>
        <v>492.40000000000009</v>
      </c>
    </row>
    <row r="2668" spans="1:19" x14ac:dyDescent="0.25">
      <c r="A2668">
        <v>2667</v>
      </c>
      <c r="B2668" t="s">
        <v>2689</v>
      </c>
      <c r="C2668" s="4" t="s">
        <v>17</v>
      </c>
      <c r="D2668" t="s">
        <v>18</v>
      </c>
      <c r="E2668" s="4">
        <v>102</v>
      </c>
      <c r="F2668" s="4">
        <v>9</v>
      </c>
      <c r="G2668" s="4">
        <v>594</v>
      </c>
      <c r="H2668" s="4">
        <v>44</v>
      </c>
      <c r="I2668" s="4">
        <v>228</v>
      </c>
      <c r="J2668" s="6">
        <v>1038.67</v>
      </c>
      <c r="K2668" s="4">
        <v>0.71899999999999997</v>
      </c>
      <c r="L2668" s="4" t="s">
        <v>19</v>
      </c>
      <c r="M2668" s="4">
        <f>Inventory[[#This Row],[Daily_Demand]]*Inventory[[#This Row],[Lead_Time_Days]]</f>
        <v>918</v>
      </c>
      <c r="N2668" s="4">
        <f>MAX(0, Inventory[[#This Row],[Demand_Duration_Lead_time]]+Inventory[[#This Row],[Safety_Stock]]-Inventory[[#This Row],[Current_Inventory]])</f>
        <v>368</v>
      </c>
      <c r="O26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68" s="8">
        <f>Inventory[[#This Row],[Current_Inventory]]*Inventory[[#This Row],[Unit_Cost]]</f>
        <v>616969.9800000001</v>
      </c>
      <c r="Q2668" t="str">
        <f>IF(Inventory[[#This Row],[Stockout_Risk_Score]] &gt;= 0.8, "Critical",
   IF(Inventory[[#This Row],[Stockout_Risk_Score]] &gt;= 0.6, "High",
      IF(Inventory[[#This Row],[Stockout_Risk_Score]] &gt;= 0.3, "Medium", "Low")
   )
)</f>
        <v>High</v>
      </c>
      <c r="R2668">
        <f>Inventory[[#This Row],[Lead_Time_Days]]*0.8</f>
        <v>7.2</v>
      </c>
      <c r="S2668">
        <f>MAX(0,Inventory[[#This Row],[Daily_Demand]]*Inventory[[#This Row],[Adj_Lead_Time]]+Inventory[[#This Row],[Safety_Stock]]-Inventory[[#This Row],[Current_Inventory]])</f>
        <v>184.39999999999998</v>
      </c>
    </row>
    <row r="2669" spans="1:19" x14ac:dyDescent="0.25">
      <c r="A2669">
        <v>2668</v>
      </c>
      <c r="B2669" t="s">
        <v>2690</v>
      </c>
      <c r="C2669" s="4" t="s">
        <v>13</v>
      </c>
      <c r="D2669" t="s">
        <v>22</v>
      </c>
      <c r="E2669" s="4">
        <v>177</v>
      </c>
      <c r="F2669" s="4">
        <v>14</v>
      </c>
      <c r="G2669" s="4">
        <v>347</v>
      </c>
      <c r="H2669" s="4">
        <v>137</v>
      </c>
      <c r="I2669" s="4">
        <v>381</v>
      </c>
      <c r="J2669" s="6">
        <v>1012.65</v>
      </c>
      <c r="K2669" s="4">
        <v>0.64500000000000002</v>
      </c>
      <c r="L2669" s="4" t="s">
        <v>15</v>
      </c>
      <c r="M2669" s="4">
        <f>Inventory[[#This Row],[Daily_Demand]]*Inventory[[#This Row],[Lead_Time_Days]]</f>
        <v>2478</v>
      </c>
      <c r="N2669" s="4">
        <f>MAX(0, Inventory[[#This Row],[Demand_Duration_Lead_time]]+Inventory[[#This Row],[Safety_Stock]]-Inventory[[#This Row],[Current_Inventory]])</f>
        <v>2268</v>
      </c>
      <c r="O26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69" s="8">
        <f>Inventory[[#This Row],[Current_Inventory]]*Inventory[[#This Row],[Unit_Cost]]</f>
        <v>351389.55</v>
      </c>
      <c r="Q2669" t="str">
        <f>IF(Inventory[[#This Row],[Stockout_Risk_Score]] &gt;= 0.8, "Critical",
   IF(Inventory[[#This Row],[Stockout_Risk_Score]] &gt;= 0.6, "High",
      IF(Inventory[[#This Row],[Stockout_Risk_Score]] &gt;= 0.3, "Medium", "Low")
   )
)</f>
        <v>High</v>
      </c>
      <c r="R2669">
        <f>Inventory[[#This Row],[Lead_Time_Days]]*0.8</f>
        <v>11.200000000000001</v>
      </c>
      <c r="S2669">
        <f>MAX(0,Inventory[[#This Row],[Daily_Demand]]*Inventory[[#This Row],[Adj_Lead_Time]]+Inventory[[#This Row],[Safety_Stock]]-Inventory[[#This Row],[Current_Inventory]])</f>
        <v>1772.4</v>
      </c>
    </row>
    <row r="2670" spans="1:19" x14ac:dyDescent="0.25">
      <c r="A2670">
        <v>2669</v>
      </c>
      <c r="B2670" t="s">
        <v>2691</v>
      </c>
      <c r="C2670" s="4" t="s">
        <v>21</v>
      </c>
      <c r="D2670" t="s">
        <v>18</v>
      </c>
      <c r="E2670" s="4">
        <v>154</v>
      </c>
      <c r="F2670" s="4">
        <v>14</v>
      </c>
      <c r="G2670" s="4">
        <v>709</v>
      </c>
      <c r="H2670" s="4">
        <v>29</v>
      </c>
      <c r="I2670" s="4">
        <v>99</v>
      </c>
      <c r="J2670" s="6">
        <v>181.62</v>
      </c>
      <c r="K2670" s="4">
        <v>0.11899999999999999</v>
      </c>
      <c r="L2670" s="4" t="s">
        <v>15</v>
      </c>
      <c r="M2670" s="4">
        <f>Inventory[[#This Row],[Daily_Demand]]*Inventory[[#This Row],[Lead_Time_Days]]</f>
        <v>2156</v>
      </c>
      <c r="N2670" s="4">
        <f>MAX(0, Inventory[[#This Row],[Demand_Duration_Lead_time]]+Inventory[[#This Row],[Safety_Stock]]-Inventory[[#This Row],[Current_Inventory]])</f>
        <v>1476</v>
      </c>
      <c r="O26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70" s="8">
        <f>Inventory[[#This Row],[Current_Inventory]]*Inventory[[#This Row],[Unit_Cost]]</f>
        <v>128768.58</v>
      </c>
      <c r="Q2670" t="str">
        <f>IF(Inventory[[#This Row],[Stockout_Risk_Score]] &gt;= 0.8, "Critical",
   IF(Inventory[[#This Row],[Stockout_Risk_Score]] &gt;= 0.6, "High",
      IF(Inventory[[#This Row],[Stockout_Risk_Score]] &gt;= 0.3, "Medium", "Low")
   )
)</f>
        <v>Low</v>
      </c>
      <c r="R2670">
        <f>Inventory[[#This Row],[Lead_Time_Days]]*0.8</f>
        <v>11.200000000000001</v>
      </c>
      <c r="S2670">
        <f>MAX(0,Inventory[[#This Row],[Daily_Demand]]*Inventory[[#This Row],[Adj_Lead_Time]]+Inventory[[#This Row],[Safety_Stock]]-Inventory[[#This Row],[Current_Inventory]])</f>
        <v>1044.8000000000002</v>
      </c>
    </row>
    <row r="2671" spans="1:19" x14ac:dyDescent="0.25">
      <c r="A2671">
        <v>2670</v>
      </c>
      <c r="B2671" t="s">
        <v>2692</v>
      </c>
      <c r="C2671" s="4" t="s">
        <v>17</v>
      </c>
      <c r="D2671" t="s">
        <v>14</v>
      </c>
      <c r="E2671" s="4">
        <v>27</v>
      </c>
      <c r="F2671" s="4">
        <v>5</v>
      </c>
      <c r="G2671" s="4">
        <v>403</v>
      </c>
      <c r="H2671" s="4">
        <v>270</v>
      </c>
      <c r="I2671" s="4">
        <v>56</v>
      </c>
      <c r="J2671" s="6">
        <v>1296.48</v>
      </c>
      <c r="K2671" s="4">
        <v>0.30399999999999999</v>
      </c>
      <c r="L2671" s="4" t="s">
        <v>15</v>
      </c>
      <c r="M2671" s="4">
        <f>Inventory[[#This Row],[Daily_Demand]]*Inventory[[#This Row],[Lead_Time_Days]]</f>
        <v>135</v>
      </c>
      <c r="N2671" s="4">
        <f>MAX(0, Inventory[[#This Row],[Demand_Duration_Lead_time]]+Inventory[[#This Row],[Safety_Stock]]-Inventory[[#This Row],[Current_Inventory]])</f>
        <v>2</v>
      </c>
      <c r="O26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71" s="8">
        <f>Inventory[[#This Row],[Current_Inventory]]*Inventory[[#This Row],[Unit_Cost]]</f>
        <v>522481.44</v>
      </c>
      <c r="Q2671" t="str">
        <f>IF(Inventory[[#This Row],[Stockout_Risk_Score]] &gt;= 0.8, "Critical",
   IF(Inventory[[#This Row],[Stockout_Risk_Score]] &gt;= 0.6, "High",
      IF(Inventory[[#This Row],[Stockout_Risk_Score]] &gt;= 0.3, "Medium", "Low")
   )
)</f>
        <v>Medium</v>
      </c>
      <c r="R2671">
        <f>Inventory[[#This Row],[Lead_Time_Days]]*0.8</f>
        <v>4</v>
      </c>
      <c r="S2671">
        <f>MAX(0,Inventory[[#This Row],[Daily_Demand]]*Inventory[[#This Row],[Adj_Lead_Time]]+Inventory[[#This Row],[Safety_Stock]]-Inventory[[#This Row],[Current_Inventory]])</f>
        <v>0</v>
      </c>
    </row>
    <row r="2672" spans="1:19" x14ac:dyDescent="0.25">
      <c r="A2672">
        <v>2671</v>
      </c>
      <c r="B2672" t="s">
        <v>2693</v>
      </c>
      <c r="C2672" s="4" t="s">
        <v>13</v>
      </c>
      <c r="D2672" t="s">
        <v>18</v>
      </c>
      <c r="E2672" s="4">
        <v>63</v>
      </c>
      <c r="F2672" s="4">
        <v>6</v>
      </c>
      <c r="G2672" s="4">
        <v>383</v>
      </c>
      <c r="H2672" s="4">
        <v>176</v>
      </c>
      <c r="I2672" s="4">
        <v>149</v>
      </c>
      <c r="J2672" s="6">
        <v>891.07</v>
      </c>
      <c r="K2672" s="4">
        <v>0.73399999999999999</v>
      </c>
      <c r="L2672" s="4" t="s">
        <v>27</v>
      </c>
      <c r="M2672" s="4">
        <f>Inventory[[#This Row],[Daily_Demand]]*Inventory[[#This Row],[Lead_Time_Days]]</f>
        <v>378</v>
      </c>
      <c r="N2672" s="4">
        <f>MAX(0, Inventory[[#This Row],[Demand_Duration_Lead_time]]+Inventory[[#This Row],[Safety_Stock]]-Inventory[[#This Row],[Current_Inventory]])</f>
        <v>171</v>
      </c>
      <c r="O26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72" s="8">
        <f>Inventory[[#This Row],[Current_Inventory]]*Inventory[[#This Row],[Unit_Cost]]</f>
        <v>341279.81</v>
      </c>
      <c r="Q2672" t="str">
        <f>IF(Inventory[[#This Row],[Stockout_Risk_Score]] &gt;= 0.8, "Critical",
   IF(Inventory[[#This Row],[Stockout_Risk_Score]] &gt;= 0.6, "High",
      IF(Inventory[[#This Row],[Stockout_Risk_Score]] &gt;= 0.3, "Medium", "Low")
   )
)</f>
        <v>High</v>
      </c>
      <c r="R2672">
        <f>Inventory[[#This Row],[Lead_Time_Days]]*0.8</f>
        <v>4.8000000000000007</v>
      </c>
      <c r="S2672">
        <f>MAX(0,Inventory[[#This Row],[Daily_Demand]]*Inventory[[#This Row],[Adj_Lead_Time]]+Inventory[[#This Row],[Safety_Stock]]-Inventory[[#This Row],[Current_Inventory]])</f>
        <v>95.400000000000034</v>
      </c>
    </row>
    <row r="2673" spans="1:19" x14ac:dyDescent="0.25">
      <c r="A2673">
        <v>2672</v>
      </c>
      <c r="B2673" t="s">
        <v>2694</v>
      </c>
      <c r="C2673" s="4" t="s">
        <v>21</v>
      </c>
      <c r="D2673" t="s">
        <v>14</v>
      </c>
      <c r="E2673" s="4">
        <v>194</v>
      </c>
      <c r="F2673" s="4">
        <v>3</v>
      </c>
      <c r="G2673" s="4">
        <v>251</v>
      </c>
      <c r="H2673" s="4">
        <v>245</v>
      </c>
      <c r="I2673" s="4">
        <v>130</v>
      </c>
      <c r="J2673" s="6">
        <v>851.66</v>
      </c>
      <c r="K2673" s="4">
        <v>0.88</v>
      </c>
      <c r="L2673" s="4" t="s">
        <v>27</v>
      </c>
      <c r="M2673" s="4">
        <f>Inventory[[#This Row],[Daily_Demand]]*Inventory[[#This Row],[Lead_Time_Days]]</f>
        <v>582</v>
      </c>
      <c r="N2673" s="4">
        <f>MAX(0, Inventory[[#This Row],[Demand_Duration_Lead_time]]+Inventory[[#This Row],[Safety_Stock]]-Inventory[[#This Row],[Current_Inventory]])</f>
        <v>576</v>
      </c>
      <c r="O26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73" s="8">
        <f>Inventory[[#This Row],[Current_Inventory]]*Inventory[[#This Row],[Unit_Cost]]</f>
        <v>213766.66</v>
      </c>
      <c r="Q2673" t="str">
        <f>IF(Inventory[[#This Row],[Stockout_Risk_Score]] &gt;= 0.8, "Critical",
   IF(Inventory[[#This Row],[Stockout_Risk_Score]] &gt;= 0.6, "High",
      IF(Inventory[[#This Row],[Stockout_Risk_Score]] &gt;= 0.3, "Medium", "Low")
   )
)</f>
        <v>Critical</v>
      </c>
      <c r="R2673">
        <f>Inventory[[#This Row],[Lead_Time_Days]]*0.8</f>
        <v>2.4000000000000004</v>
      </c>
      <c r="S2673">
        <f>MAX(0,Inventory[[#This Row],[Daily_Demand]]*Inventory[[#This Row],[Adj_Lead_Time]]+Inventory[[#This Row],[Safety_Stock]]-Inventory[[#This Row],[Current_Inventory]])</f>
        <v>459.60000000000014</v>
      </c>
    </row>
    <row r="2674" spans="1:19" x14ac:dyDescent="0.25">
      <c r="A2674">
        <v>2673</v>
      </c>
      <c r="B2674" t="s">
        <v>2695</v>
      </c>
      <c r="C2674" s="4" t="s">
        <v>41</v>
      </c>
      <c r="D2674" t="s">
        <v>14</v>
      </c>
      <c r="E2674" s="4">
        <v>117</v>
      </c>
      <c r="F2674" s="4">
        <v>14</v>
      </c>
      <c r="G2674" s="4">
        <v>635</v>
      </c>
      <c r="H2674" s="4">
        <v>41</v>
      </c>
      <c r="I2674" s="4">
        <v>290</v>
      </c>
      <c r="J2674" s="6">
        <v>1213.08</v>
      </c>
      <c r="K2674" s="4">
        <v>4.7E-2</v>
      </c>
      <c r="L2674" s="4" t="s">
        <v>15</v>
      </c>
      <c r="M2674" s="4">
        <f>Inventory[[#This Row],[Daily_Demand]]*Inventory[[#This Row],[Lead_Time_Days]]</f>
        <v>1638</v>
      </c>
      <c r="N2674" s="4">
        <f>MAX(0, Inventory[[#This Row],[Demand_Duration_Lead_time]]+Inventory[[#This Row],[Safety_Stock]]-Inventory[[#This Row],[Current_Inventory]])</f>
        <v>1044</v>
      </c>
      <c r="O26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74" s="8">
        <f>Inventory[[#This Row],[Current_Inventory]]*Inventory[[#This Row],[Unit_Cost]]</f>
        <v>770305.79999999993</v>
      </c>
      <c r="Q2674" t="str">
        <f>IF(Inventory[[#This Row],[Stockout_Risk_Score]] &gt;= 0.8, "Critical",
   IF(Inventory[[#This Row],[Stockout_Risk_Score]] &gt;= 0.6, "High",
      IF(Inventory[[#This Row],[Stockout_Risk_Score]] &gt;= 0.3, "Medium", "Low")
   )
)</f>
        <v>Low</v>
      </c>
      <c r="R2674">
        <f>Inventory[[#This Row],[Lead_Time_Days]]*0.8</f>
        <v>11.200000000000001</v>
      </c>
      <c r="S2674">
        <f>MAX(0,Inventory[[#This Row],[Daily_Demand]]*Inventory[[#This Row],[Adj_Lead_Time]]+Inventory[[#This Row],[Safety_Stock]]-Inventory[[#This Row],[Current_Inventory]])</f>
        <v>716.40000000000009</v>
      </c>
    </row>
    <row r="2675" spans="1:19" x14ac:dyDescent="0.25">
      <c r="A2675">
        <v>2674</v>
      </c>
      <c r="B2675" t="s">
        <v>2696</v>
      </c>
      <c r="C2675" s="4" t="s">
        <v>13</v>
      </c>
      <c r="D2675" t="s">
        <v>18</v>
      </c>
      <c r="E2675" s="4">
        <v>72</v>
      </c>
      <c r="F2675" s="4">
        <v>5</v>
      </c>
      <c r="G2675" s="4">
        <v>433</v>
      </c>
      <c r="H2675" s="4">
        <v>240</v>
      </c>
      <c r="I2675" s="4">
        <v>373</v>
      </c>
      <c r="J2675" s="6">
        <v>1232.18</v>
      </c>
      <c r="K2675" s="4">
        <v>4.2000000000000003E-2</v>
      </c>
      <c r="L2675" s="4" t="s">
        <v>15</v>
      </c>
      <c r="M2675" s="4">
        <f>Inventory[[#This Row],[Daily_Demand]]*Inventory[[#This Row],[Lead_Time_Days]]</f>
        <v>360</v>
      </c>
      <c r="N2675" s="4">
        <f>MAX(0, Inventory[[#This Row],[Demand_Duration_Lead_time]]+Inventory[[#This Row],[Safety_Stock]]-Inventory[[#This Row],[Current_Inventory]])</f>
        <v>167</v>
      </c>
      <c r="O26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75" s="8">
        <f>Inventory[[#This Row],[Current_Inventory]]*Inventory[[#This Row],[Unit_Cost]]</f>
        <v>533533.94000000006</v>
      </c>
      <c r="Q2675" t="str">
        <f>IF(Inventory[[#This Row],[Stockout_Risk_Score]] &gt;= 0.8, "Critical",
   IF(Inventory[[#This Row],[Stockout_Risk_Score]] &gt;= 0.6, "High",
      IF(Inventory[[#This Row],[Stockout_Risk_Score]] &gt;= 0.3, "Medium", "Low")
   )
)</f>
        <v>Low</v>
      </c>
      <c r="R2675">
        <f>Inventory[[#This Row],[Lead_Time_Days]]*0.8</f>
        <v>4</v>
      </c>
      <c r="S2675">
        <f>MAX(0,Inventory[[#This Row],[Daily_Demand]]*Inventory[[#This Row],[Adj_Lead_Time]]+Inventory[[#This Row],[Safety_Stock]]-Inventory[[#This Row],[Current_Inventory]])</f>
        <v>95</v>
      </c>
    </row>
    <row r="2676" spans="1:19" x14ac:dyDescent="0.25">
      <c r="A2676">
        <v>2675</v>
      </c>
      <c r="B2676" t="s">
        <v>2697</v>
      </c>
      <c r="C2676" s="4" t="s">
        <v>21</v>
      </c>
      <c r="D2676" t="s">
        <v>14</v>
      </c>
      <c r="E2676" s="4">
        <v>58</v>
      </c>
      <c r="F2676" s="4">
        <v>8</v>
      </c>
      <c r="G2676" s="4">
        <v>313</v>
      </c>
      <c r="H2676" s="4">
        <v>200</v>
      </c>
      <c r="I2676" s="4">
        <v>230</v>
      </c>
      <c r="J2676" s="6">
        <v>79.31</v>
      </c>
      <c r="K2676" s="4">
        <v>0.64300000000000002</v>
      </c>
      <c r="L2676" s="4" t="s">
        <v>19</v>
      </c>
      <c r="M2676" s="4">
        <f>Inventory[[#This Row],[Daily_Demand]]*Inventory[[#This Row],[Lead_Time_Days]]</f>
        <v>464</v>
      </c>
      <c r="N2676" s="4">
        <f>MAX(0, Inventory[[#This Row],[Demand_Duration_Lead_time]]+Inventory[[#This Row],[Safety_Stock]]-Inventory[[#This Row],[Current_Inventory]])</f>
        <v>351</v>
      </c>
      <c r="O26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76" s="8">
        <f>Inventory[[#This Row],[Current_Inventory]]*Inventory[[#This Row],[Unit_Cost]]</f>
        <v>24824.030000000002</v>
      </c>
      <c r="Q2676" t="str">
        <f>IF(Inventory[[#This Row],[Stockout_Risk_Score]] &gt;= 0.8, "Critical",
   IF(Inventory[[#This Row],[Stockout_Risk_Score]] &gt;= 0.6, "High",
      IF(Inventory[[#This Row],[Stockout_Risk_Score]] &gt;= 0.3, "Medium", "Low")
   )
)</f>
        <v>High</v>
      </c>
      <c r="R2676">
        <f>Inventory[[#This Row],[Lead_Time_Days]]*0.8</f>
        <v>6.4</v>
      </c>
      <c r="S2676">
        <f>MAX(0,Inventory[[#This Row],[Daily_Demand]]*Inventory[[#This Row],[Adj_Lead_Time]]+Inventory[[#This Row],[Safety_Stock]]-Inventory[[#This Row],[Current_Inventory]])</f>
        <v>258.20000000000005</v>
      </c>
    </row>
    <row r="2677" spans="1:19" x14ac:dyDescent="0.25">
      <c r="A2677">
        <v>2676</v>
      </c>
      <c r="B2677" t="s">
        <v>2698</v>
      </c>
      <c r="C2677" s="4" t="s">
        <v>41</v>
      </c>
      <c r="D2677" t="s">
        <v>22</v>
      </c>
      <c r="E2677" s="4">
        <v>61</v>
      </c>
      <c r="F2677" s="4">
        <v>4</v>
      </c>
      <c r="G2677" s="4">
        <v>566</v>
      </c>
      <c r="H2677" s="4">
        <v>154</v>
      </c>
      <c r="I2677" s="4">
        <v>342</v>
      </c>
      <c r="J2677" s="6">
        <v>294.19</v>
      </c>
      <c r="K2677" s="4">
        <v>0.54800000000000004</v>
      </c>
      <c r="L2677" s="4" t="s">
        <v>15</v>
      </c>
      <c r="M2677" s="4">
        <f>Inventory[[#This Row],[Daily_Demand]]*Inventory[[#This Row],[Lead_Time_Days]]</f>
        <v>244</v>
      </c>
      <c r="N2677" s="4">
        <f>MAX(0, Inventory[[#This Row],[Demand_Duration_Lead_time]]+Inventory[[#This Row],[Safety_Stock]]-Inventory[[#This Row],[Current_Inventory]])</f>
        <v>0</v>
      </c>
      <c r="O26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77" s="8">
        <f>Inventory[[#This Row],[Current_Inventory]]*Inventory[[#This Row],[Unit_Cost]]</f>
        <v>166511.54</v>
      </c>
      <c r="Q2677" t="str">
        <f>IF(Inventory[[#This Row],[Stockout_Risk_Score]] &gt;= 0.8, "Critical",
   IF(Inventory[[#This Row],[Stockout_Risk_Score]] &gt;= 0.6, "High",
      IF(Inventory[[#This Row],[Stockout_Risk_Score]] &gt;= 0.3, "Medium", "Low")
   )
)</f>
        <v>Medium</v>
      </c>
      <c r="R2677">
        <f>Inventory[[#This Row],[Lead_Time_Days]]*0.8</f>
        <v>3.2</v>
      </c>
      <c r="S2677">
        <f>MAX(0,Inventory[[#This Row],[Daily_Demand]]*Inventory[[#This Row],[Adj_Lead_Time]]+Inventory[[#This Row],[Safety_Stock]]-Inventory[[#This Row],[Current_Inventory]])</f>
        <v>0</v>
      </c>
    </row>
    <row r="2678" spans="1:19" x14ac:dyDescent="0.25">
      <c r="A2678">
        <v>2677</v>
      </c>
      <c r="B2678" t="s">
        <v>2699</v>
      </c>
      <c r="C2678" s="4" t="s">
        <v>17</v>
      </c>
      <c r="D2678" t="s">
        <v>14</v>
      </c>
      <c r="E2678" s="4">
        <v>155</v>
      </c>
      <c r="F2678" s="4">
        <v>2</v>
      </c>
      <c r="G2678" s="4">
        <v>725</v>
      </c>
      <c r="H2678" s="4">
        <v>110</v>
      </c>
      <c r="I2678" s="4">
        <v>132</v>
      </c>
      <c r="J2678" s="6">
        <v>511.21</v>
      </c>
      <c r="K2678" s="4">
        <v>0.155</v>
      </c>
      <c r="L2678" s="4" t="s">
        <v>27</v>
      </c>
      <c r="M2678" s="4">
        <f>Inventory[[#This Row],[Daily_Demand]]*Inventory[[#This Row],[Lead_Time_Days]]</f>
        <v>310</v>
      </c>
      <c r="N2678" s="4">
        <f>MAX(0, Inventory[[#This Row],[Demand_Duration_Lead_time]]+Inventory[[#This Row],[Safety_Stock]]-Inventory[[#This Row],[Current_Inventory]])</f>
        <v>0</v>
      </c>
      <c r="O26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78" s="8">
        <f>Inventory[[#This Row],[Current_Inventory]]*Inventory[[#This Row],[Unit_Cost]]</f>
        <v>370627.25</v>
      </c>
      <c r="Q2678" t="str">
        <f>IF(Inventory[[#This Row],[Stockout_Risk_Score]] &gt;= 0.8, "Critical",
   IF(Inventory[[#This Row],[Stockout_Risk_Score]] &gt;= 0.6, "High",
      IF(Inventory[[#This Row],[Stockout_Risk_Score]] &gt;= 0.3, "Medium", "Low")
   )
)</f>
        <v>Low</v>
      </c>
      <c r="R2678">
        <f>Inventory[[#This Row],[Lead_Time_Days]]*0.8</f>
        <v>1.6</v>
      </c>
      <c r="S2678">
        <f>MAX(0,Inventory[[#This Row],[Daily_Demand]]*Inventory[[#This Row],[Adj_Lead_Time]]+Inventory[[#This Row],[Safety_Stock]]-Inventory[[#This Row],[Current_Inventory]])</f>
        <v>0</v>
      </c>
    </row>
    <row r="2679" spans="1:19" x14ac:dyDescent="0.25">
      <c r="A2679">
        <v>2678</v>
      </c>
      <c r="B2679" t="s">
        <v>2700</v>
      </c>
      <c r="C2679" s="4" t="s">
        <v>17</v>
      </c>
      <c r="D2679" t="s">
        <v>18</v>
      </c>
      <c r="E2679" s="4">
        <v>115</v>
      </c>
      <c r="F2679" s="4">
        <v>14</v>
      </c>
      <c r="G2679" s="4">
        <v>193</v>
      </c>
      <c r="H2679" s="4">
        <v>88</v>
      </c>
      <c r="I2679" s="4">
        <v>103</v>
      </c>
      <c r="J2679" s="6">
        <v>1372.06</v>
      </c>
      <c r="K2679" s="4">
        <v>0.54800000000000004</v>
      </c>
      <c r="L2679" s="4" t="s">
        <v>19</v>
      </c>
      <c r="M2679" s="4">
        <f>Inventory[[#This Row],[Daily_Demand]]*Inventory[[#This Row],[Lead_Time_Days]]</f>
        <v>1610</v>
      </c>
      <c r="N2679" s="4">
        <f>MAX(0, Inventory[[#This Row],[Demand_Duration_Lead_time]]+Inventory[[#This Row],[Safety_Stock]]-Inventory[[#This Row],[Current_Inventory]])</f>
        <v>1505</v>
      </c>
      <c r="O26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79" s="8">
        <f>Inventory[[#This Row],[Current_Inventory]]*Inventory[[#This Row],[Unit_Cost]]</f>
        <v>264807.58</v>
      </c>
      <c r="Q2679" t="str">
        <f>IF(Inventory[[#This Row],[Stockout_Risk_Score]] &gt;= 0.8, "Critical",
   IF(Inventory[[#This Row],[Stockout_Risk_Score]] &gt;= 0.6, "High",
      IF(Inventory[[#This Row],[Stockout_Risk_Score]] &gt;= 0.3, "Medium", "Low")
   )
)</f>
        <v>Medium</v>
      </c>
      <c r="R2679">
        <f>Inventory[[#This Row],[Lead_Time_Days]]*0.8</f>
        <v>11.200000000000001</v>
      </c>
      <c r="S2679">
        <f>MAX(0,Inventory[[#This Row],[Daily_Demand]]*Inventory[[#This Row],[Adj_Lead_Time]]+Inventory[[#This Row],[Safety_Stock]]-Inventory[[#This Row],[Current_Inventory]])</f>
        <v>1183.0000000000002</v>
      </c>
    </row>
    <row r="2680" spans="1:19" x14ac:dyDescent="0.25">
      <c r="A2680">
        <v>2679</v>
      </c>
      <c r="B2680" t="s">
        <v>2701</v>
      </c>
      <c r="C2680" s="4" t="s">
        <v>17</v>
      </c>
      <c r="D2680" t="s">
        <v>22</v>
      </c>
      <c r="E2680" s="4">
        <v>64</v>
      </c>
      <c r="F2680" s="4">
        <v>9</v>
      </c>
      <c r="G2680" s="4">
        <v>411</v>
      </c>
      <c r="H2680" s="4">
        <v>169</v>
      </c>
      <c r="I2680" s="4">
        <v>139</v>
      </c>
      <c r="J2680" s="6">
        <v>1174.6500000000001</v>
      </c>
      <c r="K2680" s="4">
        <v>0.97399999999999998</v>
      </c>
      <c r="L2680" s="4" t="s">
        <v>27</v>
      </c>
      <c r="M2680" s="4">
        <f>Inventory[[#This Row],[Daily_Demand]]*Inventory[[#This Row],[Lead_Time_Days]]</f>
        <v>576</v>
      </c>
      <c r="N2680" s="4">
        <f>MAX(0, Inventory[[#This Row],[Demand_Duration_Lead_time]]+Inventory[[#This Row],[Safety_Stock]]-Inventory[[#This Row],[Current_Inventory]])</f>
        <v>334</v>
      </c>
      <c r="O26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80" s="8">
        <f>Inventory[[#This Row],[Current_Inventory]]*Inventory[[#This Row],[Unit_Cost]]</f>
        <v>482781.15</v>
      </c>
      <c r="Q2680" t="str">
        <f>IF(Inventory[[#This Row],[Stockout_Risk_Score]] &gt;= 0.8, "Critical",
   IF(Inventory[[#This Row],[Stockout_Risk_Score]] &gt;= 0.6, "High",
      IF(Inventory[[#This Row],[Stockout_Risk_Score]] &gt;= 0.3, "Medium", "Low")
   )
)</f>
        <v>Critical</v>
      </c>
      <c r="R2680">
        <f>Inventory[[#This Row],[Lead_Time_Days]]*0.8</f>
        <v>7.2</v>
      </c>
      <c r="S2680">
        <f>MAX(0,Inventory[[#This Row],[Daily_Demand]]*Inventory[[#This Row],[Adj_Lead_Time]]+Inventory[[#This Row],[Safety_Stock]]-Inventory[[#This Row],[Current_Inventory]])</f>
        <v>218.79999999999995</v>
      </c>
    </row>
    <row r="2681" spans="1:19" x14ac:dyDescent="0.25">
      <c r="A2681">
        <v>2680</v>
      </c>
      <c r="B2681" t="s">
        <v>2702</v>
      </c>
      <c r="C2681" s="4" t="s">
        <v>17</v>
      </c>
      <c r="D2681" t="s">
        <v>22</v>
      </c>
      <c r="E2681" s="4">
        <v>77</v>
      </c>
      <c r="F2681" s="4">
        <v>9</v>
      </c>
      <c r="G2681" s="4">
        <v>121</v>
      </c>
      <c r="H2681" s="4">
        <v>264</v>
      </c>
      <c r="I2681" s="4">
        <v>252</v>
      </c>
      <c r="J2681" s="6">
        <v>1527.38</v>
      </c>
      <c r="K2681" s="4">
        <v>0.63100000000000001</v>
      </c>
      <c r="L2681" s="4" t="s">
        <v>27</v>
      </c>
      <c r="M2681" s="4">
        <f>Inventory[[#This Row],[Daily_Demand]]*Inventory[[#This Row],[Lead_Time_Days]]</f>
        <v>693</v>
      </c>
      <c r="N2681" s="4">
        <f>MAX(0, Inventory[[#This Row],[Demand_Duration_Lead_time]]+Inventory[[#This Row],[Safety_Stock]]-Inventory[[#This Row],[Current_Inventory]])</f>
        <v>836</v>
      </c>
      <c r="O26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81" s="8">
        <f>Inventory[[#This Row],[Current_Inventory]]*Inventory[[#This Row],[Unit_Cost]]</f>
        <v>184812.98</v>
      </c>
      <c r="Q2681" t="str">
        <f>IF(Inventory[[#This Row],[Stockout_Risk_Score]] &gt;= 0.8, "Critical",
   IF(Inventory[[#This Row],[Stockout_Risk_Score]] &gt;= 0.6, "High",
      IF(Inventory[[#This Row],[Stockout_Risk_Score]] &gt;= 0.3, "Medium", "Low")
   )
)</f>
        <v>High</v>
      </c>
      <c r="R2681">
        <f>Inventory[[#This Row],[Lead_Time_Days]]*0.8</f>
        <v>7.2</v>
      </c>
      <c r="S2681">
        <f>MAX(0,Inventory[[#This Row],[Daily_Demand]]*Inventory[[#This Row],[Adj_Lead_Time]]+Inventory[[#This Row],[Safety_Stock]]-Inventory[[#This Row],[Current_Inventory]])</f>
        <v>697.4</v>
      </c>
    </row>
    <row r="2682" spans="1:19" x14ac:dyDescent="0.25">
      <c r="A2682">
        <v>2681</v>
      </c>
      <c r="B2682" t="s">
        <v>2703</v>
      </c>
      <c r="C2682" s="4" t="s">
        <v>26</v>
      </c>
      <c r="D2682" t="s">
        <v>14</v>
      </c>
      <c r="E2682" s="4">
        <v>59</v>
      </c>
      <c r="F2682" s="4">
        <v>7</v>
      </c>
      <c r="G2682" s="4">
        <v>312</v>
      </c>
      <c r="H2682" s="4">
        <v>288</v>
      </c>
      <c r="I2682" s="4">
        <v>80</v>
      </c>
      <c r="J2682" s="6">
        <v>1494.19</v>
      </c>
      <c r="K2682" s="4">
        <v>0.44900000000000001</v>
      </c>
      <c r="L2682" s="4" t="s">
        <v>27</v>
      </c>
      <c r="M2682" s="4">
        <f>Inventory[[#This Row],[Daily_Demand]]*Inventory[[#This Row],[Lead_Time_Days]]</f>
        <v>413</v>
      </c>
      <c r="N2682" s="4">
        <f>MAX(0, Inventory[[#This Row],[Demand_Duration_Lead_time]]+Inventory[[#This Row],[Safety_Stock]]-Inventory[[#This Row],[Current_Inventory]])</f>
        <v>389</v>
      </c>
      <c r="O26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82" s="8">
        <f>Inventory[[#This Row],[Current_Inventory]]*Inventory[[#This Row],[Unit_Cost]]</f>
        <v>466187.28</v>
      </c>
      <c r="Q2682" t="str">
        <f>IF(Inventory[[#This Row],[Stockout_Risk_Score]] &gt;= 0.8, "Critical",
   IF(Inventory[[#This Row],[Stockout_Risk_Score]] &gt;= 0.6, "High",
      IF(Inventory[[#This Row],[Stockout_Risk_Score]] &gt;= 0.3, "Medium", "Low")
   )
)</f>
        <v>Medium</v>
      </c>
      <c r="R2682">
        <f>Inventory[[#This Row],[Lead_Time_Days]]*0.8</f>
        <v>5.6000000000000005</v>
      </c>
      <c r="S2682">
        <f>MAX(0,Inventory[[#This Row],[Daily_Demand]]*Inventory[[#This Row],[Adj_Lead_Time]]+Inventory[[#This Row],[Safety_Stock]]-Inventory[[#This Row],[Current_Inventory]])</f>
        <v>306.40000000000009</v>
      </c>
    </row>
    <row r="2683" spans="1:19" x14ac:dyDescent="0.25">
      <c r="A2683">
        <v>2682</v>
      </c>
      <c r="B2683" t="s">
        <v>2704</v>
      </c>
      <c r="C2683" s="4" t="s">
        <v>13</v>
      </c>
      <c r="D2683" t="s">
        <v>18</v>
      </c>
      <c r="E2683" s="4">
        <v>121</v>
      </c>
      <c r="F2683" s="4">
        <v>8</v>
      </c>
      <c r="G2683" s="4">
        <v>104</v>
      </c>
      <c r="H2683" s="4">
        <v>197</v>
      </c>
      <c r="I2683" s="4">
        <v>242</v>
      </c>
      <c r="J2683" s="6">
        <v>1713.71</v>
      </c>
      <c r="K2683" s="4">
        <v>0.82799999999999996</v>
      </c>
      <c r="L2683" s="4" t="s">
        <v>27</v>
      </c>
      <c r="M2683" s="4">
        <f>Inventory[[#This Row],[Daily_Demand]]*Inventory[[#This Row],[Lead_Time_Days]]</f>
        <v>968</v>
      </c>
      <c r="N2683" s="4">
        <f>MAX(0, Inventory[[#This Row],[Demand_Duration_Lead_time]]+Inventory[[#This Row],[Safety_Stock]]-Inventory[[#This Row],[Current_Inventory]])</f>
        <v>1061</v>
      </c>
      <c r="O26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83" s="8">
        <f>Inventory[[#This Row],[Current_Inventory]]*Inventory[[#This Row],[Unit_Cost]]</f>
        <v>178225.84</v>
      </c>
      <c r="Q2683" t="str">
        <f>IF(Inventory[[#This Row],[Stockout_Risk_Score]] &gt;= 0.8, "Critical",
   IF(Inventory[[#This Row],[Stockout_Risk_Score]] &gt;= 0.6, "High",
      IF(Inventory[[#This Row],[Stockout_Risk_Score]] &gt;= 0.3, "Medium", "Low")
   )
)</f>
        <v>Critical</v>
      </c>
      <c r="R2683">
        <f>Inventory[[#This Row],[Lead_Time_Days]]*0.8</f>
        <v>6.4</v>
      </c>
      <c r="S2683">
        <f>MAX(0,Inventory[[#This Row],[Daily_Demand]]*Inventory[[#This Row],[Adj_Lead_Time]]+Inventory[[#This Row],[Safety_Stock]]-Inventory[[#This Row],[Current_Inventory]])</f>
        <v>867.40000000000009</v>
      </c>
    </row>
    <row r="2684" spans="1:19" x14ac:dyDescent="0.25">
      <c r="A2684">
        <v>2683</v>
      </c>
      <c r="B2684" t="s">
        <v>2705</v>
      </c>
      <c r="C2684" s="4" t="s">
        <v>13</v>
      </c>
      <c r="D2684" t="s">
        <v>14</v>
      </c>
      <c r="E2684" s="4">
        <v>67</v>
      </c>
      <c r="F2684" s="4">
        <v>11</v>
      </c>
      <c r="G2684" s="4">
        <v>220</v>
      </c>
      <c r="H2684" s="4">
        <v>219</v>
      </c>
      <c r="I2684" s="4">
        <v>149</v>
      </c>
      <c r="J2684" s="6">
        <v>784.79</v>
      </c>
      <c r="K2684" s="4">
        <v>0.21299999999999999</v>
      </c>
      <c r="L2684" s="4" t="s">
        <v>27</v>
      </c>
      <c r="M2684" s="4">
        <f>Inventory[[#This Row],[Daily_Demand]]*Inventory[[#This Row],[Lead_Time_Days]]</f>
        <v>737</v>
      </c>
      <c r="N2684" s="4">
        <f>MAX(0, Inventory[[#This Row],[Demand_Duration_Lead_time]]+Inventory[[#This Row],[Safety_Stock]]-Inventory[[#This Row],[Current_Inventory]])</f>
        <v>736</v>
      </c>
      <c r="O26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84" s="8">
        <f>Inventory[[#This Row],[Current_Inventory]]*Inventory[[#This Row],[Unit_Cost]]</f>
        <v>172653.8</v>
      </c>
      <c r="Q2684" t="str">
        <f>IF(Inventory[[#This Row],[Stockout_Risk_Score]] &gt;= 0.8, "Critical",
   IF(Inventory[[#This Row],[Stockout_Risk_Score]] &gt;= 0.6, "High",
      IF(Inventory[[#This Row],[Stockout_Risk_Score]] &gt;= 0.3, "Medium", "Low")
   )
)</f>
        <v>Low</v>
      </c>
      <c r="R2684">
        <f>Inventory[[#This Row],[Lead_Time_Days]]*0.8</f>
        <v>8.8000000000000007</v>
      </c>
      <c r="S2684">
        <f>MAX(0,Inventory[[#This Row],[Daily_Demand]]*Inventory[[#This Row],[Adj_Lead_Time]]+Inventory[[#This Row],[Safety_Stock]]-Inventory[[#This Row],[Current_Inventory]])</f>
        <v>588.6</v>
      </c>
    </row>
    <row r="2685" spans="1:19" x14ac:dyDescent="0.25">
      <c r="A2685">
        <v>2684</v>
      </c>
      <c r="B2685" t="s">
        <v>2706</v>
      </c>
      <c r="C2685" s="4" t="s">
        <v>26</v>
      </c>
      <c r="D2685" t="s">
        <v>14</v>
      </c>
      <c r="E2685" s="4">
        <v>188</v>
      </c>
      <c r="F2685" s="4">
        <v>12</v>
      </c>
      <c r="G2685" s="4">
        <v>704</v>
      </c>
      <c r="H2685" s="4">
        <v>250</v>
      </c>
      <c r="I2685" s="4">
        <v>398</v>
      </c>
      <c r="J2685" s="6">
        <v>722.87</v>
      </c>
      <c r="K2685" s="4">
        <v>0.41399999999999998</v>
      </c>
      <c r="L2685" s="4" t="s">
        <v>19</v>
      </c>
      <c r="M2685" s="4">
        <f>Inventory[[#This Row],[Daily_Demand]]*Inventory[[#This Row],[Lead_Time_Days]]</f>
        <v>2256</v>
      </c>
      <c r="N2685" s="4">
        <f>MAX(0, Inventory[[#This Row],[Demand_Duration_Lead_time]]+Inventory[[#This Row],[Safety_Stock]]-Inventory[[#This Row],[Current_Inventory]])</f>
        <v>1802</v>
      </c>
      <c r="O26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85" s="8">
        <f>Inventory[[#This Row],[Current_Inventory]]*Inventory[[#This Row],[Unit_Cost]]</f>
        <v>508900.48</v>
      </c>
      <c r="Q2685" t="str">
        <f>IF(Inventory[[#This Row],[Stockout_Risk_Score]] &gt;= 0.8, "Critical",
   IF(Inventory[[#This Row],[Stockout_Risk_Score]] &gt;= 0.6, "High",
      IF(Inventory[[#This Row],[Stockout_Risk_Score]] &gt;= 0.3, "Medium", "Low")
   )
)</f>
        <v>Medium</v>
      </c>
      <c r="R2685">
        <f>Inventory[[#This Row],[Lead_Time_Days]]*0.8</f>
        <v>9.6000000000000014</v>
      </c>
      <c r="S2685">
        <f>MAX(0,Inventory[[#This Row],[Daily_Demand]]*Inventory[[#This Row],[Adj_Lead_Time]]+Inventory[[#This Row],[Safety_Stock]]-Inventory[[#This Row],[Current_Inventory]])</f>
        <v>1350.8000000000002</v>
      </c>
    </row>
    <row r="2686" spans="1:19" x14ac:dyDescent="0.25">
      <c r="A2686">
        <v>2685</v>
      </c>
      <c r="B2686" t="s">
        <v>2707</v>
      </c>
      <c r="C2686" s="4" t="s">
        <v>21</v>
      </c>
      <c r="D2686" t="s">
        <v>18</v>
      </c>
      <c r="E2686" s="4">
        <v>59</v>
      </c>
      <c r="F2686" s="4">
        <v>3</v>
      </c>
      <c r="G2686" s="4">
        <v>560</v>
      </c>
      <c r="H2686" s="4">
        <v>65</v>
      </c>
      <c r="I2686" s="4">
        <v>138</v>
      </c>
      <c r="J2686" s="6">
        <v>1670.48</v>
      </c>
      <c r="K2686" s="4">
        <v>0.52800000000000002</v>
      </c>
      <c r="L2686" s="4" t="s">
        <v>27</v>
      </c>
      <c r="M2686" s="4">
        <f>Inventory[[#This Row],[Daily_Demand]]*Inventory[[#This Row],[Lead_Time_Days]]</f>
        <v>177</v>
      </c>
      <c r="N2686" s="4">
        <f>MAX(0, Inventory[[#This Row],[Demand_Duration_Lead_time]]+Inventory[[#This Row],[Safety_Stock]]-Inventory[[#This Row],[Current_Inventory]])</f>
        <v>0</v>
      </c>
      <c r="O26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686" s="8">
        <f>Inventory[[#This Row],[Current_Inventory]]*Inventory[[#This Row],[Unit_Cost]]</f>
        <v>935468.8</v>
      </c>
      <c r="Q2686" t="str">
        <f>IF(Inventory[[#This Row],[Stockout_Risk_Score]] &gt;= 0.8, "Critical",
   IF(Inventory[[#This Row],[Stockout_Risk_Score]] &gt;= 0.6, "High",
      IF(Inventory[[#This Row],[Stockout_Risk_Score]] &gt;= 0.3, "Medium", "Low")
   )
)</f>
        <v>Medium</v>
      </c>
      <c r="R2686">
        <f>Inventory[[#This Row],[Lead_Time_Days]]*0.8</f>
        <v>2.4000000000000004</v>
      </c>
      <c r="S2686">
        <f>MAX(0,Inventory[[#This Row],[Daily_Demand]]*Inventory[[#This Row],[Adj_Lead_Time]]+Inventory[[#This Row],[Safety_Stock]]-Inventory[[#This Row],[Current_Inventory]])</f>
        <v>0</v>
      </c>
    </row>
    <row r="2687" spans="1:19" x14ac:dyDescent="0.25">
      <c r="A2687">
        <v>2686</v>
      </c>
      <c r="B2687" t="s">
        <v>2708</v>
      </c>
      <c r="C2687" s="4" t="s">
        <v>21</v>
      </c>
      <c r="D2687" t="s">
        <v>18</v>
      </c>
      <c r="E2687" s="4">
        <v>29</v>
      </c>
      <c r="F2687" s="4">
        <v>6</v>
      </c>
      <c r="G2687" s="4">
        <v>316</v>
      </c>
      <c r="H2687" s="4">
        <v>146</v>
      </c>
      <c r="I2687" s="4">
        <v>172</v>
      </c>
      <c r="J2687" s="6">
        <v>513.32000000000005</v>
      </c>
      <c r="K2687" s="4">
        <v>0.505</v>
      </c>
      <c r="L2687" s="4" t="s">
        <v>15</v>
      </c>
      <c r="M2687" s="4">
        <f>Inventory[[#This Row],[Daily_Demand]]*Inventory[[#This Row],[Lead_Time_Days]]</f>
        <v>174</v>
      </c>
      <c r="N2687" s="4">
        <f>MAX(0, Inventory[[#This Row],[Demand_Duration_Lead_time]]+Inventory[[#This Row],[Safety_Stock]]-Inventory[[#This Row],[Current_Inventory]])</f>
        <v>4</v>
      </c>
      <c r="O26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87" s="8">
        <f>Inventory[[#This Row],[Current_Inventory]]*Inventory[[#This Row],[Unit_Cost]]</f>
        <v>162209.12000000002</v>
      </c>
      <c r="Q2687" t="str">
        <f>IF(Inventory[[#This Row],[Stockout_Risk_Score]] &gt;= 0.8, "Critical",
   IF(Inventory[[#This Row],[Stockout_Risk_Score]] &gt;= 0.6, "High",
      IF(Inventory[[#This Row],[Stockout_Risk_Score]] &gt;= 0.3, "Medium", "Low")
   )
)</f>
        <v>Medium</v>
      </c>
      <c r="R2687">
        <f>Inventory[[#This Row],[Lead_Time_Days]]*0.8</f>
        <v>4.8000000000000007</v>
      </c>
      <c r="S2687">
        <f>MAX(0,Inventory[[#This Row],[Daily_Demand]]*Inventory[[#This Row],[Adj_Lead_Time]]+Inventory[[#This Row],[Safety_Stock]]-Inventory[[#This Row],[Current_Inventory]])</f>
        <v>0</v>
      </c>
    </row>
    <row r="2688" spans="1:19" x14ac:dyDescent="0.25">
      <c r="A2688">
        <v>2687</v>
      </c>
      <c r="B2688" t="s">
        <v>2709</v>
      </c>
      <c r="C2688" s="4" t="s">
        <v>17</v>
      </c>
      <c r="D2688" t="s">
        <v>14</v>
      </c>
      <c r="E2688" s="4">
        <v>30</v>
      </c>
      <c r="F2688" s="4">
        <v>13</v>
      </c>
      <c r="G2688" s="4">
        <v>75</v>
      </c>
      <c r="H2688" s="4">
        <v>115</v>
      </c>
      <c r="I2688" s="4">
        <v>96</v>
      </c>
      <c r="J2688" s="6">
        <v>949.29</v>
      </c>
      <c r="K2688" s="4">
        <v>0.92100000000000004</v>
      </c>
      <c r="L2688" s="4" t="s">
        <v>19</v>
      </c>
      <c r="M2688" s="4">
        <f>Inventory[[#This Row],[Daily_Demand]]*Inventory[[#This Row],[Lead_Time_Days]]</f>
        <v>390</v>
      </c>
      <c r="N2688" s="4">
        <f>MAX(0, Inventory[[#This Row],[Demand_Duration_Lead_time]]+Inventory[[#This Row],[Safety_Stock]]-Inventory[[#This Row],[Current_Inventory]])</f>
        <v>430</v>
      </c>
      <c r="O26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88" s="8">
        <f>Inventory[[#This Row],[Current_Inventory]]*Inventory[[#This Row],[Unit_Cost]]</f>
        <v>71196.75</v>
      </c>
      <c r="Q2688" t="str">
        <f>IF(Inventory[[#This Row],[Stockout_Risk_Score]] &gt;= 0.8, "Critical",
   IF(Inventory[[#This Row],[Stockout_Risk_Score]] &gt;= 0.6, "High",
      IF(Inventory[[#This Row],[Stockout_Risk_Score]] &gt;= 0.3, "Medium", "Low")
   )
)</f>
        <v>Critical</v>
      </c>
      <c r="R2688">
        <f>Inventory[[#This Row],[Lead_Time_Days]]*0.8</f>
        <v>10.4</v>
      </c>
      <c r="S2688">
        <f>MAX(0,Inventory[[#This Row],[Daily_Demand]]*Inventory[[#This Row],[Adj_Lead_Time]]+Inventory[[#This Row],[Safety_Stock]]-Inventory[[#This Row],[Current_Inventory]])</f>
        <v>352</v>
      </c>
    </row>
    <row r="2689" spans="1:19" x14ac:dyDescent="0.25">
      <c r="A2689">
        <v>2688</v>
      </c>
      <c r="B2689" t="s">
        <v>2710</v>
      </c>
      <c r="C2689" s="4" t="s">
        <v>41</v>
      </c>
      <c r="D2689" t="s">
        <v>22</v>
      </c>
      <c r="E2689" s="4">
        <v>181</v>
      </c>
      <c r="F2689" s="4">
        <v>8</v>
      </c>
      <c r="G2689" s="4">
        <v>491</v>
      </c>
      <c r="H2689" s="4">
        <v>78</v>
      </c>
      <c r="I2689" s="4">
        <v>195</v>
      </c>
      <c r="J2689" s="6">
        <v>428.94</v>
      </c>
      <c r="K2689" s="4">
        <v>0.29299999999999998</v>
      </c>
      <c r="L2689" s="4" t="s">
        <v>15</v>
      </c>
      <c r="M2689" s="4">
        <f>Inventory[[#This Row],[Daily_Demand]]*Inventory[[#This Row],[Lead_Time_Days]]</f>
        <v>1448</v>
      </c>
      <c r="N2689" s="4">
        <f>MAX(0, Inventory[[#This Row],[Demand_Duration_Lead_time]]+Inventory[[#This Row],[Safety_Stock]]-Inventory[[#This Row],[Current_Inventory]])</f>
        <v>1035</v>
      </c>
      <c r="O26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89" s="8">
        <f>Inventory[[#This Row],[Current_Inventory]]*Inventory[[#This Row],[Unit_Cost]]</f>
        <v>210609.54</v>
      </c>
      <c r="Q2689" t="str">
        <f>IF(Inventory[[#This Row],[Stockout_Risk_Score]] &gt;= 0.8, "Critical",
   IF(Inventory[[#This Row],[Stockout_Risk_Score]] &gt;= 0.6, "High",
      IF(Inventory[[#This Row],[Stockout_Risk_Score]] &gt;= 0.3, "Medium", "Low")
   )
)</f>
        <v>Low</v>
      </c>
      <c r="R2689">
        <f>Inventory[[#This Row],[Lead_Time_Days]]*0.8</f>
        <v>6.4</v>
      </c>
      <c r="S2689">
        <f>MAX(0,Inventory[[#This Row],[Daily_Demand]]*Inventory[[#This Row],[Adj_Lead_Time]]+Inventory[[#This Row],[Safety_Stock]]-Inventory[[#This Row],[Current_Inventory]])</f>
        <v>745.40000000000009</v>
      </c>
    </row>
    <row r="2690" spans="1:19" x14ac:dyDescent="0.25">
      <c r="A2690">
        <v>2689</v>
      </c>
      <c r="B2690" t="s">
        <v>2711</v>
      </c>
      <c r="C2690" s="4" t="s">
        <v>21</v>
      </c>
      <c r="D2690" t="s">
        <v>14</v>
      </c>
      <c r="E2690" s="4">
        <v>67</v>
      </c>
      <c r="F2690" s="4">
        <v>10</v>
      </c>
      <c r="G2690" s="4">
        <v>35</v>
      </c>
      <c r="H2690" s="4">
        <v>199</v>
      </c>
      <c r="I2690" s="4">
        <v>52</v>
      </c>
      <c r="J2690" s="6">
        <v>1831.99</v>
      </c>
      <c r="K2690" s="4">
        <v>5.7000000000000002E-2</v>
      </c>
      <c r="L2690" s="4" t="s">
        <v>19</v>
      </c>
      <c r="M2690" s="4">
        <f>Inventory[[#This Row],[Daily_Demand]]*Inventory[[#This Row],[Lead_Time_Days]]</f>
        <v>670</v>
      </c>
      <c r="N2690" s="4">
        <f>MAX(0, Inventory[[#This Row],[Demand_Duration_Lead_time]]+Inventory[[#This Row],[Safety_Stock]]-Inventory[[#This Row],[Current_Inventory]])</f>
        <v>834</v>
      </c>
      <c r="O26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90" s="8">
        <f>Inventory[[#This Row],[Current_Inventory]]*Inventory[[#This Row],[Unit_Cost]]</f>
        <v>64119.65</v>
      </c>
      <c r="Q2690" t="str">
        <f>IF(Inventory[[#This Row],[Stockout_Risk_Score]] &gt;= 0.8, "Critical",
   IF(Inventory[[#This Row],[Stockout_Risk_Score]] &gt;= 0.6, "High",
      IF(Inventory[[#This Row],[Stockout_Risk_Score]] &gt;= 0.3, "Medium", "Low")
   )
)</f>
        <v>Low</v>
      </c>
      <c r="R2690">
        <f>Inventory[[#This Row],[Lead_Time_Days]]*0.8</f>
        <v>8</v>
      </c>
      <c r="S2690">
        <f>MAX(0,Inventory[[#This Row],[Daily_Demand]]*Inventory[[#This Row],[Adj_Lead_Time]]+Inventory[[#This Row],[Safety_Stock]]-Inventory[[#This Row],[Current_Inventory]])</f>
        <v>700</v>
      </c>
    </row>
    <row r="2691" spans="1:19" x14ac:dyDescent="0.25">
      <c r="A2691">
        <v>2690</v>
      </c>
      <c r="B2691" t="s">
        <v>2712</v>
      </c>
      <c r="C2691" s="4" t="s">
        <v>41</v>
      </c>
      <c r="D2691" t="s">
        <v>22</v>
      </c>
      <c r="E2691" s="4">
        <v>177</v>
      </c>
      <c r="F2691" s="4">
        <v>2</v>
      </c>
      <c r="G2691" s="4">
        <v>671</v>
      </c>
      <c r="H2691" s="4">
        <v>201</v>
      </c>
      <c r="I2691" s="4">
        <v>67</v>
      </c>
      <c r="J2691" s="6">
        <v>845.22</v>
      </c>
      <c r="K2691" s="4">
        <v>0.91600000000000004</v>
      </c>
      <c r="L2691" s="4" t="s">
        <v>15</v>
      </c>
      <c r="M2691" s="4">
        <f>Inventory[[#This Row],[Daily_Demand]]*Inventory[[#This Row],[Lead_Time_Days]]</f>
        <v>354</v>
      </c>
      <c r="N2691" s="4">
        <f>MAX(0, Inventory[[#This Row],[Demand_Duration_Lead_time]]+Inventory[[#This Row],[Safety_Stock]]-Inventory[[#This Row],[Current_Inventory]])</f>
        <v>0</v>
      </c>
      <c r="O26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91" s="8">
        <f>Inventory[[#This Row],[Current_Inventory]]*Inventory[[#This Row],[Unit_Cost]]</f>
        <v>567142.62</v>
      </c>
      <c r="Q2691" t="str">
        <f>IF(Inventory[[#This Row],[Stockout_Risk_Score]] &gt;= 0.8, "Critical",
   IF(Inventory[[#This Row],[Stockout_Risk_Score]] &gt;= 0.6, "High",
      IF(Inventory[[#This Row],[Stockout_Risk_Score]] &gt;= 0.3, "Medium", "Low")
   )
)</f>
        <v>Critical</v>
      </c>
      <c r="R2691">
        <f>Inventory[[#This Row],[Lead_Time_Days]]*0.8</f>
        <v>1.6</v>
      </c>
      <c r="S2691">
        <f>MAX(0,Inventory[[#This Row],[Daily_Demand]]*Inventory[[#This Row],[Adj_Lead_Time]]+Inventory[[#This Row],[Safety_Stock]]-Inventory[[#This Row],[Current_Inventory]])</f>
        <v>0</v>
      </c>
    </row>
    <row r="2692" spans="1:19" x14ac:dyDescent="0.25">
      <c r="A2692">
        <v>2691</v>
      </c>
      <c r="B2692" t="s">
        <v>2713</v>
      </c>
      <c r="C2692" s="4" t="s">
        <v>13</v>
      </c>
      <c r="D2692" t="s">
        <v>14</v>
      </c>
      <c r="E2692" s="4">
        <v>77</v>
      </c>
      <c r="F2692" s="4">
        <v>4</v>
      </c>
      <c r="G2692" s="4">
        <v>85</v>
      </c>
      <c r="H2692" s="4">
        <v>287</v>
      </c>
      <c r="I2692" s="4">
        <v>363</v>
      </c>
      <c r="J2692" s="6">
        <v>464.35</v>
      </c>
      <c r="K2692" s="4">
        <v>0.217</v>
      </c>
      <c r="L2692" s="4" t="s">
        <v>27</v>
      </c>
      <c r="M2692" s="4">
        <f>Inventory[[#This Row],[Daily_Demand]]*Inventory[[#This Row],[Lead_Time_Days]]</f>
        <v>308</v>
      </c>
      <c r="N2692" s="4">
        <f>MAX(0, Inventory[[#This Row],[Demand_Duration_Lead_time]]+Inventory[[#This Row],[Safety_Stock]]-Inventory[[#This Row],[Current_Inventory]])</f>
        <v>510</v>
      </c>
      <c r="O26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92" s="8">
        <f>Inventory[[#This Row],[Current_Inventory]]*Inventory[[#This Row],[Unit_Cost]]</f>
        <v>39469.75</v>
      </c>
      <c r="Q2692" t="str">
        <f>IF(Inventory[[#This Row],[Stockout_Risk_Score]] &gt;= 0.8, "Critical",
   IF(Inventory[[#This Row],[Stockout_Risk_Score]] &gt;= 0.6, "High",
      IF(Inventory[[#This Row],[Stockout_Risk_Score]] &gt;= 0.3, "Medium", "Low")
   )
)</f>
        <v>Low</v>
      </c>
      <c r="R2692">
        <f>Inventory[[#This Row],[Lead_Time_Days]]*0.8</f>
        <v>3.2</v>
      </c>
      <c r="S2692">
        <f>MAX(0,Inventory[[#This Row],[Daily_Demand]]*Inventory[[#This Row],[Adj_Lead_Time]]+Inventory[[#This Row],[Safety_Stock]]-Inventory[[#This Row],[Current_Inventory]])</f>
        <v>448.4</v>
      </c>
    </row>
    <row r="2693" spans="1:19" x14ac:dyDescent="0.25">
      <c r="A2693">
        <v>2692</v>
      </c>
      <c r="B2693" t="s">
        <v>2714</v>
      </c>
      <c r="C2693" s="4" t="s">
        <v>41</v>
      </c>
      <c r="D2693" t="s">
        <v>18</v>
      </c>
      <c r="E2693" s="4">
        <v>83</v>
      </c>
      <c r="F2693" s="4">
        <v>7</v>
      </c>
      <c r="G2693" s="4">
        <v>678</v>
      </c>
      <c r="H2693" s="4">
        <v>41</v>
      </c>
      <c r="I2693" s="4">
        <v>376</v>
      </c>
      <c r="J2693" s="6">
        <v>1399.43</v>
      </c>
      <c r="K2693" s="4">
        <v>0.379</v>
      </c>
      <c r="L2693" s="4" t="s">
        <v>15</v>
      </c>
      <c r="M2693" s="4">
        <f>Inventory[[#This Row],[Daily_Demand]]*Inventory[[#This Row],[Lead_Time_Days]]</f>
        <v>581</v>
      </c>
      <c r="N2693" s="4">
        <f>MAX(0, Inventory[[#This Row],[Demand_Duration_Lead_time]]+Inventory[[#This Row],[Safety_Stock]]-Inventory[[#This Row],[Current_Inventory]])</f>
        <v>0</v>
      </c>
      <c r="O26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93" s="8">
        <f>Inventory[[#This Row],[Current_Inventory]]*Inventory[[#This Row],[Unit_Cost]]</f>
        <v>948813.54</v>
      </c>
      <c r="Q2693" t="str">
        <f>IF(Inventory[[#This Row],[Stockout_Risk_Score]] &gt;= 0.8, "Critical",
   IF(Inventory[[#This Row],[Stockout_Risk_Score]] &gt;= 0.6, "High",
      IF(Inventory[[#This Row],[Stockout_Risk_Score]] &gt;= 0.3, "Medium", "Low")
   )
)</f>
        <v>Medium</v>
      </c>
      <c r="R2693">
        <f>Inventory[[#This Row],[Lead_Time_Days]]*0.8</f>
        <v>5.6000000000000005</v>
      </c>
      <c r="S2693">
        <f>MAX(0,Inventory[[#This Row],[Daily_Demand]]*Inventory[[#This Row],[Adj_Lead_Time]]+Inventory[[#This Row],[Safety_Stock]]-Inventory[[#This Row],[Current_Inventory]])</f>
        <v>0</v>
      </c>
    </row>
    <row r="2694" spans="1:19" x14ac:dyDescent="0.25">
      <c r="A2694">
        <v>2693</v>
      </c>
      <c r="B2694" t="s">
        <v>2715</v>
      </c>
      <c r="C2694" s="4" t="s">
        <v>13</v>
      </c>
      <c r="D2694" t="s">
        <v>22</v>
      </c>
      <c r="E2694" s="4">
        <v>171</v>
      </c>
      <c r="F2694" s="4">
        <v>8</v>
      </c>
      <c r="G2694" s="4">
        <v>689</v>
      </c>
      <c r="H2694" s="4">
        <v>184</v>
      </c>
      <c r="I2694" s="4">
        <v>130</v>
      </c>
      <c r="J2694" s="6">
        <v>527.05999999999995</v>
      </c>
      <c r="K2694" s="4">
        <v>0.53100000000000003</v>
      </c>
      <c r="L2694" s="4" t="s">
        <v>27</v>
      </c>
      <c r="M2694" s="4">
        <f>Inventory[[#This Row],[Daily_Demand]]*Inventory[[#This Row],[Lead_Time_Days]]</f>
        <v>1368</v>
      </c>
      <c r="N2694" s="4">
        <f>MAX(0, Inventory[[#This Row],[Demand_Duration_Lead_time]]+Inventory[[#This Row],[Safety_Stock]]-Inventory[[#This Row],[Current_Inventory]])</f>
        <v>863</v>
      </c>
      <c r="O26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94" s="8">
        <f>Inventory[[#This Row],[Current_Inventory]]*Inventory[[#This Row],[Unit_Cost]]</f>
        <v>363144.33999999997</v>
      </c>
      <c r="Q2694" t="str">
        <f>IF(Inventory[[#This Row],[Stockout_Risk_Score]] &gt;= 0.8, "Critical",
   IF(Inventory[[#This Row],[Stockout_Risk_Score]] &gt;= 0.6, "High",
      IF(Inventory[[#This Row],[Stockout_Risk_Score]] &gt;= 0.3, "Medium", "Low")
   )
)</f>
        <v>Medium</v>
      </c>
      <c r="R2694">
        <f>Inventory[[#This Row],[Lead_Time_Days]]*0.8</f>
        <v>6.4</v>
      </c>
      <c r="S2694">
        <f>MAX(0,Inventory[[#This Row],[Daily_Demand]]*Inventory[[#This Row],[Adj_Lead_Time]]+Inventory[[#This Row],[Safety_Stock]]-Inventory[[#This Row],[Current_Inventory]])</f>
        <v>589.40000000000009</v>
      </c>
    </row>
    <row r="2695" spans="1:19" x14ac:dyDescent="0.25">
      <c r="A2695">
        <v>2694</v>
      </c>
      <c r="B2695" t="s">
        <v>2716</v>
      </c>
      <c r="C2695" s="4" t="s">
        <v>26</v>
      </c>
      <c r="D2695" t="s">
        <v>18</v>
      </c>
      <c r="E2695" s="4">
        <v>69</v>
      </c>
      <c r="F2695" s="4">
        <v>7</v>
      </c>
      <c r="G2695" s="4">
        <v>491</v>
      </c>
      <c r="H2695" s="4">
        <v>267</v>
      </c>
      <c r="I2695" s="4">
        <v>202</v>
      </c>
      <c r="J2695" s="6">
        <v>1889.83</v>
      </c>
      <c r="K2695" s="4">
        <v>0.97599999999999998</v>
      </c>
      <c r="L2695" s="4" t="s">
        <v>19</v>
      </c>
      <c r="M2695" s="4">
        <f>Inventory[[#This Row],[Daily_Demand]]*Inventory[[#This Row],[Lead_Time_Days]]</f>
        <v>483</v>
      </c>
      <c r="N2695" s="4">
        <f>MAX(0, Inventory[[#This Row],[Demand_Duration_Lead_time]]+Inventory[[#This Row],[Safety_Stock]]-Inventory[[#This Row],[Current_Inventory]])</f>
        <v>259</v>
      </c>
      <c r="O26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95" s="8">
        <f>Inventory[[#This Row],[Current_Inventory]]*Inventory[[#This Row],[Unit_Cost]]</f>
        <v>927906.52999999991</v>
      </c>
      <c r="Q2695" t="str">
        <f>IF(Inventory[[#This Row],[Stockout_Risk_Score]] &gt;= 0.8, "Critical",
   IF(Inventory[[#This Row],[Stockout_Risk_Score]] &gt;= 0.6, "High",
      IF(Inventory[[#This Row],[Stockout_Risk_Score]] &gt;= 0.3, "Medium", "Low")
   )
)</f>
        <v>Critical</v>
      </c>
      <c r="R2695">
        <f>Inventory[[#This Row],[Lead_Time_Days]]*0.8</f>
        <v>5.6000000000000005</v>
      </c>
      <c r="S2695">
        <f>MAX(0,Inventory[[#This Row],[Daily_Demand]]*Inventory[[#This Row],[Adj_Lead_Time]]+Inventory[[#This Row],[Safety_Stock]]-Inventory[[#This Row],[Current_Inventory]])</f>
        <v>162.40000000000009</v>
      </c>
    </row>
    <row r="2696" spans="1:19" x14ac:dyDescent="0.25">
      <c r="A2696">
        <v>2695</v>
      </c>
      <c r="B2696" t="s">
        <v>2717</v>
      </c>
      <c r="C2696" s="4" t="s">
        <v>26</v>
      </c>
      <c r="D2696" t="s">
        <v>18</v>
      </c>
      <c r="E2696" s="4">
        <v>73</v>
      </c>
      <c r="F2696" s="4">
        <v>2</v>
      </c>
      <c r="G2696" s="4">
        <v>600</v>
      </c>
      <c r="H2696" s="4">
        <v>132</v>
      </c>
      <c r="I2696" s="4">
        <v>357</v>
      </c>
      <c r="J2696" s="6">
        <v>766.85</v>
      </c>
      <c r="K2696" s="4">
        <v>0.53500000000000003</v>
      </c>
      <c r="L2696" s="4" t="s">
        <v>27</v>
      </c>
      <c r="M2696" s="4">
        <f>Inventory[[#This Row],[Daily_Demand]]*Inventory[[#This Row],[Lead_Time_Days]]</f>
        <v>146</v>
      </c>
      <c r="N2696" s="4">
        <f>MAX(0, Inventory[[#This Row],[Demand_Duration_Lead_time]]+Inventory[[#This Row],[Safety_Stock]]-Inventory[[#This Row],[Current_Inventory]])</f>
        <v>0</v>
      </c>
      <c r="O26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696" s="8">
        <f>Inventory[[#This Row],[Current_Inventory]]*Inventory[[#This Row],[Unit_Cost]]</f>
        <v>460110</v>
      </c>
      <c r="Q2696" t="str">
        <f>IF(Inventory[[#This Row],[Stockout_Risk_Score]] &gt;= 0.8, "Critical",
   IF(Inventory[[#This Row],[Stockout_Risk_Score]] &gt;= 0.6, "High",
      IF(Inventory[[#This Row],[Stockout_Risk_Score]] &gt;= 0.3, "Medium", "Low")
   )
)</f>
        <v>Medium</v>
      </c>
      <c r="R2696">
        <f>Inventory[[#This Row],[Lead_Time_Days]]*0.8</f>
        <v>1.6</v>
      </c>
      <c r="S2696">
        <f>MAX(0,Inventory[[#This Row],[Daily_Demand]]*Inventory[[#This Row],[Adj_Lead_Time]]+Inventory[[#This Row],[Safety_Stock]]-Inventory[[#This Row],[Current_Inventory]])</f>
        <v>0</v>
      </c>
    </row>
    <row r="2697" spans="1:19" x14ac:dyDescent="0.25">
      <c r="A2697">
        <v>2696</v>
      </c>
      <c r="B2697" t="s">
        <v>2718</v>
      </c>
      <c r="C2697" s="4" t="s">
        <v>17</v>
      </c>
      <c r="D2697" t="s">
        <v>18</v>
      </c>
      <c r="E2697" s="4">
        <v>188</v>
      </c>
      <c r="F2697" s="4">
        <v>5</v>
      </c>
      <c r="G2697" s="4">
        <v>42</v>
      </c>
      <c r="H2697" s="4">
        <v>94</v>
      </c>
      <c r="I2697" s="4">
        <v>348</v>
      </c>
      <c r="J2697" s="6">
        <v>1346.05</v>
      </c>
      <c r="K2697" s="4">
        <v>0.44800000000000001</v>
      </c>
      <c r="L2697" s="4" t="s">
        <v>15</v>
      </c>
      <c r="M2697" s="4">
        <f>Inventory[[#This Row],[Daily_Demand]]*Inventory[[#This Row],[Lead_Time_Days]]</f>
        <v>940</v>
      </c>
      <c r="N2697" s="4">
        <f>MAX(0, Inventory[[#This Row],[Demand_Duration_Lead_time]]+Inventory[[#This Row],[Safety_Stock]]-Inventory[[#This Row],[Current_Inventory]])</f>
        <v>992</v>
      </c>
      <c r="O26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697" s="8">
        <f>Inventory[[#This Row],[Current_Inventory]]*Inventory[[#This Row],[Unit_Cost]]</f>
        <v>56534.1</v>
      </c>
      <c r="Q2697" t="str">
        <f>IF(Inventory[[#This Row],[Stockout_Risk_Score]] &gt;= 0.8, "Critical",
   IF(Inventory[[#This Row],[Stockout_Risk_Score]] &gt;= 0.6, "High",
      IF(Inventory[[#This Row],[Stockout_Risk_Score]] &gt;= 0.3, "Medium", "Low")
   )
)</f>
        <v>Medium</v>
      </c>
      <c r="R2697">
        <f>Inventory[[#This Row],[Lead_Time_Days]]*0.8</f>
        <v>4</v>
      </c>
      <c r="S2697">
        <f>MAX(0,Inventory[[#This Row],[Daily_Demand]]*Inventory[[#This Row],[Adj_Lead_Time]]+Inventory[[#This Row],[Safety_Stock]]-Inventory[[#This Row],[Current_Inventory]])</f>
        <v>804</v>
      </c>
    </row>
    <row r="2698" spans="1:19" x14ac:dyDescent="0.25">
      <c r="A2698">
        <v>2697</v>
      </c>
      <c r="B2698" t="s">
        <v>2719</v>
      </c>
      <c r="C2698" s="4" t="s">
        <v>21</v>
      </c>
      <c r="D2698" t="s">
        <v>18</v>
      </c>
      <c r="E2698" s="4">
        <v>13</v>
      </c>
      <c r="F2698" s="4">
        <v>7</v>
      </c>
      <c r="G2698" s="4">
        <v>721</v>
      </c>
      <c r="H2698" s="4">
        <v>225</v>
      </c>
      <c r="I2698" s="4">
        <v>116</v>
      </c>
      <c r="J2698" s="6">
        <v>723.23</v>
      </c>
      <c r="K2698" s="4">
        <v>0.58399999999999996</v>
      </c>
      <c r="L2698" s="4" t="s">
        <v>27</v>
      </c>
      <c r="M2698" s="4">
        <f>Inventory[[#This Row],[Daily_Demand]]*Inventory[[#This Row],[Lead_Time_Days]]</f>
        <v>91</v>
      </c>
      <c r="N2698" s="4">
        <f>MAX(0, Inventory[[#This Row],[Demand_Duration_Lead_time]]+Inventory[[#This Row],[Safety_Stock]]-Inventory[[#This Row],[Current_Inventory]])</f>
        <v>0</v>
      </c>
      <c r="O26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698" s="8">
        <f>Inventory[[#This Row],[Current_Inventory]]*Inventory[[#This Row],[Unit_Cost]]</f>
        <v>521448.83</v>
      </c>
      <c r="Q2698" t="str">
        <f>IF(Inventory[[#This Row],[Stockout_Risk_Score]] &gt;= 0.8, "Critical",
   IF(Inventory[[#This Row],[Stockout_Risk_Score]] &gt;= 0.6, "High",
      IF(Inventory[[#This Row],[Stockout_Risk_Score]] &gt;= 0.3, "Medium", "Low")
   )
)</f>
        <v>Medium</v>
      </c>
      <c r="R2698">
        <f>Inventory[[#This Row],[Lead_Time_Days]]*0.8</f>
        <v>5.6000000000000005</v>
      </c>
      <c r="S2698">
        <f>MAX(0,Inventory[[#This Row],[Daily_Demand]]*Inventory[[#This Row],[Adj_Lead_Time]]+Inventory[[#This Row],[Safety_Stock]]-Inventory[[#This Row],[Current_Inventory]])</f>
        <v>0</v>
      </c>
    </row>
    <row r="2699" spans="1:19" x14ac:dyDescent="0.25">
      <c r="A2699">
        <v>2698</v>
      </c>
      <c r="B2699" t="s">
        <v>2720</v>
      </c>
      <c r="C2699" s="4" t="s">
        <v>17</v>
      </c>
      <c r="D2699" t="s">
        <v>18</v>
      </c>
      <c r="E2699" s="4">
        <v>160</v>
      </c>
      <c r="F2699" s="4">
        <v>9</v>
      </c>
      <c r="G2699" s="4">
        <v>779</v>
      </c>
      <c r="H2699" s="4">
        <v>225</v>
      </c>
      <c r="I2699" s="4">
        <v>138</v>
      </c>
      <c r="J2699" s="6">
        <v>1624.13</v>
      </c>
      <c r="K2699" s="4">
        <v>0.97099999999999997</v>
      </c>
      <c r="L2699" s="4" t="s">
        <v>27</v>
      </c>
      <c r="M2699" s="4">
        <f>Inventory[[#This Row],[Daily_Demand]]*Inventory[[#This Row],[Lead_Time_Days]]</f>
        <v>1440</v>
      </c>
      <c r="N2699" s="4">
        <f>MAX(0, Inventory[[#This Row],[Demand_Duration_Lead_time]]+Inventory[[#This Row],[Safety_Stock]]-Inventory[[#This Row],[Current_Inventory]])</f>
        <v>886</v>
      </c>
      <c r="O26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699" s="8">
        <f>Inventory[[#This Row],[Current_Inventory]]*Inventory[[#This Row],[Unit_Cost]]</f>
        <v>1265197.27</v>
      </c>
      <c r="Q2699" t="str">
        <f>IF(Inventory[[#This Row],[Stockout_Risk_Score]] &gt;= 0.8, "Critical",
   IF(Inventory[[#This Row],[Stockout_Risk_Score]] &gt;= 0.6, "High",
      IF(Inventory[[#This Row],[Stockout_Risk_Score]] &gt;= 0.3, "Medium", "Low")
   )
)</f>
        <v>Critical</v>
      </c>
      <c r="R2699">
        <f>Inventory[[#This Row],[Lead_Time_Days]]*0.8</f>
        <v>7.2</v>
      </c>
      <c r="S2699">
        <f>MAX(0,Inventory[[#This Row],[Daily_Demand]]*Inventory[[#This Row],[Adj_Lead_Time]]+Inventory[[#This Row],[Safety_Stock]]-Inventory[[#This Row],[Current_Inventory]])</f>
        <v>598</v>
      </c>
    </row>
    <row r="2700" spans="1:19" x14ac:dyDescent="0.25">
      <c r="A2700">
        <v>2699</v>
      </c>
      <c r="B2700" t="s">
        <v>2721</v>
      </c>
      <c r="C2700" s="4" t="s">
        <v>13</v>
      </c>
      <c r="D2700" t="s">
        <v>14</v>
      </c>
      <c r="E2700" s="4">
        <v>177</v>
      </c>
      <c r="F2700" s="4">
        <v>11</v>
      </c>
      <c r="G2700" s="4">
        <v>505</v>
      </c>
      <c r="H2700" s="4">
        <v>23</v>
      </c>
      <c r="I2700" s="4">
        <v>184</v>
      </c>
      <c r="J2700" s="6">
        <v>1799</v>
      </c>
      <c r="K2700" s="4">
        <v>0.81799999999999995</v>
      </c>
      <c r="L2700" s="4" t="s">
        <v>19</v>
      </c>
      <c r="M2700" s="4">
        <f>Inventory[[#This Row],[Daily_Demand]]*Inventory[[#This Row],[Lead_Time_Days]]</f>
        <v>1947</v>
      </c>
      <c r="N2700" s="4">
        <f>MAX(0, Inventory[[#This Row],[Demand_Duration_Lead_time]]+Inventory[[#This Row],[Safety_Stock]]-Inventory[[#This Row],[Current_Inventory]])</f>
        <v>1465</v>
      </c>
      <c r="O27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00" s="8">
        <f>Inventory[[#This Row],[Current_Inventory]]*Inventory[[#This Row],[Unit_Cost]]</f>
        <v>908495</v>
      </c>
      <c r="Q2700" t="str">
        <f>IF(Inventory[[#This Row],[Stockout_Risk_Score]] &gt;= 0.8, "Critical",
   IF(Inventory[[#This Row],[Stockout_Risk_Score]] &gt;= 0.6, "High",
      IF(Inventory[[#This Row],[Stockout_Risk_Score]] &gt;= 0.3, "Medium", "Low")
   )
)</f>
        <v>Critical</v>
      </c>
      <c r="R2700">
        <f>Inventory[[#This Row],[Lead_Time_Days]]*0.8</f>
        <v>8.8000000000000007</v>
      </c>
      <c r="S2700">
        <f>MAX(0,Inventory[[#This Row],[Daily_Demand]]*Inventory[[#This Row],[Adj_Lead_Time]]+Inventory[[#This Row],[Safety_Stock]]-Inventory[[#This Row],[Current_Inventory]])</f>
        <v>1075.6000000000001</v>
      </c>
    </row>
    <row r="2701" spans="1:19" x14ac:dyDescent="0.25">
      <c r="A2701">
        <v>2700</v>
      </c>
      <c r="B2701" t="s">
        <v>2722</v>
      </c>
      <c r="C2701" s="4" t="s">
        <v>17</v>
      </c>
      <c r="D2701" t="s">
        <v>22</v>
      </c>
      <c r="E2701" s="4">
        <v>30</v>
      </c>
      <c r="F2701" s="4">
        <v>5</v>
      </c>
      <c r="G2701" s="4">
        <v>434</v>
      </c>
      <c r="H2701" s="4">
        <v>46</v>
      </c>
      <c r="I2701" s="4">
        <v>251</v>
      </c>
      <c r="J2701" s="6">
        <v>1586.44</v>
      </c>
      <c r="K2701" s="4">
        <v>0.16900000000000001</v>
      </c>
      <c r="L2701" s="4" t="s">
        <v>27</v>
      </c>
      <c r="M2701" s="4">
        <f>Inventory[[#This Row],[Daily_Demand]]*Inventory[[#This Row],[Lead_Time_Days]]</f>
        <v>150</v>
      </c>
      <c r="N2701" s="4">
        <f>MAX(0, Inventory[[#This Row],[Demand_Duration_Lead_time]]+Inventory[[#This Row],[Safety_Stock]]-Inventory[[#This Row],[Current_Inventory]])</f>
        <v>0</v>
      </c>
      <c r="O27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701" s="8">
        <f>Inventory[[#This Row],[Current_Inventory]]*Inventory[[#This Row],[Unit_Cost]]</f>
        <v>688514.96000000008</v>
      </c>
      <c r="Q2701" t="str">
        <f>IF(Inventory[[#This Row],[Stockout_Risk_Score]] &gt;= 0.8, "Critical",
   IF(Inventory[[#This Row],[Stockout_Risk_Score]] &gt;= 0.6, "High",
      IF(Inventory[[#This Row],[Stockout_Risk_Score]] &gt;= 0.3, "Medium", "Low")
   )
)</f>
        <v>Low</v>
      </c>
      <c r="R2701">
        <f>Inventory[[#This Row],[Lead_Time_Days]]*0.8</f>
        <v>4</v>
      </c>
      <c r="S2701">
        <f>MAX(0,Inventory[[#This Row],[Daily_Demand]]*Inventory[[#This Row],[Adj_Lead_Time]]+Inventory[[#This Row],[Safety_Stock]]-Inventory[[#This Row],[Current_Inventory]])</f>
        <v>0</v>
      </c>
    </row>
    <row r="2702" spans="1:19" x14ac:dyDescent="0.25">
      <c r="A2702">
        <v>2701</v>
      </c>
      <c r="B2702" t="s">
        <v>2723</v>
      </c>
      <c r="C2702" s="4" t="s">
        <v>41</v>
      </c>
      <c r="D2702" t="s">
        <v>14</v>
      </c>
      <c r="E2702" s="4">
        <v>32</v>
      </c>
      <c r="F2702" s="4">
        <v>8</v>
      </c>
      <c r="G2702" s="4">
        <v>676</v>
      </c>
      <c r="H2702" s="4">
        <v>36</v>
      </c>
      <c r="I2702" s="4">
        <v>228</v>
      </c>
      <c r="J2702" s="6">
        <v>1704.57</v>
      </c>
      <c r="K2702" s="4">
        <v>0.80300000000000005</v>
      </c>
      <c r="L2702" s="4" t="s">
        <v>19</v>
      </c>
      <c r="M2702" s="4">
        <f>Inventory[[#This Row],[Daily_Demand]]*Inventory[[#This Row],[Lead_Time_Days]]</f>
        <v>256</v>
      </c>
      <c r="N2702" s="4">
        <f>MAX(0, Inventory[[#This Row],[Demand_Duration_Lead_time]]+Inventory[[#This Row],[Safety_Stock]]-Inventory[[#This Row],[Current_Inventory]])</f>
        <v>0</v>
      </c>
      <c r="O27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702" s="8">
        <f>Inventory[[#This Row],[Current_Inventory]]*Inventory[[#This Row],[Unit_Cost]]</f>
        <v>1152289.32</v>
      </c>
      <c r="Q2702" t="str">
        <f>IF(Inventory[[#This Row],[Stockout_Risk_Score]] &gt;= 0.8, "Critical",
   IF(Inventory[[#This Row],[Stockout_Risk_Score]] &gt;= 0.6, "High",
      IF(Inventory[[#This Row],[Stockout_Risk_Score]] &gt;= 0.3, "Medium", "Low")
   )
)</f>
        <v>Critical</v>
      </c>
      <c r="R2702">
        <f>Inventory[[#This Row],[Lead_Time_Days]]*0.8</f>
        <v>6.4</v>
      </c>
      <c r="S2702">
        <f>MAX(0,Inventory[[#This Row],[Daily_Demand]]*Inventory[[#This Row],[Adj_Lead_Time]]+Inventory[[#This Row],[Safety_Stock]]-Inventory[[#This Row],[Current_Inventory]])</f>
        <v>0</v>
      </c>
    </row>
    <row r="2703" spans="1:19" x14ac:dyDescent="0.25">
      <c r="A2703">
        <v>2702</v>
      </c>
      <c r="B2703" t="s">
        <v>2724</v>
      </c>
      <c r="C2703" s="4" t="s">
        <v>13</v>
      </c>
      <c r="D2703" t="s">
        <v>14</v>
      </c>
      <c r="E2703" s="4">
        <v>44</v>
      </c>
      <c r="F2703" s="4">
        <v>12</v>
      </c>
      <c r="G2703" s="4">
        <v>324</v>
      </c>
      <c r="H2703" s="4">
        <v>161</v>
      </c>
      <c r="I2703" s="4">
        <v>388</v>
      </c>
      <c r="J2703" s="6">
        <v>248.67</v>
      </c>
      <c r="K2703" s="4">
        <v>0.84099999999999997</v>
      </c>
      <c r="L2703" s="4" t="s">
        <v>15</v>
      </c>
      <c r="M2703" s="4">
        <f>Inventory[[#This Row],[Daily_Demand]]*Inventory[[#This Row],[Lead_Time_Days]]</f>
        <v>528</v>
      </c>
      <c r="N2703" s="4">
        <f>MAX(0, Inventory[[#This Row],[Demand_Duration_Lead_time]]+Inventory[[#This Row],[Safety_Stock]]-Inventory[[#This Row],[Current_Inventory]])</f>
        <v>365</v>
      </c>
      <c r="O27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03" s="8">
        <f>Inventory[[#This Row],[Current_Inventory]]*Inventory[[#This Row],[Unit_Cost]]</f>
        <v>80569.08</v>
      </c>
      <c r="Q2703" t="str">
        <f>IF(Inventory[[#This Row],[Stockout_Risk_Score]] &gt;= 0.8, "Critical",
   IF(Inventory[[#This Row],[Stockout_Risk_Score]] &gt;= 0.6, "High",
      IF(Inventory[[#This Row],[Stockout_Risk_Score]] &gt;= 0.3, "Medium", "Low")
   )
)</f>
        <v>Critical</v>
      </c>
      <c r="R2703">
        <f>Inventory[[#This Row],[Lead_Time_Days]]*0.8</f>
        <v>9.6000000000000014</v>
      </c>
      <c r="S2703">
        <f>MAX(0,Inventory[[#This Row],[Daily_Demand]]*Inventory[[#This Row],[Adj_Lead_Time]]+Inventory[[#This Row],[Safety_Stock]]-Inventory[[#This Row],[Current_Inventory]])</f>
        <v>259.40000000000009</v>
      </c>
    </row>
    <row r="2704" spans="1:19" x14ac:dyDescent="0.25">
      <c r="A2704">
        <v>2703</v>
      </c>
      <c r="B2704" t="s">
        <v>2725</v>
      </c>
      <c r="C2704" s="4" t="s">
        <v>26</v>
      </c>
      <c r="D2704" t="s">
        <v>14</v>
      </c>
      <c r="E2704" s="4">
        <v>147</v>
      </c>
      <c r="F2704" s="4">
        <v>4</v>
      </c>
      <c r="G2704" s="4">
        <v>196</v>
      </c>
      <c r="H2704" s="4">
        <v>73</v>
      </c>
      <c r="I2704" s="4">
        <v>128</v>
      </c>
      <c r="J2704" s="6">
        <v>1851.93</v>
      </c>
      <c r="K2704" s="4">
        <v>0.69099999999999995</v>
      </c>
      <c r="L2704" s="4" t="s">
        <v>19</v>
      </c>
      <c r="M2704" s="4">
        <f>Inventory[[#This Row],[Daily_Demand]]*Inventory[[#This Row],[Lead_Time_Days]]</f>
        <v>588</v>
      </c>
      <c r="N2704" s="4">
        <f>MAX(0, Inventory[[#This Row],[Demand_Duration_Lead_time]]+Inventory[[#This Row],[Safety_Stock]]-Inventory[[#This Row],[Current_Inventory]])</f>
        <v>465</v>
      </c>
      <c r="O27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04" s="8">
        <f>Inventory[[#This Row],[Current_Inventory]]*Inventory[[#This Row],[Unit_Cost]]</f>
        <v>362978.28</v>
      </c>
      <c r="Q2704" t="str">
        <f>IF(Inventory[[#This Row],[Stockout_Risk_Score]] &gt;= 0.8, "Critical",
   IF(Inventory[[#This Row],[Stockout_Risk_Score]] &gt;= 0.6, "High",
      IF(Inventory[[#This Row],[Stockout_Risk_Score]] &gt;= 0.3, "Medium", "Low")
   )
)</f>
        <v>High</v>
      </c>
      <c r="R2704">
        <f>Inventory[[#This Row],[Lead_Time_Days]]*0.8</f>
        <v>3.2</v>
      </c>
      <c r="S2704">
        <f>MAX(0,Inventory[[#This Row],[Daily_Demand]]*Inventory[[#This Row],[Adj_Lead_Time]]+Inventory[[#This Row],[Safety_Stock]]-Inventory[[#This Row],[Current_Inventory]])</f>
        <v>347.40000000000009</v>
      </c>
    </row>
    <row r="2705" spans="1:19" x14ac:dyDescent="0.25">
      <c r="A2705">
        <v>2704</v>
      </c>
      <c r="B2705" t="s">
        <v>2726</v>
      </c>
      <c r="C2705" s="4" t="s">
        <v>21</v>
      </c>
      <c r="D2705" t="s">
        <v>18</v>
      </c>
      <c r="E2705" s="4">
        <v>138</v>
      </c>
      <c r="F2705" s="4">
        <v>9</v>
      </c>
      <c r="G2705" s="4">
        <v>214</v>
      </c>
      <c r="H2705" s="4">
        <v>79</v>
      </c>
      <c r="I2705" s="4">
        <v>134</v>
      </c>
      <c r="J2705" s="6">
        <v>1267.3900000000001</v>
      </c>
      <c r="K2705" s="4">
        <v>0.65700000000000003</v>
      </c>
      <c r="L2705" s="4" t="s">
        <v>15</v>
      </c>
      <c r="M2705" s="4">
        <f>Inventory[[#This Row],[Daily_Demand]]*Inventory[[#This Row],[Lead_Time_Days]]</f>
        <v>1242</v>
      </c>
      <c r="N2705" s="4">
        <f>MAX(0, Inventory[[#This Row],[Demand_Duration_Lead_time]]+Inventory[[#This Row],[Safety_Stock]]-Inventory[[#This Row],[Current_Inventory]])</f>
        <v>1107</v>
      </c>
      <c r="O27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05" s="8">
        <f>Inventory[[#This Row],[Current_Inventory]]*Inventory[[#This Row],[Unit_Cost]]</f>
        <v>271221.46000000002</v>
      </c>
      <c r="Q2705" t="str">
        <f>IF(Inventory[[#This Row],[Stockout_Risk_Score]] &gt;= 0.8, "Critical",
   IF(Inventory[[#This Row],[Stockout_Risk_Score]] &gt;= 0.6, "High",
      IF(Inventory[[#This Row],[Stockout_Risk_Score]] &gt;= 0.3, "Medium", "Low")
   )
)</f>
        <v>High</v>
      </c>
      <c r="R2705">
        <f>Inventory[[#This Row],[Lead_Time_Days]]*0.8</f>
        <v>7.2</v>
      </c>
      <c r="S2705">
        <f>MAX(0,Inventory[[#This Row],[Daily_Demand]]*Inventory[[#This Row],[Adj_Lead_Time]]+Inventory[[#This Row],[Safety_Stock]]-Inventory[[#This Row],[Current_Inventory]])</f>
        <v>858.59999999999991</v>
      </c>
    </row>
    <row r="2706" spans="1:19" x14ac:dyDescent="0.25">
      <c r="A2706">
        <v>2705</v>
      </c>
      <c r="B2706" t="s">
        <v>2727</v>
      </c>
      <c r="C2706" s="4" t="s">
        <v>13</v>
      </c>
      <c r="D2706" t="s">
        <v>14</v>
      </c>
      <c r="E2706" s="4">
        <v>31</v>
      </c>
      <c r="F2706" s="4">
        <v>2</v>
      </c>
      <c r="G2706" s="4">
        <v>32</v>
      </c>
      <c r="H2706" s="4">
        <v>163</v>
      </c>
      <c r="I2706" s="4">
        <v>70</v>
      </c>
      <c r="J2706" s="6">
        <v>1744.97</v>
      </c>
      <c r="K2706" s="4">
        <v>0.441</v>
      </c>
      <c r="L2706" s="4" t="s">
        <v>15</v>
      </c>
      <c r="M2706" s="4">
        <f>Inventory[[#This Row],[Daily_Demand]]*Inventory[[#This Row],[Lead_Time_Days]]</f>
        <v>62</v>
      </c>
      <c r="N2706" s="4">
        <f>MAX(0, Inventory[[#This Row],[Demand_Duration_Lead_time]]+Inventory[[#This Row],[Safety_Stock]]-Inventory[[#This Row],[Current_Inventory]])</f>
        <v>193</v>
      </c>
      <c r="O27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06" s="8">
        <f>Inventory[[#This Row],[Current_Inventory]]*Inventory[[#This Row],[Unit_Cost]]</f>
        <v>55839.040000000001</v>
      </c>
      <c r="Q2706" t="str">
        <f>IF(Inventory[[#This Row],[Stockout_Risk_Score]] &gt;= 0.8, "Critical",
   IF(Inventory[[#This Row],[Stockout_Risk_Score]] &gt;= 0.6, "High",
      IF(Inventory[[#This Row],[Stockout_Risk_Score]] &gt;= 0.3, "Medium", "Low")
   )
)</f>
        <v>Medium</v>
      </c>
      <c r="R2706">
        <f>Inventory[[#This Row],[Lead_Time_Days]]*0.8</f>
        <v>1.6</v>
      </c>
      <c r="S2706">
        <f>MAX(0,Inventory[[#This Row],[Daily_Demand]]*Inventory[[#This Row],[Adj_Lead_Time]]+Inventory[[#This Row],[Safety_Stock]]-Inventory[[#This Row],[Current_Inventory]])</f>
        <v>180.6</v>
      </c>
    </row>
    <row r="2707" spans="1:19" x14ac:dyDescent="0.25">
      <c r="A2707">
        <v>2706</v>
      </c>
      <c r="B2707" t="s">
        <v>2728</v>
      </c>
      <c r="C2707" s="4" t="s">
        <v>13</v>
      </c>
      <c r="D2707" t="s">
        <v>22</v>
      </c>
      <c r="E2707" s="4">
        <v>42</v>
      </c>
      <c r="F2707" s="4">
        <v>5</v>
      </c>
      <c r="G2707" s="4">
        <v>185</v>
      </c>
      <c r="H2707" s="4">
        <v>262</v>
      </c>
      <c r="I2707" s="4">
        <v>214</v>
      </c>
      <c r="J2707" s="6">
        <v>1384.65</v>
      </c>
      <c r="K2707" s="4">
        <v>0.64200000000000002</v>
      </c>
      <c r="L2707" s="4" t="s">
        <v>27</v>
      </c>
      <c r="M2707" s="4">
        <f>Inventory[[#This Row],[Daily_Demand]]*Inventory[[#This Row],[Lead_Time_Days]]</f>
        <v>210</v>
      </c>
      <c r="N2707" s="4">
        <f>MAX(0, Inventory[[#This Row],[Demand_Duration_Lead_time]]+Inventory[[#This Row],[Safety_Stock]]-Inventory[[#This Row],[Current_Inventory]])</f>
        <v>287</v>
      </c>
      <c r="O27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07" s="8">
        <f>Inventory[[#This Row],[Current_Inventory]]*Inventory[[#This Row],[Unit_Cost]]</f>
        <v>256160.25000000003</v>
      </c>
      <c r="Q2707" t="str">
        <f>IF(Inventory[[#This Row],[Stockout_Risk_Score]] &gt;= 0.8, "Critical",
   IF(Inventory[[#This Row],[Stockout_Risk_Score]] &gt;= 0.6, "High",
      IF(Inventory[[#This Row],[Stockout_Risk_Score]] &gt;= 0.3, "Medium", "Low")
   )
)</f>
        <v>High</v>
      </c>
      <c r="R2707">
        <f>Inventory[[#This Row],[Lead_Time_Days]]*0.8</f>
        <v>4</v>
      </c>
      <c r="S2707">
        <f>MAX(0,Inventory[[#This Row],[Daily_Demand]]*Inventory[[#This Row],[Adj_Lead_Time]]+Inventory[[#This Row],[Safety_Stock]]-Inventory[[#This Row],[Current_Inventory]])</f>
        <v>245</v>
      </c>
    </row>
    <row r="2708" spans="1:19" x14ac:dyDescent="0.25">
      <c r="A2708">
        <v>2707</v>
      </c>
      <c r="B2708" t="s">
        <v>2729</v>
      </c>
      <c r="C2708" s="4" t="s">
        <v>41</v>
      </c>
      <c r="D2708" t="s">
        <v>14</v>
      </c>
      <c r="E2708" s="4">
        <v>89</v>
      </c>
      <c r="F2708" s="4">
        <v>9</v>
      </c>
      <c r="G2708" s="4">
        <v>169</v>
      </c>
      <c r="H2708" s="4">
        <v>280</v>
      </c>
      <c r="I2708" s="4">
        <v>77</v>
      </c>
      <c r="J2708" s="6">
        <v>443.6</v>
      </c>
      <c r="K2708" s="4">
        <v>0.73799999999999999</v>
      </c>
      <c r="L2708" s="4" t="s">
        <v>19</v>
      </c>
      <c r="M2708" s="4">
        <f>Inventory[[#This Row],[Daily_Demand]]*Inventory[[#This Row],[Lead_Time_Days]]</f>
        <v>801</v>
      </c>
      <c r="N2708" s="4">
        <f>MAX(0, Inventory[[#This Row],[Demand_Duration_Lead_time]]+Inventory[[#This Row],[Safety_Stock]]-Inventory[[#This Row],[Current_Inventory]])</f>
        <v>912</v>
      </c>
      <c r="O27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08" s="8">
        <f>Inventory[[#This Row],[Current_Inventory]]*Inventory[[#This Row],[Unit_Cost]]</f>
        <v>74968.400000000009</v>
      </c>
      <c r="Q2708" t="str">
        <f>IF(Inventory[[#This Row],[Stockout_Risk_Score]] &gt;= 0.8, "Critical",
   IF(Inventory[[#This Row],[Stockout_Risk_Score]] &gt;= 0.6, "High",
      IF(Inventory[[#This Row],[Stockout_Risk_Score]] &gt;= 0.3, "Medium", "Low")
   )
)</f>
        <v>High</v>
      </c>
      <c r="R2708">
        <f>Inventory[[#This Row],[Lead_Time_Days]]*0.8</f>
        <v>7.2</v>
      </c>
      <c r="S2708">
        <f>MAX(0,Inventory[[#This Row],[Daily_Demand]]*Inventory[[#This Row],[Adj_Lead_Time]]+Inventory[[#This Row],[Safety_Stock]]-Inventory[[#This Row],[Current_Inventory]])</f>
        <v>751.80000000000007</v>
      </c>
    </row>
    <row r="2709" spans="1:19" x14ac:dyDescent="0.25">
      <c r="A2709">
        <v>2708</v>
      </c>
      <c r="B2709" t="s">
        <v>2730</v>
      </c>
      <c r="C2709" s="4" t="s">
        <v>21</v>
      </c>
      <c r="D2709" t="s">
        <v>18</v>
      </c>
      <c r="E2709" s="4">
        <v>68</v>
      </c>
      <c r="F2709" s="4">
        <v>11</v>
      </c>
      <c r="G2709" s="4">
        <v>360</v>
      </c>
      <c r="H2709" s="4">
        <v>38</v>
      </c>
      <c r="I2709" s="4">
        <v>286</v>
      </c>
      <c r="J2709" s="6">
        <v>1238.6300000000001</v>
      </c>
      <c r="K2709" s="4">
        <v>0.123</v>
      </c>
      <c r="L2709" s="4" t="s">
        <v>15</v>
      </c>
      <c r="M2709" s="4">
        <f>Inventory[[#This Row],[Daily_Demand]]*Inventory[[#This Row],[Lead_Time_Days]]</f>
        <v>748</v>
      </c>
      <c r="N2709" s="4">
        <f>MAX(0, Inventory[[#This Row],[Demand_Duration_Lead_time]]+Inventory[[#This Row],[Safety_Stock]]-Inventory[[#This Row],[Current_Inventory]])</f>
        <v>426</v>
      </c>
      <c r="O27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09" s="8">
        <f>Inventory[[#This Row],[Current_Inventory]]*Inventory[[#This Row],[Unit_Cost]]</f>
        <v>445906.80000000005</v>
      </c>
      <c r="Q2709" t="str">
        <f>IF(Inventory[[#This Row],[Stockout_Risk_Score]] &gt;= 0.8, "Critical",
   IF(Inventory[[#This Row],[Stockout_Risk_Score]] &gt;= 0.6, "High",
      IF(Inventory[[#This Row],[Stockout_Risk_Score]] &gt;= 0.3, "Medium", "Low")
   )
)</f>
        <v>Low</v>
      </c>
      <c r="R2709">
        <f>Inventory[[#This Row],[Lead_Time_Days]]*0.8</f>
        <v>8.8000000000000007</v>
      </c>
      <c r="S2709">
        <f>MAX(0,Inventory[[#This Row],[Daily_Demand]]*Inventory[[#This Row],[Adj_Lead_Time]]+Inventory[[#This Row],[Safety_Stock]]-Inventory[[#This Row],[Current_Inventory]])</f>
        <v>276.40000000000009</v>
      </c>
    </row>
    <row r="2710" spans="1:19" x14ac:dyDescent="0.25">
      <c r="A2710">
        <v>2709</v>
      </c>
      <c r="B2710" t="s">
        <v>2731</v>
      </c>
      <c r="C2710" s="4" t="s">
        <v>26</v>
      </c>
      <c r="D2710" t="s">
        <v>22</v>
      </c>
      <c r="E2710" s="4">
        <v>34</v>
      </c>
      <c r="F2710" s="4">
        <v>5</v>
      </c>
      <c r="G2710" s="4">
        <v>576</v>
      </c>
      <c r="H2710" s="4">
        <v>83</v>
      </c>
      <c r="I2710" s="4">
        <v>337</v>
      </c>
      <c r="J2710" s="6">
        <v>227.35</v>
      </c>
      <c r="K2710" s="4">
        <v>0.25700000000000001</v>
      </c>
      <c r="L2710" s="4" t="s">
        <v>27</v>
      </c>
      <c r="M2710" s="4">
        <f>Inventory[[#This Row],[Daily_Demand]]*Inventory[[#This Row],[Lead_Time_Days]]</f>
        <v>170</v>
      </c>
      <c r="N2710" s="4">
        <f>MAX(0, Inventory[[#This Row],[Demand_Duration_Lead_time]]+Inventory[[#This Row],[Safety_Stock]]-Inventory[[#This Row],[Current_Inventory]])</f>
        <v>0</v>
      </c>
      <c r="O27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710" s="8">
        <f>Inventory[[#This Row],[Current_Inventory]]*Inventory[[#This Row],[Unit_Cost]]</f>
        <v>130953.59999999999</v>
      </c>
      <c r="Q2710" t="str">
        <f>IF(Inventory[[#This Row],[Stockout_Risk_Score]] &gt;= 0.8, "Critical",
   IF(Inventory[[#This Row],[Stockout_Risk_Score]] &gt;= 0.6, "High",
      IF(Inventory[[#This Row],[Stockout_Risk_Score]] &gt;= 0.3, "Medium", "Low")
   )
)</f>
        <v>Low</v>
      </c>
      <c r="R2710">
        <f>Inventory[[#This Row],[Lead_Time_Days]]*0.8</f>
        <v>4</v>
      </c>
      <c r="S2710">
        <f>MAX(0,Inventory[[#This Row],[Daily_Demand]]*Inventory[[#This Row],[Adj_Lead_Time]]+Inventory[[#This Row],[Safety_Stock]]-Inventory[[#This Row],[Current_Inventory]])</f>
        <v>0</v>
      </c>
    </row>
    <row r="2711" spans="1:19" x14ac:dyDescent="0.25">
      <c r="A2711">
        <v>2710</v>
      </c>
      <c r="B2711" t="s">
        <v>2732</v>
      </c>
      <c r="C2711" s="4" t="s">
        <v>13</v>
      </c>
      <c r="D2711" t="s">
        <v>22</v>
      </c>
      <c r="E2711" s="4">
        <v>103</v>
      </c>
      <c r="F2711" s="4">
        <v>3</v>
      </c>
      <c r="G2711" s="4">
        <v>193</v>
      </c>
      <c r="H2711" s="4">
        <v>293</v>
      </c>
      <c r="I2711" s="4">
        <v>234</v>
      </c>
      <c r="J2711" s="6">
        <v>1406.66</v>
      </c>
      <c r="K2711" s="4">
        <v>0.19400000000000001</v>
      </c>
      <c r="L2711" s="4" t="s">
        <v>27</v>
      </c>
      <c r="M2711" s="4">
        <f>Inventory[[#This Row],[Daily_Demand]]*Inventory[[#This Row],[Lead_Time_Days]]</f>
        <v>309</v>
      </c>
      <c r="N2711" s="4">
        <f>MAX(0, Inventory[[#This Row],[Demand_Duration_Lead_time]]+Inventory[[#This Row],[Safety_Stock]]-Inventory[[#This Row],[Current_Inventory]])</f>
        <v>409</v>
      </c>
      <c r="O27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11" s="8">
        <f>Inventory[[#This Row],[Current_Inventory]]*Inventory[[#This Row],[Unit_Cost]]</f>
        <v>271485.38</v>
      </c>
      <c r="Q2711" t="str">
        <f>IF(Inventory[[#This Row],[Stockout_Risk_Score]] &gt;= 0.8, "Critical",
   IF(Inventory[[#This Row],[Stockout_Risk_Score]] &gt;= 0.6, "High",
      IF(Inventory[[#This Row],[Stockout_Risk_Score]] &gt;= 0.3, "Medium", "Low")
   )
)</f>
        <v>Low</v>
      </c>
      <c r="R2711">
        <f>Inventory[[#This Row],[Lead_Time_Days]]*0.8</f>
        <v>2.4000000000000004</v>
      </c>
      <c r="S2711">
        <f>MAX(0,Inventory[[#This Row],[Daily_Demand]]*Inventory[[#This Row],[Adj_Lead_Time]]+Inventory[[#This Row],[Safety_Stock]]-Inventory[[#This Row],[Current_Inventory]])</f>
        <v>347.20000000000005</v>
      </c>
    </row>
    <row r="2712" spans="1:19" x14ac:dyDescent="0.25">
      <c r="A2712">
        <v>2711</v>
      </c>
      <c r="B2712" t="s">
        <v>2733</v>
      </c>
      <c r="C2712" s="4" t="s">
        <v>13</v>
      </c>
      <c r="D2712" t="s">
        <v>22</v>
      </c>
      <c r="E2712" s="4">
        <v>135</v>
      </c>
      <c r="F2712" s="4">
        <v>3</v>
      </c>
      <c r="G2712" s="4">
        <v>186</v>
      </c>
      <c r="H2712" s="4">
        <v>68</v>
      </c>
      <c r="I2712" s="4">
        <v>359</v>
      </c>
      <c r="J2712" s="6">
        <v>847.55</v>
      </c>
      <c r="K2712" s="4">
        <v>0.84099999999999997</v>
      </c>
      <c r="L2712" s="4" t="s">
        <v>15</v>
      </c>
      <c r="M2712" s="4">
        <f>Inventory[[#This Row],[Daily_Demand]]*Inventory[[#This Row],[Lead_Time_Days]]</f>
        <v>405</v>
      </c>
      <c r="N2712" s="4">
        <f>MAX(0, Inventory[[#This Row],[Demand_Duration_Lead_time]]+Inventory[[#This Row],[Safety_Stock]]-Inventory[[#This Row],[Current_Inventory]])</f>
        <v>287</v>
      </c>
      <c r="O27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12" s="8">
        <f>Inventory[[#This Row],[Current_Inventory]]*Inventory[[#This Row],[Unit_Cost]]</f>
        <v>157644.29999999999</v>
      </c>
      <c r="Q2712" t="str">
        <f>IF(Inventory[[#This Row],[Stockout_Risk_Score]] &gt;= 0.8, "Critical",
   IF(Inventory[[#This Row],[Stockout_Risk_Score]] &gt;= 0.6, "High",
      IF(Inventory[[#This Row],[Stockout_Risk_Score]] &gt;= 0.3, "Medium", "Low")
   )
)</f>
        <v>Critical</v>
      </c>
      <c r="R2712">
        <f>Inventory[[#This Row],[Lead_Time_Days]]*0.8</f>
        <v>2.4000000000000004</v>
      </c>
      <c r="S2712">
        <f>MAX(0,Inventory[[#This Row],[Daily_Demand]]*Inventory[[#This Row],[Adj_Lead_Time]]+Inventory[[#This Row],[Safety_Stock]]-Inventory[[#This Row],[Current_Inventory]])</f>
        <v>206.00000000000006</v>
      </c>
    </row>
    <row r="2713" spans="1:19" x14ac:dyDescent="0.25">
      <c r="A2713">
        <v>2712</v>
      </c>
      <c r="B2713" t="s">
        <v>2734</v>
      </c>
      <c r="C2713" s="4" t="s">
        <v>41</v>
      </c>
      <c r="D2713" t="s">
        <v>22</v>
      </c>
      <c r="E2713" s="4">
        <v>194</v>
      </c>
      <c r="F2713" s="4">
        <v>5</v>
      </c>
      <c r="G2713" s="4">
        <v>728</v>
      </c>
      <c r="H2713" s="4">
        <v>252</v>
      </c>
      <c r="I2713" s="4">
        <v>204</v>
      </c>
      <c r="J2713" s="6">
        <v>345.88</v>
      </c>
      <c r="K2713" s="4">
        <v>0.68</v>
      </c>
      <c r="L2713" s="4" t="s">
        <v>27</v>
      </c>
      <c r="M2713" s="4">
        <f>Inventory[[#This Row],[Daily_Demand]]*Inventory[[#This Row],[Lead_Time_Days]]</f>
        <v>970</v>
      </c>
      <c r="N2713" s="4">
        <f>MAX(0, Inventory[[#This Row],[Demand_Duration_Lead_time]]+Inventory[[#This Row],[Safety_Stock]]-Inventory[[#This Row],[Current_Inventory]])</f>
        <v>494</v>
      </c>
      <c r="O27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13" s="8">
        <f>Inventory[[#This Row],[Current_Inventory]]*Inventory[[#This Row],[Unit_Cost]]</f>
        <v>251800.63999999998</v>
      </c>
      <c r="Q2713" t="str">
        <f>IF(Inventory[[#This Row],[Stockout_Risk_Score]] &gt;= 0.8, "Critical",
   IF(Inventory[[#This Row],[Stockout_Risk_Score]] &gt;= 0.6, "High",
      IF(Inventory[[#This Row],[Stockout_Risk_Score]] &gt;= 0.3, "Medium", "Low")
   )
)</f>
        <v>High</v>
      </c>
      <c r="R2713">
        <f>Inventory[[#This Row],[Lead_Time_Days]]*0.8</f>
        <v>4</v>
      </c>
      <c r="S2713">
        <f>MAX(0,Inventory[[#This Row],[Daily_Demand]]*Inventory[[#This Row],[Adj_Lead_Time]]+Inventory[[#This Row],[Safety_Stock]]-Inventory[[#This Row],[Current_Inventory]])</f>
        <v>300</v>
      </c>
    </row>
    <row r="2714" spans="1:19" x14ac:dyDescent="0.25">
      <c r="A2714">
        <v>2713</v>
      </c>
      <c r="B2714" t="s">
        <v>2735</v>
      </c>
      <c r="C2714" s="4" t="s">
        <v>17</v>
      </c>
      <c r="D2714" t="s">
        <v>14</v>
      </c>
      <c r="E2714" s="4">
        <v>16</v>
      </c>
      <c r="F2714" s="4">
        <v>14</v>
      </c>
      <c r="G2714" s="4">
        <v>737</v>
      </c>
      <c r="H2714" s="4">
        <v>158</v>
      </c>
      <c r="I2714" s="4">
        <v>172</v>
      </c>
      <c r="J2714" s="6">
        <v>1959.5</v>
      </c>
      <c r="K2714" s="4">
        <v>0.45100000000000001</v>
      </c>
      <c r="L2714" s="4" t="s">
        <v>19</v>
      </c>
      <c r="M2714" s="4">
        <f>Inventory[[#This Row],[Daily_Demand]]*Inventory[[#This Row],[Lead_Time_Days]]</f>
        <v>224</v>
      </c>
      <c r="N2714" s="4">
        <f>MAX(0, Inventory[[#This Row],[Demand_Duration_Lead_time]]+Inventory[[#This Row],[Safety_Stock]]-Inventory[[#This Row],[Current_Inventory]])</f>
        <v>0</v>
      </c>
      <c r="O27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14" s="8">
        <f>Inventory[[#This Row],[Current_Inventory]]*Inventory[[#This Row],[Unit_Cost]]</f>
        <v>1444151.5</v>
      </c>
      <c r="Q2714" t="str">
        <f>IF(Inventory[[#This Row],[Stockout_Risk_Score]] &gt;= 0.8, "Critical",
   IF(Inventory[[#This Row],[Stockout_Risk_Score]] &gt;= 0.6, "High",
      IF(Inventory[[#This Row],[Stockout_Risk_Score]] &gt;= 0.3, "Medium", "Low")
   )
)</f>
        <v>Medium</v>
      </c>
      <c r="R2714">
        <f>Inventory[[#This Row],[Lead_Time_Days]]*0.8</f>
        <v>11.200000000000001</v>
      </c>
      <c r="S2714">
        <f>MAX(0,Inventory[[#This Row],[Daily_Demand]]*Inventory[[#This Row],[Adj_Lead_Time]]+Inventory[[#This Row],[Safety_Stock]]-Inventory[[#This Row],[Current_Inventory]])</f>
        <v>0</v>
      </c>
    </row>
    <row r="2715" spans="1:19" x14ac:dyDescent="0.25">
      <c r="A2715">
        <v>2714</v>
      </c>
      <c r="B2715" t="s">
        <v>2736</v>
      </c>
      <c r="C2715" s="4" t="s">
        <v>26</v>
      </c>
      <c r="D2715" t="s">
        <v>18</v>
      </c>
      <c r="E2715" s="4">
        <v>95</v>
      </c>
      <c r="F2715" s="4">
        <v>5</v>
      </c>
      <c r="G2715" s="4">
        <v>613</v>
      </c>
      <c r="H2715" s="4">
        <v>19</v>
      </c>
      <c r="I2715" s="4">
        <v>136</v>
      </c>
      <c r="J2715" s="6">
        <v>1807.11</v>
      </c>
      <c r="K2715" s="4">
        <v>0.82599999999999996</v>
      </c>
      <c r="L2715" s="4" t="s">
        <v>15</v>
      </c>
      <c r="M2715" s="4">
        <f>Inventory[[#This Row],[Daily_Demand]]*Inventory[[#This Row],[Lead_Time_Days]]</f>
        <v>475</v>
      </c>
      <c r="N2715" s="4">
        <f>MAX(0, Inventory[[#This Row],[Demand_Duration_Lead_time]]+Inventory[[#This Row],[Safety_Stock]]-Inventory[[#This Row],[Current_Inventory]])</f>
        <v>0</v>
      </c>
      <c r="O27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15" s="8">
        <f>Inventory[[#This Row],[Current_Inventory]]*Inventory[[#This Row],[Unit_Cost]]</f>
        <v>1107758.43</v>
      </c>
      <c r="Q2715" t="str">
        <f>IF(Inventory[[#This Row],[Stockout_Risk_Score]] &gt;= 0.8, "Critical",
   IF(Inventory[[#This Row],[Stockout_Risk_Score]] &gt;= 0.6, "High",
      IF(Inventory[[#This Row],[Stockout_Risk_Score]] &gt;= 0.3, "Medium", "Low")
   )
)</f>
        <v>Critical</v>
      </c>
      <c r="R2715">
        <f>Inventory[[#This Row],[Lead_Time_Days]]*0.8</f>
        <v>4</v>
      </c>
      <c r="S2715">
        <f>MAX(0,Inventory[[#This Row],[Daily_Demand]]*Inventory[[#This Row],[Adj_Lead_Time]]+Inventory[[#This Row],[Safety_Stock]]-Inventory[[#This Row],[Current_Inventory]])</f>
        <v>0</v>
      </c>
    </row>
    <row r="2716" spans="1:19" x14ac:dyDescent="0.25">
      <c r="A2716">
        <v>2715</v>
      </c>
      <c r="B2716" t="s">
        <v>2737</v>
      </c>
      <c r="C2716" s="4" t="s">
        <v>21</v>
      </c>
      <c r="D2716" t="s">
        <v>22</v>
      </c>
      <c r="E2716" s="4">
        <v>34</v>
      </c>
      <c r="F2716" s="4">
        <v>3</v>
      </c>
      <c r="G2716" s="4">
        <v>599</v>
      </c>
      <c r="H2716" s="4">
        <v>141</v>
      </c>
      <c r="I2716" s="4">
        <v>251</v>
      </c>
      <c r="J2716" s="6">
        <v>1792.41</v>
      </c>
      <c r="K2716" s="4">
        <v>0.71699999999999997</v>
      </c>
      <c r="L2716" s="4" t="s">
        <v>15</v>
      </c>
      <c r="M2716" s="4">
        <f>Inventory[[#This Row],[Daily_Demand]]*Inventory[[#This Row],[Lead_Time_Days]]</f>
        <v>102</v>
      </c>
      <c r="N2716" s="4">
        <f>MAX(0, Inventory[[#This Row],[Demand_Duration_Lead_time]]+Inventory[[#This Row],[Safety_Stock]]-Inventory[[#This Row],[Current_Inventory]])</f>
        <v>0</v>
      </c>
      <c r="O27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716" s="8">
        <f>Inventory[[#This Row],[Current_Inventory]]*Inventory[[#This Row],[Unit_Cost]]</f>
        <v>1073653.5900000001</v>
      </c>
      <c r="Q2716" t="str">
        <f>IF(Inventory[[#This Row],[Stockout_Risk_Score]] &gt;= 0.8, "Critical",
   IF(Inventory[[#This Row],[Stockout_Risk_Score]] &gt;= 0.6, "High",
      IF(Inventory[[#This Row],[Stockout_Risk_Score]] &gt;= 0.3, "Medium", "Low")
   )
)</f>
        <v>High</v>
      </c>
      <c r="R2716">
        <f>Inventory[[#This Row],[Lead_Time_Days]]*0.8</f>
        <v>2.4000000000000004</v>
      </c>
      <c r="S2716">
        <f>MAX(0,Inventory[[#This Row],[Daily_Demand]]*Inventory[[#This Row],[Adj_Lead_Time]]+Inventory[[#This Row],[Safety_Stock]]-Inventory[[#This Row],[Current_Inventory]])</f>
        <v>0</v>
      </c>
    </row>
    <row r="2717" spans="1:19" x14ac:dyDescent="0.25">
      <c r="A2717">
        <v>2716</v>
      </c>
      <c r="B2717" t="s">
        <v>2738</v>
      </c>
      <c r="C2717" s="4" t="s">
        <v>13</v>
      </c>
      <c r="D2717" t="s">
        <v>22</v>
      </c>
      <c r="E2717" s="4">
        <v>42</v>
      </c>
      <c r="F2717" s="4">
        <v>8</v>
      </c>
      <c r="G2717" s="4">
        <v>116</v>
      </c>
      <c r="H2717" s="4">
        <v>71</v>
      </c>
      <c r="I2717" s="4">
        <v>89</v>
      </c>
      <c r="J2717" s="6">
        <v>1588.2</v>
      </c>
      <c r="K2717" s="4">
        <v>0.91400000000000003</v>
      </c>
      <c r="L2717" s="4" t="s">
        <v>27</v>
      </c>
      <c r="M2717" s="4">
        <f>Inventory[[#This Row],[Daily_Demand]]*Inventory[[#This Row],[Lead_Time_Days]]</f>
        <v>336</v>
      </c>
      <c r="N2717" s="4">
        <f>MAX(0, Inventory[[#This Row],[Demand_Duration_Lead_time]]+Inventory[[#This Row],[Safety_Stock]]-Inventory[[#This Row],[Current_Inventory]])</f>
        <v>291</v>
      </c>
      <c r="O27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17" s="8">
        <f>Inventory[[#This Row],[Current_Inventory]]*Inventory[[#This Row],[Unit_Cost]]</f>
        <v>184231.2</v>
      </c>
      <c r="Q2717" t="str">
        <f>IF(Inventory[[#This Row],[Stockout_Risk_Score]] &gt;= 0.8, "Critical",
   IF(Inventory[[#This Row],[Stockout_Risk_Score]] &gt;= 0.6, "High",
      IF(Inventory[[#This Row],[Stockout_Risk_Score]] &gt;= 0.3, "Medium", "Low")
   )
)</f>
        <v>Critical</v>
      </c>
      <c r="R2717">
        <f>Inventory[[#This Row],[Lead_Time_Days]]*0.8</f>
        <v>6.4</v>
      </c>
      <c r="S2717">
        <f>MAX(0,Inventory[[#This Row],[Daily_Demand]]*Inventory[[#This Row],[Adj_Lead_Time]]+Inventory[[#This Row],[Safety_Stock]]-Inventory[[#This Row],[Current_Inventory]])</f>
        <v>223.8</v>
      </c>
    </row>
    <row r="2718" spans="1:19" x14ac:dyDescent="0.25">
      <c r="A2718">
        <v>2717</v>
      </c>
      <c r="B2718" t="s">
        <v>2739</v>
      </c>
      <c r="C2718" s="4" t="s">
        <v>13</v>
      </c>
      <c r="D2718" t="s">
        <v>18</v>
      </c>
      <c r="E2718" s="4">
        <v>89</v>
      </c>
      <c r="F2718" s="4">
        <v>7</v>
      </c>
      <c r="G2718" s="4">
        <v>698</v>
      </c>
      <c r="H2718" s="4">
        <v>271</v>
      </c>
      <c r="I2718" s="4">
        <v>218</v>
      </c>
      <c r="J2718" s="6">
        <v>1399.36</v>
      </c>
      <c r="K2718" s="4">
        <v>7.6999999999999999E-2</v>
      </c>
      <c r="L2718" s="4" t="s">
        <v>15</v>
      </c>
      <c r="M2718" s="4">
        <f>Inventory[[#This Row],[Daily_Demand]]*Inventory[[#This Row],[Lead_Time_Days]]</f>
        <v>623</v>
      </c>
      <c r="N2718" s="4">
        <f>MAX(0, Inventory[[#This Row],[Demand_Duration_Lead_time]]+Inventory[[#This Row],[Safety_Stock]]-Inventory[[#This Row],[Current_Inventory]])</f>
        <v>196</v>
      </c>
      <c r="O27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18" s="8">
        <f>Inventory[[#This Row],[Current_Inventory]]*Inventory[[#This Row],[Unit_Cost]]</f>
        <v>976753.27999999991</v>
      </c>
      <c r="Q2718" t="str">
        <f>IF(Inventory[[#This Row],[Stockout_Risk_Score]] &gt;= 0.8, "Critical",
   IF(Inventory[[#This Row],[Stockout_Risk_Score]] &gt;= 0.6, "High",
      IF(Inventory[[#This Row],[Stockout_Risk_Score]] &gt;= 0.3, "Medium", "Low")
   )
)</f>
        <v>Low</v>
      </c>
      <c r="R2718">
        <f>Inventory[[#This Row],[Lead_Time_Days]]*0.8</f>
        <v>5.6000000000000005</v>
      </c>
      <c r="S2718">
        <f>MAX(0,Inventory[[#This Row],[Daily_Demand]]*Inventory[[#This Row],[Adj_Lead_Time]]+Inventory[[#This Row],[Safety_Stock]]-Inventory[[#This Row],[Current_Inventory]])</f>
        <v>71.400000000000091</v>
      </c>
    </row>
    <row r="2719" spans="1:19" x14ac:dyDescent="0.25">
      <c r="A2719">
        <v>2718</v>
      </c>
      <c r="B2719" t="s">
        <v>2740</v>
      </c>
      <c r="C2719" s="4" t="s">
        <v>26</v>
      </c>
      <c r="D2719" t="s">
        <v>14</v>
      </c>
      <c r="E2719" s="4">
        <v>64</v>
      </c>
      <c r="F2719" s="4">
        <v>12</v>
      </c>
      <c r="G2719" s="4">
        <v>423</v>
      </c>
      <c r="H2719" s="4">
        <v>227</v>
      </c>
      <c r="I2719" s="4">
        <v>119</v>
      </c>
      <c r="J2719" s="6">
        <v>1327.4</v>
      </c>
      <c r="K2719" s="4">
        <v>0.50900000000000001</v>
      </c>
      <c r="L2719" s="4" t="s">
        <v>15</v>
      </c>
      <c r="M2719" s="4">
        <f>Inventory[[#This Row],[Daily_Demand]]*Inventory[[#This Row],[Lead_Time_Days]]</f>
        <v>768</v>
      </c>
      <c r="N2719" s="4">
        <f>MAX(0, Inventory[[#This Row],[Demand_Duration_Lead_time]]+Inventory[[#This Row],[Safety_Stock]]-Inventory[[#This Row],[Current_Inventory]])</f>
        <v>572</v>
      </c>
      <c r="O27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19" s="8">
        <f>Inventory[[#This Row],[Current_Inventory]]*Inventory[[#This Row],[Unit_Cost]]</f>
        <v>561490.20000000007</v>
      </c>
      <c r="Q2719" t="str">
        <f>IF(Inventory[[#This Row],[Stockout_Risk_Score]] &gt;= 0.8, "Critical",
   IF(Inventory[[#This Row],[Stockout_Risk_Score]] &gt;= 0.6, "High",
      IF(Inventory[[#This Row],[Stockout_Risk_Score]] &gt;= 0.3, "Medium", "Low")
   )
)</f>
        <v>Medium</v>
      </c>
      <c r="R2719">
        <f>Inventory[[#This Row],[Lead_Time_Days]]*0.8</f>
        <v>9.6000000000000014</v>
      </c>
      <c r="S2719">
        <f>MAX(0,Inventory[[#This Row],[Daily_Demand]]*Inventory[[#This Row],[Adj_Lead_Time]]+Inventory[[#This Row],[Safety_Stock]]-Inventory[[#This Row],[Current_Inventory]])</f>
        <v>418.40000000000009</v>
      </c>
    </row>
    <row r="2720" spans="1:19" x14ac:dyDescent="0.25">
      <c r="A2720">
        <v>2719</v>
      </c>
      <c r="B2720" t="s">
        <v>2741</v>
      </c>
      <c r="C2720" s="4" t="s">
        <v>17</v>
      </c>
      <c r="D2720" t="s">
        <v>22</v>
      </c>
      <c r="E2720" s="4">
        <v>42</v>
      </c>
      <c r="F2720" s="4">
        <v>4</v>
      </c>
      <c r="G2720" s="4">
        <v>96</v>
      </c>
      <c r="H2720" s="4">
        <v>241</v>
      </c>
      <c r="I2720" s="4">
        <v>329</v>
      </c>
      <c r="J2720" s="6">
        <v>256.88</v>
      </c>
      <c r="K2720" s="4">
        <v>0.70699999999999996</v>
      </c>
      <c r="L2720" s="4" t="s">
        <v>15</v>
      </c>
      <c r="M2720" s="4">
        <f>Inventory[[#This Row],[Daily_Demand]]*Inventory[[#This Row],[Lead_Time_Days]]</f>
        <v>168</v>
      </c>
      <c r="N2720" s="4">
        <f>MAX(0, Inventory[[#This Row],[Demand_Duration_Lead_time]]+Inventory[[#This Row],[Safety_Stock]]-Inventory[[#This Row],[Current_Inventory]])</f>
        <v>313</v>
      </c>
      <c r="O27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20" s="8">
        <f>Inventory[[#This Row],[Current_Inventory]]*Inventory[[#This Row],[Unit_Cost]]</f>
        <v>24660.48</v>
      </c>
      <c r="Q2720" t="str">
        <f>IF(Inventory[[#This Row],[Stockout_Risk_Score]] &gt;= 0.8, "Critical",
   IF(Inventory[[#This Row],[Stockout_Risk_Score]] &gt;= 0.6, "High",
      IF(Inventory[[#This Row],[Stockout_Risk_Score]] &gt;= 0.3, "Medium", "Low")
   )
)</f>
        <v>High</v>
      </c>
      <c r="R2720">
        <f>Inventory[[#This Row],[Lead_Time_Days]]*0.8</f>
        <v>3.2</v>
      </c>
      <c r="S2720">
        <f>MAX(0,Inventory[[#This Row],[Daily_Demand]]*Inventory[[#This Row],[Adj_Lead_Time]]+Inventory[[#This Row],[Safety_Stock]]-Inventory[[#This Row],[Current_Inventory]])</f>
        <v>279.39999999999998</v>
      </c>
    </row>
    <row r="2721" spans="1:19" x14ac:dyDescent="0.25">
      <c r="A2721">
        <v>2720</v>
      </c>
      <c r="B2721" t="s">
        <v>2742</v>
      </c>
      <c r="C2721" s="4" t="s">
        <v>13</v>
      </c>
      <c r="D2721" t="s">
        <v>14</v>
      </c>
      <c r="E2721" s="4">
        <v>108</v>
      </c>
      <c r="F2721" s="4">
        <v>9</v>
      </c>
      <c r="G2721" s="4">
        <v>256</v>
      </c>
      <c r="H2721" s="4">
        <v>81</v>
      </c>
      <c r="I2721" s="4">
        <v>379</v>
      </c>
      <c r="J2721" s="6">
        <v>1806.1</v>
      </c>
      <c r="K2721" s="4">
        <v>0.20699999999999999</v>
      </c>
      <c r="L2721" s="4" t="s">
        <v>19</v>
      </c>
      <c r="M2721" s="4">
        <f>Inventory[[#This Row],[Daily_Demand]]*Inventory[[#This Row],[Lead_Time_Days]]</f>
        <v>972</v>
      </c>
      <c r="N2721" s="4">
        <f>MAX(0, Inventory[[#This Row],[Demand_Duration_Lead_time]]+Inventory[[#This Row],[Safety_Stock]]-Inventory[[#This Row],[Current_Inventory]])</f>
        <v>797</v>
      </c>
      <c r="O27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21" s="8">
        <f>Inventory[[#This Row],[Current_Inventory]]*Inventory[[#This Row],[Unit_Cost]]</f>
        <v>462361.59999999998</v>
      </c>
      <c r="Q2721" t="str">
        <f>IF(Inventory[[#This Row],[Stockout_Risk_Score]] &gt;= 0.8, "Critical",
   IF(Inventory[[#This Row],[Stockout_Risk_Score]] &gt;= 0.6, "High",
      IF(Inventory[[#This Row],[Stockout_Risk_Score]] &gt;= 0.3, "Medium", "Low")
   )
)</f>
        <v>Low</v>
      </c>
      <c r="R2721">
        <f>Inventory[[#This Row],[Lead_Time_Days]]*0.8</f>
        <v>7.2</v>
      </c>
      <c r="S2721">
        <f>MAX(0,Inventory[[#This Row],[Daily_Demand]]*Inventory[[#This Row],[Adj_Lead_Time]]+Inventory[[#This Row],[Safety_Stock]]-Inventory[[#This Row],[Current_Inventory]])</f>
        <v>602.6</v>
      </c>
    </row>
    <row r="2722" spans="1:19" x14ac:dyDescent="0.25">
      <c r="A2722">
        <v>2721</v>
      </c>
      <c r="B2722" t="s">
        <v>2743</v>
      </c>
      <c r="C2722" s="4" t="s">
        <v>26</v>
      </c>
      <c r="D2722" t="s">
        <v>14</v>
      </c>
      <c r="E2722" s="4">
        <v>147</v>
      </c>
      <c r="F2722" s="4">
        <v>9</v>
      </c>
      <c r="G2722" s="4">
        <v>727</v>
      </c>
      <c r="H2722" s="4">
        <v>25</v>
      </c>
      <c r="I2722" s="4">
        <v>377</v>
      </c>
      <c r="J2722" s="6">
        <v>1768.2</v>
      </c>
      <c r="K2722" s="4">
        <v>0.32700000000000001</v>
      </c>
      <c r="L2722" s="4" t="s">
        <v>19</v>
      </c>
      <c r="M2722" s="4">
        <f>Inventory[[#This Row],[Daily_Demand]]*Inventory[[#This Row],[Lead_Time_Days]]</f>
        <v>1323</v>
      </c>
      <c r="N2722" s="4">
        <f>MAX(0, Inventory[[#This Row],[Demand_Duration_Lead_time]]+Inventory[[#This Row],[Safety_Stock]]-Inventory[[#This Row],[Current_Inventory]])</f>
        <v>621</v>
      </c>
      <c r="O27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22" s="8">
        <f>Inventory[[#This Row],[Current_Inventory]]*Inventory[[#This Row],[Unit_Cost]]</f>
        <v>1285481.4000000001</v>
      </c>
      <c r="Q2722" t="str">
        <f>IF(Inventory[[#This Row],[Stockout_Risk_Score]] &gt;= 0.8, "Critical",
   IF(Inventory[[#This Row],[Stockout_Risk_Score]] &gt;= 0.6, "High",
      IF(Inventory[[#This Row],[Stockout_Risk_Score]] &gt;= 0.3, "Medium", "Low")
   )
)</f>
        <v>Medium</v>
      </c>
      <c r="R2722">
        <f>Inventory[[#This Row],[Lead_Time_Days]]*0.8</f>
        <v>7.2</v>
      </c>
      <c r="S2722">
        <f>MAX(0,Inventory[[#This Row],[Daily_Demand]]*Inventory[[#This Row],[Adj_Lead_Time]]+Inventory[[#This Row],[Safety_Stock]]-Inventory[[#This Row],[Current_Inventory]])</f>
        <v>356.40000000000009</v>
      </c>
    </row>
    <row r="2723" spans="1:19" x14ac:dyDescent="0.25">
      <c r="A2723">
        <v>2722</v>
      </c>
      <c r="B2723" t="s">
        <v>2744</v>
      </c>
      <c r="C2723" s="4" t="s">
        <v>41</v>
      </c>
      <c r="D2723" t="s">
        <v>14</v>
      </c>
      <c r="E2723" s="4">
        <v>150</v>
      </c>
      <c r="F2723" s="4">
        <v>2</v>
      </c>
      <c r="G2723" s="4">
        <v>310</v>
      </c>
      <c r="H2723" s="4">
        <v>47</v>
      </c>
      <c r="I2723" s="4">
        <v>76</v>
      </c>
      <c r="J2723" s="6">
        <v>1508.31</v>
      </c>
      <c r="K2723" s="4">
        <v>0.41899999999999998</v>
      </c>
      <c r="L2723" s="4" t="s">
        <v>19</v>
      </c>
      <c r="M2723" s="4">
        <f>Inventory[[#This Row],[Daily_Demand]]*Inventory[[#This Row],[Lead_Time_Days]]</f>
        <v>300</v>
      </c>
      <c r="N2723" s="4">
        <f>MAX(0, Inventory[[#This Row],[Demand_Duration_Lead_time]]+Inventory[[#This Row],[Safety_Stock]]-Inventory[[#This Row],[Current_Inventory]])</f>
        <v>37</v>
      </c>
      <c r="O27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23" s="8">
        <f>Inventory[[#This Row],[Current_Inventory]]*Inventory[[#This Row],[Unit_Cost]]</f>
        <v>467576.1</v>
      </c>
      <c r="Q2723" t="str">
        <f>IF(Inventory[[#This Row],[Stockout_Risk_Score]] &gt;= 0.8, "Critical",
   IF(Inventory[[#This Row],[Stockout_Risk_Score]] &gt;= 0.6, "High",
      IF(Inventory[[#This Row],[Stockout_Risk_Score]] &gt;= 0.3, "Medium", "Low")
   )
)</f>
        <v>Medium</v>
      </c>
      <c r="R2723">
        <f>Inventory[[#This Row],[Lead_Time_Days]]*0.8</f>
        <v>1.6</v>
      </c>
      <c r="S2723">
        <f>MAX(0,Inventory[[#This Row],[Daily_Demand]]*Inventory[[#This Row],[Adj_Lead_Time]]+Inventory[[#This Row],[Safety_Stock]]-Inventory[[#This Row],[Current_Inventory]])</f>
        <v>0</v>
      </c>
    </row>
    <row r="2724" spans="1:19" x14ac:dyDescent="0.25">
      <c r="A2724">
        <v>2723</v>
      </c>
      <c r="B2724" t="s">
        <v>2745</v>
      </c>
      <c r="C2724" s="4" t="s">
        <v>17</v>
      </c>
      <c r="D2724" t="s">
        <v>14</v>
      </c>
      <c r="E2724" s="4">
        <v>184</v>
      </c>
      <c r="F2724" s="4">
        <v>4</v>
      </c>
      <c r="G2724" s="4">
        <v>155</v>
      </c>
      <c r="H2724" s="4">
        <v>186</v>
      </c>
      <c r="I2724" s="4">
        <v>394</v>
      </c>
      <c r="J2724" s="6">
        <v>1858.26</v>
      </c>
      <c r="K2724" s="4">
        <v>0.79400000000000004</v>
      </c>
      <c r="L2724" s="4" t="s">
        <v>19</v>
      </c>
      <c r="M2724" s="4">
        <f>Inventory[[#This Row],[Daily_Demand]]*Inventory[[#This Row],[Lead_Time_Days]]</f>
        <v>736</v>
      </c>
      <c r="N2724" s="4">
        <f>MAX(0, Inventory[[#This Row],[Demand_Duration_Lead_time]]+Inventory[[#This Row],[Safety_Stock]]-Inventory[[#This Row],[Current_Inventory]])</f>
        <v>767</v>
      </c>
      <c r="O27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24" s="8">
        <f>Inventory[[#This Row],[Current_Inventory]]*Inventory[[#This Row],[Unit_Cost]]</f>
        <v>288030.3</v>
      </c>
      <c r="Q2724" t="str">
        <f>IF(Inventory[[#This Row],[Stockout_Risk_Score]] &gt;= 0.8, "Critical",
   IF(Inventory[[#This Row],[Stockout_Risk_Score]] &gt;= 0.6, "High",
      IF(Inventory[[#This Row],[Stockout_Risk_Score]] &gt;= 0.3, "Medium", "Low")
   )
)</f>
        <v>High</v>
      </c>
      <c r="R2724">
        <f>Inventory[[#This Row],[Lead_Time_Days]]*0.8</f>
        <v>3.2</v>
      </c>
      <c r="S2724">
        <f>MAX(0,Inventory[[#This Row],[Daily_Demand]]*Inventory[[#This Row],[Adj_Lead_Time]]+Inventory[[#This Row],[Safety_Stock]]-Inventory[[#This Row],[Current_Inventory]])</f>
        <v>619.80000000000007</v>
      </c>
    </row>
    <row r="2725" spans="1:19" x14ac:dyDescent="0.25">
      <c r="A2725">
        <v>2724</v>
      </c>
      <c r="B2725" t="s">
        <v>2746</v>
      </c>
      <c r="C2725" s="4" t="s">
        <v>21</v>
      </c>
      <c r="D2725" t="s">
        <v>22</v>
      </c>
      <c r="E2725" s="4">
        <v>33</v>
      </c>
      <c r="F2725" s="4">
        <v>6</v>
      </c>
      <c r="G2725" s="4">
        <v>386</v>
      </c>
      <c r="H2725" s="4">
        <v>92</v>
      </c>
      <c r="I2725" s="4">
        <v>180</v>
      </c>
      <c r="J2725" s="6">
        <v>1128.51</v>
      </c>
      <c r="K2725" s="4">
        <v>0.49399999999999999</v>
      </c>
      <c r="L2725" s="4" t="s">
        <v>27</v>
      </c>
      <c r="M2725" s="4">
        <f>Inventory[[#This Row],[Daily_Demand]]*Inventory[[#This Row],[Lead_Time_Days]]</f>
        <v>198</v>
      </c>
      <c r="N2725" s="4">
        <f>MAX(0, Inventory[[#This Row],[Demand_Duration_Lead_time]]+Inventory[[#This Row],[Safety_Stock]]-Inventory[[#This Row],[Current_Inventory]])</f>
        <v>0</v>
      </c>
      <c r="O27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25" s="8">
        <f>Inventory[[#This Row],[Current_Inventory]]*Inventory[[#This Row],[Unit_Cost]]</f>
        <v>435604.86</v>
      </c>
      <c r="Q2725" t="str">
        <f>IF(Inventory[[#This Row],[Stockout_Risk_Score]] &gt;= 0.8, "Critical",
   IF(Inventory[[#This Row],[Stockout_Risk_Score]] &gt;= 0.6, "High",
      IF(Inventory[[#This Row],[Stockout_Risk_Score]] &gt;= 0.3, "Medium", "Low")
   )
)</f>
        <v>Medium</v>
      </c>
      <c r="R2725">
        <f>Inventory[[#This Row],[Lead_Time_Days]]*0.8</f>
        <v>4.8000000000000007</v>
      </c>
      <c r="S2725">
        <f>MAX(0,Inventory[[#This Row],[Daily_Demand]]*Inventory[[#This Row],[Adj_Lead_Time]]+Inventory[[#This Row],[Safety_Stock]]-Inventory[[#This Row],[Current_Inventory]])</f>
        <v>0</v>
      </c>
    </row>
    <row r="2726" spans="1:19" x14ac:dyDescent="0.25">
      <c r="A2726">
        <v>2725</v>
      </c>
      <c r="B2726" t="s">
        <v>2747</v>
      </c>
      <c r="C2726" s="4" t="s">
        <v>13</v>
      </c>
      <c r="D2726" t="s">
        <v>22</v>
      </c>
      <c r="E2726" s="4">
        <v>116</v>
      </c>
      <c r="F2726" s="4">
        <v>3</v>
      </c>
      <c r="G2726" s="4">
        <v>567</v>
      </c>
      <c r="H2726" s="4">
        <v>26</v>
      </c>
      <c r="I2726" s="4">
        <v>326</v>
      </c>
      <c r="J2726" s="6">
        <v>922.9</v>
      </c>
      <c r="K2726" s="4">
        <v>0.49299999999999999</v>
      </c>
      <c r="L2726" s="4" t="s">
        <v>15</v>
      </c>
      <c r="M2726" s="4">
        <f>Inventory[[#This Row],[Daily_Demand]]*Inventory[[#This Row],[Lead_Time_Days]]</f>
        <v>348</v>
      </c>
      <c r="N2726" s="4">
        <f>MAX(0, Inventory[[#This Row],[Demand_Duration_Lead_time]]+Inventory[[#This Row],[Safety_Stock]]-Inventory[[#This Row],[Current_Inventory]])</f>
        <v>0</v>
      </c>
      <c r="O27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26" s="8">
        <f>Inventory[[#This Row],[Current_Inventory]]*Inventory[[#This Row],[Unit_Cost]]</f>
        <v>523284.3</v>
      </c>
      <c r="Q2726" t="str">
        <f>IF(Inventory[[#This Row],[Stockout_Risk_Score]] &gt;= 0.8, "Critical",
   IF(Inventory[[#This Row],[Stockout_Risk_Score]] &gt;= 0.6, "High",
      IF(Inventory[[#This Row],[Stockout_Risk_Score]] &gt;= 0.3, "Medium", "Low")
   )
)</f>
        <v>Medium</v>
      </c>
      <c r="R2726">
        <f>Inventory[[#This Row],[Lead_Time_Days]]*0.8</f>
        <v>2.4000000000000004</v>
      </c>
      <c r="S2726">
        <f>MAX(0,Inventory[[#This Row],[Daily_Demand]]*Inventory[[#This Row],[Adj_Lead_Time]]+Inventory[[#This Row],[Safety_Stock]]-Inventory[[#This Row],[Current_Inventory]])</f>
        <v>0</v>
      </c>
    </row>
    <row r="2727" spans="1:19" x14ac:dyDescent="0.25">
      <c r="A2727">
        <v>2726</v>
      </c>
      <c r="B2727" t="s">
        <v>2748</v>
      </c>
      <c r="C2727" s="4" t="s">
        <v>26</v>
      </c>
      <c r="D2727" t="s">
        <v>14</v>
      </c>
      <c r="E2727" s="4">
        <v>192</v>
      </c>
      <c r="F2727" s="4">
        <v>13</v>
      </c>
      <c r="G2727" s="4">
        <v>267</v>
      </c>
      <c r="H2727" s="4">
        <v>165</v>
      </c>
      <c r="I2727" s="4">
        <v>344</v>
      </c>
      <c r="J2727" s="6">
        <v>1937.5</v>
      </c>
      <c r="K2727" s="4">
        <v>0.43099999999999999</v>
      </c>
      <c r="L2727" s="4" t="s">
        <v>19</v>
      </c>
      <c r="M2727" s="4">
        <f>Inventory[[#This Row],[Daily_Demand]]*Inventory[[#This Row],[Lead_Time_Days]]</f>
        <v>2496</v>
      </c>
      <c r="N2727" s="4">
        <f>MAX(0, Inventory[[#This Row],[Demand_Duration_Lead_time]]+Inventory[[#This Row],[Safety_Stock]]-Inventory[[#This Row],[Current_Inventory]])</f>
        <v>2394</v>
      </c>
      <c r="O27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27" s="8">
        <f>Inventory[[#This Row],[Current_Inventory]]*Inventory[[#This Row],[Unit_Cost]]</f>
        <v>517312.5</v>
      </c>
      <c r="Q2727" t="str">
        <f>IF(Inventory[[#This Row],[Stockout_Risk_Score]] &gt;= 0.8, "Critical",
   IF(Inventory[[#This Row],[Stockout_Risk_Score]] &gt;= 0.6, "High",
      IF(Inventory[[#This Row],[Stockout_Risk_Score]] &gt;= 0.3, "Medium", "Low")
   )
)</f>
        <v>Medium</v>
      </c>
      <c r="R2727">
        <f>Inventory[[#This Row],[Lead_Time_Days]]*0.8</f>
        <v>10.4</v>
      </c>
      <c r="S2727">
        <f>MAX(0,Inventory[[#This Row],[Daily_Demand]]*Inventory[[#This Row],[Adj_Lead_Time]]+Inventory[[#This Row],[Safety_Stock]]-Inventory[[#This Row],[Current_Inventory]])</f>
        <v>1894.8000000000002</v>
      </c>
    </row>
    <row r="2728" spans="1:19" x14ac:dyDescent="0.25">
      <c r="A2728">
        <v>2727</v>
      </c>
      <c r="B2728" t="s">
        <v>2749</v>
      </c>
      <c r="C2728" s="4" t="s">
        <v>41</v>
      </c>
      <c r="D2728" t="s">
        <v>14</v>
      </c>
      <c r="E2728" s="4">
        <v>25</v>
      </c>
      <c r="F2728" s="4">
        <v>13</v>
      </c>
      <c r="G2728" s="4">
        <v>785</v>
      </c>
      <c r="H2728" s="4">
        <v>181</v>
      </c>
      <c r="I2728" s="4">
        <v>337</v>
      </c>
      <c r="J2728" s="6">
        <v>955.06</v>
      </c>
      <c r="K2728" s="4">
        <v>0.22900000000000001</v>
      </c>
      <c r="L2728" s="4" t="s">
        <v>27</v>
      </c>
      <c r="M2728" s="4">
        <f>Inventory[[#This Row],[Daily_Demand]]*Inventory[[#This Row],[Lead_Time_Days]]</f>
        <v>325</v>
      </c>
      <c r="N2728" s="4">
        <f>MAX(0, Inventory[[#This Row],[Demand_Duration_Lead_time]]+Inventory[[#This Row],[Safety_Stock]]-Inventory[[#This Row],[Current_Inventory]])</f>
        <v>0</v>
      </c>
      <c r="O27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28" s="8">
        <f>Inventory[[#This Row],[Current_Inventory]]*Inventory[[#This Row],[Unit_Cost]]</f>
        <v>749722.1</v>
      </c>
      <c r="Q2728" t="str">
        <f>IF(Inventory[[#This Row],[Stockout_Risk_Score]] &gt;= 0.8, "Critical",
   IF(Inventory[[#This Row],[Stockout_Risk_Score]] &gt;= 0.6, "High",
      IF(Inventory[[#This Row],[Stockout_Risk_Score]] &gt;= 0.3, "Medium", "Low")
   )
)</f>
        <v>Low</v>
      </c>
      <c r="R2728">
        <f>Inventory[[#This Row],[Lead_Time_Days]]*0.8</f>
        <v>10.4</v>
      </c>
      <c r="S2728">
        <f>MAX(0,Inventory[[#This Row],[Daily_Demand]]*Inventory[[#This Row],[Adj_Lead_Time]]+Inventory[[#This Row],[Safety_Stock]]-Inventory[[#This Row],[Current_Inventory]])</f>
        <v>0</v>
      </c>
    </row>
    <row r="2729" spans="1:19" x14ac:dyDescent="0.25">
      <c r="A2729">
        <v>2728</v>
      </c>
      <c r="B2729" t="s">
        <v>2750</v>
      </c>
      <c r="C2729" s="4" t="s">
        <v>21</v>
      </c>
      <c r="D2729" t="s">
        <v>18</v>
      </c>
      <c r="E2729" s="4">
        <v>149</v>
      </c>
      <c r="F2729" s="4">
        <v>6</v>
      </c>
      <c r="G2729" s="4">
        <v>233</v>
      </c>
      <c r="H2729" s="4">
        <v>79</v>
      </c>
      <c r="I2729" s="4">
        <v>303</v>
      </c>
      <c r="J2729" s="6">
        <v>1300.58</v>
      </c>
      <c r="K2729" s="4">
        <v>0.92300000000000004</v>
      </c>
      <c r="L2729" s="4" t="s">
        <v>19</v>
      </c>
      <c r="M2729" s="4">
        <f>Inventory[[#This Row],[Daily_Demand]]*Inventory[[#This Row],[Lead_Time_Days]]</f>
        <v>894</v>
      </c>
      <c r="N2729" s="4">
        <f>MAX(0, Inventory[[#This Row],[Demand_Duration_Lead_time]]+Inventory[[#This Row],[Safety_Stock]]-Inventory[[#This Row],[Current_Inventory]])</f>
        <v>740</v>
      </c>
      <c r="O27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29" s="8">
        <f>Inventory[[#This Row],[Current_Inventory]]*Inventory[[#This Row],[Unit_Cost]]</f>
        <v>303035.13999999996</v>
      </c>
      <c r="Q2729" t="str">
        <f>IF(Inventory[[#This Row],[Stockout_Risk_Score]] &gt;= 0.8, "Critical",
   IF(Inventory[[#This Row],[Stockout_Risk_Score]] &gt;= 0.6, "High",
      IF(Inventory[[#This Row],[Stockout_Risk_Score]] &gt;= 0.3, "Medium", "Low")
   )
)</f>
        <v>Critical</v>
      </c>
      <c r="R2729">
        <f>Inventory[[#This Row],[Lead_Time_Days]]*0.8</f>
        <v>4.8000000000000007</v>
      </c>
      <c r="S2729">
        <f>MAX(0,Inventory[[#This Row],[Daily_Demand]]*Inventory[[#This Row],[Adj_Lead_Time]]+Inventory[[#This Row],[Safety_Stock]]-Inventory[[#This Row],[Current_Inventory]])</f>
        <v>561.20000000000016</v>
      </c>
    </row>
    <row r="2730" spans="1:19" x14ac:dyDescent="0.25">
      <c r="A2730">
        <v>2729</v>
      </c>
      <c r="B2730" t="s">
        <v>2751</v>
      </c>
      <c r="C2730" s="4" t="s">
        <v>26</v>
      </c>
      <c r="D2730" t="s">
        <v>18</v>
      </c>
      <c r="E2730" s="4">
        <v>150</v>
      </c>
      <c r="F2730" s="4">
        <v>12</v>
      </c>
      <c r="G2730" s="4">
        <v>783</v>
      </c>
      <c r="H2730" s="4">
        <v>80</v>
      </c>
      <c r="I2730" s="4">
        <v>134</v>
      </c>
      <c r="J2730" s="6">
        <v>777.47</v>
      </c>
      <c r="K2730" s="4">
        <v>0.318</v>
      </c>
      <c r="L2730" s="4" t="s">
        <v>27</v>
      </c>
      <c r="M2730" s="4">
        <f>Inventory[[#This Row],[Daily_Demand]]*Inventory[[#This Row],[Lead_Time_Days]]</f>
        <v>1800</v>
      </c>
      <c r="N2730" s="4">
        <f>MAX(0, Inventory[[#This Row],[Demand_Duration_Lead_time]]+Inventory[[#This Row],[Safety_Stock]]-Inventory[[#This Row],[Current_Inventory]])</f>
        <v>1097</v>
      </c>
      <c r="O27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30" s="8">
        <f>Inventory[[#This Row],[Current_Inventory]]*Inventory[[#This Row],[Unit_Cost]]</f>
        <v>608759.01</v>
      </c>
      <c r="Q2730" t="str">
        <f>IF(Inventory[[#This Row],[Stockout_Risk_Score]] &gt;= 0.8, "Critical",
   IF(Inventory[[#This Row],[Stockout_Risk_Score]] &gt;= 0.6, "High",
      IF(Inventory[[#This Row],[Stockout_Risk_Score]] &gt;= 0.3, "Medium", "Low")
   )
)</f>
        <v>Medium</v>
      </c>
      <c r="R2730">
        <f>Inventory[[#This Row],[Lead_Time_Days]]*0.8</f>
        <v>9.6000000000000014</v>
      </c>
      <c r="S2730">
        <f>MAX(0,Inventory[[#This Row],[Daily_Demand]]*Inventory[[#This Row],[Adj_Lead_Time]]+Inventory[[#This Row],[Safety_Stock]]-Inventory[[#This Row],[Current_Inventory]])</f>
        <v>737.00000000000023</v>
      </c>
    </row>
    <row r="2731" spans="1:19" x14ac:dyDescent="0.25">
      <c r="A2731">
        <v>2730</v>
      </c>
      <c r="B2731" t="s">
        <v>2752</v>
      </c>
      <c r="C2731" s="4" t="s">
        <v>26</v>
      </c>
      <c r="D2731" t="s">
        <v>18</v>
      </c>
      <c r="E2731" s="4">
        <v>189</v>
      </c>
      <c r="F2731" s="4">
        <v>11</v>
      </c>
      <c r="G2731" s="4">
        <v>89</v>
      </c>
      <c r="H2731" s="4">
        <v>264</v>
      </c>
      <c r="I2731" s="4">
        <v>58</v>
      </c>
      <c r="J2731" s="6">
        <v>1290.8399999999999</v>
      </c>
      <c r="K2731" s="4">
        <v>0.56699999999999995</v>
      </c>
      <c r="L2731" s="4" t="s">
        <v>19</v>
      </c>
      <c r="M2731" s="4">
        <f>Inventory[[#This Row],[Daily_Demand]]*Inventory[[#This Row],[Lead_Time_Days]]</f>
        <v>2079</v>
      </c>
      <c r="N2731" s="4">
        <f>MAX(0, Inventory[[#This Row],[Demand_Duration_Lead_time]]+Inventory[[#This Row],[Safety_Stock]]-Inventory[[#This Row],[Current_Inventory]])</f>
        <v>2254</v>
      </c>
      <c r="O27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31" s="8">
        <f>Inventory[[#This Row],[Current_Inventory]]*Inventory[[#This Row],[Unit_Cost]]</f>
        <v>114884.76</v>
      </c>
      <c r="Q2731" t="str">
        <f>IF(Inventory[[#This Row],[Stockout_Risk_Score]] &gt;= 0.8, "Critical",
   IF(Inventory[[#This Row],[Stockout_Risk_Score]] &gt;= 0.6, "High",
      IF(Inventory[[#This Row],[Stockout_Risk_Score]] &gt;= 0.3, "Medium", "Low")
   )
)</f>
        <v>Medium</v>
      </c>
      <c r="R2731">
        <f>Inventory[[#This Row],[Lead_Time_Days]]*0.8</f>
        <v>8.8000000000000007</v>
      </c>
      <c r="S2731">
        <f>MAX(0,Inventory[[#This Row],[Daily_Demand]]*Inventory[[#This Row],[Adj_Lead_Time]]+Inventory[[#This Row],[Safety_Stock]]-Inventory[[#This Row],[Current_Inventory]])</f>
        <v>1838.2</v>
      </c>
    </row>
    <row r="2732" spans="1:19" x14ac:dyDescent="0.25">
      <c r="A2732">
        <v>2731</v>
      </c>
      <c r="B2732" t="s">
        <v>2753</v>
      </c>
      <c r="C2732" s="4" t="s">
        <v>21</v>
      </c>
      <c r="D2732" t="s">
        <v>22</v>
      </c>
      <c r="E2732" s="4">
        <v>123</v>
      </c>
      <c r="F2732" s="4">
        <v>4</v>
      </c>
      <c r="G2732" s="4">
        <v>765</v>
      </c>
      <c r="H2732" s="4">
        <v>140</v>
      </c>
      <c r="I2732" s="4">
        <v>99</v>
      </c>
      <c r="J2732" s="6">
        <v>1454.19</v>
      </c>
      <c r="K2732" s="4">
        <v>0.14899999999999999</v>
      </c>
      <c r="L2732" s="4" t="s">
        <v>19</v>
      </c>
      <c r="M2732" s="4">
        <f>Inventory[[#This Row],[Daily_Demand]]*Inventory[[#This Row],[Lead_Time_Days]]</f>
        <v>492</v>
      </c>
      <c r="N2732" s="4">
        <f>MAX(0, Inventory[[#This Row],[Demand_Duration_Lead_time]]+Inventory[[#This Row],[Safety_Stock]]-Inventory[[#This Row],[Current_Inventory]])</f>
        <v>0</v>
      </c>
      <c r="O27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32" s="8">
        <f>Inventory[[#This Row],[Current_Inventory]]*Inventory[[#This Row],[Unit_Cost]]</f>
        <v>1112455.3500000001</v>
      </c>
      <c r="Q2732" t="str">
        <f>IF(Inventory[[#This Row],[Stockout_Risk_Score]] &gt;= 0.8, "Critical",
   IF(Inventory[[#This Row],[Stockout_Risk_Score]] &gt;= 0.6, "High",
      IF(Inventory[[#This Row],[Stockout_Risk_Score]] &gt;= 0.3, "Medium", "Low")
   )
)</f>
        <v>Low</v>
      </c>
      <c r="R2732">
        <f>Inventory[[#This Row],[Lead_Time_Days]]*0.8</f>
        <v>3.2</v>
      </c>
      <c r="S2732">
        <f>MAX(0,Inventory[[#This Row],[Daily_Demand]]*Inventory[[#This Row],[Adj_Lead_Time]]+Inventory[[#This Row],[Safety_Stock]]-Inventory[[#This Row],[Current_Inventory]])</f>
        <v>0</v>
      </c>
    </row>
    <row r="2733" spans="1:19" x14ac:dyDescent="0.25">
      <c r="A2733">
        <v>2732</v>
      </c>
      <c r="B2733" t="s">
        <v>2754</v>
      </c>
      <c r="C2733" s="4" t="s">
        <v>41</v>
      </c>
      <c r="D2733" t="s">
        <v>18</v>
      </c>
      <c r="E2733" s="4">
        <v>169</v>
      </c>
      <c r="F2733" s="4">
        <v>10</v>
      </c>
      <c r="G2733" s="4">
        <v>348</v>
      </c>
      <c r="H2733" s="4">
        <v>58</v>
      </c>
      <c r="I2733" s="4">
        <v>50</v>
      </c>
      <c r="J2733" s="6">
        <v>1268.08</v>
      </c>
      <c r="K2733" s="4">
        <v>0.434</v>
      </c>
      <c r="L2733" s="4" t="s">
        <v>15</v>
      </c>
      <c r="M2733" s="4">
        <f>Inventory[[#This Row],[Daily_Demand]]*Inventory[[#This Row],[Lead_Time_Days]]</f>
        <v>1690</v>
      </c>
      <c r="N2733" s="4">
        <f>MAX(0, Inventory[[#This Row],[Demand_Duration_Lead_time]]+Inventory[[#This Row],[Safety_Stock]]-Inventory[[#This Row],[Current_Inventory]])</f>
        <v>1400</v>
      </c>
      <c r="O27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33" s="8">
        <f>Inventory[[#This Row],[Current_Inventory]]*Inventory[[#This Row],[Unit_Cost]]</f>
        <v>441291.83999999997</v>
      </c>
      <c r="Q2733" t="str">
        <f>IF(Inventory[[#This Row],[Stockout_Risk_Score]] &gt;= 0.8, "Critical",
   IF(Inventory[[#This Row],[Stockout_Risk_Score]] &gt;= 0.6, "High",
      IF(Inventory[[#This Row],[Stockout_Risk_Score]] &gt;= 0.3, "Medium", "Low")
   )
)</f>
        <v>Medium</v>
      </c>
      <c r="R2733">
        <f>Inventory[[#This Row],[Lead_Time_Days]]*0.8</f>
        <v>8</v>
      </c>
      <c r="S2733">
        <f>MAX(0,Inventory[[#This Row],[Daily_Demand]]*Inventory[[#This Row],[Adj_Lead_Time]]+Inventory[[#This Row],[Safety_Stock]]-Inventory[[#This Row],[Current_Inventory]])</f>
        <v>1062</v>
      </c>
    </row>
    <row r="2734" spans="1:19" x14ac:dyDescent="0.25">
      <c r="A2734">
        <v>2733</v>
      </c>
      <c r="B2734" t="s">
        <v>2755</v>
      </c>
      <c r="C2734" s="4" t="s">
        <v>41</v>
      </c>
      <c r="D2734" t="s">
        <v>22</v>
      </c>
      <c r="E2734" s="4">
        <v>64</v>
      </c>
      <c r="F2734" s="4">
        <v>12</v>
      </c>
      <c r="G2734" s="4">
        <v>35</v>
      </c>
      <c r="H2734" s="4">
        <v>30</v>
      </c>
      <c r="I2734" s="4">
        <v>53</v>
      </c>
      <c r="J2734" s="6">
        <v>1053.4000000000001</v>
      </c>
      <c r="K2734" s="4">
        <v>0.90400000000000003</v>
      </c>
      <c r="L2734" s="4" t="s">
        <v>19</v>
      </c>
      <c r="M2734" s="4">
        <f>Inventory[[#This Row],[Daily_Demand]]*Inventory[[#This Row],[Lead_Time_Days]]</f>
        <v>768</v>
      </c>
      <c r="N2734" s="4">
        <f>MAX(0, Inventory[[#This Row],[Demand_Duration_Lead_time]]+Inventory[[#This Row],[Safety_Stock]]-Inventory[[#This Row],[Current_Inventory]])</f>
        <v>763</v>
      </c>
      <c r="O27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34" s="8">
        <f>Inventory[[#This Row],[Current_Inventory]]*Inventory[[#This Row],[Unit_Cost]]</f>
        <v>36869</v>
      </c>
      <c r="Q2734" t="str">
        <f>IF(Inventory[[#This Row],[Stockout_Risk_Score]] &gt;= 0.8, "Critical",
   IF(Inventory[[#This Row],[Stockout_Risk_Score]] &gt;= 0.6, "High",
      IF(Inventory[[#This Row],[Stockout_Risk_Score]] &gt;= 0.3, "Medium", "Low")
   )
)</f>
        <v>Critical</v>
      </c>
      <c r="R2734">
        <f>Inventory[[#This Row],[Lead_Time_Days]]*0.8</f>
        <v>9.6000000000000014</v>
      </c>
      <c r="S2734">
        <f>MAX(0,Inventory[[#This Row],[Daily_Demand]]*Inventory[[#This Row],[Adj_Lead_Time]]+Inventory[[#This Row],[Safety_Stock]]-Inventory[[#This Row],[Current_Inventory]])</f>
        <v>609.40000000000009</v>
      </c>
    </row>
    <row r="2735" spans="1:19" x14ac:dyDescent="0.25">
      <c r="A2735">
        <v>2734</v>
      </c>
      <c r="B2735" t="s">
        <v>2756</v>
      </c>
      <c r="C2735" s="4" t="s">
        <v>17</v>
      </c>
      <c r="D2735" t="s">
        <v>22</v>
      </c>
      <c r="E2735" s="4">
        <v>170</v>
      </c>
      <c r="F2735" s="4">
        <v>2</v>
      </c>
      <c r="G2735" s="4">
        <v>506</v>
      </c>
      <c r="H2735" s="4">
        <v>229</v>
      </c>
      <c r="I2735" s="4">
        <v>53</v>
      </c>
      <c r="J2735" s="6">
        <v>635.22</v>
      </c>
      <c r="K2735" s="4">
        <v>0.995</v>
      </c>
      <c r="L2735" s="4" t="s">
        <v>19</v>
      </c>
      <c r="M2735" s="4">
        <f>Inventory[[#This Row],[Daily_Demand]]*Inventory[[#This Row],[Lead_Time_Days]]</f>
        <v>340</v>
      </c>
      <c r="N2735" s="4">
        <f>MAX(0, Inventory[[#This Row],[Demand_Duration_Lead_time]]+Inventory[[#This Row],[Safety_Stock]]-Inventory[[#This Row],[Current_Inventory]])</f>
        <v>63</v>
      </c>
      <c r="O27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35" s="8">
        <f>Inventory[[#This Row],[Current_Inventory]]*Inventory[[#This Row],[Unit_Cost]]</f>
        <v>321421.32</v>
      </c>
      <c r="Q2735" t="str">
        <f>IF(Inventory[[#This Row],[Stockout_Risk_Score]] &gt;= 0.8, "Critical",
   IF(Inventory[[#This Row],[Stockout_Risk_Score]] &gt;= 0.6, "High",
      IF(Inventory[[#This Row],[Stockout_Risk_Score]] &gt;= 0.3, "Medium", "Low")
   )
)</f>
        <v>Critical</v>
      </c>
      <c r="R2735">
        <f>Inventory[[#This Row],[Lead_Time_Days]]*0.8</f>
        <v>1.6</v>
      </c>
      <c r="S2735">
        <f>MAX(0,Inventory[[#This Row],[Daily_Demand]]*Inventory[[#This Row],[Adj_Lead_Time]]+Inventory[[#This Row],[Safety_Stock]]-Inventory[[#This Row],[Current_Inventory]])</f>
        <v>0</v>
      </c>
    </row>
    <row r="2736" spans="1:19" x14ac:dyDescent="0.25">
      <c r="A2736">
        <v>2735</v>
      </c>
      <c r="B2736" t="s">
        <v>2757</v>
      </c>
      <c r="C2736" s="4" t="s">
        <v>13</v>
      </c>
      <c r="D2736" t="s">
        <v>22</v>
      </c>
      <c r="E2736" s="4">
        <v>144</v>
      </c>
      <c r="F2736" s="4">
        <v>5</v>
      </c>
      <c r="G2736" s="4">
        <v>193</v>
      </c>
      <c r="H2736" s="4">
        <v>196</v>
      </c>
      <c r="I2736" s="4">
        <v>139</v>
      </c>
      <c r="J2736" s="6">
        <v>1305.5</v>
      </c>
      <c r="K2736" s="4">
        <v>0.36199999999999999</v>
      </c>
      <c r="L2736" s="4" t="s">
        <v>27</v>
      </c>
      <c r="M2736" s="4">
        <f>Inventory[[#This Row],[Daily_Demand]]*Inventory[[#This Row],[Lead_Time_Days]]</f>
        <v>720</v>
      </c>
      <c r="N2736" s="4">
        <f>MAX(0, Inventory[[#This Row],[Demand_Duration_Lead_time]]+Inventory[[#This Row],[Safety_Stock]]-Inventory[[#This Row],[Current_Inventory]])</f>
        <v>723</v>
      </c>
      <c r="O27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36" s="8">
        <f>Inventory[[#This Row],[Current_Inventory]]*Inventory[[#This Row],[Unit_Cost]]</f>
        <v>251961.5</v>
      </c>
      <c r="Q2736" t="str">
        <f>IF(Inventory[[#This Row],[Stockout_Risk_Score]] &gt;= 0.8, "Critical",
   IF(Inventory[[#This Row],[Stockout_Risk_Score]] &gt;= 0.6, "High",
      IF(Inventory[[#This Row],[Stockout_Risk_Score]] &gt;= 0.3, "Medium", "Low")
   )
)</f>
        <v>Medium</v>
      </c>
      <c r="R2736">
        <f>Inventory[[#This Row],[Lead_Time_Days]]*0.8</f>
        <v>4</v>
      </c>
      <c r="S2736">
        <f>MAX(0,Inventory[[#This Row],[Daily_Demand]]*Inventory[[#This Row],[Adj_Lead_Time]]+Inventory[[#This Row],[Safety_Stock]]-Inventory[[#This Row],[Current_Inventory]])</f>
        <v>579</v>
      </c>
    </row>
    <row r="2737" spans="1:19" x14ac:dyDescent="0.25">
      <c r="A2737">
        <v>2736</v>
      </c>
      <c r="B2737" t="s">
        <v>2758</v>
      </c>
      <c r="C2737" s="4" t="s">
        <v>21</v>
      </c>
      <c r="D2737" t="s">
        <v>22</v>
      </c>
      <c r="E2737" s="4">
        <v>117</v>
      </c>
      <c r="F2737" s="4">
        <v>11</v>
      </c>
      <c r="G2737" s="4">
        <v>718</v>
      </c>
      <c r="H2737" s="4">
        <v>41</v>
      </c>
      <c r="I2737" s="4">
        <v>211</v>
      </c>
      <c r="J2737" s="6">
        <v>1821.44</v>
      </c>
      <c r="K2737" s="4">
        <v>0.154</v>
      </c>
      <c r="L2737" s="4" t="s">
        <v>15</v>
      </c>
      <c r="M2737" s="4">
        <f>Inventory[[#This Row],[Daily_Demand]]*Inventory[[#This Row],[Lead_Time_Days]]</f>
        <v>1287</v>
      </c>
      <c r="N2737" s="4">
        <f>MAX(0, Inventory[[#This Row],[Demand_Duration_Lead_time]]+Inventory[[#This Row],[Safety_Stock]]-Inventory[[#This Row],[Current_Inventory]])</f>
        <v>610</v>
      </c>
      <c r="O27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37" s="8">
        <f>Inventory[[#This Row],[Current_Inventory]]*Inventory[[#This Row],[Unit_Cost]]</f>
        <v>1307793.9199999999</v>
      </c>
      <c r="Q2737" t="str">
        <f>IF(Inventory[[#This Row],[Stockout_Risk_Score]] &gt;= 0.8, "Critical",
   IF(Inventory[[#This Row],[Stockout_Risk_Score]] &gt;= 0.6, "High",
      IF(Inventory[[#This Row],[Stockout_Risk_Score]] &gt;= 0.3, "Medium", "Low")
   )
)</f>
        <v>Low</v>
      </c>
      <c r="R2737">
        <f>Inventory[[#This Row],[Lead_Time_Days]]*0.8</f>
        <v>8.8000000000000007</v>
      </c>
      <c r="S2737">
        <f>MAX(0,Inventory[[#This Row],[Daily_Demand]]*Inventory[[#This Row],[Adj_Lead_Time]]+Inventory[[#This Row],[Safety_Stock]]-Inventory[[#This Row],[Current_Inventory]])</f>
        <v>352.60000000000014</v>
      </c>
    </row>
    <row r="2738" spans="1:19" x14ac:dyDescent="0.25">
      <c r="A2738">
        <v>2737</v>
      </c>
      <c r="B2738" t="s">
        <v>2759</v>
      </c>
      <c r="C2738" s="4" t="s">
        <v>21</v>
      </c>
      <c r="D2738" t="s">
        <v>18</v>
      </c>
      <c r="E2738" s="4">
        <v>133</v>
      </c>
      <c r="F2738" s="4">
        <v>7</v>
      </c>
      <c r="G2738" s="4">
        <v>756</v>
      </c>
      <c r="H2738" s="4">
        <v>212</v>
      </c>
      <c r="I2738" s="4">
        <v>204</v>
      </c>
      <c r="J2738" s="6">
        <v>63.48</v>
      </c>
      <c r="K2738" s="4">
        <v>0.314</v>
      </c>
      <c r="L2738" s="4" t="s">
        <v>15</v>
      </c>
      <c r="M2738" s="4">
        <f>Inventory[[#This Row],[Daily_Demand]]*Inventory[[#This Row],[Lead_Time_Days]]</f>
        <v>931</v>
      </c>
      <c r="N2738" s="4">
        <f>MAX(0, Inventory[[#This Row],[Demand_Duration_Lead_time]]+Inventory[[#This Row],[Safety_Stock]]-Inventory[[#This Row],[Current_Inventory]])</f>
        <v>387</v>
      </c>
      <c r="O27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38" s="8">
        <f>Inventory[[#This Row],[Current_Inventory]]*Inventory[[#This Row],[Unit_Cost]]</f>
        <v>47990.879999999997</v>
      </c>
      <c r="Q2738" t="str">
        <f>IF(Inventory[[#This Row],[Stockout_Risk_Score]] &gt;= 0.8, "Critical",
   IF(Inventory[[#This Row],[Stockout_Risk_Score]] &gt;= 0.6, "High",
      IF(Inventory[[#This Row],[Stockout_Risk_Score]] &gt;= 0.3, "Medium", "Low")
   )
)</f>
        <v>Medium</v>
      </c>
      <c r="R2738">
        <f>Inventory[[#This Row],[Lead_Time_Days]]*0.8</f>
        <v>5.6000000000000005</v>
      </c>
      <c r="S2738">
        <f>MAX(0,Inventory[[#This Row],[Daily_Demand]]*Inventory[[#This Row],[Adj_Lead_Time]]+Inventory[[#This Row],[Safety_Stock]]-Inventory[[#This Row],[Current_Inventory]])</f>
        <v>200.80000000000007</v>
      </c>
    </row>
    <row r="2739" spans="1:19" x14ac:dyDescent="0.25">
      <c r="A2739">
        <v>2738</v>
      </c>
      <c r="B2739" t="s">
        <v>2760</v>
      </c>
      <c r="C2739" s="4" t="s">
        <v>21</v>
      </c>
      <c r="D2739" t="s">
        <v>14</v>
      </c>
      <c r="E2739" s="4">
        <v>62</v>
      </c>
      <c r="F2739" s="4">
        <v>10</v>
      </c>
      <c r="G2739" s="4">
        <v>293</v>
      </c>
      <c r="H2739" s="4">
        <v>285</v>
      </c>
      <c r="I2739" s="4">
        <v>64</v>
      </c>
      <c r="J2739" s="6">
        <v>311.16000000000003</v>
      </c>
      <c r="K2739" s="4">
        <v>0.32700000000000001</v>
      </c>
      <c r="L2739" s="4" t="s">
        <v>27</v>
      </c>
      <c r="M2739" s="4">
        <f>Inventory[[#This Row],[Daily_Demand]]*Inventory[[#This Row],[Lead_Time_Days]]</f>
        <v>620</v>
      </c>
      <c r="N2739" s="4">
        <f>MAX(0, Inventory[[#This Row],[Demand_Duration_Lead_time]]+Inventory[[#This Row],[Safety_Stock]]-Inventory[[#This Row],[Current_Inventory]])</f>
        <v>612</v>
      </c>
      <c r="O27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39" s="8">
        <f>Inventory[[#This Row],[Current_Inventory]]*Inventory[[#This Row],[Unit_Cost]]</f>
        <v>91169.88</v>
      </c>
      <c r="Q2739" t="str">
        <f>IF(Inventory[[#This Row],[Stockout_Risk_Score]] &gt;= 0.8, "Critical",
   IF(Inventory[[#This Row],[Stockout_Risk_Score]] &gt;= 0.6, "High",
      IF(Inventory[[#This Row],[Stockout_Risk_Score]] &gt;= 0.3, "Medium", "Low")
   )
)</f>
        <v>Medium</v>
      </c>
      <c r="R2739">
        <f>Inventory[[#This Row],[Lead_Time_Days]]*0.8</f>
        <v>8</v>
      </c>
      <c r="S2739">
        <f>MAX(0,Inventory[[#This Row],[Daily_Demand]]*Inventory[[#This Row],[Adj_Lead_Time]]+Inventory[[#This Row],[Safety_Stock]]-Inventory[[#This Row],[Current_Inventory]])</f>
        <v>488</v>
      </c>
    </row>
    <row r="2740" spans="1:19" x14ac:dyDescent="0.25">
      <c r="A2740">
        <v>2739</v>
      </c>
      <c r="B2740" t="s">
        <v>2761</v>
      </c>
      <c r="C2740" s="4" t="s">
        <v>41</v>
      </c>
      <c r="D2740" t="s">
        <v>14</v>
      </c>
      <c r="E2740" s="4">
        <v>7</v>
      </c>
      <c r="F2740" s="4">
        <v>4</v>
      </c>
      <c r="G2740" s="4">
        <v>543</v>
      </c>
      <c r="H2740" s="4">
        <v>251</v>
      </c>
      <c r="I2740" s="4">
        <v>81</v>
      </c>
      <c r="J2740" s="6">
        <v>283.56</v>
      </c>
      <c r="K2740" s="4">
        <v>0.64500000000000002</v>
      </c>
      <c r="L2740" s="4" t="s">
        <v>19</v>
      </c>
      <c r="M2740" s="4">
        <f>Inventory[[#This Row],[Daily_Demand]]*Inventory[[#This Row],[Lead_Time_Days]]</f>
        <v>28</v>
      </c>
      <c r="N2740" s="4">
        <f>MAX(0, Inventory[[#This Row],[Demand_Duration_Lead_time]]+Inventory[[#This Row],[Safety_Stock]]-Inventory[[#This Row],[Current_Inventory]])</f>
        <v>0</v>
      </c>
      <c r="O27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40" s="8">
        <f>Inventory[[#This Row],[Current_Inventory]]*Inventory[[#This Row],[Unit_Cost]]</f>
        <v>153973.07999999999</v>
      </c>
      <c r="Q2740" t="str">
        <f>IF(Inventory[[#This Row],[Stockout_Risk_Score]] &gt;= 0.8, "Critical",
   IF(Inventory[[#This Row],[Stockout_Risk_Score]] &gt;= 0.6, "High",
      IF(Inventory[[#This Row],[Stockout_Risk_Score]] &gt;= 0.3, "Medium", "Low")
   )
)</f>
        <v>High</v>
      </c>
      <c r="R2740">
        <f>Inventory[[#This Row],[Lead_Time_Days]]*0.8</f>
        <v>3.2</v>
      </c>
      <c r="S2740">
        <f>MAX(0,Inventory[[#This Row],[Daily_Demand]]*Inventory[[#This Row],[Adj_Lead_Time]]+Inventory[[#This Row],[Safety_Stock]]-Inventory[[#This Row],[Current_Inventory]])</f>
        <v>0</v>
      </c>
    </row>
    <row r="2741" spans="1:19" x14ac:dyDescent="0.25">
      <c r="A2741">
        <v>2740</v>
      </c>
      <c r="B2741" t="s">
        <v>2762</v>
      </c>
      <c r="C2741" s="4" t="s">
        <v>13</v>
      </c>
      <c r="D2741" t="s">
        <v>14</v>
      </c>
      <c r="E2741" s="4">
        <v>195</v>
      </c>
      <c r="F2741" s="4">
        <v>4</v>
      </c>
      <c r="G2741" s="4">
        <v>238</v>
      </c>
      <c r="H2741" s="4">
        <v>25</v>
      </c>
      <c r="I2741" s="4">
        <v>112</v>
      </c>
      <c r="J2741" s="6">
        <v>1850.25</v>
      </c>
      <c r="K2741" s="4">
        <v>0.496</v>
      </c>
      <c r="L2741" s="4" t="s">
        <v>27</v>
      </c>
      <c r="M2741" s="4">
        <f>Inventory[[#This Row],[Daily_Demand]]*Inventory[[#This Row],[Lead_Time_Days]]</f>
        <v>780</v>
      </c>
      <c r="N2741" s="4">
        <f>MAX(0, Inventory[[#This Row],[Demand_Duration_Lead_time]]+Inventory[[#This Row],[Safety_Stock]]-Inventory[[#This Row],[Current_Inventory]])</f>
        <v>567</v>
      </c>
      <c r="O27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41" s="8">
        <f>Inventory[[#This Row],[Current_Inventory]]*Inventory[[#This Row],[Unit_Cost]]</f>
        <v>440359.5</v>
      </c>
      <c r="Q2741" t="str">
        <f>IF(Inventory[[#This Row],[Stockout_Risk_Score]] &gt;= 0.8, "Critical",
   IF(Inventory[[#This Row],[Stockout_Risk_Score]] &gt;= 0.6, "High",
      IF(Inventory[[#This Row],[Stockout_Risk_Score]] &gt;= 0.3, "Medium", "Low")
   )
)</f>
        <v>Medium</v>
      </c>
      <c r="R2741">
        <f>Inventory[[#This Row],[Lead_Time_Days]]*0.8</f>
        <v>3.2</v>
      </c>
      <c r="S2741">
        <f>MAX(0,Inventory[[#This Row],[Daily_Demand]]*Inventory[[#This Row],[Adj_Lead_Time]]+Inventory[[#This Row],[Safety_Stock]]-Inventory[[#This Row],[Current_Inventory]])</f>
        <v>411</v>
      </c>
    </row>
    <row r="2742" spans="1:19" x14ac:dyDescent="0.25">
      <c r="A2742">
        <v>2741</v>
      </c>
      <c r="B2742" t="s">
        <v>2763</v>
      </c>
      <c r="C2742" s="4" t="s">
        <v>17</v>
      </c>
      <c r="D2742" t="s">
        <v>18</v>
      </c>
      <c r="E2742" s="4">
        <v>153</v>
      </c>
      <c r="F2742" s="4">
        <v>13</v>
      </c>
      <c r="G2742" s="4">
        <v>532</v>
      </c>
      <c r="H2742" s="4">
        <v>182</v>
      </c>
      <c r="I2742" s="4">
        <v>157</v>
      </c>
      <c r="J2742" s="6">
        <v>1342.36</v>
      </c>
      <c r="K2742" s="4">
        <v>0.76800000000000002</v>
      </c>
      <c r="L2742" s="4" t="s">
        <v>19</v>
      </c>
      <c r="M2742" s="4">
        <f>Inventory[[#This Row],[Daily_Demand]]*Inventory[[#This Row],[Lead_Time_Days]]</f>
        <v>1989</v>
      </c>
      <c r="N2742" s="4">
        <f>MAX(0, Inventory[[#This Row],[Demand_Duration_Lead_time]]+Inventory[[#This Row],[Safety_Stock]]-Inventory[[#This Row],[Current_Inventory]])</f>
        <v>1639</v>
      </c>
      <c r="O27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42" s="8">
        <f>Inventory[[#This Row],[Current_Inventory]]*Inventory[[#This Row],[Unit_Cost]]</f>
        <v>714135.5199999999</v>
      </c>
      <c r="Q2742" t="str">
        <f>IF(Inventory[[#This Row],[Stockout_Risk_Score]] &gt;= 0.8, "Critical",
   IF(Inventory[[#This Row],[Stockout_Risk_Score]] &gt;= 0.6, "High",
      IF(Inventory[[#This Row],[Stockout_Risk_Score]] &gt;= 0.3, "Medium", "Low")
   )
)</f>
        <v>High</v>
      </c>
      <c r="R2742">
        <f>Inventory[[#This Row],[Lead_Time_Days]]*0.8</f>
        <v>10.4</v>
      </c>
      <c r="S2742">
        <f>MAX(0,Inventory[[#This Row],[Daily_Demand]]*Inventory[[#This Row],[Adj_Lead_Time]]+Inventory[[#This Row],[Safety_Stock]]-Inventory[[#This Row],[Current_Inventory]])</f>
        <v>1241.2</v>
      </c>
    </row>
    <row r="2743" spans="1:19" x14ac:dyDescent="0.25">
      <c r="A2743">
        <v>2742</v>
      </c>
      <c r="B2743" t="s">
        <v>2764</v>
      </c>
      <c r="C2743" s="4" t="s">
        <v>26</v>
      </c>
      <c r="D2743" t="s">
        <v>14</v>
      </c>
      <c r="E2743" s="4">
        <v>27</v>
      </c>
      <c r="F2743" s="4">
        <v>6</v>
      </c>
      <c r="G2743" s="4">
        <v>418</v>
      </c>
      <c r="H2743" s="4">
        <v>146</v>
      </c>
      <c r="I2743" s="4">
        <v>63</v>
      </c>
      <c r="J2743" s="6">
        <v>1905.99</v>
      </c>
      <c r="K2743" s="4">
        <v>0.70099999999999996</v>
      </c>
      <c r="L2743" s="4" t="s">
        <v>19</v>
      </c>
      <c r="M2743" s="4">
        <f>Inventory[[#This Row],[Daily_Demand]]*Inventory[[#This Row],[Lead_Time_Days]]</f>
        <v>162</v>
      </c>
      <c r="N2743" s="4">
        <f>MAX(0, Inventory[[#This Row],[Demand_Duration_Lead_time]]+Inventory[[#This Row],[Safety_Stock]]-Inventory[[#This Row],[Current_Inventory]])</f>
        <v>0</v>
      </c>
      <c r="O27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43" s="8">
        <f>Inventory[[#This Row],[Current_Inventory]]*Inventory[[#This Row],[Unit_Cost]]</f>
        <v>796703.82</v>
      </c>
      <c r="Q2743" t="str">
        <f>IF(Inventory[[#This Row],[Stockout_Risk_Score]] &gt;= 0.8, "Critical",
   IF(Inventory[[#This Row],[Stockout_Risk_Score]] &gt;= 0.6, "High",
      IF(Inventory[[#This Row],[Stockout_Risk_Score]] &gt;= 0.3, "Medium", "Low")
   )
)</f>
        <v>High</v>
      </c>
      <c r="R2743">
        <f>Inventory[[#This Row],[Lead_Time_Days]]*0.8</f>
        <v>4.8000000000000007</v>
      </c>
      <c r="S2743">
        <f>MAX(0,Inventory[[#This Row],[Daily_Demand]]*Inventory[[#This Row],[Adj_Lead_Time]]+Inventory[[#This Row],[Safety_Stock]]-Inventory[[#This Row],[Current_Inventory]])</f>
        <v>0</v>
      </c>
    </row>
    <row r="2744" spans="1:19" x14ac:dyDescent="0.25">
      <c r="A2744">
        <v>2743</v>
      </c>
      <c r="B2744" t="s">
        <v>2765</v>
      </c>
      <c r="C2744" s="4" t="s">
        <v>26</v>
      </c>
      <c r="D2744" t="s">
        <v>18</v>
      </c>
      <c r="E2744" s="4">
        <v>141</v>
      </c>
      <c r="F2744" s="4">
        <v>8</v>
      </c>
      <c r="G2744" s="4">
        <v>130</v>
      </c>
      <c r="H2744" s="4">
        <v>188</v>
      </c>
      <c r="I2744" s="4">
        <v>72</v>
      </c>
      <c r="J2744" s="6">
        <v>1186.49</v>
      </c>
      <c r="K2744" s="4">
        <v>0.251</v>
      </c>
      <c r="L2744" s="4" t="s">
        <v>15</v>
      </c>
      <c r="M2744" s="4">
        <f>Inventory[[#This Row],[Daily_Demand]]*Inventory[[#This Row],[Lead_Time_Days]]</f>
        <v>1128</v>
      </c>
      <c r="N2744" s="4">
        <f>MAX(0, Inventory[[#This Row],[Demand_Duration_Lead_time]]+Inventory[[#This Row],[Safety_Stock]]-Inventory[[#This Row],[Current_Inventory]])</f>
        <v>1186</v>
      </c>
      <c r="O27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44" s="8">
        <f>Inventory[[#This Row],[Current_Inventory]]*Inventory[[#This Row],[Unit_Cost]]</f>
        <v>154243.70000000001</v>
      </c>
      <c r="Q2744" t="str">
        <f>IF(Inventory[[#This Row],[Stockout_Risk_Score]] &gt;= 0.8, "Critical",
   IF(Inventory[[#This Row],[Stockout_Risk_Score]] &gt;= 0.6, "High",
      IF(Inventory[[#This Row],[Stockout_Risk_Score]] &gt;= 0.3, "Medium", "Low")
   )
)</f>
        <v>Low</v>
      </c>
      <c r="R2744">
        <f>Inventory[[#This Row],[Lead_Time_Days]]*0.8</f>
        <v>6.4</v>
      </c>
      <c r="S2744">
        <f>MAX(0,Inventory[[#This Row],[Daily_Demand]]*Inventory[[#This Row],[Adj_Lead_Time]]+Inventory[[#This Row],[Safety_Stock]]-Inventory[[#This Row],[Current_Inventory]])</f>
        <v>960.40000000000009</v>
      </c>
    </row>
    <row r="2745" spans="1:19" x14ac:dyDescent="0.25">
      <c r="A2745">
        <v>2744</v>
      </c>
      <c r="B2745" t="s">
        <v>2766</v>
      </c>
      <c r="C2745" s="4" t="s">
        <v>21</v>
      </c>
      <c r="D2745" t="s">
        <v>18</v>
      </c>
      <c r="E2745" s="4">
        <v>87</v>
      </c>
      <c r="F2745" s="4">
        <v>6</v>
      </c>
      <c r="G2745" s="4">
        <v>483</v>
      </c>
      <c r="H2745" s="4">
        <v>70</v>
      </c>
      <c r="I2745" s="4">
        <v>160</v>
      </c>
      <c r="J2745" s="6">
        <v>950.38</v>
      </c>
      <c r="K2745" s="4">
        <v>0.78400000000000003</v>
      </c>
      <c r="L2745" s="4" t="s">
        <v>19</v>
      </c>
      <c r="M2745" s="4">
        <f>Inventory[[#This Row],[Daily_Demand]]*Inventory[[#This Row],[Lead_Time_Days]]</f>
        <v>522</v>
      </c>
      <c r="N2745" s="4">
        <f>MAX(0, Inventory[[#This Row],[Demand_Duration_Lead_time]]+Inventory[[#This Row],[Safety_Stock]]-Inventory[[#This Row],[Current_Inventory]])</f>
        <v>109</v>
      </c>
      <c r="O27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45" s="8">
        <f>Inventory[[#This Row],[Current_Inventory]]*Inventory[[#This Row],[Unit_Cost]]</f>
        <v>459033.54</v>
      </c>
      <c r="Q2745" t="str">
        <f>IF(Inventory[[#This Row],[Stockout_Risk_Score]] &gt;= 0.8, "Critical",
   IF(Inventory[[#This Row],[Stockout_Risk_Score]] &gt;= 0.6, "High",
      IF(Inventory[[#This Row],[Stockout_Risk_Score]] &gt;= 0.3, "Medium", "Low")
   )
)</f>
        <v>High</v>
      </c>
      <c r="R2745">
        <f>Inventory[[#This Row],[Lead_Time_Days]]*0.8</f>
        <v>4.8000000000000007</v>
      </c>
      <c r="S2745">
        <f>MAX(0,Inventory[[#This Row],[Daily_Demand]]*Inventory[[#This Row],[Adj_Lead_Time]]+Inventory[[#This Row],[Safety_Stock]]-Inventory[[#This Row],[Current_Inventory]])</f>
        <v>4.6000000000000796</v>
      </c>
    </row>
    <row r="2746" spans="1:19" x14ac:dyDescent="0.25">
      <c r="A2746">
        <v>2745</v>
      </c>
      <c r="B2746" t="s">
        <v>2767</v>
      </c>
      <c r="C2746" s="4" t="s">
        <v>13</v>
      </c>
      <c r="D2746" t="s">
        <v>18</v>
      </c>
      <c r="E2746" s="4">
        <v>59</v>
      </c>
      <c r="F2746" s="4">
        <v>12</v>
      </c>
      <c r="G2746" s="4">
        <v>660</v>
      </c>
      <c r="H2746" s="4">
        <v>113</v>
      </c>
      <c r="I2746" s="4">
        <v>370</v>
      </c>
      <c r="J2746" s="6">
        <v>1595.07</v>
      </c>
      <c r="K2746" s="4">
        <v>0.84699999999999998</v>
      </c>
      <c r="L2746" s="4" t="s">
        <v>15</v>
      </c>
      <c r="M2746" s="4">
        <f>Inventory[[#This Row],[Daily_Demand]]*Inventory[[#This Row],[Lead_Time_Days]]</f>
        <v>708</v>
      </c>
      <c r="N2746" s="4">
        <f>MAX(0, Inventory[[#This Row],[Demand_Duration_Lead_time]]+Inventory[[#This Row],[Safety_Stock]]-Inventory[[#This Row],[Current_Inventory]])</f>
        <v>161</v>
      </c>
      <c r="O27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46" s="8">
        <f>Inventory[[#This Row],[Current_Inventory]]*Inventory[[#This Row],[Unit_Cost]]</f>
        <v>1052746.2</v>
      </c>
      <c r="Q2746" t="str">
        <f>IF(Inventory[[#This Row],[Stockout_Risk_Score]] &gt;= 0.8, "Critical",
   IF(Inventory[[#This Row],[Stockout_Risk_Score]] &gt;= 0.6, "High",
      IF(Inventory[[#This Row],[Stockout_Risk_Score]] &gt;= 0.3, "Medium", "Low")
   )
)</f>
        <v>Critical</v>
      </c>
      <c r="R2746">
        <f>Inventory[[#This Row],[Lead_Time_Days]]*0.8</f>
        <v>9.6000000000000014</v>
      </c>
      <c r="S2746">
        <f>MAX(0,Inventory[[#This Row],[Daily_Demand]]*Inventory[[#This Row],[Adj_Lead_Time]]+Inventory[[#This Row],[Safety_Stock]]-Inventory[[#This Row],[Current_Inventory]])</f>
        <v>19.400000000000091</v>
      </c>
    </row>
    <row r="2747" spans="1:19" x14ac:dyDescent="0.25">
      <c r="A2747">
        <v>2746</v>
      </c>
      <c r="B2747" t="s">
        <v>2768</v>
      </c>
      <c r="C2747" s="4" t="s">
        <v>41</v>
      </c>
      <c r="D2747" t="s">
        <v>14</v>
      </c>
      <c r="E2747" s="4">
        <v>114</v>
      </c>
      <c r="F2747" s="4">
        <v>9</v>
      </c>
      <c r="G2747" s="4">
        <v>112</v>
      </c>
      <c r="H2747" s="4">
        <v>204</v>
      </c>
      <c r="I2747" s="4">
        <v>209</v>
      </c>
      <c r="J2747" s="6">
        <v>363.84</v>
      </c>
      <c r="K2747" s="4">
        <v>0.59799999999999998</v>
      </c>
      <c r="L2747" s="4" t="s">
        <v>15</v>
      </c>
      <c r="M2747" s="4">
        <f>Inventory[[#This Row],[Daily_Demand]]*Inventory[[#This Row],[Lead_Time_Days]]</f>
        <v>1026</v>
      </c>
      <c r="N2747" s="4">
        <f>MAX(0, Inventory[[#This Row],[Demand_Duration_Lead_time]]+Inventory[[#This Row],[Safety_Stock]]-Inventory[[#This Row],[Current_Inventory]])</f>
        <v>1118</v>
      </c>
      <c r="O27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47" s="8">
        <f>Inventory[[#This Row],[Current_Inventory]]*Inventory[[#This Row],[Unit_Cost]]</f>
        <v>40750.079999999994</v>
      </c>
      <c r="Q2747" t="str">
        <f>IF(Inventory[[#This Row],[Stockout_Risk_Score]] &gt;= 0.8, "Critical",
   IF(Inventory[[#This Row],[Stockout_Risk_Score]] &gt;= 0.6, "High",
      IF(Inventory[[#This Row],[Stockout_Risk_Score]] &gt;= 0.3, "Medium", "Low")
   )
)</f>
        <v>Medium</v>
      </c>
      <c r="R2747">
        <f>Inventory[[#This Row],[Lead_Time_Days]]*0.8</f>
        <v>7.2</v>
      </c>
      <c r="S2747">
        <f>MAX(0,Inventory[[#This Row],[Daily_Demand]]*Inventory[[#This Row],[Adj_Lead_Time]]+Inventory[[#This Row],[Safety_Stock]]-Inventory[[#This Row],[Current_Inventory]])</f>
        <v>912.80000000000018</v>
      </c>
    </row>
    <row r="2748" spans="1:19" x14ac:dyDescent="0.25">
      <c r="A2748">
        <v>2747</v>
      </c>
      <c r="B2748" t="s">
        <v>2769</v>
      </c>
      <c r="C2748" s="4" t="s">
        <v>13</v>
      </c>
      <c r="D2748" t="s">
        <v>14</v>
      </c>
      <c r="E2748" s="4">
        <v>120</v>
      </c>
      <c r="F2748" s="4">
        <v>6</v>
      </c>
      <c r="G2748" s="4">
        <v>470</v>
      </c>
      <c r="H2748" s="4">
        <v>265</v>
      </c>
      <c r="I2748" s="4">
        <v>90</v>
      </c>
      <c r="J2748" s="6">
        <v>793.61</v>
      </c>
      <c r="K2748" s="4">
        <v>0.92800000000000005</v>
      </c>
      <c r="L2748" s="4" t="s">
        <v>27</v>
      </c>
      <c r="M2748" s="4">
        <f>Inventory[[#This Row],[Daily_Demand]]*Inventory[[#This Row],[Lead_Time_Days]]</f>
        <v>720</v>
      </c>
      <c r="N2748" s="4">
        <f>MAX(0, Inventory[[#This Row],[Demand_Duration_Lead_time]]+Inventory[[#This Row],[Safety_Stock]]-Inventory[[#This Row],[Current_Inventory]])</f>
        <v>515</v>
      </c>
      <c r="O27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48" s="8">
        <f>Inventory[[#This Row],[Current_Inventory]]*Inventory[[#This Row],[Unit_Cost]]</f>
        <v>372996.7</v>
      </c>
      <c r="Q2748" t="str">
        <f>IF(Inventory[[#This Row],[Stockout_Risk_Score]] &gt;= 0.8, "Critical",
   IF(Inventory[[#This Row],[Stockout_Risk_Score]] &gt;= 0.6, "High",
      IF(Inventory[[#This Row],[Stockout_Risk_Score]] &gt;= 0.3, "Medium", "Low")
   )
)</f>
        <v>Critical</v>
      </c>
      <c r="R2748">
        <f>Inventory[[#This Row],[Lead_Time_Days]]*0.8</f>
        <v>4.8000000000000007</v>
      </c>
      <c r="S2748">
        <f>MAX(0,Inventory[[#This Row],[Daily_Demand]]*Inventory[[#This Row],[Adj_Lead_Time]]+Inventory[[#This Row],[Safety_Stock]]-Inventory[[#This Row],[Current_Inventory]])</f>
        <v>371.00000000000011</v>
      </c>
    </row>
    <row r="2749" spans="1:19" x14ac:dyDescent="0.25">
      <c r="A2749">
        <v>2748</v>
      </c>
      <c r="B2749" t="s">
        <v>2770</v>
      </c>
      <c r="C2749" s="4" t="s">
        <v>13</v>
      </c>
      <c r="D2749" t="s">
        <v>14</v>
      </c>
      <c r="E2749" s="4">
        <v>151</v>
      </c>
      <c r="F2749" s="4">
        <v>8</v>
      </c>
      <c r="G2749" s="4">
        <v>415</v>
      </c>
      <c r="H2749" s="4">
        <v>85</v>
      </c>
      <c r="I2749" s="4">
        <v>331</v>
      </c>
      <c r="J2749" s="6">
        <v>959.23</v>
      </c>
      <c r="K2749" s="4">
        <v>0.78300000000000003</v>
      </c>
      <c r="L2749" s="4" t="s">
        <v>19</v>
      </c>
      <c r="M2749" s="4">
        <f>Inventory[[#This Row],[Daily_Demand]]*Inventory[[#This Row],[Lead_Time_Days]]</f>
        <v>1208</v>
      </c>
      <c r="N2749" s="4">
        <f>MAX(0, Inventory[[#This Row],[Demand_Duration_Lead_time]]+Inventory[[#This Row],[Safety_Stock]]-Inventory[[#This Row],[Current_Inventory]])</f>
        <v>878</v>
      </c>
      <c r="O27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49" s="8">
        <f>Inventory[[#This Row],[Current_Inventory]]*Inventory[[#This Row],[Unit_Cost]]</f>
        <v>398080.45</v>
      </c>
      <c r="Q2749" t="str">
        <f>IF(Inventory[[#This Row],[Stockout_Risk_Score]] &gt;= 0.8, "Critical",
   IF(Inventory[[#This Row],[Stockout_Risk_Score]] &gt;= 0.6, "High",
      IF(Inventory[[#This Row],[Stockout_Risk_Score]] &gt;= 0.3, "Medium", "Low")
   )
)</f>
        <v>High</v>
      </c>
      <c r="R2749">
        <f>Inventory[[#This Row],[Lead_Time_Days]]*0.8</f>
        <v>6.4</v>
      </c>
      <c r="S2749">
        <f>MAX(0,Inventory[[#This Row],[Daily_Demand]]*Inventory[[#This Row],[Adj_Lead_Time]]+Inventory[[#This Row],[Safety_Stock]]-Inventory[[#This Row],[Current_Inventory]])</f>
        <v>636.40000000000009</v>
      </c>
    </row>
    <row r="2750" spans="1:19" x14ac:dyDescent="0.25">
      <c r="A2750">
        <v>2749</v>
      </c>
      <c r="B2750" t="s">
        <v>2771</v>
      </c>
      <c r="C2750" s="4" t="s">
        <v>41</v>
      </c>
      <c r="D2750" t="s">
        <v>22</v>
      </c>
      <c r="E2750" s="4">
        <v>66</v>
      </c>
      <c r="F2750" s="4">
        <v>7</v>
      </c>
      <c r="G2750" s="4">
        <v>570</v>
      </c>
      <c r="H2750" s="4">
        <v>280</v>
      </c>
      <c r="I2750" s="4">
        <v>353</v>
      </c>
      <c r="J2750" s="6">
        <v>631.99</v>
      </c>
      <c r="K2750" s="4">
        <v>0.59499999999999997</v>
      </c>
      <c r="L2750" s="4" t="s">
        <v>27</v>
      </c>
      <c r="M2750" s="4">
        <f>Inventory[[#This Row],[Daily_Demand]]*Inventory[[#This Row],[Lead_Time_Days]]</f>
        <v>462</v>
      </c>
      <c r="N2750" s="4">
        <f>MAX(0, Inventory[[#This Row],[Demand_Duration_Lead_time]]+Inventory[[#This Row],[Safety_Stock]]-Inventory[[#This Row],[Current_Inventory]])</f>
        <v>172</v>
      </c>
      <c r="O27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50" s="8">
        <f>Inventory[[#This Row],[Current_Inventory]]*Inventory[[#This Row],[Unit_Cost]]</f>
        <v>360234.3</v>
      </c>
      <c r="Q2750" t="str">
        <f>IF(Inventory[[#This Row],[Stockout_Risk_Score]] &gt;= 0.8, "Critical",
   IF(Inventory[[#This Row],[Stockout_Risk_Score]] &gt;= 0.6, "High",
      IF(Inventory[[#This Row],[Stockout_Risk_Score]] &gt;= 0.3, "Medium", "Low")
   )
)</f>
        <v>Medium</v>
      </c>
      <c r="R2750">
        <f>Inventory[[#This Row],[Lead_Time_Days]]*0.8</f>
        <v>5.6000000000000005</v>
      </c>
      <c r="S2750">
        <f>MAX(0,Inventory[[#This Row],[Daily_Demand]]*Inventory[[#This Row],[Adj_Lead_Time]]+Inventory[[#This Row],[Safety_Stock]]-Inventory[[#This Row],[Current_Inventory]])</f>
        <v>79.600000000000023</v>
      </c>
    </row>
    <row r="2751" spans="1:19" x14ac:dyDescent="0.25">
      <c r="A2751">
        <v>2750</v>
      </c>
      <c r="B2751" t="s">
        <v>2772</v>
      </c>
      <c r="C2751" s="4" t="s">
        <v>21</v>
      </c>
      <c r="D2751" t="s">
        <v>18</v>
      </c>
      <c r="E2751" s="4">
        <v>91</v>
      </c>
      <c r="F2751" s="4">
        <v>11</v>
      </c>
      <c r="G2751" s="4">
        <v>498</v>
      </c>
      <c r="H2751" s="4">
        <v>190</v>
      </c>
      <c r="I2751" s="4">
        <v>193</v>
      </c>
      <c r="J2751" s="6">
        <v>774.01</v>
      </c>
      <c r="K2751" s="4">
        <v>0.90600000000000003</v>
      </c>
      <c r="L2751" s="4" t="s">
        <v>27</v>
      </c>
      <c r="M2751" s="4">
        <f>Inventory[[#This Row],[Daily_Demand]]*Inventory[[#This Row],[Lead_Time_Days]]</f>
        <v>1001</v>
      </c>
      <c r="N2751" s="4">
        <f>MAX(0, Inventory[[#This Row],[Demand_Duration_Lead_time]]+Inventory[[#This Row],[Safety_Stock]]-Inventory[[#This Row],[Current_Inventory]])</f>
        <v>693</v>
      </c>
      <c r="O27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51" s="8">
        <f>Inventory[[#This Row],[Current_Inventory]]*Inventory[[#This Row],[Unit_Cost]]</f>
        <v>385456.98</v>
      </c>
      <c r="Q2751" t="str">
        <f>IF(Inventory[[#This Row],[Stockout_Risk_Score]] &gt;= 0.8, "Critical",
   IF(Inventory[[#This Row],[Stockout_Risk_Score]] &gt;= 0.6, "High",
      IF(Inventory[[#This Row],[Stockout_Risk_Score]] &gt;= 0.3, "Medium", "Low")
   )
)</f>
        <v>Critical</v>
      </c>
      <c r="R2751">
        <f>Inventory[[#This Row],[Lead_Time_Days]]*0.8</f>
        <v>8.8000000000000007</v>
      </c>
      <c r="S2751">
        <f>MAX(0,Inventory[[#This Row],[Daily_Demand]]*Inventory[[#This Row],[Adj_Lead_Time]]+Inventory[[#This Row],[Safety_Stock]]-Inventory[[#This Row],[Current_Inventory]])</f>
        <v>492.80000000000007</v>
      </c>
    </row>
    <row r="2752" spans="1:19" x14ac:dyDescent="0.25">
      <c r="A2752">
        <v>2751</v>
      </c>
      <c r="B2752" t="s">
        <v>2773</v>
      </c>
      <c r="C2752" s="4" t="s">
        <v>13</v>
      </c>
      <c r="D2752" t="s">
        <v>22</v>
      </c>
      <c r="E2752" s="4">
        <v>171</v>
      </c>
      <c r="F2752" s="4">
        <v>14</v>
      </c>
      <c r="G2752" s="4">
        <v>335</v>
      </c>
      <c r="H2752" s="4">
        <v>141</v>
      </c>
      <c r="I2752" s="4">
        <v>337</v>
      </c>
      <c r="J2752" s="6">
        <v>202.31</v>
      </c>
      <c r="K2752" s="4">
        <v>0.6</v>
      </c>
      <c r="L2752" s="4" t="s">
        <v>27</v>
      </c>
      <c r="M2752" s="4">
        <f>Inventory[[#This Row],[Daily_Demand]]*Inventory[[#This Row],[Lead_Time_Days]]</f>
        <v>2394</v>
      </c>
      <c r="N2752" s="4">
        <f>MAX(0, Inventory[[#This Row],[Demand_Duration_Lead_time]]+Inventory[[#This Row],[Safety_Stock]]-Inventory[[#This Row],[Current_Inventory]])</f>
        <v>2200</v>
      </c>
      <c r="O27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52" s="8">
        <f>Inventory[[#This Row],[Current_Inventory]]*Inventory[[#This Row],[Unit_Cost]]</f>
        <v>67773.850000000006</v>
      </c>
      <c r="Q2752" t="str">
        <f>IF(Inventory[[#This Row],[Stockout_Risk_Score]] &gt;= 0.8, "Critical",
   IF(Inventory[[#This Row],[Stockout_Risk_Score]] &gt;= 0.6, "High",
      IF(Inventory[[#This Row],[Stockout_Risk_Score]] &gt;= 0.3, "Medium", "Low")
   )
)</f>
        <v>High</v>
      </c>
      <c r="R2752">
        <f>Inventory[[#This Row],[Lead_Time_Days]]*0.8</f>
        <v>11.200000000000001</v>
      </c>
      <c r="S2752">
        <f>MAX(0,Inventory[[#This Row],[Daily_Demand]]*Inventory[[#This Row],[Adj_Lead_Time]]+Inventory[[#This Row],[Safety_Stock]]-Inventory[[#This Row],[Current_Inventory]])</f>
        <v>1721.2000000000003</v>
      </c>
    </row>
    <row r="2753" spans="1:19" x14ac:dyDescent="0.25">
      <c r="A2753">
        <v>2752</v>
      </c>
      <c r="B2753" t="s">
        <v>2774</v>
      </c>
      <c r="C2753" s="4" t="s">
        <v>26</v>
      </c>
      <c r="D2753" t="s">
        <v>18</v>
      </c>
      <c r="E2753" s="4">
        <v>104</v>
      </c>
      <c r="F2753" s="4">
        <v>3</v>
      </c>
      <c r="G2753" s="4">
        <v>690</v>
      </c>
      <c r="H2753" s="4">
        <v>160</v>
      </c>
      <c r="I2753" s="4">
        <v>202</v>
      </c>
      <c r="J2753" s="6">
        <v>436.07</v>
      </c>
      <c r="K2753" s="4">
        <v>0.52100000000000002</v>
      </c>
      <c r="L2753" s="4" t="s">
        <v>27</v>
      </c>
      <c r="M2753" s="4">
        <f>Inventory[[#This Row],[Daily_Demand]]*Inventory[[#This Row],[Lead_Time_Days]]</f>
        <v>312</v>
      </c>
      <c r="N2753" s="4">
        <f>MAX(0, Inventory[[#This Row],[Demand_Duration_Lead_time]]+Inventory[[#This Row],[Safety_Stock]]-Inventory[[#This Row],[Current_Inventory]])</f>
        <v>0</v>
      </c>
      <c r="O27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53" s="8">
        <f>Inventory[[#This Row],[Current_Inventory]]*Inventory[[#This Row],[Unit_Cost]]</f>
        <v>300888.3</v>
      </c>
      <c r="Q2753" t="str">
        <f>IF(Inventory[[#This Row],[Stockout_Risk_Score]] &gt;= 0.8, "Critical",
   IF(Inventory[[#This Row],[Stockout_Risk_Score]] &gt;= 0.6, "High",
      IF(Inventory[[#This Row],[Stockout_Risk_Score]] &gt;= 0.3, "Medium", "Low")
   )
)</f>
        <v>Medium</v>
      </c>
      <c r="R2753">
        <f>Inventory[[#This Row],[Lead_Time_Days]]*0.8</f>
        <v>2.4000000000000004</v>
      </c>
      <c r="S2753">
        <f>MAX(0,Inventory[[#This Row],[Daily_Demand]]*Inventory[[#This Row],[Adj_Lead_Time]]+Inventory[[#This Row],[Safety_Stock]]-Inventory[[#This Row],[Current_Inventory]])</f>
        <v>0</v>
      </c>
    </row>
    <row r="2754" spans="1:19" x14ac:dyDescent="0.25">
      <c r="A2754">
        <v>2753</v>
      </c>
      <c r="B2754" t="s">
        <v>2775</v>
      </c>
      <c r="C2754" s="4" t="s">
        <v>41</v>
      </c>
      <c r="D2754" t="s">
        <v>14</v>
      </c>
      <c r="E2754" s="4">
        <v>31</v>
      </c>
      <c r="F2754" s="4">
        <v>4</v>
      </c>
      <c r="G2754" s="4">
        <v>717</v>
      </c>
      <c r="H2754" s="4">
        <v>164</v>
      </c>
      <c r="I2754" s="4">
        <v>131</v>
      </c>
      <c r="J2754" s="6">
        <v>704.22</v>
      </c>
      <c r="K2754" s="4">
        <v>0.35599999999999998</v>
      </c>
      <c r="L2754" s="4" t="s">
        <v>15</v>
      </c>
      <c r="M2754" s="4">
        <f>Inventory[[#This Row],[Daily_Demand]]*Inventory[[#This Row],[Lead_Time_Days]]</f>
        <v>124</v>
      </c>
      <c r="N2754" s="4">
        <f>MAX(0, Inventory[[#This Row],[Demand_Duration_Lead_time]]+Inventory[[#This Row],[Safety_Stock]]-Inventory[[#This Row],[Current_Inventory]])</f>
        <v>0</v>
      </c>
      <c r="O27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754" s="8">
        <f>Inventory[[#This Row],[Current_Inventory]]*Inventory[[#This Row],[Unit_Cost]]</f>
        <v>504925.74</v>
      </c>
      <c r="Q2754" t="str">
        <f>IF(Inventory[[#This Row],[Stockout_Risk_Score]] &gt;= 0.8, "Critical",
   IF(Inventory[[#This Row],[Stockout_Risk_Score]] &gt;= 0.6, "High",
      IF(Inventory[[#This Row],[Stockout_Risk_Score]] &gt;= 0.3, "Medium", "Low")
   )
)</f>
        <v>Medium</v>
      </c>
      <c r="R2754">
        <f>Inventory[[#This Row],[Lead_Time_Days]]*0.8</f>
        <v>3.2</v>
      </c>
      <c r="S2754">
        <f>MAX(0,Inventory[[#This Row],[Daily_Demand]]*Inventory[[#This Row],[Adj_Lead_Time]]+Inventory[[#This Row],[Safety_Stock]]-Inventory[[#This Row],[Current_Inventory]])</f>
        <v>0</v>
      </c>
    </row>
    <row r="2755" spans="1:19" x14ac:dyDescent="0.25">
      <c r="A2755">
        <v>2754</v>
      </c>
      <c r="B2755" t="s">
        <v>2776</v>
      </c>
      <c r="C2755" s="4" t="s">
        <v>17</v>
      </c>
      <c r="D2755" t="s">
        <v>18</v>
      </c>
      <c r="E2755" s="4">
        <v>178</v>
      </c>
      <c r="F2755" s="4">
        <v>12</v>
      </c>
      <c r="G2755" s="4">
        <v>372</v>
      </c>
      <c r="H2755" s="4">
        <v>244</v>
      </c>
      <c r="I2755" s="4">
        <v>275</v>
      </c>
      <c r="J2755" s="6">
        <v>1601.99</v>
      </c>
      <c r="K2755" s="4">
        <v>0.88300000000000001</v>
      </c>
      <c r="L2755" s="4" t="s">
        <v>15</v>
      </c>
      <c r="M2755" s="4">
        <f>Inventory[[#This Row],[Daily_Demand]]*Inventory[[#This Row],[Lead_Time_Days]]</f>
        <v>2136</v>
      </c>
      <c r="N2755" s="4">
        <f>MAX(0, Inventory[[#This Row],[Demand_Duration_Lead_time]]+Inventory[[#This Row],[Safety_Stock]]-Inventory[[#This Row],[Current_Inventory]])</f>
        <v>2008</v>
      </c>
      <c r="O27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55" s="8">
        <f>Inventory[[#This Row],[Current_Inventory]]*Inventory[[#This Row],[Unit_Cost]]</f>
        <v>595940.28</v>
      </c>
      <c r="Q2755" t="str">
        <f>IF(Inventory[[#This Row],[Stockout_Risk_Score]] &gt;= 0.8, "Critical",
   IF(Inventory[[#This Row],[Stockout_Risk_Score]] &gt;= 0.6, "High",
      IF(Inventory[[#This Row],[Stockout_Risk_Score]] &gt;= 0.3, "Medium", "Low")
   )
)</f>
        <v>Critical</v>
      </c>
      <c r="R2755">
        <f>Inventory[[#This Row],[Lead_Time_Days]]*0.8</f>
        <v>9.6000000000000014</v>
      </c>
      <c r="S2755">
        <f>MAX(0,Inventory[[#This Row],[Daily_Demand]]*Inventory[[#This Row],[Adj_Lead_Time]]+Inventory[[#This Row],[Safety_Stock]]-Inventory[[#This Row],[Current_Inventory]])</f>
        <v>1580.8000000000002</v>
      </c>
    </row>
    <row r="2756" spans="1:19" x14ac:dyDescent="0.25">
      <c r="A2756">
        <v>2755</v>
      </c>
      <c r="B2756" t="s">
        <v>2777</v>
      </c>
      <c r="C2756" s="4" t="s">
        <v>21</v>
      </c>
      <c r="D2756" t="s">
        <v>18</v>
      </c>
      <c r="E2756" s="4">
        <v>38</v>
      </c>
      <c r="F2756" s="4">
        <v>12</v>
      </c>
      <c r="G2756" s="4">
        <v>787</v>
      </c>
      <c r="H2756" s="4">
        <v>257</v>
      </c>
      <c r="I2756" s="4">
        <v>201</v>
      </c>
      <c r="J2756" s="6">
        <v>405.87</v>
      </c>
      <c r="K2756" s="4">
        <v>0.123</v>
      </c>
      <c r="L2756" s="4" t="s">
        <v>15</v>
      </c>
      <c r="M2756" s="4">
        <f>Inventory[[#This Row],[Daily_Demand]]*Inventory[[#This Row],[Lead_Time_Days]]</f>
        <v>456</v>
      </c>
      <c r="N2756" s="4">
        <f>MAX(0, Inventory[[#This Row],[Demand_Duration_Lead_time]]+Inventory[[#This Row],[Safety_Stock]]-Inventory[[#This Row],[Current_Inventory]])</f>
        <v>0</v>
      </c>
      <c r="O27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56" s="8">
        <f>Inventory[[#This Row],[Current_Inventory]]*Inventory[[#This Row],[Unit_Cost]]</f>
        <v>319419.69</v>
      </c>
      <c r="Q2756" t="str">
        <f>IF(Inventory[[#This Row],[Stockout_Risk_Score]] &gt;= 0.8, "Critical",
   IF(Inventory[[#This Row],[Stockout_Risk_Score]] &gt;= 0.6, "High",
      IF(Inventory[[#This Row],[Stockout_Risk_Score]] &gt;= 0.3, "Medium", "Low")
   )
)</f>
        <v>Low</v>
      </c>
      <c r="R2756">
        <f>Inventory[[#This Row],[Lead_Time_Days]]*0.8</f>
        <v>9.6000000000000014</v>
      </c>
      <c r="S2756">
        <f>MAX(0,Inventory[[#This Row],[Daily_Demand]]*Inventory[[#This Row],[Adj_Lead_Time]]+Inventory[[#This Row],[Safety_Stock]]-Inventory[[#This Row],[Current_Inventory]])</f>
        <v>0</v>
      </c>
    </row>
    <row r="2757" spans="1:19" x14ac:dyDescent="0.25">
      <c r="A2757">
        <v>2756</v>
      </c>
      <c r="B2757" t="s">
        <v>2778</v>
      </c>
      <c r="C2757" s="4" t="s">
        <v>41</v>
      </c>
      <c r="D2757" t="s">
        <v>22</v>
      </c>
      <c r="E2757" s="4">
        <v>37</v>
      </c>
      <c r="F2757" s="4">
        <v>5</v>
      </c>
      <c r="G2757" s="4">
        <v>258</v>
      </c>
      <c r="H2757" s="4">
        <v>174</v>
      </c>
      <c r="I2757" s="4">
        <v>308</v>
      </c>
      <c r="J2757" s="6">
        <v>725.95</v>
      </c>
      <c r="K2757" s="4">
        <v>0.47399999999999998</v>
      </c>
      <c r="L2757" s="4" t="s">
        <v>15</v>
      </c>
      <c r="M2757" s="4">
        <f>Inventory[[#This Row],[Daily_Demand]]*Inventory[[#This Row],[Lead_Time_Days]]</f>
        <v>185</v>
      </c>
      <c r="N2757" s="4">
        <f>MAX(0, Inventory[[#This Row],[Demand_Duration_Lead_time]]+Inventory[[#This Row],[Safety_Stock]]-Inventory[[#This Row],[Current_Inventory]])</f>
        <v>101</v>
      </c>
      <c r="O27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57" s="8">
        <f>Inventory[[#This Row],[Current_Inventory]]*Inventory[[#This Row],[Unit_Cost]]</f>
        <v>187295.1</v>
      </c>
      <c r="Q2757" t="str">
        <f>IF(Inventory[[#This Row],[Stockout_Risk_Score]] &gt;= 0.8, "Critical",
   IF(Inventory[[#This Row],[Stockout_Risk_Score]] &gt;= 0.6, "High",
      IF(Inventory[[#This Row],[Stockout_Risk_Score]] &gt;= 0.3, "Medium", "Low")
   )
)</f>
        <v>Medium</v>
      </c>
      <c r="R2757">
        <f>Inventory[[#This Row],[Lead_Time_Days]]*0.8</f>
        <v>4</v>
      </c>
      <c r="S2757">
        <f>MAX(0,Inventory[[#This Row],[Daily_Demand]]*Inventory[[#This Row],[Adj_Lead_Time]]+Inventory[[#This Row],[Safety_Stock]]-Inventory[[#This Row],[Current_Inventory]])</f>
        <v>64</v>
      </c>
    </row>
    <row r="2758" spans="1:19" x14ac:dyDescent="0.25">
      <c r="A2758">
        <v>2757</v>
      </c>
      <c r="B2758" t="s">
        <v>2779</v>
      </c>
      <c r="C2758" s="4" t="s">
        <v>17</v>
      </c>
      <c r="D2758" t="s">
        <v>18</v>
      </c>
      <c r="E2758" s="4">
        <v>96</v>
      </c>
      <c r="F2758" s="4">
        <v>6</v>
      </c>
      <c r="G2758" s="4">
        <v>123</v>
      </c>
      <c r="H2758" s="4">
        <v>214</v>
      </c>
      <c r="I2758" s="4">
        <v>367</v>
      </c>
      <c r="J2758" s="6">
        <v>176.59</v>
      </c>
      <c r="K2758" s="4">
        <v>0.53700000000000003</v>
      </c>
      <c r="L2758" s="4" t="s">
        <v>19</v>
      </c>
      <c r="M2758" s="4">
        <f>Inventory[[#This Row],[Daily_Demand]]*Inventory[[#This Row],[Lead_Time_Days]]</f>
        <v>576</v>
      </c>
      <c r="N2758" s="4">
        <f>MAX(0, Inventory[[#This Row],[Demand_Duration_Lead_time]]+Inventory[[#This Row],[Safety_Stock]]-Inventory[[#This Row],[Current_Inventory]])</f>
        <v>667</v>
      </c>
      <c r="O27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58" s="8">
        <f>Inventory[[#This Row],[Current_Inventory]]*Inventory[[#This Row],[Unit_Cost]]</f>
        <v>21720.57</v>
      </c>
      <c r="Q2758" t="str">
        <f>IF(Inventory[[#This Row],[Stockout_Risk_Score]] &gt;= 0.8, "Critical",
   IF(Inventory[[#This Row],[Stockout_Risk_Score]] &gt;= 0.6, "High",
      IF(Inventory[[#This Row],[Stockout_Risk_Score]] &gt;= 0.3, "Medium", "Low")
   )
)</f>
        <v>Medium</v>
      </c>
      <c r="R2758">
        <f>Inventory[[#This Row],[Lead_Time_Days]]*0.8</f>
        <v>4.8000000000000007</v>
      </c>
      <c r="S2758">
        <f>MAX(0,Inventory[[#This Row],[Daily_Demand]]*Inventory[[#This Row],[Adj_Lead_Time]]+Inventory[[#This Row],[Safety_Stock]]-Inventory[[#This Row],[Current_Inventory]])</f>
        <v>551.80000000000007</v>
      </c>
    </row>
    <row r="2759" spans="1:19" x14ac:dyDescent="0.25">
      <c r="A2759">
        <v>2758</v>
      </c>
      <c r="B2759" t="s">
        <v>2780</v>
      </c>
      <c r="C2759" s="4" t="s">
        <v>17</v>
      </c>
      <c r="D2759" t="s">
        <v>14</v>
      </c>
      <c r="E2759" s="4">
        <v>100</v>
      </c>
      <c r="F2759" s="4">
        <v>10</v>
      </c>
      <c r="G2759" s="4">
        <v>48</v>
      </c>
      <c r="H2759" s="4">
        <v>174</v>
      </c>
      <c r="I2759" s="4">
        <v>128</v>
      </c>
      <c r="J2759" s="6">
        <v>1136.3499999999999</v>
      </c>
      <c r="K2759" s="4">
        <v>0.55500000000000005</v>
      </c>
      <c r="L2759" s="4" t="s">
        <v>15</v>
      </c>
      <c r="M2759" s="4">
        <f>Inventory[[#This Row],[Daily_Demand]]*Inventory[[#This Row],[Lead_Time_Days]]</f>
        <v>1000</v>
      </c>
      <c r="N2759" s="4">
        <f>MAX(0, Inventory[[#This Row],[Demand_Duration_Lead_time]]+Inventory[[#This Row],[Safety_Stock]]-Inventory[[#This Row],[Current_Inventory]])</f>
        <v>1126</v>
      </c>
      <c r="O27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59" s="8">
        <f>Inventory[[#This Row],[Current_Inventory]]*Inventory[[#This Row],[Unit_Cost]]</f>
        <v>54544.799999999996</v>
      </c>
      <c r="Q2759" t="str">
        <f>IF(Inventory[[#This Row],[Stockout_Risk_Score]] &gt;= 0.8, "Critical",
   IF(Inventory[[#This Row],[Stockout_Risk_Score]] &gt;= 0.6, "High",
      IF(Inventory[[#This Row],[Stockout_Risk_Score]] &gt;= 0.3, "Medium", "Low")
   )
)</f>
        <v>Medium</v>
      </c>
      <c r="R2759">
        <f>Inventory[[#This Row],[Lead_Time_Days]]*0.8</f>
        <v>8</v>
      </c>
      <c r="S2759">
        <f>MAX(0,Inventory[[#This Row],[Daily_Demand]]*Inventory[[#This Row],[Adj_Lead_Time]]+Inventory[[#This Row],[Safety_Stock]]-Inventory[[#This Row],[Current_Inventory]])</f>
        <v>926</v>
      </c>
    </row>
    <row r="2760" spans="1:19" x14ac:dyDescent="0.25">
      <c r="A2760">
        <v>2759</v>
      </c>
      <c r="B2760" t="s">
        <v>2781</v>
      </c>
      <c r="C2760" s="4" t="s">
        <v>13</v>
      </c>
      <c r="D2760" t="s">
        <v>18</v>
      </c>
      <c r="E2760" s="4">
        <v>182</v>
      </c>
      <c r="F2760" s="4">
        <v>7</v>
      </c>
      <c r="G2760" s="4">
        <v>108</v>
      </c>
      <c r="H2760" s="4">
        <v>222</v>
      </c>
      <c r="I2760" s="4">
        <v>244</v>
      </c>
      <c r="J2760" s="6">
        <v>1241.94</v>
      </c>
      <c r="K2760" s="4">
        <v>0.65200000000000002</v>
      </c>
      <c r="L2760" s="4" t="s">
        <v>19</v>
      </c>
      <c r="M2760" s="4">
        <f>Inventory[[#This Row],[Daily_Demand]]*Inventory[[#This Row],[Lead_Time_Days]]</f>
        <v>1274</v>
      </c>
      <c r="N2760" s="4">
        <f>MAX(0, Inventory[[#This Row],[Demand_Duration_Lead_time]]+Inventory[[#This Row],[Safety_Stock]]-Inventory[[#This Row],[Current_Inventory]])</f>
        <v>1388</v>
      </c>
      <c r="O27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60" s="8">
        <f>Inventory[[#This Row],[Current_Inventory]]*Inventory[[#This Row],[Unit_Cost]]</f>
        <v>134129.52000000002</v>
      </c>
      <c r="Q2760" t="str">
        <f>IF(Inventory[[#This Row],[Stockout_Risk_Score]] &gt;= 0.8, "Critical",
   IF(Inventory[[#This Row],[Stockout_Risk_Score]] &gt;= 0.6, "High",
      IF(Inventory[[#This Row],[Stockout_Risk_Score]] &gt;= 0.3, "Medium", "Low")
   )
)</f>
        <v>High</v>
      </c>
      <c r="R2760">
        <f>Inventory[[#This Row],[Lead_Time_Days]]*0.8</f>
        <v>5.6000000000000005</v>
      </c>
      <c r="S2760">
        <f>MAX(0,Inventory[[#This Row],[Daily_Demand]]*Inventory[[#This Row],[Adj_Lead_Time]]+Inventory[[#This Row],[Safety_Stock]]-Inventory[[#This Row],[Current_Inventory]])</f>
        <v>1133.2</v>
      </c>
    </row>
    <row r="2761" spans="1:19" x14ac:dyDescent="0.25">
      <c r="A2761">
        <v>2760</v>
      </c>
      <c r="B2761" t="s">
        <v>2782</v>
      </c>
      <c r="C2761" s="4" t="s">
        <v>13</v>
      </c>
      <c r="D2761" t="s">
        <v>18</v>
      </c>
      <c r="E2761" s="4">
        <v>152</v>
      </c>
      <c r="F2761" s="4">
        <v>2</v>
      </c>
      <c r="G2761" s="4">
        <v>394</v>
      </c>
      <c r="H2761" s="4">
        <v>263</v>
      </c>
      <c r="I2761" s="4">
        <v>272</v>
      </c>
      <c r="J2761" s="6">
        <v>1737.76</v>
      </c>
      <c r="K2761" s="4">
        <v>0.50600000000000001</v>
      </c>
      <c r="L2761" s="4" t="s">
        <v>27</v>
      </c>
      <c r="M2761" s="4">
        <f>Inventory[[#This Row],[Daily_Demand]]*Inventory[[#This Row],[Lead_Time_Days]]</f>
        <v>304</v>
      </c>
      <c r="N2761" s="4">
        <f>MAX(0, Inventory[[#This Row],[Demand_Duration_Lead_time]]+Inventory[[#This Row],[Safety_Stock]]-Inventory[[#This Row],[Current_Inventory]])</f>
        <v>173</v>
      </c>
      <c r="O27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61" s="8">
        <f>Inventory[[#This Row],[Current_Inventory]]*Inventory[[#This Row],[Unit_Cost]]</f>
        <v>684677.44</v>
      </c>
      <c r="Q2761" t="str">
        <f>IF(Inventory[[#This Row],[Stockout_Risk_Score]] &gt;= 0.8, "Critical",
   IF(Inventory[[#This Row],[Stockout_Risk_Score]] &gt;= 0.6, "High",
      IF(Inventory[[#This Row],[Stockout_Risk_Score]] &gt;= 0.3, "Medium", "Low")
   )
)</f>
        <v>Medium</v>
      </c>
      <c r="R2761">
        <f>Inventory[[#This Row],[Lead_Time_Days]]*0.8</f>
        <v>1.6</v>
      </c>
      <c r="S2761">
        <f>MAX(0,Inventory[[#This Row],[Daily_Demand]]*Inventory[[#This Row],[Adj_Lead_Time]]+Inventory[[#This Row],[Safety_Stock]]-Inventory[[#This Row],[Current_Inventory]])</f>
        <v>112.20000000000005</v>
      </c>
    </row>
    <row r="2762" spans="1:19" x14ac:dyDescent="0.25">
      <c r="A2762">
        <v>2761</v>
      </c>
      <c r="B2762" t="s">
        <v>2783</v>
      </c>
      <c r="C2762" s="4" t="s">
        <v>13</v>
      </c>
      <c r="D2762" t="s">
        <v>18</v>
      </c>
      <c r="E2762" s="4">
        <v>172</v>
      </c>
      <c r="F2762" s="4">
        <v>4</v>
      </c>
      <c r="G2762" s="4">
        <v>416</v>
      </c>
      <c r="H2762" s="4">
        <v>166</v>
      </c>
      <c r="I2762" s="4">
        <v>315</v>
      </c>
      <c r="J2762" s="6">
        <v>1647.28</v>
      </c>
      <c r="K2762" s="4">
        <v>0.25700000000000001</v>
      </c>
      <c r="L2762" s="4" t="s">
        <v>19</v>
      </c>
      <c r="M2762" s="4">
        <f>Inventory[[#This Row],[Daily_Demand]]*Inventory[[#This Row],[Lead_Time_Days]]</f>
        <v>688</v>
      </c>
      <c r="N2762" s="4">
        <f>MAX(0, Inventory[[#This Row],[Demand_Duration_Lead_time]]+Inventory[[#This Row],[Safety_Stock]]-Inventory[[#This Row],[Current_Inventory]])</f>
        <v>438</v>
      </c>
      <c r="O27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62" s="8">
        <f>Inventory[[#This Row],[Current_Inventory]]*Inventory[[#This Row],[Unit_Cost]]</f>
        <v>685268.47999999998</v>
      </c>
      <c r="Q2762" t="str">
        <f>IF(Inventory[[#This Row],[Stockout_Risk_Score]] &gt;= 0.8, "Critical",
   IF(Inventory[[#This Row],[Stockout_Risk_Score]] &gt;= 0.6, "High",
      IF(Inventory[[#This Row],[Stockout_Risk_Score]] &gt;= 0.3, "Medium", "Low")
   )
)</f>
        <v>Low</v>
      </c>
      <c r="R2762">
        <f>Inventory[[#This Row],[Lead_Time_Days]]*0.8</f>
        <v>3.2</v>
      </c>
      <c r="S2762">
        <f>MAX(0,Inventory[[#This Row],[Daily_Demand]]*Inventory[[#This Row],[Adj_Lead_Time]]+Inventory[[#This Row],[Safety_Stock]]-Inventory[[#This Row],[Current_Inventory]])</f>
        <v>300.39999999999998</v>
      </c>
    </row>
    <row r="2763" spans="1:19" x14ac:dyDescent="0.25">
      <c r="A2763">
        <v>2762</v>
      </c>
      <c r="B2763" t="s">
        <v>2784</v>
      </c>
      <c r="C2763" s="4" t="s">
        <v>41</v>
      </c>
      <c r="D2763" t="s">
        <v>22</v>
      </c>
      <c r="E2763" s="4">
        <v>99</v>
      </c>
      <c r="F2763" s="4">
        <v>8</v>
      </c>
      <c r="G2763" s="4">
        <v>582</v>
      </c>
      <c r="H2763" s="4">
        <v>186</v>
      </c>
      <c r="I2763" s="4">
        <v>279</v>
      </c>
      <c r="J2763" s="6">
        <v>606.49</v>
      </c>
      <c r="K2763" s="4">
        <v>0.85699999999999998</v>
      </c>
      <c r="L2763" s="4" t="s">
        <v>15</v>
      </c>
      <c r="M2763" s="4">
        <f>Inventory[[#This Row],[Daily_Demand]]*Inventory[[#This Row],[Lead_Time_Days]]</f>
        <v>792</v>
      </c>
      <c r="N2763" s="4">
        <f>MAX(0, Inventory[[#This Row],[Demand_Duration_Lead_time]]+Inventory[[#This Row],[Safety_Stock]]-Inventory[[#This Row],[Current_Inventory]])</f>
        <v>396</v>
      </c>
      <c r="O27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63" s="8">
        <f>Inventory[[#This Row],[Current_Inventory]]*Inventory[[#This Row],[Unit_Cost]]</f>
        <v>352977.18</v>
      </c>
      <c r="Q2763" t="str">
        <f>IF(Inventory[[#This Row],[Stockout_Risk_Score]] &gt;= 0.8, "Critical",
   IF(Inventory[[#This Row],[Stockout_Risk_Score]] &gt;= 0.6, "High",
      IF(Inventory[[#This Row],[Stockout_Risk_Score]] &gt;= 0.3, "Medium", "Low")
   )
)</f>
        <v>Critical</v>
      </c>
      <c r="R2763">
        <f>Inventory[[#This Row],[Lead_Time_Days]]*0.8</f>
        <v>6.4</v>
      </c>
      <c r="S2763">
        <f>MAX(0,Inventory[[#This Row],[Daily_Demand]]*Inventory[[#This Row],[Adj_Lead_Time]]+Inventory[[#This Row],[Safety_Stock]]-Inventory[[#This Row],[Current_Inventory]])</f>
        <v>237.60000000000002</v>
      </c>
    </row>
    <row r="2764" spans="1:19" x14ac:dyDescent="0.25">
      <c r="A2764">
        <v>2763</v>
      </c>
      <c r="B2764" t="s">
        <v>2785</v>
      </c>
      <c r="C2764" s="4" t="s">
        <v>41</v>
      </c>
      <c r="D2764" t="s">
        <v>18</v>
      </c>
      <c r="E2764" s="4">
        <v>190</v>
      </c>
      <c r="F2764" s="4">
        <v>9</v>
      </c>
      <c r="G2764" s="4">
        <v>383</v>
      </c>
      <c r="H2764" s="4">
        <v>84</v>
      </c>
      <c r="I2764" s="4">
        <v>199</v>
      </c>
      <c r="J2764" s="6">
        <v>317.06</v>
      </c>
      <c r="K2764" s="4">
        <v>0.65800000000000003</v>
      </c>
      <c r="L2764" s="4" t="s">
        <v>15</v>
      </c>
      <c r="M2764" s="4">
        <f>Inventory[[#This Row],[Daily_Demand]]*Inventory[[#This Row],[Lead_Time_Days]]</f>
        <v>1710</v>
      </c>
      <c r="N2764" s="4">
        <f>MAX(0, Inventory[[#This Row],[Demand_Duration_Lead_time]]+Inventory[[#This Row],[Safety_Stock]]-Inventory[[#This Row],[Current_Inventory]])</f>
        <v>1411</v>
      </c>
      <c r="O27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64" s="8">
        <f>Inventory[[#This Row],[Current_Inventory]]*Inventory[[#This Row],[Unit_Cost]]</f>
        <v>121433.98</v>
      </c>
      <c r="Q2764" t="str">
        <f>IF(Inventory[[#This Row],[Stockout_Risk_Score]] &gt;= 0.8, "Critical",
   IF(Inventory[[#This Row],[Stockout_Risk_Score]] &gt;= 0.6, "High",
      IF(Inventory[[#This Row],[Stockout_Risk_Score]] &gt;= 0.3, "Medium", "Low")
   )
)</f>
        <v>High</v>
      </c>
      <c r="R2764">
        <f>Inventory[[#This Row],[Lead_Time_Days]]*0.8</f>
        <v>7.2</v>
      </c>
      <c r="S2764">
        <f>MAX(0,Inventory[[#This Row],[Daily_Demand]]*Inventory[[#This Row],[Adj_Lead_Time]]+Inventory[[#This Row],[Safety_Stock]]-Inventory[[#This Row],[Current_Inventory]])</f>
        <v>1069</v>
      </c>
    </row>
    <row r="2765" spans="1:19" x14ac:dyDescent="0.25">
      <c r="A2765">
        <v>2764</v>
      </c>
      <c r="B2765" t="s">
        <v>2786</v>
      </c>
      <c r="C2765" s="4" t="s">
        <v>21</v>
      </c>
      <c r="D2765" t="s">
        <v>18</v>
      </c>
      <c r="E2765" s="4">
        <v>163</v>
      </c>
      <c r="F2765" s="4">
        <v>8</v>
      </c>
      <c r="G2765" s="4">
        <v>166</v>
      </c>
      <c r="H2765" s="4">
        <v>187</v>
      </c>
      <c r="I2765" s="4">
        <v>185</v>
      </c>
      <c r="J2765" s="6">
        <v>354.36</v>
      </c>
      <c r="K2765" s="4">
        <v>0.85799999999999998</v>
      </c>
      <c r="L2765" s="4" t="s">
        <v>15</v>
      </c>
      <c r="M2765" s="4">
        <f>Inventory[[#This Row],[Daily_Demand]]*Inventory[[#This Row],[Lead_Time_Days]]</f>
        <v>1304</v>
      </c>
      <c r="N2765" s="4">
        <f>MAX(0, Inventory[[#This Row],[Demand_Duration_Lead_time]]+Inventory[[#This Row],[Safety_Stock]]-Inventory[[#This Row],[Current_Inventory]])</f>
        <v>1325</v>
      </c>
      <c r="O27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65" s="8">
        <f>Inventory[[#This Row],[Current_Inventory]]*Inventory[[#This Row],[Unit_Cost]]</f>
        <v>58823.76</v>
      </c>
      <c r="Q2765" t="str">
        <f>IF(Inventory[[#This Row],[Stockout_Risk_Score]] &gt;= 0.8, "Critical",
   IF(Inventory[[#This Row],[Stockout_Risk_Score]] &gt;= 0.6, "High",
      IF(Inventory[[#This Row],[Stockout_Risk_Score]] &gt;= 0.3, "Medium", "Low")
   )
)</f>
        <v>Critical</v>
      </c>
      <c r="R2765">
        <f>Inventory[[#This Row],[Lead_Time_Days]]*0.8</f>
        <v>6.4</v>
      </c>
      <c r="S2765">
        <f>MAX(0,Inventory[[#This Row],[Daily_Demand]]*Inventory[[#This Row],[Adj_Lead_Time]]+Inventory[[#This Row],[Safety_Stock]]-Inventory[[#This Row],[Current_Inventory]])</f>
        <v>1064.2</v>
      </c>
    </row>
    <row r="2766" spans="1:19" x14ac:dyDescent="0.25">
      <c r="A2766">
        <v>2765</v>
      </c>
      <c r="B2766" t="s">
        <v>2787</v>
      </c>
      <c r="C2766" s="4" t="s">
        <v>13</v>
      </c>
      <c r="D2766" t="s">
        <v>22</v>
      </c>
      <c r="E2766" s="4">
        <v>42</v>
      </c>
      <c r="F2766" s="4">
        <v>6</v>
      </c>
      <c r="G2766" s="4">
        <v>333</v>
      </c>
      <c r="H2766" s="4">
        <v>293</v>
      </c>
      <c r="I2766" s="4">
        <v>172</v>
      </c>
      <c r="J2766" s="6">
        <v>1939.48</v>
      </c>
      <c r="K2766" s="4">
        <v>0.27600000000000002</v>
      </c>
      <c r="L2766" s="4" t="s">
        <v>27</v>
      </c>
      <c r="M2766" s="4">
        <f>Inventory[[#This Row],[Daily_Demand]]*Inventory[[#This Row],[Lead_Time_Days]]</f>
        <v>252</v>
      </c>
      <c r="N2766" s="4">
        <f>MAX(0, Inventory[[#This Row],[Demand_Duration_Lead_time]]+Inventory[[#This Row],[Safety_Stock]]-Inventory[[#This Row],[Current_Inventory]])</f>
        <v>212</v>
      </c>
      <c r="O27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66" s="8">
        <f>Inventory[[#This Row],[Current_Inventory]]*Inventory[[#This Row],[Unit_Cost]]</f>
        <v>645846.84</v>
      </c>
      <c r="Q2766" t="str">
        <f>IF(Inventory[[#This Row],[Stockout_Risk_Score]] &gt;= 0.8, "Critical",
   IF(Inventory[[#This Row],[Stockout_Risk_Score]] &gt;= 0.6, "High",
      IF(Inventory[[#This Row],[Stockout_Risk_Score]] &gt;= 0.3, "Medium", "Low")
   )
)</f>
        <v>Low</v>
      </c>
      <c r="R2766">
        <f>Inventory[[#This Row],[Lead_Time_Days]]*0.8</f>
        <v>4.8000000000000007</v>
      </c>
      <c r="S2766">
        <f>MAX(0,Inventory[[#This Row],[Daily_Demand]]*Inventory[[#This Row],[Adj_Lead_Time]]+Inventory[[#This Row],[Safety_Stock]]-Inventory[[#This Row],[Current_Inventory]])</f>
        <v>161.60000000000002</v>
      </c>
    </row>
    <row r="2767" spans="1:19" x14ac:dyDescent="0.25">
      <c r="A2767">
        <v>2766</v>
      </c>
      <c r="B2767" t="s">
        <v>2788</v>
      </c>
      <c r="C2767" s="4" t="s">
        <v>17</v>
      </c>
      <c r="D2767" t="s">
        <v>22</v>
      </c>
      <c r="E2767" s="4">
        <v>177</v>
      </c>
      <c r="F2767" s="4">
        <v>11</v>
      </c>
      <c r="G2767" s="4">
        <v>567</v>
      </c>
      <c r="H2767" s="4">
        <v>142</v>
      </c>
      <c r="I2767" s="4">
        <v>159</v>
      </c>
      <c r="J2767" s="6">
        <v>1362.79</v>
      </c>
      <c r="K2767" s="4">
        <v>0.63700000000000001</v>
      </c>
      <c r="L2767" s="4" t="s">
        <v>27</v>
      </c>
      <c r="M2767" s="4">
        <f>Inventory[[#This Row],[Daily_Demand]]*Inventory[[#This Row],[Lead_Time_Days]]</f>
        <v>1947</v>
      </c>
      <c r="N2767" s="4">
        <f>MAX(0, Inventory[[#This Row],[Demand_Duration_Lead_time]]+Inventory[[#This Row],[Safety_Stock]]-Inventory[[#This Row],[Current_Inventory]])</f>
        <v>1522</v>
      </c>
      <c r="O27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67" s="8">
        <f>Inventory[[#This Row],[Current_Inventory]]*Inventory[[#This Row],[Unit_Cost]]</f>
        <v>772701.92999999993</v>
      </c>
      <c r="Q2767" t="str">
        <f>IF(Inventory[[#This Row],[Stockout_Risk_Score]] &gt;= 0.8, "Critical",
   IF(Inventory[[#This Row],[Stockout_Risk_Score]] &gt;= 0.6, "High",
      IF(Inventory[[#This Row],[Stockout_Risk_Score]] &gt;= 0.3, "Medium", "Low")
   )
)</f>
        <v>High</v>
      </c>
      <c r="R2767">
        <f>Inventory[[#This Row],[Lead_Time_Days]]*0.8</f>
        <v>8.8000000000000007</v>
      </c>
      <c r="S2767">
        <f>MAX(0,Inventory[[#This Row],[Daily_Demand]]*Inventory[[#This Row],[Adj_Lead_Time]]+Inventory[[#This Row],[Safety_Stock]]-Inventory[[#This Row],[Current_Inventory]])</f>
        <v>1132.6000000000001</v>
      </c>
    </row>
    <row r="2768" spans="1:19" x14ac:dyDescent="0.25">
      <c r="A2768">
        <v>2767</v>
      </c>
      <c r="B2768" t="s">
        <v>2789</v>
      </c>
      <c r="C2768" s="4" t="s">
        <v>26</v>
      </c>
      <c r="D2768" t="s">
        <v>22</v>
      </c>
      <c r="E2768" s="4">
        <v>45</v>
      </c>
      <c r="F2768" s="4">
        <v>9</v>
      </c>
      <c r="G2768" s="4">
        <v>471</v>
      </c>
      <c r="H2768" s="4">
        <v>134</v>
      </c>
      <c r="I2768" s="4">
        <v>192</v>
      </c>
      <c r="J2768" s="6">
        <v>133.01</v>
      </c>
      <c r="K2768" s="4">
        <v>0.71399999999999997</v>
      </c>
      <c r="L2768" s="4" t="s">
        <v>15</v>
      </c>
      <c r="M2768" s="4">
        <f>Inventory[[#This Row],[Daily_Demand]]*Inventory[[#This Row],[Lead_Time_Days]]</f>
        <v>405</v>
      </c>
      <c r="N2768" s="4">
        <f>MAX(0, Inventory[[#This Row],[Demand_Duration_Lead_time]]+Inventory[[#This Row],[Safety_Stock]]-Inventory[[#This Row],[Current_Inventory]])</f>
        <v>68</v>
      </c>
      <c r="O27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68" s="8">
        <f>Inventory[[#This Row],[Current_Inventory]]*Inventory[[#This Row],[Unit_Cost]]</f>
        <v>62647.71</v>
      </c>
      <c r="Q2768" t="str">
        <f>IF(Inventory[[#This Row],[Stockout_Risk_Score]] &gt;= 0.8, "Critical",
   IF(Inventory[[#This Row],[Stockout_Risk_Score]] &gt;= 0.6, "High",
      IF(Inventory[[#This Row],[Stockout_Risk_Score]] &gt;= 0.3, "Medium", "Low")
   )
)</f>
        <v>High</v>
      </c>
      <c r="R2768">
        <f>Inventory[[#This Row],[Lead_Time_Days]]*0.8</f>
        <v>7.2</v>
      </c>
      <c r="S2768">
        <f>MAX(0,Inventory[[#This Row],[Daily_Demand]]*Inventory[[#This Row],[Adj_Lead_Time]]+Inventory[[#This Row],[Safety_Stock]]-Inventory[[#This Row],[Current_Inventory]])</f>
        <v>0</v>
      </c>
    </row>
    <row r="2769" spans="1:19" x14ac:dyDescent="0.25">
      <c r="A2769">
        <v>2768</v>
      </c>
      <c r="B2769" t="s">
        <v>2790</v>
      </c>
      <c r="C2769" s="4" t="s">
        <v>21</v>
      </c>
      <c r="D2769" t="s">
        <v>22</v>
      </c>
      <c r="E2769" s="4">
        <v>141</v>
      </c>
      <c r="F2769" s="4">
        <v>10</v>
      </c>
      <c r="G2769" s="4">
        <v>525</v>
      </c>
      <c r="H2769" s="4">
        <v>136</v>
      </c>
      <c r="I2769" s="4">
        <v>119</v>
      </c>
      <c r="J2769" s="6">
        <v>316.72000000000003</v>
      </c>
      <c r="K2769" s="4">
        <v>0.38300000000000001</v>
      </c>
      <c r="L2769" s="4" t="s">
        <v>27</v>
      </c>
      <c r="M2769" s="4">
        <f>Inventory[[#This Row],[Daily_Demand]]*Inventory[[#This Row],[Lead_Time_Days]]</f>
        <v>1410</v>
      </c>
      <c r="N2769" s="4">
        <f>MAX(0, Inventory[[#This Row],[Demand_Duration_Lead_time]]+Inventory[[#This Row],[Safety_Stock]]-Inventory[[#This Row],[Current_Inventory]])</f>
        <v>1021</v>
      </c>
      <c r="O27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69" s="8">
        <f>Inventory[[#This Row],[Current_Inventory]]*Inventory[[#This Row],[Unit_Cost]]</f>
        <v>166278</v>
      </c>
      <c r="Q2769" t="str">
        <f>IF(Inventory[[#This Row],[Stockout_Risk_Score]] &gt;= 0.8, "Critical",
   IF(Inventory[[#This Row],[Stockout_Risk_Score]] &gt;= 0.6, "High",
      IF(Inventory[[#This Row],[Stockout_Risk_Score]] &gt;= 0.3, "Medium", "Low")
   )
)</f>
        <v>Medium</v>
      </c>
      <c r="R2769">
        <f>Inventory[[#This Row],[Lead_Time_Days]]*0.8</f>
        <v>8</v>
      </c>
      <c r="S2769">
        <f>MAX(0,Inventory[[#This Row],[Daily_Demand]]*Inventory[[#This Row],[Adj_Lead_Time]]+Inventory[[#This Row],[Safety_Stock]]-Inventory[[#This Row],[Current_Inventory]])</f>
        <v>739</v>
      </c>
    </row>
    <row r="2770" spans="1:19" x14ac:dyDescent="0.25">
      <c r="A2770">
        <v>2769</v>
      </c>
      <c r="B2770" t="s">
        <v>2791</v>
      </c>
      <c r="C2770" s="4" t="s">
        <v>41</v>
      </c>
      <c r="D2770" t="s">
        <v>14</v>
      </c>
      <c r="E2770" s="4">
        <v>141</v>
      </c>
      <c r="F2770" s="4">
        <v>8</v>
      </c>
      <c r="G2770" s="4">
        <v>505</v>
      </c>
      <c r="H2770" s="4">
        <v>234</v>
      </c>
      <c r="I2770" s="4">
        <v>103</v>
      </c>
      <c r="J2770" s="6">
        <v>997.31</v>
      </c>
      <c r="K2770" s="4">
        <v>0.81200000000000006</v>
      </c>
      <c r="L2770" s="4" t="s">
        <v>19</v>
      </c>
      <c r="M2770" s="4">
        <f>Inventory[[#This Row],[Daily_Demand]]*Inventory[[#This Row],[Lead_Time_Days]]</f>
        <v>1128</v>
      </c>
      <c r="N2770" s="4">
        <f>MAX(0, Inventory[[#This Row],[Demand_Duration_Lead_time]]+Inventory[[#This Row],[Safety_Stock]]-Inventory[[#This Row],[Current_Inventory]])</f>
        <v>857</v>
      </c>
      <c r="O27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70" s="8">
        <f>Inventory[[#This Row],[Current_Inventory]]*Inventory[[#This Row],[Unit_Cost]]</f>
        <v>503641.55</v>
      </c>
      <c r="Q2770" t="str">
        <f>IF(Inventory[[#This Row],[Stockout_Risk_Score]] &gt;= 0.8, "Critical",
   IF(Inventory[[#This Row],[Stockout_Risk_Score]] &gt;= 0.6, "High",
      IF(Inventory[[#This Row],[Stockout_Risk_Score]] &gt;= 0.3, "Medium", "Low")
   )
)</f>
        <v>Critical</v>
      </c>
      <c r="R2770">
        <f>Inventory[[#This Row],[Lead_Time_Days]]*0.8</f>
        <v>6.4</v>
      </c>
      <c r="S2770">
        <f>MAX(0,Inventory[[#This Row],[Daily_Demand]]*Inventory[[#This Row],[Adj_Lead_Time]]+Inventory[[#This Row],[Safety_Stock]]-Inventory[[#This Row],[Current_Inventory]])</f>
        <v>631.40000000000009</v>
      </c>
    </row>
    <row r="2771" spans="1:19" x14ac:dyDescent="0.25">
      <c r="A2771">
        <v>2770</v>
      </c>
      <c r="B2771" t="s">
        <v>2792</v>
      </c>
      <c r="C2771" s="4" t="s">
        <v>21</v>
      </c>
      <c r="D2771" t="s">
        <v>14</v>
      </c>
      <c r="E2771" s="4">
        <v>195</v>
      </c>
      <c r="F2771" s="4">
        <v>12</v>
      </c>
      <c r="G2771" s="4">
        <v>120</v>
      </c>
      <c r="H2771" s="4">
        <v>26</v>
      </c>
      <c r="I2771" s="4">
        <v>381</v>
      </c>
      <c r="J2771" s="6">
        <v>455.27</v>
      </c>
      <c r="K2771" s="4">
        <v>3.0000000000000001E-3</v>
      </c>
      <c r="L2771" s="4" t="s">
        <v>19</v>
      </c>
      <c r="M2771" s="4">
        <f>Inventory[[#This Row],[Daily_Demand]]*Inventory[[#This Row],[Lead_Time_Days]]</f>
        <v>2340</v>
      </c>
      <c r="N2771" s="4">
        <f>MAX(0, Inventory[[#This Row],[Demand_Duration_Lead_time]]+Inventory[[#This Row],[Safety_Stock]]-Inventory[[#This Row],[Current_Inventory]])</f>
        <v>2246</v>
      </c>
      <c r="O27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71" s="8">
        <f>Inventory[[#This Row],[Current_Inventory]]*Inventory[[#This Row],[Unit_Cost]]</f>
        <v>54632.399999999994</v>
      </c>
      <c r="Q2771" t="str">
        <f>IF(Inventory[[#This Row],[Stockout_Risk_Score]] &gt;= 0.8, "Critical",
   IF(Inventory[[#This Row],[Stockout_Risk_Score]] &gt;= 0.6, "High",
      IF(Inventory[[#This Row],[Stockout_Risk_Score]] &gt;= 0.3, "Medium", "Low")
   )
)</f>
        <v>Low</v>
      </c>
      <c r="R2771">
        <f>Inventory[[#This Row],[Lead_Time_Days]]*0.8</f>
        <v>9.6000000000000014</v>
      </c>
      <c r="S2771">
        <f>MAX(0,Inventory[[#This Row],[Daily_Demand]]*Inventory[[#This Row],[Adj_Lead_Time]]+Inventory[[#This Row],[Safety_Stock]]-Inventory[[#This Row],[Current_Inventory]])</f>
        <v>1778.0000000000002</v>
      </c>
    </row>
    <row r="2772" spans="1:19" x14ac:dyDescent="0.25">
      <c r="A2772">
        <v>2771</v>
      </c>
      <c r="B2772" t="s">
        <v>2793</v>
      </c>
      <c r="C2772" s="4" t="s">
        <v>21</v>
      </c>
      <c r="D2772" t="s">
        <v>18</v>
      </c>
      <c r="E2772" s="4">
        <v>83</v>
      </c>
      <c r="F2772" s="4">
        <v>10</v>
      </c>
      <c r="G2772" s="4">
        <v>126</v>
      </c>
      <c r="H2772" s="4">
        <v>255</v>
      </c>
      <c r="I2772" s="4">
        <v>89</v>
      </c>
      <c r="J2772" s="6">
        <v>1617.14</v>
      </c>
      <c r="K2772" s="4">
        <v>0.59499999999999997</v>
      </c>
      <c r="L2772" s="4" t="s">
        <v>19</v>
      </c>
      <c r="M2772" s="4">
        <f>Inventory[[#This Row],[Daily_Demand]]*Inventory[[#This Row],[Lead_Time_Days]]</f>
        <v>830</v>
      </c>
      <c r="N2772" s="4">
        <f>MAX(0, Inventory[[#This Row],[Demand_Duration_Lead_time]]+Inventory[[#This Row],[Safety_Stock]]-Inventory[[#This Row],[Current_Inventory]])</f>
        <v>959</v>
      </c>
      <c r="O27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72" s="8">
        <f>Inventory[[#This Row],[Current_Inventory]]*Inventory[[#This Row],[Unit_Cost]]</f>
        <v>203759.64</v>
      </c>
      <c r="Q2772" t="str">
        <f>IF(Inventory[[#This Row],[Stockout_Risk_Score]] &gt;= 0.8, "Critical",
   IF(Inventory[[#This Row],[Stockout_Risk_Score]] &gt;= 0.6, "High",
      IF(Inventory[[#This Row],[Stockout_Risk_Score]] &gt;= 0.3, "Medium", "Low")
   )
)</f>
        <v>Medium</v>
      </c>
      <c r="R2772">
        <f>Inventory[[#This Row],[Lead_Time_Days]]*0.8</f>
        <v>8</v>
      </c>
      <c r="S2772">
        <f>MAX(0,Inventory[[#This Row],[Daily_Demand]]*Inventory[[#This Row],[Adj_Lead_Time]]+Inventory[[#This Row],[Safety_Stock]]-Inventory[[#This Row],[Current_Inventory]])</f>
        <v>793</v>
      </c>
    </row>
    <row r="2773" spans="1:19" x14ac:dyDescent="0.25">
      <c r="A2773">
        <v>2772</v>
      </c>
      <c r="B2773" t="s">
        <v>2794</v>
      </c>
      <c r="C2773" s="4" t="s">
        <v>21</v>
      </c>
      <c r="D2773" t="s">
        <v>14</v>
      </c>
      <c r="E2773" s="4">
        <v>132</v>
      </c>
      <c r="F2773" s="4">
        <v>2</v>
      </c>
      <c r="G2773" s="4">
        <v>310</v>
      </c>
      <c r="H2773" s="4">
        <v>146</v>
      </c>
      <c r="I2773" s="4">
        <v>246</v>
      </c>
      <c r="J2773" s="6">
        <v>1167.77</v>
      </c>
      <c r="K2773" s="4">
        <v>0.61399999999999999</v>
      </c>
      <c r="L2773" s="4" t="s">
        <v>19</v>
      </c>
      <c r="M2773" s="4">
        <f>Inventory[[#This Row],[Daily_Demand]]*Inventory[[#This Row],[Lead_Time_Days]]</f>
        <v>264</v>
      </c>
      <c r="N2773" s="4">
        <f>MAX(0, Inventory[[#This Row],[Demand_Duration_Lead_time]]+Inventory[[#This Row],[Safety_Stock]]-Inventory[[#This Row],[Current_Inventory]])</f>
        <v>100</v>
      </c>
      <c r="O27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73" s="8">
        <f>Inventory[[#This Row],[Current_Inventory]]*Inventory[[#This Row],[Unit_Cost]]</f>
        <v>362008.7</v>
      </c>
      <c r="Q2773" t="str">
        <f>IF(Inventory[[#This Row],[Stockout_Risk_Score]] &gt;= 0.8, "Critical",
   IF(Inventory[[#This Row],[Stockout_Risk_Score]] &gt;= 0.6, "High",
      IF(Inventory[[#This Row],[Stockout_Risk_Score]] &gt;= 0.3, "Medium", "Low")
   )
)</f>
        <v>High</v>
      </c>
      <c r="R2773">
        <f>Inventory[[#This Row],[Lead_Time_Days]]*0.8</f>
        <v>1.6</v>
      </c>
      <c r="S2773">
        <f>MAX(0,Inventory[[#This Row],[Daily_Demand]]*Inventory[[#This Row],[Adj_Lead_Time]]+Inventory[[#This Row],[Safety_Stock]]-Inventory[[#This Row],[Current_Inventory]])</f>
        <v>47.200000000000045</v>
      </c>
    </row>
    <row r="2774" spans="1:19" x14ac:dyDescent="0.25">
      <c r="A2774">
        <v>2773</v>
      </c>
      <c r="B2774" t="s">
        <v>2795</v>
      </c>
      <c r="C2774" s="4" t="s">
        <v>21</v>
      </c>
      <c r="D2774" t="s">
        <v>18</v>
      </c>
      <c r="E2774" s="4">
        <v>26</v>
      </c>
      <c r="F2774" s="4">
        <v>10</v>
      </c>
      <c r="G2774" s="4">
        <v>368</v>
      </c>
      <c r="H2774" s="4">
        <v>226</v>
      </c>
      <c r="I2774" s="4">
        <v>76</v>
      </c>
      <c r="J2774" s="6">
        <v>1244.6300000000001</v>
      </c>
      <c r="K2774" s="4">
        <v>0.53400000000000003</v>
      </c>
      <c r="L2774" s="4" t="s">
        <v>15</v>
      </c>
      <c r="M2774" s="4">
        <f>Inventory[[#This Row],[Daily_Demand]]*Inventory[[#This Row],[Lead_Time_Days]]</f>
        <v>260</v>
      </c>
      <c r="N2774" s="4">
        <f>MAX(0, Inventory[[#This Row],[Demand_Duration_Lead_time]]+Inventory[[#This Row],[Safety_Stock]]-Inventory[[#This Row],[Current_Inventory]])</f>
        <v>118</v>
      </c>
      <c r="O27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74" s="8">
        <f>Inventory[[#This Row],[Current_Inventory]]*Inventory[[#This Row],[Unit_Cost]]</f>
        <v>458023.84</v>
      </c>
      <c r="Q2774" t="str">
        <f>IF(Inventory[[#This Row],[Stockout_Risk_Score]] &gt;= 0.8, "Critical",
   IF(Inventory[[#This Row],[Stockout_Risk_Score]] &gt;= 0.6, "High",
      IF(Inventory[[#This Row],[Stockout_Risk_Score]] &gt;= 0.3, "Medium", "Low")
   )
)</f>
        <v>Medium</v>
      </c>
      <c r="R2774">
        <f>Inventory[[#This Row],[Lead_Time_Days]]*0.8</f>
        <v>8</v>
      </c>
      <c r="S2774">
        <f>MAX(0,Inventory[[#This Row],[Daily_Demand]]*Inventory[[#This Row],[Adj_Lead_Time]]+Inventory[[#This Row],[Safety_Stock]]-Inventory[[#This Row],[Current_Inventory]])</f>
        <v>66</v>
      </c>
    </row>
    <row r="2775" spans="1:19" x14ac:dyDescent="0.25">
      <c r="A2775">
        <v>2774</v>
      </c>
      <c r="B2775" t="s">
        <v>2796</v>
      </c>
      <c r="C2775" s="4" t="s">
        <v>26</v>
      </c>
      <c r="D2775" t="s">
        <v>14</v>
      </c>
      <c r="E2775" s="4">
        <v>20</v>
      </c>
      <c r="F2775" s="4">
        <v>4</v>
      </c>
      <c r="G2775" s="4">
        <v>636</v>
      </c>
      <c r="H2775" s="4">
        <v>205</v>
      </c>
      <c r="I2775" s="4">
        <v>379</v>
      </c>
      <c r="J2775" s="6">
        <v>952.51</v>
      </c>
      <c r="K2775" s="4">
        <v>0.63</v>
      </c>
      <c r="L2775" s="4" t="s">
        <v>15</v>
      </c>
      <c r="M2775" s="4">
        <f>Inventory[[#This Row],[Daily_Demand]]*Inventory[[#This Row],[Lead_Time_Days]]</f>
        <v>80</v>
      </c>
      <c r="N2775" s="4">
        <f>MAX(0, Inventory[[#This Row],[Demand_Duration_Lead_time]]+Inventory[[#This Row],[Safety_Stock]]-Inventory[[#This Row],[Current_Inventory]])</f>
        <v>0</v>
      </c>
      <c r="O27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775" s="8">
        <f>Inventory[[#This Row],[Current_Inventory]]*Inventory[[#This Row],[Unit_Cost]]</f>
        <v>605796.36</v>
      </c>
      <c r="Q2775" t="str">
        <f>IF(Inventory[[#This Row],[Stockout_Risk_Score]] &gt;= 0.8, "Critical",
   IF(Inventory[[#This Row],[Stockout_Risk_Score]] &gt;= 0.6, "High",
      IF(Inventory[[#This Row],[Stockout_Risk_Score]] &gt;= 0.3, "Medium", "Low")
   )
)</f>
        <v>High</v>
      </c>
      <c r="R2775">
        <f>Inventory[[#This Row],[Lead_Time_Days]]*0.8</f>
        <v>3.2</v>
      </c>
      <c r="S2775">
        <f>MAX(0,Inventory[[#This Row],[Daily_Demand]]*Inventory[[#This Row],[Adj_Lead_Time]]+Inventory[[#This Row],[Safety_Stock]]-Inventory[[#This Row],[Current_Inventory]])</f>
        <v>0</v>
      </c>
    </row>
    <row r="2776" spans="1:19" x14ac:dyDescent="0.25">
      <c r="A2776">
        <v>2775</v>
      </c>
      <c r="B2776" t="s">
        <v>2797</v>
      </c>
      <c r="C2776" s="4" t="s">
        <v>13</v>
      </c>
      <c r="D2776" t="s">
        <v>22</v>
      </c>
      <c r="E2776" s="4">
        <v>36</v>
      </c>
      <c r="F2776" s="4">
        <v>7</v>
      </c>
      <c r="G2776" s="4">
        <v>752</v>
      </c>
      <c r="H2776" s="4">
        <v>210</v>
      </c>
      <c r="I2776" s="4">
        <v>348</v>
      </c>
      <c r="J2776" s="6">
        <v>549.32000000000005</v>
      </c>
      <c r="K2776" s="4">
        <v>0.16700000000000001</v>
      </c>
      <c r="L2776" s="4" t="s">
        <v>19</v>
      </c>
      <c r="M2776" s="4">
        <f>Inventory[[#This Row],[Daily_Demand]]*Inventory[[#This Row],[Lead_Time_Days]]</f>
        <v>252</v>
      </c>
      <c r="N2776" s="4">
        <f>MAX(0, Inventory[[#This Row],[Demand_Duration_Lead_time]]+Inventory[[#This Row],[Safety_Stock]]-Inventory[[#This Row],[Current_Inventory]])</f>
        <v>0</v>
      </c>
      <c r="O27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76" s="8">
        <f>Inventory[[#This Row],[Current_Inventory]]*Inventory[[#This Row],[Unit_Cost]]</f>
        <v>413088.64</v>
      </c>
      <c r="Q2776" t="str">
        <f>IF(Inventory[[#This Row],[Stockout_Risk_Score]] &gt;= 0.8, "Critical",
   IF(Inventory[[#This Row],[Stockout_Risk_Score]] &gt;= 0.6, "High",
      IF(Inventory[[#This Row],[Stockout_Risk_Score]] &gt;= 0.3, "Medium", "Low")
   )
)</f>
        <v>Low</v>
      </c>
      <c r="R2776">
        <f>Inventory[[#This Row],[Lead_Time_Days]]*0.8</f>
        <v>5.6000000000000005</v>
      </c>
      <c r="S2776">
        <f>MAX(0,Inventory[[#This Row],[Daily_Demand]]*Inventory[[#This Row],[Adj_Lead_Time]]+Inventory[[#This Row],[Safety_Stock]]-Inventory[[#This Row],[Current_Inventory]])</f>
        <v>0</v>
      </c>
    </row>
    <row r="2777" spans="1:19" x14ac:dyDescent="0.25">
      <c r="A2777">
        <v>2776</v>
      </c>
      <c r="B2777" t="s">
        <v>2798</v>
      </c>
      <c r="C2777" s="4" t="s">
        <v>17</v>
      </c>
      <c r="D2777" t="s">
        <v>22</v>
      </c>
      <c r="E2777" s="4">
        <v>198</v>
      </c>
      <c r="F2777" s="4">
        <v>9</v>
      </c>
      <c r="G2777" s="4">
        <v>607</v>
      </c>
      <c r="H2777" s="4">
        <v>216</v>
      </c>
      <c r="I2777" s="4">
        <v>229</v>
      </c>
      <c r="J2777" s="6">
        <v>1199.3399999999999</v>
      </c>
      <c r="K2777" s="4">
        <v>0.68500000000000005</v>
      </c>
      <c r="L2777" s="4" t="s">
        <v>19</v>
      </c>
      <c r="M2777" s="4">
        <f>Inventory[[#This Row],[Daily_Demand]]*Inventory[[#This Row],[Lead_Time_Days]]</f>
        <v>1782</v>
      </c>
      <c r="N2777" s="4">
        <f>MAX(0, Inventory[[#This Row],[Demand_Duration_Lead_time]]+Inventory[[#This Row],[Safety_Stock]]-Inventory[[#This Row],[Current_Inventory]])</f>
        <v>1391</v>
      </c>
      <c r="O27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77" s="8">
        <f>Inventory[[#This Row],[Current_Inventory]]*Inventory[[#This Row],[Unit_Cost]]</f>
        <v>727999.38</v>
      </c>
      <c r="Q2777" t="str">
        <f>IF(Inventory[[#This Row],[Stockout_Risk_Score]] &gt;= 0.8, "Critical",
   IF(Inventory[[#This Row],[Stockout_Risk_Score]] &gt;= 0.6, "High",
      IF(Inventory[[#This Row],[Stockout_Risk_Score]] &gt;= 0.3, "Medium", "Low")
   )
)</f>
        <v>High</v>
      </c>
      <c r="R2777">
        <f>Inventory[[#This Row],[Lead_Time_Days]]*0.8</f>
        <v>7.2</v>
      </c>
      <c r="S2777">
        <f>MAX(0,Inventory[[#This Row],[Daily_Demand]]*Inventory[[#This Row],[Adj_Lead_Time]]+Inventory[[#This Row],[Safety_Stock]]-Inventory[[#This Row],[Current_Inventory]])</f>
        <v>1034.6000000000001</v>
      </c>
    </row>
    <row r="2778" spans="1:19" x14ac:dyDescent="0.25">
      <c r="A2778">
        <v>2777</v>
      </c>
      <c r="B2778" t="s">
        <v>2799</v>
      </c>
      <c r="C2778" s="4" t="s">
        <v>21</v>
      </c>
      <c r="D2778" t="s">
        <v>14</v>
      </c>
      <c r="E2778" s="4">
        <v>146</v>
      </c>
      <c r="F2778" s="4">
        <v>4</v>
      </c>
      <c r="G2778" s="4">
        <v>246</v>
      </c>
      <c r="H2778" s="4">
        <v>25</v>
      </c>
      <c r="I2778" s="4">
        <v>95</v>
      </c>
      <c r="J2778" s="6">
        <v>1448.09</v>
      </c>
      <c r="K2778" s="4">
        <v>0.33600000000000002</v>
      </c>
      <c r="L2778" s="4" t="s">
        <v>15</v>
      </c>
      <c r="M2778" s="4">
        <f>Inventory[[#This Row],[Daily_Demand]]*Inventory[[#This Row],[Lead_Time_Days]]</f>
        <v>584</v>
      </c>
      <c r="N2778" s="4">
        <f>MAX(0, Inventory[[#This Row],[Demand_Duration_Lead_time]]+Inventory[[#This Row],[Safety_Stock]]-Inventory[[#This Row],[Current_Inventory]])</f>
        <v>363</v>
      </c>
      <c r="O27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78" s="8">
        <f>Inventory[[#This Row],[Current_Inventory]]*Inventory[[#This Row],[Unit_Cost]]</f>
        <v>356230.13999999996</v>
      </c>
      <c r="Q2778" t="str">
        <f>IF(Inventory[[#This Row],[Stockout_Risk_Score]] &gt;= 0.8, "Critical",
   IF(Inventory[[#This Row],[Stockout_Risk_Score]] &gt;= 0.6, "High",
      IF(Inventory[[#This Row],[Stockout_Risk_Score]] &gt;= 0.3, "Medium", "Low")
   )
)</f>
        <v>Medium</v>
      </c>
      <c r="R2778">
        <f>Inventory[[#This Row],[Lead_Time_Days]]*0.8</f>
        <v>3.2</v>
      </c>
      <c r="S2778">
        <f>MAX(0,Inventory[[#This Row],[Daily_Demand]]*Inventory[[#This Row],[Adj_Lead_Time]]+Inventory[[#This Row],[Safety_Stock]]-Inventory[[#This Row],[Current_Inventory]])</f>
        <v>246.20000000000005</v>
      </c>
    </row>
    <row r="2779" spans="1:19" x14ac:dyDescent="0.25">
      <c r="A2779">
        <v>2778</v>
      </c>
      <c r="B2779" t="s">
        <v>2800</v>
      </c>
      <c r="C2779" s="4" t="s">
        <v>21</v>
      </c>
      <c r="D2779" t="s">
        <v>14</v>
      </c>
      <c r="E2779" s="4">
        <v>42</v>
      </c>
      <c r="F2779" s="4">
        <v>5</v>
      </c>
      <c r="G2779" s="4">
        <v>615</v>
      </c>
      <c r="H2779" s="4">
        <v>22</v>
      </c>
      <c r="I2779" s="4">
        <v>191</v>
      </c>
      <c r="J2779" s="6">
        <v>773.35</v>
      </c>
      <c r="K2779" s="4">
        <v>0.45200000000000001</v>
      </c>
      <c r="L2779" s="4" t="s">
        <v>27</v>
      </c>
      <c r="M2779" s="4">
        <f>Inventory[[#This Row],[Daily_Demand]]*Inventory[[#This Row],[Lead_Time_Days]]</f>
        <v>210</v>
      </c>
      <c r="N2779" s="4">
        <f>MAX(0, Inventory[[#This Row],[Demand_Duration_Lead_time]]+Inventory[[#This Row],[Safety_Stock]]-Inventory[[#This Row],[Current_Inventory]])</f>
        <v>0</v>
      </c>
      <c r="O27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779" s="8">
        <f>Inventory[[#This Row],[Current_Inventory]]*Inventory[[#This Row],[Unit_Cost]]</f>
        <v>475610.25</v>
      </c>
      <c r="Q2779" t="str">
        <f>IF(Inventory[[#This Row],[Stockout_Risk_Score]] &gt;= 0.8, "Critical",
   IF(Inventory[[#This Row],[Stockout_Risk_Score]] &gt;= 0.6, "High",
      IF(Inventory[[#This Row],[Stockout_Risk_Score]] &gt;= 0.3, "Medium", "Low")
   )
)</f>
        <v>Medium</v>
      </c>
      <c r="R2779">
        <f>Inventory[[#This Row],[Lead_Time_Days]]*0.8</f>
        <v>4</v>
      </c>
      <c r="S2779">
        <f>MAX(0,Inventory[[#This Row],[Daily_Demand]]*Inventory[[#This Row],[Adj_Lead_Time]]+Inventory[[#This Row],[Safety_Stock]]-Inventory[[#This Row],[Current_Inventory]])</f>
        <v>0</v>
      </c>
    </row>
    <row r="2780" spans="1:19" x14ac:dyDescent="0.25">
      <c r="A2780">
        <v>2779</v>
      </c>
      <c r="B2780" t="s">
        <v>2801</v>
      </c>
      <c r="C2780" s="4" t="s">
        <v>21</v>
      </c>
      <c r="D2780" t="s">
        <v>18</v>
      </c>
      <c r="E2780" s="4">
        <v>102</v>
      </c>
      <c r="F2780" s="4">
        <v>8</v>
      </c>
      <c r="G2780" s="4">
        <v>607</v>
      </c>
      <c r="H2780" s="4">
        <v>87</v>
      </c>
      <c r="I2780" s="4">
        <v>369</v>
      </c>
      <c r="J2780" s="6">
        <v>1034.6400000000001</v>
      </c>
      <c r="K2780" s="4">
        <v>0.33300000000000002</v>
      </c>
      <c r="L2780" s="4" t="s">
        <v>19</v>
      </c>
      <c r="M2780" s="4">
        <f>Inventory[[#This Row],[Daily_Demand]]*Inventory[[#This Row],[Lead_Time_Days]]</f>
        <v>816</v>
      </c>
      <c r="N2780" s="4">
        <f>MAX(0, Inventory[[#This Row],[Demand_Duration_Lead_time]]+Inventory[[#This Row],[Safety_Stock]]-Inventory[[#This Row],[Current_Inventory]])</f>
        <v>296</v>
      </c>
      <c r="O27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80" s="8">
        <f>Inventory[[#This Row],[Current_Inventory]]*Inventory[[#This Row],[Unit_Cost]]</f>
        <v>628026.4800000001</v>
      </c>
      <c r="Q2780" t="str">
        <f>IF(Inventory[[#This Row],[Stockout_Risk_Score]] &gt;= 0.8, "Critical",
   IF(Inventory[[#This Row],[Stockout_Risk_Score]] &gt;= 0.6, "High",
      IF(Inventory[[#This Row],[Stockout_Risk_Score]] &gt;= 0.3, "Medium", "Low")
   )
)</f>
        <v>Medium</v>
      </c>
      <c r="R2780">
        <f>Inventory[[#This Row],[Lead_Time_Days]]*0.8</f>
        <v>6.4</v>
      </c>
      <c r="S2780">
        <f>MAX(0,Inventory[[#This Row],[Daily_Demand]]*Inventory[[#This Row],[Adj_Lead_Time]]+Inventory[[#This Row],[Safety_Stock]]-Inventory[[#This Row],[Current_Inventory]])</f>
        <v>132.80000000000007</v>
      </c>
    </row>
    <row r="2781" spans="1:19" x14ac:dyDescent="0.25">
      <c r="A2781">
        <v>2780</v>
      </c>
      <c r="B2781" t="s">
        <v>2802</v>
      </c>
      <c r="C2781" s="4" t="s">
        <v>13</v>
      </c>
      <c r="D2781" t="s">
        <v>18</v>
      </c>
      <c r="E2781" s="4">
        <v>140</v>
      </c>
      <c r="F2781" s="4">
        <v>13</v>
      </c>
      <c r="G2781" s="4">
        <v>780</v>
      </c>
      <c r="H2781" s="4">
        <v>223</v>
      </c>
      <c r="I2781" s="4">
        <v>147</v>
      </c>
      <c r="J2781" s="6">
        <v>1687.38</v>
      </c>
      <c r="K2781" s="4">
        <v>0.47399999999999998</v>
      </c>
      <c r="L2781" s="4" t="s">
        <v>27</v>
      </c>
      <c r="M2781" s="4">
        <f>Inventory[[#This Row],[Daily_Demand]]*Inventory[[#This Row],[Lead_Time_Days]]</f>
        <v>1820</v>
      </c>
      <c r="N2781" s="4">
        <f>MAX(0, Inventory[[#This Row],[Demand_Duration_Lead_time]]+Inventory[[#This Row],[Safety_Stock]]-Inventory[[#This Row],[Current_Inventory]])</f>
        <v>1263</v>
      </c>
      <c r="O27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81" s="8">
        <f>Inventory[[#This Row],[Current_Inventory]]*Inventory[[#This Row],[Unit_Cost]]</f>
        <v>1316156.4000000001</v>
      </c>
      <c r="Q2781" t="str">
        <f>IF(Inventory[[#This Row],[Stockout_Risk_Score]] &gt;= 0.8, "Critical",
   IF(Inventory[[#This Row],[Stockout_Risk_Score]] &gt;= 0.6, "High",
      IF(Inventory[[#This Row],[Stockout_Risk_Score]] &gt;= 0.3, "Medium", "Low")
   )
)</f>
        <v>Medium</v>
      </c>
      <c r="R2781">
        <f>Inventory[[#This Row],[Lead_Time_Days]]*0.8</f>
        <v>10.4</v>
      </c>
      <c r="S2781">
        <f>MAX(0,Inventory[[#This Row],[Daily_Demand]]*Inventory[[#This Row],[Adj_Lead_Time]]+Inventory[[#This Row],[Safety_Stock]]-Inventory[[#This Row],[Current_Inventory]])</f>
        <v>899</v>
      </c>
    </row>
    <row r="2782" spans="1:19" x14ac:dyDescent="0.25">
      <c r="A2782">
        <v>2781</v>
      </c>
      <c r="B2782" t="s">
        <v>2803</v>
      </c>
      <c r="C2782" s="4" t="s">
        <v>41</v>
      </c>
      <c r="D2782" t="s">
        <v>18</v>
      </c>
      <c r="E2782" s="4">
        <v>25</v>
      </c>
      <c r="F2782" s="4">
        <v>8</v>
      </c>
      <c r="G2782" s="4">
        <v>786</v>
      </c>
      <c r="H2782" s="4">
        <v>128</v>
      </c>
      <c r="I2782" s="4">
        <v>175</v>
      </c>
      <c r="J2782" s="6">
        <v>339.93</v>
      </c>
      <c r="K2782" s="4">
        <v>0.622</v>
      </c>
      <c r="L2782" s="4" t="s">
        <v>15</v>
      </c>
      <c r="M2782" s="4">
        <f>Inventory[[#This Row],[Daily_Demand]]*Inventory[[#This Row],[Lead_Time_Days]]</f>
        <v>200</v>
      </c>
      <c r="N2782" s="4">
        <f>MAX(0, Inventory[[#This Row],[Demand_Duration_Lead_time]]+Inventory[[#This Row],[Safety_Stock]]-Inventory[[#This Row],[Current_Inventory]])</f>
        <v>0</v>
      </c>
      <c r="O27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782" s="8">
        <f>Inventory[[#This Row],[Current_Inventory]]*Inventory[[#This Row],[Unit_Cost]]</f>
        <v>267184.98</v>
      </c>
      <c r="Q2782" t="str">
        <f>IF(Inventory[[#This Row],[Stockout_Risk_Score]] &gt;= 0.8, "Critical",
   IF(Inventory[[#This Row],[Stockout_Risk_Score]] &gt;= 0.6, "High",
      IF(Inventory[[#This Row],[Stockout_Risk_Score]] &gt;= 0.3, "Medium", "Low")
   )
)</f>
        <v>High</v>
      </c>
      <c r="R2782">
        <f>Inventory[[#This Row],[Lead_Time_Days]]*0.8</f>
        <v>6.4</v>
      </c>
      <c r="S2782">
        <f>MAX(0,Inventory[[#This Row],[Daily_Demand]]*Inventory[[#This Row],[Adj_Lead_Time]]+Inventory[[#This Row],[Safety_Stock]]-Inventory[[#This Row],[Current_Inventory]])</f>
        <v>0</v>
      </c>
    </row>
    <row r="2783" spans="1:19" x14ac:dyDescent="0.25">
      <c r="A2783">
        <v>2782</v>
      </c>
      <c r="B2783" t="s">
        <v>2804</v>
      </c>
      <c r="C2783" s="4" t="s">
        <v>41</v>
      </c>
      <c r="D2783" t="s">
        <v>22</v>
      </c>
      <c r="E2783" s="4">
        <v>60</v>
      </c>
      <c r="F2783" s="4">
        <v>5</v>
      </c>
      <c r="G2783" s="4">
        <v>69</v>
      </c>
      <c r="H2783" s="4">
        <v>190</v>
      </c>
      <c r="I2783" s="4">
        <v>107</v>
      </c>
      <c r="J2783" s="6">
        <v>1113.19</v>
      </c>
      <c r="K2783" s="4">
        <v>0.83799999999999997</v>
      </c>
      <c r="L2783" s="4" t="s">
        <v>19</v>
      </c>
      <c r="M2783" s="4">
        <f>Inventory[[#This Row],[Daily_Demand]]*Inventory[[#This Row],[Lead_Time_Days]]</f>
        <v>300</v>
      </c>
      <c r="N2783" s="4">
        <f>MAX(0, Inventory[[#This Row],[Demand_Duration_Lead_time]]+Inventory[[#This Row],[Safety_Stock]]-Inventory[[#This Row],[Current_Inventory]])</f>
        <v>421</v>
      </c>
      <c r="O27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83" s="8">
        <f>Inventory[[#This Row],[Current_Inventory]]*Inventory[[#This Row],[Unit_Cost]]</f>
        <v>76810.11</v>
      </c>
      <c r="Q2783" t="str">
        <f>IF(Inventory[[#This Row],[Stockout_Risk_Score]] &gt;= 0.8, "Critical",
   IF(Inventory[[#This Row],[Stockout_Risk_Score]] &gt;= 0.6, "High",
      IF(Inventory[[#This Row],[Stockout_Risk_Score]] &gt;= 0.3, "Medium", "Low")
   )
)</f>
        <v>Critical</v>
      </c>
      <c r="R2783">
        <f>Inventory[[#This Row],[Lead_Time_Days]]*0.8</f>
        <v>4</v>
      </c>
      <c r="S2783">
        <f>MAX(0,Inventory[[#This Row],[Daily_Demand]]*Inventory[[#This Row],[Adj_Lead_Time]]+Inventory[[#This Row],[Safety_Stock]]-Inventory[[#This Row],[Current_Inventory]])</f>
        <v>361</v>
      </c>
    </row>
    <row r="2784" spans="1:19" x14ac:dyDescent="0.25">
      <c r="A2784">
        <v>2783</v>
      </c>
      <c r="B2784" t="s">
        <v>2805</v>
      </c>
      <c r="C2784" s="4" t="s">
        <v>26</v>
      </c>
      <c r="D2784" t="s">
        <v>22</v>
      </c>
      <c r="E2784" s="4">
        <v>50</v>
      </c>
      <c r="F2784" s="4">
        <v>10</v>
      </c>
      <c r="G2784" s="4">
        <v>741</v>
      </c>
      <c r="H2784" s="4">
        <v>146</v>
      </c>
      <c r="I2784" s="4">
        <v>226</v>
      </c>
      <c r="J2784" s="6">
        <v>729.4</v>
      </c>
      <c r="K2784" s="4">
        <v>0.48299999999999998</v>
      </c>
      <c r="L2784" s="4" t="s">
        <v>19</v>
      </c>
      <c r="M2784" s="4">
        <f>Inventory[[#This Row],[Daily_Demand]]*Inventory[[#This Row],[Lead_Time_Days]]</f>
        <v>500</v>
      </c>
      <c r="N2784" s="4">
        <f>MAX(0, Inventory[[#This Row],[Demand_Duration_Lead_time]]+Inventory[[#This Row],[Safety_Stock]]-Inventory[[#This Row],[Current_Inventory]])</f>
        <v>0</v>
      </c>
      <c r="O27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84" s="8">
        <f>Inventory[[#This Row],[Current_Inventory]]*Inventory[[#This Row],[Unit_Cost]]</f>
        <v>540485.4</v>
      </c>
      <c r="Q2784" t="str">
        <f>IF(Inventory[[#This Row],[Stockout_Risk_Score]] &gt;= 0.8, "Critical",
   IF(Inventory[[#This Row],[Stockout_Risk_Score]] &gt;= 0.6, "High",
      IF(Inventory[[#This Row],[Stockout_Risk_Score]] &gt;= 0.3, "Medium", "Low")
   )
)</f>
        <v>Medium</v>
      </c>
      <c r="R2784">
        <f>Inventory[[#This Row],[Lead_Time_Days]]*0.8</f>
        <v>8</v>
      </c>
      <c r="S2784">
        <f>MAX(0,Inventory[[#This Row],[Daily_Demand]]*Inventory[[#This Row],[Adj_Lead_Time]]+Inventory[[#This Row],[Safety_Stock]]-Inventory[[#This Row],[Current_Inventory]])</f>
        <v>0</v>
      </c>
    </row>
    <row r="2785" spans="1:19" x14ac:dyDescent="0.25">
      <c r="A2785">
        <v>2784</v>
      </c>
      <c r="B2785" t="s">
        <v>2806</v>
      </c>
      <c r="C2785" s="4" t="s">
        <v>41</v>
      </c>
      <c r="D2785" t="s">
        <v>22</v>
      </c>
      <c r="E2785" s="4">
        <v>47</v>
      </c>
      <c r="F2785" s="4">
        <v>14</v>
      </c>
      <c r="G2785" s="4">
        <v>177</v>
      </c>
      <c r="H2785" s="4">
        <v>188</v>
      </c>
      <c r="I2785" s="4">
        <v>256</v>
      </c>
      <c r="J2785" s="6">
        <v>1420.45</v>
      </c>
      <c r="K2785" s="4">
        <v>0.32300000000000001</v>
      </c>
      <c r="L2785" s="4" t="s">
        <v>27</v>
      </c>
      <c r="M2785" s="4">
        <f>Inventory[[#This Row],[Daily_Demand]]*Inventory[[#This Row],[Lead_Time_Days]]</f>
        <v>658</v>
      </c>
      <c r="N2785" s="4">
        <f>MAX(0, Inventory[[#This Row],[Demand_Duration_Lead_time]]+Inventory[[#This Row],[Safety_Stock]]-Inventory[[#This Row],[Current_Inventory]])</f>
        <v>669</v>
      </c>
      <c r="O27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85" s="8">
        <f>Inventory[[#This Row],[Current_Inventory]]*Inventory[[#This Row],[Unit_Cost]]</f>
        <v>251419.65</v>
      </c>
      <c r="Q2785" t="str">
        <f>IF(Inventory[[#This Row],[Stockout_Risk_Score]] &gt;= 0.8, "Critical",
   IF(Inventory[[#This Row],[Stockout_Risk_Score]] &gt;= 0.6, "High",
      IF(Inventory[[#This Row],[Stockout_Risk_Score]] &gt;= 0.3, "Medium", "Low")
   )
)</f>
        <v>Medium</v>
      </c>
      <c r="R2785">
        <f>Inventory[[#This Row],[Lead_Time_Days]]*0.8</f>
        <v>11.200000000000001</v>
      </c>
      <c r="S2785">
        <f>MAX(0,Inventory[[#This Row],[Daily_Demand]]*Inventory[[#This Row],[Adj_Lead_Time]]+Inventory[[#This Row],[Safety_Stock]]-Inventory[[#This Row],[Current_Inventory]])</f>
        <v>537.40000000000009</v>
      </c>
    </row>
    <row r="2786" spans="1:19" x14ac:dyDescent="0.25">
      <c r="A2786">
        <v>2785</v>
      </c>
      <c r="B2786" t="s">
        <v>2807</v>
      </c>
      <c r="C2786" s="4" t="s">
        <v>21</v>
      </c>
      <c r="D2786" t="s">
        <v>22</v>
      </c>
      <c r="E2786" s="4">
        <v>124</v>
      </c>
      <c r="F2786" s="4">
        <v>4</v>
      </c>
      <c r="G2786" s="4">
        <v>347</v>
      </c>
      <c r="H2786" s="4">
        <v>217</v>
      </c>
      <c r="I2786" s="4">
        <v>334</v>
      </c>
      <c r="J2786" s="6">
        <v>86.68</v>
      </c>
      <c r="K2786" s="4">
        <v>0.48799999999999999</v>
      </c>
      <c r="L2786" s="4" t="s">
        <v>27</v>
      </c>
      <c r="M2786" s="4">
        <f>Inventory[[#This Row],[Daily_Demand]]*Inventory[[#This Row],[Lead_Time_Days]]</f>
        <v>496</v>
      </c>
      <c r="N2786" s="4">
        <f>MAX(0, Inventory[[#This Row],[Demand_Duration_Lead_time]]+Inventory[[#This Row],[Safety_Stock]]-Inventory[[#This Row],[Current_Inventory]])</f>
        <v>366</v>
      </c>
      <c r="O27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86" s="8">
        <f>Inventory[[#This Row],[Current_Inventory]]*Inventory[[#This Row],[Unit_Cost]]</f>
        <v>30077.960000000003</v>
      </c>
      <c r="Q2786" t="str">
        <f>IF(Inventory[[#This Row],[Stockout_Risk_Score]] &gt;= 0.8, "Critical",
   IF(Inventory[[#This Row],[Stockout_Risk_Score]] &gt;= 0.6, "High",
      IF(Inventory[[#This Row],[Stockout_Risk_Score]] &gt;= 0.3, "Medium", "Low")
   )
)</f>
        <v>Medium</v>
      </c>
      <c r="R2786">
        <f>Inventory[[#This Row],[Lead_Time_Days]]*0.8</f>
        <v>3.2</v>
      </c>
      <c r="S2786">
        <f>MAX(0,Inventory[[#This Row],[Daily_Demand]]*Inventory[[#This Row],[Adj_Lead_Time]]+Inventory[[#This Row],[Safety_Stock]]-Inventory[[#This Row],[Current_Inventory]])</f>
        <v>266.79999999999995</v>
      </c>
    </row>
    <row r="2787" spans="1:19" x14ac:dyDescent="0.25">
      <c r="A2787">
        <v>2786</v>
      </c>
      <c r="B2787" t="s">
        <v>2808</v>
      </c>
      <c r="C2787" s="4" t="s">
        <v>21</v>
      </c>
      <c r="D2787" t="s">
        <v>18</v>
      </c>
      <c r="E2787" s="4">
        <v>50</v>
      </c>
      <c r="F2787" s="4">
        <v>13</v>
      </c>
      <c r="G2787" s="4">
        <v>764</v>
      </c>
      <c r="H2787" s="4">
        <v>63</v>
      </c>
      <c r="I2787" s="4">
        <v>203</v>
      </c>
      <c r="J2787" s="6">
        <v>1357.42</v>
      </c>
      <c r="K2787" s="4">
        <v>0.68899999999999995</v>
      </c>
      <c r="L2787" s="4" t="s">
        <v>27</v>
      </c>
      <c r="M2787" s="4">
        <f>Inventory[[#This Row],[Daily_Demand]]*Inventory[[#This Row],[Lead_Time_Days]]</f>
        <v>650</v>
      </c>
      <c r="N2787" s="4">
        <f>MAX(0, Inventory[[#This Row],[Demand_Duration_Lead_time]]+Inventory[[#This Row],[Safety_Stock]]-Inventory[[#This Row],[Current_Inventory]])</f>
        <v>0</v>
      </c>
      <c r="O27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87" s="8">
        <f>Inventory[[#This Row],[Current_Inventory]]*Inventory[[#This Row],[Unit_Cost]]</f>
        <v>1037068.88</v>
      </c>
      <c r="Q2787" t="str">
        <f>IF(Inventory[[#This Row],[Stockout_Risk_Score]] &gt;= 0.8, "Critical",
   IF(Inventory[[#This Row],[Stockout_Risk_Score]] &gt;= 0.6, "High",
      IF(Inventory[[#This Row],[Stockout_Risk_Score]] &gt;= 0.3, "Medium", "Low")
   )
)</f>
        <v>High</v>
      </c>
      <c r="R2787">
        <f>Inventory[[#This Row],[Lead_Time_Days]]*0.8</f>
        <v>10.4</v>
      </c>
      <c r="S2787">
        <f>MAX(0,Inventory[[#This Row],[Daily_Demand]]*Inventory[[#This Row],[Adj_Lead_Time]]+Inventory[[#This Row],[Safety_Stock]]-Inventory[[#This Row],[Current_Inventory]])</f>
        <v>0</v>
      </c>
    </row>
    <row r="2788" spans="1:19" x14ac:dyDescent="0.25">
      <c r="A2788">
        <v>2787</v>
      </c>
      <c r="B2788" t="s">
        <v>2809</v>
      </c>
      <c r="C2788" s="4" t="s">
        <v>21</v>
      </c>
      <c r="D2788" t="s">
        <v>22</v>
      </c>
      <c r="E2788" s="4">
        <v>52</v>
      </c>
      <c r="F2788" s="4">
        <v>9</v>
      </c>
      <c r="G2788" s="4">
        <v>96</v>
      </c>
      <c r="H2788" s="4">
        <v>88</v>
      </c>
      <c r="I2788" s="4">
        <v>76</v>
      </c>
      <c r="J2788" s="6">
        <v>250.65</v>
      </c>
      <c r="K2788" s="4">
        <v>0.34699999999999998</v>
      </c>
      <c r="L2788" s="4" t="s">
        <v>27</v>
      </c>
      <c r="M2788" s="4">
        <f>Inventory[[#This Row],[Daily_Demand]]*Inventory[[#This Row],[Lead_Time_Days]]</f>
        <v>468</v>
      </c>
      <c r="N2788" s="4">
        <f>MAX(0, Inventory[[#This Row],[Demand_Duration_Lead_time]]+Inventory[[#This Row],[Safety_Stock]]-Inventory[[#This Row],[Current_Inventory]])</f>
        <v>460</v>
      </c>
      <c r="O27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88" s="8">
        <f>Inventory[[#This Row],[Current_Inventory]]*Inventory[[#This Row],[Unit_Cost]]</f>
        <v>24062.400000000001</v>
      </c>
      <c r="Q2788" t="str">
        <f>IF(Inventory[[#This Row],[Stockout_Risk_Score]] &gt;= 0.8, "Critical",
   IF(Inventory[[#This Row],[Stockout_Risk_Score]] &gt;= 0.6, "High",
      IF(Inventory[[#This Row],[Stockout_Risk_Score]] &gt;= 0.3, "Medium", "Low")
   )
)</f>
        <v>Medium</v>
      </c>
      <c r="R2788">
        <f>Inventory[[#This Row],[Lead_Time_Days]]*0.8</f>
        <v>7.2</v>
      </c>
      <c r="S2788">
        <f>MAX(0,Inventory[[#This Row],[Daily_Demand]]*Inventory[[#This Row],[Adj_Lead_Time]]+Inventory[[#This Row],[Safety_Stock]]-Inventory[[#This Row],[Current_Inventory]])</f>
        <v>366.40000000000003</v>
      </c>
    </row>
    <row r="2789" spans="1:19" x14ac:dyDescent="0.25">
      <c r="A2789">
        <v>2788</v>
      </c>
      <c r="B2789" t="s">
        <v>2810</v>
      </c>
      <c r="C2789" s="4" t="s">
        <v>26</v>
      </c>
      <c r="D2789" t="s">
        <v>22</v>
      </c>
      <c r="E2789" s="4">
        <v>88</v>
      </c>
      <c r="F2789" s="4">
        <v>9</v>
      </c>
      <c r="G2789" s="4">
        <v>754</v>
      </c>
      <c r="H2789" s="4">
        <v>280</v>
      </c>
      <c r="I2789" s="4">
        <v>372</v>
      </c>
      <c r="J2789" s="6">
        <v>176.3</v>
      </c>
      <c r="K2789" s="4">
        <v>0.41399999999999998</v>
      </c>
      <c r="L2789" s="4" t="s">
        <v>19</v>
      </c>
      <c r="M2789" s="4">
        <f>Inventory[[#This Row],[Daily_Demand]]*Inventory[[#This Row],[Lead_Time_Days]]</f>
        <v>792</v>
      </c>
      <c r="N2789" s="4">
        <f>MAX(0, Inventory[[#This Row],[Demand_Duration_Lead_time]]+Inventory[[#This Row],[Safety_Stock]]-Inventory[[#This Row],[Current_Inventory]])</f>
        <v>318</v>
      </c>
      <c r="O27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89" s="8">
        <f>Inventory[[#This Row],[Current_Inventory]]*Inventory[[#This Row],[Unit_Cost]]</f>
        <v>132930.20000000001</v>
      </c>
      <c r="Q2789" t="str">
        <f>IF(Inventory[[#This Row],[Stockout_Risk_Score]] &gt;= 0.8, "Critical",
   IF(Inventory[[#This Row],[Stockout_Risk_Score]] &gt;= 0.6, "High",
      IF(Inventory[[#This Row],[Stockout_Risk_Score]] &gt;= 0.3, "Medium", "Low")
   )
)</f>
        <v>Medium</v>
      </c>
      <c r="R2789">
        <f>Inventory[[#This Row],[Lead_Time_Days]]*0.8</f>
        <v>7.2</v>
      </c>
      <c r="S2789">
        <f>MAX(0,Inventory[[#This Row],[Daily_Demand]]*Inventory[[#This Row],[Adj_Lead_Time]]+Inventory[[#This Row],[Safety_Stock]]-Inventory[[#This Row],[Current_Inventory]])</f>
        <v>159.60000000000002</v>
      </c>
    </row>
    <row r="2790" spans="1:19" x14ac:dyDescent="0.25">
      <c r="A2790">
        <v>2789</v>
      </c>
      <c r="B2790" t="s">
        <v>2811</v>
      </c>
      <c r="C2790" s="4" t="s">
        <v>21</v>
      </c>
      <c r="D2790" t="s">
        <v>22</v>
      </c>
      <c r="E2790" s="4">
        <v>35</v>
      </c>
      <c r="F2790" s="4">
        <v>14</v>
      </c>
      <c r="G2790" s="4">
        <v>652</v>
      </c>
      <c r="H2790" s="4">
        <v>127</v>
      </c>
      <c r="I2790" s="4">
        <v>212</v>
      </c>
      <c r="J2790" s="6">
        <v>1463.02</v>
      </c>
      <c r="K2790" s="4">
        <v>0.56299999999999994</v>
      </c>
      <c r="L2790" s="4" t="s">
        <v>15</v>
      </c>
      <c r="M2790" s="4">
        <f>Inventory[[#This Row],[Daily_Demand]]*Inventory[[#This Row],[Lead_Time_Days]]</f>
        <v>490</v>
      </c>
      <c r="N2790" s="4">
        <f>MAX(0, Inventory[[#This Row],[Demand_Duration_Lead_time]]+Inventory[[#This Row],[Safety_Stock]]-Inventory[[#This Row],[Current_Inventory]])</f>
        <v>0</v>
      </c>
      <c r="O27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90" s="8">
        <f>Inventory[[#This Row],[Current_Inventory]]*Inventory[[#This Row],[Unit_Cost]]</f>
        <v>953889.04</v>
      </c>
      <c r="Q2790" t="str">
        <f>IF(Inventory[[#This Row],[Stockout_Risk_Score]] &gt;= 0.8, "Critical",
   IF(Inventory[[#This Row],[Stockout_Risk_Score]] &gt;= 0.6, "High",
      IF(Inventory[[#This Row],[Stockout_Risk_Score]] &gt;= 0.3, "Medium", "Low")
   )
)</f>
        <v>Medium</v>
      </c>
      <c r="R2790">
        <f>Inventory[[#This Row],[Lead_Time_Days]]*0.8</f>
        <v>11.200000000000001</v>
      </c>
      <c r="S2790">
        <f>MAX(0,Inventory[[#This Row],[Daily_Demand]]*Inventory[[#This Row],[Adj_Lead_Time]]+Inventory[[#This Row],[Safety_Stock]]-Inventory[[#This Row],[Current_Inventory]])</f>
        <v>0</v>
      </c>
    </row>
    <row r="2791" spans="1:19" x14ac:dyDescent="0.25">
      <c r="A2791">
        <v>2790</v>
      </c>
      <c r="B2791" t="s">
        <v>2812</v>
      </c>
      <c r="C2791" s="4" t="s">
        <v>41</v>
      </c>
      <c r="D2791" t="s">
        <v>22</v>
      </c>
      <c r="E2791" s="4">
        <v>165</v>
      </c>
      <c r="F2791" s="4">
        <v>5</v>
      </c>
      <c r="G2791" s="4">
        <v>473</v>
      </c>
      <c r="H2791" s="4">
        <v>115</v>
      </c>
      <c r="I2791" s="4">
        <v>299</v>
      </c>
      <c r="J2791" s="6">
        <v>1298.67</v>
      </c>
      <c r="K2791" s="4">
        <v>0.29399999999999998</v>
      </c>
      <c r="L2791" s="4" t="s">
        <v>27</v>
      </c>
      <c r="M2791" s="4">
        <f>Inventory[[#This Row],[Daily_Demand]]*Inventory[[#This Row],[Lead_Time_Days]]</f>
        <v>825</v>
      </c>
      <c r="N2791" s="4">
        <f>MAX(0, Inventory[[#This Row],[Demand_Duration_Lead_time]]+Inventory[[#This Row],[Safety_Stock]]-Inventory[[#This Row],[Current_Inventory]])</f>
        <v>467</v>
      </c>
      <c r="O27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91" s="8">
        <f>Inventory[[#This Row],[Current_Inventory]]*Inventory[[#This Row],[Unit_Cost]]</f>
        <v>614270.91</v>
      </c>
      <c r="Q2791" t="str">
        <f>IF(Inventory[[#This Row],[Stockout_Risk_Score]] &gt;= 0.8, "Critical",
   IF(Inventory[[#This Row],[Stockout_Risk_Score]] &gt;= 0.6, "High",
      IF(Inventory[[#This Row],[Stockout_Risk_Score]] &gt;= 0.3, "Medium", "Low")
   )
)</f>
        <v>Low</v>
      </c>
      <c r="R2791">
        <f>Inventory[[#This Row],[Lead_Time_Days]]*0.8</f>
        <v>4</v>
      </c>
      <c r="S2791">
        <f>MAX(0,Inventory[[#This Row],[Daily_Demand]]*Inventory[[#This Row],[Adj_Lead_Time]]+Inventory[[#This Row],[Safety_Stock]]-Inventory[[#This Row],[Current_Inventory]])</f>
        <v>302</v>
      </c>
    </row>
    <row r="2792" spans="1:19" x14ac:dyDescent="0.25">
      <c r="A2792">
        <v>2791</v>
      </c>
      <c r="B2792" t="s">
        <v>2813</v>
      </c>
      <c r="C2792" s="4" t="s">
        <v>13</v>
      </c>
      <c r="D2792" t="s">
        <v>14</v>
      </c>
      <c r="E2792" s="4">
        <v>176</v>
      </c>
      <c r="F2792" s="4">
        <v>8</v>
      </c>
      <c r="G2792" s="4">
        <v>329</v>
      </c>
      <c r="H2792" s="4">
        <v>114</v>
      </c>
      <c r="I2792" s="4">
        <v>237</v>
      </c>
      <c r="J2792" s="6">
        <v>1795.13</v>
      </c>
      <c r="K2792" s="4">
        <v>0.20899999999999999</v>
      </c>
      <c r="L2792" s="4" t="s">
        <v>27</v>
      </c>
      <c r="M2792" s="4">
        <f>Inventory[[#This Row],[Daily_Demand]]*Inventory[[#This Row],[Lead_Time_Days]]</f>
        <v>1408</v>
      </c>
      <c r="N2792" s="4">
        <f>MAX(0, Inventory[[#This Row],[Demand_Duration_Lead_time]]+Inventory[[#This Row],[Safety_Stock]]-Inventory[[#This Row],[Current_Inventory]])</f>
        <v>1193</v>
      </c>
      <c r="O27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92" s="8">
        <f>Inventory[[#This Row],[Current_Inventory]]*Inventory[[#This Row],[Unit_Cost]]</f>
        <v>590597.77</v>
      </c>
      <c r="Q2792" t="str">
        <f>IF(Inventory[[#This Row],[Stockout_Risk_Score]] &gt;= 0.8, "Critical",
   IF(Inventory[[#This Row],[Stockout_Risk_Score]] &gt;= 0.6, "High",
      IF(Inventory[[#This Row],[Stockout_Risk_Score]] &gt;= 0.3, "Medium", "Low")
   )
)</f>
        <v>Low</v>
      </c>
      <c r="R2792">
        <f>Inventory[[#This Row],[Lead_Time_Days]]*0.8</f>
        <v>6.4</v>
      </c>
      <c r="S2792">
        <f>MAX(0,Inventory[[#This Row],[Daily_Demand]]*Inventory[[#This Row],[Adj_Lead_Time]]+Inventory[[#This Row],[Safety_Stock]]-Inventory[[#This Row],[Current_Inventory]])</f>
        <v>911.40000000000009</v>
      </c>
    </row>
    <row r="2793" spans="1:19" x14ac:dyDescent="0.25">
      <c r="A2793">
        <v>2792</v>
      </c>
      <c r="B2793" t="s">
        <v>2814</v>
      </c>
      <c r="C2793" s="4" t="s">
        <v>13</v>
      </c>
      <c r="D2793" t="s">
        <v>18</v>
      </c>
      <c r="E2793" s="4">
        <v>75</v>
      </c>
      <c r="F2793" s="4">
        <v>5</v>
      </c>
      <c r="G2793" s="4">
        <v>346</v>
      </c>
      <c r="H2793" s="4">
        <v>127</v>
      </c>
      <c r="I2793" s="4">
        <v>383</v>
      </c>
      <c r="J2793" s="6">
        <v>1063.33</v>
      </c>
      <c r="K2793" s="4">
        <v>0.14000000000000001</v>
      </c>
      <c r="L2793" s="4" t="s">
        <v>15</v>
      </c>
      <c r="M2793" s="4">
        <f>Inventory[[#This Row],[Daily_Demand]]*Inventory[[#This Row],[Lead_Time_Days]]</f>
        <v>375</v>
      </c>
      <c r="N2793" s="4">
        <f>MAX(0, Inventory[[#This Row],[Demand_Duration_Lead_time]]+Inventory[[#This Row],[Safety_Stock]]-Inventory[[#This Row],[Current_Inventory]])</f>
        <v>156</v>
      </c>
      <c r="O27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93" s="8">
        <f>Inventory[[#This Row],[Current_Inventory]]*Inventory[[#This Row],[Unit_Cost]]</f>
        <v>367912.18</v>
      </c>
      <c r="Q2793" t="str">
        <f>IF(Inventory[[#This Row],[Stockout_Risk_Score]] &gt;= 0.8, "Critical",
   IF(Inventory[[#This Row],[Stockout_Risk_Score]] &gt;= 0.6, "High",
      IF(Inventory[[#This Row],[Stockout_Risk_Score]] &gt;= 0.3, "Medium", "Low")
   )
)</f>
        <v>Low</v>
      </c>
      <c r="R2793">
        <f>Inventory[[#This Row],[Lead_Time_Days]]*0.8</f>
        <v>4</v>
      </c>
      <c r="S2793">
        <f>MAX(0,Inventory[[#This Row],[Daily_Demand]]*Inventory[[#This Row],[Adj_Lead_Time]]+Inventory[[#This Row],[Safety_Stock]]-Inventory[[#This Row],[Current_Inventory]])</f>
        <v>81</v>
      </c>
    </row>
    <row r="2794" spans="1:19" x14ac:dyDescent="0.25">
      <c r="A2794">
        <v>2793</v>
      </c>
      <c r="B2794" t="s">
        <v>2815</v>
      </c>
      <c r="C2794" s="4" t="s">
        <v>17</v>
      </c>
      <c r="D2794" t="s">
        <v>18</v>
      </c>
      <c r="E2794" s="4">
        <v>12</v>
      </c>
      <c r="F2794" s="4">
        <v>14</v>
      </c>
      <c r="G2794" s="4">
        <v>527</v>
      </c>
      <c r="H2794" s="4">
        <v>238</v>
      </c>
      <c r="I2794" s="4">
        <v>139</v>
      </c>
      <c r="J2794" s="6">
        <v>1083.55</v>
      </c>
      <c r="K2794" s="4">
        <v>0.35299999999999998</v>
      </c>
      <c r="L2794" s="4" t="s">
        <v>19</v>
      </c>
      <c r="M2794" s="4">
        <f>Inventory[[#This Row],[Daily_Demand]]*Inventory[[#This Row],[Lead_Time_Days]]</f>
        <v>168</v>
      </c>
      <c r="N2794" s="4">
        <f>MAX(0, Inventory[[#This Row],[Demand_Duration_Lead_time]]+Inventory[[#This Row],[Safety_Stock]]-Inventory[[#This Row],[Current_Inventory]])</f>
        <v>0</v>
      </c>
      <c r="O27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94" s="8">
        <f>Inventory[[#This Row],[Current_Inventory]]*Inventory[[#This Row],[Unit_Cost]]</f>
        <v>571030.85</v>
      </c>
      <c r="Q2794" t="str">
        <f>IF(Inventory[[#This Row],[Stockout_Risk_Score]] &gt;= 0.8, "Critical",
   IF(Inventory[[#This Row],[Stockout_Risk_Score]] &gt;= 0.6, "High",
      IF(Inventory[[#This Row],[Stockout_Risk_Score]] &gt;= 0.3, "Medium", "Low")
   )
)</f>
        <v>Medium</v>
      </c>
      <c r="R2794">
        <f>Inventory[[#This Row],[Lead_Time_Days]]*0.8</f>
        <v>11.200000000000001</v>
      </c>
      <c r="S2794">
        <f>MAX(0,Inventory[[#This Row],[Daily_Demand]]*Inventory[[#This Row],[Adj_Lead_Time]]+Inventory[[#This Row],[Safety_Stock]]-Inventory[[#This Row],[Current_Inventory]])</f>
        <v>0</v>
      </c>
    </row>
    <row r="2795" spans="1:19" x14ac:dyDescent="0.25">
      <c r="A2795">
        <v>2794</v>
      </c>
      <c r="B2795" t="s">
        <v>2816</v>
      </c>
      <c r="C2795" s="4" t="s">
        <v>41</v>
      </c>
      <c r="D2795" t="s">
        <v>22</v>
      </c>
      <c r="E2795" s="4">
        <v>134</v>
      </c>
      <c r="F2795" s="4">
        <v>13</v>
      </c>
      <c r="G2795" s="4">
        <v>126</v>
      </c>
      <c r="H2795" s="4">
        <v>157</v>
      </c>
      <c r="I2795" s="4">
        <v>180</v>
      </c>
      <c r="J2795" s="6">
        <v>1428.68</v>
      </c>
      <c r="K2795" s="4">
        <v>4.8000000000000001E-2</v>
      </c>
      <c r="L2795" s="4" t="s">
        <v>15</v>
      </c>
      <c r="M2795" s="4">
        <f>Inventory[[#This Row],[Daily_Demand]]*Inventory[[#This Row],[Lead_Time_Days]]</f>
        <v>1742</v>
      </c>
      <c r="N2795" s="4">
        <f>MAX(0, Inventory[[#This Row],[Demand_Duration_Lead_time]]+Inventory[[#This Row],[Safety_Stock]]-Inventory[[#This Row],[Current_Inventory]])</f>
        <v>1773</v>
      </c>
      <c r="O27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95" s="8">
        <f>Inventory[[#This Row],[Current_Inventory]]*Inventory[[#This Row],[Unit_Cost]]</f>
        <v>180013.68000000002</v>
      </c>
      <c r="Q2795" t="str">
        <f>IF(Inventory[[#This Row],[Stockout_Risk_Score]] &gt;= 0.8, "Critical",
   IF(Inventory[[#This Row],[Stockout_Risk_Score]] &gt;= 0.6, "High",
      IF(Inventory[[#This Row],[Stockout_Risk_Score]] &gt;= 0.3, "Medium", "Low")
   )
)</f>
        <v>Low</v>
      </c>
      <c r="R2795">
        <f>Inventory[[#This Row],[Lead_Time_Days]]*0.8</f>
        <v>10.4</v>
      </c>
      <c r="S2795">
        <f>MAX(0,Inventory[[#This Row],[Daily_Demand]]*Inventory[[#This Row],[Adj_Lead_Time]]+Inventory[[#This Row],[Safety_Stock]]-Inventory[[#This Row],[Current_Inventory]])</f>
        <v>1424.6000000000001</v>
      </c>
    </row>
    <row r="2796" spans="1:19" x14ac:dyDescent="0.25">
      <c r="A2796">
        <v>2795</v>
      </c>
      <c r="B2796" t="s">
        <v>2817</v>
      </c>
      <c r="C2796" s="4" t="s">
        <v>21</v>
      </c>
      <c r="D2796" t="s">
        <v>14</v>
      </c>
      <c r="E2796" s="4">
        <v>149</v>
      </c>
      <c r="F2796" s="4">
        <v>2</v>
      </c>
      <c r="G2796" s="4">
        <v>260</v>
      </c>
      <c r="H2796" s="4">
        <v>159</v>
      </c>
      <c r="I2796" s="4">
        <v>347</v>
      </c>
      <c r="J2796" s="6">
        <v>680.63</v>
      </c>
      <c r="K2796" s="4">
        <v>0.58299999999999996</v>
      </c>
      <c r="L2796" s="4" t="s">
        <v>15</v>
      </c>
      <c r="M2796" s="4">
        <f>Inventory[[#This Row],[Daily_Demand]]*Inventory[[#This Row],[Lead_Time_Days]]</f>
        <v>298</v>
      </c>
      <c r="N2796" s="4">
        <f>MAX(0, Inventory[[#This Row],[Demand_Duration_Lead_time]]+Inventory[[#This Row],[Safety_Stock]]-Inventory[[#This Row],[Current_Inventory]])</f>
        <v>197</v>
      </c>
      <c r="O27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96" s="8">
        <f>Inventory[[#This Row],[Current_Inventory]]*Inventory[[#This Row],[Unit_Cost]]</f>
        <v>176963.8</v>
      </c>
      <c r="Q2796" t="str">
        <f>IF(Inventory[[#This Row],[Stockout_Risk_Score]] &gt;= 0.8, "Critical",
   IF(Inventory[[#This Row],[Stockout_Risk_Score]] &gt;= 0.6, "High",
      IF(Inventory[[#This Row],[Stockout_Risk_Score]] &gt;= 0.3, "Medium", "Low")
   )
)</f>
        <v>Medium</v>
      </c>
      <c r="R2796">
        <f>Inventory[[#This Row],[Lead_Time_Days]]*0.8</f>
        <v>1.6</v>
      </c>
      <c r="S2796">
        <f>MAX(0,Inventory[[#This Row],[Daily_Demand]]*Inventory[[#This Row],[Adj_Lead_Time]]+Inventory[[#This Row],[Safety_Stock]]-Inventory[[#This Row],[Current_Inventory]])</f>
        <v>137.39999999999998</v>
      </c>
    </row>
    <row r="2797" spans="1:19" x14ac:dyDescent="0.25">
      <c r="A2797">
        <v>2796</v>
      </c>
      <c r="B2797" t="s">
        <v>2818</v>
      </c>
      <c r="C2797" s="4" t="s">
        <v>13</v>
      </c>
      <c r="D2797" t="s">
        <v>18</v>
      </c>
      <c r="E2797" s="4">
        <v>56</v>
      </c>
      <c r="F2797" s="4">
        <v>2</v>
      </c>
      <c r="G2797" s="4">
        <v>454</v>
      </c>
      <c r="H2797" s="4">
        <v>265</v>
      </c>
      <c r="I2797" s="4">
        <v>62</v>
      </c>
      <c r="J2797" s="6">
        <v>121.98</v>
      </c>
      <c r="K2797" s="4">
        <v>0.17599999999999999</v>
      </c>
      <c r="L2797" s="4" t="s">
        <v>27</v>
      </c>
      <c r="M2797" s="4">
        <f>Inventory[[#This Row],[Daily_Demand]]*Inventory[[#This Row],[Lead_Time_Days]]</f>
        <v>112</v>
      </c>
      <c r="N2797" s="4">
        <f>MAX(0, Inventory[[#This Row],[Demand_Duration_Lead_time]]+Inventory[[#This Row],[Safety_Stock]]-Inventory[[#This Row],[Current_Inventory]])</f>
        <v>0</v>
      </c>
      <c r="O27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797" s="8">
        <f>Inventory[[#This Row],[Current_Inventory]]*Inventory[[#This Row],[Unit_Cost]]</f>
        <v>55378.92</v>
      </c>
      <c r="Q2797" t="str">
        <f>IF(Inventory[[#This Row],[Stockout_Risk_Score]] &gt;= 0.8, "Critical",
   IF(Inventory[[#This Row],[Stockout_Risk_Score]] &gt;= 0.6, "High",
      IF(Inventory[[#This Row],[Stockout_Risk_Score]] &gt;= 0.3, "Medium", "Low")
   )
)</f>
        <v>Low</v>
      </c>
      <c r="R2797">
        <f>Inventory[[#This Row],[Lead_Time_Days]]*0.8</f>
        <v>1.6</v>
      </c>
      <c r="S2797">
        <f>MAX(0,Inventory[[#This Row],[Daily_Demand]]*Inventory[[#This Row],[Adj_Lead_Time]]+Inventory[[#This Row],[Safety_Stock]]-Inventory[[#This Row],[Current_Inventory]])</f>
        <v>0</v>
      </c>
    </row>
    <row r="2798" spans="1:19" x14ac:dyDescent="0.25">
      <c r="A2798">
        <v>2797</v>
      </c>
      <c r="B2798" t="s">
        <v>2819</v>
      </c>
      <c r="C2798" s="4" t="s">
        <v>41</v>
      </c>
      <c r="D2798" t="s">
        <v>18</v>
      </c>
      <c r="E2798" s="4">
        <v>49</v>
      </c>
      <c r="F2798" s="4">
        <v>2</v>
      </c>
      <c r="G2798" s="4">
        <v>47</v>
      </c>
      <c r="H2798" s="4">
        <v>91</v>
      </c>
      <c r="I2798" s="4">
        <v>78</v>
      </c>
      <c r="J2798" s="6">
        <v>498.59</v>
      </c>
      <c r="K2798" s="4">
        <v>0.377</v>
      </c>
      <c r="L2798" s="4" t="s">
        <v>15</v>
      </c>
      <c r="M2798" s="4">
        <f>Inventory[[#This Row],[Daily_Demand]]*Inventory[[#This Row],[Lead_Time_Days]]</f>
        <v>98</v>
      </c>
      <c r="N2798" s="4">
        <f>MAX(0, Inventory[[#This Row],[Demand_Duration_Lead_time]]+Inventory[[#This Row],[Safety_Stock]]-Inventory[[#This Row],[Current_Inventory]])</f>
        <v>142</v>
      </c>
      <c r="O27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798" s="8">
        <f>Inventory[[#This Row],[Current_Inventory]]*Inventory[[#This Row],[Unit_Cost]]</f>
        <v>23433.73</v>
      </c>
      <c r="Q2798" t="str">
        <f>IF(Inventory[[#This Row],[Stockout_Risk_Score]] &gt;= 0.8, "Critical",
   IF(Inventory[[#This Row],[Stockout_Risk_Score]] &gt;= 0.6, "High",
      IF(Inventory[[#This Row],[Stockout_Risk_Score]] &gt;= 0.3, "Medium", "Low")
   )
)</f>
        <v>Medium</v>
      </c>
      <c r="R2798">
        <f>Inventory[[#This Row],[Lead_Time_Days]]*0.8</f>
        <v>1.6</v>
      </c>
      <c r="S2798">
        <f>MAX(0,Inventory[[#This Row],[Daily_Demand]]*Inventory[[#This Row],[Adj_Lead_Time]]+Inventory[[#This Row],[Safety_Stock]]-Inventory[[#This Row],[Current_Inventory]])</f>
        <v>122.4</v>
      </c>
    </row>
    <row r="2799" spans="1:19" x14ac:dyDescent="0.25">
      <c r="A2799">
        <v>2798</v>
      </c>
      <c r="B2799" t="s">
        <v>2820</v>
      </c>
      <c r="C2799" s="4" t="s">
        <v>13</v>
      </c>
      <c r="D2799" t="s">
        <v>22</v>
      </c>
      <c r="E2799" s="4">
        <v>41</v>
      </c>
      <c r="F2799" s="4">
        <v>3</v>
      </c>
      <c r="G2799" s="4">
        <v>723</v>
      </c>
      <c r="H2799" s="4">
        <v>25</v>
      </c>
      <c r="I2799" s="4">
        <v>314</v>
      </c>
      <c r="J2799" s="6">
        <v>514.13</v>
      </c>
      <c r="K2799" s="4">
        <v>0.26900000000000002</v>
      </c>
      <c r="L2799" s="4" t="s">
        <v>15</v>
      </c>
      <c r="M2799" s="4">
        <f>Inventory[[#This Row],[Daily_Demand]]*Inventory[[#This Row],[Lead_Time_Days]]</f>
        <v>123</v>
      </c>
      <c r="N2799" s="4">
        <f>MAX(0, Inventory[[#This Row],[Demand_Duration_Lead_time]]+Inventory[[#This Row],[Safety_Stock]]-Inventory[[#This Row],[Current_Inventory]])</f>
        <v>0</v>
      </c>
      <c r="O27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799" s="8">
        <f>Inventory[[#This Row],[Current_Inventory]]*Inventory[[#This Row],[Unit_Cost]]</f>
        <v>371715.99</v>
      </c>
      <c r="Q2799" t="str">
        <f>IF(Inventory[[#This Row],[Stockout_Risk_Score]] &gt;= 0.8, "Critical",
   IF(Inventory[[#This Row],[Stockout_Risk_Score]] &gt;= 0.6, "High",
      IF(Inventory[[#This Row],[Stockout_Risk_Score]] &gt;= 0.3, "Medium", "Low")
   )
)</f>
        <v>Low</v>
      </c>
      <c r="R2799">
        <f>Inventory[[#This Row],[Lead_Time_Days]]*0.8</f>
        <v>2.4000000000000004</v>
      </c>
      <c r="S2799">
        <f>MAX(0,Inventory[[#This Row],[Daily_Demand]]*Inventory[[#This Row],[Adj_Lead_Time]]+Inventory[[#This Row],[Safety_Stock]]-Inventory[[#This Row],[Current_Inventory]])</f>
        <v>0</v>
      </c>
    </row>
    <row r="2800" spans="1:19" x14ac:dyDescent="0.25">
      <c r="A2800">
        <v>2799</v>
      </c>
      <c r="B2800" t="s">
        <v>2821</v>
      </c>
      <c r="C2800" s="4" t="s">
        <v>21</v>
      </c>
      <c r="D2800" t="s">
        <v>22</v>
      </c>
      <c r="E2800" s="4">
        <v>174</v>
      </c>
      <c r="F2800" s="4">
        <v>7</v>
      </c>
      <c r="G2800" s="4">
        <v>268</v>
      </c>
      <c r="H2800" s="4">
        <v>202</v>
      </c>
      <c r="I2800" s="4">
        <v>81</v>
      </c>
      <c r="J2800" s="6">
        <v>704.53</v>
      </c>
      <c r="K2800" s="4">
        <v>0.63</v>
      </c>
      <c r="L2800" s="4" t="s">
        <v>19</v>
      </c>
      <c r="M2800" s="4">
        <f>Inventory[[#This Row],[Daily_Demand]]*Inventory[[#This Row],[Lead_Time_Days]]</f>
        <v>1218</v>
      </c>
      <c r="N2800" s="4">
        <f>MAX(0, Inventory[[#This Row],[Demand_Duration_Lead_time]]+Inventory[[#This Row],[Safety_Stock]]-Inventory[[#This Row],[Current_Inventory]])</f>
        <v>1152</v>
      </c>
      <c r="O28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00" s="8">
        <f>Inventory[[#This Row],[Current_Inventory]]*Inventory[[#This Row],[Unit_Cost]]</f>
        <v>188814.03999999998</v>
      </c>
      <c r="Q2800" t="str">
        <f>IF(Inventory[[#This Row],[Stockout_Risk_Score]] &gt;= 0.8, "Critical",
   IF(Inventory[[#This Row],[Stockout_Risk_Score]] &gt;= 0.6, "High",
      IF(Inventory[[#This Row],[Stockout_Risk_Score]] &gt;= 0.3, "Medium", "Low")
   )
)</f>
        <v>High</v>
      </c>
      <c r="R2800">
        <f>Inventory[[#This Row],[Lead_Time_Days]]*0.8</f>
        <v>5.6000000000000005</v>
      </c>
      <c r="S2800">
        <f>MAX(0,Inventory[[#This Row],[Daily_Demand]]*Inventory[[#This Row],[Adj_Lead_Time]]+Inventory[[#This Row],[Safety_Stock]]-Inventory[[#This Row],[Current_Inventory]])</f>
        <v>908.40000000000009</v>
      </c>
    </row>
    <row r="2801" spans="1:19" x14ac:dyDescent="0.25">
      <c r="A2801">
        <v>2800</v>
      </c>
      <c r="B2801" t="s">
        <v>2822</v>
      </c>
      <c r="C2801" s="4" t="s">
        <v>13</v>
      </c>
      <c r="D2801" t="s">
        <v>18</v>
      </c>
      <c r="E2801" s="4">
        <v>48</v>
      </c>
      <c r="F2801" s="4">
        <v>13</v>
      </c>
      <c r="G2801" s="4">
        <v>383</v>
      </c>
      <c r="H2801" s="4">
        <v>220</v>
      </c>
      <c r="I2801" s="4">
        <v>199</v>
      </c>
      <c r="J2801" s="6">
        <v>1889.75</v>
      </c>
      <c r="K2801" s="4">
        <v>0.85</v>
      </c>
      <c r="L2801" s="4" t="s">
        <v>27</v>
      </c>
      <c r="M2801" s="4">
        <f>Inventory[[#This Row],[Daily_Demand]]*Inventory[[#This Row],[Lead_Time_Days]]</f>
        <v>624</v>
      </c>
      <c r="N2801" s="4">
        <f>MAX(0, Inventory[[#This Row],[Demand_Duration_Lead_time]]+Inventory[[#This Row],[Safety_Stock]]-Inventory[[#This Row],[Current_Inventory]])</f>
        <v>461</v>
      </c>
      <c r="O28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01" s="8">
        <f>Inventory[[#This Row],[Current_Inventory]]*Inventory[[#This Row],[Unit_Cost]]</f>
        <v>723774.25</v>
      </c>
      <c r="Q2801" t="str">
        <f>IF(Inventory[[#This Row],[Stockout_Risk_Score]] &gt;= 0.8, "Critical",
   IF(Inventory[[#This Row],[Stockout_Risk_Score]] &gt;= 0.6, "High",
      IF(Inventory[[#This Row],[Stockout_Risk_Score]] &gt;= 0.3, "Medium", "Low")
   )
)</f>
        <v>Critical</v>
      </c>
      <c r="R2801">
        <f>Inventory[[#This Row],[Lead_Time_Days]]*0.8</f>
        <v>10.4</v>
      </c>
      <c r="S2801">
        <f>MAX(0,Inventory[[#This Row],[Daily_Demand]]*Inventory[[#This Row],[Adj_Lead_Time]]+Inventory[[#This Row],[Safety_Stock]]-Inventory[[#This Row],[Current_Inventory]])</f>
        <v>336.20000000000005</v>
      </c>
    </row>
    <row r="2802" spans="1:19" x14ac:dyDescent="0.25">
      <c r="A2802">
        <v>2801</v>
      </c>
      <c r="B2802" t="s">
        <v>2823</v>
      </c>
      <c r="C2802" s="4" t="s">
        <v>17</v>
      </c>
      <c r="D2802" t="s">
        <v>18</v>
      </c>
      <c r="E2802" s="4">
        <v>121</v>
      </c>
      <c r="F2802" s="4">
        <v>11</v>
      </c>
      <c r="G2802" s="4">
        <v>744</v>
      </c>
      <c r="H2802" s="4">
        <v>83</v>
      </c>
      <c r="I2802" s="4">
        <v>135</v>
      </c>
      <c r="J2802" s="6">
        <v>1619.44</v>
      </c>
      <c r="K2802" s="4">
        <v>0.63300000000000001</v>
      </c>
      <c r="L2802" s="4" t="s">
        <v>27</v>
      </c>
      <c r="M2802" s="4">
        <f>Inventory[[#This Row],[Daily_Demand]]*Inventory[[#This Row],[Lead_Time_Days]]</f>
        <v>1331</v>
      </c>
      <c r="N2802" s="4">
        <f>MAX(0, Inventory[[#This Row],[Demand_Duration_Lead_time]]+Inventory[[#This Row],[Safety_Stock]]-Inventory[[#This Row],[Current_Inventory]])</f>
        <v>670</v>
      </c>
      <c r="O28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02" s="8">
        <f>Inventory[[#This Row],[Current_Inventory]]*Inventory[[#This Row],[Unit_Cost]]</f>
        <v>1204863.3600000001</v>
      </c>
      <c r="Q2802" t="str">
        <f>IF(Inventory[[#This Row],[Stockout_Risk_Score]] &gt;= 0.8, "Critical",
   IF(Inventory[[#This Row],[Stockout_Risk_Score]] &gt;= 0.6, "High",
      IF(Inventory[[#This Row],[Stockout_Risk_Score]] &gt;= 0.3, "Medium", "Low")
   )
)</f>
        <v>High</v>
      </c>
      <c r="R2802">
        <f>Inventory[[#This Row],[Lead_Time_Days]]*0.8</f>
        <v>8.8000000000000007</v>
      </c>
      <c r="S2802">
        <f>MAX(0,Inventory[[#This Row],[Daily_Demand]]*Inventory[[#This Row],[Adj_Lead_Time]]+Inventory[[#This Row],[Safety_Stock]]-Inventory[[#This Row],[Current_Inventory]])</f>
        <v>403.80000000000018</v>
      </c>
    </row>
    <row r="2803" spans="1:19" x14ac:dyDescent="0.25">
      <c r="A2803">
        <v>2802</v>
      </c>
      <c r="B2803" t="s">
        <v>2824</v>
      </c>
      <c r="C2803" s="4" t="s">
        <v>17</v>
      </c>
      <c r="D2803" t="s">
        <v>14</v>
      </c>
      <c r="E2803" s="4">
        <v>42</v>
      </c>
      <c r="F2803" s="4">
        <v>12</v>
      </c>
      <c r="G2803" s="4">
        <v>552</v>
      </c>
      <c r="H2803" s="4">
        <v>286</v>
      </c>
      <c r="I2803" s="4">
        <v>107</v>
      </c>
      <c r="J2803" s="6">
        <v>1875.11</v>
      </c>
      <c r="K2803" s="4">
        <v>0.54300000000000004</v>
      </c>
      <c r="L2803" s="4" t="s">
        <v>27</v>
      </c>
      <c r="M2803" s="4">
        <f>Inventory[[#This Row],[Daily_Demand]]*Inventory[[#This Row],[Lead_Time_Days]]</f>
        <v>504</v>
      </c>
      <c r="N2803" s="4">
        <f>MAX(0, Inventory[[#This Row],[Demand_Duration_Lead_time]]+Inventory[[#This Row],[Safety_Stock]]-Inventory[[#This Row],[Current_Inventory]])</f>
        <v>238</v>
      </c>
      <c r="O28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03" s="8">
        <f>Inventory[[#This Row],[Current_Inventory]]*Inventory[[#This Row],[Unit_Cost]]</f>
        <v>1035060.72</v>
      </c>
      <c r="Q2803" t="str">
        <f>IF(Inventory[[#This Row],[Stockout_Risk_Score]] &gt;= 0.8, "Critical",
   IF(Inventory[[#This Row],[Stockout_Risk_Score]] &gt;= 0.6, "High",
      IF(Inventory[[#This Row],[Stockout_Risk_Score]] &gt;= 0.3, "Medium", "Low")
   )
)</f>
        <v>Medium</v>
      </c>
      <c r="R2803">
        <f>Inventory[[#This Row],[Lead_Time_Days]]*0.8</f>
        <v>9.6000000000000014</v>
      </c>
      <c r="S2803">
        <f>MAX(0,Inventory[[#This Row],[Daily_Demand]]*Inventory[[#This Row],[Adj_Lead_Time]]+Inventory[[#This Row],[Safety_Stock]]-Inventory[[#This Row],[Current_Inventory]])</f>
        <v>137.20000000000005</v>
      </c>
    </row>
    <row r="2804" spans="1:19" x14ac:dyDescent="0.25">
      <c r="A2804">
        <v>2803</v>
      </c>
      <c r="B2804" t="s">
        <v>2825</v>
      </c>
      <c r="C2804" s="4" t="s">
        <v>13</v>
      </c>
      <c r="D2804" t="s">
        <v>18</v>
      </c>
      <c r="E2804" s="4">
        <v>103</v>
      </c>
      <c r="F2804" s="4">
        <v>6</v>
      </c>
      <c r="G2804" s="4">
        <v>491</v>
      </c>
      <c r="H2804" s="4">
        <v>70</v>
      </c>
      <c r="I2804" s="4">
        <v>106</v>
      </c>
      <c r="J2804" s="6">
        <v>1997.29</v>
      </c>
      <c r="K2804" s="4">
        <v>0.66900000000000004</v>
      </c>
      <c r="L2804" s="4" t="s">
        <v>19</v>
      </c>
      <c r="M2804" s="4">
        <f>Inventory[[#This Row],[Daily_Demand]]*Inventory[[#This Row],[Lead_Time_Days]]</f>
        <v>618</v>
      </c>
      <c r="N2804" s="4">
        <f>MAX(0, Inventory[[#This Row],[Demand_Duration_Lead_time]]+Inventory[[#This Row],[Safety_Stock]]-Inventory[[#This Row],[Current_Inventory]])</f>
        <v>197</v>
      </c>
      <c r="O28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04" s="8">
        <f>Inventory[[#This Row],[Current_Inventory]]*Inventory[[#This Row],[Unit_Cost]]</f>
        <v>980669.39</v>
      </c>
      <c r="Q2804" t="str">
        <f>IF(Inventory[[#This Row],[Stockout_Risk_Score]] &gt;= 0.8, "Critical",
   IF(Inventory[[#This Row],[Stockout_Risk_Score]] &gt;= 0.6, "High",
      IF(Inventory[[#This Row],[Stockout_Risk_Score]] &gt;= 0.3, "Medium", "Low")
   )
)</f>
        <v>High</v>
      </c>
      <c r="R2804">
        <f>Inventory[[#This Row],[Lead_Time_Days]]*0.8</f>
        <v>4.8000000000000007</v>
      </c>
      <c r="S2804">
        <f>MAX(0,Inventory[[#This Row],[Daily_Demand]]*Inventory[[#This Row],[Adj_Lead_Time]]+Inventory[[#This Row],[Safety_Stock]]-Inventory[[#This Row],[Current_Inventory]])</f>
        <v>73.400000000000091</v>
      </c>
    </row>
    <row r="2805" spans="1:19" x14ac:dyDescent="0.25">
      <c r="A2805">
        <v>2804</v>
      </c>
      <c r="B2805" t="s">
        <v>2826</v>
      </c>
      <c r="C2805" s="4" t="s">
        <v>41</v>
      </c>
      <c r="D2805" t="s">
        <v>18</v>
      </c>
      <c r="E2805" s="4">
        <v>128</v>
      </c>
      <c r="F2805" s="4">
        <v>12</v>
      </c>
      <c r="G2805" s="4">
        <v>686</v>
      </c>
      <c r="H2805" s="4">
        <v>33</v>
      </c>
      <c r="I2805" s="4">
        <v>74</v>
      </c>
      <c r="J2805" s="6">
        <v>895.87</v>
      </c>
      <c r="K2805" s="4">
        <v>0.03</v>
      </c>
      <c r="L2805" s="4" t="s">
        <v>19</v>
      </c>
      <c r="M2805" s="4">
        <f>Inventory[[#This Row],[Daily_Demand]]*Inventory[[#This Row],[Lead_Time_Days]]</f>
        <v>1536</v>
      </c>
      <c r="N2805" s="4">
        <f>MAX(0, Inventory[[#This Row],[Demand_Duration_Lead_time]]+Inventory[[#This Row],[Safety_Stock]]-Inventory[[#This Row],[Current_Inventory]])</f>
        <v>883</v>
      </c>
      <c r="O28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05" s="8">
        <f>Inventory[[#This Row],[Current_Inventory]]*Inventory[[#This Row],[Unit_Cost]]</f>
        <v>614566.81999999995</v>
      </c>
      <c r="Q2805" t="str">
        <f>IF(Inventory[[#This Row],[Stockout_Risk_Score]] &gt;= 0.8, "Critical",
   IF(Inventory[[#This Row],[Stockout_Risk_Score]] &gt;= 0.6, "High",
      IF(Inventory[[#This Row],[Stockout_Risk_Score]] &gt;= 0.3, "Medium", "Low")
   )
)</f>
        <v>Low</v>
      </c>
      <c r="R2805">
        <f>Inventory[[#This Row],[Lead_Time_Days]]*0.8</f>
        <v>9.6000000000000014</v>
      </c>
      <c r="S2805">
        <f>MAX(0,Inventory[[#This Row],[Daily_Demand]]*Inventory[[#This Row],[Adj_Lead_Time]]+Inventory[[#This Row],[Safety_Stock]]-Inventory[[#This Row],[Current_Inventory]])</f>
        <v>575.80000000000018</v>
      </c>
    </row>
    <row r="2806" spans="1:19" x14ac:dyDescent="0.25">
      <c r="A2806">
        <v>2805</v>
      </c>
      <c r="B2806" t="s">
        <v>2827</v>
      </c>
      <c r="C2806" s="4" t="s">
        <v>41</v>
      </c>
      <c r="D2806" t="s">
        <v>22</v>
      </c>
      <c r="E2806" s="4">
        <v>10</v>
      </c>
      <c r="F2806" s="4">
        <v>3</v>
      </c>
      <c r="G2806" s="4">
        <v>558</v>
      </c>
      <c r="H2806" s="4">
        <v>32</v>
      </c>
      <c r="I2806" s="4">
        <v>239</v>
      </c>
      <c r="J2806" s="6">
        <v>492.79</v>
      </c>
      <c r="K2806" s="4">
        <v>0.123</v>
      </c>
      <c r="L2806" s="4" t="s">
        <v>19</v>
      </c>
      <c r="M2806" s="4">
        <f>Inventory[[#This Row],[Daily_Demand]]*Inventory[[#This Row],[Lead_Time_Days]]</f>
        <v>30</v>
      </c>
      <c r="N2806" s="4">
        <f>MAX(0, Inventory[[#This Row],[Demand_Duration_Lead_time]]+Inventory[[#This Row],[Safety_Stock]]-Inventory[[#This Row],[Current_Inventory]])</f>
        <v>0</v>
      </c>
      <c r="O28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806" s="8">
        <f>Inventory[[#This Row],[Current_Inventory]]*Inventory[[#This Row],[Unit_Cost]]</f>
        <v>274976.82</v>
      </c>
      <c r="Q2806" t="str">
        <f>IF(Inventory[[#This Row],[Stockout_Risk_Score]] &gt;= 0.8, "Critical",
   IF(Inventory[[#This Row],[Stockout_Risk_Score]] &gt;= 0.6, "High",
      IF(Inventory[[#This Row],[Stockout_Risk_Score]] &gt;= 0.3, "Medium", "Low")
   )
)</f>
        <v>Low</v>
      </c>
      <c r="R2806">
        <f>Inventory[[#This Row],[Lead_Time_Days]]*0.8</f>
        <v>2.4000000000000004</v>
      </c>
      <c r="S2806">
        <f>MAX(0,Inventory[[#This Row],[Daily_Demand]]*Inventory[[#This Row],[Adj_Lead_Time]]+Inventory[[#This Row],[Safety_Stock]]-Inventory[[#This Row],[Current_Inventory]])</f>
        <v>0</v>
      </c>
    </row>
    <row r="2807" spans="1:19" x14ac:dyDescent="0.25">
      <c r="A2807">
        <v>2806</v>
      </c>
      <c r="B2807" t="s">
        <v>2828</v>
      </c>
      <c r="C2807" s="4" t="s">
        <v>41</v>
      </c>
      <c r="D2807" t="s">
        <v>18</v>
      </c>
      <c r="E2807" s="4">
        <v>72</v>
      </c>
      <c r="F2807" s="4">
        <v>9</v>
      </c>
      <c r="G2807" s="4">
        <v>608</v>
      </c>
      <c r="H2807" s="4">
        <v>267</v>
      </c>
      <c r="I2807" s="4">
        <v>125</v>
      </c>
      <c r="J2807" s="6">
        <v>1142.01</v>
      </c>
      <c r="K2807" s="4">
        <v>9.5000000000000001E-2</v>
      </c>
      <c r="L2807" s="4" t="s">
        <v>19</v>
      </c>
      <c r="M2807" s="4">
        <f>Inventory[[#This Row],[Daily_Demand]]*Inventory[[#This Row],[Lead_Time_Days]]</f>
        <v>648</v>
      </c>
      <c r="N2807" s="4">
        <f>MAX(0, Inventory[[#This Row],[Demand_Duration_Lead_time]]+Inventory[[#This Row],[Safety_Stock]]-Inventory[[#This Row],[Current_Inventory]])</f>
        <v>307</v>
      </c>
      <c r="O28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07" s="8">
        <f>Inventory[[#This Row],[Current_Inventory]]*Inventory[[#This Row],[Unit_Cost]]</f>
        <v>694342.08</v>
      </c>
      <c r="Q2807" t="str">
        <f>IF(Inventory[[#This Row],[Stockout_Risk_Score]] &gt;= 0.8, "Critical",
   IF(Inventory[[#This Row],[Stockout_Risk_Score]] &gt;= 0.6, "High",
      IF(Inventory[[#This Row],[Stockout_Risk_Score]] &gt;= 0.3, "Medium", "Low")
   )
)</f>
        <v>Low</v>
      </c>
      <c r="R2807">
        <f>Inventory[[#This Row],[Lead_Time_Days]]*0.8</f>
        <v>7.2</v>
      </c>
      <c r="S2807">
        <f>MAX(0,Inventory[[#This Row],[Daily_Demand]]*Inventory[[#This Row],[Adj_Lead_Time]]+Inventory[[#This Row],[Safety_Stock]]-Inventory[[#This Row],[Current_Inventory]])</f>
        <v>177.39999999999998</v>
      </c>
    </row>
    <row r="2808" spans="1:19" x14ac:dyDescent="0.25">
      <c r="A2808">
        <v>2807</v>
      </c>
      <c r="B2808" t="s">
        <v>2829</v>
      </c>
      <c r="C2808" s="4" t="s">
        <v>13</v>
      </c>
      <c r="D2808" t="s">
        <v>22</v>
      </c>
      <c r="E2808" s="4">
        <v>183</v>
      </c>
      <c r="F2808" s="4">
        <v>10</v>
      </c>
      <c r="G2808" s="4">
        <v>432</v>
      </c>
      <c r="H2808" s="4">
        <v>207</v>
      </c>
      <c r="I2808" s="4">
        <v>388</v>
      </c>
      <c r="J2808" s="6">
        <v>1768.21</v>
      </c>
      <c r="K2808" s="4">
        <v>9.8000000000000004E-2</v>
      </c>
      <c r="L2808" s="4" t="s">
        <v>27</v>
      </c>
      <c r="M2808" s="4">
        <f>Inventory[[#This Row],[Daily_Demand]]*Inventory[[#This Row],[Lead_Time_Days]]</f>
        <v>1830</v>
      </c>
      <c r="N2808" s="4">
        <f>MAX(0, Inventory[[#This Row],[Demand_Duration_Lead_time]]+Inventory[[#This Row],[Safety_Stock]]-Inventory[[#This Row],[Current_Inventory]])</f>
        <v>1605</v>
      </c>
      <c r="O28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08" s="8">
        <f>Inventory[[#This Row],[Current_Inventory]]*Inventory[[#This Row],[Unit_Cost]]</f>
        <v>763866.72</v>
      </c>
      <c r="Q2808" t="str">
        <f>IF(Inventory[[#This Row],[Stockout_Risk_Score]] &gt;= 0.8, "Critical",
   IF(Inventory[[#This Row],[Stockout_Risk_Score]] &gt;= 0.6, "High",
      IF(Inventory[[#This Row],[Stockout_Risk_Score]] &gt;= 0.3, "Medium", "Low")
   )
)</f>
        <v>Low</v>
      </c>
      <c r="R2808">
        <f>Inventory[[#This Row],[Lead_Time_Days]]*0.8</f>
        <v>8</v>
      </c>
      <c r="S2808">
        <f>MAX(0,Inventory[[#This Row],[Daily_Demand]]*Inventory[[#This Row],[Adj_Lead_Time]]+Inventory[[#This Row],[Safety_Stock]]-Inventory[[#This Row],[Current_Inventory]])</f>
        <v>1239</v>
      </c>
    </row>
    <row r="2809" spans="1:19" x14ac:dyDescent="0.25">
      <c r="A2809">
        <v>2808</v>
      </c>
      <c r="B2809" t="s">
        <v>2830</v>
      </c>
      <c r="C2809" s="4" t="s">
        <v>41</v>
      </c>
      <c r="D2809" t="s">
        <v>18</v>
      </c>
      <c r="E2809" s="4">
        <v>105</v>
      </c>
      <c r="F2809" s="4">
        <v>8</v>
      </c>
      <c r="G2809" s="4">
        <v>588</v>
      </c>
      <c r="H2809" s="4">
        <v>62</v>
      </c>
      <c r="I2809" s="4">
        <v>274</v>
      </c>
      <c r="J2809" s="6">
        <v>958.18</v>
      </c>
      <c r="K2809" s="4">
        <v>0.26</v>
      </c>
      <c r="L2809" s="4" t="s">
        <v>27</v>
      </c>
      <c r="M2809" s="4">
        <f>Inventory[[#This Row],[Daily_Demand]]*Inventory[[#This Row],[Lead_Time_Days]]</f>
        <v>840</v>
      </c>
      <c r="N2809" s="4">
        <f>MAX(0, Inventory[[#This Row],[Demand_Duration_Lead_time]]+Inventory[[#This Row],[Safety_Stock]]-Inventory[[#This Row],[Current_Inventory]])</f>
        <v>314</v>
      </c>
      <c r="O28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09" s="8">
        <f>Inventory[[#This Row],[Current_Inventory]]*Inventory[[#This Row],[Unit_Cost]]</f>
        <v>563409.84</v>
      </c>
      <c r="Q2809" t="str">
        <f>IF(Inventory[[#This Row],[Stockout_Risk_Score]] &gt;= 0.8, "Critical",
   IF(Inventory[[#This Row],[Stockout_Risk_Score]] &gt;= 0.6, "High",
      IF(Inventory[[#This Row],[Stockout_Risk_Score]] &gt;= 0.3, "Medium", "Low")
   )
)</f>
        <v>Low</v>
      </c>
      <c r="R2809">
        <f>Inventory[[#This Row],[Lead_Time_Days]]*0.8</f>
        <v>6.4</v>
      </c>
      <c r="S2809">
        <f>MAX(0,Inventory[[#This Row],[Daily_Demand]]*Inventory[[#This Row],[Adj_Lead_Time]]+Inventory[[#This Row],[Safety_Stock]]-Inventory[[#This Row],[Current_Inventory]])</f>
        <v>146</v>
      </c>
    </row>
    <row r="2810" spans="1:19" x14ac:dyDescent="0.25">
      <c r="A2810">
        <v>2809</v>
      </c>
      <c r="B2810" t="s">
        <v>2831</v>
      </c>
      <c r="C2810" s="4" t="s">
        <v>21</v>
      </c>
      <c r="D2810" t="s">
        <v>18</v>
      </c>
      <c r="E2810" s="4">
        <v>167</v>
      </c>
      <c r="F2810" s="4">
        <v>13</v>
      </c>
      <c r="G2810" s="4">
        <v>650</v>
      </c>
      <c r="H2810" s="4">
        <v>148</v>
      </c>
      <c r="I2810" s="4">
        <v>232</v>
      </c>
      <c r="J2810" s="6">
        <v>1035.53</v>
      </c>
      <c r="K2810" s="4">
        <v>0.53200000000000003</v>
      </c>
      <c r="L2810" s="4" t="s">
        <v>15</v>
      </c>
      <c r="M2810" s="4">
        <f>Inventory[[#This Row],[Daily_Demand]]*Inventory[[#This Row],[Lead_Time_Days]]</f>
        <v>2171</v>
      </c>
      <c r="N2810" s="4">
        <f>MAX(0, Inventory[[#This Row],[Demand_Duration_Lead_time]]+Inventory[[#This Row],[Safety_Stock]]-Inventory[[#This Row],[Current_Inventory]])</f>
        <v>1669</v>
      </c>
      <c r="O28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10" s="8">
        <f>Inventory[[#This Row],[Current_Inventory]]*Inventory[[#This Row],[Unit_Cost]]</f>
        <v>673094.5</v>
      </c>
      <c r="Q2810" t="str">
        <f>IF(Inventory[[#This Row],[Stockout_Risk_Score]] &gt;= 0.8, "Critical",
   IF(Inventory[[#This Row],[Stockout_Risk_Score]] &gt;= 0.6, "High",
      IF(Inventory[[#This Row],[Stockout_Risk_Score]] &gt;= 0.3, "Medium", "Low")
   )
)</f>
        <v>Medium</v>
      </c>
      <c r="R2810">
        <f>Inventory[[#This Row],[Lead_Time_Days]]*0.8</f>
        <v>10.4</v>
      </c>
      <c r="S2810">
        <f>MAX(0,Inventory[[#This Row],[Daily_Demand]]*Inventory[[#This Row],[Adj_Lead_Time]]+Inventory[[#This Row],[Safety_Stock]]-Inventory[[#This Row],[Current_Inventory]])</f>
        <v>1234.8</v>
      </c>
    </row>
    <row r="2811" spans="1:19" x14ac:dyDescent="0.25">
      <c r="A2811">
        <v>2810</v>
      </c>
      <c r="B2811" t="s">
        <v>2832</v>
      </c>
      <c r="C2811" s="4" t="s">
        <v>17</v>
      </c>
      <c r="D2811" t="s">
        <v>18</v>
      </c>
      <c r="E2811" s="4">
        <v>190</v>
      </c>
      <c r="F2811" s="4">
        <v>13</v>
      </c>
      <c r="G2811" s="4">
        <v>184</v>
      </c>
      <c r="H2811" s="4">
        <v>280</v>
      </c>
      <c r="I2811" s="4">
        <v>203</v>
      </c>
      <c r="J2811" s="6">
        <v>312.16000000000003</v>
      </c>
      <c r="K2811" s="4">
        <v>0.115</v>
      </c>
      <c r="L2811" s="4" t="s">
        <v>19</v>
      </c>
      <c r="M2811" s="4">
        <f>Inventory[[#This Row],[Daily_Demand]]*Inventory[[#This Row],[Lead_Time_Days]]</f>
        <v>2470</v>
      </c>
      <c r="N2811" s="4">
        <f>MAX(0, Inventory[[#This Row],[Demand_Duration_Lead_time]]+Inventory[[#This Row],[Safety_Stock]]-Inventory[[#This Row],[Current_Inventory]])</f>
        <v>2566</v>
      </c>
      <c r="O28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11" s="8">
        <f>Inventory[[#This Row],[Current_Inventory]]*Inventory[[#This Row],[Unit_Cost]]</f>
        <v>57437.440000000002</v>
      </c>
      <c r="Q2811" t="str">
        <f>IF(Inventory[[#This Row],[Stockout_Risk_Score]] &gt;= 0.8, "Critical",
   IF(Inventory[[#This Row],[Stockout_Risk_Score]] &gt;= 0.6, "High",
      IF(Inventory[[#This Row],[Stockout_Risk_Score]] &gt;= 0.3, "Medium", "Low")
   )
)</f>
        <v>Low</v>
      </c>
      <c r="R2811">
        <f>Inventory[[#This Row],[Lead_Time_Days]]*0.8</f>
        <v>10.4</v>
      </c>
      <c r="S2811">
        <f>MAX(0,Inventory[[#This Row],[Daily_Demand]]*Inventory[[#This Row],[Adj_Lead_Time]]+Inventory[[#This Row],[Safety_Stock]]-Inventory[[#This Row],[Current_Inventory]])</f>
        <v>2072</v>
      </c>
    </row>
    <row r="2812" spans="1:19" x14ac:dyDescent="0.25">
      <c r="A2812">
        <v>2811</v>
      </c>
      <c r="B2812" t="s">
        <v>2833</v>
      </c>
      <c r="C2812" s="4" t="s">
        <v>21</v>
      </c>
      <c r="D2812" t="s">
        <v>14</v>
      </c>
      <c r="E2812" s="4">
        <v>189</v>
      </c>
      <c r="F2812" s="4">
        <v>10</v>
      </c>
      <c r="G2812" s="4">
        <v>595</v>
      </c>
      <c r="H2812" s="4">
        <v>210</v>
      </c>
      <c r="I2812" s="4">
        <v>318</v>
      </c>
      <c r="J2812" s="6">
        <v>869.89</v>
      </c>
      <c r="K2812" s="4">
        <v>0.93500000000000005</v>
      </c>
      <c r="L2812" s="4" t="s">
        <v>15</v>
      </c>
      <c r="M2812" s="4">
        <f>Inventory[[#This Row],[Daily_Demand]]*Inventory[[#This Row],[Lead_Time_Days]]</f>
        <v>1890</v>
      </c>
      <c r="N2812" s="4">
        <f>MAX(0, Inventory[[#This Row],[Demand_Duration_Lead_time]]+Inventory[[#This Row],[Safety_Stock]]-Inventory[[#This Row],[Current_Inventory]])</f>
        <v>1505</v>
      </c>
      <c r="O28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12" s="8">
        <f>Inventory[[#This Row],[Current_Inventory]]*Inventory[[#This Row],[Unit_Cost]]</f>
        <v>517584.55</v>
      </c>
      <c r="Q2812" t="str">
        <f>IF(Inventory[[#This Row],[Stockout_Risk_Score]] &gt;= 0.8, "Critical",
   IF(Inventory[[#This Row],[Stockout_Risk_Score]] &gt;= 0.6, "High",
      IF(Inventory[[#This Row],[Stockout_Risk_Score]] &gt;= 0.3, "Medium", "Low")
   )
)</f>
        <v>Critical</v>
      </c>
      <c r="R2812">
        <f>Inventory[[#This Row],[Lead_Time_Days]]*0.8</f>
        <v>8</v>
      </c>
      <c r="S2812">
        <f>MAX(0,Inventory[[#This Row],[Daily_Demand]]*Inventory[[#This Row],[Adj_Lead_Time]]+Inventory[[#This Row],[Safety_Stock]]-Inventory[[#This Row],[Current_Inventory]])</f>
        <v>1127</v>
      </c>
    </row>
    <row r="2813" spans="1:19" x14ac:dyDescent="0.25">
      <c r="A2813">
        <v>2812</v>
      </c>
      <c r="B2813" t="s">
        <v>2834</v>
      </c>
      <c r="C2813" s="4" t="s">
        <v>41</v>
      </c>
      <c r="D2813" t="s">
        <v>22</v>
      </c>
      <c r="E2813" s="4">
        <v>138</v>
      </c>
      <c r="F2813" s="4">
        <v>5</v>
      </c>
      <c r="G2813" s="4">
        <v>67</v>
      </c>
      <c r="H2813" s="4">
        <v>173</v>
      </c>
      <c r="I2813" s="4">
        <v>327</v>
      </c>
      <c r="J2813" s="6">
        <v>804.64</v>
      </c>
      <c r="K2813" s="4">
        <v>0.85399999999999998</v>
      </c>
      <c r="L2813" s="4" t="s">
        <v>19</v>
      </c>
      <c r="M2813" s="4">
        <f>Inventory[[#This Row],[Daily_Demand]]*Inventory[[#This Row],[Lead_Time_Days]]</f>
        <v>690</v>
      </c>
      <c r="N2813" s="4">
        <f>MAX(0, Inventory[[#This Row],[Demand_Duration_Lead_time]]+Inventory[[#This Row],[Safety_Stock]]-Inventory[[#This Row],[Current_Inventory]])</f>
        <v>796</v>
      </c>
      <c r="O28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13" s="8">
        <f>Inventory[[#This Row],[Current_Inventory]]*Inventory[[#This Row],[Unit_Cost]]</f>
        <v>53910.879999999997</v>
      </c>
      <c r="Q2813" t="str">
        <f>IF(Inventory[[#This Row],[Stockout_Risk_Score]] &gt;= 0.8, "Critical",
   IF(Inventory[[#This Row],[Stockout_Risk_Score]] &gt;= 0.6, "High",
      IF(Inventory[[#This Row],[Stockout_Risk_Score]] &gt;= 0.3, "Medium", "Low")
   )
)</f>
        <v>Critical</v>
      </c>
      <c r="R2813">
        <f>Inventory[[#This Row],[Lead_Time_Days]]*0.8</f>
        <v>4</v>
      </c>
      <c r="S2813">
        <f>MAX(0,Inventory[[#This Row],[Daily_Demand]]*Inventory[[#This Row],[Adj_Lead_Time]]+Inventory[[#This Row],[Safety_Stock]]-Inventory[[#This Row],[Current_Inventory]])</f>
        <v>658</v>
      </c>
    </row>
    <row r="2814" spans="1:19" x14ac:dyDescent="0.25">
      <c r="A2814">
        <v>2813</v>
      </c>
      <c r="B2814" t="s">
        <v>2835</v>
      </c>
      <c r="C2814" s="4" t="s">
        <v>21</v>
      </c>
      <c r="D2814" t="s">
        <v>14</v>
      </c>
      <c r="E2814" s="4">
        <v>17</v>
      </c>
      <c r="F2814" s="4">
        <v>14</v>
      </c>
      <c r="G2814" s="4">
        <v>681</v>
      </c>
      <c r="H2814" s="4">
        <v>101</v>
      </c>
      <c r="I2814" s="4">
        <v>389</v>
      </c>
      <c r="J2814" s="6">
        <v>735.79</v>
      </c>
      <c r="K2814" s="4">
        <v>0.97199999999999998</v>
      </c>
      <c r="L2814" s="4" t="s">
        <v>15</v>
      </c>
      <c r="M2814" s="4">
        <f>Inventory[[#This Row],[Daily_Demand]]*Inventory[[#This Row],[Lead_Time_Days]]</f>
        <v>238</v>
      </c>
      <c r="N2814" s="4">
        <f>MAX(0, Inventory[[#This Row],[Demand_Duration_Lead_time]]+Inventory[[#This Row],[Safety_Stock]]-Inventory[[#This Row],[Current_Inventory]])</f>
        <v>0</v>
      </c>
      <c r="O28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814" s="8">
        <f>Inventory[[#This Row],[Current_Inventory]]*Inventory[[#This Row],[Unit_Cost]]</f>
        <v>501072.99</v>
      </c>
      <c r="Q2814" t="str">
        <f>IF(Inventory[[#This Row],[Stockout_Risk_Score]] &gt;= 0.8, "Critical",
   IF(Inventory[[#This Row],[Stockout_Risk_Score]] &gt;= 0.6, "High",
      IF(Inventory[[#This Row],[Stockout_Risk_Score]] &gt;= 0.3, "Medium", "Low")
   )
)</f>
        <v>Critical</v>
      </c>
      <c r="R2814">
        <f>Inventory[[#This Row],[Lead_Time_Days]]*0.8</f>
        <v>11.200000000000001</v>
      </c>
      <c r="S2814">
        <f>MAX(0,Inventory[[#This Row],[Daily_Demand]]*Inventory[[#This Row],[Adj_Lead_Time]]+Inventory[[#This Row],[Safety_Stock]]-Inventory[[#This Row],[Current_Inventory]])</f>
        <v>0</v>
      </c>
    </row>
    <row r="2815" spans="1:19" x14ac:dyDescent="0.25">
      <c r="A2815">
        <v>2814</v>
      </c>
      <c r="B2815" t="s">
        <v>2836</v>
      </c>
      <c r="C2815" s="4" t="s">
        <v>41</v>
      </c>
      <c r="D2815" t="s">
        <v>18</v>
      </c>
      <c r="E2815" s="4">
        <v>191</v>
      </c>
      <c r="F2815" s="4">
        <v>8</v>
      </c>
      <c r="G2815" s="4">
        <v>503</v>
      </c>
      <c r="H2815" s="4">
        <v>32</v>
      </c>
      <c r="I2815" s="4">
        <v>72</v>
      </c>
      <c r="J2815" s="6">
        <v>1780.23</v>
      </c>
      <c r="K2815" s="4">
        <v>4.2999999999999997E-2</v>
      </c>
      <c r="L2815" s="4" t="s">
        <v>27</v>
      </c>
      <c r="M2815" s="4">
        <f>Inventory[[#This Row],[Daily_Demand]]*Inventory[[#This Row],[Lead_Time_Days]]</f>
        <v>1528</v>
      </c>
      <c r="N2815" s="4">
        <f>MAX(0, Inventory[[#This Row],[Demand_Duration_Lead_time]]+Inventory[[#This Row],[Safety_Stock]]-Inventory[[#This Row],[Current_Inventory]])</f>
        <v>1057</v>
      </c>
      <c r="O28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15" s="8">
        <f>Inventory[[#This Row],[Current_Inventory]]*Inventory[[#This Row],[Unit_Cost]]</f>
        <v>895455.69000000006</v>
      </c>
      <c r="Q2815" t="str">
        <f>IF(Inventory[[#This Row],[Stockout_Risk_Score]] &gt;= 0.8, "Critical",
   IF(Inventory[[#This Row],[Stockout_Risk_Score]] &gt;= 0.6, "High",
      IF(Inventory[[#This Row],[Stockout_Risk_Score]] &gt;= 0.3, "Medium", "Low")
   )
)</f>
        <v>Low</v>
      </c>
      <c r="R2815">
        <f>Inventory[[#This Row],[Lead_Time_Days]]*0.8</f>
        <v>6.4</v>
      </c>
      <c r="S2815">
        <f>MAX(0,Inventory[[#This Row],[Daily_Demand]]*Inventory[[#This Row],[Adj_Lead_Time]]+Inventory[[#This Row],[Safety_Stock]]-Inventory[[#This Row],[Current_Inventory]])</f>
        <v>751.40000000000009</v>
      </c>
    </row>
    <row r="2816" spans="1:19" x14ac:dyDescent="0.25">
      <c r="A2816">
        <v>2815</v>
      </c>
      <c r="B2816" t="s">
        <v>2837</v>
      </c>
      <c r="C2816" s="4" t="s">
        <v>13</v>
      </c>
      <c r="D2816" t="s">
        <v>14</v>
      </c>
      <c r="E2816" s="4">
        <v>34</v>
      </c>
      <c r="F2816" s="4">
        <v>6</v>
      </c>
      <c r="G2816" s="4">
        <v>177</v>
      </c>
      <c r="H2816" s="4">
        <v>97</v>
      </c>
      <c r="I2816" s="4">
        <v>63</v>
      </c>
      <c r="J2816" s="6">
        <v>165.64</v>
      </c>
      <c r="K2816" s="4">
        <v>0.85099999999999998</v>
      </c>
      <c r="L2816" s="4" t="s">
        <v>27</v>
      </c>
      <c r="M2816" s="4">
        <f>Inventory[[#This Row],[Daily_Demand]]*Inventory[[#This Row],[Lead_Time_Days]]</f>
        <v>204</v>
      </c>
      <c r="N2816" s="4">
        <f>MAX(0, Inventory[[#This Row],[Demand_Duration_Lead_time]]+Inventory[[#This Row],[Safety_Stock]]-Inventory[[#This Row],[Current_Inventory]])</f>
        <v>124</v>
      </c>
      <c r="O28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16" s="8">
        <f>Inventory[[#This Row],[Current_Inventory]]*Inventory[[#This Row],[Unit_Cost]]</f>
        <v>29318.28</v>
      </c>
      <c r="Q2816" t="str">
        <f>IF(Inventory[[#This Row],[Stockout_Risk_Score]] &gt;= 0.8, "Critical",
   IF(Inventory[[#This Row],[Stockout_Risk_Score]] &gt;= 0.6, "High",
      IF(Inventory[[#This Row],[Stockout_Risk_Score]] &gt;= 0.3, "Medium", "Low")
   )
)</f>
        <v>Critical</v>
      </c>
      <c r="R2816">
        <f>Inventory[[#This Row],[Lead_Time_Days]]*0.8</f>
        <v>4.8000000000000007</v>
      </c>
      <c r="S2816">
        <f>MAX(0,Inventory[[#This Row],[Daily_Demand]]*Inventory[[#This Row],[Adj_Lead_Time]]+Inventory[[#This Row],[Safety_Stock]]-Inventory[[#This Row],[Current_Inventory]])</f>
        <v>83.200000000000045</v>
      </c>
    </row>
    <row r="2817" spans="1:19" x14ac:dyDescent="0.25">
      <c r="A2817">
        <v>2816</v>
      </c>
      <c r="B2817" t="s">
        <v>2838</v>
      </c>
      <c r="C2817" s="4" t="s">
        <v>21</v>
      </c>
      <c r="D2817" t="s">
        <v>22</v>
      </c>
      <c r="E2817" s="4">
        <v>104</v>
      </c>
      <c r="F2817" s="4">
        <v>6</v>
      </c>
      <c r="G2817" s="4">
        <v>687</v>
      </c>
      <c r="H2817" s="4">
        <v>191</v>
      </c>
      <c r="I2817" s="4">
        <v>143</v>
      </c>
      <c r="J2817" s="6">
        <v>1945.69</v>
      </c>
      <c r="K2817" s="4">
        <v>0.80400000000000005</v>
      </c>
      <c r="L2817" s="4" t="s">
        <v>19</v>
      </c>
      <c r="M2817" s="4">
        <f>Inventory[[#This Row],[Daily_Demand]]*Inventory[[#This Row],[Lead_Time_Days]]</f>
        <v>624</v>
      </c>
      <c r="N2817" s="4">
        <f>MAX(0, Inventory[[#This Row],[Demand_Duration_Lead_time]]+Inventory[[#This Row],[Safety_Stock]]-Inventory[[#This Row],[Current_Inventory]])</f>
        <v>128</v>
      </c>
      <c r="O28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17" s="8">
        <f>Inventory[[#This Row],[Current_Inventory]]*Inventory[[#This Row],[Unit_Cost]]</f>
        <v>1336689.03</v>
      </c>
      <c r="Q2817" t="str">
        <f>IF(Inventory[[#This Row],[Stockout_Risk_Score]] &gt;= 0.8, "Critical",
   IF(Inventory[[#This Row],[Stockout_Risk_Score]] &gt;= 0.6, "High",
      IF(Inventory[[#This Row],[Stockout_Risk_Score]] &gt;= 0.3, "Medium", "Low")
   )
)</f>
        <v>Critical</v>
      </c>
      <c r="R2817">
        <f>Inventory[[#This Row],[Lead_Time_Days]]*0.8</f>
        <v>4.8000000000000007</v>
      </c>
      <c r="S2817">
        <f>MAX(0,Inventory[[#This Row],[Daily_Demand]]*Inventory[[#This Row],[Adj_Lead_Time]]+Inventory[[#This Row],[Safety_Stock]]-Inventory[[#This Row],[Current_Inventory]])</f>
        <v>3.2000000000000455</v>
      </c>
    </row>
    <row r="2818" spans="1:19" x14ac:dyDescent="0.25">
      <c r="A2818">
        <v>2817</v>
      </c>
      <c r="B2818" t="s">
        <v>2839</v>
      </c>
      <c r="C2818" s="4" t="s">
        <v>13</v>
      </c>
      <c r="D2818" t="s">
        <v>18</v>
      </c>
      <c r="E2818" s="4">
        <v>6</v>
      </c>
      <c r="F2818" s="4">
        <v>4</v>
      </c>
      <c r="G2818" s="4">
        <v>170</v>
      </c>
      <c r="H2818" s="4">
        <v>292</v>
      </c>
      <c r="I2818" s="4">
        <v>392</v>
      </c>
      <c r="J2818" s="6">
        <v>66.08</v>
      </c>
      <c r="K2818" s="4">
        <v>0.90200000000000002</v>
      </c>
      <c r="L2818" s="4" t="s">
        <v>27</v>
      </c>
      <c r="M2818" s="4">
        <f>Inventory[[#This Row],[Daily_Demand]]*Inventory[[#This Row],[Lead_Time_Days]]</f>
        <v>24</v>
      </c>
      <c r="N2818" s="4">
        <f>MAX(0, Inventory[[#This Row],[Demand_Duration_Lead_time]]+Inventory[[#This Row],[Safety_Stock]]-Inventory[[#This Row],[Current_Inventory]])</f>
        <v>146</v>
      </c>
      <c r="O28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18" s="8">
        <f>Inventory[[#This Row],[Current_Inventory]]*Inventory[[#This Row],[Unit_Cost]]</f>
        <v>11233.6</v>
      </c>
      <c r="Q2818" t="str">
        <f>IF(Inventory[[#This Row],[Stockout_Risk_Score]] &gt;= 0.8, "Critical",
   IF(Inventory[[#This Row],[Stockout_Risk_Score]] &gt;= 0.6, "High",
      IF(Inventory[[#This Row],[Stockout_Risk_Score]] &gt;= 0.3, "Medium", "Low")
   )
)</f>
        <v>Critical</v>
      </c>
      <c r="R2818">
        <f>Inventory[[#This Row],[Lead_Time_Days]]*0.8</f>
        <v>3.2</v>
      </c>
      <c r="S2818">
        <f>MAX(0,Inventory[[#This Row],[Daily_Demand]]*Inventory[[#This Row],[Adj_Lead_Time]]+Inventory[[#This Row],[Safety_Stock]]-Inventory[[#This Row],[Current_Inventory]])</f>
        <v>141.19999999999999</v>
      </c>
    </row>
    <row r="2819" spans="1:19" x14ac:dyDescent="0.25">
      <c r="A2819">
        <v>2818</v>
      </c>
      <c r="B2819" t="s">
        <v>2840</v>
      </c>
      <c r="C2819" s="4" t="s">
        <v>13</v>
      </c>
      <c r="D2819" t="s">
        <v>14</v>
      </c>
      <c r="E2819" s="4">
        <v>62</v>
      </c>
      <c r="F2819" s="4">
        <v>10</v>
      </c>
      <c r="G2819" s="4">
        <v>244</v>
      </c>
      <c r="H2819" s="4">
        <v>30</v>
      </c>
      <c r="I2819" s="4">
        <v>101</v>
      </c>
      <c r="J2819" s="6">
        <v>1893.91</v>
      </c>
      <c r="K2819" s="4">
        <v>0.52800000000000002</v>
      </c>
      <c r="L2819" s="4" t="s">
        <v>19</v>
      </c>
      <c r="M2819" s="4">
        <f>Inventory[[#This Row],[Daily_Demand]]*Inventory[[#This Row],[Lead_Time_Days]]</f>
        <v>620</v>
      </c>
      <c r="N2819" s="4">
        <f>MAX(0, Inventory[[#This Row],[Demand_Duration_Lead_time]]+Inventory[[#This Row],[Safety_Stock]]-Inventory[[#This Row],[Current_Inventory]])</f>
        <v>406</v>
      </c>
      <c r="O28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19" s="8">
        <f>Inventory[[#This Row],[Current_Inventory]]*Inventory[[#This Row],[Unit_Cost]]</f>
        <v>462114.04000000004</v>
      </c>
      <c r="Q2819" t="str">
        <f>IF(Inventory[[#This Row],[Stockout_Risk_Score]] &gt;= 0.8, "Critical",
   IF(Inventory[[#This Row],[Stockout_Risk_Score]] &gt;= 0.6, "High",
      IF(Inventory[[#This Row],[Stockout_Risk_Score]] &gt;= 0.3, "Medium", "Low")
   )
)</f>
        <v>Medium</v>
      </c>
      <c r="R2819">
        <f>Inventory[[#This Row],[Lead_Time_Days]]*0.8</f>
        <v>8</v>
      </c>
      <c r="S2819">
        <f>MAX(0,Inventory[[#This Row],[Daily_Demand]]*Inventory[[#This Row],[Adj_Lead_Time]]+Inventory[[#This Row],[Safety_Stock]]-Inventory[[#This Row],[Current_Inventory]])</f>
        <v>282</v>
      </c>
    </row>
    <row r="2820" spans="1:19" x14ac:dyDescent="0.25">
      <c r="A2820">
        <v>2819</v>
      </c>
      <c r="B2820" t="s">
        <v>2841</v>
      </c>
      <c r="C2820" s="4" t="s">
        <v>26</v>
      </c>
      <c r="D2820" t="s">
        <v>14</v>
      </c>
      <c r="E2820" s="4">
        <v>40</v>
      </c>
      <c r="F2820" s="4">
        <v>14</v>
      </c>
      <c r="G2820" s="4">
        <v>279</v>
      </c>
      <c r="H2820" s="4">
        <v>58</v>
      </c>
      <c r="I2820" s="4">
        <v>388</v>
      </c>
      <c r="J2820" s="6">
        <v>1118.69</v>
      </c>
      <c r="K2820" s="4">
        <v>0.78800000000000003</v>
      </c>
      <c r="L2820" s="4" t="s">
        <v>15</v>
      </c>
      <c r="M2820" s="4">
        <f>Inventory[[#This Row],[Daily_Demand]]*Inventory[[#This Row],[Lead_Time_Days]]</f>
        <v>560</v>
      </c>
      <c r="N2820" s="4">
        <f>MAX(0, Inventory[[#This Row],[Demand_Duration_Lead_time]]+Inventory[[#This Row],[Safety_Stock]]-Inventory[[#This Row],[Current_Inventory]])</f>
        <v>339</v>
      </c>
      <c r="O28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20" s="8">
        <f>Inventory[[#This Row],[Current_Inventory]]*Inventory[[#This Row],[Unit_Cost]]</f>
        <v>312114.51</v>
      </c>
      <c r="Q2820" t="str">
        <f>IF(Inventory[[#This Row],[Stockout_Risk_Score]] &gt;= 0.8, "Critical",
   IF(Inventory[[#This Row],[Stockout_Risk_Score]] &gt;= 0.6, "High",
      IF(Inventory[[#This Row],[Stockout_Risk_Score]] &gt;= 0.3, "Medium", "Low")
   )
)</f>
        <v>High</v>
      </c>
      <c r="R2820">
        <f>Inventory[[#This Row],[Lead_Time_Days]]*0.8</f>
        <v>11.200000000000001</v>
      </c>
      <c r="S2820">
        <f>MAX(0,Inventory[[#This Row],[Daily_Demand]]*Inventory[[#This Row],[Adj_Lead_Time]]+Inventory[[#This Row],[Safety_Stock]]-Inventory[[#This Row],[Current_Inventory]])</f>
        <v>227.00000000000006</v>
      </c>
    </row>
    <row r="2821" spans="1:19" x14ac:dyDescent="0.25">
      <c r="A2821">
        <v>2820</v>
      </c>
      <c r="B2821" t="s">
        <v>2842</v>
      </c>
      <c r="C2821" s="4" t="s">
        <v>41</v>
      </c>
      <c r="D2821" t="s">
        <v>22</v>
      </c>
      <c r="E2821" s="4">
        <v>76</v>
      </c>
      <c r="F2821" s="4">
        <v>11</v>
      </c>
      <c r="G2821" s="4">
        <v>406</v>
      </c>
      <c r="H2821" s="4">
        <v>199</v>
      </c>
      <c r="I2821" s="4">
        <v>90</v>
      </c>
      <c r="J2821" s="6">
        <v>1419.77</v>
      </c>
      <c r="K2821" s="4">
        <v>5.0999999999999997E-2</v>
      </c>
      <c r="L2821" s="4" t="s">
        <v>19</v>
      </c>
      <c r="M2821" s="4">
        <f>Inventory[[#This Row],[Daily_Demand]]*Inventory[[#This Row],[Lead_Time_Days]]</f>
        <v>836</v>
      </c>
      <c r="N2821" s="4">
        <f>MAX(0, Inventory[[#This Row],[Demand_Duration_Lead_time]]+Inventory[[#This Row],[Safety_Stock]]-Inventory[[#This Row],[Current_Inventory]])</f>
        <v>629</v>
      </c>
      <c r="O28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21" s="8">
        <f>Inventory[[#This Row],[Current_Inventory]]*Inventory[[#This Row],[Unit_Cost]]</f>
        <v>576426.62</v>
      </c>
      <c r="Q2821" t="str">
        <f>IF(Inventory[[#This Row],[Stockout_Risk_Score]] &gt;= 0.8, "Critical",
   IF(Inventory[[#This Row],[Stockout_Risk_Score]] &gt;= 0.6, "High",
      IF(Inventory[[#This Row],[Stockout_Risk_Score]] &gt;= 0.3, "Medium", "Low")
   )
)</f>
        <v>Low</v>
      </c>
      <c r="R2821">
        <f>Inventory[[#This Row],[Lead_Time_Days]]*0.8</f>
        <v>8.8000000000000007</v>
      </c>
      <c r="S2821">
        <f>MAX(0,Inventory[[#This Row],[Daily_Demand]]*Inventory[[#This Row],[Adj_Lead_Time]]+Inventory[[#This Row],[Safety_Stock]]-Inventory[[#This Row],[Current_Inventory]])</f>
        <v>461.80000000000007</v>
      </c>
    </row>
    <row r="2822" spans="1:19" x14ac:dyDescent="0.25">
      <c r="A2822">
        <v>2821</v>
      </c>
      <c r="B2822" t="s">
        <v>2843</v>
      </c>
      <c r="C2822" s="4" t="s">
        <v>17</v>
      </c>
      <c r="D2822" t="s">
        <v>14</v>
      </c>
      <c r="E2822" s="4">
        <v>177</v>
      </c>
      <c r="F2822" s="4">
        <v>6</v>
      </c>
      <c r="G2822" s="4">
        <v>275</v>
      </c>
      <c r="H2822" s="4">
        <v>214</v>
      </c>
      <c r="I2822" s="4">
        <v>213</v>
      </c>
      <c r="J2822" s="6">
        <v>414.91</v>
      </c>
      <c r="K2822" s="4">
        <v>7.5999999999999998E-2</v>
      </c>
      <c r="L2822" s="4" t="s">
        <v>15</v>
      </c>
      <c r="M2822" s="4">
        <f>Inventory[[#This Row],[Daily_Demand]]*Inventory[[#This Row],[Lead_Time_Days]]</f>
        <v>1062</v>
      </c>
      <c r="N2822" s="4">
        <f>MAX(0, Inventory[[#This Row],[Demand_Duration_Lead_time]]+Inventory[[#This Row],[Safety_Stock]]-Inventory[[#This Row],[Current_Inventory]])</f>
        <v>1001</v>
      </c>
      <c r="O28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22" s="8">
        <f>Inventory[[#This Row],[Current_Inventory]]*Inventory[[#This Row],[Unit_Cost]]</f>
        <v>114100.25</v>
      </c>
      <c r="Q2822" t="str">
        <f>IF(Inventory[[#This Row],[Stockout_Risk_Score]] &gt;= 0.8, "Critical",
   IF(Inventory[[#This Row],[Stockout_Risk_Score]] &gt;= 0.6, "High",
      IF(Inventory[[#This Row],[Stockout_Risk_Score]] &gt;= 0.3, "Medium", "Low")
   )
)</f>
        <v>Low</v>
      </c>
      <c r="R2822">
        <f>Inventory[[#This Row],[Lead_Time_Days]]*0.8</f>
        <v>4.8000000000000007</v>
      </c>
      <c r="S2822">
        <f>MAX(0,Inventory[[#This Row],[Daily_Demand]]*Inventory[[#This Row],[Adj_Lead_Time]]+Inventory[[#This Row],[Safety_Stock]]-Inventory[[#This Row],[Current_Inventory]])</f>
        <v>788.60000000000014</v>
      </c>
    </row>
    <row r="2823" spans="1:19" x14ac:dyDescent="0.25">
      <c r="A2823">
        <v>2822</v>
      </c>
      <c r="B2823" t="s">
        <v>2844</v>
      </c>
      <c r="C2823" s="4" t="s">
        <v>41</v>
      </c>
      <c r="D2823" t="s">
        <v>22</v>
      </c>
      <c r="E2823" s="4">
        <v>141</v>
      </c>
      <c r="F2823" s="4">
        <v>7</v>
      </c>
      <c r="G2823" s="4">
        <v>80</v>
      </c>
      <c r="H2823" s="4">
        <v>53</v>
      </c>
      <c r="I2823" s="4">
        <v>55</v>
      </c>
      <c r="J2823" s="6">
        <v>1325.71</v>
      </c>
      <c r="K2823" s="4">
        <v>0.11899999999999999</v>
      </c>
      <c r="L2823" s="4" t="s">
        <v>15</v>
      </c>
      <c r="M2823" s="4">
        <f>Inventory[[#This Row],[Daily_Demand]]*Inventory[[#This Row],[Lead_Time_Days]]</f>
        <v>987</v>
      </c>
      <c r="N2823" s="4">
        <f>MAX(0, Inventory[[#This Row],[Demand_Duration_Lead_time]]+Inventory[[#This Row],[Safety_Stock]]-Inventory[[#This Row],[Current_Inventory]])</f>
        <v>960</v>
      </c>
      <c r="O28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23" s="8">
        <f>Inventory[[#This Row],[Current_Inventory]]*Inventory[[#This Row],[Unit_Cost]]</f>
        <v>106056.8</v>
      </c>
      <c r="Q2823" t="str">
        <f>IF(Inventory[[#This Row],[Stockout_Risk_Score]] &gt;= 0.8, "Critical",
   IF(Inventory[[#This Row],[Stockout_Risk_Score]] &gt;= 0.6, "High",
      IF(Inventory[[#This Row],[Stockout_Risk_Score]] &gt;= 0.3, "Medium", "Low")
   )
)</f>
        <v>Low</v>
      </c>
      <c r="R2823">
        <f>Inventory[[#This Row],[Lead_Time_Days]]*0.8</f>
        <v>5.6000000000000005</v>
      </c>
      <c r="S2823">
        <f>MAX(0,Inventory[[#This Row],[Daily_Demand]]*Inventory[[#This Row],[Adj_Lead_Time]]+Inventory[[#This Row],[Safety_Stock]]-Inventory[[#This Row],[Current_Inventory]])</f>
        <v>762.6</v>
      </c>
    </row>
    <row r="2824" spans="1:19" x14ac:dyDescent="0.25">
      <c r="A2824">
        <v>2823</v>
      </c>
      <c r="B2824" t="s">
        <v>2845</v>
      </c>
      <c r="C2824" s="4" t="s">
        <v>17</v>
      </c>
      <c r="D2824" t="s">
        <v>18</v>
      </c>
      <c r="E2824" s="4">
        <v>130</v>
      </c>
      <c r="F2824" s="4">
        <v>4</v>
      </c>
      <c r="G2824" s="4">
        <v>791</v>
      </c>
      <c r="H2824" s="4">
        <v>137</v>
      </c>
      <c r="I2824" s="4">
        <v>187</v>
      </c>
      <c r="J2824" s="6">
        <v>1769.82</v>
      </c>
      <c r="K2824" s="4">
        <v>0.91500000000000004</v>
      </c>
      <c r="L2824" s="4" t="s">
        <v>19</v>
      </c>
      <c r="M2824" s="4">
        <f>Inventory[[#This Row],[Daily_Demand]]*Inventory[[#This Row],[Lead_Time_Days]]</f>
        <v>520</v>
      </c>
      <c r="N2824" s="4">
        <f>MAX(0, Inventory[[#This Row],[Demand_Duration_Lead_time]]+Inventory[[#This Row],[Safety_Stock]]-Inventory[[#This Row],[Current_Inventory]])</f>
        <v>0</v>
      </c>
      <c r="O28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24" s="8">
        <f>Inventory[[#This Row],[Current_Inventory]]*Inventory[[#This Row],[Unit_Cost]]</f>
        <v>1399927.6199999999</v>
      </c>
      <c r="Q2824" t="str">
        <f>IF(Inventory[[#This Row],[Stockout_Risk_Score]] &gt;= 0.8, "Critical",
   IF(Inventory[[#This Row],[Stockout_Risk_Score]] &gt;= 0.6, "High",
      IF(Inventory[[#This Row],[Stockout_Risk_Score]] &gt;= 0.3, "Medium", "Low")
   )
)</f>
        <v>Critical</v>
      </c>
      <c r="R2824">
        <f>Inventory[[#This Row],[Lead_Time_Days]]*0.8</f>
        <v>3.2</v>
      </c>
      <c r="S2824">
        <f>MAX(0,Inventory[[#This Row],[Daily_Demand]]*Inventory[[#This Row],[Adj_Lead_Time]]+Inventory[[#This Row],[Safety_Stock]]-Inventory[[#This Row],[Current_Inventory]])</f>
        <v>0</v>
      </c>
    </row>
    <row r="2825" spans="1:19" x14ac:dyDescent="0.25">
      <c r="A2825">
        <v>2824</v>
      </c>
      <c r="B2825" t="s">
        <v>2846</v>
      </c>
      <c r="C2825" s="4" t="s">
        <v>41</v>
      </c>
      <c r="D2825" t="s">
        <v>18</v>
      </c>
      <c r="E2825" s="4">
        <v>197</v>
      </c>
      <c r="F2825" s="4">
        <v>11</v>
      </c>
      <c r="G2825" s="4">
        <v>415</v>
      </c>
      <c r="H2825" s="4">
        <v>198</v>
      </c>
      <c r="I2825" s="4">
        <v>148</v>
      </c>
      <c r="J2825" s="6">
        <v>321.99</v>
      </c>
      <c r="K2825" s="4">
        <v>6.0999999999999999E-2</v>
      </c>
      <c r="L2825" s="4" t="s">
        <v>27</v>
      </c>
      <c r="M2825" s="4">
        <f>Inventory[[#This Row],[Daily_Demand]]*Inventory[[#This Row],[Lead_Time_Days]]</f>
        <v>2167</v>
      </c>
      <c r="N2825" s="4">
        <f>MAX(0, Inventory[[#This Row],[Demand_Duration_Lead_time]]+Inventory[[#This Row],[Safety_Stock]]-Inventory[[#This Row],[Current_Inventory]])</f>
        <v>1950</v>
      </c>
      <c r="O28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25" s="8">
        <f>Inventory[[#This Row],[Current_Inventory]]*Inventory[[#This Row],[Unit_Cost]]</f>
        <v>133625.85</v>
      </c>
      <c r="Q2825" t="str">
        <f>IF(Inventory[[#This Row],[Stockout_Risk_Score]] &gt;= 0.8, "Critical",
   IF(Inventory[[#This Row],[Stockout_Risk_Score]] &gt;= 0.6, "High",
      IF(Inventory[[#This Row],[Stockout_Risk_Score]] &gt;= 0.3, "Medium", "Low")
   )
)</f>
        <v>Low</v>
      </c>
      <c r="R2825">
        <f>Inventory[[#This Row],[Lead_Time_Days]]*0.8</f>
        <v>8.8000000000000007</v>
      </c>
      <c r="S2825">
        <f>MAX(0,Inventory[[#This Row],[Daily_Demand]]*Inventory[[#This Row],[Adj_Lead_Time]]+Inventory[[#This Row],[Safety_Stock]]-Inventory[[#This Row],[Current_Inventory]])</f>
        <v>1516.6000000000001</v>
      </c>
    </row>
    <row r="2826" spans="1:19" x14ac:dyDescent="0.25">
      <c r="A2826">
        <v>2825</v>
      </c>
      <c r="B2826" t="s">
        <v>2847</v>
      </c>
      <c r="C2826" s="4" t="s">
        <v>13</v>
      </c>
      <c r="D2826" t="s">
        <v>14</v>
      </c>
      <c r="E2826" s="4">
        <v>81</v>
      </c>
      <c r="F2826" s="4">
        <v>8</v>
      </c>
      <c r="G2826" s="4">
        <v>416</v>
      </c>
      <c r="H2826" s="4">
        <v>179</v>
      </c>
      <c r="I2826" s="4">
        <v>390</v>
      </c>
      <c r="J2826" s="6">
        <v>297.81</v>
      </c>
      <c r="K2826" s="4">
        <v>0.1</v>
      </c>
      <c r="L2826" s="4" t="s">
        <v>15</v>
      </c>
      <c r="M2826" s="4">
        <f>Inventory[[#This Row],[Daily_Demand]]*Inventory[[#This Row],[Lead_Time_Days]]</f>
        <v>648</v>
      </c>
      <c r="N2826" s="4">
        <f>MAX(0, Inventory[[#This Row],[Demand_Duration_Lead_time]]+Inventory[[#This Row],[Safety_Stock]]-Inventory[[#This Row],[Current_Inventory]])</f>
        <v>411</v>
      </c>
      <c r="O28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26" s="8">
        <f>Inventory[[#This Row],[Current_Inventory]]*Inventory[[#This Row],[Unit_Cost]]</f>
        <v>123888.96000000001</v>
      </c>
      <c r="Q2826" t="str">
        <f>IF(Inventory[[#This Row],[Stockout_Risk_Score]] &gt;= 0.8, "Critical",
   IF(Inventory[[#This Row],[Stockout_Risk_Score]] &gt;= 0.6, "High",
      IF(Inventory[[#This Row],[Stockout_Risk_Score]] &gt;= 0.3, "Medium", "Low")
   )
)</f>
        <v>Low</v>
      </c>
      <c r="R2826">
        <f>Inventory[[#This Row],[Lead_Time_Days]]*0.8</f>
        <v>6.4</v>
      </c>
      <c r="S2826">
        <f>MAX(0,Inventory[[#This Row],[Daily_Demand]]*Inventory[[#This Row],[Adj_Lead_Time]]+Inventory[[#This Row],[Safety_Stock]]-Inventory[[#This Row],[Current_Inventory]])</f>
        <v>281.39999999999998</v>
      </c>
    </row>
    <row r="2827" spans="1:19" x14ac:dyDescent="0.25">
      <c r="A2827">
        <v>2826</v>
      </c>
      <c r="B2827" t="s">
        <v>2848</v>
      </c>
      <c r="C2827" s="4" t="s">
        <v>21</v>
      </c>
      <c r="D2827" t="s">
        <v>18</v>
      </c>
      <c r="E2827" s="4">
        <v>54</v>
      </c>
      <c r="F2827" s="4">
        <v>10</v>
      </c>
      <c r="G2827" s="4">
        <v>181</v>
      </c>
      <c r="H2827" s="4">
        <v>288</v>
      </c>
      <c r="I2827" s="4">
        <v>273</v>
      </c>
      <c r="J2827" s="6">
        <v>642.76</v>
      </c>
      <c r="K2827" s="4">
        <v>0.93</v>
      </c>
      <c r="L2827" s="4" t="s">
        <v>27</v>
      </c>
      <c r="M2827" s="4">
        <f>Inventory[[#This Row],[Daily_Demand]]*Inventory[[#This Row],[Lead_Time_Days]]</f>
        <v>540</v>
      </c>
      <c r="N2827" s="4">
        <f>MAX(0, Inventory[[#This Row],[Demand_Duration_Lead_time]]+Inventory[[#This Row],[Safety_Stock]]-Inventory[[#This Row],[Current_Inventory]])</f>
        <v>647</v>
      </c>
      <c r="O28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27" s="8">
        <f>Inventory[[#This Row],[Current_Inventory]]*Inventory[[#This Row],[Unit_Cost]]</f>
        <v>116339.56</v>
      </c>
      <c r="Q2827" t="str">
        <f>IF(Inventory[[#This Row],[Stockout_Risk_Score]] &gt;= 0.8, "Critical",
   IF(Inventory[[#This Row],[Stockout_Risk_Score]] &gt;= 0.6, "High",
      IF(Inventory[[#This Row],[Stockout_Risk_Score]] &gt;= 0.3, "Medium", "Low")
   )
)</f>
        <v>Critical</v>
      </c>
      <c r="R2827">
        <f>Inventory[[#This Row],[Lead_Time_Days]]*0.8</f>
        <v>8</v>
      </c>
      <c r="S2827">
        <f>MAX(0,Inventory[[#This Row],[Daily_Demand]]*Inventory[[#This Row],[Adj_Lead_Time]]+Inventory[[#This Row],[Safety_Stock]]-Inventory[[#This Row],[Current_Inventory]])</f>
        <v>539</v>
      </c>
    </row>
    <row r="2828" spans="1:19" x14ac:dyDescent="0.25">
      <c r="A2828">
        <v>2827</v>
      </c>
      <c r="B2828" t="s">
        <v>2849</v>
      </c>
      <c r="C2828" s="4" t="s">
        <v>21</v>
      </c>
      <c r="D2828" t="s">
        <v>18</v>
      </c>
      <c r="E2828" s="4">
        <v>36</v>
      </c>
      <c r="F2828" s="4">
        <v>10</v>
      </c>
      <c r="G2828" s="4">
        <v>399</v>
      </c>
      <c r="H2828" s="4">
        <v>210</v>
      </c>
      <c r="I2828" s="4">
        <v>365</v>
      </c>
      <c r="J2828" s="6">
        <v>365.37</v>
      </c>
      <c r="K2828" s="4">
        <v>0.107</v>
      </c>
      <c r="L2828" s="4" t="s">
        <v>15</v>
      </c>
      <c r="M2828" s="4">
        <f>Inventory[[#This Row],[Daily_Demand]]*Inventory[[#This Row],[Lead_Time_Days]]</f>
        <v>360</v>
      </c>
      <c r="N2828" s="4">
        <f>MAX(0, Inventory[[#This Row],[Demand_Duration_Lead_time]]+Inventory[[#This Row],[Safety_Stock]]-Inventory[[#This Row],[Current_Inventory]])</f>
        <v>171</v>
      </c>
      <c r="O28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28" s="8">
        <f>Inventory[[#This Row],[Current_Inventory]]*Inventory[[#This Row],[Unit_Cost]]</f>
        <v>145782.63</v>
      </c>
      <c r="Q2828" t="str">
        <f>IF(Inventory[[#This Row],[Stockout_Risk_Score]] &gt;= 0.8, "Critical",
   IF(Inventory[[#This Row],[Stockout_Risk_Score]] &gt;= 0.6, "High",
      IF(Inventory[[#This Row],[Stockout_Risk_Score]] &gt;= 0.3, "Medium", "Low")
   )
)</f>
        <v>Low</v>
      </c>
      <c r="R2828">
        <f>Inventory[[#This Row],[Lead_Time_Days]]*0.8</f>
        <v>8</v>
      </c>
      <c r="S2828">
        <f>MAX(0,Inventory[[#This Row],[Daily_Demand]]*Inventory[[#This Row],[Adj_Lead_Time]]+Inventory[[#This Row],[Safety_Stock]]-Inventory[[#This Row],[Current_Inventory]])</f>
        <v>99</v>
      </c>
    </row>
    <row r="2829" spans="1:19" x14ac:dyDescent="0.25">
      <c r="A2829">
        <v>2828</v>
      </c>
      <c r="B2829" t="s">
        <v>2850</v>
      </c>
      <c r="C2829" s="4" t="s">
        <v>26</v>
      </c>
      <c r="D2829" t="s">
        <v>14</v>
      </c>
      <c r="E2829" s="4">
        <v>102</v>
      </c>
      <c r="F2829" s="4">
        <v>14</v>
      </c>
      <c r="G2829" s="4">
        <v>462</v>
      </c>
      <c r="H2829" s="4">
        <v>134</v>
      </c>
      <c r="I2829" s="4">
        <v>79</v>
      </c>
      <c r="J2829" s="6">
        <v>265.76</v>
      </c>
      <c r="K2829" s="4">
        <v>0.87</v>
      </c>
      <c r="L2829" s="4" t="s">
        <v>15</v>
      </c>
      <c r="M2829" s="4">
        <f>Inventory[[#This Row],[Daily_Demand]]*Inventory[[#This Row],[Lead_Time_Days]]</f>
        <v>1428</v>
      </c>
      <c r="N2829" s="4">
        <f>MAX(0, Inventory[[#This Row],[Demand_Duration_Lead_time]]+Inventory[[#This Row],[Safety_Stock]]-Inventory[[#This Row],[Current_Inventory]])</f>
        <v>1100</v>
      </c>
      <c r="O28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29" s="8">
        <f>Inventory[[#This Row],[Current_Inventory]]*Inventory[[#This Row],[Unit_Cost]]</f>
        <v>122781.12</v>
      </c>
      <c r="Q2829" t="str">
        <f>IF(Inventory[[#This Row],[Stockout_Risk_Score]] &gt;= 0.8, "Critical",
   IF(Inventory[[#This Row],[Stockout_Risk_Score]] &gt;= 0.6, "High",
      IF(Inventory[[#This Row],[Stockout_Risk_Score]] &gt;= 0.3, "Medium", "Low")
   )
)</f>
        <v>Critical</v>
      </c>
      <c r="R2829">
        <f>Inventory[[#This Row],[Lead_Time_Days]]*0.8</f>
        <v>11.200000000000001</v>
      </c>
      <c r="S2829">
        <f>MAX(0,Inventory[[#This Row],[Daily_Demand]]*Inventory[[#This Row],[Adj_Lead_Time]]+Inventory[[#This Row],[Safety_Stock]]-Inventory[[#This Row],[Current_Inventory]])</f>
        <v>814.40000000000009</v>
      </c>
    </row>
    <row r="2830" spans="1:19" x14ac:dyDescent="0.25">
      <c r="A2830">
        <v>2829</v>
      </c>
      <c r="B2830" t="s">
        <v>2851</v>
      </c>
      <c r="C2830" s="4" t="s">
        <v>17</v>
      </c>
      <c r="D2830" t="s">
        <v>18</v>
      </c>
      <c r="E2830" s="4">
        <v>47</v>
      </c>
      <c r="F2830" s="4">
        <v>11</v>
      </c>
      <c r="G2830" s="4">
        <v>368</v>
      </c>
      <c r="H2830" s="4">
        <v>25</v>
      </c>
      <c r="I2830" s="4">
        <v>274</v>
      </c>
      <c r="J2830" s="6">
        <v>1372.72</v>
      </c>
      <c r="K2830" s="4">
        <v>0.78900000000000003</v>
      </c>
      <c r="L2830" s="4" t="s">
        <v>15</v>
      </c>
      <c r="M2830" s="4">
        <f>Inventory[[#This Row],[Daily_Demand]]*Inventory[[#This Row],[Lead_Time_Days]]</f>
        <v>517</v>
      </c>
      <c r="N2830" s="4">
        <f>MAX(0, Inventory[[#This Row],[Demand_Duration_Lead_time]]+Inventory[[#This Row],[Safety_Stock]]-Inventory[[#This Row],[Current_Inventory]])</f>
        <v>174</v>
      </c>
      <c r="O28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30" s="8">
        <f>Inventory[[#This Row],[Current_Inventory]]*Inventory[[#This Row],[Unit_Cost]]</f>
        <v>505160.96000000002</v>
      </c>
      <c r="Q2830" t="str">
        <f>IF(Inventory[[#This Row],[Stockout_Risk_Score]] &gt;= 0.8, "Critical",
   IF(Inventory[[#This Row],[Stockout_Risk_Score]] &gt;= 0.6, "High",
      IF(Inventory[[#This Row],[Stockout_Risk_Score]] &gt;= 0.3, "Medium", "Low")
   )
)</f>
        <v>High</v>
      </c>
      <c r="R2830">
        <f>Inventory[[#This Row],[Lead_Time_Days]]*0.8</f>
        <v>8.8000000000000007</v>
      </c>
      <c r="S2830">
        <f>MAX(0,Inventory[[#This Row],[Daily_Demand]]*Inventory[[#This Row],[Adj_Lead_Time]]+Inventory[[#This Row],[Safety_Stock]]-Inventory[[#This Row],[Current_Inventory]])</f>
        <v>70.600000000000023</v>
      </c>
    </row>
    <row r="2831" spans="1:19" x14ac:dyDescent="0.25">
      <c r="A2831">
        <v>2830</v>
      </c>
      <c r="B2831" t="s">
        <v>2852</v>
      </c>
      <c r="C2831" s="4" t="s">
        <v>17</v>
      </c>
      <c r="D2831" t="s">
        <v>14</v>
      </c>
      <c r="E2831" s="4">
        <v>129</v>
      </c>
      <c r="F2831" s="4">
        <v>11</v>
      </c>
      <c r="G2831" s="4">
        <v>50</v>
      </c>
      <c r="H2831" s="4">
        <v>283</v>
      </c>
      <c r="I2831" s="4">
        <v>375</v>
      </c>
      <c r="J2831" s="6">
        <v>466.96</v>
      </c>
      <c r="K2831" s="4">
        <v>0.04</v>
      </c>
      <c r="L2831" s="4" t="s">
        <v>15</v>
      </c>
      <c r="M2831" s="4">
        <f>Inventory[[#This Row],[Daily_Demand]]*Inventory[[#This Row],[Lead_Time_Days]]</f>
        <v>1419</v>
      </c>
      <c r="N2831" s="4">
        <f>MAX(0, Inventory[[#This Row],[Demand_Duration_Lead_time]]+Inventory[[#This Row],[Safety_Stock]]-Inventory[[#This Row],[Current_Inventory]])</f>
        <v>1652</v>
      </c>
      <c r="O28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31" s="8">
        <f>Inventory[[#This Row],[Current_Inventory]]*Inventory[[#This Row],[Unit_Cost]]</f>
        <v>23348</v>
      </c>
      <c r="Q2831" t="str">
        <f>IF(Inventory[[#This Row],[Stockout_Risk_Score]] &gt;= 0.8, "Critical",
   IF(Inventory[[#This Row],[Stockout_Risk_Score]] &gt;= 0.6, "High",
      IF(Inventory[[#This Row],[Stockout_Risk_Score]] &gt;= 0.3, "Medium", "Low")
   )
)</f>
        <v>Low</v>
      </c>
      <c r="R2831">
        <f>Inventory[[#This Row],[Lead_Time_Days]]*0.8</f>
        <v>8.8000000000000007</v>
      </c>
      <c r="S2831">
        <f>MAX(0,Inventory[[#This Row],[Daily_Demand]]*Inventory[[#This Row],[Adj_Lead_Time]]+Inventory[[#This Row],[Safety_Stock]]-Inventory[[#This Row],[Current_Inventory]])</f>
        <v>1368.2</v>
      </c>
    </row>
    <row r="2832" spans="1:19" x14ac:dyDescent="0.25">
      <c r="A2832">
        <v>2831</v>
      </c>
      <c r="B2832" t="s">
        <v>2853</v>
      </c>
      <c r="C2832" s="4" t="s">
        <v>17</v>
      </c>
      <c r="D2832" t="s">
        <v>22</v>
      </c>
      <c r="E2832" s="4">
        <v>99</v>
      </c>
      <c r="F2832" s="4">
        <v>6</v>
      </c>
      <c r="G2832" s="4">
        <v>90</v>
      </c>
      <c r="H2832" s="4">
        <v>29</v>
      </c>
      <c r="I2832" s="4">
        <v>310</v>
      </c>
      <c r="J2832" s="6">
        <v>1350.68</v>
      </c>
      <c r="K2832" s="4">
        <v>2.1999999999999999E-2</v>
      </c>
      <c r="L2832" s="4" t="s">
        <v>19</v>
      </c>
      <c r="M2832" s="4">
        <f>Inventory[[#This Row],[Daily_Demand]]*Inventory[[#This Row],[Lead_Time_Days]]</f>
        <v>594</v>
      </c>
      <c r="N2832" s="4">
        <f>MAX(0, Inventory[[#This Row],[Demand_Duration_Lead_time]]+Inventory[[#This Row],[Safety_Stock]]-Inventory[[#This Row],[Current_Inventory]])</f>
        <v>533</v>
      </c>
      <c r="O28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32" s="8">
        <f>Inventory[[#This Row],[Current_Inventory]]*Inventory[[#This Row],[Unit_Cost]]</f>
        <v>121561.20000000001</v>
      </c>
      <c r="Q2832" t="str">
        <f>IF(Inventory[[#This Row],[Stockout_Risk_Score]] &gt;= 0.8, "Critical",
   IF(Inventory[[#This Row],[Stockout_Risk_Score]] &gt;= 0.6, "High",
      IF(Inventory[[#This Row],[Stockout_Risk_Score]] &gt;= 0.3, "Medium", "Low")
   )
)</f>
        <v>Low</v>
      </c>
      <c r="R2832">
        <f>Inventory[[#This Row],[Lead_Time_Days]]*0.8</f>
        <v>4.8000000000000007</v>
      </c>
      <c r="S2832">
        <f>MAX(0,Inventory[[#This Row],[Daily_Demand]]*Inventory[[#This Row],[Adj_Lead_Time]]+Inventory[[#This Row],[Safety_Stock]]-Inventory[[#This Row],[Current_Inventory]])</f>
        <v>414.20000000000005</v>
      </c>
    </row>
    <row r="2833" spans="1:19" x14ac:dyDescent="0.25">
      <c r="A2833">
        <v>2832</v>
      </c>
      <c r="B2833" t="s">
        <v>2854</v>
      </c>
      <c r="C2833" s="4" t="s">
        <v>13</v>
      </c>
      <c r="D2833" t="s">
        <v>22</v>
      </c>
      <c r="E2833" s="4">
        <v>82</v>
      </c>
      <c r="F2833" s="4">
        <v>8</v>
      </c>
      <c r="G2833" s="4">
        <v>416</v>
      </c>
      <c r="H2833" s="4">
        <v>28</v>
      </c>
      <c r="I2833" s="4">
        <v>296</v>
      </c>
      <c r="J2833" s="6">
        <v>1730.76</v>
      </c>
      <c r="K2833" s="4">
        <v>0.53400000000000003</v>
      </c>
      <c r="L2833" s="4" t="s">
        <v>15</v>
      </c>
      <c r="M2833" s="4">
        <f>Inventory[[#This Row],[Daily_Demand]]*Inventory[[#This Row],[Lead_Time_Days]]</f>
        <v>656</v>
      </c>
      <c r="N2833" s="4">
        <f>MAX(0, Inventory[[#This Row],[Demand_Duration_Lead_time]]+Inventory[[#This Row],[Safety_Stock]]-Inventory[[#This Row],[Current_Inventory]])</f>
        <v>268</v>
      </c>
      <c r="O28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33" s="8">
        <f>Inventory[[#This Row],[Current_Inventory]]*Inventory[[#This Row],[Unit_Cost]]</f>
        <v>719996.16</v>
      </c>
      <c r="Q2833" t="str">
        <f>IF(Inventory[[#This Row],[Stockout_Risk_Score]] &gt;= 0.8, "Critical",
   IF(Inventory[[#This Row],[Stockout_Risk_Score]] &gt;= 0.6, "High",
      IF(Inventory[[#This Row],[Stockout_Risk_Score]] &gt;= 0.3, "Medium", "Low")
   )
)</f>
        <v>Medium</v>
      </c>
      <c r="R2833">
        <f>Inventory[[#This Row],[Lead_Time_Days]]*0.8</f>
        <v>6.4</v>
      </c>
      <c r="S2833">
        <f>MAX(0,Inventory[[#This Row],[Daily_Demand]]*Inventory[[#This Row],[Adj_Lead_Time]]+Inventory[[#This Row],[Safety_Stock]]-Inventory[[#This Row],[Current_Inventory]])</f>
        <v>136.80000000000007</v>
      </c>
    </row>
    <row r="2834" spans="1:19" x14ac:dyDescent="0.25">
      <c r="A2834">
        <v>2833</v>
      </c>
      <c r="B2834" t="s">
        <v>2855</v>
      </c>
      <c r="C2834" s="4" t="s">
        <v>17</v>
      </c>
      <c r="D2834" t="s">
        <v>22</v>
      </c>
      <c r="E2834" s="4">
        <v>58</v>
      </c>
      <c r="F2834" s="4">
        <v>14</v>
      </c>
      <c r="G2834" s="4">
        <v>457</v>
      </c>
      <c r="H2834" s="4">
        <v>22</v>
      </c>
      <c r="I2834" s="4">
        <v>128</v>
      </c>
      <c r="J2834" s="6">
        <v>1321.45</v>
      </c>
      <c r="K2834" s="4">
        <v>0.997</v>
      </c>
      <c r="L2834" s="4" t="s">
        <v>27</v>
      </c>
      <c r="M2834" s="4">
        <f>Inventory[[#This Row],[Daily_Demand]]*Inventory[[#This Row],[Lead_Time_Days]]</f>
        <v>812</v>
      </c>
      <c r="N2834" s="4">
        <f>MAX(0, Inventory[[#This Row],[Demand_Duration_Lead_time]]+Inventory[[#This Row],[Safety_Stock]]-Inventory[[#This Row],[Current_Inventory]])</f>
        <v>377</v>
      </c>
      <c r="O28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34" s="8">
        <f>Inventory[[#This Row],[Current_Inventory]]*Inventory[[#This Row],[Unit_Cost]]</f>
        <v>603902.65</v>
      </c>
      <c r="Q2834" t="str">
        <f>IF(Inventory[[#This Row],[Stockout_Risk_Score]] &gt;= 0.8, "Critical",
   IF(Inventory[[#This Row],[Stockout_Risk_Score]] &gt;= 0.6, "High",
      IF(Inventory[[#This Row],[Stockout_Risk_Score]] &gt;= 0.3, "Medium", "Low")
   )
)</f>
        <v>Critical</v>
      </c>
      <c r="R2834">
        <f>Inventory[[#This Row],[Lead_Time_Days]]*0.8</f>
        <v>11.200000000000001</v>
      </c>
      <c r="S2834">
        <f>MAX(0,Inventory[[#This Row],[Daily_Demand]]*Inventory[[#This Row],[Adj_Lead_Time]]+Inventory[[#This Row],[Safety_Stock]]-Inventory[[#This Row],[Current_Inventory]])</f>
        <v>214.60000000000002</v>
      </c>
    </row>
    <row r="2835" spans="1:19" x14ac:dyDescent="0.25">
      <c r="A2835">
        <v>2834</v>
      </c>
      <c r="B2835" t="s">
        <v>2856</v>
      </c>
      <c r="C2835" s="4" t="s">
        <v>21</v>
      </c>
      <c r="D2835" t="s">
        <v>14</v>
      </c>
      <c r="E2835" s="4">
        <v>51</v>
      </c>
      <c r="F2835" s="4">
        <v>13</v>
      </c>
      <c r="G2835" s="4">
        <v>21</v>
      </c>
      <c r="H2835" s="4">
        <v>26</v>
      </c>
      <c r="I2835" s="4">
        <v>234</v>
      </c>
      <c r="J2835" s="6">
        <v>282.77</v>
      </c>
      <c r="K2835" s="4">
        <v>0.879</v>
      </c>
      <c r="L2835" s="4" t="s">
        <v>27</v>
      </c>
      <c r="M2835" s="4">
        <f>Inventory[[#This Row],[Daily_Demand]]*Inventory[[#This Row],[Lead_Time_Days]]</f>
        <v>663</v>
      </c>
      <c r="N2835" s="4">
        <f>MAX(0, Inventory[[#This Row],[Demand_Duration_Lead_time]]+Inventory[[#This Row],[Safety_Stock]]-Inventory[[#This Row],[Current_Inventory]])</f>
        <v>668</v>
      </c>
      <c r="O28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35" s="8">
        <f>Inventory[[#This Row],[Current_Inventory]]*Inventory[[#This Row],[Unit_Cost]]</f>
        <v>5938.17</v>
      </c>
      <c r="Q2835" t="str">
        <f>IF(Inventory[[#This Row],[Stockout_Risk_Score]] &gt;= 0.8, "Critical",
   IF(Inventory[[#This Row],[Stockout_Risk_Score]] &gt;= 0.6, "High",
      IF(Inventory[[#This Row],[Stockout_Risk_Score]] &gt;= 0.3, "Medium", "Low")
   )
)</f>
        <v>Critical</v>
      </c>
      <c r="R2835">
        <f>Inventory[[#This Row],[Lead_Time_Days]]*0.8</f>
        <v>10.4</v>
      </c>
      <c r="S2835">
        <f>MAX(0,Inventory[[#This Row],[Daily_Demand]]*Inventory[[#This Row],[Adj_Lead_Time]]+Inventory[[#This Row],[Safety_Stock]]-Inventory[[#This Row],[Current_Inventory]])</f>
        <v>535.4</v>
      </c>
    </row>
    <row r="2836" spans="1:19" x14ac:dyDescent="0.25">
      <c r="A2836">
        <v>2835</v>
      </c>
      <c r="B2836" t="s">
        <v>2857</v>
      </c>
      <c r="C2836" s="4" t="s">
        <v>13</v>
      </c>
      <c r="D2836" t="s">
        <v>14</v>
      </c>
      <c r="E2836" s="4">
        <v>18</v>
      </c>
      <c r="F2836" s="4">
        <v>13</v>
      </c>
      <c r="G2836" s="4">
        <v>581</v>
      </c>
      <c r="H2836" s="4">
        <v>215</v>
      </c>
      <c r="I2836" s="4">
        <v>348</v>
      </c>
      <c r="J2836" s="6">
        <v>1168.48</v>
      </c>
      <c r="K2836" s="4">
        <v>0.31</v>
      </c>
      <c r="L2836" s="4" t="s">
        <v>19</v>
      </c>
      <c r="M2836" s="4">
        <f>Inventory[[#This Row],[Daily_Demand]]*Inventory[[#This Row],[Lead_Time_Days]]</f>
        <v>234</v>
      </c>
      <c r="N2836" s="4">
        <f>MAX(0, Inventory[[#This Row],[Demand_Duration_Lead_time]]+Inventory[[#This Row],[Safety_Stock]]-Inventory[[#This Row],[Current_Inventory]])</f>
        <v>0</v>
      </c>
      <c r="O28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36" s="8">
        <f>Inventory[[#This Row],[Current_Inventory]]*Inventory[[#This Row],[Unit_Cost]]</f>
        <v>678886.88</v>
      </c>
      <c r="Q2836" t="str">
        <f>IF(Inventory[[#This Row],[Stockout_Risk_Score]] &gt;= 0.8, "Critical",
   IF(Inventory[[#This Row],[Stockout_Risk_Score]] &gt;= 0.6, "High",
      IF(Inventory[[#This Row],[Stockout_Risk_Score]] &gt;= 0.3, "Medium", "Low")
   )
)</f>
        <v>Medium</v>
      </c>
      <c r="R2836">
        <f>Inventory[[#This Row],[Lead_Time_Days]]*0.8</f>
        <v>10.4</v>
      </c>
      <c r="S2836">
        <f>MAX(0,Inventory[[#This Row],[Daily_Demand]]*Inventory[[#This Row],[Adj_Lead_Time]]+Inventory[[#This Row],[Safety_Stock]]-Inventory[[#This Row],[Current_Inventory]])</f>
        <v>0</v>
      </c>
    </row>
    <row r="2837" spans="1:19" x14ac:dyDescent="0.25">
      <c r="A2837">
        <v>2836</v>
      </c>
      <c r="B2837" t="s">
        <v>2858</v>
      </c>
      <c r="C2837" s="4" t="s">
        <v>41</v>
      </c>
      <c r="D2837" t="s">
        <v>18</v>
      </c>
      <c r="E2837" s="4">
        <v>180</v>
      </c>
      <c r="F2837" s="4">
        <v>14</v>
      </c>
      <c r="G2837" s="4">
        <v>154</v>
      </c>
      <c r="H2837" s="4">
        <v>39</v>
      </c>
      <c r="I2837" s="4">
        <v>229</v>
      </c>
      <c r="J2837" s="6">
        <v>817.58</v>
      </c>
      <c r="K2837" s="4">
        <v>0.38600000000000001</v>
      </c>
      <c r="L2837" s="4" t="s">
        <v>15</v>
      </c>
      <c r="M2837" s="4">
        <f>Inventory[[#This Row],[Daily_Demand]]*Inventory[[#This Row],[Lead_Time_Days]]</f>
        <v>2520</v>
      </c>
      <c r="N2837" s="4">
        <f>MAX(0, Inventory[[#This Row],[Demand_Duration_Lead_time]]+Inventory[[#This Row],[Safety_Stock]]-Inventory[[#This Row],[Current_Inventory]])</f>
        <v>2405</v>
      </c>
      <c r="O28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37" s="8">
        <f>Inventory[[#This Row],[Current_Inventory]]*Inventory[[#This Row],[Unit_Cost]]</f>
        <v>125907.32</v>
      </c>
      <c r="Q2837" t="str">
        <f>IF(Inventory[[#This Row],[Stockout_Risk_Score]] &gt;= 0.8, "Critical",
   IF(Inventory[[#This Row],[Stockout_Risk_Score]] &gt;= 0.6, "High",
      IF(Inventory[[#This Row],[Stockout_Risk_Score]] &gt;= 0.3, "Medium", "Low")
   )
)</f>
        <v>Medium</v>
      </c>
      <c r="R2837">
        <f>Inventory[[#This Row],[Lead_Time_Days]]*0.8</f>
        <v>11.200000000000001</v>
      </c>
      <c r="S2837">
        <f>MAX(0,Inventory[[#This Row],[Daily_Demand]]*Inventory[[#This Row],[Adj_Lead_Time]]+Inventory[[#This Row],[Safety_Stock]]-Inventory[[#This Row],[Current_Inventory]])</f>
        <v>1901</v>
      </c>
    </row>
    <row r="2838" spans="1:19" x14ac:dyDescent="0.25">
      <c r="A2838">
        <v>2837</v>
      </c>
      <c r="B2838" t="s">
        <v>2859</v>
      </c>
      <c r="C2838" s="4" t="s">
        <v>17</v>
      </c>
      <c r="D2838" t="s">
        <v>18</v>
      </c>
      <c r="E2838" s="4">
        <v>59</v>
      </c>
      <c r="F2838" s="4">
        <v>4</v>
      </c>
      <c r="G2838" s="4">
        <v>165</v>
      </c>
      <c r="H2838" s="4">
        <v>52</v>
      </c>
      <c r="I2838" s="4">
        <v>126</v>
      </c>
      <c r="J2838" s="6">
        <v>719.57</v>
      </c>
      <c r="K2838" s="4">
        <v>0.38800000000000001</v>
      </c>
      <c r="L2838" s="4" t="s">
        <v>19</v>
      </c>
      <c r="M2838" s="4">
        <f>Inventory[[#This Row],[Daily_Demand]]*Inventory[[#This Row],[Lead_Time_Days]]</f>
        <v>236</v>
      </c>
      <c r="N2838" s="4">
        <f>MAX(0, Inventory[[#This Row],[Demand_Duration_Lead_time]]+Inventory[[#This Row],[Safety_Stock]]-Inventory[[#This Row],[Current_Inventory]])</f>
        <v>123</v>
      </c>
      <c r="O28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38" s="8">
        <f>Inventory[[#This Row],[Current_Inventory]]*Inventory[[#This Row],[Unit_Cost]]</f>
        <v>118729.05</v>
      </c>
      <c r="Q2838" t="str">
        <f>IF(Inventory[[#This Row],[Stockout_Risk_Score]] &gt;= 0.8, "Critical",
   IF(Inventory[[#This Row],[Stockout_Risk_Score]] &gt;= 0.6, "High",
      IF(Inventory[[#This Row],[Stockout_Risk_Score]] &gt;= 0.3, "Medium", "Low")
   )
)</f>
        <v>Medium</v>
      </c>
      <c r="R2838">
        <f>Inventory[[#This Row],[Lead_Time_Days]]*0.8</f>
        <v>3.2</v>
      </c>
      <c r="S2838">
        <f>MAX(0,Inventory[[#This Row],[Daily_Demand]]*Inventory[[#This Row],[Adj_Lead_Time]]+Inventory[[#This Row],[Safety_Stock]]-Inventory[[#This Row],[Current_Inventory]])</f>
        <v>75.800000000000011</v>
      </c>
    </row>
    <row r="2839" spans="1:19" x14ac:dyDescent="0.25">
      <c r="A2839">
        <v>2838</v>
      </c>
      <c r="B2839" t="s">
        <v>2860</v>
      </c>
      <c r="C2839" s="4" t="s">
        <v>17</v>
      </c>
      <c r="D2839" t="s">
        <v>18</v>
      </c>
      <c r="E2839" s="4">
        <v>161</v>
      </c>
      <c r="F2839" s="4">
        <v>7</v>
      </c>
      <c r="G2839" s="4">
        <v>198</v>
      </c>
      <c r="H2839" s="4">
        <v>102</v>
      </c>
      <c r="I2839" s="4">
        <v>311</v>
      </c>
      <c r="J2839" s="6">
        <v>671.14</v>
      </c>
      <c r="K2839" s="4">
        <v>0.73399999999999999</v>
      </c>
      <c r="L2839" s="4" t="s">
        <v>27</v>
      </c>
      <c r="M2839" s="4">
        <f>Inventory[[#This Row],[Daily_Demand]]*Inventory[[#This Row],[Lead_Time_Days]]</f>
        <v>1127</v>
      </c>
      <c r="N2839" s="4">
        <f>MAX(0, Inventory[[#This Row],[Demand_Duration_Lead_time]]+Inventory[[#This Row],[Safety_Stock]]-Inventory[[#This Row],[Current_Inventory]])</f>
        <v>1031</v>
      </c>
      <c r="O28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39" s="8">
        <f>Inventory[[#This Row],[Current_Inventory]]*Inventory[[#This Row],[Unit_Cost]]</f>
        <v>132885.72</v>
      </c>
      <c r="Q2839" t="str">
        <f>IF(Inventory[[#This Row],[Stockout_Risk_Score]] &gt;= 0.8, "Critical",
   IF(Inventory[[#This Row],[Stockout_Risk_Score]] &gt;= 0.6, "High",
      IF(Inventory[[#This Row],[Stockout_Risk_Score]] &gt;= 0.3, "Medium", "Low")
   )
)</f>
        <v>High</v>
      </c>
      <c r="R2839">
        <f>Inventory[[#This Row],[Lead_Time_Days]]*0.8</f>
        <v>5.6000000000000005</v>
      </c>
      <c r="S2839">
        <f>MAX(0,Inventory[[#This Row],[Daily_Demand]]*Inventory[[#This Row],[Adj_Lead_Time]]+Inventory[[#This Row],[Safety_Stock]]-Inventory[[#This Row],[Current_Inventory]])</f>
        <v>805.60000000000014</v>
      </c>
    </row>
    <row r="2840" spans="1:19" x14ac:dyDescent="0.25">
      <c r="A2840">
        <v>2839</v>
      </c>
      <c r="B2840" t="s">
        <v>2861</v>
      </c>
      <c r="C2840" s="4" t="s">
        <v>41</v>
      </c>
      <c r="D2840" t="s">
        <v>18</v>
      </c>
      <c r="E2840" s="4">
        <v>179</v>
      </c>
      <c r="F2840" s="4">
        <v>13</v>
      </c>
      <c r="G2840" s="4">
        <v>283</v>
      </c>
      <c r="H2840" s="4">
        <v>75</v>
      </c>
      <c r="I2840" s="4">
        <v>278</v>
      </c>
      <c r="J2840" s="6">
        <v>1862.39</v>
      </c>
      <c r="K2840" s="4">
        <v>0.34100000000000003</v>
      </c>
      <c r="L2840" s="4" t="s">
        <v>15</v>
      </c>
      <c r="M2840" s="4">
        <f>Inventory[[#This Row],[Daily_Demand]]*Inventory[[#This Row],[Lead_Time_Days]]</f>
        <v>2327</v>
      </c>
      <c r="N2840" s="4">
        <f>MAX(0, Inventory[[#This Row],[Demand_Duration_Lead_time]]+Inventory[[#This Row],[Safety_Stock]]-Inventory[[#This Row],[Current_Inventory]])</f>
        <v>2119</v>
      </c>
      <c r="O28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40" s="8">
        <f>Inventory[[#This Row],[Current_Inventory]]*Inventory[[#This Row],[Unit_Cost]]</f>
        <v>527056.37</v>
      </c>
      <c r="Q2840" t="str">
        <f>IF(Inventory[[#This Row],[Stockout_Risk_Score]] &gt;= 0.8, "Critical",
   IF(Inventory[[#This Row],[Stockout_Risk_Score]] &gt;= 0.6, "High",
      IF(Inventory[[#This Row],[Stockout_Risk_Score]] &gt;= 0.3, "Medium", "Low")
   )
)</f>
        <v>Medium</v>
      </c>
      <c r="R2840">
        <f>Inventory[[#This Row],[Lead_Time_Days]]*0.8</f>
        <v>10.4</v>
      </c>
      <c r="S2840">
        <f>MAX(0,Inventory[[#This Row],[Daily_Demand]]*Inventory[[#This Row],[Adj_Lead_Time]]+Inventory[[#This Row],[Safety_Stock]]-Inventory[[#This Row],[Current_Inventory]])</f>
        <v>1653.6000000000001</v>
      </c>
    </row>
    <row r="2841" spans="1:19" x14ac:dyDescent="0.25">
      <c r="A2841">
        <v>2840</v>
      </c>
      <c r="B2841" t="s">
        <v>2862</v>
      </c>
      <c r="C2841" s="4" t="s">
        <v>17</v>
      </c>
      <c r="D2841" t="s">
        <v>18</v>
      </c>
      <c r="E2841" s="4">
        <v>67</v>
      </c>
      <c r="F2841" s="4">
        <v>9</v>
      </c>
      <c r="G2841" s="4">
        <v>330</v>
      </c>
      <c r="H2841" s="4">
        <v>128</v>
      </c>
      <c r="I2841" s="4">
        <v>51</v>
      </c>
      <c r="J2841" s="6">
        <v>1497.89</v>
      </c>
      <c r="K2841" s="4">
        <v>0.14799999999999999</v>
      </c>
      <c r="L2841" s="4" t="s">
        <v>27</v>
      </c>
      <c r="M2841" s="4">
        <f>Inventory[[#This Row],[Daily_Demand]]*Inventory[[#This Row],[Lead_Time_Days]]</f>
        <v>603</v>
      </c>
      <c r="N2841" s="4">
        <f>MAX(0, Inventory[[#This Row],[Demand_Duration_Lead_time]]+Inventory[[#This Row],[Safety_Stock]]-Inventory[[#This Row],[Current_Inventory]])</f>
        <v>401</v>
      </c>
      <c r="O28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41" s="8">
        <f>Inventory[[#This Row],[Current_Inventory]]*Inventory[[#This Row],[Unit_Cost]]</f>
        <v>494303.7</v>
      </c>
      <c r="Q2841" t="str">
        <f>IF(Inventory[[#This Row],[Stockout_Risk_Score]] &gt;= 0.8, "Critical",
   IF(Inventory[[#This Row],[Stockout_Risk_Score]] &gt;= 0.6, "High",
      IF(Inventory[[#This Row],[Stockout_Risk_Score]] &gt;= 0.3, "Medium", "Low")
   )
)</f>
        <v>Low</v>
      </c>
      <c r="R2841">
        <f>Inventory[[#This Row],[Lead_Time_Days]]*0.8</f>
        <v>7.2</v>
      </c>
      <c r="S2841">
        <f>MAX(0,Inventory[[#This Row],[Daily_Demand]]*Inventory[[#This Row],[Adj_Lead_Time]]+Inventory[[#This Row],[Safety_Stock]]-Inventory[[#This Row],[Current_Inventory]])</f>
        <v>280.40000000000009</v>
      </c>
    </row>
    <row r="2842" spans="1:19" x14ac:dyDescent="0.25">
      <c r="A2842">
        <v>2841</v>
      </c>
      <c r="B2842" t="s">
        <v>2863</v>
      </c>
      <c r="C2842" s="4" t="s">
        <v>41</v>
      </c>
      <c r="D2842" t="s">
        <v>14</v>
      </c>
      <c r="E2842" s="4">
        <v>23</v>
      </c>
      <c r="F2842" s="4">
        <v>14</v>
      </c>
      <c r="G2842" s="4">
        <v>223</v>
      </c>
      <c r="H2842" s="4">
        <v>81</v>
      </c>
      <c r="I2842" s="4">
        <v>66</v>
      </c>
      <c r="J2842" s="6">
        <v>311.01</v>
      </c>
      <c r="K2842" s="4">
        <v>0.747</v>
      </c>
      <c r="L2842" s="4" t="s">
        <v>19</v>
      </c>
      <c r="M2842" s="4">
        <f>Inventory[[#This Row],[Daily_Demand]]*Inventory[[#This Row],[Lead_Time_Days]]</f>
        <v>322</v>
      </c>
      <c r="N2842" s="4">
        <f>MAX(0, Inventory[[#This Row],[Demand_Duration_Lead_time]]+Inventory[[#This Row],[Safety_Stock]]-Inventory[[#This Row],[Current_Inventory]])</f>
        <v>180</v>
      </c>
      <c r="O28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42" s="8">
        <f>Inventory[[#This Row],[Current_Inventory]]*Inventory[[#This Row],[Unit_Cost]]</f>
        <v>69355.23</v>
      </c>
      <c r="Q2842" t="str">
        <f>IF(Inventory[[#This Row],[Stockout_Risk_Score]] &gt;= 0.8, "Critical",
   IF(Inventory[[#This Row],[Stockout_Risk_Score]] &gt;= 0.6, "High",
      IF(Inventory[[#This Row],[Stockout_Risk_Score]] &gt;= 0.3, "Medium", "Low")
   )
)</f>
        <v>High</v>
      </c>
      <c r="R2842">
        <f>Inventory[[#This Row],[Lead_Time_Days]]*0.8</f>
        <v>11.200000000000001</v>
      </c>
      <c r="S2842">
        <f>MAX(0,Inventory[[#This Row],[Daily_Demand]]*Inventory[[#This Row],[Adj_Lead_Time]]+Inventory[[#This Row],[Safety_Stock]]-Inventory[[#This Row],[Current_Inventory]])</f>
        <v>115.60000000000002</v>
      </c>
    </row>
    <row r="2843" spans="1:19" x14ac:dyDescent="0.25">
      <c r="A2843">
        <v>2842</v>
      </c>
      <c r="B2843" t="s">
        <v>2864</v>
      </c>
      <c r="C2843" s="4" t="s">
        <v>13</v>
      </c>
      <c r="D2843" t="s">
        <v>14</v>
      </c>
      <c r="E2843" s="4">
        <v>95</v>
      </c>
      <c r="F2843" s="4">
        <v>9</v>
      </c>
      <c r="G2843" s="4">
        <v>718</v>
      </c>
      <c r="H2843" s="4">
        <v>171</v>
      </c>
      <c r="I2843" s="4">
        <v>393</v>
      </c>
      <c r="J2843" s="6">
        <v>978.21</v>
      </c>
      <c r="K2843" s="4">
        <v>0.45800000000000002</v>
      </c>
      <c r="L2843" s="4" t="s">
        <v>19</v>
      </c>
      <c r="M2843" s="4">
        <f>Inventory[[#This Row],[Daily_Demand]]*Inventory[[#This Row],[Lead_Time_Days]]</f>
        <v>855</v>
      </c>
      <c r="N2843" s="4">
        <f>MAX(0, Inventory[[#This Row],[Demand_Duration_Lead_time]]+Inventory[[#This Row],[Safety_Stock]]-Inventory[[#This Row],[Current_Inventory]])</f>
        <v>308</v>
      </c>
      <c r="O28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43" s="8">
        <f>Inventory[[#This Row],[Current_Inventory]]*Inventory[[#This Row],[Unit_Cost]]</f>
        <v>702354.78</v>
      </c>
      <c r="Q2843" t="str">
        <f>IF(Inventory[[#This Row],[Stockout_Risk_Score]] &gt;= 0.8, "Critical",
   IF(Inventory[[#This Row],[Stockout_Risk_Score]] &gt;= 0.6, "High",
      IF(Inventory[[#This Row],[Stockout_Risk_Score]] &gt;= 0.3, "Medium", "Low")
   )
)</f>
        <v>Medium</v>
      </c>
      <c r="R2843">
        <f>Inventory[[#This Row],[Lead_Time_Days]]*0.8</f>
        <v>7.2</v>
      </c>
      <c r="S2843">
        <f>MAX(0,Inventory[[#This Row],[Daily_Demand]]*Inventory[[#This Row],[Adj_Lead_Time]]+Inventory[[#This Row],[Safety_Stock]]-Inventory[[#This Row],[Current_Inventory]])</f>
        <v>137</v>
      </c>
    </row>
    <row r="2844" spans="1:19" x14ac:dyDescent="0.25">
      <c r="A2844">
        <v>2843</v>
      </c>
      <c r="B2844" t="s">
        <v>2865</v>
      </c>
      <c r="C2844" s="4" t="s">
        <v>21</v>
      </c>
      <c r="D2844" t="s">
        <v>22</v>
      </c>
      <c r="E2844" s="4">
        <v>141</v>
      </c>
      <c r="F2844" s="4">
        <v>3</v>
      </c>
      <c r="G2844" s="4">
        <v>49</v>
      </c>
      <c r="H2844" s="4">
        <v>278</v>
      </c>
      <c r="I2844" s="4">
        <v>61</v>
      </c>
      <c r="J2844" s="6">
        <v>670.53</v>
      </c>
      <c r="K2844" s="4">
        <v>7.6999999999999999E-2</v>
      </c>
      <c r="L2844" s="4" t="s">
        <v>27</v>
      </c>
      <c r="M2844" s="4">
        <f>Inventory[[#This Row],[Daily_Demand]]*Inventory[[#This Row],[Lead_Time_Days]]</f>
        <v>423</v>
      </c>
      <c r="N2844" s="4">
        <f>MAX(0, Inventory[[#This Row],[Demand_Duration_Lead_time]]+Inventory[[#This Row],[Safety_Stock]]-Inventory[[#This Row],[Current_Inventory]])</f>
        <v>652</v>
      </c>
      <c r="O28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44" s="8">
        <f>Inventory[[#This Row],[Current_Inventory]]*Inventory[[#This Row],[Unit_Cost]]</f>
        <v>32855.97</v>
      </c>
      <c r="Q2844" t="str">
        <f>IF(Inventory[[#This Row],[Stockout_Risk_Score]] &gt;= 0.8, "Critical",
   IF(Inventory[[#This Row],[Stockout_Risk_Score]] &gt;= 0.6, "High",
      IF(Inventory[[#This Row],[Stockout_Risk_Score]] &gt;= 0.3, "Medium", "Low")
   )
)</f>
        <v>Low</v>
      </c>
      <c r="R2844">
        <f>Inventory[[#This Row],[Lead_Time_Days]]*0.8</f>
        <v>2.4000000000000004</v>
      </c>
      <c r="S2844">
        <f>MAX(0,Inventory[[#This Row],[Daily_Demand]]*Inventory[[#This Row],[Adj_Lead_Time]]+Inventory[[#This Row],[Safety_Stock]]-Inventory[[#This Row],[Current_Inventory]])</f>
        <v>567.40000000000009</v>
      </c>
    </row>
    <row r="2845" spans="1:19" x14ac:dyDescent="0.25">
      <c r="A2845">
        <v>2844</v>
      </c>
      <c r="B2845" t="s">
        <v>2866</v>
      </c>
      <c r="C2845" s="4" t="s">
        <v>41</v>
      </c>
      <c r="D2845" t="s">
        <v>22</v>
      </c>
      <c r="E2845" s="4">
        <v>105</v>
      </c>
      <c r="F2845" s="4">
        <v>7</v>
      </c>
      <c r="G2845" s="4">
        <v>78</v>
      </c>
      <c r="H2845" s="4">
        <v>227</v>
      </c>
      <c r="I2845" s="4">
        <v>231</v>
      </c>
      <c r="J2845" s="6">
        <v>1956.98</v>
      </c>
      <c r="K2845" s="4">
        <v>0.79</v>
      </c>
      <c r="L2845" s="4" t="s">
        <v>15</v>
      </c>
      <c r="M2845" s="4">
        <f>Inventory[[#This Row],[Daily_Demand]]*Inventory[[#This Row],[Lead_Time_Days]]</f>
        <v>735</v>
      </c>
      <c r="N2845" s="4">
        <f>MAX(0, Inventory[[#This Row],[Demand_Duration_Lead_time]]+Inventory[[#This Row],[Safety_Stock]]-Inventory[[#This Row],[Current_Inventory]])</f>
        <v>884</v>
      </c>
      <c r="O28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45" s="8">
        <f>Inventory[[#This Row],[Current_Inventory]]*Inventory[[#This Row],[Unit_Cost]]</f>
        <v>152644.44</v>
      </c>
      <c r="Q2845" t="str">
        <f>IF(Inventory[[#This Row],[Stockout_Risk_Score]] &gt;= 0.8, "Critical",
   IF(Inventory[[#This Row],[Stockout_Risk_Score]] &gt;= 0.6, "High",
      IF(Inventory[[#This Row],[Stockout_Risk_Score]] &gt;= 0.3, "Medium", "Low")
   )
)</f>
        <v>High</v>
      </c>
      <c r="R2845">
        <f>Inventory[[#This Row],[Lead_Time_Days]]*0.8</f>
        <v>5.6000000000000005</v>
      </c>
      <c r="S2845">
        <f>MAX(0,Inventory[[#This Row],[Daily_Demand]]*Inventory[[#This Row],[Adj_Lead_Time]]+Inventory[[#This Row],[Safety_Stock]]-Inventory[[#This Row],[Current_Inventory]])</f>
        <v>737</v>
      </c>
    </row>
    <row r="2846" spans="1:19" x14ac:dyDescent="0.25">
      <c r="A2846">
        <v>2845</v>
      </c>
      <c r="B2846" t="s">
        <v>2867</v>
      </c>
      <c r="C2846" s="4" t="s">
        <v>26</v>
      </c>
      <c r="D2846" t="s">
        <v>22</v>
      </c>
      <c r="E2846" s="4">
        <v>41</v>
      </c>
      <c r="F2846" s="4">
        <v>8</v>
      </c>
      <c r="G2846" s="4">
        <v>28</v>
      </c>
      <c r="H2846" s="4">
        <v>263</v>
      </c>
      <c r="I2846" s="4">
        <v>383</v>
      </c>
      <c r="J2846" s="6">
        <v>1957.16</v>
      </c>
      <c r="K2846" s="4">
        <v>0.58499999999999996</v>
      </c>
      <c r="L2846" s="4" t="s">
        <v>15</v>
      </c>
      <c r="M2846" s="4">
        <f>Inventory[[#This Row],[Daily_Demand]]*Inventory[[#This Row],[Lead_Time_Days]]</f>
        <v>328</v>
      </c>
      <c r="N2846" s="4">
        <f>MAX(0, Inventory[[#This Row],[Demand_Duration_Lead_time]]+Inventory[[#This Row],[Safety_Stock]]-Inventory[[#This Row],[Current_Inventory]])</f>
        <v>563</v>
      </c>
      <c r="O28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46" s="8">
        <f>Inventory[[#This Row],[Current_Inventory]]*Inventory[[#This Row],[Unit_Cost]]</f>
        <v>54800.480000000003</v>
      </c>
      <c r="Q2846" t="str">
        <f>IF(Inventory[[#This Row],[Stockout_Risk_Score]] &gt;= 0.8, "Critical",
   IF(Inventory[[#This Row],[Stockout_Risk_Score]] &gt;= 0.6, "High",
      IF(Inventory[[#This Row],[Stockout_Risk_Score]] &gt;= 0.3, "Medium", "Low")
   )
)</f>
        <v>Medium</v>
      </c>
      <c r="R2846">
        <f>Inventory[[#This Row],[Lead_Time_Days]]*0.8</f>
        <v>6.4</v>
      </c>
      <c r="S2846">
        <f>MAX(0,Inventory[[#This Row],[Daily_Demand]]*Inventory[[#This Row],[Adj_Lead_Time]]+Inventory[[#This Row],[Safety_Stock]]-Inventory[[#This Row],[Current_Inventory]])</f>
        <v>497.40000000000009</v>
      </c>
    </row>
    <row r="2847" spans="1:19" x14ac:dyDescent="0.25">
      <c r="A2847">
        <v>2846</v>
      </c>
      <c r="B2847" t="s">
        <v>2868</v>
      </c>
      <c r="C2847" s="4" t="s">
        <v>41</v>
      </c>
      <c r="D2847" t="s">
        <v>22</v>
      </c>
      <c r="E2847" s="4">
        <v>111</v>
      </c>
      <c r="F2847" s="4">
        <v>13</v>
      </c>
      <c r="G2847" s="4">
        <v>343</v>
      </c>
      <c r="H2847" s="4">
        <v>68</v>
      </c>
      <c r="I2847" s="4">
        <v>56</v>
      </c>
      <c r="J2847" s="6">
        <v>673.09</v>
      </c>
      <c r="K2847" s="4">
        <v>0.48899999999999999</v>
      </c>
      <c r="L2847" s="4" t="s">
        <v>27</v>
      </c>
      <c r="M2847" s="4">
        <f>Inventory[[#This Row],[Daily_Demand]]*Inventory[[#This Row],[Lead_Time_Days]]</f>
        <v>1443</v>
      </c>
      <c r="N2847" s="4">
        <f>MAX(0, Inventory[[#This Row],[Demand_Duration_Lead_time]]+Inventory[[#This Row],[Safety_Stock]]-Inventory[[#This Row],[Current_Inventory]])</f>
        <v>1168</v>
      </c>
      <c r="O28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47" s="8">
        <f>Inventory[[#This Row],[Current_Inventory]]*Inventory[[#This Row],[Unit_Cost]]</f>
        <v>230869.87000000002</v>
      </c>
      <c r="Q2847" t="str">
        <f>IF(Inventory[[#This Row],[Stockout_Risk_Score]] &gt;= 0.8, "Critical",
   IF(Inventory[[#This Row],[Stockout_Risk_Score]] &gt;= 0.6, "High",
      IF(Inventory[[#This Row],[Stockout_Risk_Score]] &gt;= 0.3, "Medium", "Low")
   )
)</f>
        <v>Medium</v>
      </c>
      <c r="R2847">
        <f>Inventory[[#This Row],[Lead_Time_Days]]*0.8</f>
        <v>10.4</v>
      </c>
      <c r="S2847">
        <f>MAX(0,Inventory[[#This Row],[Daily_Demand]]*Inventory[[#This Row],[Adj_Lead_Time]]+Inventory[[#This Row],[Safety_Stock]]-Inventory[[#This Row],[Current_Inventory]])</f>
        <v>879.40000000000009</v>
      </c>
    </row>
    <row r="2848" spans="1:19" x14ac:dyDescent="0.25">
      <c r="A2848">
        <v>2847</v>
      </c>
      <c r="B2848" t="s">
        <v>2869</v>
      </c>
      <c r="C2848" s="4" t="s">
        <v>17</v>
      </c>
      <c r="D2848" t="s">
        <v>14</v>
      </c>
      <c r="E2848" s="4">
        <v>96</v>
      </c>
      <c r="F2848" s="4">
        <v>8</v>
      </c>
      <c r="G2848" s="4">
        <v>186</v>
      </c>
      <c r="H2848" s="4">
        <v>41</v>
      </c>
      <c r="I2848" s="4">
        <v>295</v>
      </c>
      <c r="J2848" s="6">
        <v>736.62</v>
      </c>
      <c r="K2848" s="4">
        <v>0.67300000000000004</v>
      </c>
      <c r="L2848" s="4" t="s">
        <v>27</v>
      </c>
      <c r="M2848" s="4">
        <f>Inventory[[#This Row],[Daily_Demand]]*Inventory[[#This Row],[Lead_Time_Days]]</f>
        <v>768</v>
      </c>
      <c r="N2848" s="4">
        <f>MAX(0, Inventory[[#This Row],[Demand_Duration_Lead_time]]+Inventory[[#This Row],[Safety_Stock]]-Inventory[[#This Row],[Current_Inventory]])</f>
        <v>623</v>
      </c>
      <c r="O28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48" s="8">
        <f>Inventory[[#This Row],[Current_Inventory]]*Inventory[[#This Row],[Unit_Cost]]</f>
        <v>137011.32</v>
      </c>
      <c r="Q2848" t="str">
        <f>IF(Inventory[[#This Row],[Stockout_Risk_Score]] &gt;= 0.8, "Critical",
   IF(Inventory[[#This Row],[Stockout_Risk_Score]] &gt;= 0.6, "High",
      IF(Inventory[[#This Row],[Stockout_Risk_Score]] &gt;= 0.3, "Medium", "Low")
   )
)</f>
        <v>High</v>
      </c>
      <c r="R2848">
        <f>Inventory[[#This Row],[Lead_Time_Days]]*0.8</f>
        <v>6.4</v>
      </c>
      <c r="S2848">
        <f>MAX(0,Inventory[[#This Row],[Daily_Demand]]*Inventory[[#This Row],[Adj_Lead_Time]]+Inventory[[#This Row],[Safety_Stock]]-Inventory[[#This Row],[Current_Inventory]])</f>
        <v>469.40000000000009</v>
      </c>
    </row>
    <row r="2849" spans="1:19" x14ac:dyDescent="0.25">
      <c r="A2849">
        <v>2848</v>
      </c>
      <c r="B2849" t="s">
        <v>2870</v>
      </c>
      <c r="C2849" s="4" t="s">
        <v>13</v>
      </c>
      <c r="D2849" t="s">
        <v>14</v>
      </c>
      <c r="E2849" s="4">
        <v>56</v>
      </c>
      <c r="F2849" s="4">
        <v>4</v>
      </c>
      <c r="G2849" s="4">
        <v>356</v>
      </c>
      <c r="H2849" s="4">
        <v>129</v>
      </c>
      <c r="I2849" s="4">
        <v>206</v>
      </c>
      <c r="J2849" s="6">
        <v>1218.8599999999999</v>
      </c>
      <c r="K2849" s="4">
        <v>0.505</v>
      </c>
      <c r="L2849" s="4" t="s">
        <v>15</v>
      </c>
      <c r="M2849" s="4">
        <f>Inventory[[#This Row],[Daily_Demand]]*Inventory[[#This Row],[Lead_Time_Days]]</f>
        <v>224</v>
      </c>
      <c r="N2849" s="4">
        <f>MAX(0, Inventory[[#This Row],[Demand_Duration_Lead_time]]+Inventory[[#This Row],[Safety_Stock]]-Inventory[[#This Row],[Current_Inventory]])</f>
        <v>0</v>
      </c>
      <c r="O28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49" s="8">
        <f>Inventory[[#This Row],[Current_Inventory]]*Inventory[[#This Row],[Unit_Cost]]</f>
        <v>433914.16</v>
      </c>
      <c r="Q2849" t="str">
        <f>IF(Inventory[[#This Row],[Stockout_Risk_Score]] &gt;= 0.8, "Critical",
   IF(Inventory[[#This Row],[Stockout_Risk_Score]] &gt;= 0.6, "High",
      IF(Inventory[[#This Row],[Stockout_Risk_Score]] &gt;= 0.3, "Medium", "Low")
   )
)</f>
        <v>Medium</v>
      </c>
      <c r="R2849">
        <f>Inventory[[#This Row],[Lead_Time_Days]]*0.8</f>
        <v>3.2</v>
      </c>
      <c r="S2849">
        <f>MAX(0,Inventory[[#This Row],[Daily_Demand]]*Inventory[[#This Row],[Adj_Lead_Time]]+Inventory[[#This Row],[Safety_Stock]]-Inventory[[#This Row],[Current_Inventory]])</f>
        <v>0</v>
      </c>
    </row>
    <row r="2850" spans="1:19" x14ac:dyDescent="0.25">
      <c r="A2850">
        <v>2849</v>
      </c>
      <c r="B2850" t="s">
        <v>2871</v>
      </c>
      <c r="C2850" s="4" t="s">
        <v>13</v>
      </c>
      <c r="D2850" t="s">
        <v>14</v>
      </c>
      <c r="E2850" s="4">
        <v>189</v>
      </c>
      <c r="F2850" s="4">
        <v>10</v>
      </c>
      <c r="G2850" s="4">
        <v>398</v>
      </c>
      <c r="H2850" s="4">
        <v>11</v>
      </c>
      <c r="I2850" s="4">
        <v>223</v>
      </c>
      <c r="J2850" s="6">
        <v>984.65</v>
      </c>
      <c r="K2850" s="4">
        <v>0.64800000000000002</v>
      </c>
      <c r="L2850" s="4" t="s">
        <v>27</v>
      </c>
      <c r="M2850" s="4">
        <f>Inventory[[#This Row],[Daily_Demand]]*Inventory[[#This Row],[Lead_Time_Days]]</f>
        <v>1890</v>
      </c>
      <c r="N2850" s="4">
        <f>MAX(0, Inventory[[#This Row],[Demand_Duration_Lead_time]]+Inventory[[#This Row],[Safety_Stock]]-Inventory[[#This Row],[Current_Inventory]])</f>
        <v>1503</v>
      </c>
      <c r="O28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50" s="8">
        <f>Inventory[[#This Row],[Current_Inventory]]*Inventory[[#This Row],[Unit_Cost]]</f>
        <v>391890.7</v>
      </c>
      <c r="Q2850" t="str">
        <f>IF(Inventory[[#This Row],[Stockout_Risk_Score]] &gt;= 0.8, "Critical",
   IF(Inventory[[#This Row],[Stockout_Risk_Score]] &gt;= 0.6, "High",
      IF(Inventory[[#This Row],[Stockout_Risk_Score]] &gt;= 0.3, "Medium", "Low")
   )
)</f>
        <v>High</v>
      </c>
      <c r="R2850">
        <f>Inventory[[#This Row],[Lead_Time_Days]]*0.8</f>
        <v>8</v>
      </c>
      <c r="S2850">
        <f>MAX(0,Inventory[[#This Row],[Daily_Demand]]*Inventory[[#This Row],[Adj_Lead_Time]]+Inventory[[#This Row],[Safety_Stock]]-Inventory[[#This Row],[Current_Inventory]])</f>
        <v>1125</v>
      </c>
    </row>
    <row r="2851" spans="1:19" x14ac:dyDescent="0.25">
      <c r="A2851">
        <v>2850</v>
      </c>
      <c r="B2851" t="s">
        <v>2872</v>
      </c>
      <c r="C2851" s="4" t="s">
        <v>41</v>
      </c>
      <c r="D2851" t="s">
        <v>18</v>
      </c>
      <c r="E2851" s="4">
        <v>32</v>
      </c>
      <c r="F2851" s="4">
        <v>3</v>
      </c>
      <c r="G2851" s="4">
        <v>722</v>
      </c>
      <c r="H2851" s="4">
        <v>127</v>
      </c>
      <c r="I2851" s="4">
        <v>378</v>
      </c>
      <c r="J2851" s="6">
        <v>465.55</v>
      </c>
      <c r="K2851" s="4">
        <v>0.86699999999999999</v>
      </c>
      <c r="L2851" s="4" t="s">
        <v>19</v>
      </c>
      <c r="M2851" s="4">
        <f>Inventory[[#This Row],[Daily_Demand]]*Inventory[[#This Row],[Lead_Time_Days]]</f>
        <v>96</v>
      </c>
      <c r="N2851" s="4">
        <f>MAX(0, Inventory[[#This Row],[Demand_Duration_Lead_time]]+Inventory[[#This Row],[Safety_Stock]]-Inventory[[#This Row],[Current_Inventory]])</f>
        <v>0</v>
      </c>
      <c r="O28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851" s="8">
        <f>Inventory[[#This Row],[Current_Inventory]]*Inventory[[#This Row],[Unit_Cost]]</f>
        <v>336127.10000000003</v>
      </c>
      <c r="Q2851" t="str">
        <f>IF(Inventory[[#This Row],[Stockout_Risk_Score]] &gt;= 0.8, "Critical",
   IF(Inventory[[#This Row],[Stockout_Risk_Score]] &gt;= 0.6, "High",
      IF(Inventory[[#This Row],[Stockout_Risk_Score]] &gt;= 0.3, "Medium", "Low")
   )
)</f>
        <v>Critical</v>
      </c>
      <c r="R2851">
        <f>Inventory[[#This Row],[Lead_Time_Days]]*0.8</f>
        <v>2.4000000000000004</v>
      </c>
      <c r="S2851">
        <f>MAX(0,Inventory[[#This Row],[Daily_Demand]]*Inventory[[#This Row],[Adj_Lead_Time]]+Inventory[[#This Row],[Safety_Stock]]-Inventory[[#This Row],[Current_Inventory]])</f>
        <v>0</v>
      </c>
    </row>
    <row r="2852" spans="1:19" x14ac:dyDescent="0.25">
      <c r="A2852">
        <v>2851</v>
      </c>
      <c r="B2852" t="s">
        <v>2873</v>
      </c>
      <c r="C2852" s="4" t="s">
        <v>21</v>
      </c>
      <c r="D2852" t="s">
        <v>18</v>
      </c>
      <c r="E2852" s="4">
        <v>40</v>
      </c>
      <c r="F2852" s="4">
        <v>12</v>
      </c>
      <c r="G2852" s="4">
        <v>261</v>
      </c>
      <c r="H2852" s="4">
        <v>46</v>
      </c>
      <c r="I2852" s="4">
        <v>383</v>
      </c>
      <c r="J2852" s="6">
        <v>1337.8</v>
      </c>
      <c r="K2852" s="4">
        <v>0.61399999999999999</v>
      </c>
      <c r="L2852" s="4" t="s">
        <v>15</v>
      </c>
      <c r="M2852" s="4">
        <f>Inventory[[#This Row],[Daily_Demand]]*Inventory[[#This Row],[Lead_Time_Days]]</f>
        <v>480</v>
      </c>
      <c r="N2852" s="4">
        <f>MAX(0, Inventory[[#This Row],[Demand_Duration_Lead_time]]+Inventory[[#This Row],[Safety_Stock]]-Inventory[[#This Row],[Current_Inventory]])</f>
        <v>265</v>
      </c>
      <c r="O28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52" s="8">
        <f>Inventory[[#This Row],[Current_Inventory]]*Inventory[[#This Row],[Unit_Cost]]</f>
        <v>349165.8</v>
      </c>
      <c r="Q2852" t="str">
        <f>IF(Inventory[[#This Row],[Stockout_Risk_Score]] &gt;= 0.8, "Critical",
   IF(Inventory[[#This Row],[Stockout_Risk_Score]] &gt;= 0.6, "High",
      IF(Inventory[[#This Row],[Stockout_Risk_Score]] &gt;= 0.3, "Medium", "Low")
   )
)</f>
        <v>High</v>
      </c>
      <c r="R2852">
        <f>Inventory[[#This Row],[Lead_Time_Days]]*0.8</f>
        <v>9.6000000000000014</v>
      </c>
      <c r="S2852">
        <f>MAX(0,Inventory[[#This Row],[Daily_Demand]]*Inventory[[#This Row],[Adj_Lead_Time]]+Inventory[[#This Row],[Safety_Stock]]-Inventory[[#This Row],[Current_Inventory]])</f>
        <v>169.00000000000006</v>
      </c>
    </row>
    <row r="2853" spans="1:19" x14ac:dyDescent="0.25">
      <c r="A2853">
        <v>2852</v>
      </c>
      <c r="B2853" t="s">
        <v>2874</v>
      </c>
      <c r="C2853" s="4" t="s">
        <v>26</v>
      </c>
      <c r="D2853" t="s">
        <v>22</v>
      </c>
      <c r="E2853" s="4">
        <v>120</v>
      </c>
      <c r="F2853" s="4">
        <v>4</v>
      </c>
      <c r="G2853" s="4">
        <v>685</v>
      </c>
      <c r="H2853" s="4">
        <v>106</v>
      </c>
      <c r="I2853" s="4">
        <v>230</v>
      </c>
      <c r="J2853" s="6">
        <v>701.55</v>
      </c>
      <c r="K2853" s="4">
        <v>0.66</v>
      </c>
      <c r="L2853" s="4" t="s">
        <v>15</v>
      </c>
      <c r="M2853" s="4">
        <f>Inventory[[#This Row],[Daily_Demand]]*Inventory[[#This Row],[Lead_Time_Days]]</f>
        <v>480</v>
      </c>
      <c r="N2853" s="4">
        <f>MAX(0, Inventory[[#This Row],[Demand_Duration_Lead_time]]+Inventory[[#This Row],[Safety_Stock]]-Inventory[[#This Row],[Current_Inventory]])</f>
        <v>0</v>
      </c>
      <c r="O28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53" s="8">
        <f>Inventory[[#This Row],[Current_Inventory]]*Inventory[[#This Row],[Unit_Cost]]</f>
        <v>480561.74999999994</v>
      </c>
      <c r="Q2853" t="str">
        <f>IF(Inventory[[#This Row],[Stockout_Risk_Score]] &gt;= 0.8, "Critical",
   IF(Inventory[[#This Row],[Stockout_Risk_Score]] &gt;= 0.6, "High",
      IF(Inventory[[#This Row],[Stockout_Risk_Score]] &gt;= 0.3, "Medium", "Low")
   )
)</f>
        <v>High</v>
      </c>
      <c r="R2853">
        <f>Inventory[[#This Row],[Lead_Time_Days]]*0.8</f>
        <v>3.2</v>
      </c>
      <c r="S2853">
        <f>MAX(0,Inventory[[#This Row],[Daily_Demand]]*Inventory[[#This Row],[Adj_Lead_Time]]+Inventory[[#This Row],[Safety_Stock]]-Inventory[[#This Row],[Current_Inventory]])</f>
        <v>0</v>
      </c>
    </row>
    <row r="2854" spans="1:19" x14ac:dyDescent="0.25">
      <c r="A2854">
        <v>2853</v>
      </c>
      <c r="B2854" t="s">
        <v>2875</v>
      </c>
      <c r="C2854" s="4" t="s">
        <v>13</v>
      </c>
      <c r="D2854" t="s">
        <v>18</v>
      </c>
      <c r="E2854" s="4">
        <v>68</v>
      </c>
      <c r="F2854" s="4">
        <v>12</v>
      </c>
      <c r="G2854" s="4">
        <v>179</v>
      </c>
      <c r="H2854" s="4">
        <v>266</v>
      </c>
      <c r="I2854" s="4">
        <v>330</v>
      </c>
      <c r="J2854" s="6">
        <v>1324.75</v>
      </c>
      <c r="K2854" s="4">
        <v>0.61399999999999999</v>
      </c>
      <c r="L2854" s="4" t="s">
        <v>19</v>
      </c>
      <c r="M2854" s="4">
        <f>Inventory[[#This Row],[Daily_Demand]]*Inventory[[#This Row],[Lead_Time_Days]]</f>
        <v>816</v>
      </c>
      <c r="N2854" s="4">
        <f>MAX(0, Inventory[[#This Row],[Demand_Duration_Lead_time]]+Inventory[[#This Row],[Safety_Stock]]-Inventory[[#This Row],[Current_Inventory]])</f>
        <v>903</v>
      </c>
      <c r="O28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54" s="8">
        <f>Inventory[[#This Row],[Current_Inventory]]*Inventory[[#This Row],[Unit_Cost]]</f>
        <v>237130.25</v>
      </c>
      <c r="Q2854" t="str">
        <f>IF(Inventory[[#This Row],[Stockout_Risk_Score]] &gt;= 0.8, "Critical",
   IF(Inventory[[#This Row],[Stockout_Risk_Score]] &gt;= 0.6, "High",
      IF(Inventory[[#This Row],[Stockout_Risk_Score]] &gt;= 0.3, "Medium", "Low")
   )
)</f>
        <v>High</v>
      </c>
      <c r="R2854">
        <f>Inventory[[#This Row],[Lead_Time_Days]]*0.8</f>
        <v>9.6000000000000014</v>
      </c>
      <c r="S2854">
        <f>MAX(0,Inventory[[#This Row],[Daily_Demand]]*Inventory[[#This Row],[Adj_Lead_Time]]+Inventory[[#This Row],[Safety_Stock]]-Inventory[[#This Row],[Current_Inventory]])</f>
        <v>739.80000000000007</v>
      </c>
    </row>
    <row r="2855" spans="1:19" x14ac:dyDescent="0.25">
      <c r="A2855">
        <v>2854</v>
      </c>
      <c r="B2855" t="s">
        <v>2876</v>
      </c>
      <c r="C2855" s="4" t="s">
        <v>17</v>
      </c>
      <c r="D2855" t="s">
        <v>14</v>
      </c>
      <c r="E2855" s="4">
        <v>22</v>
      </c>
      <c r="F2855" s="4">
        <v>3</v>
      </c>
      <c r="G2855" s="4">
        <v>796</v>
      </c>
      <c r="H2855" s="4">
        <v>137</v>
      </c>
      <c r="I2855" s="4">
        <v>358</v>
      </c>
      <c r="J2855" s="6">
        <v>798.18</v>
      </c>
      <c r="K2855" s="4">
        <v>0.53100000000000003</v>
      </c>
      <c r="L2855" s="4" t="s">
        <v>27</v>
      </c>
      <c r="M2855" s="4">
        <f>Inventory[[#This Row],[Daily_Demand]]*Inventory[[#This Row],[Lead_Time_Days]]</f>
        <v>66</v>
      </c>
      <c r="N2855" s="4">
        <f>MAX(0, Inventory[[#This Row],[Demand_Duration_Lead_time]]+Inventory[[#This Row],[Safety_Stock]]-Inventory[[#This Row],[Current_Inventory]])</f>
        <v>0</v>
      </c>
      <c r="O28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855" s="8">
        <f>Inventory[[#This Row],[Current_Inventory]]*Inventory[[#This Row],[Unit_Cost]]</f>
        <v>635351.27999999991</v>
      </c>
      <c r="Q2855" t="str">
        <f>IF(Inventory[[#This Row],[Stockout_Risk_Score]] &gt;= 0.8, "Critical",
   IF(Inventory[[#This Row],[Stockout_Risk_Score]] &gt;= 0.6, "High",
      IF(Inventory[[#This Row],[Stockout_Risk_Score]] &gt;= 0.3, "Medium", "Low")
   )
)</f>
        <v>Medium</v>
      </c>
      <c r="R2855">
        <f>Inventory[[#This Row],[Lead_Time_Days]]*0.8</f>
        <v>2.4000000000000004</v>
      </c>
      <c r="S2855">
        <f>MAX(0,Inventory[[#This Row],[Daily_Demand]]*Inventory[[#This Row],[Adj_Lead_Time]]+Inventory[[#This Row],[Safety_Stock]]-Inventory[[#This Row],[Current_Inventory]])</f>
        <v>0</v>
      </c>
    </row>
    <row r="2856" spans="1:19" x14ac:dyDescent="0.25">
      <c r="A2856">
        <v>2855</v>
      </c>
      <c r="B2856" t="s">
        <v>2877</v>
      </c>
      <c r="C2856" s="4" t="s">
        <v>17</v>
      </c>
      <c r="D2856" t="s">
        <v>22</v>
      </c>
      <c r="E2856" s="4">
        <v>93</v>
      </c>
      <c r="F2856" s="4">
        <v>12</v>
      </c>
      <c r="G2856" s="4">
        <v>254</v>
      </c>
      <c r="H2856" s="4">
        <v>165</v>
      </c>
      <c r="I2856" s="4">
        <v>286</v>
      </c>
      <c r="J2856" s="6">
        <v>1415.41</v>
      </c>
      <c r="K2856" s="4">
        <v>0.17199999999999999</v>
      </c>
      <c r="L2856" s="4" t="s">
        <v>15</v>
      </c>
      <c r="M2856" s="4">
        <f>Inventory[[#This Row],[Daily_Demand]]*Inventory[[#This Row],[Lead_Time_Days]]</f>
        <v>1116</v>
      </c>
      <c r="N2856" s="4">
        <f>MAX(0, Inventory[[#This Row],[Demand_Duration_Lead_time]]+Inventory[[#This Row],[Safety_Stock]]-Inventory[[#This Row],[Current_Inventory]])</f>
        <v>1027</v>
      </c>
      <c r="O28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56" s="8">
        <f>Inventory[[#This Row],[Current_Inventory]]*Inventory[[#This Row],[Unit_Cost]]</f>
        <v>359514.14</v>
      </c>
      <c r="Q2856" t="str">
        <f>IF(Inventory[[#This Row],[Stockout_Risk_Score]] &gt;= 0.8, "Critical",
   IF(Inventory[[#This Row],[Stockout_Risk_Score]] &gt;= 0.6, "High",
      IF(Inventory[[#This Row],[Stockout_Risk_Score]] &gt;= 0.3, "Medium", "Low")
   )
)</f>
        <v>Low</v>
      </c>
      <c r="R2856">
        <f>Inventory[[#This Row],[Lead_Time_Days]]*0.8</f>
        <v>9.6000000000000014</v>
      </c>
      <c r="S2856">
        <f>MAX(0,Inventory[[#This Row],[Daily_Demand]]*Inventory[[#This Row],[Adj_Lead_Time]]+Inventory[[#This Row],[Safety_Stock]]-Inventory[[#This Row],[Current_Inventory]])</f>
        <v>803.80000000000018</v>
      </c>
    </row>
    <row r="2857" spans="1:19" x14ac:dyDescent="0.25">
      <c r="A2857">
        <v>2856</v>
      </c>
      <c r="B2857" t="s">
        <v>2878</v>
      </c>
      <c r="C2857" s="4" t="s">
        <v>21</v>
      </c>
      <c r="D2857" t="s">
        <v>22</v>
      </c>
      <c r="E2857" s="4">
        <v>167</v>
      </c>
      <c r="F2857" s="4">
        <v>10</v>
      </c>
      <c r="G2857" s="4">
        <v>472</v>
      </c>
      <c r="H2857" s="4">
        <v>154</v>
      </c>
      <c r="I2857" s="4">
        <v>206</v>
      </c>
      <c r="J2857" s="6">
        <v>1352.21</v>
      </c>
      <c r="K2857" s="4">
        <v>0.33600000000000002</v>
      </c>
      <c r="L2857" s="4" t="s">
        <v>15</v>
      </c>
      <c r="M2857" s="4">
        <f>Inventory[[#This Row],[Daily_Demand]]*Inventory[[#This Row],[Lead_Time_Days]]</f>
        <v>1670</v>
      </c>
      <c r="N2857" s="4">
        <f>MAX(0, Inventory[[#This Row],[Demand_Duration_Lead_time]]+Inventory[[#This Row],[Safety_Stock]]-Inventory[[#This Row],[Current_Inventory]])</f>
        <v>1352</v>
      </c>
      <c r="O28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57" s="8">
        <f>Inventory[[#This Row],[Current_Inventory]]*Inventory[[#This Row],[Unit_Cost]]</f>
        <v>638243.12</v>
      </c>
      <c r="Q2857" t="str">
        <f>IF(Inventory[[#This Row],[Stockout_Risk_Score]] &gt;= 0.8, "Critical",
   IF(Inventory[[#This Row],[Stockout_Risk_Score]] &gt;= 0.6, "High",
      IF(Inventory[[#This Row],[Stockout_Risk_Score]] &gt;= 0.3, "Medium", "Low")
   )
)</f>
        <v>Medium</v>
      </c>
      <c r="R2857">
        <f>Inventory[[#This Row],[Lead_Time_Days]]*0.8</f>
        <v>8</v>
      </c>
      <c r="S2857">
        <f>MAX(0,Inventory[[#This Row],[Daily_Demand]]*Inventory[[#This Row],[Adj_Lead_Time]]+Inventory[[#This Row],[Safety_Stock]]-Inventory[[#This Row],[Current_Inventory]])</f>
        <v>1018</v>
      </c>
    </row>
    <row r="2858" spans="1:19" x14ac:dyDescent="0.25">
      <c r="A2858">
        <v>2857</v>
      </c>
      <c r="B2858" t="s">
        <v>2879</v>
      </c>
      <c r="C2858" s="4" t="s">
        <v>13</v>
      </c>
      <c r="D2858" t="s">
        <v>18</v>
      </c>
      <c r="E2858" s="4">
        <v>82</v>
      </c>
      <c r="F2858" s="4">
        <v>5</v>
      </c>
      <c r="G2858" s="4">
        <v>218</v>
      </c>
      <c r="H2858" s="4">
        <v>66</v>
      </c>
      <c r="I2858" s="4">
        <v>300</v>
      </c>
      <c r="J2858" s="6">
        <v>1042.18</v>
      </c>
      <c r="K2858" s="4">
        <v>0.69299999999999995</v>
      </c>
      <c r="L2858" s="4" t="s">
        <v>15</v>
      </c>
      <c r="M2858" s="4">
        <f>Inventory[[#This Row],[Daily_Demand]]*Inventory[[#This Row],[Lead_Time_Days]]</f>
        <v>410</v>
      </c>
      <c r="N2858" s="4">
        <f>MAX(0, Inventory[[#This Row],[Demand_Duration_Lead_time]]+Inventory[[#This Row],[Safety_Stock]]-Inventory[[#This Row],[Current_Inventory]])</f>
        <v>258</v>
      </c>
      <c r="O28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58" s="8">
        <f>Inventory[[#This Row],[Current_Inventory]]*Inventory[[#This Row],[Unit_Cost]]</f>
        <v>227195.24000000002</v>
      </c>
      <c r="Q2858" t="str">
        <f>IF(Inventory[[#This Row],[Stockout_Risk_Score]] &gt;= 0.8, "Critical",
   IF(Inventory[[#This Row],[Stockout_Risk_Score]] &gt;= 0.6, "High",
      IF(Inventory[[#This Row],[Stockout_Risk_Score]] &gt;= 0.3, "Medium", "Low")
   )
)</f>
        <v>High</v>
      </c>
      <c r="R2858">
        <f>Inventory[[#This Row],[Lead_Time_Days]]*0.8</f>
        <v>4</v>
      </c>
      <c r="S2858">
        <f>MAX(0,Inventory[[#This Row],[Daily_Demand]]*Inventory[[#This Row],[Adj_Lead_Time]]+Inventory[[#This Row],[Safety_Stock]]-Inventory[[#This Row],[Current_Inventory]])</f>
        <v>176</v>
      </c>
    </row>
    <row r="2859" spans="1:19" x14ac:dyDescent="0.25">
      <c r="A2859">
        <v>2858</v>
      </c>
      <c r="B2859" t="s">
        <v>2880</v>
      </c>
      <c r="C2859" s="4" t="s">
        <v>41</v>
      </c>
      <c r="D2859" t="s">
        <v>22</v>
      </c>
      <c r="E2859" s="4">
        <v>171</v>
      </c>
      <c r="F2859" s="4">
        <v>3</v>
      </c>
      <c r="G2859" s="4">
        <v>496</v>
      </c>
      <c r="H2859" s="4">
        <v>79</v>
      </c>
      <c r="I2859" s="4">
        <v>270</v>
      </c>
      <c r="J2859" s="6">
        <v>1424.24</v>
      </c>
      <c r="K2859" s="4">
        <v>0.42499999999999999</v>
      </c>
      <c r="L2859" s="4" t="s">
        <v>27</v>
      </c>
      <c r="M2859" s="4">
        <f>Inventory[[#This Row],[Daily_Demand]]*Inventory[[#This Row],[Lead_Time_Days]]</f>
        <v>513</v>
      </c>
      <c r="N2859" s="4">
        <f>MAX(0, Inventory[[#This Row],[Demand_Duration_Lead_time]]+Inventory[[#This Row],[Safety_Stock]]-Inventory[[#This Row],[Current_Inventory]])</f>
        <v>96</v>
      </c>
      <c r="O28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59" s="8">
        <f>Inventory[[#This Row],[Current_Inventory]]*Inventory[[#This Row],[Unit_Cost]]</f>
        <v>706423.04</v>
      </c>
      <c r="Q2859" t="str">
        <f>IF(Inventory[[#This Row],[Stockout_Risk_Score]] &gt;= 0.8, "Critical",
   IF(Inventory[[#This Row],[Stockout_Risk_Score]] &gt;= 0.6, "High",
      IF(Inventory[[#This Row],[Stockout_Risk_Score]] &gt;= 0.3, "Medium", "Low")
   )
)</f>
        <v>Medium</v>
      </c>
      <c r="R2859">
        <f>Inventory[[#This Row],[Lead_Time_Days]]*0.8</f>
        <v>2.4000000000000004</v>
      </c>
      <c r="S2859">
        <f>MAX(0,Inventory[[#This Row],[Daily_Demand]]*Inventory[[#This Row],[Adj_Lead_Time]]+Inventory[[#This Row],[Safety_Stock]]-Inventory[[#This Row],[Current_Inventory]])</f>
        <v>0</v>
      </c>
    </row>
    <row r="2860" spans="1:19" x14ac:dyDescent="0.25">
      <c r="A2860">
        <v>2859</v>
      </c>
      <c r="B2860" t="s">
        <v>2881</v>
      </c>
      <c r="C2860" s="4" t="s">
        <v>17</v>
      </c>
      <c r="D2860" t="s">
        <v>18</v>
      </c>
      <c r="E2860" s="4">
        <v>94</v>
      </c>
      <c r="F2860" s="4">
        <v>4</v>
      </c>
      <c r="G2860" s="4">
        <v>52</v>
      </c>
      <c r="H2860" s="4">
        <v>53</v>
      </c>
      <c r="I2860" s="4">
        <v>387</v>
      </c>
      <c r="J2860" s="6">
        <v>948.88</v>
      </c>
      <c r="K2860" s="4">
        <v>0.40600000000000003</v>
      </c>
      <c r="L2860" s="4" t="s">
        <v>15</v>
      </c>
      <c r="M2860" s="4">
        <f>Inventory[[#This Row],[Daily_Demand]]*Inventory[[#This Row],[Lead_Time_Days]]</f>
        <v>376</v>
      </c>
      <c r="N2860" s="4">
        <f>MAX(0, Inventory[[#This Row],[Demand_Duration_Lead_time]]+Inventory[[#This Row],[Safety_Stock]]-Inventory[[#This Row],[Current_Inventory]])</f>
        <v>377</v>
      </c>
      <c r="O28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60" s="8">
        <f>Inventory[[#This Row],[Current_Inventory]]*Inventory[[#This Row],[Unit_Cost]]</f>
        <v>49341.760000000002</v>
      </c>
      <c r="Q2860" t="str">
        <f>IF(Inventory[[#This Row],[Stockout_Risk_Score]] &gt;= 0.8, "Critical",
   IF(Inventory[[#This Row],[Stockout_Risk_Score]] &gt;= 0.6, "High",
      IF(Inventory[[#This Row],[Stockout_Risk_Score]] &gt;= 0.3, "Medium", "Low")
   )
)</f>
        <v>Medium</v>
      </c>
      <c r="R2860">
        <f>Inventory[[#This Row],[Lead_Time_Days]]*0.8</f>
        <v>3.2</v>
      </c>
      <c r="S2860">
        <f>MAX(0,Inventory[[#This Row],[Daily_Demand]]*Inventory[[#This Row],[Adj_Lead_Time]]+Inventory[[#This Row],[Safety_Stock]]-Inventory[[#This Row],[Current_Inventory]])</f>
        <v>301.8</v>
      </c>
    </row>
    <row r="2861" spans="1:19" x14ac:dyDescent="0.25">
      <c r="A2861">
        <v>2860</v>
      </c>
      <c r="B2861" t="s">
        <v>2882</v>
      </c>
      <c r="C2861" s="4" t="s">
        <v>21</v>
      </c>
      <c r="D2861" t="s">
        <v>18</v>
      </c>
      <c r="E2861" s="4">
        <v>12</v>
      </c>
      <c r="F2861" s="4">
        <v>14</v>
      </c>
      <c r="G2861" s="4">
        <v>427</v>
      </c>
      <c r="H2861" s="4">
        <v>221</v>
      </c>
      <c r="I2861" s="4">
        <v>272</v>
      </c>
      <c r="J2861" s="6">
        <v>276.47000000000003</v>
      </c>
      <c r="K2861" s="4">
        <v>0.75900000000000001</v>
      </c>
      <c r="L2861" s="4" t="s">
        <v>27</v>
      </c>
      <c r="M2861" s="4">
        <f>Inventory[[#This Row],[Daily_Demand]]*Inventory[[#This Row],[Lead_Time_Days]]</f>
        <v>168</v>
      </c>
      <c r="N2861" s="4">
        <f>MAX(0, Inventory[[#This Row],[Demand_Duration_Lead_time]]+Inventory[[#This Row],[Safety_Stock]]-Inventory[[#This Row],[Current_Inventory]])</f>
        <v>0</v>
      </c>
      <c r="O28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61" s="8">
        <f>Inventory[[#This Row],[Current_Inventory]]*Inventory[[#This Row],[Unit_Cost]]</f>
        <v>118052.69000000002</v>
      </c>
      <c r="Q2861" t="str">
        <f>IF(Inventory[[#This Row],[Stockout_Risk_Score]] &gt;= 0.8, "Critical",
   IF(Inventory[[#This Row],[Stockout_Risk_Score]] &gt;= 0.6, "High",
      IF(Inventory[[#This Row],[Stockout_Risk_Score]] &gt;= 0.3, "Medium", "Low")
   )
)</f>
        <v>High</v>
      </c>
      <c r="R2861">
        <f>Inventory[[#This Row],[Lead_Time_Days]]*0.8</f>
        <v>11.200000000000001</v>
      </c>
      <c r="S2861">
        <f>MAX(0,Inventory[[#This Row],[Daily_Demand]]*Inventory[[#This Row],[Adj_Lead_Time]]+Inventory[[#This Row],[Safety_Stock]]-Inventory[[#This Row],[Current_Inventory]])</f>
        <v>0</v>
      </c>
    </row>
    <row r="2862" spans="1:19" x14ac:dyDescent="0.25">
      <c r="A2862">
        <v>2861</v>
      </c>
      <c r="B2862" t="s">
        <v>2883</v>
      </c>
      <c r="C2862" s="4" t="s">
        <v>13</v>
      </c>
      <c r="D2862" t="s">
        <v>22</v>
      </c>
      <c r="E2862" s="4">
        <v>19</v>
      </c>
      <c r="F2862" s="4">
        <v>5</v>
      </c>
      <c r="G2862" s="4">
        <v>108</v>
      </c>
      <c r="H2862" s="4">
        <v>184</v>
      </c>
      <c r="I2862" s="4">
        <v>260</v>
      </c>
      <c r="J2862" s="6">
        <v>405.11</v>
      </c>
      <c r="K2862" s="4">
        <v>6.0000000000000001E-3</v>
      </c>
      <c r="L2862" s="4" t="s">
        <v>19</v>
      </c>
      <c r="M2862" s="4">
        <f>Inventory[[#This Row],[Daily_Demand]]*Inventory[[#This Row],[Lead_Time_Days]]</f>
        <v>95</v>
      </c>
      <c r="N2862" s="4">
        <f>MAX(0, Inventory[[#This Row],[Demand_Duration_Lead_time]]+Inventory[[#This Row],[Safety_Stock]]-Inventory[[#This Row],[Current_Inventory]])</f>
        <v>171</v>
      </c>
      <c r="O28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62" s="8">
        <f>Inventory[[#This Row],[Current_Inventory]]*Inventory[[#This Row],[Unit_Cost]]</f>
        <v>43751.880000000005</v>
      </c>
      <c r="Q2862" t="str">
        <f>IF(Inventory[[#This Row],[Stockout_Risk_Score]] &gt;= 0.8, "Critical",
   IF(Inventory[[#This Row],[Stockout_Risk_Score]] &gt;= 0.6, "High",
      IF(Inventory[[#This Row],[Stockout_Risk_Score]] &gt;= 0.3, "Medium", "Low")
   )
)</f>
        <v>Low</v>
      </c>
      <c r="R2862">
        <f>Inventory[[#This Row],[Lead_Time_Days]]*0.8</f>
        <v>4</v>
      </c>
      <c r="S2862">
        <f>MAX(0,Inventory[[#This Row],[Daily_Demand]]*Inventory[[#This Row],[Adj_Lead_Time]]+Inventory[[#This Row],[Safety_Stock]]-Inventory[[#This Row],[Current_Inventory]])</f>
        <v>152</v>
      </c>
    </row>
    <row r="2863" spans="1:19" x14ac:dyDescent="0.25">
      <c r="A2863">
        <v>2862</v>
      </c>
      <c r="B2863" t="s">
        <v>2884</v>
      </c>
      <c r="C2863" s="4" t="s">
        <v>13</v>
      </c>
      <c r="D2863" t="s">
        <v>18</v>
      </c>
      <c r="E2863" s="4">
        <v>11</v>
      </c>
      <c r="F2863" s="4">
        <v>11</v>
      </c>
      <c r="G2863" s="4">
        <v>626</v>
      </c>
      <c r="H2863" s="4">
        <v>150</v>
      </c>
      <c r="I2863" s="4">
        <v>386</v>
      </c>
      <c r="J2863" s="6">
        <v>529.69000000000005</v>
      </c>
      <c r="K2863" s="4">
        <v>0.67900000000000005</v>
      </c>
      <c r="L2863" s="4" t="s">
        <v>27</v>
      </c>
      <c r="M2863" s="4">
        <f>Inventory[[#This Row],[Daily_Demand]]*Inventory[[#This Row],[Lead_Time_Days]]</f>
        <v>121</v>
      </c>
      <c r="N2863" s="4">
        <f>MAX(0, Inventory[[#This Row],[Demand_Duration_Lead_time]]+Inventory[[#This Row],[Safety_Stock]]-Inventory[[#This Row],[Current_Inventory]])</f>
        <v>0</v>
      </c>
      <c r="O28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863" s="8">
        <f>Inventory[[#This Row],[Current_Inventory]]*Inventory[[#This Row],[Unit_Cost]]</f>
        <v>331585.94000000006</v>
      </c>
      <c r="Q2863" t="str">
        <f>IF(Inventory[[#This Row],[Stockout_Risk_Score]] &gt;= 0.8, "Critical",
   IF(Inventory[[#This Row],[Stockout_Risk_Score]] &gt;= 0.6, "High",
      IF(Inventory[[#This Row],[Stockout_Risk_Score]] &gt;= 0.3, "Medium", "Low")
   )
)</f>
        <v>High</v>
      </c>
      <c r="R2863">
        <f>Inventory[[#This Row],[Lead_Time_Days]]*0.8</f>
        <v>8.8000000000000007</v>
      </c>
      <c r="S2863">
        <f>MAX(0,Inventory[[#This Row],[Daily_Demand]]*Inventory[[#This Row],[Adj_Lead_Time]]+Inventory[[#This Row],[Safety_Stock]]-Inventory[[#This Row],[Current_Inventory]])</f>
        <v>0</v>
      </c>
    </row>
    <row r="2864" spans="1:19" x14ac:dyDescent="0.25">
      <c r="A2864">
        <v>2863</v>
      </c>
      <c r="B2864" t="s">
        <v>2885</v>
      </c>
      <c r="C2864" s="4" t="s">
        <v>13</v>
      </c>
      <c r="D2864" t="s">
        <v>18</v>
      </c>
      <c r="E2864" s="4">
        <v>21</v>
      </c>
      <c r="F2864" s="4">
        <v>14</v>
      </c>
      <c r="G2864" s="4">
        <v>240</v>
      </c>
      <c r="H2864" s="4">
        <v>85</v>
      </c>
      <c r="I2864" s="4">
        <v>183</v>
      </c>
      <c r="J2864" s="6">
        <v>173.3</v>
      </c>
      <c r="K2864" s="4">
        <v>0.48899999999999999</v>
      </c>
      <c r="L2864" s="4" t="s">
        <v>27</v>
      </c>
      <c r="M2864" s="4">
        <f>Inventory[[#This Row],[Daily_Demand]]*Inventory[[#This Row],[Lead_Time_Days]]</f>
        <v>294</v>
      </c>
      <c r="N2864" s="4">
        <f>MAX(0, Inventory[[#This Row],[Demand_Duration_Lead_time]]+Inventory[[#This Row],[Safety_Stock]]-Inventory[[#This Row],[Current_Inventory]])</f>
        <v>139</v>
      </c>
      <c r="O28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64" s="8">
        <f>Inventory[[#This Row],[Current_Inventory]]*Inventory[[#This Row],[Unit_Cost]]</f>
        <v>41592</v>
      </c>
      <c r="Q2864" t="str">
        <f>IF(Inventory[[#This Row],[Stockout_Risk_Score]] &gt;= 0.8, "Critical",
   IF(Inventory[[#This Row],[Stockout_Risk_Score]] &gt;= 0.6, "High",
      IF(Inventory[[#This Row],[Stockout_Risk_Score]] &gt;= 0.3, "Medium", "Low")
   )
)</f>
        <v>Medium</v>
      </c>
      <c r="R2864">
        <f>Inventory[[#This Row],[Lead_Time_Days]]*0.8</f>
        <v>11.200000000000001</v>
      </c>
      <c r="S2864">
        <f>MAX(0,Inventory[[#This Row],[Daily_Demand]]*Inventory[[#This Row],[Adj_Lead_Time]]+Inventory[[#This Row],[Safety_Stock]]-Inventory[[#This Row],[Current_Inventory]])</f>
        <v>80.200000000000045</v>
      </c>
    </row>
    <row r="2865" spans="1:19" x14ac:dyDescent="0.25">
      <c r="A2865">
        <v>2864</v>
      </c>
      <c r="B2865" t="s">
        <v>2886</v>
      </c>
      <c r="C2865" s="4" t="s">
        <v>13</v>
      </c>
      <c r="D2865" t="s">
        <v>18</v>
      </c>
      <c r="E2865" s="4">
        <v>90</v>
      </c>
      <c r="F2865" s="4">
        <v>7</v>
      </c>
      <c r="G2865" s="4">
        <v>88</v>
      </c>
      <c r="H2865" s="4">
        <v>167</v>
      </c>
      <c r="I2865" s="4">
        <v>381</v>
      </c>
      <c r="J2865" s="6">
        <v>1437.19</v>
      </c>
      <c r="K2865" s="4">
        <v>0.377</v>
      </c>
      <c r="L2865" s="4" t="s">
        <v>19</v>
      </c>
      <c r="M2865" s="4">
        <f>Inventory[[#This Row],[Daily_Demand]]*Inventory[[#This Row],[Lead_Time_Days]]</f>
        <v>630</v>
      </c>
      <c r="N2865" s="4">
        <f>MAX(0, Inventory[[#This Row],[Demand_Duration_Lead_time]]+Inventory[[#This Row],[Safety_Stock]]-Inventory[[#This Row],[Current_Inventory]])</f>
        <v>709</v>
      </c>
      <c r="O28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65" s="8">
        <f>Inventory[[#This Row],[Current_Inventory]]*Inventory[[#This Row],[Unit_Cost]]</f>
        <v>126472.72</v>
      </c>
      <c r="Q2865" t="str">
        <f>IF(Inventory[[#This Row],[Stockout_Risk_Score]] &gt;= 0.8, "Critical",
   IF(Inventory[[#This Row],[Stockout_Risk_Score]] &gt;= 0.6, "High",
      IF(Inventory[[#This Row],[Stockout_Risk_Score]] &gt;= 0.3, "Medium", "Low")
   )
)</f>
        <v>Medium</v>
      </c>
      <c r="R2865">
        <f>Inventory[[#This Row],[Lead_Time_Days]]*0.8</f>
        <v>5.6000000000000005</v>
      </c>
      <c r="S2865">
        <f>MAX(0,Inventory[[#This Row],[Daily_Demand]]*Inventory[[#This Row],[Adj_Lead_Time]]+Inventory[[#This Row],[Safety_Stock]]-Inventory[[#This Row],[Current_Inventory]])</f>
        <v>583</v>
      </c>
    </row>
    <row r="2866" spans="1:19" x14ac:dyDescent="0.25">
      <c r="A2866">
        <v>2865</v>
      </c>
      <c r="B2866" t="s">
        <v>2887</v>
      </c>
      <c r="C2866" s="4" t="s">
        <v>13</v>
      </c>
      <c r="D2866" t="s">
        <v>18</v>
      </c>
      <c r="E2866" s="4">
        <v>122</v>
      </c>
      <c r="F2866" s="4">
        <v>6</v>
      </c>
      <c r="G2866" s="4">
        <v>313</v>
      </c>
      <c r="H2866" s="4">
        <v>94</v>
      </c>
      <c r="I2866" s="4">
        <v>308</v>
      </c>
      <c r="J2866" s="6">
        <v>766.41</v>
      </c>
      <c r="K2866" s="4">
        <v>0.34100000000000003</v>
      </c>
      <c r="L2866" s="4" t="s">
        <v>27</v>
      </c>
      <c r="M2866" s="4">
        <f>Inventory[[#This Row],[Daily_Demand]]*Inventory[[#This Row],[Lead_Time_Days]]</f>
        <v>732</v>
      </c>
      <c r="N2866" s="4">
        <f>MAX(0, Inventory[[#This Row],[Demand_Duration_Lead_time]]+Inventory[[#This Row],[Safety_Stock]]-Inventory[[#This Row],[Current_Inventory]])</f>
        <v>513</v>
      </c>
      <c r="O28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66" s="8">
        <f>Inventory[[#This Row],[Current_Inventory]]*Inventory[[#This Row],[Unit_Cost]]</f>
        <v>239886.33</v>
      </c>
      <c r="Q2866" t="str">
        <f>IF(Inventory[[#This Row],[Stockout_Risk_Score]] &gt;= 0.8, "Critical",
   IF(Inventory[[#This Row],[Stockout_Risk_Score]] &gt;= 0.6, "High",
      IF(Inventory[[#This Row],[Stockout_Risk_Score]] &gt;= 0.3, "Medium", "Low")
   )
)</f>
        <v>Medium</v>
      </c>
      <c r="R2866">
        <f>Inventory[[#This Row],[Lead_Time_Days]]*0.8</f>
        <v>4.8000000000000007</v>
      </c>
      <c r="S2866">
        <f>MAX(0,Inventory[[#This Row],[Daily_Demand]]*Inventory[[#This Row],[Adj_Lead_Time]]+Inventory[[#This Row],[Safety_Stock]]-Inventory[[#This Row],[Current_Inventory]])</f>
        <v>366.60000000000014</v>
      </c>
    </row>
    <row r="2867" spans="1:19" x14ac:dyDescent="0.25">
      <c r="A2867">
        <v>2866</v>
      </c>
      <c r="B2867" t="s">
        <v>2888</v>
      </c>
      <c r="C2867" s="4" t="s">
        <v>17</v>
      </c>
      <c r="D2867" t="s">
        <v>22</v>
      </c>
      <c r="E2867" s="4">
        <v>68</v>
      </c>
      <c r="F2867" s="4">
        <v>4</v>
      </c>
      <c r="G2867" s="4">
        <v>256</v>
      </c>
      <c r="H2867" s="4">
        <v>27</v>
      </c>
      <c r="I2867" s="4">
        <v>84</v>
      </c>
      <c r="J2867" s="6">
        <v>232.37</v>
      </c>
      <c r="K2867" s="4">
        <v>0.17299999999999999</v>
      </c>
      <c r="L2867" s="4" t="s">
        <v>19</v>
      </c>
      <c r="M2867" s="4">
        <f>Inventory[[#This Row],[Daily_Demand]]*Inventory[[#This Row],[Lead_Time_Days]]</f>
        <v>272</v>
      </c>
      <c r="N2867" s="4">
        <f>MAX(0, Inventory[[#This Row],[Demand_Duration_Lead_time]]+Inventory[[#This Row],[Safety_Stock]]-Inventory[[#This Row],[Current_Inventory]])</f>
        <v>43</v>
      </c>
      <c r="O28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67" s="8">
        <f>Inventory[[#This Row],[Current_Inventory]]*Inventory[[#This Row],[Unit_Cost]]</f>
        <v>59486.720000000001</v>
      </c>
      <c r="Q2867" t="str">
        <f>IF(Inventory[[#This Row],[Stockout_Risk_Score]] &gt;= 0.8, "Critical",
   IF(Inventory[[#This Row],[Stockout_Risk_Score]] &gt;= 0.6, "High",
      IF(Inventory[[#This Row],[Stockout_Risk_Score]] &gt;= 0.3, "Medium", "Low")
   )
)</f>
        <v>Low</v>
      </c>
      <c r="R2867">
        <f>Inventory[[#This Row],[Lead_Time_Days]]*0.8</f>
        <v>3.2</v>
      </c>
      <c r="S2867">
        <f>MAX(0,Inventory[[#This Row],[Daily_Demand]]*Inventory[[#This Row],[Adj_Lead_Time]]+Inventory[[#This Row],[Safety_Stock]]-Inventory[[#This Row],[Current_Inventory]])</f>
        <v>0</v>
      </c>
    </row>
    <row r="2868" spans="1:19" x14ac:dyDescent="0.25">
      <c r="A2868">
        <v>2867</v>
      </c>
      <c r="B2868" t="s">
        <v>2889</v>
      </c>
      <c r="C2868" s="4" t="s">
        <v>21</v>
      </c>
      <c r="D2868" t="s">
        <v>14</v>
      </c>
      <c r="E2868" s="4">
        <v>16</v>
      </c>
      <c r="F2868" s="4">
        <v>11</v>
      </c>
      <c r="G2868" s="4">
        <v>179</v>
      </c>
      <c r="H2868" s="4">
        <v>293</v>
      </c>
      <c r="I2868" s="4">
        <v>232</v>
      </c>
      <c r="J2868" s="6">
        <v>1648.92</v>
      </c>
      <c r="K2868" s="4">
        <v>0.33400000000000002</v>
      </c>
      <c r="L2868" s="4" t="s">
        <v>15</v>
      </c>
      <c r="M2868" s="4">
        <f>Inventory[[#This Row],[Daily_Demand]]*Inventory[[#This Row],[Lead_Time_Days]]</f>
        <v>176</v>
      </c>
      <c r="N2868" s="4">
        <f>MAX(0, Inventory[[#This Row],[Demand_Duration_Lead_time]]+Inventory[[#This Row],[Safety_Stock]]-Inventory[[#This Row],[Current_Inventory]])</f>
        <v>290</v>
      </c>
      <c r="O28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68" s="8">
        <f>Inventory[[#This Row],[Current_Inventory]]*Inventory[[#This Row],[Unit_Cost]]</f>
        <v>295156.68</v>
      </c>
      <c r="Q2868" t="str">
        <f>IF(Inventory[[#This Row],[Stockout_Risk_Score]] &gt;= 0.8, "Critical",
   IF(Inventory[[#This Row],[Stockout_Risk_Score]] &gt;= 0.6, "High",
      IF(Inventory[[#This Row],[Stockout_Risk_Score]] &gt;= 0.3, "Medium", "Low")
   )
)</f>
        <v>Medium</v>
      </c>
      <c r="R2868">
        <f>Inventory[[#This Row],[Lead_Time_Days]]*0.8</f>
        <v>8.8000000000000007</v>
      </c>
      <c r="S2868">
        <f>MAX(0,Inventory[[#This Row],[Daily_Demand]]*Inventory[[#This Row],[Adj_Lead_Time]]+Inventory[[#This Row],[Safety_Stock]]-Inventory[[#This Row],[Current_Inventory]])</f>
        <v>254.8</v>
      </c>
    </row>
    <row r="2869" spans="1:19" x14ac:dyDescent="0.25">
      <c r="A2869">
        <v>2868</v>
      </c>
      <c r="B2869" t="s">
        <v>2890</v>
      </c>
      <c r="C2869" s="4" t="s">
        <v>13</v>
      </c>
      <c r="D2869" t="s">
        <v>14</v>
      </c>
      <c r="E2869" s="4">
        <v>60</v>
      </c>
      <c r="F2869" s="4">
        <v>9</v>
      </c>
      <c r="G2869" s="4">
        <v>309</v>
      </c>
      <c r="H2869" s="4">
        <v>51</v>
      </c>
      <c r="I2869" s="4">
        <v>352</v>
      </c>
      <c r="J2869" s="6">
        <v>1383.13</v>
      </c>
      <c r="K2869" s="4">
        <v>0.39100000000000001</v>
      </c>
      <c r="L2869" s="4" t="s">
        <v>19</v>
      </c>
      <c r="M2869" s="4">
        <f>Inventory[[#This Row],[Daily_Demand]]*Inventory[[#This Row],[Lead_Time_Days]]</f>
        <v>540</v>
      </c>
      <c r="N2869" s="4">
        <f>MAX(0, Inventory[[#This Row],[Demand_Duration_Lead_time]]+Inventory[[#This Row],[Safety_Stock]]-Inventory[[#This Row],[Current_Inventory]])</f>
        <v>282</v>
      </c>
      <c r="O28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69" s="8">
        <f>Inventory[[#This Row],[Current_Inventory]]*Inventory[[#This Row],[Unit_Cost]]</f>
        <v>427387.17000000004</v>
      </c>
      <c r="Q2869" t="str">
        <f>IF(Inventory[[#This Row],[Stockout_Risk_Score]] &gt;= 0.8, "Critical",
   IF(Inventory[[#This Row],[Stockout_Risk_Score]] &gt;= 0.6, "High",
      IF(Inventory[[#This Row],[Stockout_Risk_Score]] &gt;= 0.3, "Medium", "Low")
   )
)</f>
        <v>Medium</v>
      </c>
      <c r="R2869">
        <f>Inventory[[#This Row],[Lead_Time_Days]]*0.8</f>
        <v>7.2</v>
      </c>
      <c r="S2869">
        <f>MAX(0,Inventory[[#This Row],[Daily_Demand]]*Inventory[[#This Row],[Adj_Lead_Time]]+Inventory[[#This Row],[Safety_Stock]]-Inventory[[#This Row],[Current_Inventory]])</f>
        <v>174</v>
      </c>
    </row>
    <row r="2870" spans="1:19" x14ac:dyDescent="0.25">
      <c r="A2870">
        <v>2869</v>
      </c>
      <c r="B2870" t="s">
        <v>2891</v>
      </c>
      <c r="C2870" s="4" t="s">
        <v>26</v>
      </c>
      <c r="D2870" t="s">
        <v>18</v>
      </c>
      <c r="E2870" s="4">
        <v>178</v>
      </c>
      <c r="F2870" s="4">
        <v>9</v>
      </c>
      <c r="G2870" s="4">
        <v>573</v>
      </c>
      <c r="H2870" s="4">
        <v>143</v>
      </c>
      <c r="I2870" s="4">
        <v>210</v>
      </c>
      <c r="J2870" s="6">
        <v>931.84</v>
      </c>
      <c r="K2870" s="4">
        <v>0.437</v>
      </c>
      <c r="L2870" s="4" t="s">
        <v>19</v>
      </c>
      <c r="M2870" s="4">
        <f>Inventory[[#This Row],[Daily_Demand]]*Inventory[[#This Row],[Lead_Time_Days]]</f>
        <v>1602</v>
      </c>
      <c r="N2870" s="4">
        <f>MAX(0, Inventory[[#This Row],[Demand_Duration_Lead_time]]+Inventory[[#This Row],[Safety_Stock]]-Inventory[[#This Row],[Current_Inventory]])</f>
        <v>1172</v>
      </c>
      <c r="O28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70" s="8">
        <f>Inventory[[#This Row],[Current_Inventory]]*Inventory[[#This Row],[Unit_Cost]]</f>
        <v>533944.32000000007</v>
      </c>
      <c r="Q2870" t="str">
        <f>IF(Inventory[[#This Row],[Stockout_Risk_Score]] &gt;= 0.8, "Critical",
   IF(Inventory[[#This Row],[Stockout_Risk_Score]] &gt;= 0.6, "High",
      IF(Inventory[[#This Row],[Stockout_Risk_Score]] &gt;= 0.3, "Medium", "Low")
   )
)</f>
        <v>Medium</v>
      </c>
      <c r="R2870">
        <f>Inventory[[#This Row],[Lead_Time_Days]]*0.8</f>
        <v>7.2</v>
      </c>
      <c r="S2870">
        <f>MAX(0,Inventory[[#This Row],[Daily_Demand]]*Inventory[[#This Row],[Adj_Lead_Time]]+Inventory[[#This Row],[Safety_Stock]]-Inventory[[#This Row],[Current_Inventory]])</f>
        <v>851.60000000000014</v>
      </c>
    </row>
    <row r="2871" spans="1:19" x14ac:dyDescent="0.25">
      <c r="A2871">
        <v>2870</v>
      </c>
      <c r="B2871" t="s">
        <v>2892</v>
      </c>
      <c r="C2871" s="4" t="s">
        <v>26</v>
      </c>
      <c r="D2871" t="s">
        <v>18</v>
      </c>
      <c r="E2871" s="4">
        <v>179</v>
      </c>
      <c r="F2871" s="4">
        <v>8</v>
      </c>
      <c r="G2871" s="4">
        <v>597</v>
      </c>
      <c r="H2871" s="4">
        <v>111</v>
      </c>
      <c r="I2871" s="4">
        <v>142</v>
      </c>
      <c r="J2871" s="6">
        <v>532.48</v>
      </c>
      <c r="K2871" s="4">
        <v>0.67200000000000004</v>
      </c>
      <c r="L2871" s="4" t="s">
        <v>15</v>
      </c>
      <c r="M2871" s="4">
        <f>Inventory[[#This Row],[Daily_Demand]]*Inventory[[#This Row],[Lead_Time_Days]]</f>
        <v>1432</v>
      </c>
      <c r="N2871" s="4">
        <f>MAX(0, Inventory[[#This Row],[Demand_Duration_Lead_time]]+Inventory[[#This Row],[Safety_Stock]]-Inventory[[#This Row],[Current_Inventory]])</f>
        <v>946</v>
      </c>
      <c r="O28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71" s="8">
        <f>Inventory[[#This Row],[Current_Inventory]]*Inventory[[#This Row],[Unit_Cost]]</f>
        <v>317890.56</v>
      </c>
      <c r="Q2871" t="str">
        <f>IF(Inventory[[#This Row],[Stockout_Risk_Score]] &gt;= 0.8, "Critical",
   IF(Inventory[[#This Row],[Stockout_Risk_Score]] &gt;= 0.6, "High",
      IF(Inventory[[#This Row],[Stockout_Risk_Score]] &gt;= 0.3, "Medium", "Low")
   )
)</f>
        <v>High</v>
      </c>
      <c r="R2871">
        <f>Inventory[[#This Row],[Lead_Time_Days]]*0.8</f>
        <v>6.4</v>
      </c>
      <c r="S2871">
        <f>MAX(0,Inventory[[#This Row],[Daily_Demand]]*Inventory[[#This Row],[Adj_Lead_Time]]+Inventory[[#This Row],[Safety_Stock]]-Inventory[[#This Row],[Current_Inventory]])</f>
        <v>659.60000000000014</v>
      </c>
    </row>
    <row r="2872" spans="1:19" x14ac:dyDescent="0.25">
      <c r="A2872">
        <v>2871</v>
      </c>
      <c r="B2872" t="s">
        <v>2893</v>
      </c>
      <c r="C2872" s="4" t="s">
        <v>21</v>
      </c>
      <c r="D2872" t="s">
        <v>18</v>
      </c>
      <c r="E2872" s="4">
        <v>105</v>
      </c>
      <c r="F2872" s="4">
        <v>4</v>
      </c>
      <c r="G2872" s="4">
        <v>552</v>
      </c>
      <c r="H2872" s="4">
        <v>146</v>
      </c>
      <c r="I2872" s="4">
        <v>246</v>
      </c>
      <c r="J2872" s="6">
        <v>345.9</v>
      </c>
      <c r="K2872" s="4">
        <v>0.45400000000000001</v>
      </c>
      <c r="L2872" s="4" t="s">
        <v>15</v>
      </c>
      <c r="M2872" s="4">
        <f>Inventory[[#This Row],[Daily_Demand]]*Inventory[[#This Row],[Lead_Time_Days]]</f>
        <v>420</v>
      </c>
      <c r="N2872" s="4">
        <f>MAX(0, Inventory[[#This Row],[Demand_Duration_Lead_time]]+Inventory[[#This Row],[Safety_Stock]]-Inventory[[#This Row],[Current_Inventory]])</f>
        <v>14</v>
      </c>
      <c r="O28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72" s="8">
        <f>Inventory[[#This Row],[Current_Inventory]]*Inventory[[#This Row],[Unit_Cost]]</f>
        <v>190936.8</v>
      </c>
      <c r="Q2872" t="str">
        <f>IF(Inventory[[#This Row],[Stockout_Risk_Score]] &gt;= 0.8, "Critical",
   IF(Inventory[[#This Row],[Stockout_Risk_Score]] &gt;= 0.6, "High",
      IF(Inventory[[#This Row],[Stockout_Risk_Score]] &gt;= 0.3, "Medium", "Low")
   )
)</f>
        <v>Medium</v>
      </c>
      <c r="R2872">
        <f>Inventory[[#This Row],[Lead_Time_Days]]*0.8</f>
        <v>3.2</v>
      </c>
      <c r="S2872">
        <f>MAX(0,Inventory[[#This Row],[Daily_Demand]]*Inventory[[#This Row],[Adj_Lead_Time]]+Inventory[[#This Row],[Safety_Stock]]-Inventory[[#This Row],[Current_Inventory]])</f>
        <v>0</v>
      </c>
    </row>
    <row r="2873" spans="1:19" x14ac:dyDescent="0.25">
      <c r="A2873">
        <v>2872</v>
      </c>
      <c r="B2873" t="s">
        <v>2894</v>
      </c>
      <c r="C2873" s="4" t="s">
        <v>41</v>
      </c>
      <c r="D2873" t="s">
        <v>14</v>
      </c>
      <c r="E2873" s="4">
        <v>20</v>
      </c>
      <c r="F2873" s="4">
        <v>2</v>
      </c>
      <c r="G2873" s="4">
        <v>354</v>
      </c>
      <c r="H2873" s="4">
        <v>231</v>
      </c>
      <c r="I2873" s="4">
        <v>364</v>
      </c>
      <c r="J2873" s="6">
        <v>943.83</v>
      </c>
      <c r="K2873" s="4">
        <v>0.79600000000000004</v>
      </c>
      <c r="L2873" s="4" t="s">
        <v>27</v>
      </c>
      <c r="M2873" s="4">
        <f>Inventory[[#This Row],[Daily_Demand]]*Inventory[[#This Row],[Lead_Time_Days]]</f>
        <v>40</v>
      </c>
      <c r="N2873" s="4">
        <f>MAX(0, Inventory[[#This Row],[Demand_Duration_Lead_time]]+Inventory[[#This Row],[Safety_Stock]]-Inventory[[#This Row],[Current_Inventory]])</f>
        <v>0</v>
      </c>
      <c r="O28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73" s="8">
        <f>Inventory[[#This Row],[Current_Inventory]]*Inventory[[#This Row],[Unit_Cost]]</f>
        <v>334115.82</v>
      </c>
      <c r="Q2873" t="str">
        <f>IF(Inventory[[#This Row],[Stockout_Risk_Score]] &gt;= 0.8, "Critical",
   IF(Inventory[[#This Row],[Stockout_Risk_Score]] &gt;= 0.6, "High",
      IF(Inventory[[#This Row],[Stockout_Risk_Score]] &gt;= 0.3, "Medium", "Low")
   )
)</f>
        <v>High</v>
      </c>
      <c r="R2873">
        <f>Inventory[[#This Row],[Lead_Time_Days]]*0.8</f>
        <v>1.6</v>
      </c>
      <c r="S2873">
        <f>MAX(0,Inventory[[#This Row],[Daily_Demand]]*Inventory[[#This Row],[Adj_Lead_Time]]+Inventory[[#This Row],[Safety_Stock]]-Inventory[[#This Row],[Current_Inventory]])</f>
        <v>0</v>
      </c>
    </row>
    <row r="2874" spans="1:19" x14ac:dyDescent="0.25">
      <c r="A2874">
        <v>2873</v>
      </c>
      <c r="B2874" t="s">
        <v>2895</v>
      </c>
      <c r="C2874" s="4" t="s">
        <v>41</v>
      </c>
      <c r="D2874" t="s">
        <v>18</v>
      </c>
      <c r="E2874" s="4">
        <v>6</v>
      </c>
      <c r="F2874" s="4">
        <v>6</v>
      </c>
      <c r="G2874" s="4">
        <v>601</v>
      </c>
      <c r="H2874" s="4">
        <v>238</v>
      </c>
      <c r="I2874" s="4">
        <v>255</v>
      </c>
      <c r="J2874" s="6">
        <v>1776.23</v>
      </c>
      <c r="K2874" s="4">
        <v>0.64</v>
      </c>
      <c r="L2874" s="4" t="s">
        <v>27</v>
      </c>
      <c r="M2874" s="4">
        <f>Inventory[[#This Row],[Daily_Demand]]*Inventory[[#This Row],[Lead_Time_Days]]</f>
        <v>36</v>
      </c>
      <c r="N2874" s="4">
        <f>MAX(0, Inventory[[#This Row],[Demand_Duration_Lead_time]]+Inventory[[#This Row],[Safety_Stock]]-Inventory[[#This Row],[Current_Inventory]])</f>
        <v>0</v>
      </c>
      <c r="O28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874" s="8">
        <f>Inventory[[#This Row],[Current_Inventory]]*Inventory[[#This Row],[Unit_Cost]]</f>
        <v>1067514.23</v>
      </c>
      <c r="Q2874" t="str">
        <f>IF(Inventory[[#This Row],[Stockout_Risk_Score]] &gt;= 0.8, "Critical",
   IF(Inventory[[#This Row],[Stockout_Risk_Score]] &gt;= 0.6, "High",
      IF(Inventory[[#This Row],[Stockout_Risk_Score]] &gt;= 0.3, "Medium", "Low")
   )
)</f>
        <v>High</v>
      </c>
      <c r="R2874">
        <f>Inventory[[#This Row],[Lead_Time_Days]]*0.8</f>
        <v>4.8000000000000007</v>
      </c>
      <c r="S2874">
        <f>MAX(0,Inventory[[#This Row],[Daily_Demand]]*Inventory[[#This Row],[Adj_Lead_Time]]+Inventory[[#This Row],[Safety_Stock]]-Inventory[[#This Row],[Current_Inventory]])</f>
        <v>0</v>
      </c>
    </row>
    <row r="2875" spans="1:19" x14ac:dyDescent="0.25">
      <c r="A2875">
        <v>2874</v>
      </c>
      <c r="B2875" t="s">
        <v>2896</v>
      </c>
      <c r="C2875" s="4" t="s">
        <v>41</v>
      </c>
      <c r="D2875" t="s">
        <v>22</v>
      </c>
      <c r="E2875" s="4">
        <v>132</v>
      </c>
      <c r="F2875" s="4">
        <v>2</v>
      </c>
      <c r="G2875" s="4">
        <v>792</v>
      </c>
      <c r="H2875" s="4">
        <v>128</v>
      </c>
      <c r="I2875" s="4">
        <v>67</v>
      </c>
      <c r="J2875" s="6">
        <v>417.37</v>
      </c>
      <c r="K2875" s="4">
        <v>0.19</v>
      </c>
      <c r="L2875" s="4" t="s">
        <v>27</v>
      </c>
      <c r="M2875" s="4">
        <f>Inventory[[#This Row],[Daily_Demand]]*Inventory[[#This Row],[Lead_Time_Days]]</f>
        <v>264</v>
      </c>
      <c r="N2875" s="4">
        <f>MAX(0, Inventory[[#This Row],[Demand_Duration_Lead_time]]+Inventory[[#This Row],[Safety_Stock]]-Inventory[[#This Row],[Current_Inventory]])</f>
        <v>0</v>
      </c>
      <c r="O28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875" s="8">
        <f>Inventory[[#This Row],[Current_Inventory]]*Inventory[[#This Row],[Unit_Cost]]</f>
        <v>330557.03999999998</v>
      </c>
      <c r="Q2875" t="str">
        <f>IF(Inventory[[#This Row],[Stockout_Risk_Score]] &gt;= 0.8, "Critical",
   IF(Inventory[[#This Row],[Stockout_Risk_Score]] &gt;= 0.6, "High",
      IF(Inventory[[#This Row],[Stockout_Risk_Score]] &gt;= 0.3, "Medium", "Low")
   )
)</f>
        <v>Low</v>
      </c>
      <c r="R2875">
        <f>Inventory[[#This Row],[Lead_Time_Days]]*0.8</f>
        <v>1.6</v>
      </c>
      <c r="S2875">
        <f>MAX(0,Inventory[[#This Row],[Daily_Demand]]*Inventory[[#This Row],[Adj_Lead_Time]]+Inventory[[#This Row],[Safety_Stock]]-Inventory[[#This Row],[Current_Inventory]])</f>
        <v>0</v>
      </c>
    </row>
    <row r="2876" spans="1:19" x14ac:dyDescent="0.25">
      <c r="A2876">
        <v>2875</v>
      </c>
      <c r="B2876" t="s">
        <v>2897</v>
      </c>
      <c r="C2876" s="4" t="s">
        <v>26</v>
      </c>
      <c r="D2876" t="s">
        <v>22</v>
      </c>
      <c r="E2876" s="4">
        <v>96</v>
      </c>
      <c r="F2876" s="4">
        <v>7</v>
      </c>
      <c r="G2876" s="4">
        <v>521</v>
      </c>
      <c r="H2876" s="4">
        <v>108</v>
      </c>
      <c r="I2876" s="4">
        <v>283</v>
      </c>
      <c r="J2876" s="6">
        <v>1158.8900000000001</v>
      </c>
      <c r="K2876" s="4">
        <v>0.27700000000000002</v>
      </c>
      <c r="L2876" s="4" t="s">
        <v>15</v>
      </c>
      <c r="M2876" s="4">
        <f>Inventory[[#This Row],[Daily_Demand]]*Inventory[[#This Row],[Lead_Time_Days]]</f>
        <v>672</v>
      </c>
      <c r="N2876" s="4">
        <f>MAX(0, Inventory[[#This Row],[Demand_Duration_Lead_time]]+Inventory[[#This Row],[Safety_Stock]]-Inventory[[#This Row],[Current_Inventory]])</f>
        <v>259</v>
      </c>
      <c r="O28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76" s="8">
        <f>Inventory[[#This Row],[Current_Inventory]]*Inventory[[#This Row],[Unit_Cost]]</f>
        <v>603781.69000000006</v>
      </c>
      <c r="Q2876" t="str">
        <f>IF(Inventory[[#This Row],[Stockout_Risk_Score]] &gt;= 0.8, "Critical",
   IF(Inventory[[#This Row],[Stockout_Risk_Score]] &gt;= 0.6, "High",
      IF(Inventory[[#This Row],[Stockout_Risk_Score]] &gt;= 0.3, "Medium", "Low")
   )
)</f>
        <v>Low</v>
      </c>
      <c r="R2876">
        <f>Inventory[[#This Row],[Lead_Time_Days]]*0.8</f>
        <v>5.6000000000000005</v>
      </c>
      <c r="S2876">
        <f>MAX(0,Inventory[[#This Row],[Daily_Demand]]*Inventory[[#This Row],[Adj_Lead_Time]]+Inventory[[#This Row],[Safety_Stock]]-Inventory[[#This Row],[Current_Inventory]])</f>
        <v>124.60000000000002</v>
      </c>
    </row>
    <row r="2877" spans="1:19" x14ac:dyDescent="0.25">
      <c r="A2877">
        <v>2876</v>
      </c>
      <c r="B2877" t="s">
        <v>2898</v>
      </c>
      <c r="C2877" s="4" t="s">
        <v>41</v>
      </c>
      <c r="D2877" t="s">
        <v>22</v>
      </c>
      <c r="E2877" s="4">
        <v>109</v>
      </c>
      <c r="F2877" s="4">
        <v>12</v>
      </c>
      <c r="G2877" s="4">
        <v>265</v>
      </c>
      <c r="H2877" s="4">
        <v>168</v>
      </c>
      <c r="I2877" s="4">
        <v>382</v>
      </c>
      <c r="J2877" s="6">
        <v>1925.29</v>
      </c>
      <c r="K2877" s="4">
        <v>7.9000000000000001E-2</v>
      </c>
      <c r="L2877" s="4" t="s">
        <v>15</v>
      </c>
      <c r="M2877" s="4">
        <f>Inventory[[#This Row],[Daily_Demand]]*Inventory[[#This Row],[Lead_Time_Days]]</f>
        <v>1308</v>
      </c>
      <c r="N2877" s="4">
        <f>MAX(0, Inventory[[#This Row],[Demand_Duration_Lead_time]]+Inventory[[#This Row],[Safety_Stock]]-Inventory[[#This Row],[Current_Inventory]])</f>
        <v>1211</v>
      </c>
      <c r="O28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77" s="8">
        <f>Inventory[[#This Row],[Current_Inventory]]*Inventory[[#This Row],[Unit_Cost]]</f>
        <v>510201.85</v>
      </c>
      <c r="Q2877" t="str">
        <f>IF(Inventory[[#This Row],[Stockout_Risk_Score]] &gt;= 0.8, "Critical",
   IF(Inventory[[#This Row],[Stockout_Risk_Score]] &gt;= 0.6, "High",
      IF(Inventory[[#This Row],[Stockout_Risk_Score]] &gt;= 0.3, "Medium", "Low")
   )
)</f>
        <v>Low</v>
      </c>
      <c r="R2877">
        <f>Inventory[[#This Row],[Lead_Time_Days]]*0.8</f>
        <v>9.6000000000000014</v>
      </c>
      <c r="S2877">
        <f>MAX(0,Inventory[[#This Row],[Daily_Demand]]*Inventory[[#This Row],[Adj_Lead_Time]]+Inventory[[#This Row],[Safety_Stock]]-Inventory[[#This Row],[Current_Inventory]])</f>
        <v>949.40000000000009</v>
      </c>
    </row>
    <row r="2878" spans="1:19" x14ac:dyDescent="0.25">
      <c r="A2878">
        <v>2877</v>
      </c>
      <c r="B2878" t="s">
        <v>2899</v>
      </c>
      <c r="C2878" s="4" t="s">
        <v>17</v>
      </c>
      <c r="D2878" t="s">
        <v>14</v>
      </c>
      <c r="E2878" s="4">
        <v>186</v>
      </c>
      <c r="F2878" s="4">
        <v>8</v>
      </c>
      <c r="G2878" s="4">
        <v>342</v>
      </c>
      <c r="H2878" s="4">
        <v>248</v>
      </c>
      <c r="I2878" s="4">
        <v>115</v>
      </c>
      <c r="J2878" s="6">
        <v>1292.3800000000001</v>
      </c>
      <c r="K2878" s="4">
        <v>0.94599999999999995</v>
      </c>
      <c r="L2878" s="4" t="s">
        <v>15</v>
      </c>
      <c r="M2878" s="4">
        <f>Inventory[[#This Row],[Daily_Demand]]*Inventory[[#This Row],[Lead_Time_Days]]</f>
        <v>1488</v>
      </c>
      <c r="N2878" s="4">
        <f>MAX(0, Inventory[[#This Row],[Demand_Duration_Lead_time]]+Inventory[[#This Row],[Safety_Stock]]-Inventory[[#This Row],[Current_Inventory]])</f>
        <v>1394</v>
      </c>
      <c r="O28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78" s="8">
        <f>Inventory[[#This Row],[Current_Inventory]]*Inventory[[#This Row],[Unit_Cost]]</f>
        <v>441993.96</v>
      </c>
      <c r="Q2878" t="str">
        <f>IF(Inventory[[#This Row],[Stockout_Risk_Score]] &gt;= 0.8, "Critical",
   IF(Inventory[[#This Row],[Stockout_Risk_Score]] &gt;= 0.6, "High",
      IF(Inventory[[#This Row],[Stockout_Risk_Score]] &gt;= 0.3, "Medium", "Low")
   )
)</f>
        <v>Critical</v>
      </c>
      <c r="R2878">
        <f>Inventory[[#This Row],[Lead_Time_Days]]*0.8</f>
        <v>6.4</v>
      </c>
      <c r="S2878">
        <f>MAX(0,Inventory[[#This Row],[Daily_Demand]]*Inventory[[#This Row],[Adj_Lead_Time]]+Inventory[[#This Row],[Safety_Stock]]-Inventory[[#This Row],[Current_Inventory]])</f>
        <v>1096.4000000000001</v>
      </c>
    </row>
    <row r="2879" spans="1:19" x14ac:dyDescent="0.25">
      <c r="A2879">
        <v>2878</v>
      </c>
      <c r="B2879" t="s">
        <v>2900</v>
      </c>
      <c r="C2879" s="4" t="s">
        <v>13</v>
      </c>
      <c r="D2879" t="s">
        <v>18</v>
      </c>
      <c r="E2879" s="4">
        <v>159</v>
      </c>
      <c r="F2879" s="4">
        <v>13</v>
      </c>
      <c r="G2879" s="4">
        <v>766</v>
      </c>
      <c r="H2879" s="4">
        <v>198</v>
      </c>
      <c r="I2879" s="4">
        <v>293</v>
      </c>
      <c r="J2879" s="6">
        <v>907.93</v>
      </c>
      <c r="K2879" s="4">
        <v>0.88700000000000001</v>
      </c>
      <c r="L2879" s="4" t="s">
        <v>27</v>
      </c>
      <c r="M2879" s="4">
        <f>Inventory[[#This Row],[Daily_Demand]]*Inventory[[#This Row],[Lead_Time_Days]]</f>
        <v>2067</v>
      </c>
      <c r="N2879" s="4">
        <f>MAX(0, Inventory[[#This Row],[Demand_Duration_Lead_time]]+Inventory[[#This Row],[Safety_Stock]]-Inventory[[#This Row],[Current_Inventory]])</f>
        <v>1499</v>
      </c>
      <c r="O28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79" s="8">
        <f>Inventory[[#This Row],[Current_Inventory]]*Inventory[[#This Row],[Unit_Cost]]</f>
        <v>695474.38</v>
      </c>
      <c r="Q2879" t="str">
        <f>IF(Inventory[[#This Row],[Stockout_Risk_Score]] &gt;= 0.8, "Critical",
   IF(Inventory[[#This Row],[Stockout_Risk_Score]] &gt;= 0.6, "High",
      IF(Inventory[[#This Row],[Stockout_Risk_Score]] &gt;= 0.3, "Medium", "Low")
   )
)</f>
        <v>Critical</v>
      </c>
      <c r="R2879">
        <f>Inventory[[#This Row],[Lead_Time_Days]]*0.8</f>
        <v>10.4</v>
      </c>
      <c r="S2879">
        <f>MAX(0,Inventory[[#This Row],[Daily_Demand]]*Inventory[[#This Row],[Adj_Lead_Time]]+Inventory[[#This Row],[Safety_Stock]]-Inventory[[#This Row],[Current_Inventory]])</f>
        <v>1085.6000000000001</v>
      </c>
    </row>
    <row r="2880" spans="1:19" x14ac:dyDescent="0.25">
      <c r="A2880">
        <v>2879</v>
      </c>
      <c r="B2880" t="s">
        <v>2901</v>
      </c>
      <c r="C2880" s="4" t="s">
        <v>26</v>
      </c>
      <c r="D2880" t="s">
        <v>18</v>
      </c>
      <c r="E2880" s="4">
        <v>35</v>
      </c>
      <c r="F2880" s="4">
        <v>6</v>
      </c>
      <c r="G2880" s="4">
        <v>630</v>
      </c>
      <c r="H2880" s="4">
        <v>258</v>
      </c>
      <c r="I2880" s="4">
        <v>325</v>
      </c>
      <c r="J2880" s="6">
        <v>1446.93</v>
      </c>
      <c r="K2880" s="4">
        <v>8.5000000000000006E-2</v>
      </c>
      <c r="L2880" s="4" t="s">
        <v>15</v>
      </c>
      <c r="M2880" s="4">
        <f>Inventory[[#This Row],[Daily_Demand]]*Inventory[[#This Row],[Lead_Time_Days]]</f>
        <v>210</v>
      </c>
      <c r="N2880" s="4">
        <f>MAX(0, Inventory[[#This Row],[Demand_Duration_Lead_time]]+Inventory[[#This Row],[Safety_Stock]]-Inventory[[#This Row],[Current_Inventory]])</f>
        <v>0</v>
      </c>
      <c r="O28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80" s="8">
        <f>Inventory[[#This Row],[Current_Inventory]]*Inventory[[#This Row],[Unit_Cost]]</f>
        <v>911565.9</v>
      </c>
      <c r="Q2880" t="str">
        <f>IF(Inventory[[#This Row],[Stockout_Risk_Score]] &gt;= 0.8, "Critical",
   IF(Inventory[[#This Row],[Stockout_Risk_Score]] &gt;= 0.6, "High",
      IF(Inventory[[#This Row],[Stockout_Risk_Score]] &gt;= 0.3, "Medium", "Low")
   )
)</f>
        <v>Low</v>
      </c>
      <c r="R2880">
        <f>Inventory[[#This Row],[Lead_Time_Days]]*0.8</f>
        <v>4.8000000000000007</v>
      </c>
      <c r="S2880">
        <f>MAX(0,Inventory[[#This Row],[Daily_Demand]]*Inventory[[#This Row],[Adj_Lead_Time]]+Inventory[[#This Row],[Safety_Stock]]-Inventory[[#This Row],[Current_Inventory]])</f>
        <v>0</v>
      </c>
    </row>
    <row r="2881" spans="1:19" x14ac:dyDescent="0.25">
      <c r="A2881">
        <v>2880</v>
      </c>
      <c r="B2881" t="s">
        <v>2902</v>
      </c>
      <c r="C2881" s="4" t="s">
        <v>21</v>
      </c>
      <c r="D2881" t="s">
        <v>18</v>
      </c>
      <c r="E2881" s="4">
        <v>173</v>
      </c>
      <c r="F2881" s="4">
        <v>5</v>
      </c>
      <c r="G2881" s="4">
        <v>348</v>
      </c>
      <c r="H2881" s="4">
        <v>35</v>
      </c>
      <c r="I2881" s="4">
        <v>248</v>
      </c>
      <c r="J2881" s="6">
        <v>1657.93</v>
      </c>
      <c r="K2881" s="4">
        <v>0.57399999999999995</v>
      </c>
      <c r="L2881" s="4" t="s">
        <v>15</v>
      </c>
      <c r="M2881" s="4">
        <f>Inventory[[#This Row],[Daily_Demand]]*Inventory[[#This Row],[Lead_Time_Days]]</f>
        <v>865</v>
      </c>
      <c r="N2881" s="4">
        <f>MAX(0, Inventory[[#This Row],[Demand_Duration_Lead_time]]+Inventory[[#This Row],[Safety_Stock]]-Inventory[[#This Row],[Current_Inventory]])</f>
        <v>552</v>
      </c>
      <c r="O28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81" s="8">
        <f>Inventory[[#This Row],[Current_Inventory]]*Inventory[[#This Row],[Unit_Cost]]</f>
        <v>576959.64</v>
      </c>
      <c r="Q2881" t="str">
        <f>IF(Inventory[[#This Row],[Stockout_Risk_Score]] &gt;= 0.8, "Critical",
   IF(Inventory[[#This Row],[Stockout_Risk_Score]] &gt;= 0.6, "High",
      IF(Inventory[[#This Row],[Stockout_Risk_Score]] &gt;= 0.3, "Medium", "Low")
   )
)</f>
        <v>Medium</v>
      </c>
      <c r="R2881">
        <f>Inventory[[#This Row],[Lead_Time_Days]]*0.8</f>
        <v>4</v>
      </c>
      <c r="S2881">
        <f>MAX(0,Inventory[[#This Row],[Daily_Demand]]*Inventory[[#This Row],[Adj_Lead_Time]]+Inventory[[#This Row],[Safety_Stock]]-Inventory[[#This Row],[Current_Inventory]])</f>
        <v>379</v>
      </c>
    </row>
    <row r="2882" spans="1:19" x14ac:dyDescent="0.25">
      <c r="A2882">
        <v>2881</v>
      </c>
      <c r="B2882" t="s">
        <v>2903</v>
      </c>
      <c r="C2882" s="4" t="s">
        <v>21</v>
      </c>
      <c r="D2882" t="s">
        <v>14</v>
      </c>
      <c r="E2882" s="4">
        <v>168</v>
      </c>
      <c r="F2882" s="4">
        <v>3</v>
      </c>
      <c r="G2882" s="4">
        <v>566</v>
      </c>
      <c r="H2882" s="4">
        <v>198</v>
      </c>
      <c r="I2882" s="4">
        <v>67</v>
      </c>
      <c r="J2882" s="6">
        <v>1201.51</v>
      </c>
      <c r="K2882" s="4">
        <v>0.96</v>
      </c>
      <c r="L2882" s="4" t="s">
        <v>19</v>
      </c>
      <c r="M2882" s="4">
        <f>Inventory[[#This Row],[Daily_Demand]]*Inventory[[#This Row],[Lead_Time_Days]]</f>
        <v>504</v>
      </c>
      <c r="N2882" s="4">
        <f>MAX(0, Inventory[[#This Row],[Demand_Duration_Lead_time]]+Inventory[[#This Row],[Safety_Stock]]-Inventory[[#This Row],[Current_Inventory]])</f>
        <v>136</v>
      </c>
      <c r="O28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82" s="8">
        <f>Inventory[[#This Row],[Current_Inventory]]*Inventory[[#This Row],[Unit_Cost]]</f>
        <v>680054.66</v>
      </c>
      <c r="Q2882" t="str">
        <f>IF(Inventory[[#This Row],[Stockout_Risk_Score]] &gt;= 0.8, "Critical",
   IF(Inventory[[#This Row],[Stockout_Risk_Score]] &gt;= 0.6, "High",
      IF(Inventory[[#This Row],[Stockout_Risk_Score]] &gt;= 0.3, "Medium", "Low")
   )
)</f>
        <v>Critical</v>
      </c>
      <c r="R2882">
        <f>Inventory[[#This Row],[Lead_Time_Days]]*0.8</f>
        <v>2.4000000000000004</v>
      </c>
      <c r="S2882">
        <f>MAX(0,Inventory[[#This Row],[Daily_Demand]]*Inventory[[#This Row],[Adj_Lead_Time]]+Inventory[[#This Row],[Safety_Stock]]-Inventory[[#This Row],[Current_Inventory]])</f>
        <v>35.200000000000045</v>
      </c>
    </row>
    <row r="2883" spans="1:19" x14ac:dyDescent="0.25">
      <c r="A2883">
        <v>2882</v>
      </c>
      <c r="B2883" t="s">
        <v>2904</v>
      </c>
      <c r="C2883" s="4" t="s">
        <v>13</v>
      </c>
      <c r="D2883" t="s">
        <v>14</v>
      </c>
      <c r="E2883" s="4">
        <v>51</v>
      </c>
      <c r="F2883" s="4">
        <v>6</v>
      </c>
      <c r="G2883" s="4">
        <v>358</v>
      </c>
      <c r="H2883" s="4">
        <v>149</v>
      </c>
      <c r="I2883" s="4">
        <v>121</v>
      </c>
      <c r="J2883" s="6">
        <v>1750.07</v>
      </c>
      <c r="K2883" s="4">
        <v>0.747</v>
      </c>
      <c r="L2883" s="4" t="s">
        <v>19</v>
      </c>
      <c r="M2883" s="4">
        <f>Inventory[[#This Row],[Daily_Demand]]*Inventory[[#This Row],[Lead_Time_Days]]</f>
        <v>306</v>
      </c>
      <c r="N2883" s="4">
        <f>MAX(0, Inventory[[#This Row],[Demand_Duration_Lead_time]]+Inventory[[#This Row],[Safety_Stock]]-Inventory[[#This Row],[Current_Inventory]])</f>
        <v>97</v>
      </c>
      <c r="O28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83" s="8">
        <f>Inventory[[#This Row],[Current_Inventory]]*Inventory[[#This Row],[Unit_Cost]]</f>
        <v>626525.05999999994</v>
      </c>
      <c r="Q2883" t="str">
        <f>IF(Inventory[[#This Row],[Stockout_Risk_Score]] &gt;= 0.8, "Critical",
   IF(Inventory[[#This Row],[Stockout_Risk_Score]] &gt;= 0.6, "High",
      IF(Inventory[[#This Row],[Stockout_Risk_Score]] &gt;= 0.3, "Medium", "Low")
   )
)</f>
        <v>High</v>
      </c>
      <c r="R2883">
        <f>Inventory[[#This Row],[Lead_Time_Days]]*0.8</f>
        <v>4.8000000000000007</v>
      </c>
      <c r="S2883">
        <f>MAX(0,Inventory[[#This Row],[Daily_Demand]]*Inventory[[#This Row],[Adj_Lead_Time]]+Inventory[[#This Row],[Safety_Stock]]-Inventory[[#This Row],[Current_Inventory]])</f>
        <v>35.800000000000068</v>
      </c>
    </row>
    <row r="2884" spans="1:19" x14ac:dyDescent="0.25">
      <c r="A2884">
        <v>2883</v>
      </c>
      <c r="B2884" t="s">
        <v>2905</v>
      </c>
      <c r="C2884" s="4" t="s">
        <v>26</v>
      </c>
      <c r="D2884" t="s">
        <v>14</v>
      </c>
      <c r="E2884" s="4">
        <v>47</v>
      </c>
      <c r="F2884" s="4">
        <v>10</v>
      </c>
      <c r="G2884" s="4">
        <v>190</v>
      </c>
      <c r="H2884" s="4">
        <v>190</v>
      </c>
      <c r="I2884" s="4">
        <v>204</v>
      </c>
      <c r="J2884" s="6">
        <v>1053.45</v>
      </c>
      <c r="K2884" s="4">
        <v>0.49199999999999999</v>
      </c>
      <c r="L2884" s="4" t="s">
        <v>15</v>
      </c>
      <c r="M2884" s="4">
        <f>Inventory[[#This Row],[Daily_Demand]]*Inventory[[#This Row],[Lead_Time_Days]]</f>
        <v>470</v>
      </c>
      <c r="N2884" s="4">
        <f>MAX(0, Inventory[[#This Row],[Demand_Duration_Lead_time]]+Inventory[[#This Row],[Safety_Stock]]-Inventory[[#This Row],[Current_Inventory]])</f>
        <v>470</v>
      </c>
      <c r="O28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84" s="8">
        <f>Inventory[[#This Row],[Current_Inventory]]*Inventory[[#This Row],[Unit_Cost]]</f>
        <v>200155.5</v>
      </c>
      <c r="Q2884" t="str">
        <f>IF(Inventory[[#This Row],[Stockout_Risk_Score]] &gt;= 0.8, "Critical",
   IF(Inventory[[#This Row],[Stockout_Risk_Score]] &gt;= 0.6, "High",
      IF(Inventory[[#This Row],[Stockout_Risk_Score]] &gt;= 0.3, "Medium", "Low")
   )
)</f>
        <v>Medium</v>
      </c>
      <c r="R2884">
        <f>Inventory[[#This Row],[Lead_Time_Days]]*0.8</f>
        <v>8</v>
      </c>
      <c r="S2884">
        <f>MAX(0,Inventory[[#This Row],[Daily_Demand]]*Inventory[[#This Row],[Adj_Lead_Time]]+Inventory[[#This Row],[Safety_Stock]]-Inventory[[#This Row],[Current_Inventory]])</f>
        <v>376</v>
      </c>
    </row>
    <row r="2885" spans="1:19" x14ac:dyDescent="0.25">
      <c r="A2885">
        <v>2884</v>
      </c>
      <c r="B2885" t="s">
        <v>2906</v>
      </c>
      <c r="C2885" s="4" t="s">
        <v>41</v>
      </c>
      <c r="D2885" t="s">
        <v>14</v>
      </c>
      <c r="E2885" s="4">
        <v>69</v>
      </c>
      <c r="F2885" s="4">
        <v>5</v>
      </c>
      <c r="G2885" s="4">
        <v>129</v>
      </c>
      <c r="H2885" s="4">
        <v>30</v>
      </c>
      <c r="I2885" s="4">
        <v>219</v>
      </c>
      <c r="J2885" s="6">
        <v>1668.56</v>
      </c>
      <c r="K2885" s="4">
        <v>0.24099999999999999</v>
      </c>
      <c r="L2885" s="4" t="s">
        <v>27</v>
      </c>
      <c r="M2885" s="4">
        <f>Inventory[[#This Row],[Daily_Demand]]*Inventory[[#This Row],[Lead_Time_Days]]</f>
        <v>345</v>
      </c>
      <c r="N2885" s="4">
        <f>MAX(0, Inventory[[#This Row],[Demand_Duration_Lead_time]]+Inventory[[#This Row],[Safety_Stock]]-Inventory[[#This Row],[Current_Inventory]])</f>
        <v>246</v>
      </c>
      <c r="O28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85" s="8">
        <f>Inventory[[#This Row],[Current_Inventory]]*Inventory[[#This Row],[Unit_Cost]]</f>
        <v>215244.24</v>
      </c>
      <c r="Q2885" t="str">
        <f>IF(Inventory[[#This Row],[Stockout_Risk_Score]] &gt;= 0.8, "Critical",
   IF(Inventory[[#This Row],[Stockout_Risk_Score]] &gt;= 0.6, "High",
      IF(Inventory[[#This Row],[Stockout_Risk_Score]] &gt;= 0.3, "Medium", "Low")
   )
)</f>
        <v>Low</v>
      </c>
      <c r="R2885">
        <f>Inventory[[#This Row],[Lead_Time_Days]]*0.8</f>
        <v>4</v>
      </c>
      <c r="S2885">
        <f>MAX(0,Inventory[[#This Row],[Daily_Demand]]*Inventory[[#This Row],[Adj_Lead_Time]]+Inventory[[#This Row],[Safety_Stock]]-Inventory[[#This Row],[Current_Inventory]])</f>
        <v>177</v>
      </c>
    </row>
    <row r="2886" spans="1:19" x14ac:dyDescent="0.25">
      <c r="A2886">
        <v>2885</v>
      </c>
      <c r="B2886" t="s">
        <v>2907</v>
      </c>
      <c r="C2886" s="4" t="s">
        <v>41</v>
      </c>
      <c r="D2886" t="s">
        <v>22</v>
      </c>
      <c r="E2886" s="4">
        <v>54</v>
      </c>
      <c r="F2886" s="4">
        <v>3</v>
      </c>
      <c r="G2886" s="4">
        <v>29</v>
      </c>
      <c r="H2886" s="4">
        <v>172</v>
      </c>
      <c r="I2886" s="4">
        <v>371</v>
      </c>
      <c r="J2886" s="6">
        <v>1906.44</v>
      </c>
      <c r="K2886" s="4">
        <v>0.27900000000000003</v>
      </c>
      <c r="L2886" s="4" t="s">
        <v>19</v>
      </c>
      <c r="M2886" s="4">
        <f>Inventory[[#This Row],[Daily_Demand]]*Inventory[[#This Row],[Lead_Time_Days]]</f>
        <v>162</v>
      </c>
      <c r="N2886" s="4">
        <f>MAX(0, Inventory[[#This Row],[Demand_Duration_Lead_time]]+Inventory[[#This Row],[Safety_Stock]]-Inventory[[#This Row],[Current_Inventory]])</f>
        <v>305</v>
      </c>
      <c r="O28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86" s="8">
        <f>Inventory[[#This Row],[Current_Inventory]]*Inventory[[#This Row],[Unit_Cost]]</f>
        <v>55286.76</v>
      </c>
      <c r="Q2886" t="str">
        <f>IF(Inventory[[#This Row],[Stockout_Risk_Score]] &gt;= 0.8, "Critical",
   IF(Inventory[[#This Row],[Stockout_Risk_Score]] &gt;= 0.6, "High",
      IF(Inventory[[#This Row],[Stockout_Risk_Score]] &gt;= 0.3, "Medium", "Low")
   )
)</f>
        <v>Low</v>
      </c>
      <c r="R2886">
        <f>Inventory[[#This Row],[Lead_Time_Days]]*0.8</f>
        <v>2.4000000000000004</v>
      </c>
      <c r="S2886">
        <f>MAX(0,Inventory[[#This Row],[Daily_Demand]]*Inventory[[#This Row],[Adj_Lead_Time]]+Inventory[[#This Row],[Safety_Stock]]-Inventory[[#This Row],[Current_Inventory]])</f>
        <v>272.60000000000002</v>
      </c>
    </row>
    <row r="2887" spans="1:19" x14ac:dyDescent="0.25">
      <c r="A2887">
        <v>2886</v>
      </c>
      <c r="B2887" t="s">
        <v>2908</v>
      </c>
      <c r="C2887" s="4" t="s">
        <v>17</v>
      </c>
      <c r="D2887" t="s">
        <v>14</v>
      </c>
      <c r="E2887" s="4">
        <v>5</v>
      </c>
      <c r="F2887" s="4">
        <v>14</v>
      </c>
      <c r="G2887" s="4">
        <v>221</v>
      </c>
      <c r="H2887" s="4">
        <v>80</v>
      </c>
      <c r="I2887" s="4">
        <v>331</v>
      </c>
      <c r="J2887" s="6">
        <v>1027.42</v>
      </c>
      <c r="K2887" s="4">
        <v>0.73599999999999999</v>
      </c>
      <c r="L2887" s="4" t="s">
        <v>15</v>
      </c>
      <c r="M2887" s="4">
        <f>Inventory[[#This Row],[Daily_Demand]]*Inventory[[#This Row],[Lead_Time_Days]]</f>
        <v>70</v>
      </c>
      <c r="N2887" s="4">
        <f>MAX(0, Inventory[[#This Row],[Demand_Duration_Lead_time]]+Inventory[[#This Row],[Safety_Stock]]-Inventory[[#This Row],[Current_Inventory]])</f>
        <v>0</v>
      </c>
      <c r="O28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87" s="8">
        <f>Inventory[[#This Row],[Current_Inventory]]*Inventory[[#This Row],[Unit_Cost]]</f>
        <v>227059.82</v>
      </c>
      <c r="Q2887" t="str">
        <f>IF(Inventory[[#This Row],[Stockout_Risk_Score]] &gt;= 0.8, "Critical",
   IF(Inventory[[#This Row],[Stockout_Risk_Score]] &gt;= 0.6, "High",
      IF(Inventory[[#This Row],[Stockout_Risk_Score]] &gt;= 0.3, "Medium", "Low")
   )
)</f>
        <v>High</v>
      </c>
      <c r="R2887">
        <f>Inventory[[#This Row],[Lead_Time_Days]]*0.8</f>
        <v>11.200000000000001</v>
      </c>
      <c r="S2887">
        <f>MAX(0,Inventory[[#This Row],[Daily_Demand]]*Inventory[[#This Row],[Adj_Lead_Time]]+Inventory[[#This Row],[Safety_Stock]]-Inventory[[#This Row],[Current_Inventory]])</f>
        <v>0</v>
      </c>
    </row>
    <row r="2888" spans="1:19" x14ac:dyDescent="0.25">
      <c r="A2888">
        <v>2887</v>
      </c>
      <c r="B2888" t="s">
        <v>2909</v>
      </c>
      <c r="C2888" s="4" t="s">
        <v>17</v>
      </c>
      <c r="D2888" t="s">
        <v>14</v>
      </c>
      <c r="E2888" s="4">
        <v>189</v>
      </c>
      <c r="F2888" s="4">
        <v>7</v>
      </c>
      <c r="G2888" s="4">
        <v>276</v>
      </c>
      <c r="H2888" s="4">
        <v>91</v>
      </c>
      <c r="I2888" s="4">
        <v>200</v>
      </c>
      <c r="J2888" s="6">
        <v>1229.75</v>
      </c>
      <c r="K2888" s="4">
        <v>0.78100000000000003</v>
      </c>
      <c r="L2888" s="4" t="s">
        <v>19</v>
      </c>
      <c r="M2888" s="4">
        <f>Inventory[[#This Row],[Daily_Demand]]*Inventory[[#This Row],[Lead_Time_Days]]</f>
        <v>1323</v>
      </c>
      <c r="N2888" s="4">
        <f>MAX(0, Inventory[[#This Row],[Demand_Duration_Lead_time]]+Inventory[[#This Row],[Safety_Stock]]-Inventory[[#This Row],[Current_Inventory]])</f>
        <v>1138</v>
      </c>
      <c r="O28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88" s="8">
        <f>Inventory[[#This Row],[Current_Inventory]]*Inventory[[#This Row],[Unit_Cost]]</f>
        <v>339411</v>
      </c>
      <c r="Q2888" t="str">
        <f>IF(Inventory[[#This Row],[Stockout_Risk_Score]] &gt;= 0.8, "Critical",
   IF(Inventory[[#This Row],[Stockout_Risk_Score]] &gt;= 0.6, "High",
      IF(Inventory[[#This Row],[Stockout_Risk_Score]] &gt;= 0.3, "Medium", "Low")
   )
)</f>
        <v>High</v>
      </c>
      <c r="R2888">
        <f>Inventory[[#This Row],[Lead_Time_Days]]*0.8</f>
        <v>5.6000000000000005</v>
      </c>
      <c r="S2888">
        <f>MAX(0,Inventory[[#This Row],[Daily_Demand]]*Inventory[[#This Row],[Adj_Lead_Time]]+Inventory[[#This Row],[Safety_Stock]]-Inventory[[#This Row],[Current_Inventory]])</f>
        <v>873.40000000000009</v>
      </c>
    </row>
    <row r="2889" spans="1:19" x14ac:dyDescent="0.25">
      <c r="A2889">
        <v>2888</v>
      </c>
      <c r="B2889" t="s">
        <v>2910</v>
      </c>
      <c r="C2889" s="4" t="s">
        <v>41</v>
      </c>
      <c r="D2889" t="s">
        <v>14</v>
      </c>
      <c r="E2889" s="4">
        <v>148</v>
      </c>
      <c r="F2889" s="4">
        <v>9</v>
      </c>
      <c r="G2889" s="4">
        <v>281</v>
      </c>
      <c r="H2889" s="4">
        <v>164</v>
      </c>
      <c r="I2889" s="4">
        <v>310</v>
      </c>
      <c r="J2889" s="6">
        <v>1238.46</v>
      </c>
      <c r="K2889" s="4">
        <v>0.52900000000000003</v>
      </c>
      <c r="L2889" s="4" t="s">
        <v>19</v>
      </c>
      <c r="M2889" s="4">
        <f>Inventory[[#This Row],[Daily_Demand]]*Inventory[[#This Row],[Lead_Time_Days]]</f>
        <v>1332</v>
      </c>
      <c r="N2889" s="4">
        <f>MAX(0, Inventory[[#This Row],[Demand_Duration_Lead_time]]+Inventory[[#This Row],[Safety_Stock]]-Inventory[[#This Row],[Current_Inventory]])</f>
        <v>1215</v>
      </c>
      <c r="O28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89" s="8">
        <f>Inventory[[#This Row],[Current_Inventory]]*Inventory[[#This Row],[Unit_Cost]]</f>
        <v>348007.26</v>
      </c>
      <c r="Q2889" t="str">
        <f>IF(Inventory[[#This Row],[Stockout_Risk_Score]] &gt;= 0.8, "Critical",
   IF(Inventory[[#This Row],[Stockout_Risk_Score]] &gt;= 0.6, "High",
      IF(Inventory[[#This Row],[Stockout_Risk_Score]] &gt;= 0.3, "Medium", "Low")
   )
)</f>
        <v>Medium</v>
      </c>
      <c r="R2889">
        <f>Inventory[[#This Row],[Lead_Time_Days]]*0.8</f>
        <v>7.2</v>
      </c>
      <c r="S2889">
        <f>MAX(0,Inventory[[#This Row],[Daily_Demand]]*Inventory[[#This Row],[Adj_Lead_Time]]+Inventory[[#This Row],[Safety_Stock]]-Inventory[[#This Row],[Current_Inventory]])</f>
        <v>948.60000000000014</v>
      </c>
    </row>
    <row r="2890" spans="1:19" x14ac:dyDescent="0.25">
      <c r="A2890">
        <v>2889</v>
      </c>
      <c r="B2890" t="s">
        <v>2911</v>
      </c>
      <c r="C2890" s="4" t="s">
        <v>21</v>
      </c>
      <c r="D2890" t="s">
        <v>18</v>
      </c>
      <c r="E2890" s="4">
        <v>126</v>
      </c>
      <c r="F2890" s="4">
        <v>3</v>
      </c>
      <c r="G2890" s="4">
        <v>712</v>
      </c>
      <c r="H2890" s="4">
        <v>56</v>
      </c>
      <c r="I2890" s="4">
        <v>129</v>
      </c>
      <c r="J2890" s="6">
        <v>1573.8</v>
      </c>
      <c r="K2890" s="4">
        <v>0.121</v>
      </c>
      <c r="L2890" s="4" t="s">
        <v>27</v>
      </c>
      <c r="M2890" s="4">
        <f>Inventory[[#This Row],[Daily_Demand]]*Inventory[[#This Row],[Lead_Time_Days]]</f>
        <v>378</v>
      </c>
      <c r="N2890" s="4">
        <f>MAX(0, Inventory[[#This Row],[Demand_Duration_Lead_time]]+Inventory[[#This Row],[Safety_Stock]]-Inventory[[#This Row],[Current_Inventory]])</f>
        <v>0</v>
      </c>
      <c r="O28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90" s="8">
        <f>Inventory[[#This Row],[Current_Inventory]]*Inventory[[#This Row],[Unit_Cost]]</f>
        <v>1120545.5999999999</v>
      </c>
      <c r="Q2890" t="str">
        <f>IF(Inventory[[#This Row],[Stockout_Risk_Score]] &gt;= 0.8, "Critical",
   IF(Inventory[[#This Row],[Stockout_Risk_Score]] &gt;= 0.6, "High",
      IF(Inventory[[#This Row],[Stockout_Risk_Score]] &gt;= 0.3, "Medium", "Low")
   )
)</f>
        <v>Low</v>
      </c>
      <c r="R2890">
        <f>Inventory[[#This Row],[Lead_Time_Days]]*0.8</f>
        <v>2.4000000000000004</v>
      </c>
      <c r="S2890">
        <f>MAX(0,Inventory[[#This Row],[Daily_Demand]]*Inventory[[#This Row],[Adj_Lead_Time]]+Inventory[[#This Row],[Safety_Stock]]-Inventory[[#This Row],[Current_Inventory]])</f>
        <v>0</v>
      </c>
    </row>
    <row r="2891" spans="1:19" x14ac:dyDescent="0.25">
      <c r="A2891">
        <v>2890</v>
      </c>
      <c r="B2891" t="s">
        <v>2912</v>
      </c>
      <c r="C2891" s="4" t="s">
        <v>21</v>
      </c>
      <c r="D2891" t="s">
        <v>18</v>
      </c>
      <c r="E2891" s="4">
        <v>32</v>
      </c>
      <c r="F2891" s="4">
        <v>10</v>
      </c>
      <c r="G2891" s="4">
        <v>449</v>
      </c>
      <c r="H2891" s="4">
        <v>203</v>
      </c>
      <c r="I2891" s="4">
        <v>155</v>
      </c>
      <c r="J2891" s="6">
        <v>1654.78</v>
      </c>
      <c r="K2891" s="4">
        <v>0.93400000000000005</v>
      </c>
      <c r="L2891" s="4" t="s">
        <v>15</v>
      </c>
      <c r="M2891" s="4">
        <f>Inventory[[#This Row],[Daily_Demand]]*Inventory[[#This Row],[Lead_Time_Days]]</f>
        <v>320</v>
      </c>
      <c r="N2891" s="4">
        <f>MAX(0, Inventory[[#This Row],[Demand_Duration_Lead_time]]+Inventory[[#This Row],[Safety_Stock]]-Inventory[[#This Row],[Current_Inventory]])</f>
        <v>74</v>
      </c>
      <c r="O28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91" s="8">
        <f>Inventory[[#This Row],[Current_Inventory]]*Inventory[[#This Row],[Unit_Cost]]</f>
        <v>742996.22</v>
      </c>
      <c r="Q2891" t="str">
        <f>IF(Inventory[[#This Row],[Stockout_Risk_Score]] &gt;= 0.8, "Critical",
   IF(Inventory[[#This Row],[Stockout_Risk_Score]] &gt;= 0.6, "High",
      IF(Inventory[[#This Row],[Stockout_Risk_Score]] &gt;= 0.3, "Medium", "Low")
   )
)</f>
        <v>Critical</v>
      </c>
      <c r="R2891">
        <f>Inventory[[#This Row],[Lead_Time_Days]]*0.8</f>
        <v>8</v>
      </c>
      <c r="S2891">
        <f>MAX(0,Inventory[[#This Row],[Daily_Demand]]*Inventory[[#This Row],[Adj_Lead_Time]]+Inventory[[#This Row],[Safety_Stock]]-Inventory[[#This Row],[Current_Inventory]])</f>
        <v>10</v>
      </c>
    </row>
    <row r="2892" spans="1:19" x14ac:dyDescent="0.25">
      <c r="A2892">
        <v>2891</v>
      </c>
      <c r="B2892" t="s">
        <v>2913</v>
      </c>
      <c r="C2892" s="4" t="s">
        <v>17</v>
      </c>
      <c r="D2892" t="s">
        <v>18</v>
      </c>
      <c r="E2892" s="4">
        <v>90</v>
      </c>
      <c r="F2892" s="4">
        <v>8</v>
      </c>
      <c r="G2892" s="4">
        <v>526</v>
      </c>
      <c r="H2892" s="4">
        <v>233</v>
      </c>
      <c r="I2892" s="4">
        <v>60</v>
      </c>
      <c r="J2892" s="6">
        <v>103.1</v>
      </c>
      <c r="K2892" s="4">
        <v>0.84499999999999997</v>
      </c>
      <c r="L2892" s="4" t="s">
        <v>15</v>
      </c>
      <c r="M2892" s="4">
        <f>Inventory[[#This Row],[Daily_Demand]]*Inventory[[#This Row],[Lead_Time_Days]]</f>
        <v>720</v>
      </c>
      <c r="N2892" s="4">
        <f>MAX(0, Inventory[[#This Row],[Demand_Duration_Lead_time]]+Inventory[[#This Row],[Safety_Stock]]-Inventory[[#This Row],[Current_Inventory]])</f>
        <v>427</v>
      </c>
      <c r="O28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92" s="8">
        <f>Inventory[[#This Row],[Current_Inventory]]*Inventory[[#This Row],[Unit_Cost]]</f>
        <v>54230.6</v>
      </c>
      <c r="Q2892" t="str">
        <f>IF(Inventory[[#This Row],[Stockout_Risk_Score]] &gt;= 0.8, "Critical",
   IF(Inventory[[#This Row],[Stockout_Risk_Score]] &gt;= 0.6, "High",
      IF(Inventory[[#This Row],[Stockout_Risk_Score]] &gt;= 0.3, "Medium", "Low")
   )
)</f>
        <v>Critical</v>
      </c>
      <c r="R2892">
        <f>Inventory[[#This Row],[Lead_Time_Days]]*0.8</f>
        <v>6.4</v>
      </c>
      <c r="S2892">
        <f>MAX(0,Inventory[[#This Row],[Daily_Demand]]*Inventory[[#This Row],[Adj_Lead_Time]]+Inventory[[#This Row],[Safety_Stock]]-Inventory[[#This Row],[Current_Inventory]])</f>
        <v>283</v>
      </c>
    </row>
    <row r="2893" spans="1:19" x14ac:dyDescent="0.25">
      <c r="A2893">
        <v>2892</v>
      </c>
      <c r="B2893" t="s">
        <v>2914</v>
      </c>
      <c r="C2893" s="4" t="s">
        <v>13</v>
      </c>
      <c r="D2893" t="s">
        <v>22</v>
      </c>
      <c r="E2893" s="4">
        <v>86</v>
      </c>
      <c r="F2893" s="4">
        <v>14</v>
      </c>
      <c r="G2893" s="4">
        <v>85</v>
      </c>
      <c r="H2893" s="4">
        <v>246</v>
      </c>
      <c r="I2893" s="4">
        <v>257</v>
      </c>
      <c r="J2893" s="6">
        <v>1480.05</v>
      </c>
      <c r="K2893" s="4">
        <v>0.14099999999999999</v>
      </c>
      <c r="L2893" s="4" t="s">
        <v>27</v>
      </c>
      <c r="M2893" s="4">
        <f>Inventory[[#This Row],[Daily_Demand]]*Inventory[[#This Row],[Lead_Time_Days]]</f>
        <v>1204</v>
      </c>
      <c r="N2893" s="4">
        <f>MAX(0, Inventory[[#This Row],[Demand_Duration_Lead_time]]+Inventory[[#This Row],[Safety_Stock]]-Inventory[[#This Row],[Current_Inventory]])</f>
        <v>1365</v>
      </c>
      <c r="O28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93" s="8">
        <f>Inventory[[#This Row],[Current_Inventory]]*Inventory[[#This Row],[Unit_Cost]]</f>
        <v>125804.25</v>
      </c>
      <c r="Q2893" t="str">
        <f>IF(Inventory[[#This Row],[Stockout_Risk_Score]] &gt;= 0.8, "Critical",
   IF(Inventory[[#This Row],[Stockout_Risk_Score]] &gt;= 0.6, "High",
      IF(Inventory[[#This Row],[Stockout_Risk_Score]] &gt;= 0.3, "Medium", "Low")
   )
)</f>
        <v>Low</v>
      </c>
      <c r="R2893">
        <f>Inventory[[#This Row],[Lead_Time_Days]]*0.8</f>
        <v>11.200000000000001</v>
      </c>
      <c r="S2893">
        <f>MAX(0,Inventory[[#This Row],[Daily_Demand]]*Inventory[[#This Row],[Adj_Lead_Time]]+Inventory[[#This Row],[Safety_Stock]]-Inventory[[#This Row],[Current_Inventory]])</f>
        <v>1124.2</v>
      </c>
    </row>
    <row r="2894" spans="1:19" x14ac:dyDescent="0.25">
      <c r="A2894">
        <v>2893</v>
      </c>
      <c r="B2894" t="s">
        <v>2915</v>
      </c>
      <c r="C2894" s="4" t="s">
        <v>41</v>
      </c>
      <c r="D2894" t="s">
        <v>22</v>
      </c>
      <c r="E2894" s="4">
        <v>26</v>
      </c>
      <c r="F2894" s="4">
        <v>3</v>
      </c>
      <c r="G2894" s="4">
        <v>692</v>
      </c>
      <c r="H2894" s="4">
        <v>289</v>
      </c>
      <c r="I2894" s="4">
        <v>179</v>
      </c>
      <c r="J2894" s="6">
        <v>1578.44</v>
      </c>
      <c r="K2894" s="4">
        <v>5.7000000000000002E-2</v>
      </c>
      <c r="L2894" s="4" t="s">
        <v>27</v>
      </c>
      <c r="M2894" s="4">
        <f>Inventory[[#This Row],[Daily_Demand]]*Inventory[[#This Row],[Lead_Time_Days]]</f>
        <v>78</v>
      </c>
      <c r="N2894" s="4">
        <f>MAX(0, Inventory[[#This Row],[Demand_Duration_Lead_time]]+Inventory[[#This Row],[Safety_Stock]]-Inventory[[#This Row],[Current_Inventory]])</f>
        <v>0</v>
      </c>
      <c r="O28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94" s="8">
        <f>Inventory[[#This Row],[Current_Inventory]]*Inventory[[#This Row],[Unit_Cost]]</f>
        <v>1092280.48</v>
      </c>
      <c r="Q2894" t="str">
        <f>IF(Inventory[[#This Row],[Stockout_Risk_Score]] &gt;= 0.8, "Critical",
   IF(Inventory[[#This Row],[Stockout_Risk_Score]] &gt;= 0.6, "High",
      IF(Inventory[[#This Row],[Stockout_Risk_Score]] &gt;= 0.3, "Medium", "Low")
   )
)</f>
        <v>Low</v>
      </c>
      <c r="R2894">
        <f>Inventory[[#This Row],[Lead_Time_Days]]*0.8</f>
        <v>2.4000000000000004</v>
      </c>
      <c r="S2894">
        <f>MAX(0,Inventory[[#This Row],[Daily_Demand]]*Inventory[[#This Row],[Adj_Lead_Time]]+Inventory[[#This Row],[Safety_Stock]]-Inventory[[#This Row],[Current_Inventory]])</f>
        <v>0</v>
      </c>
    </row>
    <row r="2895" spans="1:19" x14ac:dyDescent="0.25">
      <c r="A2895">
        <v>2894</v>
      </c>
      <c r="B2895" t="s">
        <v>2916</v>
      </c>
      <c r="C2895" s="4" t="s">
        <v>17</v>
      </c>
      <c r="D2895" t="s">
        <v>14</v>
      </c>
      <c r="E2895" s="4">
        <v>45</v>
      </c>
      <c r="F2895" s="4">
        <v>12</v>
      </c>
      <c r="G2895" s="4">
        <v>598</v>
      </c>
      <c r="H2895" s="4">
        <v>19</v>
      </c>
      <c r="I2895" s="4">
        <v>220</v>
      </c>
      <c r="J2895" s="6">
        <v>1415.84</v>
      </c>
      <c r="K2895" s="4">
        <v>0.53600000000000003</v>
      </c>
      <c r="L2895" s="4" t="s">
        <v>27</v>
      </c>
      <c r="M2895" s="4">
        <f>Inventory[[#This Row],[Daily_Demand]]*Inventory[[#This Row],[Lead_Time_Days]]</f>
        <v>540</v>
      </c>
      <c r="N2895" s="4">
        <f>MAX(0, Inventory[[#This Row],[Demand_Duration_Lead_time]]+Inventory[[#This Row],[Safety_Stock]]-Inventory[[#This Row],[Current_Inventory]])</f>
        <v>0</v>
      </c>
      <c r="O28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95" s="8">
        <f>Inventory[[#This Row],[Current_Inventory]]*Inventory[[#This Row],[Unit_Cost]]</f>
        <v>846672.32</v>
      </c>
      <c r="Q2895" t="str">
        <f>IF(Inventory[[#This Row],[Stockout_Risk_Score]] &gt;= 0.8, "Critical",
   IF(Inventory[[#This Row],[Stockout_Risk_Score]] &gt;= 0.6, "High",
      IF(Inventory[[#This Row],[Stockout_Risk_Score]] &gt;= 0.3, "Medium", "Low")
   )
)</f>
        <v>Medium</v>
      </c>
      <c r="R2895">
        <f>Inventory[[#This Row],[Lead_Time_Days]]*0.8</f>
        <v>9.6000000000000014</v>
      </c>
      <c r="S2895">
        <f>MAX(0,Inventory[[#This Row],[Daily_Demand]]*Inventory[[#This Row],[Adj_Lead_Time]]+Inventory[[#This Row],[Safety_Stock]]-Inventory[[#This Row],[Current_Inventory]])</f>
        <v>0</v>
      </c>
    </row>
    <row r="2896" spans="1:19" x14ac:dyDescent="0.25">
      <c r="A2896">
        <v>2895</v>
      </c>
      <c r="B2896" t="s">
        <v>2917</v>
      </c>
      <c r="C2896" s="4" t="s">
        <v>17</v>
      </c>
      <c r="D2896" t="s">
        <v>18</v>
      </c>
      <c r="E2896" s="4">
        <v>80</v>
      </c>
      <c r="F2896" s="4">
        <v>6</v>
      </c>
      <c r="G2896" s="4">
        <v>631</v>
      </c>
      <c r="H2896" s="4">
        <v>161</v>
      </c>
      <c r="I2896" s="4">
        <v>82</v>
      </c>
      <c r="J2896" s="6">
        <v>1441.71</v>
      </c>
      <c r="K2896" s="4">
        <v>0.28399999999999997</v>
      </c>
      <c r="L2896" s="4" t="s">
        <v>15</v>
      </c>
      <c r="M2896" s="4">
        <f>Inventory[[#This Row],[Daily_Demand]]*Inventory[[#This Row],[Lead_Time_Days]]</f>
        <v>480</v>
      </c>
      <c r="N2896" s="4">
        <f>MAX(0, Inventory[[#This Row],[Demand_Duration_Lead_time]]+Inventory[[#This Row],[Safety_Stock]]-Inventory[[#This Row],[Current_Inventory]])</f>
        <v>10</v>
      </c>
      <c r="O28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96" s="8">
        <f>Inventory[[#This Row],[Current_Inventory]]*Inventory[[#This Row],[Unit_Cost]]</f>
        <v>909719.01</v>
      </c>
      <c r="Q2896" t="str">
        <f>IF(Inventory[[#This Row],[Stockout_Risk_Score]] &gt;= 0.8, "Critical",
   IF(Inventory[[#This Row],[Stockout_Risk_Score]] &gt;= 0.6, "High",
      IF(Inventory[[#This Row],[Stockout_Risk_Score]] &gt;= 0.3, "Medium", "Low")
   )
)</f>
        <v>Low</v>
      </c>
      <c r="R2896">
        <f>Inventory[[#This Row],[Lead_Time_Days]]*0.8</f>
        <v>4.8000000000000007</v>
      </c>
      <c r="S2896">
        <f>MAX(0,Inventory[[#This Row],[Daily_Demand]]*Inventory[[#This Row],[Adj_Lead_Time]]+Inventory[[#This Row],[Safety_Stock]]-Inventory[[#This Row],[Current_Inventory]])</f>
        <v>0</v>
      </c>
    </row>
    <row r="2897" spans="1:19" x14ac:dyDescent="0.25">
      <c r="A2897">
        <v>2896</v>
      </c>
      <c r="B2897" t="s">
        <v>2918</v>
      </c>
      <c r="C2897" s="4" t="s">
        <v>41</v>
      </c>
      <c r="D2897" t="s">
        <v>22</v>
      </c>
      <c r="E2897" s="4">
        <v>151</v>
      </c>
      <c r="F2897" s="4">
        <v>6</v>
      </c>
      <c r="G2897" s="4">
        <v>608</v>
      </c>
      <c r="H2897" s="4">
        <v>113</v>
      </c>
      <c r="I2897" s="4">
        <v>73</v>
      </c>
      <c r="J2897" s="6">
        <v>130.74</v>
      </c>
      <c r="K2897" s="4">
        <v>0.28299999999999997</v>
      </c>
      <c r="L2897" s="4" t="s">
        <v>19</v>
      </c>
      <c r="M2897" s="4">
        <f>Inventory[[#This Row],[Daily_Demand]]*Inventory[[#This Row],[Lead_Time_Days]]</f>
        <v>906</v>
      </c>
      <c r="N2897" s="4">
        <f>MAX(0, Inventory[[#This Row],[Demand_Duration_Lead_time]]+Inventory[[#This Row],[Safety_Stock]]-Inventory[[#This Row],[Current_Inventory]])</f>
        <v>411</v>
      </c>
      <c r="O28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97" s="8">
        <f>Inventory[[#This Row],[Current_Inventory]]*Inventory[[#This Row],[Unit_Cost]]</f>
        <v>79489.920000000013</v>
      </c>
      <c r="Q2897" t="str">
        <f>IF(Inventory[[#This Row],[Stockout_Risk_Score]] &gt;= 0.8, "Critical",
   IF(Inventory[[#This Row],[Stockout_Risk_Score]] &gt;= 0.6, "High",
      IF(Inventory[[#This Row],[Stockout_Risk_Score]] &gt;= 0.3, "Medium", "Low")
   )
)</f>
        <v>Low</v>
      </c>
      <c r="R2897">
        <f>Inventory[[#This Row],[Lead_Time_Days]]*0.8</f>
        <v>4.8000000000000007</v>
      </c>
      <c r="S2897">
        <f>MAX(0,Inventory[[#This Row],[Daily_Demand]]*Inventory[[#This Row],[Adj_Lead_Time]]+Inventory[[#This Row],[Safety_Stock]]-Inventory[[#This Row],[Current_Inventory]])</f>
        <v>229.80000000000007</v>
      </c>
    </row>
    <row r="2898" spans="1:19" x14ac:dyDescent="0.25">
      <c r="A2898">
        <v>2897</v>
      </c>
      <c r="B2898" t="s">
        <v>2919</v>
      </c>
      <c r="C2898" s="4" t="s">
        <v>41</v>
      </c>
      <c r="D2898" t="s">
        <v>18</v>
      </c>
      <c r="E2898" s="4">
        <v>93</v>
      </c>
      <c r="F2898" s="4">
        <v>8</v>
      </c>
      <c r="G2898" s="4">
        <v>54</v>
      </c>
      <c r="H2898" s="4">
        <v>133</v>
      </c>
      <c r="I2898" s="4">
        <v>246</v>
      </c>
      <c r="J2898" s="6">
        <v>911.98</v>
      </c>
      <c r="K2898" s="4">
        <v>8.6999999999999994E-2</v>
      </c>
      <c r="L2898" s="4" t="s">
        <v>15</v>
      </c>
      <c r="M2898" s="4">
        <f>Inventory[[#This Row],[Daily_Demand]]*Inventory[[#This Row],[Lead_Time_Days]]</f>
        <v>744</v>
      </c>
      <c r="N2898" s="4">
        <f>MAX(0, Inventory[[#This Row],[Demand_Duration_Lead_time]]+Inventory[[#This Row],[Safety_Stock]]-Inventory[[#This Row],[Current_Inventory]])</f>
        <v>823</v>
      </c>
      <c r="O28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898" s="8">
        <f>Inventory[[#This Row],[Current_Inventory]]*Inventory[[#This Row],[Unit_Cost]]</f>
        <v>49246.92</v>
      </c>
      <c r="Q2898" t="str">
        <f>IF(Inventory[[#This Row],[Stockout_Risk_Score]] &gt;= 0.8, "Critical",
   IF(Inventory[[#This Row],[Stockout_Risk_Score]] &gt;= 0.6, "High",
      IF(Inventory[[#This Row],[Stockout_Risk_Score]] &gt;= 0.3, "Medium", "Low")
   )
)</f>
        <v>Low</v>
      </c>
      <c r="R2898">
        <f>Inventory[[#This Row],[Lead_Time_Days]]*0.8</f>
        <v>6.4</v>
      </c>
      <c r="S2898">
        <f>MAX(0,Inventory[[#This Row],[Daily_Demand]]*Inventory[[#This Row],[Adj_Lead_Time]]+Inventory[[#This Row],[Safety_Stock]]-Inventory[[#This Row],[Current_Inventory]])</f>
        <v>674.2</v>
      </c>
    </row>
    <row r="2899" spans="1:19" x14ac:dyDescent="0.25">
      <c r="A2899">
        <v>2898</v>
      </c>
      <c r="B2899" t="s">
        <v>2920</v>
      </c>
      <c r="C2899" s="4" t="s">
        <v>21</v>
      </c>
      <c r="D2899" t="s">
        <v>22</v>
      </c>
      <c r="E2899" s="4">
        <v>182</v>
      </c>
      <c r="F2899" s="4">
        <v>14</v>
      </c>
      <c r="G2899" s="4">
        <v>576</v>
      </c>
      <c r="H2899" s="4">
        <v>194</v>
      </c>
      <c r="I2899" s="4">
        <v>95</v>
      </c>
      <c r="J2899" s="6">
        <v>1645.45</v>
      </c>
      <c r="K2899" s="4">
        <v>0.95299999999999996</v>
      </c>
      <c r="L2899" s="4" t="s">
        <v>15</v>
      </c>
      <c r="M2899" s="4">
        <f>Inventory[[#This Row],[Daily_Demand]]*Inventory[[#This Row],[Lead_Time_Days]]</f>
        <v>2548</v>
      </c>
      <c r="N2899" s="4">
        <f>MAX(0, Inventory[[#This Row],[Demand_Duration_Lead_time]]+Inventory[[#This Row],[Safety_Stock]]-Inventory[[#This Row],[Current_Inventory]])</f>
        <v>2166</v>
      </c>
      <c r="O28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899" s="8">
        <f>Inventory[[#This Row],[Current_Inventory]]*Inventory[[#This Row],[Unit_Cost]]</f>
        <v>947779.20000000007</v>
      </c>
      <c r="Q2899" t="str">
        <f>IF(Inventory[[#This Row],[Stockout_Risk_Score]] &gt;= 0.8, "Critical",
   IF(Inventory[[#This Row],[Stockout_Risk_Score]] &gt;= 0.6, "High",
      IF(Inventory[[#This Row],[Stockout_Risk_Score]] &gt;= 0.3, "Medium", "Low")
   )
)</f>
        <v>Critical</v>
      </c>
      <c r="R2899">
        <f>Inventory[[#This Row],[Lead_Time_Days]]*0.8</f>
        <v>11.200000000000001</v>
      </c>
      <c r="S2899">
        <f>MAX(0,Inventory[[#This Row],[Daily_Demand]]*Inventory[[#This Row],[Adj_Lead_Time]]+Inventory[[#This Row],[Safety_Stock]]-Inventory[[#This Row],[Current_Inventory]])</f>
        <v>1656.4</v>
      </c>
    </row>
    <row r="2900" spans="1:19" x14ac:dyDescent="0.25">
      <c r="A2900">
        <v>2899</v>
      </c>
      <c r="B2900" t="s">
        <v>2921</v>
      </c>
      <c r="C2900" s="4" t="s">
        <v>13</v>
      </c>
      <c r="D2900" t="s">
        <v>22</v>
      </c>
      <c r="E2900" s="4">
        <v>63</v>
      </c>
      <c r="F2900" s="4">
        <v>6</v>
      </c>
      <c r="G2900" s="4">
        <v>681</v>
      </c>
      <c r="H2900" s="4">
        <v>299</v>
      </c>
      <c r="I2900" s="4">
        <v>323</v>
      </c>
      <c r="J2900" s="6">
        <v>1871.31</v>
      </c>
      <c r="K2900" s="4">
        <v>0.83</v>
      </c>
      <c r="L2900" s="4" t="s">
        <v>27</v>
      </c>
      <c r="M2900" s="4">
        <f>Inventory[[#This Row],[Daily_Demand]]*Inventory[[#This Row],[Lead_Time_Days]]</f>
        <v>378</v>
      </c>
      <c r="N2900" s="4">
        <f>MAX(0, Inventory[[#This Row],[Demand_Duration_Lead_time]]+Inventory[[#This Row],[Safety_Stock]]-Inventory[[#This Row],[Current_Inventory]])</f>
        <v>0</v>
      </c>
      <c r="O29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00" s="8">
        <f>Inventory[[#This Row],[Current_Inventory]]*Inventory[[#This Row],[Unit_Cost]]</f>
        <v>1274362.1099999999</v>
      </c>
      <c r="Q2900" t="str">
        <f>IF(Inventory[[#This Row],[Stockout_Risk_Score]] &gt;= 0.8, "Critical",
   IF(Inventory[[#This Row],[Stockout_Risk_Score]] &gt;= 0.6, "High",
      IF(Inventory[[#This Row],[Stockout_Risk_Score]] &gt;= 0.3, "Medium", "Low")
   )
)</f>
        <v>Critical</v>
      </c>
      <c r="R2900">
        <f>Inventory[[#This Row],[Lead_Time_Days]]*0.8</f>
        <v>4.8000000000000007</v>
      </c>
      <c r="S2900">
        <f>MAX(0,Inventory[[#This Row],[Daily_Demand]]*Inventory[[#This Row],[Adj_Lead_Time]]+Inventory[[#This Row],[Safety_Stock]]-Inventory[[#This Row],[Current_Inventory]])</f>
        <v>0</v>
      </c>
    </row>
    <row r="2901" spans="1:19" x14ac:dyDescent="0.25">
      <c r="A2901">
        <v>2900</v>
      </c>
      <c r="B2901" t="s">
        <v>2922</v>
      </c>
      <c r="C2901" s="4" t="s">
        <v>13</v>
      </c>
      <c r="D2901" t="s">
        <v>14</v>
      </c>
      <c r="E2901" s="4">
        <v>73</v>
      </c>
      <c r="F2901" s="4">
        <v>12</v>
      </c>
      <c r="G2901" s="4">
        <v>510</v>
      </c>
      <c r="H2901" s="4">
        <v>50</v>
      </c>
      <c r="I2901" s="4">
        <v>280</v>
      </c>
      <c r="J2901" s="6">
        <v>497.46</v>
      </c>
      <c r="K2901" s="4">
        <v>0.114</v>
      </c>
      <c r="L2901" s="4" t="s">
        <v>27</v>
      </c>
      <c r="M2901" s="4">
        <f>Inventory[[#This Row],[Daily_Demand]]*Inventory[[#This Row],[Lead_Time_Days]]</f>
        <v>876</v>
      </c>
      <c r="N2901" s="4">
        <f>MAX(0, Inventory[[#This Row],[Demand_Duration_Lead_time]]+Inventory[[#This Row],[Safety_Stock]]-Inventory[[#This Row],[Current_Inventory]])</f>
        <v>416</v>
      </c>
      <c r="O29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01" s="8">
        <f>Inventory[[#This Row],[Current_Inventory]]*Inventory[[#This Row],[Unit_Cost]]</f>
        <v>253704.59999999998</v>
      </c>
      <c r="Q2901" t="str">
        <f>IF(Inventory[[#This Row],[Stockout_Risk_Score]] &gt;= 0.8, "Critical",
   IF(Inventory[[#This Row],[Stockout_Risk_Score]] &gt;= 0.6, "High",
      IF(Inventory[[#This Row],[Stockout_Risk_Score]] &gt;= 0.3, "Medium", "Low")
   )
)</f>
        <v>Low</v>
      </c>
      <c r="R2901">
        <f>Inventory[[#This Row],[Lead_Time_Days]]*0.8</f>
        <v>9.6000000000000014</v>
      </c>
      <c r="S2901">
        <f>MAX(0,Inventory[[#This Row],[Daily_Demand]]*Inventory[[#This Row],[Adj_Lead_Time]]+Inventory[[#This Row],[Safety_Stock]]-Inventory[[#This Row],[Current_Inventory]])</f>
        <v>240.80000000000007</v>
      </c>
    </row>
    <row r="2902" spans="1:19" x14ac:dyDescent="0.25">
      <c r="A2902">
        <v>2901</v>
      </c>
      <c r="B2902" t="s">
        <v>2923</v>
      </c>
      <c r="C2902" s="4" t="s">
        <v>41</v>
      </c>
      <c r="D2902" t="s">
        <v>14</v>
      </c>
      <c r="E2902" s="4">
        <v>166</v>
      </c>
      <c r="F2902" s="4">
        <v>7</v>
      </c>
      <c r="G2902" s="4">
        <v>599</v>
      </c>
      <c r="H2902" s="4">
        <v>20</v>
      </c>
      <c r="I2902" s="4">
        <v>182</v>
      </c>
      <c r="J2902" s="6">
        <v>1179.43</v>
      </c>
      <c r="K2902" s="4">
        <v>0.877</v>
      </c>
      <c r="L2902" s="4" t="s">
        <v>27</v>
      </c>
      <c r="M2902" s="4">
        <f>Inventory[[#This Row],[Daily_Demand]]*Inventory[[#This Row],[Lead_Time_Days]]</f>
        <v>1162</v>
      </c>
      <c r="N2902" s="4">
        <f>MAX(0, Inventory[[#This Row],[Demand_Duration_Lead_time]]+Inventory[[#This Row],[Safety_Stock]]-Inventory[[#This Row],[Current_Inventory]])</f>
        <v>583</v>
      </c>
      <c r="O29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02" s="8">
        <f>Inventory[[#This Row],[Current_Inventory]]*Inventory[[#This Row],[Unit_Cost]]</f>
        <v>706478.57000000007</v>
      </c>
      <c r="Q2902" t="str">
        <f>IF(Inventory[[#This Row],[Stockout_Risk_Score]] &gt;= 0.8, "Critical",
   IF(Inventory[[#This Row],[Stockout_Risk_Score]] &gt;= 0.6, "High",
      IF(Inventory[[#This Row],[Stockout_Risk_Score]] &gt;= 0.3, "Medium", "Low")
   )
)</f>
        <v>Critical</v>
      </c>
      <c r="R2902">
        <f>Inventory[[#This Row],[Lead_Time_Days]]*0.8</f>
        <v>5.6000000000000005</v>
      </c>
      <c r="S2902">
        <f>MAX(0,Inventory[[#This Row],[Daily_Demand]]*Inventory[[#This Row],[Adj_Lead_Time]]+Inventory[[#This Row],[Safety_Stock]]-Inventory[[#This Row],[Current_Inventory]])</f>
        <v>350.60000000000014</v>
      </c>
    </row>
    <row r="2903" spans="1:19" x14ac:dyDescent="0.25">
      <c r="A2903">
        <v>2902</v>
      </c>
      <c r="B2903" t="s">
        <v>2924</v>
      </c>
      <c r="C2903" s="4" t="s">
        <v>26</v>
      </c>
      <c r="D2903" t="s">
        <v>22</v>
      </c>
      <c r="E2903" s="4">
        <v>171</v>
      </c>
      <c r="F2903" s="4">
        <v>10</v>
      </c>
      <c r="G2903" s="4">
        <v>273</v>
      </c>
      <c r="H2903" s="4">
        <v>227</v>
      </c>
      <c r="I2903" s="4">
        <v>313</v>
      </c>
      <c r="J2903" s="6">
        <v>1618.44</v>
      </c>
      <c r="K2903" s="4">
        <v>0.68300000000000005</v>
      </c>
      <c r="L2903" s="4" t="s">
        <v>15</v>
      </c>
      <c r="M2903" s="4">
        <f>Inventory[[#This Row],[Daily_Demand]]*Inventory[[#This Row],[Lead_Time_Days]]</f>
        <v>1710</v>
      </c>
      <c r="N2903" s="4">
        <f>MAX(0, Inventory[[#This Row],[Demand_Duration_Lead_time]]+Inventory[[#This Row],[Safety_Stock]]-Inventory[[#This Row],[Current_Inventory]])</f>
        <v>1664</v>
      </c>
      <c r="O29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03" s="8">
        <f>Inventory[[#This Row],[Current_Inventory]]*Inventory[[#This Row],[Unit_Cost]]</f>
        <v>441834.12</v>
      </c>
      <c r="Q2903" t="str">
        <f>IF(Inventory[[#This Row],[Stockout_Risk_Score]] &gt;= 0.8, "Critical",
   IF(Inventory[[#This Row],[Stockout_Risk_Score]] &gt;= 0.6, "High",
      IF(Inventory[[#This Row],[Stockout_Risk_Score]] &gt;= 0.3, "Medium", "Low")
   )
)</f>
        <v>High</v>
      </c>
      <c r="R2903">
        <f>Inventory[[#This Row],[Lead_Time_Days]]*0.8</f>
        <v>8</v>
      </c>
      <c r="S2903">
        <f>MAX(0,Inventory[[#This Row],[Daily_Demand]]*Inventory[[#This Row],[Adj_Lead_Time]]+Inventory[[#This Row],[Safety_Stock]]-Inventory[[#This Row],[Current_Inventory]])</f>
        <v>1322</v>
      </c>
    </row>
    <row r="2904" spans="1:19" x14ac:dyDescent="0.25">
      <c r="A2904">
        <v>2903</v>
      </c>
      <c r="B2904" t="s">
        <v>2925</v>
      </c>
      <c r="C2904" s="4" t="s">
        <v>17</v>
      </c>
      <c r="D2904" t="s">
        <v>14</v>
      </c>
      <c r="E2904" s="4">
        <v>127</v>
      </c>
      <c r="F2904" s="4">
        <v>4</v>
      </c>
      <c r="G2904" s="4">
        <v>36</v>
      </c>
      <c r="H2904" s="4">
        <v>10</v>
      </c>
      <c r="I2904" s="4">
        <v>134</v>
      </c>
      <c r="J2904" s="6">
        <v>1517.19</v>
      </c>
      <c r="K2904" s="4">
        <v>0.32500000000000001</v>
      </c>
      <c r="L2904" s="4" t="s">
        <v>27</v>
      </c>
      <c r="M2904" s="4">
        <f>Inventory[[#This Row],[Daily_Demand]]*Inventory[[#This Row],[Lead_Time_Days]]</f>
        <v>508</v>
      </c>
      <c r="N2904" s="4">
        <f>MAX(0, Inventory[[#This Row],[Demand_Duration_Lead_time]]+Inventory[[#This Row],[Safety_Stock]]-Inventory[[#This Row],[Current_Inventory]])</f>
        <v>482</v>
      </c>
      <c r="O29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04" s="8">
        <f>Inventory[[#This Row],[Current_Inventory]]*Inventory[[#This Row],[Unit_Cost]]</f>
        <v>54618.840000000004</v>
      </c>
      <c r="Q2904" t="str">
        <f>IF(Inventory[[#This Row],[Stockout_Risk_Score]] &gt;= 0.8, "Critical",
   IF(Inventory[[#This Row],[Stockout_Risk_Score]] &gt;= 0.6, "High",
      IF(Inventory[[#This Row],[Stockout_Risk_Score]] &gt;= 0.3, "Medium", "Low")
   )
)</f>
        <v>Medium</v>
      </c>
      <c r="R2904">
        <f>Inventory[[#This Row],[Lead_Time_Days]]*0.8</f>
        <v>3.2</v>
      </c>
      <c r="S2904">
        <f>MAX(0,Inventory[[#This Row],[Daily_Demand]]*Inventory[[#This Row],[Adj_Lead_Time]]+Inventory[[#This Row],[Safety_Stock]]-Inventory[[#This Row],[Current_Inventory]])</f>
        <v>380.40000000000003</v>
      </c>
    </row>
    <row r="2905" spans="1:19" x14ac:dyDescent="0.25">
      <c r="A2905">
        <v>2904</v>
      </c>
      <c r="B2905" t="s">
        <v>2926</v>
      </c>
      <c r="C2905" s="4" t="s">
        <v>17</v>
      </c>
      <c r="D2905" t="s">
        <v>22</v>
      </c>
      <c r="E2905" s="4">
        <v>78</v>
      </c>
      <c r="F2905" s="4">
        <v>4</v>
      </c>
      <c r="G2905" s="4">
        <v>280</v>
      </c>
      <c r="H2905" s="4">
        <v>180</v>
      </c>
      <c r="I2905" s="4">
        <v>362</v>
      </c>
      <c r="J2905" s="6">
        <v>1256.8399999999999</v>
      </c>
      <c r="K2905" s="4">
        <v>0.871</v>
      </c>
      <c r="L2905" s="4" t="s">
        <v>27</v>
      </c>
      <c r="M2905" s="4">
        <f>Inventory[[#This Row],[Daily_Demand]]*Inventory[[#This Row],[Lead_Time_Days]]</f>
        <v>312</v>
      </c>
      <c r="N2905" s="4">
        <f>MAX(0, Inventory[[#This Row],[Demand_Duration_Lead_time]]+Inventory[[#This Row],[Safety_Stock]]-Inventory[[#This Row],[Current_Inventory]])</f>
        <v>212</v>
      </c>
      <c r="O29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05" s="8">
        <f>Inventory[[#This Row],[Current_Inventory]]*Inventory[[#This Row],[Unit_Cost]]</f>
        <v>351915.19999999995</v>
      </c>
      <c r="Q2905" t="str">
        <f>IF(Inventory[[#This Row],[Stockout_Risk_Score]] &gt;= 0.8, "Critical",
   IF(Inventory[[#This Row],[Stockout_Risk_Score]] &gt;= 0.6, "High",
      IF(Inventory[[#This Row],[Stockout_Risk_Score]] &gt;= 0.3, "Medium", "Low")
   )
)</f>
        <v>Critical</v>
      </c>
      <c r="R2905">
        <f>Inventory[[#This Row],[Lead_Time_Days]]*0.8</f>
        <v>3.2</v>
      </c>
      <c r="S2905">
        <f>MAX(0,Inventory[[#This Row],[Daily_Demand]]*Inventory[[#This Row],[Adj_Lead_Time]]+Inventory[[#This Row],[Safety_Stock]]-Inventory[[#This Row],[Current_Inventory]])</f>
        <v>149.60000000000002</v>
      </c>
    </row>
    <row r="2906" spans="1:19" x14ac:dyDescent="0.25">
      <c r="A2906">
        <v>2905</v>
      </c>
      <c r="B2906" t="s">
        <v>2927</v>
      </c>
      <c r="C2906" s="4" t="s">
        <v>41</v>
      </c>
      <c r="D2906" t="s">
        <v>22</v>
      </c>
      <c r="E2906" s="4">
        <v>11</v>
      </c>
      <c r="F2906" s="4">
        <v>9</v>
      </c>
      <c r="G2906" s="4">
        <v>744</v>
      </c>
      <c r="H2906" s="4">
        <v>291</v>
      </c>
      <c r="I2906" s="4">
        <v>54</v>
      </c>
      <c r="J2906" s="6">
        <v>86.45</v>
      </c>
      <c r="K2906" s="4">
        <v>0.59799999999999998</v>
      </c>
      <c r="L2906" s="4" t="s">
        <v>19</v>
      </c>
      <c r="M2906" s="4">
        <f>Inventory[[#This Row],[Daily_Demand]]*Inventory[[#This Row],[Lead_Time_Days]]</f>
        <v>99</v>
      </c>
      <c r="N2906" s="4">
        <f>MAX(0, Inventory[[#This Row],[Demand_Duration_Lead_time]]+Inventory[[#This Row],[Safety_Stock]]-Inventory[[#This Row],[Current_Inventory]])</f>
        <v>0</v>
      </c>
      <c r="O29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06" s="8">
        <f>Inventory[[#This Row],[Current_Inventory]]*Inventory[[#This Row],[Unit_Cost]]</f>
        <v>64318.8</v>
      </c>
      <c r="Q2906" t="str">
        <f>IF(Inventory[[#This Row],[Stockout_Risk_Score]] &gt;= 0.8, "Critical",
   IF(Inventory[[#This Row],[Stockout_Risk_Score]] &gt;= 0.6, "High",
      IF(Inventory[[#This Row],[Stockout_Risk_Score]] &gt;= 0.3, "Medium", "Low")
   )
)</f>
        <v>Medium</v>
      </c>
      <c r="R2906">
        <f>Inventory[[#This Row],[Lead_Time_Days]]*0.8</f>
        <v>7.2</v>
      </c>
      <c r="S2906">
        <f>MAX(0,Inventory[[#This Row],[Daily_Demand]]*Inventory[[#This Row],[Adj_Lead_Time]]+Inventory[[#This Row],[Safety_Stock]]-Inventory[[#This Row],[Current_Inventory]])</f>
        <v>0</v>
      </c>
    </row>
    <row r="2907" spans="1:19" x14ac:dyDescent="0.25">
      <c r="A2907">
        <v>2906</v>
      </c>
      <c r="B2907" t="s">
        <v>2928</v>
      </c>
      <c r="C2907" s="4" t="s">
        <v>26</v>
      </c>
      <c r="D2907" t="s">
        <v>18</v>
      </c>
      <c r="E2907" s="4">
        <v>105</v>
      </c>
      <c r="F2907" s="4">
        <v>11</v>
      </c>
      <c r="G2907" s="4">
        <v>275</v>
      </c>
      <c r="H2907" s="4">
        <v>62</v>
      </c>
      <c r="I2907" s="4">
        <v>318</v>
      </c>
      <c r="J2907" s="6">
        <v>1461.58</v>
      </c>
      <c r="K2907" s="4">
        <v>0.84899999999999998</v>
      </c>
      <c r="L2907" s="4" t="s">
        <v>19</v>
      </c>
      <c r="M2907" s="4">
        <f>Inventory[[#This Row],[Daily_Demand]]*Inventory[[#This Row],[Lead_Time_Days]]</f>
        <v>1155</v>
      </c>
      <c r="N2907" s="4">
        <f>MAX(0, Inventory[[#This Row],[Demand_Duration_Lead_time]]+Inventory[[#This Row],[Safety_Stock]]-Inventory[[#This Row],[Current_Inventory]])</f>
        <v>942</v>
      </c>
      <c r="O29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07" s="8">
        <f>Inventory[[#This Row],[Current_Inventory]]*Inventory[[#This Row],[Unit_Cost]]</f>
        <v>401934.5</v>
      </c>
      <c r="Q2907" t="str">
        <f>IF(Inventory[[#This Row],[Stockout_Risk_Score]] &gt;= 0.8, "Critical",
   IF(Inventory[[#This Row],[Stockout_Risk_Score]] &gt;= 0.6, "High",
      IF(Inventory[[#This Row],[Stockout_Risk_Score]] &gt;= 0.3, "Medium", "Low")
   )
)</f>
        <v>Critical</v>
      </c>
      <c r="R2907">
        <f>Inventory[[#This Row],[Lead_Time_Days]]*0.8</f>
        <v>8.8000000000000007</v>
      </c>
      <c r="S2907">
        <f>MAX(0,Inventory[[#This Row],[Daily_Demand]]*Inventory[[#This Row],[Adj_Lead_Time]]+Inventory[[#This Row],[Safety_Stock]]-Inventory[[#This Row],[Current_Inventory]])</f>
        <v>711.00000000000011</v>
      </c>
    </row>
    <row r="2908" spans="1:19" x14ac:dyDescent="0.25">
      <c r="A2908">
        <v>2907</v>
      </c>
      <c r="B2908" t="s">
        <v>2929</v>
      </c>
      <c r="C2908" s="4" t="s">
        <v>21</v>
      </c>
      <c r="D2908" t="s">
        <v>14</v>
      </c>
      <c r="E2908" s="4">
        <v>115</v>
      </c>
      <c r="F2908" s="4">
        <v>13</v>
      </c>
      <c r="G2908" s="4">
        <v>747</v>
      </c>
      <c r="H2908" s="4">
        <v>134</v>
      </c>
      <c r="I2908" s="4">
        <v>388</v>
      </c>
      <c r="J2908" s="6">
        <v>1557.82</v>
      </c>
      <c r="K2908" s="4">
        <v>0.46899999999999997</v>
      </c>
      <c r="L2908" s="4" t="s">
        <v>27</v>
      </c>
      <c r="M2908" s="4">
        <f>Inventory[[#This Row],[Daily_Demand]]*Inventory[[#This Row],[Lead_Time_Days]]</f>
        <v>1495</v>
      </c>
      <c r="N2908" s="4">
        <f>MAX(0, Inventory[[#This Row],[Demand_Duration_Lead_time]]+Inventory[[#This Row],[Safety_Stock]]-Inventory[[#This Row],[Current_Inventory]])</f>
        <v>882</v>
      </c>
      <c r="O29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08" s="8">
        <f>Inventory[[#This Row],[Current_Inventory]]*Inventory[[#This Row],[Unit_Cost]]</f>
        <v>1163691.54</v>
      </c>
      <c r="Q2908" t="str">
        <f>IF(Inventory[[#This Row],[Stockout_Risk_Score]] &gt;= 0.8, "Critical",
   IF(Inventory[[#This Row],[Stockout_Risk_Score]] &gt;= 0.6, "High",
      IF(Inventory[[#This Row],[Stockout_Risk_Score]] &gt;= 0.3, "Medium", "Low")
   )
)</f>
        <v>Medium</v>
      </c>
      <c r="R2908">
        <f>Inventory[[#This Row],[Lead_Time_Days]]*0.8</f>
        <v>10.4</v>
      </c>
      <c r="S2908">
        <f>MAX(0,Inventory[[#This Row],[Daily_Demand]]*Inventory[[#This Row],[Adj_Lead_Time]]+Inventory[[#This Row],[Safety_Stock]]-Inventory[[#This Row],[Current_Inventory]])</f>
        <v>583</v>
      </c>
    </row>
    <row r="2909" spans="1:19" x14ac:dyDescent="0.25">
      <c r="A2909">
        <v>2908</v>
      </c>
      <c r="B2909" t="s">
        <v>2930</v>
      </c>
      <c r="C2909" s="4" t="s">
        <v>41</v>
      </c>
      <c r="D2909" t="s">
        <v>14</v>
      </c>
      <c r="E2909" s="4">
        <v>184</v>
      </c>
      <c r="F2909" s="4">
        <v>7</v>
      </c>
      <c r="G2909" s="4">
        <v>443</v>
      </c>
      <c r="H2909" s="4">
        <v>184</v>
      </c>
      <c r="I2909" s="4">
        <v>270</v>
      </c>
      <c r="J2909" s="6">
        <v>1459.56</v>
      </c>
      <c r="K2909" s="4">
        <v>0.501</v>
      </c>
      <c r="L2909" s="4" t="s">
        <v>19</v>
      </c>
      <c r="M2909" s="4">
        <f>Inventory[[#This Row],[Daily_Demand]]*Inventory[[#This Row],[Lead_Time_Days]]</f>
        <v>1288</v>
      </c>
      <c r="N2909" s="4">
        <f>MAX(0, Inventory[[#This Row],[Demand_Duration_Lead_time]]+Inventory[[#This Row],[Safety_Stock]]-Inventory[[#This Row],[Current_Inventory]])</f>
        <v>1029</v>
      </c>
      <c r="O29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09" s="8">
        <f>Inventory[[#This Row],[Current_Inventory]]*Inventory[[#This Row],[Unit_Cost]]</f>
        <v>646585.07999999996</v>
      </c>
      <c r="Q2909" t="str">
        <f>IF(Inventory[[#This Row],[Stockout_Risk_Score]] &gt;= 0.8, "Critical",
   IF(Inventory[[#This Row],[Stockout_Risk_Score]] &gt;= 0.6, "High",
      IF(Inventory[[#This Row],[Stockout_Risk_Score]] &gt;= 0.3, "Medium", "Low")
   )
)</f>
        <v>Medium</v>
      </c>
      <c r="R2909">
        <f>Inventory[[#This Row],[Lead_Time_Days]]*0.8</f>
        <v>5.6000000000000005</v>
      </c>
      <c r="S2909">
        <f>MAX(0,Inventory[[#This Row],[Daily_Demand]]*Inventory[[#This Row],[Adj_Lead_Time]]+Inventory[[#This Row],[Safety_Stock]]-Inventory[[#This Row],[Current_Inventory]])</f>
        <v>771.40000000000009</v>
      </c>
    </row>
    <row r="2910" spans="1:19" x14ac:dyDescent="0.25">
      <c r="A2910">
        <v>2909</v>
      </c>
      <c r="B2910" t="s">
        <v>2931</v>
      </c>
      <c r="C2910" s="4" t="s">
        <v>41</v>
      </c>
      <c r="D2910" t="s">
        <v>14</v>
      </c>
      <c r="E2910" s="4">
        <v>192</v>
      </c>
      <c r="F2910" s="4">
        <v>13</v>
      </c>
      <c r="G2910" s="4">
        <v>520</v>
      </c>
      <c r="H2910" s="4">
        <v>274</v>
      </c>
      <c r="I2910" s="4">
        <v>243</v>
      </c>
      <c r="J2910" s="6">
        <v>1543.33</v>
      </c>
      <c r="K2910" s="4">
        <v>0.29099999999999998</v>
      </c>
      <c r="L2910" s="4" t="s">
        <v>15</v>
      </c>
      <c r="M2910" s="4">
        <f>Inventory[[#This Row],[Daily_Demand]]*Inventory[[#This Row],[Lead_Time_Days]]</f>
        <v>2496</v>
      </c>
      <c r="N2910" s="4">
        <f>MAX(0, Inventory[[#This Row],[Demand_Duration_Lead_time]]+Inventory[[#This Row],[Safety_Stock]]-Inventory[[#This Row],[Current_Inventory]])</f>
        <v>2250</v>
      </c>
      <c r="O29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10" s="8">
        <f>Inventory[[#This Row],[Current_Inventory]]*Inventory[[#This Row],[Unit_Cost]]</f>
        <v>802531.6</v>
      </c>
      <c r="Q2910" t="str">
        <f>IF(Inventory[[#This Row],[Stockout_Risk_Score]] &gt;= 0.8, "Critical",
   IF(Inventory[[#This Row],[Stockout_Risk_Score]] &gt;= 0.6, "High",
      IF(Inventory[[#This Row],[Stockout_Risk_Score]] &gt;= 0.3, "Medium", "Low")
   )
)</f>
        <v>Low</v>
      </c>
      <c r="R2910">
        <f>Inventory[[#This Row],[Lead_Time_Days]]*0.8</f>
        <v>10.4</v>
      </c>
      <c r="S2910">
        <f>MAX(0,Inventory[[#This Row],[Daily_Demand]]*Inventory[[#This Row],[Adj_Lead_Time]]+Inventory[[#This Row],[Safety_Stock]]-Inventory[[#This Row],[Current_Inventory]])</f>
        <v>1750.8000000000002</v>
      </c>
    </row>
    <row r="2911" spans="1:19" x14ac:dyDescent="0.25">
      <c r="A2911">
        <v>2910</v>
      </c>
      <c r="B2911" t="s">
        <v>2932</v>
      </c>
      <c r="C2911" s="4" t="s">
        <v>17</v>
      </c>
      <c r="D2911" t="s">
        <v>18</v>
      </c>
      <c r="E2911" s="4">
        <v>56</v>
      </c>
      <c r="F2911" s="4">
        <v>11</v>
      </c>
      <c r="G2911" s="4">
        <v>305</v>
      </c>
      <c r="H2911" s="4">
        <v>274</v>
      </c>
      <c r="I2911" s="4">
        <v>395</v>
      </c>
      <c r="J2911" s="6">
        <v>890.28</v>
      </c>
      <c r="K2911" s="4">
        <v>0.38800000000000001</v>
      </c>
      <c r="L2911" s="4" t="s">
        <v>19</v>
      </c>
      <c r="M2911" s="4">
        <f>Inventory[[#This Row],[Daily_Demand]]*Inventory[[#This Row],[Lead_Time_Days]]</f>
        <v>616</v>
      </c>
      <c r="N2911" s="4">
        <f>MAX(0, Inventory[[#This Row],[Demand_Duration_Lead_time]]+Inventory[[#This Row],[Safety_Stock]]-Inventory[[#This Row],[Current_Inventory]])</f>
        <v>585</v>
      </c>
      <c r="O29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11" s="8">
        <f>Inventory[[#This Row],[Current_Inventory]]*Inventory[[#This Row],[Unit_Cost]]</f>
        <v>271535.39999999997</v>
      </c>
      <c r="Q2911" t="str">
        <f>IF(Inventory[[#This Row],[Stockout_Risk_Score]] &gt;= 0.8, "Critical",
   IF(Inventory[[#This Row],[Stockout_Risk_Score]] &gt;= 0.6, "High",
      IF(Inventory[[#This Row],[Stockout_Risk_Score]] &gt;= 0.3, "Medium", "Low")
   )
)</f>
        <v>Medium</v>
      </c>
      <c r="R2911">
        <f>Inventory[[#This Row],[Lead_Time_Days]]*0.8</f>
        <v>8.8000000000000007</v>
      </c>
      <c r="S2911">
        <f>MAX(0,Inventory[[#This Row],[Daily_Demand]]*Inventory[[#This Row],[Adj_Lead_Time]]+Inventory[[#This Row],[Safety_Stock]]-Inventory[[#This Row],[Current_Inventory]])</f>
        <v>461.80000000000007</v>
      </c>
    </row>
    <row r="2912" spans="1:19" x14ac:dyDescent="0.25">
      <c r="A2912">
        <v>2911</v>
      </c>
      <c r="B2912" t="s">
        <v>2933</v>
      </c>
      <c r="C2912" s="4" t="s">
        <v>41</v>
      </c>
      <c r="D2912" t="s">
        <v>18</v>
      </c>
      <c r="E2912" s="4">
        <v>28</v>
      </c>
      <c r="F2912" s="4">
        <v>4</v>
      </c>
      <c r="G2912" s="4">
        <v>26</v>
      </c>
      <c r="H2912" s="4">
        <v>208</v>
      </c>
      <c r="I2912" s="4">
        <v>118</v>
      </c>
      <c r="J2912" s="6">
        <v>1987.82</v>
      </c>
      <c r="K2912" s="4">
        <v>0.56799999999999995</v>
      </c>
      <c r="L2912" s="4" t="s">
        <v>27</v>
      </c>
      <c r="M2912" s="4">
        <f>Inventory[[#This Row],[Daily_Demand]]*Inventory[[#This Row],[Lead_Time_Days]]</f>
        <v>112</v>
      </c>
      <c r="N2912" s="4">
        <f>MAX(0, Inventory[[#This Row],[Demand_Duration_Lead_time]]+Inventory[[#This Row],[Safety_Stock]]-Inventory[[#This Row],[Current_Inventory]])</f>
        <v>294</v>
      </c>
      <c r="O29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12" s="8">
        <f>Inventory[[#This Row],[Current_Inventory]]*Inventory[[#This Row],[Unit_Cost]]</f>
        <v>51683.32</v>
      </c>
      <c r="Q2912" t="str">
        <f>IF(Inventory[[#This Row],[Stockout_Risk_Score]] &gt;= 0.8, "Critical",
   IF(Inventory[[#This Row],[Stockout_Risk_Score]] &gt;= 0.6, "High",
      IF(Inventory[[#This Row],[Stockout_Risk_Score]] &gt;= 0.3, "Medium", "Low")
   )
)</f>
        <v>Medium</v>
      </c>
      <c r="R2912">
        <f>Inventory[[#This Row],[Lead_Time_Days]]*0.8</f>
        <v>3.2</v>
      </c>
      <c r="S2912">
        <f>MAX(0,Inventory[[#This Row],[Daily_Demand]]*Inventory[[#This Row],[Adj_Lead_Time]]+Inventory[[#This Row],[Safety_Stock]]-Inventory[[#This Row],[Current_Inventory]])</f>
        <v>271.60000000000002</v>
      </c>
    </row>
    <row r="2913" spans="1:19" x14ac:dyDescent="0.25">
      <c r="A2913">
        <v>2912</v>
      </c>
      <c r="B2913" t="s">
        <v>2934</v>
      </c>
      <c r="C2913" s="4" t="s">
        <v>41</v>
      </c>
      <c r="D2913" t="s">
        <v>18</v>
      </c>
      <c r="E2913" s="4">
        <v>30</v>
      </c>
      <c r="F2913" s="4">
        <v>3</v>
      </c>
      <c r="G2913" s="4">
        <v>516</v>
      </c>
      <c r="H2913" s="4">
        <v>265</v>
      </c>
      <c r="I2913" s="4">
        <v>337</v>
      </c>
      <c r="J2913" s="6">
        <v>1553.03</v>
      </c>
      <c r="K2913" s="4">
        <v>0.94699999999999995</v>
      </c>
      <c r="L2913" s="4" t="s">
        <v>15</v>
      </c>
      <c r="M2913" s="4">
        <f>Inventory[[#This Row],[Daily_Demand]]*Inventory[[#This Row],[Lead_Time_Days]]</f>
        <v>90</v>
      </c>
      <c r="N2913" s="4">
        <f>MAX(0, Inventory[[#This Row],[Demand_Duration_Lead_time]]+Inventory[[#This Row],[Safety_Stock]]-Inventory[[#This Row],[Current_Inventory]])</f>
        <v>0</v>
      </c>
      <c r="O29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13" s="8">
        <f>Inventory[[#This Row],[Current_Inventory]]*Inventory[[#This Row],[Unit_Cost]]</f>
        <v>801363.48</v>
      </c>
      <c r="Q2913" t="str">
        <f>IF(Inventory[[#This Row],[Stockout_Risk_Score]] &gt;= 0.8, "Critical",
   IF(Inventory[[#This Row],[Stockout_Risk_Score]] &gt;= 0.6, "High",
      IF(Inventory[[#This Row],[Stockout_Risk_Score]] &gt;= 0.3, "Medium", "Low")
   )
)</f>
        <v>Critical</v>
      </c>
      <c r="R2913">
        <f>Inventory[[#This Row],[Lead_Time_Days]]*0.8</f>
        <v>2.4000000000000004</v>
      </c>
      <c r="S2913">
        <f>MAX(0,Inventory[[#This Row],[Daily_Demand]]*Inventory[[#This Row],[Adj_Lead_Time]]+Inventory[[#This Row],[Safety_Stock]]-Inventory[[#This Row],[Current_Inventory]])</f>
        <v>0</v>
      </c>
    </row>
    <row r="2914" spans="1:19" x14ac:dyDescent="0.25">
      <c r="A2914">
        <v>2913</v>
      </c>
      <c r="B2914" t="s">
        <v>2935</v>
      </c>
      <c r="C2914" s="4" t="s">
        <v>41</v>
      </c>
      <c r="D2914" t="s">
        <v>14</v>
      </c>
      <c r="E2914" s="4">
        <v>129</v>
      </c>
      <c r="F2914" s="4">
        <v>14</v>
      </c>
      <c r="G2914" s="4">
        <v>218</v>
      </c>
      <c r="H2914" s="4">
        <v>181</v>
      </c>
      <c r="I2914" s="4">
        <v>225</v>
      </c>
      <c r="J2914" s="6">
        <v>1178.43</v>
      </c>
      <c r="K2914" s="4">
        <v>0.6</v>
      </c>
      <c r="L2914" s="4" t="s">
        <v>15</v>
      </c>
      <c r="M2914" s="4">
        <f>Inventory[[#This Row],[Daily_Demand]]*Inventory[[#This Row],[Lead_Time_Days]]</f>
        <v>1806</v>
      </c>
      <c r="N2914" s="4">
        <f>MAX(0, Inventory[[#This Row],[Demand_Duration_Lead_time]]+Inventory[[#This Row],[Safety_Stock]]-Inventory[[#This Row],[Current_Inventory]])</f>
        <v>1769</v>
      </c>
      <c r="O29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14" s="8">
        <f>Inventory[[#This Row],[Current_Inventory]]*Inventory[[#This Row],[Unit_Cost]]</f>
        <v>256897.74000000002</v>
      </c>
      <c r="Q2914" t="str">
        <f>IF(Inventory[[#This Row],[Stockout_Risk_Score]] &gt;= 0.8, "Critical",
   IF(Inventory[[#This Row],[Stockout_Risk_Score]] &gt;= 0.6, "High",
      IF(Inventory[[#This Row],[Stockout_Risk_Score]] &gt;= 0.3, "Medium", "Low")
   )
)</f>
        <v>High</v>
      </c>
      <c r="R2914">
        <f>Inventory[[#This Row],[Lead_Time_Days]]*0.8</f>
        <v>11.200000000000001</v>
      </c>
      <c r="S2914">
        <f>MAX(0,Inventory[[#This Row],[Daily_Demand]]*Inventory[[#This Row],[Adj_Lead_Time]]+Inventory[[#This Row],[Safety_Stock]]-Inventory[[#This Row],[Current_Inventory]])</f>
        <v>1407.8000000000002</v>
      </c>
    </row>
    <row r="2915" spans="1:19" x14ac:dyDescent="0.25">
      <c r="A2915">
        <v>2914</v>
      </c>
      <c r="B2915" t="s">
        <v>2936</v>
      </c>
      <c r="C2915" s="4" t="s">
        <v>17</v>
      </c>
      <c r="D2915" t="s">
        <v>14</v>
      </c>
      <c r="E2915" s="4">
        <v>94</v>
      </c>
      <c r="F2915" s="4">
        <v>3</v>
      </c>
      <c r="G2915" s="4">
        <v>622</v>
      </c>
      <c r="H2915" s="4">
        <v>68</v>
      </c>
      <c r="I2915" s="4">
        <v>374</v>
      </c>
      <c r="J2915" s="6">
        <v>1871.67</v>
      </c>
      <c r="K2915" s="4">
        <v>0.14699999999999999</v>
      </c>
      <c r="L2915" s="4" t="s">
        <v>19</v>
      </c>
      <c r="M2915" s="4">
        <f>Inventory[[#This Row],[Daily_Demand]]*Inventory[[#This Row],[Lead_Time_Days]]</f>
        <v>282</v>
      </c>
      <c r="N2915" s="4">
        <f>MAX(0, Inventory[[#This Row],[Demand_Duration_Lead_time]]+Inventory[[#This Row],[Safety_Stock]]-Inventory[[#This Row],[Current_Inventory]])</f>
        <v>0</v>
      </c>
      <c r="O29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15" s="8">
        <f>Inventory[[#This Row],[Current_Inventory]]*Inventory[[#This Row],[Unit_Cost]]</f>
        <v>1164178.74</v>
      </c>
      <c r="Q2915" t="str">
        <f>IF(Inventory[[#This Row],[Stockout_Risk_Score]] &gt;= 0.8, "Critical",
   IF(Inventory[[#This Row],[Stockout_Risk_Score]] &gt;= 0.6, "High",
      IF(Inventory[[#This Row],[Stockout_Risk_Score]] &gt;= 0.3, "Medium", "Low")
   )
)</f>
        <v>Low</v>
      </c>
      <c r="R2915">
        <f>Inventory[[#This Row],[Lead_Time_Days]]*0.8</f>
        <v>2.4000000000000004</v>
      </c>
      <c r="S2915">
        <f>MAX(0,Inventory[[#This Row],[Daily_Demand]]*Inventory[[#This Row],[Adj_Lead_Time]]+Inventory[[#This Row],[Safety_Stock]]-Inventory[[#This Row],[Current_Inventory]])</f>
        <v>0</v>
      </c>
    </row>
    <row r="2916" spans="1:19" x14ac:dyDescent="0.25">
      <c r="A2916">
        <v>2915</v>
      </c>
      <c r="B2916" t="s">
        <v>2937</v>
      </c>
      <c r="C2916" s="4" t="s">
        <v>21</v>
      </c>
      <c r="D2916" t="s">
        <v>14</v>
      </c>
      <c r="E2916" s="4">
        <v>126</v>
      </c>
      <c r="F2916" s="4">
        <v>3</v>
      </c>
      <c r="G2916" s="4">
        <v>678</v>
      </c>
      <c r="H2916" s="4">
        <v>115</v>
      </c>
      <c r="I2916" s="4">
        <v>288</v>
      </c>
      <c r="J2916" s="6">
        <v>1820.99</v>
      </c>
      <c r="K2916" s="4">
        <v>7.0000000000000001E-3</v>
      </c>
      <c r="L2916" s="4" t="s">
        <v>27</v>
      </c>
      <c r="M2916" s="4">
        <f>Inventory[[#This Row],[Daily_Demand]]*Inventory[[#This Row],[Lead_Time_Days]]</f>
        <v>378</v>
      </c>
      <c r="N2916" s="4">
        <f>MAX(0, Inventory[[#This Row],[Demand_Duration_Lead_time]]+Inventory[[#This Row],[Safety_Stock]]-Inventory[[#This Row],[Current_Inventory]])</f>
        <v>0</v>
      </c>
      <c r="O29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16" s="8">
        <f>Inventory[[#This Row],[Current_Inventory]]*Inventory[[#This Row],[Unit_Cost]]</f>
        <v>1234631.22</v>
      </c>
      <c r="Q2916" t="str">
        <f>IF(Inventory[[#This Row],[Stockout_Risk_Score]] &gt;= 0.8, "Critical",
   IF(Inventory[[#This Row],[Stockout_Risk_Score]] &gt;= 0.6, "High",
      IF(Inventory[[#This Row],[Stockout_Risk_Score]] &gt;= 0.3, "Medium", "Low")
   )
)</f>
        <v>Low</v>
      </c>
      <c r="R2916">
        <f>Inventory[[#This Row],[Lead_Time_Days]]*0.8</f>
        <v>2.4000000000000004</v>
      </c>
      <c r="S2916">
        <f>MAX(0,Inventory[[#This Row],[Daily_Demand]]*Inventory[[#This Row],[Adj_Lead_Time]]+Inventory[[#This Row],[Safety_Stock]]-Inventory[[#This Row],[Current_Inventory]])</f>
        <v>0</v>
      </c>
    </row>
    <row r="2917" spans="1:19" x14ac:dyDescent="0.25">
      <c r="A2917">
        <v>2916</v>
      </c>
      <c r="B2917" t="s">
        <v>2938</v>
      </c>
      <c r="C2917" s="4" t="s">
        <v>21</v>
      </c>
      <c r="D2917" t="s">
        <v>18</v>
      </c>
      <c r="E2917" s="4">
        <v>14</v>
      </c>
      <c r="F2917" s="4">
        <v>6</v>
      </c>
      <c r="G2917" s="4">
        <v>437</v>
      </c>
      <c r="H2917" s="4">
        <v>134</v>
      </c>
      <c r="I2917" s="4">
        <v>228</v>
      </c>
      <c r="J2917" s="6">
        <v>1638.41</v>
      </c>
      <c r="K2917" s="4">
        <v>0.85099999999999998</v>
      </c>
      <c r="L2917" s="4" t="s">
        <v>27</v>
      </c>
      <c r="M2917" s="4">
        <f>Inventory[[#This Row],[Daily_Demand]]*Inventory[[#This Row],[Lead_Time_Days]]</f>
        <v>84</v>
      </c>
      <c r="N2917" s="4">
        <f>MAX(0, Inventory[[#This Row],[Demand_Duration_Lead_time]]+Inventory[[#This Row],[Safety_Stock]]-Inventory[[#This Row],[Current_Inventory]])</f>
        <v>0</v>
      </c>
      <c r="O29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917" s="8">
        <f>Inventory[[#This Row],[Current_Inventory]]*Inventory[[#This Row],[Unit_Cost]]</f>
        <v>715985.17</v>
      </c>
      <c r="Q2917" t="str">
        <f>IF(Inventory[[#This Row],[Stockout_Risk_Score]] &gt;= 0.8, "Critical",
   IF(Inventory[[#This Row],[Stockout_Risk_Score]] &gt;= 0.6, "High",
      IF(Inventory[[#This Row],[Stockout_Risk_Score]] &gt;= 0.3, "Medium", "Low")
   )
)</f>
        <v>Critical</v>
      </c>
      <c r="R2917">
        <f>Inventory[[#This Row],[Lead_Time_Days]]*0.8</f>
        <v>4.8000000000000007</v>
      </c>
      <c r="S2917">
        <f>MAX(0,Inventory[[#This Row],[Daily_Demand]]*Inventory[[#This Row],[Adj_Lead_Time]]+Inventory[[#This Row],[Safety_Stock]]-Inventory[[#This Row],[Current_Inventory]])</f>
        <v>0</v>
      </c>
    </row>
    <row r="2918" spans="1:19" x14ac:dyDescent="0.25">
      <c r="A2918">
        <v>2917</v>
      </c>
      <c r="B2918" t="s">
        <v>2939</v>
      </c>
      <c r="C2918" s="4" t="s">
        <v>41</v>
      </c>
      <c r="D2918" t="s">
        <v>18</v>
      </c>
      <c r="E2918" s="4">
        <v>21</v>
      </c>
      <c r="F2918" s="4">
        <v>13</v>
      </c>
      <c r="G2918" s="4">
        <v>681</v>
      </c>
      <c r="H2918" s="4">
        <v>25</v>
      </c>
      <c r="I2918" s="4">
        <v>305</v>
      </c>
      <c r="J2918" s="6">
        <v>1149.21</v>
      </c>
      <c r="K2918" s="4">
        <v>0.36399999999999999</v>
      </c>
      <c r="L2918" s="4" t="s">
        <v>19</v>
      </c>
      <c r="M2918" s="4">
        <f>Inventory[[#This Row],[Daily_Demand]]*Inventory[[#This Row],[Lead_Time_Days]]</f>
        <v>273</v>
      </c>
      <c r="N2918" s="4">
        <f>MAX(0, Inventory[[#This Row],[Demand_Duration_Lead_time]]+Inventory[[#This Row],[Safety_Stock]]-Inventory[[#This Row],[Current_Inventory]])</f>
        <v>0</v>
      </c>
      <c r="O29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918" s="8">
        <f>Inventory[[#This Row],[Current_Inventory]]*Inventory[[#This Row],[Unit_Cost]]</f>
        <v>782612.01</v>
      </c>
      <c r="Q2918" t="str">
        <f>IF(Inventory[[#This Row],[Stockout_Risk_Score]] &gt;= 0.8, "Critical",
   IF(Inventory[[#This Row],[Stockout_Risk_Score]] &gt;= 0.6, "High",
      IF(Inventory[[#This Row],[Stockout_Risk_Score]] &gt;= 0.3, "Medium", "Low")
   )
)</f>
        <v>Medium</v>
      </c>
      <c r="R2918">
        <f>Inventory[[#This Row],[Lead_Time_Days]]*0.8</f>
        <v>10.4</v>
      </c>
      <c r="S2918">
        <f>MAX(0,Inventory[[#This Row],[Daily_Demand]]*Inventory[[#This Row],[Adj_Lead_Time]]+Inventory[[#This Row],[Safety_Stock]]-Inventory[[#This Row],[Current_Inventory]])</f>
        <v>0</v>
      </c>
    </row>
    <row r="2919" spans="1:19" x14ac:dyDescent="0.25">
      <c r="A2919">
        <v>2918</v>
      </c>
      <c r="B2919" t="s">
        <v>2940</v>
      </c>
      <c r="C2919" s="4" t="s">
        <v>17</v>
      </c>
      <c r="D2919" t="s">
        <v>22</v>
      </c>
      <c r="E2919" s="4">
        <v>6</v>
      </c>
      <c r="F2919" s="4">
        <v>6</v>
      </c>
      <c r="G2919" s="4">
        <v>71</v>
      </c>
      <c r="H2919" s="4">
        <v>47</v>
      </c>
      <c r="I2919" s="4">
        <v>260</v>
      </c>
      <c r="J2919" s="6">
        <v>1077.8499999999999</v>
      </c>
      <c r="K2919" s="4">
        <v>0.315</v>
      </c>
      <c r="L2919" s="4" t="s">
        <v>19</v>
      </c>
      <c r="M2919" s="4">
        <f>Inventory[[#This Row],[Daily_Demand]]*Inventory[[#This Row],[Lead_Time_Days]]</f>
        <v>36</v>
      </c>
      <c r="N2919" s="4">
        <f>MAX(0, Inventory[[#This Row],[Demand_Duration_Lead_time]]+Inventory[[#This Row],[Safety_Stock]]-Inventory[[#This Row],[Current_Inventory]])</f>
        <v>12</v>
      </c>
      <c r="O29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19" s="8">
        <f>Inventory[[#This Row],[Current_Inventory]]*Inventory[[#This Row],[Unit_Cost]]</f>
        <v>76527.349999999991</v>
      </c>
      <c r="Q2919" t="str">
        <f>IF(Inventory[[#This Row],[Stockout_Risk_Score]] &gt;= 0.8, "Critical",
   IF(Inventory[[#This Row],[Stockout_Risk_Score]] &gt;= 0.6, "High",
      IF(Inventory[[#This Row],[Stockout_Risk_Score]] &gt;= 0.3, "Medium", "Low")
   )
)</f>
        <v>Medium</v>
      </c>
      <c r="R2919">
        <f>Inventory[[#This Row],[Lead_Time_Days]]*0.8</f>
        <v>4.8000000000000007</v>
      </c>
      <c r="S2919">
        <f>MAX(0,Inventory[[#This Row],[Daily_Demand]]*Inventory[[#This Row],[Adj_Lead_Time]]+Inventory[[#This Row],[Safety_Stock]]-Inventory[[#This Row],[Current_Inventory]])</f>
        <v>4.8000000000000114</v>
      </c>
    </row>
    <row r="2920" spans="1:19" x14ac:dyDescent="0.25">
      <c r="A2920">
        <v>2919</v>
      </c>
      <c r="B2920" t="s">
        <v>2941</v>
      </c>
      <c r="C2920" s="4" t="s">
        <v>21</v>
      </c>
      <c r="D2920" t="s">
        <v>18</v>
      </c>
      <c r="E2920" s="4">
        <v>116</v>
      </c>
      <c r="F2920" s="4">
        <v>2</v>
      </c>
      <c r="G2920" s="4">
        <v>262</v>
      </c>
      <c r="H2920" s="4">
        <v>252</v>
      </c>
      <c r="I2920" s="4">
        <v>276</v>
      </c>
      <c r="J2920" s="6">
        <v>690.98</v>
      </c>
      <c r="K2920" s="4">
        <v>0.80100000000000005</v>
      </c>
      <c r="L2920" s="4" t="s">
        <v>19</v>
      </c>
      <c r="M2920" s="4">
        <f>Inventory[[#This Row],[Daily_Demand]]*Inventory[[#This Row],[Lead_Time_Days]]</f>
        <v>232</v>
      </c>
      <c r="N2920" s="4">
        <f>MAX(0, Inventory[[#This Row],[Demand_Duration_Lead_time]]+Inventory[[#This Row],[Safety_Stock]]-Inventory[[#This Row],[Current_Inventory]])</f>
        <v>222</v>
      </c>
      <c r="O29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20" s="8">
        <f>Inventory[[#This Row],[Current_Inventory]]*Inventory[[#This Row],[Unit_Cost]]</f>
        <v>181036.76</v>
      </c>
      <c r="Q2920" t="str">
        <f>IF(Inventory[[#This Row],[Stockout_Risk_Score]] &gt;= 0.8, "Critical",
   IF(Inventory[[#This Row],[Stockout_Risk_Score]] &gt;= 0.6, "High",
      IF(Inventory[[#This Row],[Stockout_Risk_Score]] &gt;= 0.3, "Medium", "Low")
   )
)</f>
        <v>Critical</v>
      </c>
      <c r="R2920">
        <f>Inventory[[#This Row],[Lead_Time_Days]]*0.8</f>
        <v>1.6</v>
      </c>
      <c r="S2920">
        <f>MAX(0,Inventory[[#This Row],[Daily_Demand]]*Inventory[[#This Row],[Adj_Lead_Time]]+Inventory[[#This Row],[Safety_Stock]]-Inventory[[#This Row],[Current_Inventory]])</f>
        <v>175.60000000000002</v>
      </c>
    </row>
    <row r="2921" spans="1:19" x14ac:dyDescent="0.25">
      <c r="A2921">
        <v>2920</v>
      </c>
      <c r="B2921" t="s">
        <v>2942</v>
      </c>
      <c r="C2921" s="4" t="s">
        <v>21</v>
      </c>
      <c r="D2921" t="s">
        <v>22</v>
      </c>
      <c r="E2921" s="4">
        <v>31</v>
      </c>
      <c r="F2921" s="4">
        <v>3</v>
      </c>
      <c r="G2921" s="4">
        <v>238</v>
      </c>
      <c r="H2921" s="4">
        <v>219</v>
      </c>
      <c r="I2921" s="4">
        <v>121</v>
      </c>
      <c r="J2921" s="6">
        <v>539.21</v>
      </c>
      <c r="K2921" s="4">
        <v>0.94499999999999995</v>
      </c>
      <c r="L2921" s="4" t="s">
        <v>27</v>
      </c>
      <c r="M2921" s="4">
        <f>Inventory[[#This Row],[Daily_Demand]]*Inventory[[#This Row],[Lead_Time_Days]]</f>
        <v>93</v>
      </c>
      <c r="N2921" s="4">
        <f>MAX(0, Inventory[[#This Row],[Demand_Duration_Lead_time]]+Inventory[[#This Row],[Safety_Stock]]-Inventory[[#This Row],[Current_Inventory]])</f>
        <v>74</v>
      </c>
      <c r="O29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21" s="8">
        <f>Inventory[[#This Row],[Current_Inventory]]*Inventory[[#This Row],[Unit_Cost]]</f>
        <v>128331.98000000001</v>
      </c>
      <c r="Q2921" t="str">
        <f>IF(Inventory[[#This Row],[Stockout_Risk_Score]] &gt;= 0.8, "Critical",
   IF(Inventory[[#This Row],[Stockout_Risk_Score]] &gt;= 0.6, "High",
      IF(Inventory[[#This Row],[Stockout_Risk_Score]] &gt;= 0.3, "Medium", "Low")
   )
)</f>
        <v>Critical</v>
      </c>
      <c r="R2921">
        <f>Inventory[[#This Row],[Lead_Time_Days]]*0.8</f>
        <v>2.4000000000000004</v>
      </c>
      <c r="S2921">
        <f>MAX(0,Inventory[[#This Row],[Daily_Demand]]*Inventory[[#This Row],[Adj_Lead_Time]]+Inventory[[#This Row],[Safety_Stock]]-Inventory[[#This Row],[Current_Inventory]])</f>
        <v>55.399999999999977</v>
      </c>
    </row>
    <row r="2922" spans="1:19" x14ac:dyDescent="0.25">
      <c r="A2922">
        <v>2921</v>
      </c>
      <c r="B2922" t="s">
        <v>2943</v>
      </c>
      <c r="C2922" s="4" t="s">
        <v>21</v>
      </c>
      <c r="D2922" t="s">
        <v>14</v>
      </c>
      <c r="E2922" s="4">
        <v>75</v>
      </c>
      <c r="F2922" s="4">
        <v>3</v>
      </c>
      <c r="G2922" s="4">
        <v>537</v>
      </c>
      <c r="H2922" s="4">
        <v>294</v>
      </c>
      <c r="I2922" s="4">
        <v>114</v>
      </c>
      <c r="J2922" s="6">
        <v>1049.0999999999999</v>
      </c>
      <c r="K2922" s="4">
        <v>0.748</v>
      </c>
      <c r="L2922" s="4" t="s">
        <v>19</v>
      </c>
      <c r="M2922" s="4">
        <f>Inventory[[#This Row],[Daily_Demand]]*Inventory[[#This Row],[Lead_Time_Days]]</f>
        <v>225</v>
      </c>
      <c r="N2922" s="4">
        <f>MAX(0, Inventory[[#This Row],[Demand_Duration_Lead_time]]+Inventory[[#This Row],[Safety_Stock]]-Inventory[[#This Row],[Current_Inventory]])</f>
        <v>0</v>
      </c>
      <c r="O29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22" s="8">
        <f>Inventory[[#This Row],[Current_Inventory]]*Inventory[[#This Row],[Unit_Cost]]</f>
        <v>563366.69999999995</v>
      </c>
      <c r="Q2922" t="str">
        <f>IF(Inventory[[#This Row],[Stockout_Risk_Score]] &gt;= 0.8, "Critical",
   IF(Inventory[[#This Row],[Stockout_Risk_Score]] &gt;= 0.6, "High",
      IF(Inventory[[#This Row],[Stockout_Risk_Score]] &gt;= 0.3, "Medium", "Low")
   )
)</f>
        <v>High</v>
      </c>
      <c r="R2922">
        <f>Inventory[[#This Row],[Lead_Time_Days]]*0.8</f>
        <v>2.4000000000000004</v>
      </c>
      <c r="S2922">
        <f>MAX(0,Inventory[[#This Row],[Daily_Demand]]*Inventory[[#This Row],[Adj_Lead_Time]]+Inventory[[#This Row],[Safety_Stock]]-Inventory[[#This Row],[Current_Inventory]])</f>
        <v>0</v>
      </c>
    </row>
    <row r="2923" spans="1:19" x14ac:dyDescent="0.25">
      <c r="A2923">
        <v>2922</v>
      </c>
      <c r="B2923" t="s">
        <v>2944</v>
      </c>
      <c r="C2923" s="4" t="s">
        <v>17</v>
      </c>
      <c r="D2923" t="s">
        <v>18</v>
      </c>
      <c r="E2923" s="4">
        <v>180</v>
      </c>
      <c r="F2923" s="4">
        <v>5</v>
      </c>
      <c r="G2923" s="4">
        <v>128</v>
      </c>
      <c r="H2923" s="4">
        <v>177</v>
      </c>
      <c r="I2923" s="4">
        <v>215</v>
      </c>
      <c r="J2923" s="6">
        <v>1176.67</v>
      </c>
      <c r="K2923" s="4">
        <v>0.17399999999999999</v>
      </c>
      <c r="L2923" s="4" t="s">
        <v>19</v>
      </c>
      <c r="M2923" s="4">
        <f>Inventory[[#This Row],[Daily_Demand]]*Inventory[[#This Row],[Lead_Time_Days]]</f>
        <v>900</v>
      </c>
      <c r="N2923" s="4">
        <f>MAX(0, Inventory[[#This Row],[Demand_Duration_Lead_time]]+Inventory[[#This Row],[Safety_Stock]]-Inventory[[#This Row],[Current_Inventory]])</f>
        <v>949</v>
      </c>
      <c r="O29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23" s="8">
        <f>Inventory[[#This Row],[Current_Inventory]]*Inventory[[#This Row],[Unit_Cost]]</f>
        <v>150613.76000000001</v>
      </c>
      <c r="Q2923" t="str">
        <f>IF(Inventory[[#This Row],[Stockout_Risk_Score]] &gt;= 0.8, "Critical",
   IF(Inventory[[#This Row],[Stockout_Risk_Score]] &gt;= 0.6, "High",
      IF(Inventory[[#This Row],[Stockout_Risk_Score]] &gt;= 0.3, "Medium", "Low")
   )
)</f>
        <v>Low</v>
      </c>
      <c r="R2923">
        <f>Inventory[[#This Row],[Lead_Time_Days]]*0.8</f>
        <v>4</v>
      </c>
      <c r="S2923">
        <f>MAX(0,Inventory[[#This Row],[Daily_Demand]]*Inventory[[#This Row],[Adj_Lead_Time]]+Inventory[[#This Row],[Safety_Stock]]-Inventory[[#This Row],[Current_Inventory]])</f>
        <v>769</v>
      </c>
    </row>
    <row r="2924" spans="1:19" x14ac:dyDescent="0.25">
      <c r="A2924">
        <v>2923</v>
      </c>
      <c r="B2924" t="s">
        <v>2945</v>
      </c>
      <c r="C2924" s="4" t="s">
        <v>17</v>
      </c>
      <c r="D2924" t="s">
        <v>14</v>
      </c>
      <c r="E2924" s="4">
        <v>122</v>
      </c>
      <c r="F2924" s="4">
        <v>8</v>
      </c>
      <c r="G2924" s="4">
        <v>370</v>
      </c>
      <c r="H2924" s="4">
        <v>273</v>
      </c>
      <c r="I2924" s="4">
        <v>263</v>
      </c>
      <c r="J2924" s="6">
        <v>526.83000000000004</v>
      </c>
      <c r="K2924" s="4">
        <v>0.39100000000000001</v>
      </c>
      <c r="L2924" s="4" t="s">
        <v>19</v>
      </c>
      <c r="M2924" s="4">
        <f>Inventory[[#This Row],[Daily_Demand]]*Inventory[[#This Row],[Lead_Time_Days]]</f>
        <v>976</v>
      </c>
      <c r="N2924" s="4">
        <f>MAX(0, Inventory[[#This Row],[Demand_Duration_Lead_time]]+Inventory[[#This Row],[Safety_Stock]]-Inventory[[#This Row],[Current_Inventory]])</f>
        <v>879</v>
      </c>
      <c r="O29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24" s="8">
        <f>Inventory[[#This Row],[Current_Inventory]]*Inventory[[#This Row],[Unit_Cost]]</f>
        <v>194927.1</v>
      </c>
      <c r="Q2924" t="str">
        <f>IF(Inventory[[#This Row],[Stockout_Risk_Score]] &gt;= 0.8, "Critical",
   IF(Inventory[[#This Row],[Stockout_Risk_Score]] &gt;= 0.6, "High",
      IF(Inventory[[#This Row],[Stockout_Risk_Score]] &gt;= 0.3, "Medium", "Low")
   )
)</f>
        <v>Medium</v>
      </c>
      <c r="R2924">
        <f>Inventory[[#This Row],[Lead_Time_Days]]*0.8</f>
        <v>6.4</v>
      </c>
      <c r="S2924">
        <f>MAX(0,Inventory[[#This Row],[Daily_Demand]]*Inventory[[#This Row],[Adj_Lead_Time]]+Inventory[[#This Row],[Safety_Stock]]-Inventory[[#This Row],[Current_Inventory]])</f>
        <v>683.80000000000018</v>
      </c>
    </row>
    <row r="2925" spans="1:19" x14ac:dyDescent="0.25">
      <c r="A2925">
        <v>2924</v>
      </c>
      <c r="B2925" t="s">
        <v>2946</v>
      </c>
      <c r="C2925" s="4" t="s">
        <v>41</v>
      </c>
      <c r="D2925" t="s">
        <v>14</v>
      </c>
      <c r="E2925" s="4">
        <v>13</v>
      </c>
      <c r="F2925" s="4">
        <v>4</v>
      </c>
      <c r="G2925" s="4">
        <v>85</v>
      </c>
      <c r="H2925" s="4">
        <v>107</v>
      </c>
      <c r="I2925" s="4">
        <v>66</v>
      </c>
      <c r="J2925" s="6">
        <v>1849.07</v>
      </c>
      <c r="K2925" s="4">
        <v>0.75900000000000001</v>
      </c>
      <c r="L2925" s="4" t="s">
        <v>27</v>
      </c>
      <c r="M2925" s="4">
        <f>Inventory[[#This Row],[Daily_Demand]]*Inventory[[#This Row],[Lead_Time_Days]]</f>
        <v>52</v>
      </c>
      <c r="N2925" s="4">
        <f>MAX(0, Inventory[[#This Row],[Demand_Duration_Lead_time]]+Inventory[[#This Row],[Safety_Stock]]-Inventory[[#This Row],[Current_Inventory]])</f>
        <v>74</v>
      </c>
      <c r="O29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25" s="8">
        <f>Inventory[[#This Row],[Current_Inventory]]*Inventory[[#This Row],[Unit_Cost]]</f>
        <v>157170.94999999998</v>
      </c>
      <c r="Q2925" t="str">
        <f>IF(Inventory[[#This Row],[Stockout_Risk_Score]] &gt;= 0.8, "Critical",
   IF(Inventory[[#This Row],[Stockout_Risk_Score]] &gt;= 0.6, "High",
      IF(Inventory[[#This Row],[Stockout_Risk_Score]] &gt;= 0.3, "Medium", "Low")
   )
)</f>
        <v>High</v>
      </c>
      <c r="R2925">
        <f>Inventory[[#This Row],[Lead_Time_Days]]*0.8</f>
        <v>3.2</v>
      </c>
      <c r="S2925">
        <f>MAX(0,Inventory[[#This Row],[Daily_Demand]]*Inventory[[#This Row],[Adj_Lead_Time]]+Inventory[[#This Row],[Safety_Stock]]-Inventory[[#This Row],[Current_Inventory]])</f>
        <v>63.599999999999994</v>
      </c>
    </row>
    <row r="2926" spans="1:19" x14ac:dyDescent="0.25">
      <c r="A2926">
        <v>2925</v>
      </c>
      <c r="B2926" t="s">
        <v>2947</v>
      </c>
      <c r="C2926" s="4" t="s">
        <v>13</v>
      </c>
      <c r="D2926" t="s">
        <v>14</v>
      </c>
      <c r="E2926" s="4">
        <v>90</v>
      </c>
      <c r="F2926" s="4">
        <v>6</v>
      </c>
      <c r="G2926" s="4">
        <v>29</v>
      </c>
      <c r="H2926" s="4">
        <v>143</v>
      </c>
      <c r="I2926" s="4">
        <v>385</v>
      </c>
      <c r="J2926" s="6">
        <v>1136.68</v>
      </c>
      <c r="K2926" s="4">
        <v>0.90700000000000003</v>
      </c>
      <c r="L2926" s="4" t="s">
        <v>15</v>
      </c>
      <c r="M2926" s="4">
        <f>Inventory[[#This Row],[Daily_Demand]]*Inventory[[#This Row],[Lead_Time_Days]]</f>
        <v>540</v>
      </c>
      <c r="N2926" s="4">
        <f>MAX(0, Inventory[[#This Row],[Demand_Duration_Lead_time]]+Inventory[[#This Row],[Safety_Stock]]-Inventory[[#This Row],[Current_Inventory]])</f>
        <v>654</v>
      </c>
      <c r="O29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26" s="8">
        <f>Inventory[[#This Row],[Current_Inventory]]*Inventory[[#This Row],[Unit_Cost]]</f>
        <v>32963.72</v>
      </c>
      <c r="Q2926" t="str">
        <f>IF(Inventory[[#This Row],[Stockout_Risk_Score]] &gt;= 0.8, "Critical",
   IF(Inventory[[#This Row],[Stockout_Risk_Score]] &gt;= 0.6, "High",
      IF(Inventory[[#This Row],[Stockout_Risk_Score]] &gt;= 0.3, "Medium", "Low")
   )
)</f>
        <v>Critical</v>
      </c>
      <c r="R2926">
        <f>Inventory[[#This Row],[Lead_Time_Days]]*0.8</f>
        <v>4.8000000000000007</v>
      </c>
      <c r="S2926">
        <f>MAX(0,Inventory[[#This Row],[Daily_Demand]]*Inventory[[#This Row],[Adj_Lead_Time]]+Inventory[[#This Row],[Safety_Stock]]-Inventory[[#This Row],[Current_Inventory]])</f>
        <v>546</v>
      </c>
    </row>
    <row r="2927" spans="1:19" x14ac:dyDescent="0.25">
      <c r="A2927">
        <v>2926</v>
      </c>
      <c r="B2927" t="s">
        <v>2948</v>
      </c>
      <c r="C2927" s="4" t="s">
        <v>21</v>
      </c>
      <c r="D2927" t="s">
        <v>14</v>
      </c>
      <c r="E2927" s="4">
        <v>27</v>
      </c>
      <c r="F2927" s="4">
        <v>12</v>
      </c>
      <c r="G2927" s="4">
        <v>221</v>
      </c>
      <c r="H2927" s="4">
        <v>190</v>
      </c>
      <c r="I2927" s="4">
        <v>222</v>
      </c>
      <c r="J2927" s="6">
        <v>1076.69</v>
      </c>
      <c r="K2927" s="4">
        <v>0.999</v>
      </c>
      <c r="L2927" s="4" t="s">
        <v>27</v>
      </c>
      <c r="M2927" s="4">
        <f>Inventory[[#This Row],[Daily_Demand]]*Inventory[[#This Row],[Lead_Time_Days]]</f>
        <v>324</v>
      </c>
      <c r="N2927" s="4">
        <f>MAX(0, Inventory[[#This Row],[Demand_Duration_Lead_time]]+Inventory[[#This Row],[Safety_Stock]]-Inventory[[#This Row],[Current_Inventory]])</f>
        <v>293</v>
      </c>
      <c r="O29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27" s="8">
        <f>Inventory[[#This Row],[Current_Inventory]]*Inventory[[#This Row],[Unit_Cost]]</f>
        <v>237948.49000000002</v>
      </c>
      <c r="Q2927" t="str">
        <f>IF(Inventory[[#This Row],[Stockout_Risk_Score]] &gt;= 0.8, "Critical",
   IF(Inventory[[#This Row],[Stockout_Risk_Score]] &gt;= 0.6, "High",
      IF(Inventory[[#This Row],[Stockout_Risk_Score]] &gt;= 0.3, "Medium", "Low")
   )
)</f>
        <v>Critical</v>
      </c>
      <c r="R2927">
        <f>Inventory[[#This Row],[Lead_Time_Days]]*0.8</f>
        <v>9.6000000000000014</v>
      </c>
      <c r="S2927">
        <f>MAX(0,Inventory[[#This Row],[Daily_Demand]]*Inventory[[#This Row],[Adj_Lead_Time]]+Inventory[[#This Row],[Safety_Stock]]-Inventory[[#This Row],[Current_Inventory]])</f>
        <v>228.20000000000005</v>
      </c>
    </row>
    <row r="2928" spans="1:19" x14ac:dyDescent="0.25">
      <c r="A2928">
        <v>2927</v>
      </c>
      <c r="B2928" t="s">
        <v>2949</v>
      </c>
      <c r="C2928" s="4" t="s">
        <v>13</v>
      </c>
      <c r="D2928" t="s">
        <v>18</v>
      </c>
      <c r="E2928" s="4">
        <v>77</v>
      </c>
      <c r="F2928" s="4">
        <v>10</v>
      </c>
      <c r="G2928" s="4">
        <v>233</v>
      </c>
      <c r="H2928" s="4">
        <v>231</v>
      </c>
      <c r="I2928" s="4">
        <v>178</v>
      </c>
      <c r="J2928" s="6">
        <v>899.49</v>
      </c>
      <c r="K2928" s="4">
        <v>0.51200000000000001</v>
      </c>
      <c r="L2928" s="4" t="s">
        <v>27</v>
      </c>
      <c r="M2928" s="4">
        <f>Inventory[[#This Row],[Daily_Demand]]*Inventory[[#This Row],[Lead_Time_Days]]</f>
        <v>770</v>
      </c>
      <c r="N2928" s="4">
        <f>MAX(0, Inventory[[#This Row],[Demand_Duration_Lead_time]]+Inventory[[#This Row],[Safety_Stock]]-Inventory[[#This Row],[Current_Inventory]])</f>
        <v>768</v>
      </c>
      <c r="O29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28" s="8">
        <f>Inventory[[#This Row],[Current_Inventory]]*Inventory[[#This Row],[Unit_Cost]]</f>
        <v>209581.17</v>
      </c>
      <c r="Q2928" t="str">
        <f>IF(Inventory[[#This Row],[Stockout_Risk_Score]] &gt;= 0.8, "Critical",
   IF(Inventory[[#This Row],[Stockout_Risk_Score]] &gt;= 0.6, "High",
      IF(Inventory[[#This Row],[Stockout_Risk_Score]] &gt;= 0.3, "Medium", "Low")
   )
)</f>
        <v>Medium</v>
      </c>
      <c r="R2928">
        <f>Inventory[[#This Row],[Lead_Time_Days]]*0.8</f>
        <v>8</v>
      </c>
      <c r="S2928">
        <f>MAX(0,Inventory[[#This Row],[Daily_Demand]]*Inventory[[#This Row],[Adj_Lead_Time]]+Inventory[[#This Row],[Safety_Stock]]-Inventory[[#This Row],[Current_Inventory]])</f>
        <v>614</v>
      </c>
    </row>
    <row r="2929" spans="1:19" x14ac:dyDescent="0.25">
      <c r="A2929">
        <v>2928</v>
      </c>
      <c r="B2929" t="s">
        <v>2950</v>
      </c>
      <c r="C2929" s="4" t="s">
        <v>17</v>
      </c>
      <c r="D2929" t="s">
        <v>14</v>
      </c>
      <c r="E2929" s="4">
        <v>31</v>
      </c>
      <c r="F2929" s="4">
        <v>6</v>
      </c>
      <c r="G2929" s="4">
        <v>87</v>
      </c>
      <c r="H2929" s="4">
        <v>158</v>
      </c>
      <c r="I2929" s="4">
        <v>52</v>
      </c>
      <c r="J2929" s="6">
        <v>163.24</v>
      </c>
      <c r="K2929" s="4">
        <v>0.82299999999999995</v>
      </c>
      <c r="L2929" s="4" t="s">
        <v>15</v>
      </c>
      <c r="M2929" s="4">
        <f>Inventory[[#This Row],[Daily_Demand]]*Inventory[[#This Row],[Lead_Time_Days]]</f>
        <v>186</v>
      </c>
      <c r="N2929" s="4">
        <f>MAX(0, Inventory[[#This Row],[Demand_Duration_Lead_time]]+Inventory[[#This Row],[Safety_Stock]]-Inventory[[#This Row],[Current_Inventory]])</f>
        <v>257</v>
      </c>
      <c r="O29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29" s="8">
        <f>Inventory[[#This Row],[Current_Inventory]]*Inventory[[#This Row],[Unit_Cost]]</f>
        <v>14201.880000000001</v>
      </c>
      <c r="Q2929" t="str">
        <f>IF(Inventory[[#This Row],[Stockout_Risk_Score]] &gt;= 0.8, "Critical",
   IF(Inventory[[#This Row],[Stockout_Risk_Score]] &gt;= 0.6, "High",
      IF(Inventory[[#This Row],[Stockout_Risk_Score]] &gt;= 0.3, "Medium", "Low")
   )
)</f>
        <v>Critical</v>
      </c>
      <c r="R2929">
        <f>Inventory[[#This Row],[Lead_Time_Days]]*0.8</f>
        <v>4.8000000000000007</v>
      </c>
      <c r="S2929">
        <f>MAX(0,Inventory[[#This Row],[Daily_Demand]]*Inventory[[#This Row],[Adj_Lead_Time]]+Inventory[[#This Row],[Safety_Stock]]-Inventory[[#This Row],[Current_Inventory]])</f>
        <v>219.8</v>
      </c>
    </row>
    <row r="2930" spans="1:19" x14ac:dyDescent="0.25">
      <c r="A2930">
        <v>2929</v>
      </c>
      <c r="B2930" t="s">
        <v>2951</v>
      </c>
      <c r="C2930" s="4" t="s">
        <v>17</v>
      </c>
      <c r="D2930" t="s">
        <v>22</v>
      </c>
      <c r="E2930" s="4">
        <v>97</v>
      </c>
      <c r="F2930" s="4">
        <v>10</v>
      </c>
      <c r="G2930" s="4">
        <v>778</v>
      </c>
      <c r="H2930" s="4">
        <v>253</v>
      </c>
      <c r="I2930" s="4">
        <v>297</v>
      </c>
      <c r="J2930" s="6">
        <v>1770.68</v>
      </c>
      <c r="K2930" s="4">
        <v>4.7E-2</v>
      </c>
      <c r="L2930" s="4" t="s">
        <v>27</v>
      </c>
      <c r="M2930" s="4">
        <f>Inventory[[#This Row],[Daily_Demand]]*Inventory[[#This Row],[Lead_Time_Days]]</f>
        <v>970</v>
      </c>
      <c r="N2930" s="4">
        <f>MAX(0, Inventory[[#This Row],[Demand_Duration_Lead_time]]+Inventory[[#This Row],[Safety_Stock]]-Inventory[[#This Row],[Current_Inventory]])</f>
        <v>445</v>
      </c>
      <c r="O29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30" s="8">
        <f>Inventory[[#This Row],[Current_Inventory]]*Inventory[[#This Row],[Unit_Cost]]</f>
        <v>1377589.04</v>
      </c>
      <c r="Q2930" t="str">
        <f>IF(Inventory[[#This Row],[Stockout_Risk_Score]] &gt;= 0.8, "Critical",
   IF(Inventory[[#This Row],[Stockout_Risk_Score]] &gt;= 0.6, "High",
      IF(Inventory[[#This Row],[Stockout_Risk_Score]] &gt;= 0.3, "Medium", "Low")
   )
)</f>
        <v>Low</v>
      </c>
      <c r="R2930">
        <f>Inventory[[#This Row],[Lead_Time_Days]]*0.8</f>
        <v>8</v>
      </c>
      <c r="S2930">
        <f>MAX(0,Inventory[[#This Row],[Daily_Demand]]*Inventory[[#This Row],[Adj_Lead_Time]]+Inventory[[#This Row],[Safety_Stock]]-Inventory[[#This Row],[Current_Inventory]])</f>
        <v>251</v>
      </c>
    </row>
    <row r="2931" spans="1:19" x14ac:dyDescent="0.25">
      <c r="A2931">
        <v>2930</v>
      </c>
      <c r="B2931" t="s">
        <v>2952</v>
      </c>
      <c r="C2931" s="4" t="s">
        <v>17</v>
      </c>
      <c r="D2931" t="s">
        <v>18</v>
      </c>
      <c r="E2931" s="4">
        <v>85</v>
      </c>
      <c r="F2931" s="4">
        <v>2</v>
      </c>
      <c r="G2931" s="4">
        <v>346</v>
      </c>
      <c r="H2931" s="4">
        <v>85</v>
      </c>
      <c r="I2931" s="4">
        <v>119</v>
      </c>
      <c r="J2931" s="6">
        <v>668.14</v>
      </c>
      <c r="K2931" s="4">
        <v>0.28599999999999998</v>
      </c>
      <c r="L2931" s="4" t="s">
        <v>15</v>
      </c>
      <c r="M2931" s="4">
        <f>Inventory[[#This Row],[Daily_Demand]]*Inventory[[#This Row],[Lead_Time_Days]]</f>
        <v>170</v>
      </c>
      <c r="N2931" s="4">
        <f>MAX(0, Inventory[[#This Row],[Demand_Duration_Lead_time]]+Inventory[[#This Row],[Safety_Stock]]-Inventory[[#This Row],[Current_Inventory]])</f>
        <v>0</v>
      </c>
      <c r="O29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31" s="8">
        <f>Inventory[[#This Row],[Current_Inventory]]*Inventory[[#This Row],[Unit_Cost]]</f>
        <v>231176.44</v>
      </c>
      <c r="Q2931" t="str">
        <f>IF(Inventory[[#This Row],[Stockout_Risk_Score]] &gt;= 0.8, "Critical",
   IF(Inventory[[#This Row],[Stockout_Risk_Score]] &gt;= 0.6, "High",
      IF(Inventory[[#This Row],[Stockout_Risk_Score]] &gt;= 0.3, "Medium", "Low")
   )
)</f>
        <v>Low</v>
      </c>
      <c r="R2931">
        <f>Inventory[[#This Row],[Lead_Time_Days]]*0.8</f>
        <v>1.6</v>
      </c>
      <c r="S2931">
        <f>MAX(0,Inventory[[#This Row],[Daily_Demand]]*Inventory[[#This Row],[Adj_Lead_Time]]+Inventory[[#This Row],[Safety_Stock]]-Inventory[[#This Row],[Current_Inventory]])</f>
        <v>0</v>
      </c>
    </row>
    <row r="2932" spans="1:19" x14ac:dyDescent="0.25">
      <c r="A2932">
        <v>2931</v>
      </c>
      <c r="B2932" t="s">
        <v>2953</v>
      </c>
      <c r="C2932" s="4" t="s">
        <v>13</v>
      </c>
      <c r="D2932" t="s">
        <v>14</v>
      </c>
      <c r="E2932" s="4">
        <v>88</v>
      </c>
      <c r="F2932" s="4">
        <v>10</v>
      </c>
      <c r="G2932" s="4">
        <v>69</v>
      </c>
      <c r="H2932" s="4">
        <v>271</v>
      </c>
      <c r="I2932" s="4">
        <v>101</v>
      </c>
      <c r="J2932" s="6">
        <v>1302.8</v>
      </c>
      <c r="K2932" s="4">
        <v>0.372</v>
      </c>
      <c r="L2932" s="4" t="s">
        <v>15</v>
      </c>
      <c r="M2932" s="4">
        <f>Inventory[[#This Row],[Daily_Demand]]*Inventory[[#This Row],[Lead_Time_Days]]</f>
        <v>880</v>
      </c>
      <c r="N2932" s="4">
        <f>MAX(0, Inventory[[#This Row],[Demand_Duration_Lead_time]]+Inventory[[#This Row],[Safety_Stock]]-Inventory[[#This Row],[Current_Inventory]])</f>
        <v>1082</v>
      </c>
      <c r="O29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32" s="8">
        <f>Inventory[[#This Row],[Current_Inventory]]*Inventory[[#This Row],[Unit_Cost]]</f>
        <v>89893.2</v>
      </c>
      <c r="Q2932" t="str">
        <f>IF(Inventory[[#This Row],[Stockout_Risk_Score]] &gt;= 0.8, "Critical",
   IF(Inventory[[#This Row],[Stockout_Risk_Score]] &gt;= 0.6, "High",
      IF(Inventory[[#This Row],[Stockout_Risk_Score]] &gt;= 0.3, "Medium", "Low")
   )
)</f>
        <v>Medium</v>
      </c>
      <c r="R2932">
        <f>Inventory[[#This Row],[Lead_Time_Days]]*0.8</f>
        <v>8</v>
      </c>
      <c r="S2932">
        <f>MAX(0,Inventory[[#This Row],[Daily_Demand]]*Inventory[[#This Row],[Adj_Lead_Time]]+Inventory[[#This Row],[Safety_Stock]]-Inventory[[#This Row],[Current_Inventory]])</f>
        <v>906</v>
      </c>
    </row>
    <row r="2933" spans="1:19" x14ac:dyDescent="0.25">
      <c r="A2933">
        <v>2932</v>
      </c>
      <c r="B2933" t="s">
        <v>2954</v>
      </c>
      <c r="C2933" s="4" t="s">
        <v>17</v>
      </c>
      <c r="D2933" t="s">
        <v>18</v>
      </c>
      <c r="E2933" s="4">
        <v>47</v>
      </c>
      <c r="F2933" s="4">
        <v>6</v>
      </c>
      <c r="G2933" s="4">
        <v>36</v>
      </c>
      <c r="H2933" s="4">
        <v>240</v>
      </c>
      <c r="I2933" s="4">
        <v>308</v>
      </c>
      <c r="J2933" s="6">
        <v>1234.5</v>
      </c>
      <c r="K2933" s="4">
        <v>0.97599999999999998</v>
      </c>
      <c r="L2933" s="4" t="s">
        <v>15</v>
      </c>
      <c r="M2933" s="4">
        <f>Inventory[[#This Row],[Daily_Demand]]*Inventory[[#This Row],[Lead_Time_Days]]</f>
        <v>282</v>
      </c>
      <c r="N2933" s="4">
        <f>MAX(0, Inventory[[#This Row],[Demand_Duration_Lead_time]]+Inventory[[#This Row],[Safety_Stock]]-Inventory[[#This Row],[Current_Inventory]])</f>
        <v>486</v>
      </c>
      <c r="O29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33" s="8">
        <f>Inventory[[#This Row],[Current_Inventory]]*Inventory[[#This Row],[Unit_Cost]]</f>
        <v>44442</v>
      </c>
      <c r="Q2933" t="str">
        <f>IF(Inventory[[#This Row],[Stockout_Risk_Score]] &gt;= 0.8, "Critical",
   IF(Inventory[[#This Row],[Stockout_Risk_Score]] &gt;= 0.6, "High",
      IF(Inventory[[#This Row],[Stockout_Risk_Score]] &gt;= 0.3, "Medium", "Low")
   )
)</f>
        <v>Critical</v>
      </c>
      <c r="R2933">
        <f>Inventory[[#This Row],[Lead_Time_Days]]*0.8</f>
        <v>4.8000000000000007</v>
      </c>
      <c r="S2933">
        <f>MAX(0,Inventory[[#This Row],[Daily_Demand]]*Inventory[[#This Row],[Adj_Lead_Time]]+Inventory[[#This Row],[Safety_Stock]]-Inventory[[#This Row],[Current_Inventory]])</f>
        <v>429.6</v>
      </c>
    </row>
    <row r="2934" spans="1:19" x14ac:dyDescent="0.25">
      <c r="A2934">
        <v>2933</v>
      </c>
      <c r="B2934" t="s">
        <v>2955</v>
      </c>
      <c r="C2934" s="4" t="s">
        <v>41</v>
      </c>
      <c r="D2934" t="s">
        <v>22</v>
      </c>
      <c r="E2934" s="4">
        <v>11</v>
      </c>
      <c r="F2934" s="4">
        <v>9</v>
      </c>
      <c r="G2934" s="4">
        <v>542</v>
      </c>
      <c r="H2934" s="4">
        <v>200</v>
      </c>
      <c r="I2934" s="4">
        <v>288</v>
      </c>
      <c r="J2934" s="6">
        <v>1189.75</v>
      </c>
      <c r="K2934" s="4">
        <v>3.0000000000000001E-3</v>
      </c>
      <c r="L2934" s="4" t="s">
        <v>15</v>
      </c>
      <c r="M2934" s="4">
        <f>Inventory[[#This Row],[Daily_Demand]]*Inventory[[#This Row],[Lead_Time_Days]]</f>
        <v>99</v>
      </c>
      <c r="N2934" s="4">
        <f>MAX(0, Inventory[[#This Row],[Demand_Duration_Lead_time]]+Inventory[[#This Row],[Safety_Stock]]-Inventory[[#This Row],[Current_Inventory]])</f>
        <v>0</v>
      </c>
      <c r="O29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34" s="8">
        <f>Inventory[[#This Row],[Current_Inventory]]*Inventory[[#This Row],[Unit_Cost]]</f>
        <v>644844.5</v>
      </c>
      <c r="Q2934" t="str">
        <f>IF(Inventory[[#This Row],[Stockout_Risk_Score]] &gt;= 0.8, "Critical",
   IF(Inventory[[#This Row],[Stockout_Risk_Score]] &gt;= 0.6, "High",
      IF(Inventory[[#This Row],[Stockout_Risk_Score]] &gt;= 0.3, "Medium", "Low")
   )
)</f>
        <v>Low</v>
      </c>
      <c r="R2934">
        <f>Inventory[[#This Row],[Lead_Time_Days]]*0.8</f>
        <v>7.2</v>
      </c>
      <c r="S2934">
        <f>MAX(0,Inventory[[#This Row],[Daily_Demand]]*Inventory[[#This Row],[Adj_Lead_Time]]+Inventory[[#This Row],[Safety_Stock]]-Inventory[[#This Row],[Current_Inventory]])</f>
        <v>0</v>
      </c>
    </row>
    <row r="2935" spans="1:19" x14ac:dyDescent="0.25">
      <c r="A2935">
        <v>2934</v>
      </c>
      <c r="B2935" t="s">
        <v>2956</v>
      </c>
      <c r="C2935" s="4" t="s">
        <v>17</v>
      </c>
      <c r="D2935" t="s">
        <v>14</v>
      </c>
      <c r="E2935" s="4">
        <v>96</v>
      </c>
      <c r="F2935" s="4">
        <v>6</v>
      </c>
      <c r="G2935" s="4">
        <v>325</v>
      </c>
      <c r="H2935" s="4">
        <v>143</v>
      </c>
      <c r="I2935" s="4">
        <v>143</v>
      </c>
      <c r="J2935" s="6">
        <v>1075.1400000000001</v>
      </c>
      <c r="K2935" s="4">
        <v>0.308</v>
      </c>
      <c r="L2935" s="4" t="s">
        <v>27</v>
      </c>
      <c r="M2935" s="4">
        <f>Inventory[[#This Row],[Daily_Demand]]*Inventory[[#This Row],[Lead_Time_Days]]</f>
        <v>576</v>
      </c>
      <c r="N2935" s="4">
        <f>MAX(0, Inventory[[#This Row],[Demand_Duration_Lead_time]]+Inventory[[#This Row],[Safety_Stock]]-Inventory[[#This Row],[Current_Inventory]])</f>
        <v>394</v>
      </c>
      <c r="O29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35" s="8">
        <f>Inventory[[#This Row],[Current_Inventory]]*Inventory[[#This Row],[Unit_Cost]]</f>
        <v>349420.50000000006</v>
      </c>
      <c r="Q2935" t="str">
        <f>IF(Inventory[[#This Row],[Stockout_Risk_Score]] &gt;= 0.8, "Critical",
   IF(Inventory[[#This Row],[Stockout_Risk_Score]] &gt;= 0.6, "High",
      IF(Inventory[[#This Row],[Stockout_Risk_Score]] &gt;= 0.3, "Medium", "Low")
   )
)</f>
        <v>Medium</v>
      </c>
      <c r="R2935">
        <f>Inventory[[#This Row],[Lead_Time_Days]]*0.8</f>
        <v>4.8000000000000007</v>
      </c>
      <c r="S2935">
        <f>MAX(0,Inventory[[#This Row],[Daily_Demand]]*Inventory[[#This Row],[Adj_Lead_Time]]+Inventory[[#This Row],[Safety_Stock]]-Inventory[[#This Row],[Current_Inventory]])</f>
        <v>278.80000000000007</v>
      </c>
    </row>
    <row r="2936" spans="1:19" x14ac:dyDescent="0.25">
      <c r="A2936">
        <v>2935</v>
      </c>
      <c r="B2936" t="s">
        <v>2957</v>
      </c>
      <c r="C2936" s="4" t="s">
        <v>26</v>
      </c>
      <c r="D2936" t="s">
        <v>22</v>
      </c>
      <c r="E2936" s="4">
        <v>87</v>
      </c>
      <c r="F2936" s="4">
        <v>13</v>
      </c>
      <c r="G2936" s="4">
        <v>411</v>
      </c>
      <c r="H2936" s="4">
        <v>261</v>
      </c>
      <c r="I2936" s="4">
        <v>96</v>
      </c>
      <c r="J2936" s="6">
        <v>403.81</v>
      </c>
      <c r="K2936" s="4">
        <v>0.93</v>
      </c>
      <c r="L2936" s="4" t="s">
        <v>15</v>
      </c>
      <c r="M2936" s="4">
        <f>Inventory[[#This Row],[Daily_Demand]]*Inventory[[#This Row],[Lead_Time_Days]]</f>
        <v>1131</v>
      </c>
      <c r="N2936" s="4">
        <f>MAX(0, Inventory[[#This Row],[Demand_Duration_Lead_time]]+Inventory[[#This Row],[Safety_Stock]]-Inventory[[#This Row],[Current_Inventory]])</f>
        <v>981</v>
      </c>
      <c r="O29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36" s="8">
        <f>Inventory[[#This Row],[Current_Inventory]]*Inventory[[#This Row],[Unit_Cost]]</f>
        <v>165965.91</v>
      </c>
      <c r="Q2936" t="str">
        <f>IF(Inventory[[#This Row],[Stockout_Risk_Score]] &gt;= 0.8, "Critical",
   IF(Inventory[[#This Row],[Stockout_Risk_Score]] &gt;= 0.6, "High",
      IF(Inventory[[#This Row],[Stockout_Risk_Score]] &gt;= 0.3, "Medium", "Low")
   )
)</f>
        <v>Critical</v>
      </c>
      <c r="R2936">
        <f>Inventory[[#This Row],[Lead_Time_Days]]*0.8</f>
        <v>10.4</v>
      </c>
      <c r="S2936">
        <f>MAX(0,Inventory[[#This Row],[Daily_Demand]]*Inventory[[#This Row],[Adj_Lead_Time]]+Inventory[[#This Row],[Safety_Stock]]-Inventory[[#This Row],[Current_Inventory]])</f>
        <v>754.80000000000018</v>
      </c>
    </row>
    <row r="2937" spans="1:19" x14ac:dyDescent="0.25">
      <c r="A2937">
        <v>2936</v>
      </c>
      <c r="B2937" t="s">
        <v>2958</v>
      </c>
      <c r="C2937" s="4" t="s">
        <v>13</v>
      </c>
      <c r="D2937" t="s">
        <v>14</v>
      </c>
      <c r="E2937" s="4">
        <v>195</v>
      </c>
      <c r="F2937" s="4">
        <v>7</v>
      </c>
      <c r="G2937" s="4">
        <v>143</v>
      </c>
      <c r="H2937" s="4">
        <v>254</v>
      </c>
      <c r="I2937" s="4">
        <v>124</v>
      </c>
      <c r="J2937" s="6">
        <v>597.17999999999995</v>
      </c>
      <c r="K2937" s="4">
        <v>0.307</v>
      </c>
      <c r="L2937" s="4" t="s">
        <v>19</v>
      </c>
      <c r="M2937" s="4">
        <f>Inventory[[#This Row],[Daily_Demand]]*Inventory[[#This Row],[Lead_Time_Days]]</f>
        <v>1365</v>
      </c>
      <c r="N2937" s="4">
        <f>MAX(0, Inventory[[#This Row],[Demand_Duration_Lead_time]]+Inventory[[#This Row],[Safety_Stock]]-Inventory[[#This Row],[Current_Inventory]])</f>
        <v>1476</v>
      </c>
      <c r="O29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37" s="8">
        <f>Inventory[[#This Row],[Current_Inventory]]*Inventory[[#This Row],[Unit_Cost]]</f>
        <v>85396.739999999991</v>
      </c>
      <c r="Q2937" t="str">
        <f>IF(Inventory[[#This Row],[Stockout_Risk_Score]] &gt;= 0.8, "Critical",
   IF(Inventory[[#This Row],[Stockout_Risk_Score]] &gt;= 0.6, "High",
      IF(Inventory[[#This Row],[Stockout_Risk_Score]] &gt;= 0.3, "Medium", "Low")
   )
)</f>
        <v>Medium</v>
      </c>
      <c r="R2937">
        <f>Inventory[[#This Row],[Lead_Time_Days]]*0.8</f>
        <v>5.6000000000000005</v>
      </c>
      <c r="S2937">
        <f>MAX(0,Inventory[[#This Row],[Daily_Demand]]*Inventory[[#This Row],[Adj_Lead_Time]]+Inventory[[#This Row],[Safety_Stock]]-Inventory[[#This Row],[Current_Inventory]])</f>
        <v>1203</v>
      </c>
    </row>
    <row r="2938" spans="1:19" x14ac:dyDescent="0.25">
      <c r="A2938">
        <v>2937</v>
      </c>
      <c r="B2938" t="s">
        <v>2959</v>
      </c>
      <c r="C2938" s="4" t="s">
        <v>26</v>
      </c>
      <c r="D2938" t="s">
        <v>22</v>
      </c>
      <c r="E2938" s="4">
        <v>88</v>
      </c>
      <c r="F2938" s="4">
        <v>9</v>
      </c>
      <c r="G2938" s="4">
        <v>523</v>
      </c>
      <c r="H2938" s="4">
        <v>274</v>
      </c>
      <c r="I2938" s="4">
        <v>140</v>
      </c>
      <c r="J2938" s="6">
        <v>1072.17</v>
      </c>
      <c r="K2938" s="4">
        <v>0.22500000000000001</v>
      </c>
      <c r="L2938" s="4" t="s">
        <v>15</v>
      </c>
      <c r="M2938" s="4">
        <f>Inventory[[#This Row],[Daily_Demand]]*Inventory[[#This Row],[Lead_Time_Days]]</f>
        <v>792</v>
      </c>
      <c r="N2938" s="4">
        <f>MAX(0, Inventory[[#This Row],[Demand_Duration_Lead_time]]+Inventory[[#This Row],[Safety_Stock]]-Inventory[[#This Row],[Current_Inventory]])</f>
        <v>543</v>
      </c>
      <c r="O29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38" s="8">
        <f>Inventory[[#This Row],[Current_Inventory]]*Inventory[[#This Row],[Unit_Cost]]</f>
        <v>560744.91</v>
      </c>
      <c r="Q2938" t="str">
        <f>IF(Inventory[[#This Row],[Stockout_Risk_Score]] &gt;= 0.8, "Critical",
   IF(Inventory[[#This Row],[Stockout_Risk_Score]] &gt;= 0.6, "High",
      IF(Inventory[[#This Row],[Stockout_Risk_Score]] &gt;= 0.3, "Medium", "Low")
   )
)</f>
        <v>Low</v>
      </c>
      <c r="R2938">
        <f>Inventory[[#This Row],[Lead_Time_Days]]*0.8</f>
        <v>7.2</v>
      </c>
      <c r="S2938">
        <f>MAX(0,Inventory[[#This Row],[Daily_Demand]]*Inventory[[#This Row],[Adj_Lead_Time]]+Inventory[[#This Row],[Safety_Stock]]-Inventory[[#This Row],[Current_Inventory]])</f>
        <v>384.6</v>
      </c>
    </row>
    <row r="2939" spans="1:19" x14ac:dyDescent="0.25">
      <c r="A2939">
        <v>2938</v>
      </c>
      <c r="B2939" t="s">
        <v>2960</v>
      </c>
      <c r="C2939" s="4" t="s">
        <v>17</v>
      </c>
      <c r="D2939" t="s">
        <v>14</v>
      </c>
      <c r="E2939" s="4">
        <v>48</v>
      </c>
      <c r="F2939" s="4">
        <v>3</v>
      </c>
      <c r="G2939" s="4">
        <v>244</v>
      </c>
      <c r="H2939" s="4">
        <v>13</v>
      </c>
      <c r="I2939" s="4">
        <v>135</v>
      </c>
      <c r="J2939" s="6">
        <v>1589.22</v>
      </c>
      <c r="K2939" s="4">
        <v>0.73</v>
      </c>
      <c r="L2939" s="4" t="s">
        <v>15</v>
      </c>
      <c r="M2939" s="4">
        <f>Inventory[[#This Row],[Daily_Demand]]*Inventory[[#This Row],[Lead_Time_Days]]</f>
        <v>144</v>
      </c>
      <c r="N2939" s="4">
        <f>MAX(0, Inventory[[#This Row],[Demand_Duration_Lead_time]]+Inventory[[#This Row],[Safety_Stock]]-Inventory[[#This Row],[Current_Inventory]])</f>
        <v>0</v>
      </c>
      <c r="O29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39" s="8">
        <f>Inventory[[#This Row],[Current_Inventory]]*Inventory[[#This Row],[Unit_Cost]]</f>
        <v>387769.68</v>
      </c>
      <c r="Q2939" t="str">
        <f>IF(Inventory[[#This Row],[Stockout_Risk_Score]] &gt;= 0.8, "Critical",
   IF(Inventory[[#This Row],[Stockout_Risk_Score]] &gt;= 0.6, "High",
      IF(Inventory[[#This Row],[Stockout_Risk_Score]] &gt;= 0.3, "Medium", "Low")
   )
)</f>
        <v>High</v>
      </c>
      <c r="R2939">
        <f>Inventory[[#This Row],[Lead_Time_Days]]*0.8</f>
        <v>2.4000000000000004</v>
      </c>
      <c r="S2939">
        <f>MAX(0,Inventory[[#This Row],[Daily_Demand]]*Inventory[[#This Row],[Adj_Lead_Time]]+Inventory[[#This Row],[Safety_Stock]]-Inventory[[#This Row],[Current_Inventory]])</f>
        <v>0</v>
      </c>
    </row>
    <row r="2940" spans="1:19" x14ac:dyDescent="0.25">
      <c r="A2940">
        <v>2939</v>
      </c>
      <c r="B2940" t="s">
        <v>2961</v>
      </c>
      <c r="C2940" s="4" t="s">
        <v>41</v>
      </c>
      <c r="D2940" t="s">
        <v>18</v>
      </c>
      <c r="E2940" s="4">
        <v>171</v>
      </c>
      <c r="F2940" s="4">
        <v>4</v>
      </c>
      <c r="G2940" s="4">
        <v>775</v>
      </c>
      <c r="H2940" s="4">
        <v>46</v>
      </c>
      <c r="I2940" s="4">
        <v>55</v>
      </c>
      <c r="J2940" s="6">
        <v>892.38</v>
      </c>
      <c r="K2940" s="4">
        <v>0.745</v>
      </c>
      <c r="L2940" s="4" t="s">
        <v>27</v>
      </c>
      <c r="M2940" s="4">
        <f>Inventory[[#This Row],[Daily_Demand]]*Inventory[[#This Row],[Lead_Time_Days]]</f>
        <v>684</v>
      </c>
      <c r="N2940" s="4">
        <f>MAX(0, Inventory[[#This Row],[Demand_Duration_Lead_time]]+Inventory[[#This Row],[Safety_Stock]]-Inventory[[#This Row],[Current_Inventory]])</f>
        <v>0</v>
      </c>
      <c r="O29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40" s="8">
        <f>Inventory[[#This Row],[Current_Inventory]]*Inventory[[#This Row],[Unit_Cost]]</f>
        <v>691594.5</v>
      </c>
      <c r="Q2940" t="str">
        <f>IF(Inventory[[#This Row],[Stockout_Risk_Score]] &gt;= 0.8, "Critical",
   IF(Inventory[[#This Row],[Stockout_Risk_Score]] &gt;= 0.6, "High",
      IF(Inventory[[#This Row],[Stockout_Risk_Score]] &gt;= 0.3, "Medium", "Low")
   )
)</f>
        <v>High</v>
      </c>
      <c r="R2940">
        <f>Inventory[[#This Row],[Lead_Time_Days]]*0.8</f>
        <v>3.2</v>
      </c>
      <c r="S2940">
        <f>MAX(0,Inventory[[#This Row],[Daily_Demand]]*Inventory[[#This Row],[Adj_Lead_Time]]+Inventory[[#This Row],[Safety_Stock]]-Inventory[[#This Row],[Current_Inventory]])</f>
        <v>0</v>
      </c>
    </row>
    <row r="2941" spans="1:19" x14ac:dyDescent="0.25">
      <c r="A2941">
        <v>2940</v>
      </c>
      <c r="B2941" t="s">
        <v>2962</v>
      </c>
      <c r="C2941" s="4" t="s">
        <v>21</v>
      </c>
      <c r="D2941" t="s">
        <v>14</v>
      </c>
      <c r="E2941" s="4">
        <v>44</v>
      </c>
      <c r="F2941" s="4">
        <v>12</v>
      </c>
      <c r="G2941" s="4">
        <v>337</v>
      </c>
      <c r="H2941" s="4">
        <v>80</v>
      </c>
      <c r="I2941" s="4">
        <v>279</v>
      </c>
      <c r="J2941" s="6">
        <v>447.65</v>
      </c>
      <c r="K2941" s="4">
        <v>0.47199999999999998</v>
      </c>
      <c r="L2941" s="4" t="s">
        <v>19</v>
      </c>
      <c r="M2941" s="4">
        <f>Inventory[[#This Row],[Daily_Demand]]*Inventory[[#This Row],[Lead_Time_Days]]</f>
        <v>528</v>
      </c>
      <c r="N2941" s="4">
        <f>MAX(0, Inventory[[#This Row],[Demand_Duration_Lead_time]]+Inventory[[#This Row],[Safety_Stock]]-Inventory[[#This Row],[Current_Inventory]])</f>
        <v>271</v>
      </c>
      <c r="O29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41" s="8">
        <f>Inventory[[#This Row],[Current_Inventory]]*Inventory[[#This Row],[Unit_Cost]]</f>
        <v>150858.04999999999</v>
      </c>
      <c r="Q2941" t="str">
        <f>IF(Inventory[[#This Row],[Stockout_Risk_Score]] &gt;= 0.8, "Critical",
   IF(Inventory[[#This Row],[Stockout_Risk_Score]] &gt;= 0.6, "High",
      IF(Inventory[[#This Row],[Stockout_Risk_Score]] &gt;= 0.3, "Medium", "Low")
   )
)</f>
        <v>Medium</v>
      </c>
      <c r="R2941">
        <f>Inventory[[#This Row],[Lead_Time_Days]]*0.8</f>
        <v>9.6000000000000014</v>
      </c>
      <c r="S2941">
        <f>MAX(0,Inventory[[#This Row],[Daily_Demand]]*Inventory[[#This Row],[Adj_Lead_Time]]+Inventory[[#This Row],[Safety_Stock]]-Inventory[[#This Row],[Current_Inventory]])</f>
        <v>165.40000000000009</v>
      </c>
    </row>
    <row r="2942" spans="1:19" x14ac:dyDescent="0.25">
      <c r="A2942">
        <v>2941</v>
      </c>
      <c r="B2942" t="s">
        <v>2963</v>
      </c>
      <c r="C2942" s="4" t="s">
        <v>17</v>
      </c>
      <c r="D2942" t="s">
        <v>18</v>
      </c>
      <c r="E2942" s="4">
        <v>139</v>
      </c>
      <c r="F2942" s="4">
        <v>10</v>
      </c>
      <c r="G2942" s="4">
        <v>492</v>
      </c>
      <c r="H2942" s="4">
        <v>271</v>
      </c>
      <c r="I2942" s="4">
        <v>366</v>
      </c>
      <c r="J2942" s="6">
        <v>221.49</v>
      </c>
      <c r="K2942" s="4">
        <v>0.94699999999999995</v>
      </c>
      <c r="L2942" s="4" t="s">
        <v>15</v>
      </c>
      <c r="M2942" s="4">
        <f>Inventory[[#This Row],[Daily_Demand]]*Inventory[[#This Row],[Lead_Time_Days]]</f>
        <v>1390</v>
      </c>
      <c r="N2942" s="4">
        <f>MAX(0, Inventory[[#This Row],[Demand_Duration_Lead_time]]+Inventory[[#This Row],[Safety_Stock]]-Inventory[[#This Row],[Current_Inventory]])</f>
        <v>1169</v>
      </c>
      <c r="O29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42" s="8">
        <f>Inventory[[#This Row],[Current_Inventory]]*Inventory[[#This Row],[Unit_Cost]]</f>
        <v>108973.08</v>
      </c>
      <c r="Q2942" t="str">
        <f>IF(Inventory[[#This Row],[Stockout_Risk_Score]] &gt;= 0.8, "Critical",
   IF(Inventory[[#This Row],[Stockout_Risk_Score]] &gt;= 0.6, "High",
      IF(Inventory[[#This Row],[Stockout_Risk_Score]] &gt;= 0.3, "Medium", "Low")
   )
)</f>
        <v>Critical</v>
      </c>
      <c r="R2942">
        <f>Inventory[[#This Row],[Lead_Time_Days]]*0.8</f>
        <v>8</v>
      </c>
      <c r="S2942">
        <f>MAX(0,Inventory[[#This Row],[Daily_Demand]]*Inventory[[#This Row],[Adj_Lead_Time]]+Inventory[[#This Row],[Safety_Stock]]-Inventory[[#This Row],[Current_Inventory]])</f>
        <v>891</v>
      </c>
    </row>
    <row r="2943" spans="1:19" x14ac:dyDescent="0.25">
      <c r="A2943">
        <v>2942</v>
      </c>
      <c r="B2943" t="s">
        <v>2964</v>
      </c>
      <c r="C2943" s="4" t="s">
        <v>41</v>
      </c>
      <c r="D2943" t="s">
        <v>14</v>
      </c>
      <c r="E2943" s="4">
        <v>29</v>
      </c>
      <c r="F2943" s="4">
        <v>6</v>
      </c>
      <c r="G2943" s="4">
        <v>560</v>
      </c>
      <c r="H2943" s="4">
        <v>246</v>
      </c>
      <c r="I2943" s="4">
        <v>92</v>
      </c>
      <c r="J2943" s="6">
        <v>1342.87</v>
      </c>
      <c r="K2943" s="4">
        <v>0.20300000000000001</v>
      </c>
      <c r="L2943" s="4" t="s">
        <v>19</v>
      </c>
      <c r="M2943" s="4">
        <f>Inventory[[#This Row],[Daily_Demand]]*Inventory[[#This Row],[Lead_Time_Days]]</f>
        <v>174</v>
      </c>
      <c r="N2943" s="4">
        <f>MAX(0, Inventory[[#This Row],[Demand_Duration_Lead_time]]+Inventory[[#This Row],[Safety_Stock]]-Inventory[[#This Row],[Current_Inventory]])</f>
        <v>0</v>
      </c>
      <c r="O29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43" s="8">
        <f>Inventory[[#This Row],[Current_Inventory]]*Inventory[[#This Row],[Unit_Cost]]</f>
        <v>752007.2</v>
      </c>
      <c r="Q2943" t="str">
        <f>IF(Inventory[[#This Row],[Stockout_Risk_Score]] &gt;= 0.8, "Critical",
   IF(Inventory[[#This Row],[Stockout_Risk_Score]] &gt;= 0.6, "High",
      IF(Inventory[[#This Row],[Stockout_Risk_Score]] &gt;= 0.3, "Medium", "Low")
   )
)</f>
        <v>Low</v>
      </c>
      <c r="R2943">
        <f>Inventory[[#This Row],[Lead_Time_Days]]*0.8</f>
        <v>4.8000000000000007</v>
      </c>
      <c r="S2943">
        <f>MAX(0,Inventory[[#This Row],[Daily_Demand]]*Inventory[[#This Row],[Adj_Lead_Time]]+Inventory[[#This Row],[Safety_Stock]]-Inventory[[#This Row],[Current_Inventory]])</f>
        <v>0</v>
      </c>
    </row>
    <row r="2944" spans="1:19" x14ac:dyDescent="0.25">
      <c r="A2944">
        <v>2943</v>
      </c>
      <c r="B2944" t="s">
        <v>2965</v>
      </c>
      <c r="C2944" s="4" t="s">
        <v>13</v>
      </c>
      <c r="D2944" t="s">
        <v>14</v>
      </c>
      <c r="E2944" s="4">
        <v>63</v>
      </c>
      <c r="F2944" s="4">
        <v>6</v>
      </c>
      <c r="G2944" s="4">
        <v>377</v>
      </c>
      <c r="H2944" s="4">
        <v>187</v>
      </c>
      <c r="I2944" s="4">
        <v>361</v>
      </c>
      <c r="J2944" s="6">
        <v>875.51</v>
      </c>
      <c r="K2944" s="4">
        <v>0.91300000000000003</v>
      </c>
      <c r="L2944" s="4" t="s">
        <v>15</v>
      </c>
      <c r="M2944" s="4">
        <f>Inventory[[#This Row],[Daily_Demand]]*Inventory[[#This Row],[Lead_Time_Days]]</f>
        <v>378</v>
      </c>
      <c r="N2944" s="4">
        <f>MAX(0, Inventory[[#This Row],[Demand_Duration_Lead_time]]+Inventory[[#This Row],[Safety_Stock]]-Inventory[[#This Row],[Current_Inventory]])</f>
        <v>188</v>
      </c>
      <c r="O29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44" s="8">
        <f>Inventory[[#This Row],[Current_Inventory]]*Inventory[[#This Row],[Unit_Cost]]</f>
        <v>330067.27</v>
      </c>
      <c r="Q2944" t="str">
        <f>IF(Inventory[[#This Row],[Stockout_Risk_Score]] &gt;= 0.8, "Critical",
   IF(Inventory[[#This Row],[Stockout_Risk_Score]] &gt;= 0.6, "High",
      IF(Inventory[[#This Row],[Stockout_Risk_Score]] &gt;= 0.3, "Medium", "Low")
   )
)</f>
        <v>Critical</v>
      </c>
      <c r="R2944">
        <f>Inventory[[#This Row],[Lead_Time_Days]]*0.8</f>
        <v>4.8000000000000007</v>
      </c>
      <c r="S2944">
        <f>MAX(0,Inventory[[#This Row],[Daily_Demand]]*Inventory[[#This Row],[Adj_Lead_Time]]+Inventory[[#This Row],[Safety_Stock]]-Inventory[[#This Row],[Current_Inventory]])</f>
        <v>112.40000000000003</v>
      </c>
    </row>
    <row r="2945" spans="1:19" x14ac:dyDescent="0.25">
      <c r="A2945">
        <v>2944</v>
      </c>
      <c r="B2945" t="s">
        <v>2966</v>
      </c>
      <c r="C2945" s="4" t="s">
        <v>26</v>
      </c>
      <c r="D2945" t="s">
        <v>22</v>
      </c>
      <c r="E2945" s="4">
        <v>145</v>
      </c>
      <c r="F2945" s="4">
        <v>10</v>
      </c>
      <c r="G2945" s="4">
        <v>502</v>
      </c>
      <c r="H2945" s="4">
        <v>105</v>
      </c>
      <c r="I2945" s="4">
        <v>247</v>
      </c>
      <c r="J2945" s="6">
        <v>294.47000000000003</v>
      </c>
      <c r="K2945" s="4">
        <v>0.75600000000000001</v>
      </c>
      <c r="L2945" s="4" t="s">
        <v>27</v>
      </c>
      <c r="M2945" s="4">
        <f>Inventory[[#This Row],[Daily_Demand]]*Inventory[[#This Row],[Lead_Time_Days]]</f>
        <v>1450</v>
      </c>
      <c r="N2945" s="4">
        <f>MAX(0, Inventory[[#This Row],[Demand_Duration_Lead_time]]+Inventory[[#This Row],[Safety_Stock]]-Inventory[[#This Row],[Current_Inventory]])</f>
        <v>1053</v>
      </c>
      <c r="O29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45" s="8">
        <f>Inventory[[#This Row],[Current_Inventory]]*Inventory[[#This Row],[Unit_Cost]]</f>
        <v>147823.94</v>
      </c>
      <c r="Q2945" t="str">
        <f>IF(Inventory[[#This Row],[Stockout_Risk_Score]] &gt;= 0.8, "Critical",
   IF(Inventory[[#This Row],[Stockout_Risk_Score]] &gt;= 0.6, "High",
      IF(Inventory[[#This Row],[Stockout_Risk_Score]] &gt;= 0.3, "Medium", "Low")
   )
)</f>
        <v>High</v>
      </c>
      <c r="R2945">
        <f>Inventory[[#This Row],[Lead_Time_Days]]*0.8</f>
        <v>8</v>
      </c>
      <c r="S2945">
        <f>MAX(0,Inventory[[#This Row],[Daily_Demand]]*Inventory[[#This Row],[Adj_Lead_Time]]+Inventory[[#This Row],[Safety_Stock]]-Inventory[[#This Row],[Current_Inventory]])</f>
        <v>763</v>
      </c>
    </row>
    <row r="2946" spans="1:19" x14ac:dyDescent="0.25">
      <c r="A2946">
        <v>2945</v>
      </c>
      <c r="B2946" t="s">
        <v>2967</v>
      </c>
      <c r="C2946" s="4" t="s">
        <v>26</v>
      </c>
      <c r="D2946" t="s">
        <v>22</v>
      </c>
      <c r="E2946" s="4">
        <v>107</v>
      </c>
      <c r="F2946" s="4">
        <v>11</v>
      </c>
      <c r="G2946" s="4">
        <v>448</v>
      </c>
      <c r="H2946" s="4">
        <v>236</v>
      </c>
      <c r="I2946" s="4">
        <v>352</v>
      </c>
      <c r="J2946" s="6">
        <v>1365.21</v>
      </c>
      <c r="K2946" s="4">
        <v>0.36799999999999999</v>
      </c>
      <c r="L2946" s="4" t="s">
        <v>19</v>
      </c>
      <c r="M2946" s="4">
        <f>Inventory[[#This Row],[Daily_Demand]]*Inventory[[#This Row],[Lead_Time_Days]]</f>
        <v>1177</v>
      </c>
      <c r="N2946" s="4">
        <f>MAX(0, Inventory[[#This Row],[Demand_Duration_Lead_time]]+Inventory[[#This Row],[Safety_Stock]]-Inventory[[#This Row],[Current_Inventory]])</f>
        <v>965</v>
      </c>
      <c r="O29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46" s="8">
        <f>Inventory[[#This Row],[Current_Inventory]]*Inventory[[#This Row],[Unit_Cost]]</f>
        <v>611614.08000000007</v>
      </c>
      <c r="Q2946" t="str">
        <f>IF(Inventory[[#This Row],[Stockout_Risk_Score]] &gt;= 0.8, "Critical",
   IF(Inventory[[#This Row],[Stockout_Risk_Score]] &gt;= 0.6, "High",
      IF(Inventory[[#This Row],[Stockout_Risk_Score]] &gt;= 0.3, "Medium", "Low")
   )
)</f>
        <v>Medium</v>
      </c>
      <c r="R2946">
        <f>Inventory[[#This Row],[Lead_Time_Days]]*0.8</f>
        <v>8.8000000000000007</v>
      </c>
      <c r="S2946">
        <f>MAX(0,Inventory[[#This Row],[Daily_Demand]]*Inventory[[#This Row],[Adj_Lead_Time]]+Inventory[[#This Row],[Safety_Stock]]-Inventory[[#This Row],[Current_Inventory]])</f>
        <v>729.59999999999991</v>
      </c>
    </row>
    <row r="2947" spans="1:19" x14ac:dyDescent="0.25">
      <c r="A2947">
        <v>2946</v>
      </c>
      <c r="B2947" t="s">
        <v>2968</v>
      </c>
      <c r="C2947" s="4" t="s">
        <v>26</v>
      </c>
      <c r="D2947" t="s">
        <v>22</v>
      </c>
      <c r="E2947" s="4">
        <v>90</v>
      </c>
      <c r="F2947" s="4">
        <v>4</v>
      </c>
      <c r="G2947" s="4">
        <v>516</v>
      </c>
      <c r="H2947" s="4">
        <v>20</v>
      </c>
      <c r="I2947" s="4">
        <v>231</v>
      </c>
      <c r="J2947" s="6">
        <v>454.78</v>
      </c>
      <c r="K2947" s="4">
        <v>0.80700000000000005</v>
      </c>
      <c r="L2947" s="4" t="s">
        <v>19</v>
      </c>
      <c r="M2947" s="4">
        <f>Inventory[[#This Row],[Daily_Demand]]*Inventory[[#This Row],[Lead_Time_Days]]</f>
        <v>360</v>
      </c>
      <c r="N2947" s="4">
        <f>MAX(0, Inventory[[#This Row],[Demand_Duration_Lead_time]]+Inventory[[#This Row],[Safety_Stock]]-Inventory[[#This Row],[Current_Inventory]])</f>
        <v>0</v>
      </c>
      <c r="O29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47" s="8">
        <f>Inventory[[#This Row],[Current_Inventory]]*Inventory[[#This Row],[Unit_Cost]]</f>
        <v>234666.47999999998</v>
      </c>
      <c r="Q2947" t="str">
        <f>IF(Inventory[[#This Row],[Stockout_Risk_Score]] &gt;= 0.8, "Critical",
   IF(Inventory[[#This Row],[Stockout_Risk_Score]] &gt;= 0.6, "High",
      IF(Inventory[[#This Row],[Stockout_Risk_Score]] &gt;= 0.3, "Medium", "Low")
   )
)</f>
        <v>Critical</v>
      </c>
      <c r="R2947">
        <f>Inventory[[#This Row],[Lead_Time_Days]]*0.8</f>
        <v>3.2</v>
      </c>
      <c r="S2947">
        <f>MAX(0,Inventory[[#This Row],[Daily_Demand]]*Inventory[[#This Row],[Adj_Lead_Time]]+Inventory[[#This Row],[Safety_Stock]]-Inventory[[#This Row],[Current_Inventory]])</f>
        <v>0</v>
      </c>
    </row>
    <row r="2948" spans="1:19" x14ac:dyDescent="0.25">
      <c r="A2948">
        <v>2947</v>
      </c>
      <c r="B2948" t="s">
        <v>2969</v>
      </c>
      <c r="C2948" s="4" t="s">
        <v>13</v>
      </c>
      <c r="D2948" t="s">
        <v>14</v>
      </c>
      <c r="E2948" s="4">
        <v>116</v>
      </c>
      <c r="F2948" s="4">
        <v>5</v>
      </c>
      <c r="G2948" s="4">
        <v>491</v>
      </c>
      <c r="H2948" s="4">
        <v>275</v>
      </c>
      <c r="I2948" s="4">
        <v>218</v>
      </c>
      <c r="J2948" s="6">
        <v>1042.58</v>
      </c>
      <c r="K2948" s="4">
        <v>0.13300000000000001</v>
      </c>
      <c r="L2948" s="4" t="s">
        <v>27</v>
      </c>
      <c r="M2948" s="4">
        <f>Inventory[[#This Row],[Daily_Demand]]*Inventory[[#This Row],[Lead_Time_Days]]</f>
        <v>580</v>
      </c>
      <c r="N2948" s="4">
        <f>MAX(0, Inventory[[#This Row],[Demand_Duration_Lead_time]]+Inventory[[#This Row],[Safety_Stock]]-Inventory[[#This Row],[Current_Inventory]])</f>
        <v>364</v>
      </c>
      <c r="O29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48" s="8">
        <f>Inventory[[#This Row],[Current_Inventory]]*Inventory[[#This Row],[Unit_Cost]]</f>
        <v>511906.77999999997</v>
      </c>
      <c r="Q2948" t="str">
        <f>IF(Inventory[[#This Row],[Stockout_Risk_Score]] &gt;= 0.8, "Critical",
   IF(Inventory[[#This Row],[Stockout_Risk_Score]] &gt;= 0.6, "High",
      IF(Inventory[[#This Row],[Stockout_Risk_Score]] &gt;= 0.3, "Medium", "Low")
   )
)</f>
        <v>Low</v>
      </c>
      <c r="R2948">
        <f>Inventory[[#This Row],[Lead_Time_Days]]*0.8</f>
        <v>4</v>
      </c>
      <c r="S2948">
        <f>MAX(0,Inventory[[#This Row],[Daily_Demand]]*Inventory[[#This Row],[Adj_Lead_Time]]+Inventory[[#This Row],[Safety_Stock]]-Inventory[[#This Row],[Current_Inventory]])</f>
        <v>248</v>
      </c>
    </row>
    <row r="2949" spans="1:19" x14ac:dyDescent="0.25">
      <c r="A2949">
        <v>2948</v>
      </c>
      <c r="B2949" t="s">
        <v>2970</v>
      </c>
      <c r="C2949" s="4" t="s">
        <v>41</v>
      </c>
      <c r="D2949" t="s">
        <v>14</v>
      </c>
      <c r="E2949" s="4">
        <v>90</v>
      </c>
      <c r="F2949" s="4">
        <v>8</v>
      </c>
      <c r="G2949" s="4">
        <v>590</v>
      </c>
      <c r="H2949" s="4">
        <v>198</v>
      </c>
      <c r="I2949" s="4">
        <v>252</v>
      </c>
      <c r="J2949" s="6">
        <v>647.07000000000005</v>
      </c>
      <c r="K2949" s="4">
        <v>0.13100000000000001</v>
      </c>
      <c r="L2949" s="4" t="s">
        <v>27</v>
      </c>
      <c r="M2949" s="4">
        <f>Inventory[[#This Row],[Daily_Demand]]*Inventory[[#This Row],[Lead_Time_Days]]</f>
        <v>720</v>
      </c>
      <c r="N2949" s="4">
        <f>MAX(0, Inventory[[#This Row],[Demand_Duration_Lead_time]]+Inventory[[#This Row],[Safety_Stock]]-Inventory[[#This Row],[Current_Inventory]])</f>
        <v>328</v>
      </c>
      <c r="O29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49" s="8">
        <f>Inventory[[#This Row],[Current_Inventory]]*Inventory[[#This Row],[Unit_Cost]]</f>
        <v>381771.30000000005</v>
      </c>
      <c r="Q2949" t="str">
        <f>IF(Inventory[[#This Row],[Stockout_Risk_Score]] &gt;= 0.8, "Critical",
   IF(Inventory[[#This Row],[Stockout_Risk_Score]] &gt;= 0.6, "High",
      IF(Inventory[[#This Row],[Stockout_Risk_Score]] &gt;= 0.3, "Medium", "Low")
   )
)</f>
        <v>Low</v>
      </c>
      <c r="R2949">
        <f>Inventory[[#This Row],[Lead_Time_Days]]*0.8</f>
        <v>6.4</v>
      </c>
      <c r="S2949">
        <f>MAX(0,Inventory[[#This Row],[Daily_Demand]]*Inventory[[#This Row],[Adj_Lead_Time]]+Inventory[[#This Row],[Safety_Stock]]-Inventory[[#This Row],[Current_Inventory]])</f>
        <v>184</v>
      </c>
    </row>
    <row r="2950" spans="1:19" x14ac:dyDescent="0.25">
      <c r="A2950">
        <v>2949</v>
      </c>
      <c r="B2950" t="s">
        <v>2971</v>
      </c>
      <c r="C2950" s="4" t="s">
        <v>13</v>
      </c>
      <c r="D2950" t="s">
        <v>14</v>
      </c>
      <c r="E2950" s="4">
        <v>102</v>
      </c>
      <c r="F2950" s="4">
        <v>3</v>
      </c>
      <c r="G2950" s="4">
        <v>674</v>
      </c>
      <c r="H2950" s="4">
        <v>218</v>
      </c>
      <c r="I2950" s="4">
        <v>243</v>
      </c>
      <c r="J2950" s="6">
        <v>1866.8</v>
      </c>
      <c r="K2950" s="4">
        <v>0.93</v>
      </c>
      <c r="L2950" s="4" t="s">
        <v>27</v>
      </c>
      <c r="M2950" s="4">
        <f>Inventory[[#This Row],[Daily_Demand]]*Inventory[[#This Row],[Lead_Time_Days]]</f>
        <v>306</v>
      </c>
      <c r="N2950" s="4">
        <f>MAX(0, Inventory[[#This Row],[Demand_Duration_Lead_time]]+Inventory[[#This Row],[Safety_Stock]]-Inventory[[#This Row],[Current_Inventory]])</f>
        <v>0</v>
      </c>
      <c r="O29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50" s="8">
        <f>Inventory[[#This Row],[Current_Inventory]]*Inventory[[#This Row],[Unit_Cost]]</f>
        <v>1258223.2</v>
      </c>
      <c r="Q2950" t="str">
        <f>IF(Inventory[[#This Row],[Stockout_Risk_Score]] &gt;= 0.8, "Critical",
   IF(Inventory[[#This Row],[Stockout_Risk_Score]] &gt;= 0.6, "High",
      IF(Inventory[[#This Row],[Stockout_Risk_Score]] &gt;= 0.3, "Medium", "Low")
   )
)</f>
        <v>Critical</v>
      </c>
      <c r="R2950">
        <f>Inventory[[#This Row],[Lead_Time_Days]]*0.8</f>
        <v>2.4000000000000004</v>
      </c>
      <c r="S2950">
        <f>MAX(0,Inventory[[#This Row],[Daily_Demand]]*Inventory[[#This Row],[Adj_Lead_Time]]+Inventory[[#This Row],[Safety_Stock]]-Inventory[[#This Row],[Current_Inventory]])</f>
        <v>0</v>
      </c>
    </row>
    <row r="2951" spans="1:19" x14ac:dyDescent="0.25">
      <c r="A2951">
        <v>2950</v>
      </c>
      <c r="B2951" t="s">
        <v>2972</v>
      </c>
      <c r="C2951" s="4" t="s">
        <v>26</v>
      </c>
      <c r="D2951" t="s">
        <v>18</v>
      </c>
      <c r="E2951" s="4">
        <v>66</v>
      </c>
      <c r="F2951" s="4">
        <v>9</v>
      </c>
      <c r="G2951" s="4">
        <v>319</v>
      </c>
      <c r="H2951" s="4">
        <v>22</v>
      </c>
      <c r="I2951" s="4">
        <v>80</v>
      </c>
      <c r="J2951" s="6">
        <v>495.16</v>
      </c>
      <c r="K2951" s="4">
        <v>9.5000000000000001E-2</v>
      </c>
      <c r="L2951" s="4" t="s">
        <v>27</v>
      </c>
      <c r="M2951" s="4">
        <f>Inventory[[#This Row],[Daily_Demand]]*Inventory[[#This Row],[Lead_Time_Days]]</f>
        <v>594</v>
      </c>
      <c r="N2951" s="4">
        <f>MAX(0, Inventory[[#This Row],[Demand_Duration_Lead_time]]+Inventory[[#This Row],[Safety_Stock]]-Inventory[[#This Row],[Current_Inventory]])</f>
        <v>297</v>
      </c>
      <c r="O29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51" s="8">
        <f>Inventory[[#This Row],[Current_Inventory]]*Inventory[[#This Row],[Unit_Cost]]</f>
        <v>157956.04</v>
      </c>
      <c r="Q2951" t="str">
        <f>IF(Inventory[[#This Row],[Stockout_Risk_Score]] &gt;= 0.8, "Critical",
   IF(Inventory[[#This Row],[Stockout_Risk_Score]] &gt;= 0.6, "High",
      IF(Inventory[[#This Row],[Stockout_Risk_Score]] &gt;= 0.3, "Medium", "Low")
   )
)</f>
        <v>Low</v>
      </c>
      <c r="R2951">
        <f>Inventory[[#This Row],[Lead_Time_Days]]*0.8</f>
        <v>7.2</v>
      </c>
      <c r="S2951">
        <f>MAX(0,Inventory[[#This Row],[Daily_Demand]]*Inventory[[#This Row],[Adj_Lead_Time]]+Inventory[[#This Row],[Safety_Stock]]-Inventory[[#This Row],[Current_Inventory]])</f>
        <v>178.2</v>
      </c>
    </row>
    <row r="2952" spans="1:19" x14ac:dyDescent="0.25">
      <c r="A2952">
        <v>2951</v>
      </c>
      <c r="B2952" t="s">
        <v>2973</v>
      </c>
      <c r="C2952" s="4" t="s">
        <v>17</v>
      </c>
      <c r="D2952" t="s">
        <v>18</v>
      </c>
      <c r="E2952" s="4">
        <v>12</v>
      </c>
      <c r="F2952" s="4">
        <v>6</v>
      </c>
      <c r="G2952" s="4">
        <v>757</v>
      </c>
      <c r="H2952" s="4">
        <v>171</v>
      </c>
      <c r="I2952" s="4">
        <v>151</v>
      </c>
      <c r="J2952" s="6">
        <v>868.84</v>
      </c>
      <c r="K2952" s="4">
        <v>4.0000000000000001E-3</v>
      </c>
      <c r="L2952" s="4" t="s">
        <v>19</v>
      </c>
      <c r="M2952" s="4">
        <f>Inventory[[#This Row],[Daily_Demand]]*Inventory[[#This Row],[Lead_Time_Days]]</f>
        <v>72</v>
      </c>
      <c r="N2952" s="4">
        <f>MAX(0, Inventory[[#This Row],[Demand_Duration_Lead_time]]+Inventory[[#This Row],[Safety_Stock]]-Inventory[[#This Row],[Current_Inventory]])</f>
        <v>0</v>
      </c>
      <c r="O29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952" s="8">
        <f>Inventory[[#This Row],[Current_Inventory]]*Inventory[[#This Row],[Unit_Cost]]</f>
        <v>657711.88</v>
      </c>
      <c r="Q2952" t="str">
        <f>IF(Inventory[[#This Row],[Stockout_Risk_Score]] &gt;= 0.8, "Critical",
   IF(Inventory[[#This Row],[Stockout_Risk_Score]] &gt;= 0.6, "High",
      IF(Inventory[[#This Row],[Stockout_Risk_Score]] &gt;= 0.3, "Medium", "Low")
   )
)</f>
        <v>Low</v>
      </c>
      <c r="R2952">
        <f>Inventory[[#This Row],[Lead_Time_Days]]*0.8</f>
        <v>4.8000000000000007</v>
      </c>
      <c r="S2952">
        <f>MAX(0,Inventory[[#This Row],[Daily_Demand]]*Inventory[[#This Row],[Adj_Lead_Time]]+Inventory[[#This Row],[Safety_Stock]]-Inventory[[#This Row],[Current_Inventory]])</f>
        <v>0</v>
      </c>
    </row>
    <row r="2953" spans="1:19" x14ac:dyDescent="0.25">
      <c r="A2953">
        <v>2952</v>
      </c>
      <c r="B2953" t="s">
        <v>2974</v>
      </c>
      <c r="C2953" s="4" t="s">
        <v>21</v>
      </c>
      <c r="D2953" t="s">
        <v>14</v>
      </c>
      <c r="E2953" s="4">
        <v>117</v>
      </c>
      <c r="F2953" s="4">
        <v>2</v>
      </c>
      <c r="G2953" s="4">
        <v>695</v>
      </c>
      <c r="H2953" s="4">
        <v>69</v>
      </c>
      <c r="I2953" s="4">
        <v>113</v>
      </c>
      <c r="J2953" s="6">
        <v>1921.01</v>
      </c>
      <c r="K2953" s="4">
        <v>0.38900000000000001</v>
      </c>
      <c r="L2953" s="4" t="s">
        <v>27</v>
      </c>
      <c r="M2953" s="4">
        <f>Inventory[[#This Row],[Daily_Demand]]*Inventory[[#This Row],[Lead_Time_Days]]</f>
        <v>234</v>
      </c>
      <c r="N2953" s="4">
        <f>MAX(0, Inventory[[#This Row],[Demand_Duration_Lead_time]]+Inventory[[#This Row],[Safety_Stock]]-Inventory[[#This Row],[Current_Inventory]])</f>
        <v>0</v>
      </c>
      <c r="O29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953" s="8">
        <f>Inventory[[#This Row],[Current_Inventory]]*Inventory[[#This Row],[Unit_Cost]]</f>
        <v>1335101.95</v>
      </c>
      <c r="Q2953" t="str">
        <f>IF(Inventory[[#This Row],[Stockout_Risk_Score]] &gt;= 0.8, "Critical",
   IF(Inventory[[#This Row],[Stockout_Risk_Score]] &gt;= 0.6, "High",
      IF(Inventory[[#This Row],[Stockout_Risk_Score]] &gt;= 0.3, "Medium", "Low")
   )
)</f>
        <v>Medium</v>
      </c>
      <c r="R2953">
        <f>Inventory[[#This Row],[Lead_Time_Days]]*0.8</f>
        <v>1.6</v>
      </c>
      <c r="S2953">
        <f>MAX(0,Inventory[[#This Row],[Daily_Demand]]*Inventory[[#This Row],[Adj_Lead_Time]]+Inventory[[#This Row],[Safety_Stock]]-Inventory[[#This Row],[Current_Inventory]])</f>
        <v>0</v>
      </c>
    </row>
    <row r="2954" spans="1:19" x14ac:dyDescent="0.25">
      <c r="A2954">
        <v>2953</v>
      </c>
      <c r="B2954" t="s">
        <v>2975</v>
      </c>
      <c r="C2954" s="4" t="s">
        <v>13</v>
      </c>
      <c r="D2954" t="s">
        <v>22</v>
      </c>
      <c r="E2954" s="4">
        <v>177</v>
      </c>
      <c r="F2954" s="4">
        <v>4</v>
      </c>
      <c r="G2954" s="4">
        <v>103</v>
      </c>
      <c r="H2954" s="4">
        <v>14</v>
      </c>
      <c r="I2954" s="4">
        <v>395</v>
      </c>
      <c r="J2954" s="6">
        <v>671.51</v>
      </c>
      <c r="K2954" s="4">
        <v>0.104</v>
      </c>
      <c r="L2954" s="4" t="s">
        <v>19</v>
      </c>
      <c r="M2954" s="4">
        <f>Inventory[[#This Row],[Daily_Demand]]*Inventory[[#This Row],[Lead_Time_Days]]</f>
        <v>708</v>
      </c>
      <c r="N2954" s="4">
        <f>MAX(0, Inventory[[#This Row],[Demand_Duration_Lead_time]]+Inventory[[#This Row],[Safety_Stock]]-Inventory[[#This Row],[Current_Inventory]])</f>
        <v>619</v>
      </c>
      <c r="O29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54" s="8">
        <f>Inventory[[#This Row],[Current_Inventory]]*Inventory[[#This Row],[Unit_Cost]]</f>
        <v>69165.53</v>
      </c>
      <c r="Q2954" t="str">
        <f>IF(Inventory[[#This Row],[Stockout_Risk_Score]] &gt;= 0.8, "Critical",
   IF(Inventory[[#This Row],[Stockout_Risk_Score]] &gt;= 0.6, "High",
      IF(Inventory[[#This Row],[Stockout_Risk_Score]] &gt;= 0.3, "Medium", "Low")
   )
)</f>
        <v>Low</v>
      </c>
      <c r="R2954">
        <f>Inventory[[#This Row],[Lead_Time_Days]]*0.8</f>
        <v>3.2</v>
      </c>
      <c r="S2954">
        <f>MAX(0,Inventory[[#This Row],[Daily_Demand]]*Inventory[[#This Row],[Adj_Lead_Time]]+Inventory[[#This Row],[Safety_Stock]]-Inventory[[#This Row],[Current_Inventory]])</f>
        <v>477.4</v>
      </c>
    </row>
    <row r="2955" spans="1:19" x14ac:dyDescent="0.25">
      <c r="A2955">
        <v>2954</v>
      </c>
      <c r="B2955" t="s">
        <v>2976</v>
      </c>
      <c r="C2955" s="4" t="s">
        <v>13</v>
      </c>
      <c r="D2955" t="s">
        <v>22</v>
      </c>
      <c r="E2955" s="4">
        <v>150</v>
      </c>
      <c r="F2955" s="4">
        <v>10</v>
      </c>
      <c r="G2955" s="4">
        <v>396</v>
      </c>
      <c r="H2955" s="4">
        <v>211</v>
      </c>
      <c r="I2955" s="4">
        <v>140</v>
      </c>
      <c r="J2955" s="6">
        <v>1306.96</v>
      </c>
      <c r="K2955" s="4">
        <v>0.86299999999999999</v>
      </c>
      <c r="L2955" s="4" t="s">
        <v>15</v>
      </c>
      <c r="M2955" s="4">
        <f>Inventory[[#This Row],[Daily_Demand]]*Inventory[[#This Row],[Lead_Time_Days]]</f>
        <v>1500</v>
      </c>
      <c r="N2955" s="4">
        <f>MAX(0, Inventory[[#This Row],[Demand_Duration_Lead_time]]+Inventory[[#This Row],[Safety_Stock]]-Inventory[[#This Row],[Current_Inventory]])</f>
        <v>1315</v>
      </c>
      <c r="O29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55" s="8">
        <f>Inventory[[#This Row],[Current_Inventory]]*Inventory[[#This Row],[Unit_Cost]]</f>
        <v>517556.16000000003</v>
      </c>
      <c r="Q2955" t="str">
        <f>IF(Inventory[[#This Row],[Stockout_Risk_Score]] &gt;= 0.8, "Critical",
   IF(Inventory[[#This Row],[Stockout_Risk_Score]] &gt;= 0.6, "High",
      IF(Inventory[[#This Row],[Stockout_Risk_Score]] &gt;= 0.3, "Medium", "Low")
   )
)</f>
        <v>Critical</v>
      </c>
      <c r="R2955">
        <f>Inventory[[#This Row],[Lead_Time_Days]]*0.8</f>
        <v>8</v>
      </c>
      <c r="S2955">
        <f>MAX(0,Inventory[[#This Row],[Daily_Demand]]*Inventory[[#This Row],[Adj_Lead_Time]]+Inventory[[#This Row],[Safety_Stock]]-Inventory[[#This Row],[Current_Inventory]])</f>
        <v>1015</v>
      </c>
    </row>
    <row r="2956" spans="1:19" x14ac:dyDescent="0.25">
      <c r="A2956">
        <v>2955</v>
      </c>
      <c r="B2956" t="s">
        <v>2977</v>
      </c>
      <c r="C2956" s="4" t="s">
        <v>41</v>
      </c>
      <c r="D2956" t="s">
        <v>22</v>
      </c>
      <c r="E2956" s="4">
        <v>64</v>
      </c>
      <c r="F2956" s="4">
        <v>6</v>
      </c>
      <c r="G2956" s="4">
        <v>332</v>
      </c>
      <c r="H2956" s="4">
        <v>21</v>
      </c>
      <c r="I2956" s="4">
        <v>299</v>
      </c>
      <c r="J2956" s="6">
        <v>667.62</v>
      </c>
      <c r="K2956" s="4">
        <v>0.92300000000000004</v>
      </c>
      <c r="L2956" s="4" t="s">
        <v>15</v>
      </c>
      <c r="M2956" s="4">
        <f>Inventory[[#This Row],[Daily_Demand]]*Inventory[[#This Row],[Lead_Time_Days]]</f>
        <v>384</v>
      </c>
      <c r="N2956" s="4">
        <f>MAX(0, Inventory[[#This Row],[Demand_Duration_Lead_time]]+Inventory[[#This Row],[Safety_Stock]]-Inventory[[#This Row],[Current_Inventory]])</f>
        <v>73</v>
      </c>
      <c r="O29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56" s="8">
        <f>Inventory[[#This Row],[Current_Inventory]]*Inventory[[#This Row],[Unit_Cost]]</f>
        <v>221649.84</v>
      </c>
      <c r="Q2956" t="str">
        <f>IF(Inventory[[#This Row],[Stockout_Risk_Score]] &gt;= 0.8, "Critical",
   IF(Inventory[[#This Row],[Stockout_Risk_Score]] &gt;= 0.6, "High",
      IF(Inventory[[#This Row],[Stockout_Risk_Score]] &gt;= 0.3, "Medium", "Low")
   )
)</f>
        <v>Critical</v>
      </c>
      <c r="R2956">
        <f>Inventory[[#This Row],[Lead_Time_Days]]*0.8</f>
        <v>4.8000000000000007</v>
      </c>
      <c r="S2956">
        <f>MAX(0,Inventory[[#This Row],[Daily_Demand]]*Inventory[[#This Row],[Adj_Lead_Time]]+Inventory[[#This Row],[Safety_Stock]]-Inventory[[#This Row],[Current_Inventory]])</f>
        <v>0</v>
      </c>
    </row>
    <row r="2957" spans="1:19" x14ac:dyDescent="0.25">
      <c r="A2957">
        <v>2956</v>
      </c>
      <c r="B2957" t="s">
        <v>2978</v>
      </c>
      <c r="C2957" s="4" t="s">
        <v>41</v>
      </c>
      <c r="D2957" t="s">
        <v>14</v>
      </c>
      <c r="E2957" s="4">
        <v>64</v>
      </c>
      <c r="F2957" s="4">
        <v>9</v>
      </c>
      <c r="G2957" s="4">
        <v>648</v>
      </c>
      <c r="H2957" s="4">
        <v>249</v>
      </c>
      <c r="I2957" s="4">
        <v>232</v>
      </c>
      <c r="J2957" s="6">
        <v>265.82</v>
      </c>
      <c r="K2957" s="4">
        <v>0.48199999999999998</v>
      </c>
      <c r="L2957" s="4" t="s">
        <v>27</v>
      </c>
      <c r="M2957" s="4">
        <f>Inventory[[#This Row],[Daily_Demand]]*Inventory[[#This Row],[Lead_Time_Days]]</f>
        <v>576</v>
      </c>
      <c r="N2957" s="4">
        <f>MAX(0, Inventory[[#This Row],[Demand_Duration_Lead_time]]+Inventory[[#This Row],[Safety_Stock]]-Inventory[[#This Row],[Current_Inventory]])</f>
        <v>177</v>
      </c>
      <c r="O29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57" s="8">
        <f>Inventory[[#This Row],[Current_Inventory]]*Inventory[[#This Row],[Unit_Cost]]</f>
        <v>172251.36</v>
      </c>
      <c r="Q2957" t="str">
        <f>IF(Inventory[[#This Row],[Stockout_Risk_Score]] &gt;= 0.8, "Critical",
   IF(Inventory[[#This Row],[Stockout_Risk_Score]] &gt;= 0.6, "High",
      IF(Inventory[[#This Row],[Stockout_Risk_Score]] &gt;= 0.3, "Medium", "Low")
   )
)</f>
        <v>Medium</v>
      </c>
      <c r="R2957">
        <f>Inventory[[#This Row],[Lead_Time_Days]]*0.8</f>
        <v>7.2</v>
      </c>
      <c r="S2957">
        <f>MAX(0,Inventory[[#This Row],[Daily_Demand]]*Inventory[[#This Row],[Adj_Lead_Time]]+Inventory[[#This Row],[Safety_Stock]]-Inventory[[#This Row],[Current_Inventory]])</f>
        <v>61.799999999999955</v>
      </c>
    </row>
    <row r="2958" spans="1:19" x14ac:dyDescent="0.25">
      <c r="A2958">
        <v>2957</v>
      </c>
      <c r="B2958" t="s">
        <v>2979</v>
      </c>
      <c r="C2958" s="4" t="s">
        <v>13</v>
      </c>
      <c r="D2958" t="s">
        <v>22</v>
      </c>
      <c r="E2958" s="4">
        <v>110</v>
      </c>
      <c r="F2958" s="4">
        <v>2</v>
      </c>
      <c r="G2958" s="4">
        <v>339</v>
      </c>
      <c r="H2958" s="4">
        <v>234</v>
      </c>
      <c r="I2958" s="4">
        <v>351</v>
      </c>
      <c r="J2958" s="6">
        <v>1273.72</v>
      </c>
      <c r="K2958" s="4">
        <v>0.42499999999999999</v>
      </c>
      <c r="L2958" s="4" t="s">
        <v>27</v>
      </c>
      <c r="M2958" s="4">
        <f>Inventory[[#This Row],[Daily_Demand]]*Inventory[[#This Row],[Lead_Time_Days]]</f>
        <v>220</v>
      </c>
      <c r="N2958" s="4">
        <f>MAX(0, Inventory[[#This Row],[Demand_Duration_Lead_time]]+Inventory[[#This Row],[Safety_Stock]]-Inventory[[#This Row],[Current_Inventory]])</f>
        <v>115</v>
      </c>
      <c r="O29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58" s="8">
        <f>Inventory[[#This Row],[Current_Inventory]]*Inventory[[#This Row],[Unit_Cost]]</f>
        <v>431791.08</v>
      </c>
      <c r="Q2958" t="str">
        <f>IF(Inventory[[#This Row],[Stockout_Risk_Score]] &gt;= 0.8, "Critical",
   IF(Inventory[[#This Row],[Stockout_Risk_Score]] &gt;= 0.6, "High",
      IF(Inventory[[#This Row],[Stockout_Risk_Score]] &gt;= 0.3, "Medium", "Low")
   )
)</f>
        <v>Medium</v>
      </c>
      <c r="R2958">
        <f>Inventory[[#This Row],[Lead_Time_Days]]*0.8</f>
        <v>1.6</v>
      </c>
      <c r="S2958">
        <f>MAX(0,Inventory[[#This Row],[Daily_Demand]]*Inventory[[#This Row],[Adj_Lead_Time]]+Inventory[[#This Row],[Safety_Stock]]-Inventory[[#This Row],[Current_Inventory]])</f>
        <v>71</v>
      </c>
    </row>
    <row r="2959" spans="1:19" x14ac:dyDescent="0.25">
      <c r="A2959">
        <v>2958</v>
      </c>
      <c r="B2959" t="s">
        <v>2980</v>
      </c>
      <c r="C2959" s="4" t="s">
        <v>26</v>
      </c>
      <c r="D2959" t="s">
        <v>14</v>
      </c>
      <c r="E2959" s="4">
        <v>6</v>
      </c>
      <c r="F2959" s="4">
        <v>8</v>
      </c>
      <c r="G2959" s="4">
        <v>223</v>
      </c>
      <c r="H2959" s="4">
        <v>191</v>
      </c>
      <c r="I2959" s="4">
        <v>329</v>
      </c>
      <c r="J2959" s="6">
        <v>1836.26</v>
      </c>
      <c r="K2959" s="4">
        <v>0.53900000000000003</v>
      </c>
      <c r="L2959" s="4" t="s">
        <v>19</v>
      </c>
      <c r="M2959" s="4">
        <f>Inventory[[#This Row],[Daily_Demand]]*Inventory[[#This Row],[Lead_Time_Days]]</f>
        <v>48</v>
      </c>
      <c r="N2959" s="4">
        <f>MAX(0, Inventory[[#This Row],[Demand_Duration_Lead_time]]+Inventory[[#This Row],[Safety_Stock]]-Inventory[[#This Row],[Current_Inventory]])</f>
        <v>16</v>
      </c>
      <c r="O29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59" s="8">
        <f>Inventory[[#This Row],[Current_Inventory]]*Inventory[[#This Row],[Unit_Cost]]</f>
        <v>409485.98</v>
      </c>
      <c r="Q2959" t="str">
        <f>IF(Inventory[[#This Row],[Stockout_Risk_Score]] &gt;= 0.8, "Critical",
   IF(Inventory[[#This Row],[Stockout_Risk_Score]] &gt;= 0.6, "High",
      IF(Inventory[[#This Row],[Stockout_Risk_Score]] &gt;= 0.3, "Medium", "Low")
   )
)</f>
        <v>Medium</v>
      </c>
      <c r="R2959">
        <f>Inventory[[#This Row],[Lead_Time_Days]]*0.8</f>
        <v>6.4</v>
      </c>
      <c r="S2959">
        <f>MAX(0,Inventory[[#This Row],[Daily_Demand]]*Inventory[[#This Row],[Adj_Lead_Time]]+Inventory[[#This Row],[Safety_Stock]]-Inventory[[#This Row],[Current_Inventory]])</f>
        <v>6.4000000000000057</v>
      </c>
    </row>
    <row r="2960" spans="1:19" x14ac:dyDescent="0.25">
      <c r="A2960">
        <v>2959</v>
      </c>
      <c r="B2960" t="s">
        <v>2981</v>
      </c>
      <c r="C2960" s="4" t="s">
        <v>21</v>
      </c>
      <c r="D2960" t="s">
        <v>18</v>
      </c>
      <c r="E2960" s="4">
        <v>198</v>
      </c>
      <c r="F2960" s="4">
        <v>8</v>
      </c>
      <c r="G2960" s="4">
        <v>374</v>
      </c>
      <c r="H2960" s="4">
        <v>187</v>
      </c>
      <c r="I2960" s="4">
        <v>254</v>
      </c>
      <c r="J2960" s="6">
        <v>932.5</v>
      </c>
      <c r="K2960" s="4">
        <v>0.22600000000000001</v>
      </c>
      <c r="L2960" s="4" t="s">
        <v>19</v>
      </c>
      <c r="M2960" s="4">
        <f>Inventory[[#This Row],[Daily_Demand]]*Inventory[[#This Row],[Lead_Time_Days]]</f>
        <v>1584</v>
      </c>
      <c r="N2960" s="4">
        <f>MAX(0, Inventory[[#This Row],[Demand_Duration_Lead_time]]+Inventory[[#This Row],[Safety_Stock]]-Inventory[[#This Row],[Current_Inventory]])</f>
        <v>1397</v>
      </c>
      <c r="O29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60" s="8">
        <f>Inventory[[#This Row],[Current_Inventory]]*Inventory[[#This Row],[Unit_Cost]]</f>
        <v>348755</v>
      </c>
      <c r="Q2960" t="str">
        <f>IF(Inventory[[#This Row],[Stockout_Risk_Score]] &gt;= 0.8, "Critical",
   IF(Inventory[[#This Row],[Stockout_Risk_Score]] &gt;= 0.6, "High",
      IF(Inventory[[#This Row],[Stockout_Risk_Score]] &gt;= 0.3, "Medium", "Low")
   )
)</f>
        <v>Low</v>
      </c>
      <c r="R2960">
        <f>Inventory[[#This Row],[Lead_Time_Days]]*0.8</f>
        <v>6.4</v>
      </c>
      <c r="S2960">
        <f>MAX(0,Inventory[[#This Row],[Daily_Demand]]*Inventory[[#This Row],[Adj_Lead_Time]]+Inventory[[#This Row],[Safety_Stock]]-Inventory[[#This Row],[Current_Inventory]])</f>
        <v>1080.2</v>
      </c>
    </row>
    <row r="2961" spans="1:19" x14ac:dyDescent="0.25">
      <c r="A2961">
        <v>2960</v>
      </c>
      <c r="B2961" t="s">
        <v>2982</v>
      </c>
      <c r="C2961" s="4" t="s">
        <v>41</v>
      </c>
      <c r="D2961" t="s">
        <v>22</v>
      </c>
      <c r="E2961" s="4">
        <v>95</v>
      </c>
      <c r="F2961" s="4">
        <v>9</v>
      </c>
      <c r="G2961" s="4">
        <v>313</v>
      </c>
      <c r="H2961" s="4">
        <v>127</v>
      </c>
      <c r="I2961" s="4">
        <v>138</v>
      </c>
      <c r="J2961" s="6">
        <v>1271.04</v>
      </c>
      <c r="K2961" s="4">
        <v>0.29799999999999999</v>
      </c>
      <c r="L2961" s="4" t="s">
        <v>15</v>
      </c>
      <c r="M2961" s="4">
        <f>Inventory[[#This Row],[Daily_Demand]]*Inventory[[#This Row],[Lead_Time_Days]]</f>
        <v>855</v>
      </c>
      <c r="N2961" s="4">
        <f>MAX(0, Inventory[[#This Row],[Demand_Duration_Lead_time]]+Inventory[[#This Row],[Safety_Stock]]-Inventory[[#This Row],[Current_Inventory]])</f>
        <v>669</v>
      </c>
      <c r="O29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61" s="8">
        <f>Inventory[[#This Row],[Current_Inventory]]*Inventory[[#This Row],[Unit_Cost]]</f>
        <v>397835.51999999996</v>
      </c>
      <c r="Q2961" t="str">
        <f>IF(Inventory[[#This Row],[Stockout_Risk_Score]] &gt;= 0.8, "Critical",
   IF(Inventory[[#This Row],[Stockout_Risk_Score]] &gt;= 0.6, "High",
      IF(Inventory[[#This Row],[Stockout_Risk_Score]] &gt;= 0.3, "Medium", "Low")
   )
)</f>
        <v>Low</v>
      </c>
      <c r="R2961">
        <f>Inventory[[#This Row],[Lead_Time_Days]]*0.8</f>
        <v>7.2</v>
      </c>
      <c r="S2961">
        <f>MAX(0,Inventory[[#This Row],[Daily_Demand]]*Inventory[[#This Row],[Adj_Lead_Time]]+Inventory[[#This Row],[Safety_Stock]]-Inventory[[#This Row],[Current_Inventory]])</f>
        <v>498</v>
      </c>
    </row>
    <row r="2962" spans="1:19" x14ac:dyDescent="0.25">
      <c r="A2962">
        <v>2961</v>
      </c>
      <c r="B2962" t="s">
        <v>2983</v>
      </c>
      <c r="C2962" s="4" t="s">
        <v>26</v>
      </c>
      <c r="D2962" t="s">
        <v>18</v>
      </c>
      <c r="E2962" s="4">
        <v>18</v>
      </c>
      <c r="F2962" s="4">
        <v>4</v>
      </c>
      <c r="G2962" s="4">
        <v>523</v>
      </c>
      <c r="H2962" s="4">
        <v>85</v>
      </c>
      <c r="I2962" s="4">
        <v>342</v>
      </c>
      <c r="J2962" s="6">
        <v>1237.3499999999999</v>
      </c>
      <c r="K2962" s="4">
        <v>0.10100000000000001</v>
      </c>
      <c r="L2962" s="4" t="s">
        <v>19</v>
      </c>
      <c r="M2962" s="4">
        <f>Inventory[[#This Row],[Daily_Demand]]*Inventory[[#This Row],[Lead_Time_Days]]</f>
        <v>72</v>
      </c>
      <c r="N2962" s="4">
        <f>MAX(0, Inventory[[#This Row],[Demand_Duration_Lead_time]]+Inventory[[#This Row],[Safety_Stock]]-Inventory[[#This Row],[Current_Inventory]])</f>
        <v>0</v>
      </c>
      <c r="O29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962" s="8">
        <f>Inventory[[#This Row],[Current_Inventory]]*Inventory[[#This Row],[Unit_Cost]]</f>
        <v>647134.04999999993</v>
      </c>
      <c r="Q2962" t="str">
        <f>IF(Inventory[[#This Row],[Stockout_Risk_Score]] &gt;= 0.8, "Critical",
   IF(Inventory[[#This Row],[Stockout_Risk_Score]] &gt;= 0.6, "High",
      IF(Inventory[[#This Row],[Stockout_Risk_Score]] &gt;= 0.3, "Medium", "Low")
   )
)</f>
        <v>Low</v>
      </c>
      <c r="R2962">
        <f>Inventory[[#This Row],[Lead_Time_Days]]*0.8</f>
        <v>3.2</v>
      </c>
      <c r="S2962">
        <f>MAX(0,Inventory[[#This Row],[Daily_Demand]]*Inventory[[#This Row],[Adj_Lead_Time]]+Inventory[[#This Row],[Safety_Stock]]-Inventory[[#This Row],[Current_Inventory]])</f>
        <v>0</v>
      </c>
    </row>
    <row r="2963" spans="1:19" x14ac:dyDescent="0.25">
      <c r="A2963">
        <v>2962</v>
      </c>
      <c r="B2963" t="s">
        <v>2984</v>
      </c>
      <c r="C2963" s="4" t="s">
        <v>17</v>
      </c>
      <c r="D2963" t="s">
        <v>22</v>
      </c>
      <c r="E2963" s="4">
        <v>52</v>
      </c>
      <c r="F2963" s="4">
        <v>2</v>
      </c>
      <c r="G2963" s="4">
        <v>164</v>
      </c>
      <c r="H2963" s="4">
        <v>55</v>
      </c>
      <c r="I2963" s="4">
        <v>334</v>
      </c>
      <c r="J2963" s="6">
        <v>859.42</v>
      </c>
      <c r="K2963" s="4">
        <v>0.44600000000000001</v>
      </c>
      <c r="L2963" s="4" t="s">
        <v>27</v>
      </c>
      <c r="M2963" s="4">
        <f>Inventory[[#This Row],[Daily_Demand]]*Inventory[[#This Row],[Lead_Time_Days]]</f>
        <v>104</v>
      </c>
      <c r="N2963" s="4">
        <f>MAX(0, Inventory[[#This Row],[Demand_Duration_Lead_time]]+Inventory[[#This Row],[Safety_Stock]]-Inventory[[#This Row],[Current_Inventory]])</f>
        <v>0</v>
      </c>
      <c r="O29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63" s="8">
        <f>Inventory[[#This Row],[Current_Inventory]]*Inventory[[#This Row],[Unit_Cost]]</f>
        <v>140944.88</v>
      </c>
      <c r="Q2963" t="str">
        <f>IF(Inventory[[#This Row],[Stockout_Risk_Score]] &gt;= 0.8, "Critical",
   IF(Inventory[[#This Row],[Stockout_Risk_Score]] &gt;= 0.6, "High",
      IF(Inventory[[#This Row],[Stockout_Risk_Score]] &gt;= 0.3, "Medium", "Low")
   )
)</f>
        <v>Medium</v>
      </c>
      <c r="R2963">
        <f>Inventory[[#This Row],[Lead_Time_Days]]*0.8</f>
        <v>1.6</v>
      </c>
      <c r="S2963">
        <f>MAX(0,Inventory[[#This Row],[Daily_Demand]]*Inventory[[#This Row],[Adj_Lead_Time]]+Inventory[[#This Row],[Safety_Stock]]-Inventory[[#This Row],[Current_Inventory]])</f>
        <v>0</v>
      </c>
    </row>
    <row r="2964" spans="1:19" x14ac:dyDescent="0.25">
      <c r="A2964">
        <v>2963</v>
      </c>
      <c r="B2964" t="s">
        <v>2985</v>
      </c>
      <c r="C2964" s="4" t="s">
        <v>41</v>
      </c>
      <c r="D2964" t="s">
        <v>14</v>
      </c>
      <c r="E2964" s="4">
        <v>107</v>
      </c>
      <c r="F2964" s="4">
        <v>12</v>
      </c>
      <c r="G2964" s="4">
        <v>558</v>
      </c>
      <c r="H2964" s="4">
        <v>236</v>
      </c>
      <c r="I2964" s="4">
        <v>208</v>
      </c>
      <c r="J2964" s="6">
        <v>1249.05</v>
      </c>
      <c r="K2964" s="4">
        <v>0.61199999999999999</v>
      </c>
      <c r="L2964" s="4" t="s">
        <v>15</v>
      </c>
      <c r="M2964" s="4">
        <f>Inventory[[#This Row],[Daily_Demand]]*Inventory[[#This Row],[Lead_Time_Days]]</f>
        <v>1284</v>
      </c>
      <c r="N2964" s="4">
        <f>MAX(0, Inventory[[#This Row],[Demand_Duration_Lead_time]]+Inventory[[#This Row],[Safety_Stock]]-Inventory[[#This Row],[Current_Inventory]])</f>
        <v>962</v>
      </c>
      <c r="O29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64" s="8">
        <f>Inventory[[#This Row],[Current_Inventory]]*Inventory[[#This Row],[Unit_Cost]]</f>
        <v>696969.9</v>
      </c>
      <c r="Q2964" t="str">
        <f>IF(Inventory[[#This Row],[Stockout_Risk_Score]] &gt;= 0.8, "Critical",
   IF(Inventory[[#This Row],[Stockout_Risk_Score]] &gt;= 0.6, "High",
      IF(Inventory[[#This Row],[Stockout_Risk_Score]] &gt;= 0.3, "Medium", "Low")
   )
)</f>
        <v>High</v>
      </c>
      <c r="R2964">
        <f>Inventory[[#This Row],[Lead_Time_Days]]*0.8</f>
        <v>9.6000000000000014</v>
      </c>
      <c r="S2964">
        <f>MAX(0,Inventory[[#This Row],[Daily_Demand]]*Inventory[[#This Row],[Adj_Lead_Time]]+Inventory[[#This Row],[Safety_Stock]]-Inventory[[#This Row],[Current_Inventory]])</f>
        <v>705.2</v>
      </c>
    </row>
    <row r="2965" spans="1:19" x14ac:dyDescent="0.25">
      <c r="A2965">
        <v>2964</v>
      </c>
      <c r="B2965" t="s">
        <v>2986</v>
      </c>
      <c r="C2965" s="4" t="s">
        <v>26</v>
      </c>
      <c r="D2965" t="s">
        <v>14</v>
      </c>
      <c r="E2965" s="4">
        <v>60</v>
      </c>
      <c r="F2965" s="4">
        <v>10</v>
      </c>
      <c r="G2965" s="4">
        <v>36</v>
      </c>
      <c r="H2965" s="4">
        <v>249</v>
      </c>
      <c r="I2965" s="4">
        <v>179</v>
      </c>
      <c r="J2965" s="6">
        <v>555.66999999999996</v>
      </c>
      <c r="K2965" s="4">
        <v>0.93</v>
      </c>
      <c r="L2965" s="4" t="s">
        <v>15</v>
      </c>
      <c r="M2965" s="4">
        <f>Inventory[[#This Row],[Daily_Demand]]*Inventory[[#This Row],[Lead_Time_Days]]</f>
        <v>600</v>
      </c>
      <c r="N2965" s="4">
        <f>MAX(0, Inventory[[#This Row],[Demand_Duration_Lead_time]]+Inventory[[#This Row],[Safety_Stock]]-Inventory[[#This Row],[Current_Inventory]])</f>
        <v>813</v>
      </c>
      <c r="O29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65" s="8">
        <f>Inventory[[#This Row],[Current_Inventory]]*Inventory[[#This Row],[Unit_Cost]]</f>
        <v>20004.12</v>
      </c>
      <c r="Q2965" t="str">
        <f>IF(Inventory[[#This Row],[Stockout_Risk_Score]] &gt;= 0.8, "Critical",
   IF(Inventory[[#This Row],[Stockout_Risk_Score]] &gt;= 0.6, "High",
      IF(Inventory[[#This Row],[Stockout_Risk_Score]] &gt;= 0.3, "Medium", "Low")
   )
)</f>
        <v>Critical</v>
      </c>
      <c r="R2965">
        <f>Inventory[[#This Row],[Lead_Time_Days]]*0.8</f>
        <v>8</v>
      </c>
      <c r="S2965">
        <f>MAX(0,Inventory[[#This Row],[Daily_Demand]]*Inventory[[#This Row],[Adj_Lead_Time]]+Inventory[[#This Row],[Safety_Stock]]-Inventory[[#This Row],[Current_Inventory]])</f>
        <v>693</v>
      </c>
    </row>
    <row r="2966" spans="1:19" x14ac:dyDescent="0.25">
      <c r="A2966">
        <v>2965</v>
      </c>
      <c r="B2966" t="s">
        <v>2987</v>
      </c>
      <c r="C2966" s="4" t="s">
        <v>26</v>
      </c>
      <c r="D2966" t="s">
        <v>14</v>
      </c>
      <c r="E2966" s="4">
        <v>16</v>
      </c>
      <c r="F2966" s="4">
        <v>2</v>
      </c>
      <c r="G2966" s="4">
        <v>594</v>
      </c>
      <c r="H2966" s="4">
        <v>150</v>
      </c>
      <c r="I2966" s="4">
        <v>297</v>
      </c>
      <c r="J2966" s="6">
        <v>787.17</v>
      </c>
      <c r="K2966" s="4">
        <v>0.73899999999999999</v>
      </c>
      <c r="L2966" s="4" t="s">
        <v>27</v>
      </c>
      <c r="M2966" s="4">
        <f>Inventory[[#This Row],[Daily_Demand]]*Inventory[[#This Row],[Lead_Time_Days]]</f>
        <v>32</v>
      </c>
      <c r="N2966" s="4">
        <f>MAX(0, Inventory[[#This Row],[Demand_Duration_Lead_time]]+Inventory[[#This Row],[Safety_Stock]]-Inventory[[#This Row],[Current_Inventory]])</f>
        <v>0</v>
      </c>
      <c r="O29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2966" s="8">
        <f>Inventory[[#This Row],[Current_Inventory]]*Inventory[[#This Row],[Unit_Cost]]</f>
        <v>467578.98</v>
      </c>
      <c r="Q2966" t="str">
        <f>IF(Inventory[[#This Row],[Stockout_Risk_Score]] &gt;= 0.8, "Critical",
   IF(Inventory[[#This Row],[Stockout_Risk_Score]] &gt;= 0.6, "High",
      IF(Inventory[[#This Row],[Stockout_Risk_Score]] &gt;= 0.3, "Medium", "Low")
   )
)</f>
        <v>High</v>
      </c>
      <c r="R2966">
        <f>Inventory[[#This Row],[Lead_Time_Days]]*0.8</f>
        <v>1.6</v>
      </c>
      <c r="S2966">
        <f>MAX(0,Inventory[[#This Row],[Daily_Demand]]*Inventory[[#This Row],[Adj_Lead_Time]]+Inventory[[#This Row],[Safety_Stock]]-Inventory[[#This Row],[Current_Inventory]])</f>
        <v>0</v>
      </c>
    </row>
    <row r="2967" spans="1:19" x14ac:dyDescent="0.25">
      <c r="A2967">
        <v>2966</v>
      </c>
      <c r="B2967" t="s">
        <v>2988</v>
      </c>
      <c r="C2967" s="4" t="s">
        <v>21</v>
      </c>
      <c r="D2967" t="s">
        <v>14</v>
      </c>
      <c r="E2967" s="4">
        <v>59</v>
      </c>
      <c r="F2967" s="4">
        <v>12</v>
      </c>
      <c r="G2967" s="4">
        <v>798</v>
      </c>
      <c r="H2967" s="4">
        <v>213</v>
      </c>
      <c r="I2967" s="4">
        <v>189</v>
      </c>
      <c r="J2967" s="6">
        <v>912.52</v>
      </c>
      <c r="K2967" s="4">
        <v>0.72299999999999998</v>
      </c>
      <c r="L2967" s="4" t="s">
        <v>19</v>
      </c>
      <c r="M2967" s="4">
        <f>Inventory[[#This Row],[Daily_Demand]]*Inventory[[#This Row],[Lead_Time_Days]]</f>
        <v>708</v>
      </c>
      <c r="N2967" s="4">
        <f>MAX(0, Inventory[[#This Row],[Demand_Duration_Lead_time]]+Inventory[[#This Row],[Safety_Stock]]-Inventory[[#This Row],[Current_Inventory]])</f>
        <v>123</v>
      </c>
      <c r="O29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67" s="8">
        <f>Inventory[[#This Row],[Current_Inventory]]*Inventory[[#This Row],[Unit_Cost]]</f>
        <v>728190.96</v>
      </c>
      <c r="Q2967" t="str">
        <f>IF(Inventory[[#This Row],[Stockout_Risk_Score]] &gt;= 0.8, "Critical",
   IF(Inventory[[#This Row],[Stockout_Risk_Score]] &gt;= 0.6, "High",
      IF(Inventory[[#This Row],[Stockout_Risk_Score]] &gt;= 0.3, "Medium", "Low")
   )
)</f>
        <v>High</v>
      </c>
      <c r="R2967">
        <f>Inventory[[#This Row],[Lead_Time_Days]]*0.8</f>
        <v>9.6000000000000014</v>
      </c>
      <c r="S2967">
        <f>MAX(0,Inventory[[#This Row],[Daily_Demand]]*Inventory[[#This Row],[Adj_Lead_Time]]+Inventory[[#This Row],[Safety_Stock]]-Inventory[[#This Row],[Current_Inventory]])</f>
        <v>0</v>
      </c>
    </row>
    <row r="2968" spans="1:19" x14ac:dyDescent="0.25">
      <c r="A2968">
        <v>2967</v>
      </c>
      <c r="B2968" t="s">
        <v>2989</v>
      </c>
      <c r="C2968" s="4" t="s">
        <v>21</v>
      </c>
      <c r="D2968" t="s">
        <v>22</v>
      </c>
      <c r="E2968" s="4">
        <v>160</v>
      </c>
      <c r="F2968" s="4">
        <v>7</v>
      </c>
      <c r="G2968" s="4">
        <v>595</v>
      </c>
      <c r="H2968" s="4">
        <v>159</v>
      </c>
      <c r="I2968" s="4">
        <v>238</v>
      </c>
      <c r="J2968" s="6">
        <v>1734.82</v>
      </c>
      <c r="K2968" s="4">
        <v>0.308</v>
      </c>
      <c r="L2968" s="4" t="s">
        <v>27</v>
      </c>
      <c r="M2968" s="4">
        <f>Inventory[[#This Row],[Daily_Demand]]*Inventory[[#This Row],[Lead_Time_Days]]</f>
        <v>1120</v>
      </c>
      <c r="N2968" s="4">
        <f>MAX(0, Inventory[[#This Row],[Demand_Duration_Lead_time]]+Inventory[[#This Row],[Safety_Stock]]-Inventory[[#This Row],[Current_Inventory]])</f>
        <v>684</v>
      </c>
      <c r="O29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68" s="8">
        <f>Inventory[[#This Row],[Current_Inventory]]*Inventory[[#This Row],[Unit_Cost]]</f>
        <v>1032217.8999999999</v>
      </c>
      <c r="Q2968" t="str">
        <f>IF(Inventory[[#This Row],[Stockout_Risk_Score]] &gt;= 0.8, "Critical",
   IF(Inventory[[#This Row],[Stockout_Risk_Score]] &gt;= 0.6, "High",
      IF(Inventory[[#This Row],[Stockout_Risk_Score]] &gt;= 0.3, "Medium", "Low")
   )
)</f>
        <v>Medium</v>
      </c>
      <c r="R2968">
        <f>Inventory[[#This Row],[Lead_Time_Days]]*0.8</f>
        <v>5.6000000000000005</v>
      </c>
      <c r="S2968">
        <f>MAX(0,Inventory[[#This Row],[Daily_Demand]]*Inventory[[#This Row],[Adj_Lead_Time]]+Inventory[[#This Row],[Safety_Stock]]-Inventory[[#This Row],[Current_Inventory]])</f>
        <v>460</v>
      </c>
    </row>
    <row r="2969" spans="1:19" x14ac:dyDescent="0.25">
      <c r="A2969">
        <v>2968</v>
      </c>
      <c r="B2969" t="s">
        <v>2990</v>
      </c>
      <c r="C2969" s="4" t="s">
        <v>17</v>
      </c>
      <c r="D2969" t="s">
        <v>18</v>
      </c>
      <c r="E2969" s="4">
        <v>114</v>
      </c>
      <c r="F2969" s="4">
        <v>10</v>
      </c>
      <c r="G2969" s="4">
        <v>58</v>
      </c>
      <c r="H2969" s="4">
        <v>139</v>
      </c>
      <c r="I2969" s="4">
        <v>140</v>
      </c>
      <c r="J2969" s="6">
        <v>729.25</v>
      </c>
      <c r="K2969" s="4">
        <v>0.88800000000000001</v>
      </c>
      <c r="L2969" s="4" t="s">
        <v>19</v>
      </c>
      <c r="M2969" s="4">
        <f>Inventory[[#This Row],[Daily_Demand]]*Inventory[[#This Row],[Lead_Time_Days]]</f>
        <v>1140</v>
      </c>
      <c r="N2969" s="4">
        <f>MAX(0, Inventory[[#This Row],[Demand_Duration_Lead_time]]+Inventory[[#This Row],[Safety_Stock]]-Inventory[[#This Row],[Current_Inventory]])</f>
        <v>1221</v>
      </c>
      <c r="O29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69" s="8">
        <f>Inventory[[#This Row],[Current_Inventory]]*Inventory[[#This Row],[Unit_Cost]]</f>
        <v>42296.5</v>
      </c>
      <c r="Q2969" t="str">
        <f>IF(Inventory[[#This Row],[Stockout_Risk_Score]] &gt;= 0.8, "Critical",
   IF(Inventory[[#This Row],[Stockout_Risk_Score]] &gt;= 0.6, "High",
      IF(Inventory[[#This Row],[Stockout_Risk_Score]] &gt;= 0.3, "Medium", "Low")
   )
)</f>
        <v>Critical</v>
      </c>
      <c r="R2969">
        <f>Inventory[[#This Row],[Lead_Time_Days]]*0.8</f>
        <v>8</v>
      </c>
      <c r="S2969">
        <f>MAX(0,Inventory[[#This Row],[Daily_Demand]]*Inventory[[#This Row],[Adj_Lead_Time]]+Inventory[[#This Row],[Safety_Stock]]-Inventory[[#This Row],[Current_Inventory]])</f>
        <v>993</v>
      </c>
    </row>
    <row r="2970" spans="1:19" x14ac:dyDescent="0.25">
      <c r="A2970">
        <v>2969</v>
      </c>
      <c r="B2970" t="s">
        <v>2991</v>
      </c>
      <c r="C2970" s="4" t="s">
        <v>26</v>
      </c>
      <c r="D2970" t="s">
        <v>14</v>
      </c>
      <c r="E2970" s="4">
        <v>8</v>
      </c>
      <c r="F2970" s="4">
        <v>3</v>
      </c>
      <c r="G2970" s="4">
        <v>149</v>
      </c>
      <c r="H2970" s="4">
        <v>278</v>
      </c>
      <c r="I2970" s="4">
        <v>105</v>
      </c>
      <c r="J2970" s="6">
        <v>1288.52</v>
      </c>
      <c r="K2970" s="4">
        <v>0.94699999999999995</v>
      </c>
      <c r="L2970" s="4" t="s">
        <v>15</v>
      </c>
      <c r="M2970" s="4">
        <f>Inventory[[#This Row],[Daily_Demand]]*Inventory[[#This Row],[Lead_Time_Days]]</f>
        <v>24</v>
      </c>
      <c r="N2970" s="4">
        <f>MAX(0, Inventory[[#This Row],[Demand_Duration_Lead_time]]+Inventory[[#This Row],[Safety_Stock]]-Inventory[[#This Row],[Current_Inventory]])</f>
        <v>153</v>
      </c>
      <c r="O29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70" s="8">
        <f>Inventory[[#This Row],[Current_Inventory]]*Inventory[[#This Row],[Unit_Cost]]</f>
        <v>191989.48</v>
      </c>
      <c r="Q2970" t="str">
        <f>IF(Inventory[[#This Row],[Stockout_Risk_Score]] &gt;= 0.8, "Critical",
   IF(Inventory[[#This Row],[Stockout_Risk_Score]] &gt;= 0.6, "High",
      IF(Inventory[[#This Row],[Stockout_Risk_Score]] &gt;= 0.3, "Medium", "Low")
   )
)</f>
        <v>Critical</v>
      </c>
      <c r="R2970">
        <f>Inventory[[#This Row],[Lead_Time_Days]]*0.8</f>
        <v>2.4000000000000004</v>
      </c>
      <c r="S2970">
        <f>MAX(0,Inventory[[#This Row],[Daily_Demand]]*Inventory[[#This Row],[Adj_Lead_Time]]+Inventory[[#This Row],[Safety_Stock]]-Inventory[[#This Row],[Current_Inventory]])</f>
        <v>148.19999999999999</v>
      </c>
    </row>
    <row r="2971" spans="1:19" x14ac:dyDescent="0.25">
      <c r="A2971">
        <v>2970</v>
      </c>
      <c r="B2971" t="s">
        <v>2992</v>
      </c>
      <c r="C2971" s="4" t="s">
        <v>26</v>
      </c>
      <c r="D2971" t="s">
        <v>22</v>
      </c>
      <c r="E2971" s="4">
        <v>40</v>
      </c>
      <c r="F2971" s="4">
        <v>5</v>
      </c>
      <c r="G2971" s="4">
        <v>134</v>
      </c>
      <c r="H2971" s="4">
        <v>146</v>
      </c>
      <c r="I2971" s="4">
        <v>275</v>
      </c>
      <c r="J2971" s="6">
        <v>466.14</v>
      </c>
      <c r="K2971" s="4">
        <v>0.93200000000000005</v>
      </c>
      <c r="L2971" s="4" t="s">
        <v>27</v>
      </c>
      <c r="M2971" s="4">
        <f>Inventory[[#This Row],[Daily_Demand]]*Inventory[[#This Row],[Lead_Time_Days]]</f>
        <v>200</v>
      </c>
      <c r="N2971" s="4">
        <f>MAX(0, Inventory[[#This Row],[Demand_Duration_Lead_time]]+Inventory[[#This Row],[Safety_Stock]]-Inventory[[#This Row],[Current_Inventory]])</f>
        <v>212</v>
      </c>
      <c r="O29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71" s="8">
        <f>Inventory[[#This Row],[Current_Inventory]]*Inventory[[#This Row],[Unit_Cost]]</f>
        <v>62462.759999999995</v>
      </c>
      <c r="Q2971" t="str">
        <f>IF(Inventory[[#This Row],[Stockout_Risk_Score]] &gt;= 0.8, "Critical",
   IF(Inventory[[#This Row],[Stockout_Risk_Score]] &gt;= 0.6, "High",
      IF(Inventory[[#This Row],[Stockout_Risk_Score]] &gt;= 0.3, "Medium", "Low")
   )
)</f>
        <v>Critical</v>
      </c>
      <c r="R2971">
        <f>Inventory[[#This Row],[Lead_Time_Days]]*0.8</f>
        <v>4</v>
      </c>
      <c r="S2971">
        <f>MAX(0,Inventory[[#This Row],[Daily_Demand]]*Inventory[[#This Row],[Adj_Lead_Time]]+Inventory[[#This Row],[Safety_Stock]]-Inventory[[#This Row],[Current_Inventory]])</f>
        <v>172</v>
      </c>
    </row>
    <row r="2972" spans="1:19" x14ac:dyDescent="0.25">
      <c r="A2972">
        <v>2971</v>
      </c>
      <c r="B2972" t="s">
        <v>2993</v>
      </c>
      <c r="C2972" s="4" t="s">
        <v>21</v>
      </c>
      <c r="D2972" t="s">
        <v>18</v>
      </c>
      <c r="E2972" s="4">
        <v>182</v>
      </c>
      <c r="F2972" s="4">
        <v>3</v>
      </c>
      <c r="G2972" s="4">
        <v>469</v>
      </c>
      <c r="H2972" s="4">
        <v>125</v>
      </c>
      <c r="I2972" s="4">
        <v>383</v>
      </c>
      <c r="J2972" s="6">
        <v>542.51</v>
      </c>
      <c r="K2972" s="4">
        <v>3.9E-2</v>
      </c>
      <c r="L2972" s="4" t="s">
        <v>15</v>
      </c>
      <c r="M2972" s="4">
        <f>Inventory[[#This Row],[Daily_Demand]]*Inventory[[#This Row],[Lead_Time_Days]]</f>
        <v>546</v>
      </c>
      <c r="N2972" s="4">
        <f>MAX(0, Inventory[[#This Row],[Demand_Duration_Lead_time]]+Inventory[[#This Row],[Safety_Stock]]-Inventory[[#This Row],[Current_Inventory]])</f>
        <v>202</v>
      </c>
      <c r="O29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72" s="8">
        <f>Inventory[[#This Row],[Current_Inventory]]*Inventory[[#This Row],[Unit_Cost]]</f>
        <v>254437.19</v>
      </c>
      <c r="Q2972" t="str">
        <f>IF(Inventory[[#This Row],[Stockout_Risk_Score]] &gt;= 0.8, "Critical",
   IF(Inventory[[#This Row],[Stockout_Risk_Score]] &gt;= 0.6, "High",
      IF(Inventory[[#This Row],[Stockout_Risk_Score]] &gt;= 0.3, "Medium", "Low")
   )
)</f>
        <v>Low</v>
      </c>
      <c r="R2972">
        <f>Inventory[[#This Row],[Lead_Time_Days]]*0.8</f>
        <v>2.4000000000000004</v>
      </c>
      <c r="S2972">
        <f>MAX(0,Inventory[[#This Row],[Daily_Demand]]*Inventory[[#This Row],[Adj_Lead_Time]]+Inventory[[#This Row],[Safety_Stock]]-Inventory[[#This Row],[Current_Inventory]])</f>
        <v>92.800000000000068</v>
      </c>
    </row>
    <row r="2973" spans="1:19" x14ac:dyDescent="0.25">
      <c r="A2973">
        <v>2972</v>
      </c>
      <c r="B2973" t="s">
        <v>2994</v>
      </c>
      <c r="C2973" s="4" t="s">
        <v>41</v>
      </c>
      <c r="D2973" t="s">
        <v>14</v>
      </c>
      <c r="E2973" s="4">
        <v>135</v>
      </c>
      <c r="F2973" s="4">
        <v>5</v>
      </c>
      <c r="G2973" s="4">
        <v>64</v>
      </c>
      <c r="H2973" s="4">
        <v>170</v>
      </c>
      <c r="I2973" s="4">
        <v>376</v>
      </c>
      <c r="J2973" s="6">
        <v>1314.44</v>
      </c>
      <c r="K2973" s="4">
        <v>0.60399999999999998</v>
      </c>
      <c r="L2973" s="4" t="s">
        <v>15</v>
      </c>
      <c r="M2973" s="4">
        <f>Inventory[[#This Row],[Daily_Demand]]*Inventory[[#This Row],[Lead_Time_Days]]</f>
        <v>675</v>
      </c>
      <c r="N2973" s="4">
        <f>MAX(0, Inventory[[#This Row],[Demand_Duration_Lead_time]]+Inventory[[#This Row],[Safety_Stock]]-Inventory[[#This Row],[Current_Inventory]])</f>
        <v>781</v>
      </c>
      <c r="O29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73" s="8">
        <f>Inventory[[#This Row],[Current_Inventory]]*Inventory[[#This Row],[Unit_Cost]]</f>
        <v>84124.160000000003</v>
      </c>
      <c r="Q2973" t="str">
        <f>IF(Inventory[[#This Row],[Stockout_Risk_Score]] &gt;= 0.8, "Critical",
   IF(Inventory[[#This Row],[Stockout_Risk_Score]] &gt;= 0.6, "High",
      IF(Inventory[[#This Row],[Stockout_Risk_Score]] &gt;= 0.3, "Medium", "Low")
   )
)</f>
        <v>High</v>
      </c>
      <c r="R2973">
        <f>Inventory[[#This Row],[Lead_Time_Days]]*0.8</f>
        <v>4</v>
      </c>
      <c r="S2973">
        <f>MAX(0,Inventory[[#This Row],[Daily_Demand]]*Inventory[[#This Row],[Adj_Lead_Time]]+Inventory[[#This Row],[Safety_Stock]]-Inventory[[#This Row],[Current_Inventory]])</f>
        <v>646</v>
      </c>
    </row>
    <row r="2974" spans="1:19" x14ac:dyDescent="0.25">
      <c r="A2974">
        <v>2973</v>
      </c>
      <c r="B2974" t="s">
        <v>2995</v>
      </c>
      <c r="C2974" s="4" t="s">
        <v>41</v>
      </c>
      <c r="D2974" t="s">
        <v>18</v>
      </c>
      <c r="E2974" s="4">
        <v>5</v>
      </c>
      <c r="F2974" s="4">
        <v>3</v>
      </c>
      <c r="G2974" s="4">
        <v>235</v>
      </c>
      <c r="H2974" s="4">
        <v>164</v>
      </c>
      <c r="I2974" s="4">
        <v>214</v>
      </c>
      <c r="J2974" s="6">
        <v>1536.5</v>
      </c>
      <c r="K2974" s="4">
        <v>0.64300000000000002</v>
      </c>
      <c r="L2974" s="4" t="s">
        <v>27</v>
      </c>
      <c r="M2974" s="4">
        <f>Inventory[[#This Row],[Daily_Demand]]*Inventory[[#This Row],[Lead_Time_Days]]</f>
        <v>15</v>
      </c>
      <c r="N2974" s="4">
        <f>MAX(0, Inventory[[#This Row],[Demand_Duration_Lead_time]]+Inventory[[#This Row],[Safety_Stock]]-Inventory[[#This Row],[Current_Inventory]])</f>
        <v>0</v>
      </c>
      <c r="O29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74" s="8">
        <f>Inventory[[#This Row],[Current_Inventory]]*Inventory[[#This Row],[Unit_Cost]]</f>
        <v>361077.5</v>
      </c>
      <c r="Q2974" t="str">
        <f>IF(Inventory[[#This Row],[Stockout_Risk_Score]] &gt;= 0.8, "Critical",
   IF(Inventory[[#This Row],[Stockout_Risk_Score]] &gt;= 0.6, "High",
      IF(Inventory[[#This Row],[Stockout_Risk_Score]] &gt;= 0.3, "Medium", "Low")
   )
)</f>
        <v>High</v>
      </c>
      <c r="R2974">
        <f>Inventory[[#This Row],[Lead_Time_Days]]*0.8</f>
        <v>2.4000000000000004</v>
      </c>
      <c r="S2974">
        <f>MAX(0,Inventory[[#This Row],[Daily_Demand]]*Inventory[[#This Row],[Adj_Lead_Time]]+Inventory[[#This Row],[Safety_Stock]]-Inventory[[#This Row],[Current_Inventory]])</f>
        <v>0</v>
      </c>
    </row>
    <row r="2975" spans="1:19" x14ac:dyDescent="0.25">
      <c r="A2975">
        <v>2974</v>
      </c>
      <c r="B2975" t="s">
        <v>2996</v>
      </c>
      <c r="C2975" s="4" t="s">
        <v>13</v>
      </c>
      <c r="D2975" t="s">
        <v>14</v>
      </c>
      <c r="E2975" s="4">
        <v>21</v>
      </c>
      <c r="F2975" s="4">
        <v>13</v>
      </c>
      <c r="G2975" s="4">
        <v>619</v>
      </c>
      <c r="H2975" s="4">
        <v>182</v>
      </c>
      <c r="I2975" s="4">
        <v>85</v>
      </c>
      <c r="J2975" s="6">
        <v>951.13</v>
      </c>
      <c r="K2975" s="4">
        <v>0.29499999999999998</v>
      </c>
      <c r="L2975" s="4" t="s">
        <v>15</v>
      </c>
      <c r="M2975" s="4">
        <f>Inventory[[#This Row],[Daily_Demand]]*Inventory[[#This Row],[Lead_Time_Days]]</f>
        <v>273</v>
      </c>
      <c r="N2975" s="4">
        <f>MAX(0, Inventory[[#This Row],[Demand_Duration_Lead_time]]+Inventory[[#This Row],[Safety_Stock]]-Inventory[[#This Row],[Current_Inventory]])</f>
        <v>0</v>
      </c>
      <c r="O29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75" s="8">
        <f>Inventory[[#This Row],[Current_Inventory]]*Inventory[[#This Row],[Unit_Cost]]</f>
        <v>588749.47</v>
      </c>
      <c r="Q2975" t="str">
        <f>IF(Inventory[[#This Row],[Stockout_Risk_Score]] &gt;= 0.8, "Critical",
   IF(Inventory[[#This Row],[Stockout_Risk_Score]] &gt;= 0.6, "High",
      IF(Inventory[[#This Row],[Stockout_Risk_Score]] &gt;= 0.3, "Medium", "Low")
   )
)</f>
        <v>Low</v>
      </c>
      <c r="R2975">
        <f>Inventory[[#This Row],[Lead_Time_Days]]*0.8</f>
        <v>10.4</v>
      </c>
      <c r="S2975">
        <f>MAX(0,Inventory[[#This Row],[Daily_Demand]]*Inventory[[#This Row],[Adj_Lead_Time]]+Inventory[[#This Row],[Safety_Stock]]-Inventory[[#This Row],[Current_Inventory]])</f>
        <v>0</v>
      </c>
    </row>
    <row r="2976" spans="1:19" x14ac:dyDescent="0.25">
      <c r="A2976">
        <v>2975</v>
      </c>
      <c r="B2976" t="s">
        <v>2997</v>
      </c>
      <c r="C2976" s="4" t="s">
        <v>21</v>
      </c>
      <c r="D2976" t="s">
        <v>18</v>
      </c>
      <c r="E2976" s="4">
        <v>66</v>
      </c>
      <c r="F2976" s="4">
        <v>2</v>
      </c>
      <c r="G2976" s="4">
        <v>434</v>
      </c>
      <c r="H2976" s="4">
        <v>139</v>
      </c>
      <c r="I2976" s="4">
        <v>379</v>
      </c>
      <c r="J2976" s="6">
        <v>703.44</v>
      </c>
      <c r="K2976" s="4">
        <v>0.99199999999999999</v>
      </c>
      <c r="L2976" s="4" t="s">
        <v>19</v>
      </c>
      <c r="M2976" s="4">
        <f>Inventory[[#This Row],[Daily_Demand]]*Inventory[[#This Row],[Lead_Time_Days]]</f>
        <v>132</v>
      </c>
      <c r="N2976" s="4">
        <f>MAX(0, Inventory[[#This Row],[Demand_Duration_Lead_time]]+Inventory[[#This Row],[Safety_Stock]]-Inventory[[#This Row],[Current_Inventory]])</f>
        <v>0</v>
      </c>
      <c r="O29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76" s="8">
        <f>Inventory[[#This Row],[Current_Inventory]]*Inventory[[#This Row],[Unit_Cost]]</f>
        <v>305292.96000000002</v>
      </c>
      <c r="Q2976" t="str">
        <f>IF(Inventory[[#This Row],[Stockout_Risk_Score]] &gt;= 0.8, "Critical",
   IF(Inventory[[#This Row],[Stockout_Risk_Score]] &gt;= 0.6, "High",
      IF(Inventory[[#This Row],[Stockout_Risk_Score]] &gt;= 0.3, "Medium", "Low")
   )
)</f>
        <v>Critical</v>
      </c>
      <c r="R2976">
        <f>Inventory[[#This Row],[Lead_Time_Days]]*0.8</f>
        <v>1.6</v>
      </c>
      <c r="S2976">
        <f>MAX(0,Inventory[[#This Row],[Daily_Demand]]*Inventory[[#This Row],[Adj_Lead_Time]]+Inventory[[#This Row],[Safety_Stock]]-Inventory[[#This Row],[Current_Inventory]])</f>
        <v>0</v>
      </c>
    </row>
    <row r="2977" spans="1:19" x14ac:dyDescent="0.25">
      <c r="A2977">
        <v>2976</v>
      </c>
      <c r="B2977" t="s">
        <v>2998</v>
      </c>
      <c r="C2977" s="4" t="s">
        <v>13</v>
      </c>
      <c r="D2977" t="s">
        <v>18</v>
      </c>
      <c r="E2977" s="4">
        <v>52</v>
      </c>
      <c r="F2977" s="4">
        <v>12</v>
      </c>
      <c r="G2977" s="4">
        <v>708</v>
      </c>
      <c r="H2977" s="4">
        <v>88</v>
      </c>
      <c r="I2977" s="4">
        <v>78</v>
      </c>
      <c r="J2977" s="6">
        <v>1825.03</v>
      </c>
      <c r="K2977" s="4">
        <v>0.29099999999999998</v>
      </c>
      <c r="L2977" s="4" t="s">
        <v>27</v>
      </c>
      <c r="M2977" s="4">
        <f>Inventory[[#This Row],[Daily_Demand]]*Inventory[[#This Row],[Lead_Time_Days]]</f>
        <v>624</v>
      </c>
      <c r="N2977" s="4">
        <f>MAX(0, Inventory[[#This Row],[Demand_Duration_Lead_time]]+Inventory[[#This Row],[Safety_Stock]]-Inventory[[#This Row],[Current_Inventory]])</f>
        <v>4</v>
      </c>
      <c r="O29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77" s="8">
        <f>Inventory[[#This Row],[Current_Inventory]]*Inventory[[#This Row],[Unit_Cost]]</f>
        <v>1292121.24</v>
      </c>
      <c r="Q2977" t="str">
        <f>IF(Inventory[[#This Row],[Stockout_Risk_Score]] &gt;= 0.8, "Critical",
   IF(Inventory[[#This Row],[Stockout_Risk_Score]] &gt;= 0.6, "High",
      IF(Inventory[[#This Row],[Stockout_Risk_Score]] &gt;= 0.3, "Medium", "Low")
   )
)</f>
        <v>Low</v>
      </c>
      <c r="R2977">
        <f>Inventory[[#This Row],[Lead_Time_Days]]*0.8</f>
        <v>9.6000000000000014</v>
      </c>
      <c r="S2977">
        <f>MAX(0,Inventory[[#This Row],[Daily_Demand]]*Inventory[[#This Row],[Adj_Lead_Time]]+Inventory[[#This Row],[Safety_Stock]]-Inventory[[#This Row],[Current_Inventory]])</f>
        <v>0</v>
      </c>
    </row>
    <row r="2978" spans="1:19" x14ac:dyDescent="0.25">
      <c r="A2978">
        <v>2977</v>
      </c>
      <c r="B2978" t="s">
        <v>2999</v>
      </c>
      <c r="C2978" s="4" t="s">
        <v>21</v>
      </c>
      <c r="D2978" t="s">
        <v>14</v>
      </c>
      <c r="E2978" s="4">
        <v>66</v>
      </c>
      <c r="F2978" s="4">
        <v>4</v>
      </c>
      <c r="G2978" s="4">
        <v>284</v>
      </c>
      <c r="H2978" s="4">
        <v>66</v>
      </c>
      <c r="I2978" s="4">
        <v>129</v>
      </c>
      <c r="J2978" s="6">
        <v>314.83</v>
      </c>
      <c r="K2978" s="4">
        <v>0.217</v>
      </c>
      <c r="L2978" s="4" t="s">
        <v>19</v>
      </c>
      <c r="M2978" s="4">
        <f>Inventory[[#This Row],[Daily_Demand]]*Inventory[[#This Row],[Lead_Time_Days]]</f>
        <v>264</v>
      </c>
      <c r="N2978" s="4">
        <f>MAX(0, Inventory[[#This Row],[Demand_Duration_Lead_time]]+Inventory[[#This Row],[Safety_Stock]]-Inventory[[#This Row],[Current_Inventory]])</f>
        <v>46</v>
      </c>
      <c r="O29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78" s="8">
        <f>Inventory[[#This Row],[Current_Inventory]]*Inventory[[#This Row],[Unit_Cost]]</f>
        <v>89411.72</v>
      </c>
      <c r="Q2978" t="str">
        <f>IF(Inventory[[#This Row],[Stockout_Risk_Score]] &gt;= 0.8, "Critical",
   IF(Inventory[[#This Row],[Stockout_Risk_Score]] &gt;= 0.6, "High",
      IF(Inventory[[#This Row],[Stockout_Risk_Score]] &gt;= 0.3, "Medium", "Low")
   )
)</f>
        <v>Low</v>
      </c>
      <c r="R2978">
        <f>Inventory[[#This Row],[Lead_Time_Days]]*0.8</f>
        <v>3.2</v>
      </c>
      <c r="S2978">
        <f>MAX(0,Inventory[[#This Row],[Daily_Demand]]*Inventory[[#This Row],[Adj_Lead_Time]]+Inventory[[#This Row],[Safety_Stock]]-Inventory[[#This Row],[Current_Inventory]])</f>
        <v>0</v>
      </c>
    </row>
    <row r="2979" spans="1:19" x14ac:dyDescent="0.25">
      <c r="A2979">
        <v>2978</v>
      </c>
      <c r="B2979" t="s">
        <v>3000</v>
      </c>
      <c r="C2979" s="4" t="s">
        <v>17</v>
      </c>
      <c r="D2979" t="s">
        <v>22</v>
      </c>
      <c r="E2979" s="4">
        <v>73</v>
      </c>
      <c r="F2979" s="4">
        <v>9</v>
      </c>
      <c r="G2979" s="4">
        <v>459</v>
      </c>
      <c r="H2979" s="4">
        <v>66</v>
      </c>
      <c r="I2979" s="4">
        <v>218</v>
      </c>
      <c r="J2979" s="6">
        <v>1455.39</v>
      </c>
      <c r="K2979" s="4">
        <v>0.48399999999999999</v>
      </c>
      <c r="L2979" s="4" t="s">
        <v>19</v>
      </c>
      <c r="M2979" s="4">
        <f>Inventory[[#This Row],[Daily_Demand]]*Inventory[[#This Row],[Lead_Time_Days]]</f>
        <v>657</v>
      </c>
      <c r="N2979" s="4">
        <f>MAX(0, Inventory[[#This Row],[Demand_Duration_Lead_time]]+Inventory[[#This Row],[Safety_Stock]]-Inventory[[#This Row],[Current_Inventory]])</f>
        <v>264</v>
      </c>
      <c r="O29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79" s="8">
        <f>Inventory[[#This Row],[Current_Inventory]]*Inventory[[#This Row],[Unit_Cost]]</f>
        <v>668024.01</v>
      </c>
      <c r="Q2979" t="str">
        <f>IF(Inventory[[#This Row],[Stockout_Risk_Score]] &gt;= 0.8, "Critical",
   IF(Inventory[[#This Row],[Stockout_Risk_Score]] &gt;= 0.6, "High",
      IF(Inventory[[#This Row],[Stockout_Risk_Score]] &gt;= 0.3, "Medium", "Low")
   )
)</f>
        <v>Medium</v>
      </c>
      <c r="R2979">
        <f>Inventory[[#This Row],[Lead_Time_Days]]*0.8</f>
        <v>7.2</v>
      </c>
      <c r="S2979">
        <f>MAX(0,Inventory[[#This Row],[Daily_Demand]]*Inventory[[#This Row],[Adj_Lead_Time]]+Inventory[[#This Row],[Safety_Stock]]-Inventory[[#This Row],[Current_Inventory]])</f>
        <v>132.60000000000002</v>
      </c>
    </row>
    <row r="2980" spans="1:19" x14ac:dyDescent="0.25">
      <c r="A2980">
        <v>2979</v>
      </c>
      <c r="B2980" t="s">
        <v>3001</v>
      </c>
      <c r="C2980" s="4" t="s">
        <v>26</v>
      </c>
      <c r="D2980" t="s">
        <v>18</v>
      </c>
      <c r="E2980" s="4">
        <v>151</v>
      </c>
      <c r="F2980" s="4">
        <v>6</v>
      </c>
      <c r="G2980" s="4">
        <v>636</v>
      </c>
      <c r="H2980" s="4">
        <v>143</v>
      </c>
      <c r="I2980" s="4">
        <v>82</v>
      </c>
      <c r="J2980" s="6">
        <v>1395.83</v>
      </c>
      <c r="K2980" s="4">
        <v>0.32300000000000001</v>
      </c>
      <c r="L2980" s="4" t="s">
        <v>19</v>
      </c>
      <c r="M2980" s="4">
        <f>Inventory[[#This Row],[Daily_Demand]]*Inventory[[#This Row],[Lead_Time_Days]]</f>
        <v>906</v>
      </c>
      <c r="N2980" s="4">
        <f>MAX(0, Inventory[[#This Row],[Demand_Duration_Lead_time]]+Inventory[[#This Row],[Safety_Stock]]-Inventory[[#This Row],[Current_Inventory]])</f>
        <v>413</v>
      </c>
      <c r="O29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80" s="8">
        <f>Inventory[[#This Row],[Current_Inventory]]*Inventory[[#This Row],[Unit_Cost]]</f>
        <v>887747.88</v>
      </c>
      <c r="Q2980" t="str">
        <f>IF(Inventory[[#This Row],[Stockout_Risk_Score]] &gt;= 0.8, "Critical",
   IF(Inventory[[#This Row],[Stockout_Risk_Score]] &gt;= 0.6, "High",
      IF(Inventory[[#This Row],[Stockout_Risk_Score]] &gt;= 0.3, "Medium", "Low")
   )
)</f>
        <v>Medium</v>
      </c>
      <c r="R2980">
        <f>Inventory[[#This Row],[Lead_Time_Days]]*0.8</f>
        <v>4.8000000000000007</v>
      </c>
      <c r="S2980">
        <f>MAX(0,Inventory[[#This Row],[Daily_Demand]]*Inventory[[#This Row],[Adj_Lead_Time]]+Inventory[[#This Row],[Safety_Stock]]-Inventory[[#This Row],[Current_Inventory]])</f>
        <v>231.80000000000007</v>
      </c>
    </row>
    <row r="2981" spans="1:19" x14ac:dyDescent="0.25">
      <c r="A2981">
        <v>2980</v>
      </c>
      <c r="B2981" t="s">
        <v>3002</v>
      </c>
      <c r="C2981" s="4" t="s">
        <v>17</v>
      </c>
      <c r="D2981" t="s">
        <v>14</v>
      </c>
      <c r="E2981" s="4">
        <v>107</v>
      </c>
      <c r="F2981" s="4">
        <v>5</v>
      </c>
      <c r="G2981" s="4">
        <v>400</v>
      </c>
      <c r="H2981" s="4">
        <v>23</v>
      </c>
      <c r="I2981" s="4">
        <v>142</v>
      </c>
      <c r="J2981" s="6">
        <v>1395.98</v>
      </c>
      <c r="K2981" s="4">
        <v>0.92400000000000004</v>
      </c>
      <c r="L2981" s="4" t="s">
        <v>27</v>
      </c>
      <c r="M2981" s="4">
        <f>Inventory[[#This Row],[Daily_Demand]]*Inventory[[#This Row],[Lead_Time_Days]]</f>
        <v>535</v>
      </c>
      <c r="N2981" s="4">
        <f>MAX(0, Inventory[[#This Row],[Demand_Duration_Lead_time]]+Inventory[[#This Row],[Safety_Stock]]-Inventory[[#This Row],[Current_Inventory]])</f>
        <v>158</v>
      </c>
      <c r="O29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81" s="8">
        <f>Inventory[[#This Row],[Current_Inventory]]*Inventory[[#This Row],[Unit_Cost]]</f>
        <v>558392</v>
      </c>
      <c r="Q2981" t="str">
        <f>IF(Inventory[[#This Row],[Stockout_Risk_Score]] &gt;= 0.8, "Critical",
   IF(Inventory[[#This Row],[Stockout_Risk_Score]] &gt;= 0.6, "High",
      IF(Inventory[[#This Row],[Stockout_Risk_Score]] &gt;= 0.3, "Medium", "Low")
   )
)</f>
        <v>Critical</v>
      </c>
      <c r="R2981">
        <f>Inventory[[#This Row],[Lead_Time_Days]]*0.8</f>
        <v>4</v>
      </c>
      <c r="S2981">
        <f>MAX(0,Inventory[[#This Row],[Daily_Demand]]*Inventory[[#This Row],[Adj_Lead_Time]]+Inventory[[#This Row],[Safety_Stock]]-Inventory[[#This Row],[Current_Inventory]])</f>
        <v>51</v>
      </c>
    </row>
    <row r="2982" spans="1:19" x14ac:dyDescent="0.25">
      <c r="A2982">
        <v>2981</v>
      </c>
      <c r="B2982" t="s">
        <v>3003</v>
      </c>
      <c r="C2982" s="4" t="s">
        <v>21</v>
      </c>
      <c r="D2982" t="s">
        <v>18</v>
      </c>
      <c r="E2982" s="4">
        <v>114</v>
      </c>
      <c r="F2982" s="4">
        <v>6</v>
      </c>
      <c r="G2982" s="4">
        <v>320</v>
      </c>
      <c r="H2982" s="4">
        <v>292</v>
      </c>
      <c r="I2982" s="4">
        <v>161</v>
      </c>
      <c r="J2982" s="6">
        <v>1874.07</v>
      </c>
      <c r="K2982" s="4">
        <v>0.44</v>
      </c>
      <c r="L2982" s="4" t="s">
        <v>19</v>
      </c>
      <c r="M2982" s="4">
        <f>Inventory[[#This Row],[Daily_Demand]]*Inventory[[#This Row],[Lead_Time_Days]]</f>
        <v>684</v>
      </c>
      <c r="N2982" s="4">
        <f>MAX(0, Inventory[[#This Row],[Demand_Duration_Lead_time]]+Inventory[[#This Row],[Safety_Stock]]-Inventory[[#This Row],[Current_Inventory]])</f>
        <v>656</v>
      </c>
      <c r="O29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82" s="8">
        <f>Inventory[[#This Row],[Current_Inventory]]*Inventory[[#This Row],[Unit_Cost]]</f>
        <v>599702.4</v>
      </c>
      <c r="Q2982" t="str">
        <f>IF(Inventory[[#This Row],[Stockout_Risk_Score]] &gt;= 0.8, "Critical",
   IF(Inventory[[#This Row],[Stockout_Risk_Score]] &gt;= 0.6, "High",
      IF(Inventory[[#This Row],[Stockout_Risk_Score]] &gt;= 0.3, "Medium", "Low")
   )
)</f>
        <v>Medium</v>
      </c>
      <c r="R2982">
        <f>Inventory[[#This Row],[Lead_Time_Days]]*0.8</f>
        <v>4.8000000000000007</v>
      </c>
      <c r="S2982">
        <f>MAX(0,Inventory[[#This Row],[Daily_Demand]]*Inventory[[#This Row],[Adj_Lead_Time]]+Inventory[[#This Row],[Safety_Stock]]-Inventory[[#This Row],[Current_Inventory]])</f>
        <v>519.20000000000005</v>
      </c>
    </row>
    <row r="2983" spans="1:19" x14ac:dyDescent="0.25">
      <c r="A2983">
        <v>2982</v>
      </c>
      <c r="B2983" t="s">
        <v>3004</v>
      </c>
      <c r="C2983" s="4" t="s">
        <v>26</v>
      </c>
      <c r="D2983" t="s">
        <v>18</v>
      </c>
      <c r="E2983" s="4">
        <v>166</v>
      </c>
      <c r="F2983" s="4">
        <v>7</v>
      </c>
      <c r="G2983" s="4">
        <v>190</v>
      </c>
      <c r="H2983" s="4">
        <v>156</v>
      </c>
      <c r="I2983" s="4">
        <v>258</v>
      </c>
      <c r="J2983" s="6">
        <v>1469.97</v>
      </c>
      <c r="K2983" s="4">
        <v>0.41</v>
      </c>
      <c r="L2983" s="4" t="s">
        <v>27</v>
      </c>
      <c r="M2983" s="4">
        <f>Inventory[[#This Row],[Daily_Demand]]*Inventory[[#This Row],[Lead_Time_Days]]</f>
        <v>1162</v>
      </c>
      <c r="N2983" s="4">
        <f>MAX(0, Inventory[[#This Row],[Demand_Duration_Lead_time]]+Inventory[[#This Row],[Safety_Stock]]-Inventory[[#This Row],[Current_Inventory]])</f>
        <v>1128</v>
      </c>
      <c r="O29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83" s="8">
        <f>Inventory[[#This Row],[Current_Inventory]]*Inventory[[#This Row],[Unit_Cost]]</f>
        <v>279294.3</v>
      </c>
      <c r="Q2983" t="str">
        <f>IF(Inventory[[#This Row],[Stockout_Risk_Score]] &gt;= 0.8, "Critical",
   IF(Inventory[[#This Row],[Stockout_Risk_Score]] &gt;= 0.6, "High",
      IF(Inventory[[#This Row],[Stockout_Risk_Score]] &gt;= 0.3, "Medium", "Low")
   )
)</f>
        <v>Medium</v>
      </c>
      <c r="R2983">
        <f>Inventory[[#This Row],[Lead_Time_Days]]*0.8</f>
        <v>5.6000000000000005</v>
      </c>
      <c r="S2983">
        <f>MAX(0,Inventory[[#This Row],[Daily_Demand]]*Inventory[[#This Row],[Adj_Lead_Time]]+Inventory[[#This Row],[Safety_Stock]]-Inventory[[#This Row],[Current_Inventory]])</f>
        <v>895.60000000000014</v>
      </c>
    </row>
    <row r="2984" spans="1:19" x14ac:dyDescent="0.25">
      <c r="A2984">
        <v>2983</v>
      </c>
      <c r="B2984" t="s">
        <v>3005</v>
      </c>
      <c r="C2984" s="4" t="s">
        <v>41</v>
      </c>
      <c r="D2984" t="s">
        <v>22</v>
      </c>
      <c r="E2984" s="4">
        <v>181</v>
      </c>
      <c r="F2984" s="4">
        <v>7</v>
      </c>
      <c r="G2984" s="4">
        <v>639</v>
      </c>
      <c r="H2984" s="4">
        <v>136</v>
      </c>
      <c r="I2984" s="4">
        <v>243</v>
      </c>
      <c r="J2984" s="6">
        <v>638.04999999999995</v>
      </c>
      <c r="K2984" s="4">
        <v>0.626</v>
      </c>
      <c r="L2984" s="4" t="s">
        <v>19</v>
      </c>
      <c r="M2984" s="4">
        <f>Inventory[[#This Row],[Daily_Demand]]*Inventory[[#This Row],[Lead_Time_Days]]</f>
        <v>1267</v>
      </c>
      <c r="N2984" s="4">
        <f>MAX(0, Inventory[[#This Row],[Demand_Duration_Lead_time]]+Inventory[[#This Row],[Safety_Stock]]-Inventory[[#This Row],[Current_Inventory]])</f>
        <v>764</v>
      </c>
      <c r="O29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84" s="8">
        <f>Inventory[[#This Row],[Current_Inventory]]*Inventory[[#This Row],[Unit_Cost]]</f>
        <v>407713.94999999995</v>
      </c>
      <c r="Q2984" t="str">
        <f>IF(Inventory[[#This Row],[Stockout_Risk_Score]] &gt;= 0.8, "Critical",
   IF(Inventory[[#This Row],[Stockout_Risk_Score]] &gt;= 0.6, "High",
      IF(Inventory[[#This Row],[Stockout_Risk_Score]] &gt;= 0.3, "Medium", "Low")
   )
)</f>
        <v>High</v>
      </c>
      <c r="R2984">
        <f>Inventory[[#This Row],[Lead_Time_Days]]*0.8</f>
        <v>5.6000000000000005</v>
      </c>
      <c r="S2984">
        <f>MAX(0,Inventory[[#This Row],[Daily_Demand]]*Inventory[[#This Row],[Adj_Lead_Time]]+Inventory[[#This Row],[Safety_Stock]]-Inventory[[#This Row],[Current_Inventory]])</f>
        <v>510.60000000000014</v>
      </c>
    </row>
    <row r="2985" spans="1:19" x14ac:dyDescent="0.25">
      <c r="A2985">
        <v>2984</v>
      </c>
      <c r="B2985" t="s">
        <v>3006</v>
      </c>
      <c r="C2985" s="4" t="s">
        <v>41</v>
      </c>
      <c r="D2985" t="s">
        <v>18</v>
      </c>
      <c r="E2985" s="4">
        <v>179</v>
      </c>
      <c r="F2985" s="4">
        <v>6</v>
      </c>
      <c r="G2985" s="4">
        <v>425</v>
      </c>
      <c r="H2985" s="4">
        <v>269</v>
      </c>
      <c r="I2985" s="4">
        <v>313</v>
      </c>
      <c r="J2985" s="6">
        <v>739.15</v>
      </c>
      <c r="K2985" s="4">
        <v>8.1000000000000003E-2</v>
      </c>
      <c r="L2985" s="4" t="s">
        <v>27</v>
      </c>
      <c r="M2985" s="4">
        <f>Inventory[[#This Row],[Daily_Demand]]*Inventory[[#This Row],[Lead_Time_Days]]</f>
        <v>1074</v>
      </c>
      <c r="N2985" s="4">
        <f>MAX(0, Inventory[[#This Row],[Demand_Duration_Lead_time]]+Inventory[[#This Row],[Safety_Stock]]-Inventory[[#This Row],[Current_Inventory]])</f>
        <v>918</v>
      </c>
      <c r="O29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85" s="8">
        <f>Inventory[[#This Row],[Current_Inventory]]*Inventory[[#This Row],[Unit_Cost]]</f>
        <v>314138.75</v>
      </c>
      <c r="Q2985" t="str">
        <f>IF(Inventory[[#This Row],[Stockout_Risk_Score]] &gt;= 0.8, "Critical",
   IF(Inventory[[#This Row],[Stockout_Risk_Score]] &gt;= 0.6, "High",
      IF(Inventory[[#This Row],[Stockout_Risk_Score]] &gt;= 0.3, "Medium", "Low")
   )
)</f>
        <v>Low</v>
      </c>
      <c r="R2985">
        <f>Inventory[[#This Row],[Lead_Time_Days]]*0.8</f>
        <v>4.8000000000000007</v>
      </c>
      <c r="S2985">
        <f>MAX(0,Inventory[[#This Row],[Daily_Demand]]*Inventory[[#This Row],[Adj_Lead_Time]]+Inventory[[#This Row],[Safety_Stock]]-Inventory[[#This Row],[Current_Inventory]])</f>
        <v>703.20000000000027</v>
      </c>
    </row>
    <row r="2986" spans="1:19" x14ac:dyDescent="0.25">
      <c r="A2986">
        <v>2985</v>
      </c>
      <c r="B2986" t="s">
        <v>3007</v>
      </c>
      <c r="C2986" s="4" t="s">
        <v>13</v>
      </c>
      <c r="D2986" t="s">
        <v>18</v>
      </c>
      <c r="E2986" s="4">
        <v>95</v>
      </c>
      <c r="F2986" s="4">
        <v>13</v>
      </c>
      <c r="G2986" s="4">
        <v>374</v>
      </c>
      <c r="H2986" s="4">
        <v>227</v>
      </c>
      <c r="I2986" s="4">
        <v>296</v>
      </c>
      <c r="J2986" s="6">
        <v>812.67</v>
      </c>
      <c r="K2986" s="4">
        <v>0.75700000000000001</v>
      </c>
      <c r="L2986" s="4" t="s">
        <v>19</v>
      </c>
      <c r="M2986" s="4">
        <f>Inventory[[#This Row],[Daily_Demand]]*Inventory[[#This Row],[Lead_Time_Days]]</f>
        <v>1235</v>
      </c>
      <c r="N2986" s="4">
        <f>MAX(0, Inventory[[#This Row],[Demand_Duration_Lead_time]]+Inventory[[#This Row],[Safety_Stock]]-Inventory[[#This Row],[Current_Inventory]])</f>
        <v>1088</v>
      </c>
      <c r="O29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86" s="8">
        <f>Inventory[[#This Row],[Current_Inventory]]*Inventory[[#This Row],[Unit_Cost]]</f>
        <v>303938.57999999996</v>
      </c>
      <c r="Q2986" t="str">
        <f>IF(Inventory[[#This Row],[Stockout_Risk_Score]] &gt;= 0.8, "Critical",
   IF(Inventory[[#This Row],[Stockout_Risk_Score]] &gt;= 0.6, "High",
      IF(Inventory[[#This Row],[Stockout_Risk_Score]] &gt;= 0.3, "Medium", "Low")
   )
)</f>
        <v>High</v>
      </c>
      <c r="R2986">
        <f>Inventory[[#This Row],[Lead_Time_Days]]*0.8</f>
        <v>10.4</v>
      </c>
      <c r="S2986">
        <f>MAX(0,Inventory[[#This Row],[Daily_Demand]]*Inventory[[#This Row],[Adj_Lead_Time]]+Inventory[[#This Row],[Safety_Stock]]-Inventory[[#This Row],[Current_Inventory]])</f>
        <v>841</v>
      </c>
    </row>
    <row r="2987" spans="1:19" x14ac:dyDescent="0.25">
      <c r="A2987">
        <v>2986</v>
      </c>
      <c r="B2987" t="s">
        <v>3008</v>
      </c>
      <c r="C2987" s="4" t="s">
        <v>21</v>
      </c>
      <c r="D2987" t="s">
        <v>14</v>
      </c>
      <c r="E2987" s="4">
        <v>118</v>
      </c>
      <c r="F2987" s="4">
        <v>12</v>
      </c>
      <c r="G2987" s="4">
        <v>180</v>
      </c>
      <c r="H2987" s="4">
        <v>242</v>
      </c>
      <c r="I2987" s="4">
        <v>167</v>
      </c>
      <c r="J2987" s="6">
        <v>110.08</v>
      </c>
      <c r="K2987" s="4">
        <v>0.76800000000000002</v>
      </c>
      <c r="L2987" s="4" t="s">
        <v>15</v>
      </c>
      <c r="M2987" s="4">
        <f>Inventory[[#This Row],[Daily_Demand]]*Inventory[[#This Row],[Lead_Time_Days]]</f>
        <v>1416</v>
      </c>
      <c r="N2987" s="4">
        <f>MAX(0, Inventory[[#This Row],[Demand_Duration_Lead_time]]+Inventory[[#This Row],[Safety_Stock]]-Inventory[[#This Row],[Current_Inventory]])</f>
        <v>1478</v>
      </c>
      <c r="O29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87" s="8">
        <f>Inventory[[#This Row],[Current_Inventory]]*Inventory[[#This Row],[Unit_Cost]]</f>
        <v>19814.400000000001</v>
      </c>
      <c r="Q2987" t="str">
        <f>IF(Inventory[[#This Row],[Stockout_Risk_Score]] &gt;= 0.8, "Critical",
   IF(Inventory[[#This Row],[Stockout_Risk_Score]] &gt;= 0.6, "High",
      IF(Inventory[[#This Row],[Stockout_Risk_Score]] &gt;= 0.3, "Medium", "Low")
   )
)</f>
        <v>High</v>
      </c>
      <c r="R2987">
        <f>Inventory[[#This Row],[Lead_Time_Days]]*0.8</f>
        <v>9.6000000000000014</v>
      </c>
      <c r="S2987">
        <f>MAX(0,Inventory[[#This Row],[Daily_Demand]]*Inventory[[#This Row],[Adj_Lead_Time]]+Inventory[[#This Row],[Safety_Stock]]-Inventory[[#This Row],[Current_Inventory]])</f>
        <v>1194.8000000000002</v>
      </c>
    </row>
    <row r="2988" spans="1:19" x14ac:dyDescent="0.25">
      <c r="A2988">
        <v>2987</v>
      </c>
      <c r="B2988" t="s">
        <v>3009</v>
      </c>
      <c r="C2988" s="4" t="s">
        <v>21</v>
      </c>
      <c r="D2988" t="s">
        <v>14</v>
      </c>
      <c r="E2988" s="4">
        <v>182</v>
      </c>
      <c r="F2988" s="4">
        <v>13</v>
      </c>
      <c r="G2988" s="4">
        <v>571</v>
      </c>
      <c r="H2988" s="4">
        <v>177</v>
      </c>
      <c r="I2988" s="4">
        <v>277</v>
      </c>
      <c r="J2988" s="6">
        <v>1831.35</v>
      </c>
      <c r="K2988" s="4">
        <v>0.47399999999999998</v>
      </c>
      <c r="L2988" s="4" t="s">
        <v>19</v>
      </c>
      <c r="M2988" s="4">
        <f>Inventory[[#This Row],[Daily_Demand]]*Inventory[[#This Row],[Lead_Time_Days]]</f>
        <v>2366</v>
      </c>
      <c r="N2988" s="4">
        <f>MAX(0, Inventory[[#This Row],[Demand_Duration_Lead_time]]+Inventory[[#This Row],[Safety_Stock]]-Inventory[[#This Row],[Current_Inventory]])</f>
        <v>1972</v>
      </c>
      <c r="O29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88" s="8">
        <f>Inventory[[#This Row],[Current_Inventory]]*Inventory[[#This Row],[Unit_Cost]]</f>
        <v>1045700.85</v>
      </c>
      <c r="Q2988" t="str">
        <f>IF(Inventory[[#This Row],[Stockout_Risk_Score]] &gt;= 0.8, "Critical",
   IF(Inventory[[#This Row],[Stockout_Risk_Score]] &gt;= 0.6, "High",
      IF(Inventory[[#This Row],[Stockout_Risk_Score]] &gt;= 0.3, "Medium", "Low")
   )
)</f>
        <v>Medium</v>
      </c>
      <c r="R2988">
        <f>Inventory[[#This Row],[Lead_Time_Days]]*0.8</f>
        <v>10.4</v>
      </c>
      <c r="S2988">
        <f>MAX(0,Inventory[[#This Row],[Daily_Demand]]*Inventory[[#This Row],[Adj_Lead_Time]]+Inventory[[#This Row],[Safety_Stock]]-Inventory[[#This Row],[Current_Inventory]])</f>
        <v>1498.8000000000002</v>
      </c>
    </row>
    <row r="2989" spans="1:19" x14ac:dyDescent="0.25">
      <c r="A2989">
        <v>2988</v>
      </c>
      <c r="B2989" t="s">
        <v>3010</v>
      </c>
      <c r="C2989" s="4" t="s">
        <v>41</v>
      </c>
      <c r="D2989" t="s">
        <v>22</v>
      </c>
      <c r="E2989" s="4">
        <v>93</v>
      </c>
      <c r="F2989" s="4">
        <v>7</v>
      </c>
      <c r="G2989" s="4">
        <v>45</v>
      </c>
      <c r="H2989" s="4">
        <v>152</v>
      </c>
      <c r="I2989" s="4">
        <v>58</v>
      </c>
      <c r="J2989" s="6">
        <v>193.43</v>
      </c>
      <c r="K2989" s="4">
        <v>0.95599999999999996</v>
      </c>
      <c r="L2989" s="4" t="s">
        <v>15</v>
      </c>
      <c r="M2989" s="4">
        <f>Inventory[[#This Row],[Daily_Demand]]*Inventory[[#This Row],[Lead_Time_Days]]</f>
        <v>651</v>
      </c>
      <c r="N2989" s="4">
        <f>MAX(0, Inventory[[#This Row],[Demand_Duration_Lead_time]]+Inventory[[#This Row],[Safety_Stock]]-Inventory[[#This Row],[Current_Inventory]])</f>
        <v>758</v>
      </c>
      <c r="O29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89" s="8">
        <f>Inventory[[#This Row],[Current_Inventory]]*Inventory[[#This Row],[Unit_Cost]]</f>
        <v>8704.35</v>
      </c>
      <c r="Q2989" t="str">
        <f>IF(Inventory[[#This Row],[Stockout_Risk_Score]] &gt;= 0.8, "Critical",
   IF(Inventory[[#This Row],[Stockout_Risk_Score]] &gt;= 0.6, "High",
      IF(Inventory[[#This Row],[Stockout_Risk_Score]] &gt;= 0.3, "Medium", "Low")
   )
)</f>
        <v>Critical</v>
      </c>
      <c r="R2989">
        <f>Inventory[[#This Row],[Lead_Time_Days]]*0.8</f>
        <v>5.6000000000000005</v>
      </c>
      <c r="S2989">
        <f>MAX(0,Inventory[[#This Row],[Daily_Demand]]*Inventory[[#This Row],[Adj_Lead_Time]]+Inventory[[#This Row],[Safety_Stock]]-Inventory[[#This Row],[Current_Inventory]])</f>
        <v>627.80000000000007</v>
      </c>
    </row>
    <row r="2990" spans="1:19" x14ac:dyDescent="0.25">
      <c r="A2990">
        <v>2989</v>
      </c>
      <c r="B2990" t="s">
        <v>3011</v>
      </c>
      <c r="C2990" s="4" t="s">
        <v>17</v>
      </c>
      <c r="D2990" t="s">
        <v>18</v>
      </c>
      <c r="E2990" s="4">
        <v>158</v>
      </c>
      <c r="F2990" s="4">
        <v>10</v>
      </c>
      <c r="G2990" s="4">
        <v>102</v>
      </c>
      <c r="H2990" s="4">
        <v>269</v>
      </c>
      <c r="I2990" s="4">
        <v>248</v>
      </c>
      <c r="J2990" s="6">
        <v>1414.6</v>
      </c>
      <c r="K2990" s="4">
        <v>0.57899999999999996</v>
      </c>
      <c r="L2990" s="4" t="s">
        <v>15</v>
      </c>
      <c r="M2990" s="4">
        <f>Inventory[[#This Row],[Daily_Demand]]*Inventory[[#This Row],[Lead_Time_Days]]</f>
        <v>1580</v>
      </c>
      <c r="N2990" s="4">
        <f>MAX(0, Inventory[[#This Row],[Demand_Duration_Lead_time]]+Inventory[[#This Row],[Safety_Stock]]-Inventory[[#This Row],[Current_Inventory]])</f>
        <v>1747</v>
      </c>
      <c r="O29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90" s="8">
        <f>Inventory[[#This Row],[Current_Inventory]]*Inventory[[#This Row],[Unit_Cost]]</f>
        <v>144289.19999999998</v>
      </c>
      <c r="Q2990" t="str">
        <f>IF(Inventory[[#This Row],[Stockout_Risk_Score]] &gt;= 0.8, "Critical",
   IF(Inventory[[#This Row],[Stockout_Risk_Score]] &gt;= 0.6, "High",
      IF(Inventory[[#This Row],[Stockout_Risk_Score]] &gt;= 0.3, "Medium", "Low")
   )
)</f>
        <v>Medium</v>
      </c>
      <c r="R2990">
        <f>Inventory[[#This Row],[Lead_Time_Days]]*0.8</f>
        <v>8</v>
      </c>
      <c r="S2990">
        <f>MAX(0,Inventory[[#This Row],[Daily_Demand]]*Inventory[[#This Row],[Adj_Lead_Time]]+Inventory[[#This Row],[Safety_Stock]]-Inventory[[#This Row],[Current_Inventory]])</f>
        <v>1431</v>
      </c>
    </row>
    <row r="2991" spans="1:19" x14ac:dyDescent="0.25">
      <c r="A2991">
        <v>2990</v>
      </c>
      <c r="B2991" t="s">
        <v>3012</v>
      </c>
      <c r="C2991" s="4" t="s">
        <v>26</v>
      </c>
      <c r="D2991" t="s">
        <v>18</v>
      </c>
      <c r="E2991" s="4">
        <v>60</v>
      </c>
      <c r="F2991" s="4">
        <v>6</v>
      </c>
      <c r="G2991" s="4">
        <v>192</v>
      </c>
      <c r="H2991" s="4">
        <v>227</v>
      </c>
      <c r="I2991" s="4">
        <v>326</v>
      </c>
      <c r="J2991" s="6">
        <v>1473.81</v>
      </c>
      <c r="K2991" s="4">
        <v>0.69499999999999995</v>
      </c>
      <c r="L2991" s="4" t="s">
        <v>19</v>
      </c>
      <c r="M2991" s="4">
        <f>Inventory[[#This Row],[Daily_Demand]]*Inventory[[#This Row],[Lead_Time_Days]]</f>
        <v>360</v>
      </c>
      <c r="N2991" s="4">
        <f>MAX(0, Inventory[[#This Row],[Demand_Duration_Lead_time]]+Inventory[[#This Row],[Safety_Stock]]-Inventory[[#This Row],[Current_Inventory]])</f>
        <v>395</v>
      </c>
      <c r="O29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91" s="8">
        <f>Inventory[[#This Row],[Current_Inventory]]*Inventory[[#This Row],[Unit_Cost]]</f>
        <v>282971.52000000002</v>
      </c>
      <c r="Q2991" t="str">
        <f>IF(Inventory[[#This Row],[Stockout_Risk_Score]] &gt;= 0.8, "Critical",
   IF(Inventory[[#This Row],[Stockout_Risk_Score]] &gt;= 0.6, "High",
      IF(Inventory[[#This Row],[Stockout_Risk_Score]] &gt;= 0.3, "Medium", "Low")
   )
)</f>
        <v>High</v>
      </c>
      <c r="R2991">
        <f>Inventory[[#This Row],[Lead_Time_Days]]*0.8</f>
        <v>4.8000000000000007</v>
      </c>
      <c r="S2991">
        <f>MAX(0,Inventory[[#This Row],[Daily_Demand]]*Inventory[[#This Row],[Adj_Lead_Time]]+Inventory[[#This Row],[Safety_Stock]]-Inventory[[#This Row],[Current_Inventory]])</f>
        <v>323</v>
      </c>
    </row>
    <row r="2992" spans="1:19" x14ac:dyDescent="0.25">
      <c r="A2992">
        <v>2991</v>
      </c>
      <c r="B2992" t="s">
        <v>3013</v>
      </c>
      <c r="C2992" s="4" t="s">
        <v>17</v>
      </c>
      <c r="D2992" t="s">
        <v>18</v>
      </c>
      <c r="E2992" s="4">
        <v>82</v>
      </c>
      <c r="F2992" s="4">
        <v>14</v>
      </c>
      <c r="G2992" s="4">
        <v>704</v>
      </c>
      <c r="H2992" s="4">
        <v>155</v>
      </c>
      <c r="I2992" s="4">
        <v>178</v>
      </c>
      <c r="J2992" s="6">
        <v>1695.24</v>
      </c>
      <c r="K2992" s="4">
        <v>0.92400000000000004</v>
      </c>
      <c r="L2992" s="4" t="s">
        <v>19</v>
      </c>
      <c r="M2992" s="4">
        <f>Inventory[[#This Row],[Daily_Demand]]*Inventory[[#This Row],[Lead_Time_Days]]</f>
        <v>1148</v>
      </c>
      <c r="N2992" s="4">
        <f>MAX(0, Inventory[[#This Row],[Demand_Duration_Lead_time]]+Inventory[[#This Row],[Safety_Stock]]-Inventory[[#This Row],[Current_Inventory]])</f>
        <v>599</v>
      </c>
      <c r="O29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92" s="8">
        <f>Inventory[[#This Row],[Current_Inventory]]*Inventory[[#This Row],[Unit_Cost]]</f>
        <v>1193448.96</v>
      </c>
      <c r="Q2992" t="str">
        <f>IF(Inventory[[#This Row],[Stockout_Risk_Score]] &gt;= 0.8, "Critical",
   IF(Inventory[[#This Row],[Stockout_Risk_Score]] &gt;= 0.6, "High",
      IF(Inventory[[#This Row],[Stockout_Risk_Score]] &gt;= 0.3, "Medium", "Low")
   )
)</f>
        <v>Critical</v>
      </c>
      <c r="R2992">
        <f>Inventory[[#This Row],[Lead_Time_Days]]*0.8</f>
        <v>11.200000000000001</v>
      </c>
      <c r="S2992">
        <f>MAX(0,Inventory[[#This Row],[Daily_Demand]]*Inventory[[#This Row],[Adj_Lead_Time]]+Inventory[[#This Row],[Safety_Stock]]-Inventory[[#This Row],[Current_Inventory]])</f>
        <v>369.40000000000009</v>
      </c>
    </row>
    <row r="2993" spans="1:19" x14ac:dyDescent="0.25">
      <c r="A2993">
        <v>2992</v>
      </c>
      <c r="B2993" t="s">
        <v>3014</v>
      </c>
      <c r="C2993" s="4" t="s">
        <v>17</v>
      </c>
      <c r="D2993" t="s">
        <v>22</v>
      </c>
      <c r="E2993" s="4">
        <v>18</v>
      </c>
      <c r="F2993" s="4">
        <v>7</v>
      </c>
      <c r="G2993" s="4">
        <v>89</v>
      </c>
      <c r="H2993" s="4">
        <v>108</v>
      </c>
      <c r="I2993" s="4">
        <v>351</v>
      </c>
      <c r="J2993" s="6">
        <v>1129.06</v>
      </c>
      <c r="K2993" s="4">
        <v>0.66600000000000004</v>
      </c>
      <c r="L2993" s="4" t="s">
        <v>15</v>
      </c>
      <c r="M2993" s="4">
        <f>Inventory[[#This Row],[Daily_Demand]]*Inventory[[#This Row],[Lead_Time_Days]]</f>
        <v>126</v>
      </c>
      <c r="N2993" s="4">
        <f>MAX(0, Inventory[[#This Row],[Demand_Duration_Lead_time]]+Inventory[[#This Row],[Safety_Stock]]-Inventory[[#This Row],[Current_Inventory]])</f>
        <v>145</v>
      </c>
      <c r="O29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93" s="8">
        <f>Inventory[[#This Row],[Current_Inventory]]*Inventory[[#This Row],[Unit_Cost]]</f>
        <v>100486.34</v>
      </c>
      <c r="Q2993" t="str">
        <f>IF(Inventory[[#This Row],[Stockout_Risk_Score]] &gt;= 0.8, "Critical",
   IF(Inventory[[#This Row],[Stockout_Risk_Score]] &gt;= 0.6, "High",
      IF(Inventory[[#This Row],[Stockout_Risk_Score]] &gt;= 0.3, "Medium", "Low")
   )
)</f>
        <v>High</v>
      </c>
      <c r="R2993">
        <f>Inventory[[#This Row],[Lead_Time_Days]]*0.8</f>
        <v>5.6000000000000005</v>
      </c>
      <c r="S2993">
        <f>MAX(0,Inventory[[#This Row],[Daily_Demand]]*Inventory[[#This Row],[Adj_Lead_Time]]+Inventory[[#This Row],[Safety_Stock]]-Inventory[[#This Row],[Current_Inventory]])</f>
        <v>119.80000000000001</v>
      </c>
    </row>
    <row r="2994" spans="1:19" x14ac:dyDescent="0.25">
      <c r="A2994">
        <v>2993</v>
      </c>
      <c r="B2994" t="s">
        <v>3015</v>
      </c>
      <c r="C2994" s="4" t="s">
        <v>41</v>
      </c>
      <c r="D2994" t="s">
        <v>18</v>
      </c>
      <c r="E2994" s="4">
        <v>29</v>
      </c>
      <c r="F2994" s="4">
        <v>5</v>
      </c>
      <c r="G2994" s="4">
        <v>25</v>
      </c>
      <c r="H2994" s="4">
        <v>191</v>
      </c>
      <c r="I2994" s="4">
        <v>111</v>
      </c>
      <c r="J2994" s="6">
        <v>1464.27</v>
      </c>
      <c r="K2994" s="4">
        <v>0.432</v>
      </c>
      <c r="L2994" s="4" t="s">
        <v>27</v>
      </c>
      <c r="M2994" s="4">
        <f>Inventory[[#This Row],[Daily_Demand]]*Inventory[[#This Row],[Lead_Time_Days]]</f>
        <v>145</v>
      </c>
      <c r="N2994" s="4">
        <f>MAX(0, Inventory[[#This Row],[Demand_Duration_Lead_time]]+Inventory[[#This Row],[Safety_Stock]]-Inventory[[#This Row],[Current_Inventory]])</f>
        <v>311</v>
      </c>
      <c r="O29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94" s="8">
        <f>Inventory[[#This Row],[Current_Inventory]]*Inventory[[#This Row],[Unit_Cost]]</f>
        <v>36606.75</v>
      </c>
      <c r="Q2994" t="str">
        <f>IF(Inventory[[#This Row],[Stockout_Risk_Score]] &gt;= 0.8, "Critical",
   IF(Inventory[[#This Row],[Stockout_Risk_Score]] &gt;= 0.6, "High",
      IF(Inventory[[#This Row],[Stockout_Risk_Score]] &gt;= 0.3, "Medium", "Low")
   )
)</f>
        <v>Medium</v>
      </c>
      <c r="R2994">
        <f>Inventory[[#This Row],[Lead_Time_Days]]*0.8</f>
        <v>4</v>
      </c>
      <c r="S2994">
        <f>MAX(0,Inventory[[#This Row],[Daily_Demand]]*Inventory[[#This Row],[Adj_Lead_Time]]+Inventory[[#This Row],[Safety_Stock]]-Inventory[[#This Row],[Current_Inventory]])</f>
        <v>282</v>
      </c>
    </row>
    <row r="2995" spans="1:19" x14ac:dyDescent="0.25">
      <c r="A2995">
        <v>2994</v>
      </c>
      <c r="B2995" t="s">
        <v>3016</v>
      </c>
      <c r="C2995" s="4" t="s">
        <v>41</v>
      </c>
      <c r="D2995" t="s">
        <v>14</v>
      </c>
      <c r="E2995" s="4">
        <v>136</v>
      </c>
      <c r="F2995" s="4">
        <v>14</v>
      </c>
      <c r="G2995" s="4">
        <v>214</v>
      </c>
      <c r="H2995" s="4">
        <v>178</v>
      </c>
      <c r="I2995" s="4">
        <v>51</v>
      </c>
      <c r="J2995" s="6">
        <v>640.30999999999995</v>
      </c>
      <c r="K2995" s="4">
        <v>2.5000000000000001E-2</v>
      </c>
      <c r="L2995" s="4" t="s">
        <v>19</v>
      </c>
      <c r="M2995" s="4">
        <f>Inventory[[#This Row],[Daily_Demand]]*Inventory[[#This Row],[Lead_Time_Days]]</f>
        <v>1904</v>
      </c>
      <c r="N2995" s="4">
        <f>MAX(0, Inventory[[#This Row],[Demand_Duration_Lead_time]]+Inventory[[#This Row],[Safety_Stock]]-Inventory[[#This Row],[Current_Inventory]])</f>
        <v>1868</v>
      </c>
      <c r="O29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95" s="8">
        <f>Inventory[[#This Row],[Current_Inventory]]*Inventory[[#This Row],[Unit_Cost]]</f>
        <v>137026.34</v>
      </c>
      <c r="Q2995" t="str">
        <f>IF(Inventory[[#This Row],[Stockout_Risk_Score]] &gt;= 0.8, "Critical",
   IF(Inventory[[#This Row],[Stockout_Risk_Score]] &gt;= 0.6, "High",
      IF(Inventory[[#This Row],[Stockout_Risk_Score]] &gt;= 0.3, "Medium", "Low")
   )
)</f>
        <v>Low</v>
      </c>
      <c r="R2995">
        <f>Inventory[[#This Row],[Lead_Time_Days]]*0.8</f>
        <v>11.200000000000001</v>
      </c>
      <c r="S2995">
        <f>MAX(0,Inventory[[#This Row],[Daily_Demand]]*Inventory[[#This Row],[Adj_Lead_Time]]+Inventory[[#This Row],[Safety_Stock]]-Inventory[[#This Row],[Current_Inventory]])</f>
        <v>1487.2</v>
      </c>
    </row>
    <row r="2996" spans="1:19" x14ac:dyDescent="0.25">
      <c r="A2996">
        <v>2995</v>
      </c>
      <c r="B2996" t="s">
        <v>3017</v>
      </c>
      <c r="C2996" s="4" t="s">
        <v>41</v>
      </c>
      <c r="D2996" t="s">
        <v>22</v>
      </c>
      <c r="E2996" s="4">
        <v>36</v>
      </c>
      <c r="F2996" s="4">
        <v>4</v>
      </c>
      <c r="G2996" s="4">
        <v>544</v>
      </c>
      <c r="H2996" s="4">
        <v>242</v>
      </c>
      <c r="I2996" s="4">
        <v>380</v>
      </c>
      <c r="J2996" s="6">
        <v>1503.89</v>
      </c>
      <c r="K2996" s="4">
        <v>0.72799999999999998</v>
      </c>
      <c r="L2996" s="4" t="s">
        <v>15</v>
      </c>
      <c r="M2996" s="4">
        <f>Inventory[[#This Row],[Daily_Demand]]*Inventory[[#This Row],[Lead_Time_Days]]</f>
        <v>144</v>
      </c>
      <c r="N2996" s="4">
        <f>MAX(0, Inventory[[#This Row],[Demand_Duration_Lead_time]]+Inventory[[#This Row],[Safety_Stock]]-Inventory[[#This Row],[Current_Inventory]])</f>
        <v>0</v>
      </c>
      <c r="O29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96" s="8">
        <f>Inventory[[#This Row],[Current_Inventory]]*Inventory[[#This Row],[Unit_Cost]]</f>
        <v>818116.16</v>
      </c>
      <c r="Q2996" t="str">
        <f>IF(Inventory[[#This Row],[Stockout_Risk_Score]] &gt;= 0.8, "Critical",
   IF(Inventory[[#This Row],[Stockout_Risk_Score]] &gt;= 0.6, "High",
      IF(Inventory[[#This Row],[Stockout_Risk_Score]] &gt;= 0.3, "Medium", "Low")
   )
)</f>
        <v>High</v>
      </c>
      <c r="R2996">
        <f>Inventory[[#This Row],[Lead_Time_Days]]*0.8</f>
        <v>3.2</v>
      </c>
      <c r="S2996">
        <f>MAX(0,Inventory[[#This Row],[Daily_Demand]]*Inventory[[#This Row],[Adj_Lead_Time]]+Inventory[[#This Row],[Safety_Stock]]-Inventory[[#This Row],[Current_Inventory]])</f>
        <v>0</v>
      </c>
    </row>
    <row r="2997" spans="1:19" x14ac:dyDescent="0.25">
      <c r="A2997">
        <v>2996</v>
      </c>
      <c r="B2997" t="s">
        <v>3018</v>
      </c>
      <c r="C2997" s="4" t="s">
        <v>13</v>
      </c>
      <c r="D2997" t="s">
        <v>14</v>
      </c>
      <c r="E2997" s="4">
        <v>86</v>
      </c>
      <c r="F2997" s="4">
        <v>14</v>
      </c>
      <c r="G2997" s="4">
        <v>82</v>
      </c>
      <c r="H2997" s="4">
        <v>102</v>
      </c>
      <c r="I2997" s="4">
        <v>221</v>
      </c>
      <c r="J2997" s="6">
        <v>719.66</v>
      </c>
      <c r="K2997" s="4">
        <v>0.96499999999999997</v>
      </c>
      <c r="L2997" s="4" t="s">
        <v>27</v>
      </c>
      <c r="M2997" s="4">
        <f>Inventory[[#This Row],[Daily_Demand]]*Inventory[[#This Row],[Lead_Time_Days]]</f>
        <v>1204</v>
      </c>
      <c r="N2997" s="4">
        <f>MAX(0, Inventory[[#This Row],[Demand_Duration_Lead_time]]+Inventory[[#This Row],[Safety_Stock]]-Inventory[[#This Row],[Current_Inventory]])</f>
        <v>1224</v>
      </c>
      <c r="O29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97" s="8">
        <f>Inventory[[#This Row],[Current_Inventory]]*Inventory[[#This Row],[Unit_Cost]]</f>
        <v>59012.119999999995</v>
      </c>
      <c r="Q2997" t="str">
        <f>IF(Inventory[[#This Row],[Stockout_Risk_Score]] &gt;= 0.8, "Critical",
   IF(Inventory[[#This Row],[Stockout_Risk_Score]] &gt;= 0.6, "High",
      IF(Inventory[[#This Row],[Stockout_Risk_Score]] &gt;= 0.3, "Medium", "Low")
   )
)</f>
        <v>Critical</v>
      </c>
      <c r="R2997">
        <f>Inventory[[#This Row],[Lead_Time_Days]]*0.8</f>
        <v>11.200000000000001</v>
      </c>
      <c r="S2997">
        <f>MAX(0,Inventory[[#This Row],[Daily_Demand]]*Inventory[[#This Row],[Adj_Lead_Time]]+Inventory[[#This Row],[Safety_Stock]]-Inventory[[#This Row],[Current_Inventory]])</f>
        <v>983.2</v>
      </c>
    </row>
    <row r="2998" spans="1:19" x14ac:dyDescent="0.25">
      <c r="A2998">
        <v>2997</v>
      </c>
      <c r="B2998" t="s">
        <v>3019</v>
      </c>
      <c r="C2998" s="4" t="s">
        <v>17</v>
      </c>
      <c r="D2998" t="s">
        <v>14</v>
      </c>
      <c r="E2998" s="4">
        <v>82</v>
      </c>
      <c r="F2998" s="4">
        <v>13</v>
      </c>
      <c r="G2998" s="4">
        <v>32</v>
      </c>
      <c r="H2998" s="4">
        <v>126</v>
      </c>
      <c r="I2998" s="4">
        <v>294</v>
      </c>
      <c r="J2998" s="6">
        <v>1810.54</v>
      </c>
      <c r="K2998" s="4">
        <v>0.47</v>
      </c>
      <c r="L2998" s="4" t="s">
        <v>19</v>
      </c>
      <c r="M2998" s="4">
        <f>Inventory[[#This Row],[Daily_Demand]]*Inventory[[#This Row],[Lead_Time_Days]]</f>
        <v>1066</v>
      </c>
      <c r="N2998" s="4">
        <f>MAX(0, Inventory[[#This Row],[Demand_Duration_Lead_time]]+Inventory[[#This Row],[Safety_Stock]]-Inventory[[#This Row],[Current_Inventory]])</f>
        <v>1160</v>
      </c>
      <c r="O29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2998" s="8">
        <f>Inventory[[#This Row],[Current_Inventory]]*Inventory[[#This Row],[Unit_Cost]]</f>
        <v>57937.279999999999</v>
      </c>
      <c r="Q2998" t="str">
        <f>IF(Inventory[[#This Row],[Stockout_Risk_Score]] &gt;= 0.8, "Critical",
   IF(Inventory[[#This Row],[Stockout_Risk_Score]] &gt;= 0.6, "High",
      IF(Inventory[[#This Row],[Stockout_Risk_Score]] &gt;= 0.3, "Medium", "Low")
   )
)</f>
        <v>Medium</v>
      </c>
      <c r="R2998">
        <f>Inventory[[#This Row],[Lead_Time_Days]]*0.8</f>
        <v>10.4</v>
      </c>
      <c r="S2998">
        <f>MAX(0,Inventory[[#This Row],[Daily_Demand]]*Inventory[[#This Row],[Adj_Lead_Time]]+Inventory[[#This Row],[Safety_Stock]]-Inventory[[#This Row],[Current_Inventory]])</f>
        <v>946.80000000000007</v>
      </c>
    </row>
    <row r="2999" spans="1:19" x14ac:dyDescent="0.25">
      <c r="A2999">
        <v>2998</v>
      </c>
      <c r="B2999" t="s">
        <v>3020</v>
      </c>
      <c r="C2999" s="4" t="s">
        <v>21</v>
      </c>
      <c r="D2999" t="s">
        <v>22</v>
      </c>
      <c r="E2999" s="4">
        <v>197</v>
      </c>
      <c r="F2999" s="4">
        <v>7</v>
      </c>
      <c r="G2999" s="4">
        <v>780</v>
      </c>
      <c r="H2999" s="4">
        <v>13</v>
      </c>
      <c r="I2999" s="4">
        <v>137</v>
      </c>
      <c r="J2999" s="6">
        <v>368.59</v>
      </c>
      <c r="K2999" s="4">
        <v>0.34</v>
      </c>
      <c r="L2999" s="4" t="s">
        <v>27</v>
      </c>
      <c r="M2999" s="4">
        <f>Inventory[[#This Row],[Daily_Demand]]*Inventory[[#This Row],[Lead_Time_Days]]</f>
        <v>1379</v>
      </c>
      <c r="N2999" s="4">
        <f>MAX(0, Inventory[[#This Row],[Demand_Duration_Lead_time]]+Inventory[[#This Row],[Safety_Stock]]-Inventory[[#This Row],[Current_Inventory]])</f>
        <v>612</v>
      </c>
      <c r="O29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2999" s="8">
        <f>Inventory[[#This Row],[Current_Inventory]]*Inventory[[#This Row],[Unit_Cost]]</f>
        <v>287500.19999999995</v>
      </c>
      <c r="Q2999" t="str">
        <f>IF(Inventory[[#This Row],[Stockout_Risk_Score]] &gt;= 0.8, "Critical",
   IF(Inventory[[#This Row],[Stockout_Risk_Score]] &gt;= 0.6, "High",
      IF(Inventory[[#This Row],[Stockout_Risk_Score]] &gt;= 0.3, "Medium", "Low")
   )
)</f>
        <v>Medium</v>
      </c>
      <c r="R2999">
        <f>Inventory[[#This Row],[Lead_Time_Days]]*0.8</f>
        <v>5.6000000000000005</v>
      </c>
      <c r="S2999">
        <f>MAX(0,Inventory[[#This Row],[Daily_Demand]]*Inventory[[#This Row],[Adj_Lead_Time]]+Inventory[[#This Row],[Safety_Stock]]-Inventory[[#This Row],[Current_Inventory]])</f>
        <v>336.20000000000005</v>
      </c>
    </row>
    <row r="3000" spans="1:19" x14ac:dyDescent="0.25">
      <c r="A3000">
        <v>2999</v>
      </c>
      <c r="B3000" t="s">
        <v>3021</v>
      </c>
      <c r="C3000" s="4" t="s">
        <v>26</v>
      </c>
      <c r="D3000" t="s">
        <v>14</v>
      </c>
      <c r="E3000" s="4">
        <v>110</v>
      </c>
      <c r="F3000" s="4">
        <v>12</v>
      </c>
      <c r="G3000" s="4">
        <v>224</v>
      </c>
      <c r="H3000" s="4">
        <v>94</v>
      </c>
      <c r="I3000" s="4">
        <v>132</v>
      </c>
      <c r="J3000" s="6">
        <v>665.73</v>
      </c>
      <c r="K3000" s="4">
        <v>0.51900000000000002</v>
      </c>
      <c r="L3000" s="4" t="s">
        <v>15</v>
      </c>
      <c r="M3000" s="4">
        <f>Inventory[[#This Row],[Daily_Demand]]*Inventory[[#This Row],[Lead_Time_Days]]</f>
        <v>1320</v>
      </c>
      <c r="N3000" s="4">
        <f>MAX(0, Inventory[[#This Row],[Demand_Duration_Lead_time]]+Inventory[[#This Row],[Safety_Stock]]-Inventory[[#This Row],[Current_Inventory]])</f>
        <v>1190</v>
      </c>
      <c r="O30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00" s="8">
        <f>Inventory[[#This Row],[Current_Inventory]]*Inventory[[#This Row],[Unit_Cost]]</f>
        <v>149123.52000000002</v>
      </c>
      <c r="Q3000" t="str">
        <f>IF(Inventory[[#This Row],[Stockout_Risk_Score]] &gt;= 0.8, "Critical",
   IF(Inventory[[#This Row],[Stockout_Risk_Score]] &gt;= 0.6, "High",
      IF(Inventory[[#This Row],[Stockout_Risk_Score]] &gt;= 0.3, "Medium", "Low")
   )
)</f>
        <v>Medium</v>
      </c>
      <c r="R3000">
        <f>Inventory[[#This Row],[Lead_Time_Days]]*0.8</f>
        <v>9.6000000000000014</v>
      </c>
      <c r="S3000">
        <f>MAX(0,Inventory[[#This Row],[Daily_Demand]]*Inventory[[#This Row],[Adj_Lead_Time]]+Inventory[[#This Row],[Safety_Stock]]-Inventory[[#This Row],[Current_Inventory]])</f>
        <v>926.00000000000023</v>
      </c>
    </row>
    <row r="3001" spans="1:19" x14ac:dyDescent="0.25">
      <c r="A3001">
        <v>3000</v>
      </c>
      <c r="B3001" t="s">
        <v>3022</v>
      </c>
      <c r="C3001" s="4" t="s">
        <v>13</v>
      </c>
      <c r="D3001" t="s">
        <v>18</v>
      </c>
      <c r="E3001" s="4">
        <v>193</v>
      </c>
      <c r="F3001" s="4">
        <v>12</v>
      </c>
      <c r="G3001" s="4">
        <v>784</v>
      </c>
      <c r="H3001" s="4">
        <v>176</v>
      </c>
      <c r="I3001" s="4">
        <v>54</v>
      </c>
      <c r="J3001" s="6">
        <v>1022.6</v>
      </c>
      <c r="K3001" s="4">
        <v>0.72799999999999998</v>
      </c>
      <c r="L3001" s="4" t="s">
        <v>19</v>
      </c>
      <c r="M3001" s="4">
        <f>Inventory[[#This Row],[Daily_Demand]]*Inventory[[#This Row],[Lead_Time_Days]]</f>
        <v>2316</v>
      </c>
      <c r="N3001" s="4">
        <f>MAX(0, Inventory[[#This Row],[Demand_Duration_Lead_time]]+Inventory[[#This Row],[Safety_Stock]]-Inventory[[#This Row],[Current_Inventory]])</f>
        <v>1708</v>
      </c>
      <c r="O30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01" s="8">
        <f>Inventory[[#This Row],[Current_Inventory]]*Inventory[[#This Row],[Unit_Cost]]</f>
        <v>801718.4</v>
      </c>
      <c r="Q3001" t="str">
        <f>IF(Inventory[[#This Row],[Stockout_Risk_Score]] &gt;= 0.8, "Critical",
   IF(Inventory[[#This Row],[Stockout_Risk_Score]] &gt;= 0.6, "High",
      IF(Inventory[[#This Row],[Stockout_Risk_Score]] &gt;= 0.3, "Medium", "Low")
   )
)</f>
        <v>High</v>
      </c>
      <c r="R3001">
        <f>Inventory[[#This Row],[Lead_Time_Days]]*0.8</f>
        <v>9.6000000000000014</v>
      </c>
      <c r="S3001">
        <f>MAX(0,Inventory[[#This Row],[Daily_Demand]]*Inventory[[#This Row],[Adj_Lead_Time]]+Inventory[[#This Row],[Safety_Stock]]-Inventory[[#This Row],[Current_Inventory]])</f>
        <v>1244.8000000000002</v>
      </c>
    </row>
    <row r="3002" spans="1:19" x14ac:dyDescent="0.25">
      <c r="A3002">
        <v>3001</v>
      </c>
      <c r="B3002" t="s">
        <v>3023</v>
      </c>
      <c r="C3002" s="4" t="s">
        <v>21</v>
      </c>
      <c r="D3002" t="s">
        <v>22</v>
      </c>
      <c r="E3002" s="4">
        <v>24</v>
      </c>
      <c r="F3002" s="4">
        <v>6</v>
      </c>
      <c r="G3002" s="4">
        <v>59</v>
      </c>
      <c r="H3002" s="4">
        <v>16</v>
      </c>
      <c r="I3002" s="4">
        <v>398</v>
      </c>
      <c r="J3002" s="6">
        <v>1562.91</v>
      </c>
      <c r="K3002" s="4">
        <v>1E-3</v>
      </c>
      <c r="L3002" s="4" t="s">
        <v>27</v>
      </c>
      <c r="M3002" s="4">
        <f>Inventory[[#This Row],[Daily_Demand]]*Inventory[[#This Row],[Lead_Time_Days]]</f>
        <v>144</v>
      </c>
      <c r="N3002" s="4">
        <f>MAX(0, Inventory[[#This Row],[Demand_Duration_Lead_time]]+Inventory[[#This Row],[Safety_Stock]]-Inventory[[#This Row],[Current_Inventory]])</f>
        <v>101</v>
      </c>
      <c r="O30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02" s="8">
        <f>Inventory[[#This Row],[Current_Inventory]]*Inventory[[#This Row],[Unit_Cost]]</f>
        <v>92211.69</v>
      </c>
      <c r="Q3002" t="str">
        <f>IF(Inventory[[#This Row],[Stockout_Risk_Score]] &gt;= 0.8, "Critical",
   IF(Inventory[[#This Row],[Stockout_Risk_Score]] &gt;= 0.6, "High",
      IF(Inventory[[#This Row],[Stockout_Risk_Score]] &gt;= 0.3, "Medium", "Low")
   )
)</f>
        <v>Low</v>
      </c>
      <c r="R3002">
        <f>Inventory[[#This Row],[Lead_Time_Days]]*0.8</f>
        <v>4.8000000000000007</v>
      </c>
      <c r="S3002">
        <f>MAX(0,Inventory[[#This Row],[Daily_Demand]]*Inventory[[#This Row],[Adj_Lead_Time]]+Inventory[[#This Row],[Safety_Stock]]-Inventory[[#This Row],[Current_Inventory]])</f>
        <v>72.200000000000017</v>
      </c>
    </row>
    <row r="3003" spans="1:19" x14ac:dyDescent="0.25">
      <c r="A3003">
        <v>3002</v>
      </c>
      <c r="B3003" t="s">
        <v>3024</v>
      </c>
      <c r="C3003" s="4" t="s">
        <v>17</v>
      </c>
      <c r="D3003" t="s">
        <v>14</v>
      </c>
      <c r="E3003" s="4">
        <v>78</v>
      </c>
      <c r="F3003" s="4">
        <v>5</v>
      </c>
      <c r="G3003" s="4">
        <v>184</v>
      </c>
      <c r="H3003" s="4">
        <v>241</v>
      </c>
      <c r="I3003" s="4">
        <v>88</v>
      </c>
      <c r="J3003" s="6">
        <v>1510.16</v>
      </c>
      <c r="K3003" s="4">
        <v>0.88700000000000001</v>
      </c>
      <c r="L3003" s="4" t="s">
        <v>19</v>
      </c>
      <c r="M3003" s="4">
        <f>Inventory[[#This Row],[Daily_Demand]]*Inventory[[#This Row],[Lead_Time_Days]]</f>
        <v>390</v>
      </c>
      <c r="N3003" s="4">
        <f>MAX(0, Inventory[[#This Row],[Demand_Duration_Lead_time]]+Inventory[[#This Row],[Safety_Stock]]-Inventory[[#This Row],[Current_Inventory]])</f>
        <v>447</v>
      </c>
      <c r="O30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03" s="8">
        <f>Inventory[[#This Row],[Current_Inventory]]*Inventory[[#This Row],[Unit_Cost]]</f>
        <v>277869.44</v>
      </c>
      <c r="Q3003" t="str">
        <f>IF(Inventory[[#This Row],[Stockout_Risk_Score]] &gt;= 0.8, "Critical",
   IF(Inventory[[#This Row],[Stockout_Risk_Score]] &gt;= 0.6, "High",
      IF(Inventory[[#This Row],[Stockout_Risk_Score]] &gt;= 0.3, "Medium", "Low")
   )
)</f>
        <v>Critical</v>
      </c>
      <c r="R3003">
        <f>Inventory[[#This Row],[Lead_Time_Days]]*0.8</f>
        <v>4</v>
      </c>
      <c r="S3003">
        <f>MAX(0,Inventory[[#This Row],[Daily_Demand]]*Inventory[[#This Row],[Adj_Lead_Time]]+Inventory[[#This Row],[Safety_Stock]]-Inventory[[#This Row],[Current_Inventory]])</f>
        <v>369</v>
      </c>
    </row>
    <row r="3004" spans="1:19" x14ac:dyDescent="0.25">
      <c r="A3004">
        <v>3003</v>
      </c>
      <c r="B3004" t="s">
        <v>3025</v>
      </c>
      <c r="C3004" s="4" t="s">
        <v>41</v>
      </c>
      <c r="D3004" t="s">
        <v>18</v>
      </c>
      <c r="E3004" s="4">
        <v>14</v>
      </c>
      <c r="F3004" s="4">
        <v>6</v>
      </c>
      <c r="G3004" s="4">
        <v>50</v>
      </c>
      <c r="H3004" s="4">
        <v>260</v>
      </c>
      <c r="I3004" s="4">
        <v>371</v>
      </c>
      <c r="J3004" s="6">
        <v>460.9</v>
      </c>
      <c r="K3004" s="4">
        <v>0.88600000000000001</v>
      </c>
      <c r="L3004" s="4" t="s">
        <v>27</v>
      </c>
      <c r="M3004" s="4">
        <f>Inventory[[#This Row],[Daily_Demand]]*Inventory[[#This Row],[Lead_Time_Days]]</f>
        <v>84</v>
      </c>
      <c r="N3004" s="4">
        <f>MAX(0, Inventory[[#This Row],[Demand_Duration_Lead_time]]+Inventory[[#This Row],[Safety_Stock]]-Inventory[[#This Row],[Current_Inventory]])</f>
        <v>294</v>
      </c>
      <c r="O30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04" s="8">
        <f>Inventory[[#This Row],[Current_Inventory]]*Inventory[[#This Row],[Unit_Cost]]</f>
        <v>23045</v>
      </c>
      <c r="Q3004" t="str">
        <f>IF(Inventory[[#This Row],[Stockout_Risk_Score]] &gt;= 0.8, "Critical",
   IF(Inventory[[#This Row],[Stockout_Risk_Score]] &gt;= 0.6, "High",
      IF(Inventory[[#This Row],[Stockout_Risk_Score]] &gt;= 0.3, "Medium", "Low")
   )
)</f>
        <v>Critical</v>
      </c>
      <c r="R3004">
        <f>Inventory[[#This Row],[Lead_Time_Days]]*0.8</f>
        <v>4.8000000000000007</v>
      </c>
      <c r="S3004">
        <f>MAX(0,Inventory[[#This Row],[Daily_Demand]]*Inventory[[#This Row],[Adj_Lead_Time]]+Inventory[[#This Row],[Safety_Stock]]-Inventory[[#This Row],[Current_Inventory]])</f>
        <v>277.20000000000005</v>
      </c>
    </row>
    <row r="3005" spans="1:19" x14ac:dyDescent="0.25">
      <c r="A3005">
        <v>3004</v>
      </c>
      <c r="B3005" t="s">
        <v>3026</v>
      </c>
      <c r="C3005" s="4" t="s">
        <v>17</v>
      </c>
      <c r="D3005" t="s">
        <v>18</v>
      </c>
      <c r="E3005" s="4">
        <v>127</v>
      </c>
      <c r="F3005" s="4">
        <v>8</v>
      </c>
      <c r="G3005" s="4">
        <v>548</v>
      </c>
      <c r="H3005" s="4">
        <v>94</v>
      </c>
      <c r="I3005" s="4">
        <v>350</v>
      </c>
      <c r="J3005" s="6">
        <v>331.26</v>
      </c>
      <c r="K3005" s="4">
        <v>0.54100000000000004</v>
      </c>
      <c r="L3005" s="4" t="s">
        <v>27</v>
      </c>
      <c r="M3005" s="4">
        <f>Inventory[[#This Row],[Daily_Demand]]*Inventory[[#This Row],[Lead_Time_Days]]</f>
        <v>1016</v>
      </c>
      <c r="N3005" s="4">
        <f>MAX(0, Inventory[[#This Row],[Demand_Duration_Lead_time]]+Inventory[[#This Row],[Safety_Stock]]-Inventory[[#This Row],[Current_Inventory]])</f>
        <v>562</v>
      </c>
      <c r="O30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05" s="8">
        <f>Inventory[[#This Row],[Current_Inventory]]*Inventory[[#This Row],[Unit_Cost]]</f>
        <v>181530.47999999998</v>
      </c>
      <c r="Q3005" t="str">
        <f>IF(Inventory[[#This Row],[Stockout_Risk_Score]] &gt;= 0.8, "Critical",
   IF(Inventory[[#This Row],[Stockout_Risk_Score]] &gt;= 0.6, "High",
      IF(Inventory[[#This Row],[Stockout_Risk_Score]] &gt;= 0.3, "Medium", "Low")
   )
)</f>
        <v>Medium</v>
      </c>
      <c r="R3005">
        <f>Inventory[[#This Row],[Lead_Time_Days]]*0.8</f>
        <v>6.4</v>
      </c>
      <c r="S3005">
        <f>MAX(0,Inventory[[#This Row],[Daily_Demand]]*Inventory[[#This Row],[Adj_Lead_Time]]+Inventory[[#This Row],[Safety_Stock]]-Inventory[[#This Row],[Current_Inventory]])</f>
        <v>358.80000000000007</v>
      </c>
    </row>
    <row r="3006" spans="1:19" x14ac:dyDescent="0.25">
      <c r="A3006">
        <v>3005</v>
      </c>
      <c r="B3006" t="s">
        <v>3027</v>
      </c>
      <c r="C3006" s="4" t="s">
        <v>26</v>
      </c>
      <c r="D3006" t="s">
        <v>14</v>
      </c>
      <c r="E3006" s="4">
        <v>38</v>
      </c>
      <c r="F3006" s="4">
        <v>2</v>
      </c>
      <c r="G3006" s="4">
        <v>668</v>
      </c>
      <c r="H3006" s="4">
        <v>202</v>
      </c>
      <c r="I3006" s="4">
        <v>124</v>
      </c>
      <c r="J3006" s="6">
        <v>642.74</v>
      </c>
      <c r="K3006" s="4">
        <v>0.122</v>
      </c>
      <c r="L3006" s="4" t="s">
        <v>19</v>
      </c>
      <c r="M3006" s="4">
        <f>Inventory[[#This Row],[Daily_Demand]]*Inventory[[#This Row],[Lead_Time_Days]]</f>
        <v>76</v>
      </c>
      <c r="N3006" s="4">
        <f>MAX(0, Inventory[[#This Row],[Demand_Duration_Lead_time]]+Inventory[[#This Row],[Safety_Stock]]-Inventory[[#This Row],[Current_Inventory]])</f>
        <v>0</v>
      </c>
      <c r="O30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006" s="8">
        <f>Inventory[[#This Row],[Current_Inventory]]*Inventory[[#This Row],[Unit_Cost]]</f>
        <v>429350.32</v>
      </c>
      <c r="Q3006" t="str">
        <f>IF(Inventory[[#This Row],[Stockout_Risk_Score]] &gt;= 0.8, "Critical",
   IF(Inventory[[#This Row],[Stockout_Risk_Score]] &gt;= 0.6, "High",
      IF(Inventory[[#This Row],[Stockout_Risk_Score]] &gt;= 0.3, "Medium", "Low")
   )
)</f>
        <v>Low</v>
      </c>
      <c r="R3006">
        <f>Inventory[[#This Row],[Lead_Time_Days]]*0.8</f>
        <v>1.6</v>
      </c>
      <c r="S3006">
        <f>MAX(0,Inventory[[#This Row],[Daily_Demand]]*Inventory[[#This Row],[Adj_Lead_Time]]+Inventory[[#This Row],[Safety_Stock]]-Inventory[[#This Row],[Current_Inventory]])</f>
        <v>0</v>
      </c>
    </row>
    <row r="3007" spans="1:19" x14ac:dyDescent="0.25">
      <c r="A3007">
        <v>3006</v>
      </c>
      <c r="B3007" t="s">
        <v>3028</v>
      </c>
      <c r="C3007" s="4" t="s">
        <v>13</v>
      </c>
      <c r="D3007" t="s">
        <v>18</v>
      </c>
      <c r="E3007" s="4">
        <v>193</v>
      </c>
      <c r="F3007" s="4">
        <v>2</v>
      </c>
      <c r="G3007" s="4">
        <v>696</v>
      </c>
      <c r="H3007" s="4">
        <v>132</v>
      </c>
      <c r="I3007" s="4">
        <v>150</v>
      </c>
      <c r="J3007" s="6">
        <v>993.32</v>
      </c>
      <c r="K3007" s="4">
        <v>0.67200000000000004</v>
      </c>
      <c r="L3007" s="4" t="s">
        <v>19</v>
      </c>
      <c r="M3007" s="4">
        <f>Inventory[[#This Row],[Daily_Demand]]*Inventory[[#This Row],[Lead_Time_Days]]</f>
        <v>386</v>
      </c>
      <c r="N3007" s="4">
        <f>MAX(0, Inventory[[#This Row],[Demand_Duration_Lead_time]]+Inventory[[#This Row],[Safety_Stock]]-Inventory[[#This Row],[Current_Inventory]])</f>
        <v>0</v>
      </c>
      <c r="O30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07" s="8">
        <f>Inventory[[#This Row],[Current_Inventory]]*Inventory[[#This Row],[Unit_Cost]]</f>
        <v>691350.72000000009</v>
      </c>
      <c r="Q3007" t="str">
        <f>IF(Inventory[[#This Row],[Stockout_Risk_Score]] &gt;= 0.8, "Critical",
   IF(Inventory[[#This Row],[Stockout_Risk_Score]] &gt;= 0.6, "High",
      IF(Inventory[[#This Row],[Stockout_Risk_Score]] &gt;= 0.3, "Medium", "Low")
   )
)</f>
        <v>High</v>
      </c>
      <c r="R3007">
        <f>Inventory[[#This Row],[Lead_Time_Days]]*0.8</f>
        <v>1.6</v>
      </c>
      <c r="S3007">
        <f>MAX(0,Inventory[[#This Row],[Daily_Demand]]*Inventory[[#This Row],[Adj_Lead_Time]]+Inventory[[#This Row],[Safety_Stock]]-Inventory[[#This Row],[Current_Inventory]])</f>
        <v>0</v>
      </c>
    </row>
    <row r="3008" spans="1:19" x14ac:dyDescent="0.25">
      <c r="A3008">
        <v>3007</v>
      </c>
      <c r="B3008" t="s">
        <v>3029</v>
      </c>
      <c r="C3008" s="4" t="s">
        <v>13</v>
      </c>
      <c r="D3008" t="s">
        <v>22</v>
      </c>
      <c r="E3008" s="4">
        <v>159</v>
      </c>
      <c r="F3008" s="4">
        <v>12</v>
      </c>
      <c r="G3008" s="4">
        <v>417</v>
      </c>
      <c r="H3008" s="4">
        <v>98</v>
      </c>
      <c r="I3008" s="4">
        <v>190</v>
      </c>
      <c r="J3008" s="6">
        <v>1101.06</v>
      </c>
      <c r="K3008" s="4">
        <v>0.13800000000000001</v>
      </c>
      <c r="L3008" s="4" t="s">
        <v>19</v>
      </c>
      <c r="M3008" s="4">
        <f>Inventory[[#This Row],[Daily_Demand]]*Inventory[[#This Row],[Lead_Time_Days]]</f>
        <v>1908</v>
      </c>
      <c r="N3008" s="4">
        <f>MAX(0, Inventory[[#This Row],[Demand_Duration_Lead_time]]+Inventory[[#This Row],[Safety_Stock]]-Inventory[[#This Row],[Current_Inventory]])</f>
        <v>1589</v>
      </c>
      <c r="O30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08" s="8">
        <f>Inventory[[#This Row],[Current_Inventory]]*Inventory[[#This Row],[Unit_Cost]]</f>
        <v>459142.01999999996</v>
      </c>
      <c r="Q3008" t="str">
        <f>IF(Inventory[[#This Row],[Stockout_Risk_Score]] &gt;= 0.8, "Critical",
   IF(Inventory[[#This Row],[Stockout_Risk_Score]] &gt;= 0.6, "High",
      IF(Inventory[[#This Row],[Stockout_Risk_Score]] &gt;= 0.3, "Medium", "Low")
   )
)</f>
        <v>Low</v>
      </c>
      <c r="R3008">
        <f>Inventory[[#This Row],[Lead_Time_Days]]*0.8</f>
        <v>9.6000000000000014</v>
      </c>
      <c r="S3008">
        <f>MAX(0,Inventory[[#This Row],[Daily_Demand]]*Inventory[[#This Row],[Adj_Lead_Time]]+Inventory[[#This Row],[Safety_Stock]]-Inventory[[#This Row],[Current_Inventory]])</f>
        <v>1207.4000000000003</v>
      </c>
    </row>
    <row r="3009" spans="1:19" x14ac:dyDescent="0.25">
      <c r="A3009">
        <v>3008</v>
      </c>
      <c r="B3009" t="s">
        <v>3030</v>
      </c>
      <c r="C3009" s="4" t="s">
        <v>26</v>
      </c>
      <c r="D3009" t="s">
        <v>14</v>
      </c>
      <c r="E3009" s="4">
        <v>44</v>
      </c>
      <c r="F3009" s="4">
        <v>14</v>
      </c>
      <c r="G3009" s="4">
        <v>478</v>
      </c>
      <c r="H3009" s="4">
        <v>104</v>
      </c>
      <c r="I3009" s="4">
        <v>142</v>
      </c>
      <c r="J3009" s="6">
        <v>886.82</v>
      </c>
      <c r="K3009" s="4">
        <v>0.50800000000000001</v>
      </c>
      <c r="L3009" s="4" t="s">
        <v>15</v>
      </c>
      <c r="M3009" s="4">
        <f>Inventory[[#This Row],[Daily_Demand]]*Inventory[[#This Row],[Lead_Time_Days]]</f>
        <v>616</v>
      </c>
      <c r="N3009" s="4">
        <f>MAX(0, Inventory[[#This Row],[Demand_Duration_Lead_time]]+Inventory[[#This Row],[Safety_Stock]]-Inventory[[#This Row],[Current_Inventory]])</f>
        <v>242</v>
      </c>
      <c r="O30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09" s="8">
        <f>Inventory[[#This Row],[Current_Inventory]]*Inventory[[#This Row],[Unit_Cost]]</f>
        <v>423899.96</v>
      </c>
      <c r="Q3009" t="str">
        <f>IF(Inventory[[#This Row],[Stockout_Risk_Score]] &gt;= 0.8, "Critical",
   IF(Inventory[[#This Row],[Stockout_Risk_Score]] &gt;= 0.6, "High",
      IF(Inventory[[#This Row],[Stockout_Risk_Score]] &gt;= 0.3, "Medium", "Low")
   )
)</f>
        <v>Medium</v>
      </c>
      <c r="R3009">
        <f>Inventory[[#This Row],[Lead_Time_Days]]*0.8</f>
        <v>11.200000000000001</v>
      </c>
      <c r="S3009">
        <f>MAX(0,Inventory[[#This Row],[Daily_Demand]]*Inventory[[#This Row],[Adj_Lead_Time]]+Inventory[[#This Row],[Safety_Stock]]-Inventory[[#This Row],[Current_Inventory]])</f>
        <v>118.80000000000007</v>
      </c>
    </row>
    <row r="3010" spans="1:19" x14ac:dyDescent="0.25">
      <c r="A3010">
        <v>3009</v>
      </c>
      <c r="B3010" t="s">
        <v>3031</v>
      </c>
      <c r="C3010" s="4" t="s">
        <v>21</v>
      </c>
      <c r="D3010" t="s">
        <v>18</v>
      </c>
      <c r="E3010" s="4">
        <v>197</v>
      </c>
      <c r="F3010" s="4">
        <v>2</v>
      </c>
      <c r="G3010" s="4">
        <v>242</v>
      </c>
      <c r="H3010" s="4">
        <v>54</v>
      </c>
      <c r="I3010" s="4">
        <v>168</v>
      </c>
      <c r="J3010" s="6">
        <v>1343.03</v>
      </c>
      <c r="K3010" s="4">
        <v>9.4E-2</v>
      </c>
      <c r="L3010" s="4" t="s">
        <v>19</v>
      </c>
      <c r="M3010" s="4">
        <f>Inventory[[#This Row],[Daily_Demand]]*Inventory[[#This Row],[Lead_Time_Days]]</f>
        <v>394</v>
      </c>
      <c r="N3010" s="4">
        <f>MAX(0, Inventory[[#This Row],[Demand_Duration_Lead_time]]+Inventory[[#This Row],[Safety_Stock]]-Inventory[[#This Row],[Current_Inventory]])</f>
        <v>206</v>
      </c>
      <c r="O30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10" s="8">
        <f>Inventory[[#This Row],[Current_Inventory]]*Inventory[[#This Row],[Unit_Cost]]</f>
        <v>325013.26</v>
      </c>
      <c r="Q3010" t="str">
        <f>IF(Inventory[[#This Row],[Stockout_Risk_Score]] &gt;= 0.8, "Critical",
   IF(Inventory[[#This Row],[Stockout_Risk_Score]] &gt;= 0.6, "High",
      IF(Inventory[[#This Row],[Stockout_Risk_Score]] &gt;= 0.3, "Medium", "Low")
   )
)</f>
        <v>Low</v>
      </c>
      <c r="R3010">
        <f>Inventory[[#This Row],[Lead_Time_Days]]*0.8</f>
        <v>1.6</v>
      </c>
      <c r="S3010">
        <f>MAX(0,Inventory[[#This Row],[Daily_Demand]]*Inventory[[#This Row],[Adj_Lead_Time]]+Inventory[[#This Row],[Safety_Stock]]-Inventory[[#This Row],[Current_Inventory]])</f>
        <v>127.20000000000005</v>
      </c>
    </row>
    <row r="3011" spans="1:19" x14ac:dyDescent="0.25">
      <c r="A3011">
        <v>3010</v>
      </c>
      <c r="B3011" t="s">
        <v>3032</v>
      </c>
      <c r="C3011" s="4" t="s">
        <v>21</v>
      </c>
      <c r="D3011" t="s">
        <v>18</v>
      </c>
      <c r="E3011" s="4">
        <v>131</v>
      </c>
      <c r="F3011" s="4">
        <v>3</v>
      </c>
      <c r="G3011" s="4">
        <v>653</v>
      </c>
      <c r="H3011" s="4">
        <v>262</v>
      </c>
      <c r="I3011" s="4">
        <v>337</v>
      </c>
      <c r="J3011" s="6">
        <v>883.74</v>
      </c>
      <c r="K3011" s="4">
        <v>0.58899999999999997</v>
      </c>
      <c r="L3011" s="4" t="s">
        <v>27</v>
      </c>
      <c r="M3011" s="4">
        <f>Inventory[[#This Row],[Daily_Demand]]*Inventory[[#This Row],[Lead_Time_Days]]</f>
        <v>393</v>
      </c>
      <c r="N3011" s="4">
        <f>MAX(0, Inventory[[#This Row],[Demand_Duration_Lead_time]]+Inventory[[#This Row],[Safety_Stock]]-Inventory[[#This Row],[Current_Inventory]])</f>
        <v>2</v>
      </c>
      <c r="O30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11" s="8">
        <f>Inventory[[#This Row],[Current_Inventory]]*Inventory[[#This Row],[Unit_Cost]]</f>
        <v>577082.22</v>
      </c>
      <c r="Q3011" t="str">
        <f>IF(Inventory[[#This Row],[Stockout_Risk_Score]] &gt;= 0.8, "Critical",
   IF(Inventory[[#This Row],[Stockout_Risk_Score]] &gt;= 0.6, "High",
      IF(Inventory[[#This Row],[Stockout_Risk_Score]] &gt;= 0.3, "Medium", "Low")
   )
)</f>
        <v>Medium</v>
      </c>
      <c r="R3011">
        <f>Inventory[[#This Row],[Lead_Time_Days]]*0.8</f>
        <v>2.4000000000000004</v>
      </c>
      <c r="S3011">
        <f>MAX(0,Inventory[[#This Row],[Daily_Demand]]*Inventory[[#This Row],[Adj_Lead_Time]]+Inventory[[#This Row],[Safety_Stock]]-Inventory[[#This Row],[Current_Inventory]])</f>
        <v>0</v>
      </c>
    </row>
    <row r="3012" spans="1:19" x14ac:dyDescent="0.25">
      <c r="A3012">
        <v>3011</v>
      </c>
      <c r="B3012" t="s">
        <v>3033</v>
      </c>
      <c r="C3012" s="4" t="s">
        <v>13</v>
      </c>
      <c r="D3012" t="s">
        <v>14</v>
      </c>
      <c r="E3012" s="4">
        <v>37</v>
      </c>
      <c r="F3012" s="4">
        <v>10</v>
      </c>
      <c r="G3012" s="4">
        <v>97</v>
      </c>
      <c r="H3012" s="4">
        <v>60</v>
      </c>
      <c r="I3012" s="4">
        <v>158</v>
      </c>
      <c r="J3012" s="6">
        <v>1895.34</v>
      </c>
      <c r="K3012" s="4">
        <v>0.318</v>
      </c>
      <c r="L3012" s="4" t="s">
        <v>19</v>
      </c>
      <c r="M3012" s="4">
        <f>Inventory[[#This Row],[Daily_Demand]]*Inventory[[#This Row],[Lead_Time_Days]]</f>
        <v>370</v>
      </c>
      <c r="N3012" s="4">
        <f>MAX(0, Inventory[[#This Row],[Demand_Duration_Lead_time]]+Inventory[[#This Row],[Safety_Stock]]-Inventory[[#This Row],[Current_Inventory]])</f>
        <v>333</v>
      </c>
      <c r="O30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12" s="8">
        <f>Inventory[[#This Row],[Current_Inventory]]*Inventory[[#This Row],[Unit_Cost]]</f>
        <v>183847.97999999998</v>
      </c>
      <c r="Q3012" t="str">
        <f>IF(Inventory[[#This Row],[Stockout_Risk_Score]] &gt;= 0.8, "Critical",
   IF(Inventory[[#This Row],[Stockout_Risk_Score]] &gt;= 0.6, "High",
      IF(Inventory[[#This Row],[Stockout_Risk_Score]] &gt;= 0.3, "Medium", "Low")
   )
)</f>
        <v>Medium</v>
      </c>
      <c r="R3012">
        <f>Inventory[[#This Row],[Lead_Time_Days]]*0.8</f>
        <v>8</v>
      </c>
      <c r="S3012">
        <f>MAX(0,Inventory[[#This Row],[Daily_Demand]]*Inventory[[#This Row],[Adj_Lead_Time]]+Inventory[[#This Row],[Safety_Stock]]-Inventory[[#This Row],[Current_Inventory]])</f>
        <v>259</v>
      </c>
    </row>
    <row r="3013" spans="1:19" x14ac:dyDescent="0.25">
      <c r="A3013">
        <v>3012</v>
      </c>
      <c r="B3013" t="s">
        <v>3034</v>
      </c>
      <c r="C3013" s="4" t="s">
        <v>13</v>
      </c>
      <c r="D3013" t="s">
        <v>14</v>
      </c>
      <c r="E3013" s="4">
        <v>75</v>
      </c>
      <c r="F3013" s="4">
        <v>14</v>
      </c>
      <c r="G3013" s="4">
        <v>619</v>
      </c>
      <c r="H3013" s="4">
        <v>74</v>
      </c>
      <c r="I3013" s="4">
        <v>92</v>
      </c>
      <c r="J3013" s="6">
        <v>558.89</v>
      </c>
      <c r="K3013" s="4">
        <v>0.83099999999999996</v>
      </c>
      <c r="L3013" s="4" t="s">
        <v>15</v>
      </c>
      <c r="M3013" s="4">
        <f>Inventory[[#This Row],[Daily_Demand]]*Inventory[[#This Row],[Lead_Time_Days]]</f>
        <v>1050</v>
      </c>
      <c r="N3013" s="4">
        <f>MAX(0, Inventory[[#This Row],[Demand_Duration_Lead_time]]+Inventory[[#This Row],[Safety_Stock]]-Inventory[[#This Row],[Current_Inventory]])</f>
        <v>505</v>
      </c>
      <c r="O30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13" s="8">
        <f>Inventory[[#This Row],[Current_Inventory]]*Inventory[[#This Row],[Unit_Cost]]</f>
        <v>345952.91</v>
      </c>
      <c r="Q3013" t="str">
        <f>IF(Inventory[[#This Row],[Stockout_Risk_Score]] &gt;= 0.8, "Critical",
   IF(Inventory[[#This Row],[Stockout_Risk_Score]] &gt;= 0.6, "High",
      IF(Inventory[[#This Row],[Stockout_Risk_Score]] &gt;= 0.3, "Medium", "Low")
   )
)</f>
        <v>Critical</v>
      </c>
      <c r="R3013">
        <f>Inventory[[#This Row],[Lead_Time_Days]]*0.8</f>
        <v>11.200000000000001</v>
      </c>
      <c r="S3013">
        <f>MAX(0,Inventory[[#This Row],[Daily_Demand]]*Inventory[[#This Row],[Adj_Lead_Time]]+Inventory[[#This Row],[Safety_Stock]]-Inventory[[#This Row],[Current_Inventory]])</f>
        <v>295.00000000000011</v>
      </c>
    </row>
    <row r="3014" spans="1:19" x14ac:dyDescent="0.25">
      <c r="A3014">
        <v>3013</v>
      </c>
      <c r="B3014" t="s">
        <v>3035</v>
      </c>
      <c r="C3014" s="4" t="s">
        <v>41</v>
      </c>
      <c r="D3014" t="s">
        <v>14</v>
      </c>
      <c r="E3014" s="4">
        <v>141</v>
      </c>
      <c r="F3014" s="4">
        <v>6</v>
      </c>
      <c r="G3014" s="4">
        <v>644</v>
      </c>
      <c r="H3014" s="4">
        <v>63</v>
      </c>
      <c r="I3014" s="4">
        <v>185</v>
      </c>
      <c r="J3014" s="6">
        <v>1273.3800000000001</v>
      </c>
      <c r="K3014" s="4">
        <v>0.8</v>
      </c>
      <c r="L3014" s="4" t="s">
        <v>15</v>
      </c>
      <c r="M3014" s="4">
        <f>Inventory[[#This Row],[Daily_Demand]]*Inventory[[#This Row],[Lead_Time_Days]]</f>
        <v>846</v>
      </c>
      <c r="N3014" s="4">
        <f>MAX(0, Inventory[[#This Row],[Demand_Duration_Lead_time]]+Inventory[[#This Row],[Safety_Stock]]-Inventory[[#This Row],[Current_Inventory]])</f>
        <v>265</v>
      </c>
      <c r="O30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14" s="8">
        <f>Inventory[[#This Row],[Current_Inventory]]*Inventory[[#This Row],[Unit_Cost]]</f>
        <v>820056.72000000009</v>
      </c>
      <c r="Q3014" t="str">
        <f>IF(Inventory[[#This Row],[Stockout_Risk_Score]] &gt;= 0.8, "Critical",
   IF(Inventory[[#This Row],[Stockout_Risk_Score]] &gt;= 0.6, "High",
      IF(Inventory[[#This Row],[Stockout_Risk_Score]] &gt;= 0.3, "Medium", "Low")
   )
)</f>
        <v>Critical</v>
      </c>
      <c r="R3014">
        <f>Inventory[[#This Row],[Lead_Time_Days]]*0.8</f>
        <v>4.8000000000000007</v>
      </c>
      <c r="S3014">
        <f>MAX(0,Inventory[[#This Row],[Daily_Demand]]*Inventory[[#This Row],[Adj_Lead_Time]]+Inventory[[#This Row],[Safety_Stock]]-Inventory[[#This Row],[Current_Inventory]])</f>
        <v>95.800000000000068</v>
      </c>
    </row>
    <row r="3015" spans="1:19" x14ac:dyDescent="0.25">
      <c r="A3015">
        <v>3014</v>
      </c>
      <c r="B3015" t="s">
        <v>3036</v>
      </c>
      <c r="C3015" s="4" t="s">
        <v>21</v>
      </c>
      <c r="D3015" t="s">
        <v>14</v>
      </c>
      <c r="E3015" s="4">
        <v>148</v>
      </c>
      <c r="F3015" s="4">
        <v>10</v>
      </c>
      <c r="G3015" s="4">
        <v>631</v>
      </c>
      <c r="H3015" s="4">
        <v>231</v>
      </c>
      <c r="I3015" s="4">
        <v>379</v>
      </c>
      <c r="J3015" s="6">
        <v>1242.19</v>
      </c>
      <c r="K3015" s="4">
        <v>0.998</v>
      </c>
      <c r="L3015" s="4" t="s">
        <v>19</v>
      </c>
      <c r="M3015" s="4">
        <f>Inventory[[#This Row],[Daily_Demand]]*Inventory[[#This Row],[Lead_Time_Days]]</f>
        <v>1480</v>
      </c>
      <c r="N3015" s="4">
        <f>MAX(0, Inventory[[#This Row],[Demand_Duration_Lead_time]]+Inventory[[#This Row],[Safety_Stock]]-Inventory[[#This Row],[Current_Inventory]])</f>
        <v>1080</v>
      </c>
      <c r="O30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15" s="8">
        <f>Inventory[[#This Row],[Current_Inventory]]*Inventory[[#This Row],[Unit_Cost]]</f>
        <v>783821.89</v>
      </c>
      <c r="Q3015" t="str">
        <f>IF(Inventory[[#This Row],[Stockout_Risk_Score]] &gt;= 0.8, "Critical",
   IF(Inventory[[#This Row],[Stockout_Risk_Score]] &gt;= 0.6, "High",
      IF(Inventory[[#This Row],[Stockout_Risk_Score]] &gt;= 0.3, "Medium", "Low")
   )
)</f>
        <v>Critical</v>
      </c>
      <c r="R3015">
        <f>Inventory[[#This Row],[Lead_Time_Days]]*0.8</f>
        <v>8</v>
      </c>
      <c r="S3015">
        <f>MAX(0,Inventory[[#This Row],[Daily_Demand]]*Inventory[[#This Row],[Adj_Lead_Time]]+Inventory[[#This Row],[Safety_Stock]]-Inventory[[#This Row],[Current_Inventory]])</f>
        <v>784</v>
      </c>
    </row>
    <row r="3016" spans="1:19" x14ac:dyDescent="0.25">
      <c r="A3016">
        <v>3015</v>
      </c>
      <c r="B3016" t="s">
        <v>3037</v>
      </c>
      <c r="C3016" s="4" t="s">
        <v>26</v>
      </c>
      <c r="D3016" t="s">
        <v>22</v>
      </c>
      <c r="E3016" s="4">
        <v>137</v>
      </c>
      <c r="F3016" s="4">
        <v>14</v>
      </c>
      <c r="G3016" s="4">
        <v>447</v>
      </c>
      <c r="H3016" s="4">
        <v>81</v>
      </c>
      <c r="I3016" s="4">
        <v>266</v>
      </c>
      <c r="J3016" s="6">
        <v>599.07000000000005</v>
      </c>
      <c r="K3016" s="4">
        <v>0.25800000000000001</v>
      </c>
      <c r="L3016" s="4" t="s">
        <v>27</v>
      </c>
      <c r="M3016" s="4">
        <f>Inventory[[#This Row],[Daily_Demand]]*Inventory[[#This Row],[Lead_Time_Days]]</f>
        <v>1918</v>
      </c>
      <c r="N3016" s="4">
        <f>MAX(0, Inventory[[#This Row],[Demand_Duration_Lead_time]]+Inventory[[#This Row],[Safety_Stock]]-Inventory[[#This Row],[Current_Inventory]])</f>
        <v>1552</v>
      </c>
      <c r="O30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16" s="8">
        <f>Inventory[[#This Row],[Current_Inventory]]*Inventory[[#This Row],[Unit_Cost]]</f>
        <v>267784.29000000004</v>
      </c>
      <c r="Q3016" t="str">
        <f>IF(Inventory[[#This Row],[Stockout_Risk_Score]] &gt;= 0.8, "Critical",
   IF(Inventory[[#This Row],[Stockout_Risk_Score]] &gt;= 0.6, "High",
      IF(Inventory[[#This Row],[Stockout_Risk_Score]] &gt;= 0.3, "Medium", "Low")
   )
)</f>
        <v>Low</v>
      </c>
      <c r="R3016">
        <f>Inventory[[#This Row],[Lead_Time_Days]]*0.8</f>
        <v>11.200000000000001</v>
      </c>
      <c r="S3016">
        <f>MAX(0,Inventory[[#This Row],[Daily_Demand]]*Inventory[[#This Row],[Adj_Lead_Time]]+Inventory[[#This Row],[Safety_Stock]]-Inventory[[#This Row],[Current_Inventory]])</f>
        <v>1168.4000000000001</v>
      </c>
    </row>
    <row r="3017" spans="1:19" x14ac:dyDescent="0.25">
      <c r="A3017">
        <v>3016</v>
      </c>
      <c r="B3017" t="s">
        <v>3038</v>
      </c>
      <c r="C3017" s="4" t="s">
        <v>21</v>
      </c>
      <c r="D3017" t="s">
        <v>14</v>
      </c>
      <c r="E3017" s="4">
        <v>102</v>
      </c>
      <c r="F3017" s="4">
        <v>6</v>
      </c>
      <c r="G3017" s="4">
        <v>444</v>
      </c>
      <c r="H3017" s="4">
        <v>177</v>
      </c>
      <c r="I3017" s="4">
        <v>205</v>
      </c>
      <c r="J3017" s="6">
        <v>852.79</v>
      </c>
      <c r="K3017" s="4">
        <v>6.2E-2</v>
      </c>
      <c r="L3017" s="4" t="s">
        <v>15</v>
      </c>
      <c r="M3017" s="4">
        <f>Inventory[[#This Row],[Daily_Demand]]*Inventory[[#This Row],[Lead_Time_Days]]</f>
        <v>612</v>
      </c>
      <c r="N3017" s="4">
        <f>MAX(0, Inventory[[#This Row],[Demand_Duration_Lead_time]]+Inventory[[#This Row],[Safety_Stock]]-Inventory[[#This Row],[Current_Inventory]])</f>
        <v>345</v>
      </c>
      <c r="O30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17" s="8">
        <f>Inventory[[#This Row],[Current_Inventory]]*Inventory[[#This Row],[Unit_Cost]]</f>
        <v>378638.76</v>
      </c>
      <c r="Q3017" t="str">
        <f>IF(Inventory[[#This Row],[Stockout_Risk_Score]] &gt;= 0.8, "Critical",
   IF(Inventory[[#This Row],[Stockout_Risk_Score]] &gt;= 0.6, "High",
      IF(Inventory[[#This Row],[Stockout_Risk_Score]] &gt;= 0.3, "Medium", "Low")
   )
)</f>
        <v>Low</v>
      </c>
      <c r="R3017">
        <f>Inventory[[#This Row],[Lead_Time_Days]]*0.8</f>
        <v>4.8000000000000007</v>
      </c>
      <c r="S3017">
        <f>MAX(0,Inventory[[#This Row],[Daily_Demand]]*Inventory[[#This Row],[Adj_Lead_Time]]+Inventory[[#This Row],[Safety_Stock]]-Inventory[[#This Row],[Current_Inventory]])</f>
        <v>222.60000000000014</v>
      </c>
    </row>
    <row r="3018" spans="1:19" x14ac:dyDescent="0.25">
      <c r="A3018">
        <v>3017</v>
      </c>
      <c r="B3018" t="s">
        <v>3039</v>
      </c>
      <c r="C3018" s="4" t="s">
        <v>41</v>
      </c>
      <c r="D3018" t="s">
        <v>22</v>
      </c>
      <c r="E3018" s="4">
        <v>128</v>
      </c>
      <c r="F3018" s="4">
        <v>8</v>
      </c>
      <c r="G3018" s="4">
        <v>406</v>
      </c>
      <c r="H3018" s="4">
        <v>195</v>
      </c>
      <c r="I3018" s="4">
        <v>88</v>
      </c>
      <c r="J3018" s="6">
        <v>762.67</v>
      </c>
      <c r="K3018" s="4">
        <v>0.443</v>
      </c>
      <c r="L3018" s="4" t="s">
        <v>27</v>
      </c>
      <c r="M3018" s="4">
        <f>Inventory[[#This Row],[Daily_Demand]]*Inventory[[#This Row],[Lead_Time_Days]]</f>
        <v>1024</v>
      </c>
      <c r="N3018" s="4">
        <f>MAX(0, Inventory[[#This Row],[Demand_Duration_Lead_time]]+Inventory[[#This Row],[Safety_Stock]]-Inventory[[#This Row],[Current_Inventory]])</f>
        <v>813</v>
      </c>
      <c r="O30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18" s="8">
        <f>Inventory[[#This Row],[Current_Inventory]]*Inventory[[#This Row],[Unit_Cost]]</f>
        <v>309644.01999999996</v>
      </c>
      <c r="Q3018" t="str">
        <f>IF(Inventory[[#This Row],[Stockout_Risk_Score]] &gt;= 0.8, "Critical",
   IF(Inventory[[#This Row],[Stockout_Risk_Score]] &gt;= 0.6, "High",
      IF(Inventory[[#This Row],[Stockout_Risk_Score]] &gt;= 0.3, "Medium", "Low")
   )
)</f>
        <v>Medium</v>
      </c>
      <c r="R3018">
        <f>Inventory[[#This Row],[Lead_Time_Days]]*0.8</f>
        <v>6.4</v>
      </c>
      <c r="S3018">
        <f>MAX(0,Inventory[[#This Row],[Daily_Demand]]*Inventory[[#This Row],[Adj_Lead_Time]]+Inventory[[#This Row],[Safety_Stock]]-Inventory[[#This Row],[Current_Inventory]])</f>
        <v>608.20000000000005</v>
      </c>
    </row>
    <row r="3019" spans="1:19" x14ac:dyDescent="0.25">
      <c r="A3019">
        <v>3018</v>
      </c>
      <c r="B3019" t="s">
        <v>3040</v>
      </c>
      <c r="C3019" s="4" t="s">
        <v>13</v>
      </c>
      <c r="D3019" t="s">
        <v>22</v>
      </c>
      <c r="E3019" s="4">
        <v>155</v>
      </c>
      <c r="F3019" s="4">
        <v>7</v>
      </c>
      <c r="G3019" s="4">
        <v>258</v>
      </c>
      <c r="H3019" s="4">
        <v>152</v>
      </c>
      <c r="I3019" s="4">
        <v>331</v>
      </c>
      <c r="J3019" s="6">
        <v>386.37</v>
      </c>
      <c r="K3019" s="4">
        <v>8.3000000000000004E-2</v>
      </c>
      <c r="L3019" s="4" t="s">
        <v>15</v>
      </c>
      <c r="M3019" s="4">
        <f>Inventory[[#This Row],[Daily_Demand]]*Inventory[[#This Row],[Lead_Time_Days]]</f>
        <v>1085</v>
      </c>
      <c r="N3019" s="4">
        <f>MAX(0, Inventory[[#This Row],[Demand_Duration_Lead_time]]+Inventory[[#This Row],[Safety_Stock]]-Inventory[[#This Row],[Current_Inventory]])</f>
        <v>979</v>
      </c>
      <c r="O30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19" s="8">
        <f>Inventory[[#This Row],[Current_Inventory]]*Inventory[[#This Row],[Unit_Cost]]</f>
        <v>99683.46</v>
      </c>
      <c r="Q3019" t="str">
        <f>IF(Inventory[[#This Row],[Stockout_Risk_Score]] &gt;= 0.8, "Critical",
   IF(Inventory[[#This Row],[Stockout_Risk_Score]] &gt;= 0.6, "High",
      IF(Inventory[[#This Row],[Stockout_Risk_Score]] &gt;= 0.3, "Medium", "Low")
   )
)</f>
        <v>Low</v>
      </c>
      <c r="R3019">
        <f>Inventory[[#This Row],[Lead_Time_Days]]*0.8</f>
        <v>5.6000000000000005</v>
      </c>
      <c r="S3019">
        <f>MAX(0,Inventory[[#This Row],[Daily_Demand]]*Inventory[[#This Row],[Adj_Lead_Time]]+Inventory[[#This Row],[Safety_Stock]]-Inventory[[#This Row],[Current_Inventory]])</f>
        <v>762.00000000000011</v>
      </c>
    </row>
    <row r="3020" spans="1:19" x14ac:dyDescent="0.25">
      <c r="A3020">
        <v>3019</v>
      </c>
      <c r="B3020" t="s">
        <v>3041</v>
      </c>
      <c r="C3020" s="4" t="s">
        <v>13</v>
      </c>
      <c r="D3020" t="s">
        <v>14</v>
      </c>
      <c r="E3020" s="4">
        <v>47</v>
      </c>
      <c r="F3020" s="4">
        <v>3</v>
      </c>
      <c r="G3020" s="4">
        <v>642</v>
      </c>
      <c r="H3020" s="4">
        <v>28</v>
      </c>
      <c r="I3020" s="4">
        <v>377</v>
      </c>
      <c r="J3020" s="6">
        <v>980.73</v>
      </c>
      <c r="K3020" s="4">
        <v>0.17799999999999999</v>
      </c>
      <c r="L3020" s="4" t="s">
        <v>15</v>
      </c>
      <c r="M3020" s="4">
        <f>Inventory[[#This Row],[Daily_Demand]]*Inventory[[#This Row],[Lead_Time_Days]]</f>
        <v>141</v>
      </c>
      <c r="N3020" s="4">
        <f>MAX(0, Inventory[[#This Row],[Demand_Duration_Lead_time]]+Inventory[[#This Row],[Safety_Stock]]-Inventory[[#This Row],[Current_Inventory]])</f>
        <v>0</v>
      </c>
      <c r="O30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020" s="8">
        <f>Inventory[[#This Row],[Current_Inventory]]*Inventory[[#This Row],[Unit_Cost]]</f>
        <v>629628.66</v>
      </c>
      <c r="Q3020" t="str">
        <f>IF(Inventory[[#This Row],[Stockout_Risk_Score]] &gt;= 0.8, "Critical",
   IF(Inventory[[#This Row],[Stockout_Risk_Score]] &gt;= 0.6, "High",
      IF(Inventory[[#This Row],[Stockout_Risk_Score]] &gt;= 0.3, "Medium", "Low")
   )
)</f>
        <v>Low</v>
      </c>
      <c r="R3020">
        <f>Inventory[[#This Row],[Lead_Time_Days]]*0.8</f>
        <v>2.4000000000000004</v>
      </c>
      <c r="S3020">
        <f>MAX(0,Inventory[[#This Row],[Daily_Demand]]*Inventory[[#This Row],[Adj_Lead_Time]]+Inventory[[#This Row],[Safety_Stock]]-Inventory[[#This Row],[Current_Inventory]])</f>
        <v>0</v>
      </c>
    </row>
    <row r="3021" spans="1:19" x14ac:dyDescent="0.25">
      <c r="A3021">
        <v>3020</v>
      </c>
      <c r="B3021" t="s">
        <v>3042</v>
      </c>
      <c r="C3021" s="4" t="s">
        <v>41</v>
      </c>
      <c r="D3021" t="s">
        <v>22</v>
      </c>
      <c r="E3021" s="4">
        <v>118</v>
      </c>
      <c r="F3021" s="4">
        <v>4</v>
      </c>
      <c r="G3021" s="4">
        <v>109</v>
      </c>
      <c r="H3021" s="4">
        <v>19</v>
      </c>
      <c r="I3021" s="4">
        <v>75</v>
      </c>
      <c r="J3021" s="6">
        <v>803.99</v>
      </c>
      <c r="K3021" s="4">
        <v>0.59699999999999998</v>
      </c>
      <c r="L3021" s="4" t="s">
        <v>27</v>
      </c>
      <c r="M3021" s="4">
        <f>Inventory[[#This Row],[Daily_Demand]]*Inventory[[#This Row],[Lead_Time_Days]]</f>
        <v>472</v>
      </c>
      <c r="N3021" s="4">
        <f>MAX(0, Inventory[[#This Row],[Demand_Duration_Lead_time]]+Inventory[[#This Row],[Safety_Stock]]-Inventory[[#This Row],[Current_Inventory]])</f>
        <v>382</v>
      </c>
      <c r="O30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21" s="8">
        <f>Inventory[[#This Row],[Current_Inventory]]*Inventory[[#This Row],[Unit_Cost]]</f>
        <v>87634.91</v>
      </c>
      <c r="Q3021" t="str">
        <f>IF(Inventory[[#This Row],[Stockout_Risk_Score]] &gt;= 0.8, "Critical",
   IF(Inventory[[#This Row],[Stockout_Risk_Score]] &gt;= 0.6, "High",
      IF(Inventory[[#This Row],[Stockout_Risk_Score]] &gt;= 0.3, "Medium", "Low")
   )
)</f>
        <v>Medium</v>
      </c>
      <c r="R3021">
        <f>Inventory[[#This Row],[Lead_Time_Days]]*0.8</f>
        <v>3.2</v>
      </c>
      <c r="S3021">
        <f>MAX(0,Inventory[[#This Row],[Daily_Demand]]*Inventory[[#This Row],[Adj_Lead_Time]]+Inventory[[#This Row],[Safety_Stock]]-Inventory[[#This Row],[Current_Inventory]])</f>
        <v>287.60000000000002</v>
      </c>
    </row>
    <row r="3022" spans="1:19" x14ac:dyDescent="0.25">
      <c r="A3022">
        <v>3021</v>
      </c>
      <c r="B3022" t="s">
        <v>3043</v>
      </c>
      <c r="C3022" s="4" t="s">
        <v>26</v>
      </c>
      <c r="D3022" t="s">
        <v>14</v>
      </c>
      <c r="E3022" s="4">
        <v>93</v>
      </c>
      <c r="F3022" s="4">
        <v>6</v>
      </c>
      <c r="G3022" s="4">
        <v>404</v>
      </c>
      <c r="H3022" s="4">
        <v>281</v>
      </c>
      <c r="I3022" s="4">
        <v>81</v>
      </c>
      <c r="J3022" s="6">
        <v>397.72</v>
      </c>
      <c r="K3022" s="4">
        <v>0.59199999999999997</v>
      </c>
      <c r="L3022" s="4" t="s">
        <v>27</v>
      </c>
      <c r="M3022" s="4">
        <f>Inventory[[#This Row],[Daily_Demand]]*Inventory[[#This Row],[Lead_Time_Days]]</f>
        <v>558</v>
      </c>
      <c r="N3022" s="4">
        <f>MAX(0, Inventory[[#This Row],[Demand_Duration_Lead_time]]+Inventory[[#This Row],[Safety_Stock]]-Inventory[[#This Row],[Current_Inventory]])</f>
        <v>435</v>
      </c>
      <c r="O30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22" s="8">
        <f>Inventory[[#This Row],[Current_Inventory]]*Inventory[[#This Row],[Unit_Cost]]</f>
        <v>160678.88</v>
      </c>
      <c r="Q3022" t="str">
        <f>IF(Inventory[[#This Row],[Stockout_Risk_Score]] &gt;= 0.8, "Critical",
   IF(Inventory[[#This Row],[Stockout_Risk_Score]] &gt;= 0.6, "High",
      IF(Inventory[[#This Row],[Stockout_Risk_Score]] &gt;= 0.3, "Medium", "Low")
   )
)</f>
        <v>Medium</v>
      </c>
      <c r="R3022">
        <f>Inventory[[#This Row],[Lead_Time_Days]]*0.8</f>
        <v>4.8000000000000007</v>
      </c>
      <c r="S3022">
        <f>MAX(0,Inventory[[#This Row],[Daily_Demand]]*Inventory[[#This Row],[Adj_Lead_Time]]+Inventory[[#This Row],[Safety_Stock]]-Inventory[[#This Row],[Current_Inventory]])</f>
        <v>323.40000000000009</v>
      </c>
    </row>
    <row r="3023" spans="1:19" x14ac:dyDescent="0.25">
      <c r="A3023">
        <v>3022</v>
      </c>
      <c r="B3023" t="s">
        <v>3044</v>
      </c>
      <c r="C3023" s="4" t="s">
        <v>13</v>
      </c>
      <c r="D3023" t="s">
        <v>14</v>
      </c>
      <c r="E3023" s="4">
        <v>189</v>
      </c>
      <c r="F3023" s="4">
        <v>5</v>
      </c>
      <c r="G3023" s="4">
        <v>158</v>
      </c>
      <c r="H3023" s="4">
        <v>180</v>
      </c>
      <c r="I3023" s="4">
        <v>95</v>
      </c>
      <c r="J3023" s="6">
        <v>927.27</v>
      </c>
      <c r="K3023" s="4">
        <v>4.2999999999999997E-2</v>
      </c>
      <c r="L3023" s="4" t="s">
        <v>15</v>
      </c>
      <c r="M3023" s="4">
        <f>Inventory[[#This Row],[Daily_Demand]]*Inventory[[#This Row],[Lead_Time_Days]]</f>
        <v>945</v>
      </c>
      <c r="N3023" s="4">
        <f>MAX(0, Inventory[[#This Row],[Demand_Duration_Lead_time]]+Inventory[[#This Row],[Safety_Stock]]-Inventory[[#This Row],[Current_Inventory]])</f>
        <v>967</v>
      </c>
      <c r="O30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23" s="8">
        <f>Inventory[[#This Row],[Current_Inventory]]*Inventory[[#This Row],[Unit_Cost]]</f>
        <v>146508.66</v>
      </c>
      <c r="Q3023" t="str">
        <f>IF(Inventory[[#This Row],[Stockout_Risk_Score]] &gt;= 0.8, "Critical",
   IF(Inventory[[#This Row],[Stockout_Risk_Score]] &gt;= 0.6, "High",
      IF(Inventory[[#This Row],[Stockout_Risk_Score]] &gt;= 0.3, "Medium", "Low")
   )
)</f>
        <v>Low</v>
      </c>
      <c r="R3023">
        <f>Inventory[[#This Row],[Lead_Time_Days]]*0.8</f>
        <v>4</v>
      </c>
      <c r="S3023">
        <f>MAX(0,Inventory[[#This Row],[Daily_Demand]]*Inventory[[#This Row],[Adj_Lead_Time]]+Inventory[[#This Row],[Safety_Stock]]-Inventory[[#This Row],[Current_Inventory]])</f>
        <v>778</v>
      </c>
    </row>
    <row r="3024" spans="1:19" x14ac:dyDescent="0.25">
      <c r="A3024">
        <v>3023</v>
      </c>
      <c r="B3024" t="s">
        <v>3045</v>
      </c>
      <c r="C3024" s="4" t="s">
        <v>17</v>
      </c>
      <c r="D3024" t="s">
        <v>18</v>
      </c>
      <c r="E3024" s="4">
        <v>183</v>
      </c>
      <c r="F3024" s="4">
        <v>12</v>
      </c>
      <c r="G3024" s="4">
        <v>666</v>
      </c>
      <c r="H3024" s="4">
        <v>25</v>
      </c>
      <c r="I3024" s="4">
        <v>205</v>
      </c>
      <c r="J3024" s="6">
        <v>872.6</v>
      </c>
      <c r="K3024" s="4">
        <v>0.443</v>
      </c>
      <c r="L3024" s="4" t="s">
        <v>27</v>
      </c>
      <c r="M3024" s="4">
        <f>Inventory[[#This Row],[Daily_Demand]]*Inventory[[#This Row],[Lead_Time_Days]]</f>
        <v>2196</v>
      </c>
      <c r="N3024" s="4">
        <f>MAX(0, Inventory[[#This Row],[Demand_Duration_Lead_time]]+Inventory[[#This Row],[Safety_Stock]]-Inventory[[#This Row],[Current_Inventory]])</f>
        <v>1555</v>
      </c>
      <c r="O30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24" s="8">
        <f>Inventory[[#This Row],[Current_Inventory]]*Inventory[[#This Row],[Unit_Cost]]</f>
        <v>581151.6</v>
      </c>
      <c r="Q3024" t="str">
        <f>IF(Inventory[[#This Row],[Stockout_Risk_Score]] &gt;= 0.8, "Critical",
   IF(Inventory[[#This Row],[Stockout_Risk_Score]] &gt;= 0.6, "High",
      IF(Inventory[[#This Row],[Stockout_Risk_Score]] &gt;= 0.3, "Medium", "Low")
   )
)</f>
        <v>Medium</v>
      </c>
      <c r="R3024">
        <f>Inventory[[#This Row],[Lead_Time_Days]]*0.8</f>
        <v>9.6000000000000014</v>
      </c>
      <c r="S3024">
        <f>MAX(0,Inventory[[#This Row],[Daily_Demand]]*Inventory[[#This Row],[Adj_Lead_Time]]+Inventory[[#This Row],[Safety_Stock]]-Inventory[[#This Row],[Current_Inventory]])</f>
        <v>1115.8000000000002</v>
      </c>
    </row>
    <row r="3025" spans="1:19" x14ac:dyDescent="0.25">
      <c r="A3025">
        <v>3024</v>
      </c>
      <c r="B3025" t="s">
        <v>3046</v>
      </c>
      <c r="C3025" s="4" t="s">
        <v>13</v>
      </c>
      <c r="D3025" t="s">
        <v>14</v>
      </c>
      <c r="E3025" s="4">
        <v>17</v>
      </c>
      <c r="F3025" s="4">
        <v>7</v>
      </c>
      <c r="G3025" s="4">
        <v>543</v>
      </c>
      <c r="H3025" s="4">
        <v>89</v>
      </c>
      <c r="I3025" s="4">
        <v>293</v>
      </c>
      <c r="J3025" s="6">
        <v>306.16000000000003</v>
      </c>
      <c r="K3025" s="4">
        <v>0.53</v>
      </c>
      <c r="L3025" s="4" t="s">
        <v>19</v>
      </c>
      <c r="M3025" s="4">
        <f>Inventory[[#This Row],[Daily_Demand]]*Inventory[[#This Row],[Lead_Time_Days]]</f>
        <v>119</v>
      </c>
      <c r="N3025" s="4">
        <f>MAX(0, Inventory[[#This Row],[Demand_Duration_Lead_time]]+Inventory[[#This Row],[Safety_Stock]]-Inventory[[#This Row],[Current_Inventory]])</f>
        <v>0</v>
      </c>
      <c r="O30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025" s="8">
        <f>Inventory[[#This Row],[Current_Inventory]]*Inventory[[#This Row],[Unit_Cost]]</f>
        <v>166244.88</v>
      </c>
      <c r="Q3025" t="str">
        <f>IF(Inventory[[#This Row],[Stockout_Risk_Score]] &gt;= 0.8, "Critical",
   IF(Inventory[[#This Row],[Stockout_Risk_Score]] &gt;= 0.6, "High",
      IF(Inventory[[#This Row],[Stockout_Risk_Score]] &gt;= 0.3, "Medium", "Low")
   )
)</f>
        <v>Medium</v>
      </c>
      <c r="R3025">
        <f>Inventory[[#This Row],[Lead_Time_Days]]*0.8</f>
        <v>5.6000000000000005</v>
      </c>
      <c r="S3025">
        <f>MAX(0,Inventory[[#This Row],[Daily_Demand]]*Inventory[[#This Row],[Adj_Lead_Time]]+Inventory[[#This Row],[Safety_Stock]]-Inventory[[#This Row],[Current_Inventory]])</f>
        <v>0</v>
      </c>
    </row>
    <row r="3026" spans="1:19" x14ac:dyDescent="0.25">
      <c r="A3026">
        <v>3025</v>
      </c>
      <c r="B3026" t="s">
        <v>3047</v>
      </c>
      <c r="C3026" s="4" t="s">
        <v>17</v>
      </c>
      <c r="D3026" t="s">
        <v>18</v>
      </c>
      <c r="E3026" s="4">
        <v>132</v>
      </c>
      <c r="F3026" s="4">
        <v>9</v>
      </c>
      <c r="G3026" s="4">
        <v>263</v>
      </c>
      <c r="H3026" s="4">
        <v>293</v>
      </c>
      <c r="I3026" s="4">
        <v>84</v>
      </c>
      <c r="J3026" s="6">
        <v>305.82</v>
      </c>
      <c r="K3026" s="4">
        <v>0.26800000000000002</v>
      </c>
      <c r="L3026" s="4" t="s">
        <v>19</v>
      </c>
      <c r="M3026" s="4">
        <f>Inventory[[#This Row],[Daily_Demand]]*Inventory[[#This Row],[Lead_Time_Days]]</f>
        <v>1188</v>
      </c>
      <c r="N3026" s="4">
        <f>MAX(0, Inventory[[#This Row],[Demand_Duration_Lead_time]]+Inventory[[#This Row],[Safety_Stock]]-Inventory[[#This Row],[Current_Inventory]])</f>
        <v>1218</v>
      </c>
      <c r="O30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26" s="8">
        <f>Inventory[[#This Row],[Current_Inventory]]*Inventory[[#This Row],[Unit_Cost]]</f>
        <v>80430.66</v>
      </c>
      <c r="Q3026" t="str">
        <f>IF(Inventory[[#This Row],[Stockout_Risk_Score]] &gt;= 0.8, "Critical",
   IF(Inventory[[#This Row],[Stockout_Risk_Score]] &gt;= 0.6, "High",
      IF(Inventory[[#This Row],[Stockout_Risk_Score]] &gt;= 0.3, "Medium", "Low")
   )
)</f>
        <v>Low</v>
      </c>
      <c r="R3026">
        <f>Inventory[[#This Row],[Lead_Time_Days]]*0.8</f>
        <v>7.2</v>
      </c>
      <c r="S3026">
        <f>MAX(0,Inventory[[#This Row],[Daily_Demand]]*Inventory[[#This Row],[Adj_Lead_Time]]+Inventory[[#This Row],[Safety_Stock]]-Inventory[[#This Row],[Current_Inventory]])</f>
        <v>980.40000000000009</v>
      </c>
    </row>
    <row r="3027" spans="1:19" x14ac:dyDescent="0.25">
      <c r="A3027">
        <v>3026</v>
      </c>
      <c r="B3027" t="s">
        <v>3048</v>
      </c>
      <c r="C3027" s="4" t="s">
        <v>41</v>
      </c>
      <c r="D3027" t="s">
        <v>22</v>
      </c>
      <c r="E3027" s="4">
        <v>156</v>
      </c>
      <c r="F3027" s="4">
        <v>9</v>
      </c>
      <c r="G3027" s="4">
        <v>524</v>
      </c>
      <c r="H3027" s="4">
        <v>199</v>
      </c>
      <c r="I3027" s="4">
        <v>327</v>
      </c>
      <c r="J3027" s="6">
        <v>1312.64</v>
      </c>
      <c r="K3027" s="4">
        <v>0.872</v>
      </c>
      <c r="L3027" s="4" t="s">
        <v>15</v>
      </c>
      <c r="M3027" s="4">
        <f>Inventory[[#This Row],[Daily_Demand]]*Inventory[[#This Row],[Lead_Time_Days]]</f>
        <v>1404</v>
      </c>
      <c r="N3027" s="4">
        <f>MAX(0, Inventory[[#This Row],[Demand_Duration_Lead_time]]+Inventory[[#This Row],[Safety_Stock]]-Inventory[[#This Row],[Current_Inventory]])</f>
        <v>1079</v>
      </c>
      <c r="O30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27" s="8">
        <f>Inventory[[#This Row],[Current_Inventory]]*Inventory[[#This Row],[Unit_Cost]]</f>
        <v>687823.3600000001</v>
      </c>
      <c r="Q3027" t="str">
        <f>IF(Inventory[[#This Row],[Stockout_Risk_Score]] &gt;= 0.8, "Critical",
   IF(Inventory[[#This Row],[Stockout_Risk_Score]] &gt;= 0.6, "High",
      IF(Inventory[[#This Row],[Stockout_Risk_Score]] &gt;= 0.3, "Medium", "Low")
   )
)</f>
        <v>Critical</v>
      </c>
      <c r="R3027">
        <f>Inventory[[#This Row],[Lead_Time_Days]]*0.8</f>
        <v>7.2</v>
      </c>
      <c r="S3027">
        <f>MAX(0,Inventory[[#This Row],[Daily_Demand]]*Inventory[[#This Row],[Adj_Lead_Time]]+Inventory[[#This Row],[Safety_Stock]]-Inventory[[#This Row],[Current_Inventory]])</f>
        <v>798.2</v>
      </c>
    </row>
    <row r="3028" spans="1:19" x14ac:dyDescent="0.25">
      <c r="A3028">
        <v>3027</v>
      </c>
      <c r="B3028" t="s">
        <v>3049</v>
      </c>
      <c r="C3028" s="4" t="s">
        <v>41</v>
      </c>
      <c r="D3028" t="s">
        <v>18</v>
      </c>
      <c r="E3028" s="4">
        <v>143</v>
      </c>
      <c r="F3028" s="4">
        <v>4</v>
      </c>
      <c r="G3028" s="4">
        <v>441</v>
      </c>
      <c r="H3028" s="4">
        <v>157</v>
      </c>
      <c r="I3028" s="4">
        <v>291</v>
      </c>
      <c r="J3028" s="6">
        <v>1427.83</v>
      </c>
      <c r="K3028" s="4">
        <v>0.161</v>
      </c>
      <c r="L3028" s="4" t="s">
        <v>19</v>
      </c>
      <c r="M3028" s="4">
        <f>Inventory[[#This Row],[Daily_Demand]]*Inventory[[#This Row],[Lead_Time_Days]]</f>
        <v>572</v>
      </c>
      <c r="N3028" s="4">
        <f>MAX(0, Inventory[[#This Row],[Demand_Duration_Lead_time]]+Inventory[[#This Row],[Safety_Stock]]-Inventory[[#This Row],[Current_Inventory]])</f>
        <v>288</v>
      </c>
      <c r="O30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28" s="8">
        <f>Inventory[[#This Row],[Current_Inventory]]*Inventory[[#This Row],[Unit_Cost]]</f>
        <v>629673.02999999991</v>
      </c>
      <c r="Q3028" t="str">
        <f>IF(Inventory[[#This Row],[Stockout_Risk_Score]] &gt;= 0.8, "Critical",
   IF(Inventory[[#This Row],[Stockout_Risk_Score]] &gt;= 0.6, "High",
      IF(Inventory[[#This Row],[Stockout_Risk_Score]] &gt;= 0.3, "Medium", "Low")
   )
)</f>
        <v>Low</v>
      </c>
      <c r="R3028">
        <f>Inventory[[#This Row],[Lead_Time_Days]]*0.8</f>
        <v>3.2</v>
      </c>
      <c r="S3028">
        <f>MAX(0,Inventory[[#This Row],[Daily_Demand]]*Inventory[[#This Row],[Adj_Lead_Time]]+Inventory[[#This Row],[Safety_Stock]]-Inventory[[#This Row],[Current_Inventory]])</f>
        <v>173.60000000000002</v>
      </c>
    </row>
    <row r="3029" spans="1:19" x14ac:dyDescent="0.25">
      <c r="A3029">
        <v>3028</v>
      </c>
      <c r="B3029" t="s">
        <v>3050</v>
      </c>
      <c r="C3029" s="4" t="s">
        <v>13</v>
      </c>
      <c r="D3029" t="s">
        <v>22</v>
      </c>
      <c r="E3029" s="4">
        <v>56</v>
      </c>
      <c r="F3029" s="4">
        <v>5</v>
      </c>
      <c r="G3029" s="4">
        <v>201</v>
      </c>
      <c r="H3029" s="4">
        <v>172</v>
      </c>
      <c r="I3029" s="4">
        <v>308</v>
      </c>
      <c r="J3029" s="6">
        <v>1885.3</v>
      </c>
      <c r="K3029" s="4">
        <v>0.254</v>
      </c>
      <c r="L3029" s="4" t="s">
        <v>15</v>
      </c>
      <c r="M3029" s="4">
        <f>Inventory[[#This Row],[Daily_Demand]]*Inventory[[#This Row],[Lead_Time_Days]]</f>
        <v>280</v>
      </c>
      <c r="N3029" s="4">
        <f>MAX(0, Inventory[[#This Row],[Demand_Duration_Lead_time]]+Inventory[[#This Row],[Safety_Stock]]-Inventory[[#This Row],[Current_Inventory]])</f>
        <v>251</v>
      </c>
      <c r="O30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29" s="8">
        <f>Inventory[[#This Row],[Current_Inventory]]*Inventory[[#This Row],[Unit_Cost]]</f>
        <v>378945.3</v>
      </c>
      <c r="Q3029" t="str">
        <f>IF(Inventory[[#This Row],[Stockout_Risk_Score]] &gt;= 0.8, "Critical",
   IF(Inventory[[#This Row],[Stockout_Risk_Score]] &gt;= 0.6, "High",
      IF(Inventory[[#This Row],[Stockout_Risk_Score]] &gt;= 0.3, "Medium", "Low")
   )
)</f>
        <v>Low</v>
      </c>
      <c r="R3029">
        <f>Inventory[[#This Row],[Lead_Time_Days]]*0.8</f>
        <v>4</v>
      </c>
      <c r="S3029">
        <f>MAX(0,Inventory[[#This Row],[Daily_Demand]]*Inventory[[#This Row],[Adj_Lead_Time]]+Inventory[[#This Row],[Safety_Stock]]-Inventory[[#This Row],[Current_Inventory]])</f>
        <v>195</v>
      </c>
    </row>
    <row r="3030" spans="1:19" x14ac:dyDescent="0.25">
      <c r="A3030">
        <v>3029</v>
      </c>
      <c r="B3030" t="s">
        <v>3051</v>
      </c>
      <c r="C3030" s="4" t="s">
        <v>21</v>
      </c>
      <c r="D3030" t="s">
        <v>14</v>
      </c>
      <c r="E3030" s="4">
        <v>21</v>
      </c>
      <c r="F3030" s="4">
        <v>2</v>
      </c>
      <c r="G3030" s="4">
        <v>214</v>
      </c>
      <c r="H3030" s="4">
        <v>274</v>
      </c>
      <c r="I3030" s="4">
        <v>95</v>
      </c>
      <c r="J3030" s="6">
        <v>219.66</v>
      </c>
      <c r="K3030" s="4">
        <v>0.157</v>
      </c>
      <c r="L3030" s="4" t="s">
        <v>27</v>
      </c>
      <c r="M3030" s="4">
        <f>Inventory[[#This Row],[Daily_Demand]]*Inventory[[#This Row],[Lead_Time_Days]]</f>
        <v>42</v>
      </c>
      <c r="N3030" s="4">
        <f>MAX(0, Inventory[[#This Row],[Demand_Duration_Lead_time]]+Inventory[[#This Row],[Safety_Stock]]-Inventory[[#This Row],[Current_Inventory]])</f>
        <v>102</v>
      </c>
      <c r="O30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30" s="8">
        <f>Inventory[[#This Row],[Current_Inventory]]*Inventory[[#This Row],[Unit_Cost]]</f>
        <v>47007.24</v>
      </c>
      <c r="Q3030" t="str">
        <f>IF(Inventory[[#This Row],[Stockout_Risk_Score]] &gt;= 0.8, "Critical",
   IF(Inventory[[#This Row],[Stockout_Risk_Score]] &gt;= 0.6, "High",
      IF(Inventory[[#This Row],[Stockout_Risk_Score]] &gt;= 0.3, "Medium", "Low")
   )
)</f>
        <v>Low</v>
      </c>
      <c r="R3030">
        <f>Inventory[[#This Row],[Lead_Time_Days]]*0.8</f>
        <v>1.6</v>
      </c>
      <c r="S3030">
        <f>MAX(0,Inventory[[#This Row],[Daily_Demand]]*Inventory[[#This Row],[Adj_Lead_Time]]+Inventory[[#This Row],[Safety_Stock]]-Inventory[[#This Row],[Current_Inventory]])</f>
        <v>93.600000000000023</v>
      </c>
    </row>
    <row r="3031" spans="1:19" x14ac:dyDescent="0.25">
      <c r="A3031">
        <v>3030</v>
      </c>
      <c r="B3031" t="s">
        <v>3052</v>
      </c>
      <c r="C3031" s="4" t="s">
        <v>17</v>
      </c>
      <c r="D3031" t="s">
        <v>22</v>
      </c>
      <c r="E3031" s="4">
        <v>169</v>
      </c>
      <c r="F3031" s="4">
        <v>3</v>
      </c>
      <c r="G3031" s="4">
        <v>653</v>
      </c>
      <c r="H3031" s="4">
        <v>147</v>
      </c>
      <c r="I3031" s="4">
        <v>286</v>
      </c>
      <c r="J3031" s="6">
        <v>279.83</v>
      </c>
      <c r="K3031" s="4">
        <v>0.11700000000000001</v>
      </c>
      <c r="L3031" s="4" t="s">
        <v>27</v>
      </c>
      <c r="M3031" s="4">
        <f>Inventory[[#This Row],[Daily_Demand]]*Inventory[[#This Row],[Lead_Time_Days]]</f>
        <v>507</v>
      </c>
      <c r="N3031" s="4">
        <f>MAX(0, Inventory[[#This Row],[Demand_Duration_Lead_time]]+Inventory[[#This Row],[Safety_Stock]]-Inventory[[#This Row],[Current_Inventory]])</f>
        <v>1</v>
      </c>
      <c r="O30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31" s="8">
        <f>Inventory[[#This Row],[Current_Inventory]]*Inventory[[#This Row],[Unit_Cost]]</f>
        <v>182728.99</v>
      </c>
      <c r="Q3031" t="str">
        <f>IF(Inventory[[#This Row],[Stockout_Risk_Score]] &gt;= 0.8, "Critical",
   IF(Inventory[[#This Row],[Stockout_Risk_Score]] &gt;= 0.6, "High",
      IF(Inventory[[#This Row],[Stockout_Risk_Score]] &gt;= 0.3, "Medium", "Low")
   )
)</f>
        <v>Low</v>
      </c>
      <c r="R3031">
        <f>Inventory[[#This Row],[Lead_Time_Days]]*0.8</f>
        <v>2.4000000000000004</v>
      </c>
      <c r="S3031">
        <f>MAX(0,Inventory[[#This Row],[Daily_Demand]]*Inventory[[#This Row],[Adj_Lead_Time]]+Inventory[[#This Row],[Safety_Stock]]-Inventory[[#This Row],[Current_Inventory]])</f>
        <v>0</v>
      </c>
    </row>
    <row r="3032" spans="1:19" x14ac:dyDescent="0.25">
      <c r="A3032">
        <v>3031</v>
      </c>
      <c r="B3032" t="s">
        <v>3053</v>
      </c>
      <c r="C3032" s="4" t="s">
        <v>26</v>
      </c>
      <c r="D3032" t="s">
        <v>22</v>
      </c>
      <c r="E3032" s="4">
        <v>17</v>
      </c>
      <c r="F3032" s="4">
        <v>14</v>
      </c>
      <c r="G3032" s="4">
        <v>72</v>
      </c>
      <c r="H3032" s="4">
        <v>39</v>
      </c>
      <c r="I3032" s="4">
        <v>57</v>
      </c>
      <c r="J3032" s="6">
        <v>151.05000000000001</v>
      </c>
      <c r="K3032" s="4">
        <v>0.879</v>
      </c>
      <c r="L3032" s="4" t="s">
        <v>19</v>
      </c>
      <c r="M3032" s="4">
        <f>Inventory[[#This Row],[Daily_Demand]]*Inventory[[#This Row],[Lead_Time_Days]]</f>
        <v>238</v>
      </c>
      <c r="N3032" s="4">
        <f>MAX(0, Inventory[[#This Row],[Demand_Duration_Lead_time]]+Inventory[[#This Row],[Safety_Stock]]-Inventory[[#This Row],[Current_Inventory]])</f>
        <v>205</v>
      </c>
      <c r="O30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32" s="8">
        <f>Inventory[[#This Row],[Current_Inventory]]*Inventory[[#This Row],[Unit_Cost]]</f>
        <v>10875.6</v>
      </c>
      <c r="Q3032" t="str">
        <f>IF(Inventory[[#This Row],[Stockout_Risk_Score]] &gt;= 0.8, "Critical",
   IF(Inventory[[#This Row],[Stockout_Risk_Score]] &gt;= 0.6, "High",
      IF(Inventory[[#This Row],[Stockout_Risk_Score]] &gt;= 0.3, "Medium", "Low")
   )
)</f>
        <v>Critical</v>
      </c>
      <c r="R3032">
        <f>Inventory[[#This Row],[Lead_Time_Days]]*0.8</f>
        <v>11.200000000000001</v>
      </c>
      <c r="S3032">
        <f>MAX(0,Inventory[[#This Row],[Daily_Demand]]*Inventory[[#This Row],[Adj_Lead_Time]]+Inventory[[#This Row],[Safety_Stock]]-Inventory[[#This Row],[Current_Inventory]])</f>
        <v>157.4</v>
      </c>
    </row>
    <row r="3033" spans="1:19" x14ac:dyDescent="0.25">
      <c r="A3033">
        <v>3032</v>
      </c>
      <c r="B3033" t="s">
        <v>3054</v>
      </c>
      <c r="C3033" s="4" t="s">
        <v>13</v>
      </c>
      <c r="D3033" t="s">
        <v>14</v>
      </c>
      <c r="E3033" s="4">
        <v>194</v>
      </c>
      <c r="F3033" s="4">
        <v>10</v>
      </c>
      <c r="G3033" s="4">
        <v>704</v>
      </c>
      <c r="H3033" s="4">
        <v>177</v>
      </c>
      <c r="I3033" s="4">
        <v>309</v>
      </c>
      <c r="J3033" s="6">
        <v>1087.8499999999999</v>
      </c>
      <c r="K3033" s="4">
        <v>0.27800000000000002</v>
      </c>
      <c r="L3033" s="4" t="s">
        <v>27</v>
      </c>
      <c r="M3033" s="4">
        <f>Inventory[[#This Row],[Daily_Demand]]*Inventory[[#This Row],[Lead_Time_Days]]</f>
        <v>1940</v>
      </c>
      <c r="N3033" s="4">
        <f>MAX(0, Inventory[[#This Row],[Demand_Duration_Lead_time]]+Inventory[[#This Row],[Safety_Stock]]-Inventory[[#This Row],[Current_Inventory]])</f>
        <v>1413</v>
      </c>
      <c r="O30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33" s="8">
        <f>Inventory[[#This Row],[Current_Inventory]]*Inventory[[#This Row],[Unit_Cost]]</f>
        <v>765846.39999999991</v>
      </c>
      <c r="Q3033" t="str">
        <f>IF(Inventory[[#This Row],[Stockout_Risk_Score]] &gt;= 0.8, "Critical",
   IF(Inventory[[#This Row],[Stockout_Risk_Score]] &gt;= 0.6, "High",
      IF(Inventory[[#This Row],[Stockout_Risk_Score]] &gt;= 0.3, "Medium", "Low")
   )
)</f>
        <v>Low</v>
      </c>
      <c r="R3033">
        <f>Inventory[[#This Row],[Lead_Time_Days]]*0.8</f>
        <v>8</v>
      </c>
      <c r="S3033">
        <f>MAX(0,Inventory[[#This Row],[Daily_Demand]]*Inventory[[#This Row],[Adj_Lead_Time]]+Inventory[[#This Row],[Safety_Stock]]-Inventory[[#This Row],[Current_Inventory]])</f>
        <v>1025</v>
      </c>
    </row>
    <row r="3034" spans="1:19" x14ac:dyDescent="0.25">
      <c r="A3034">
        <v>3033</v>
      </c>
      <c r="B3034" t="s">
        <v>3055</v>
      </c>
      <c r="C3034" s="4" t="s">
        <v>26</v>
      </c>
      <c r="D3034" t="s">
        <v>22</v>
      </c>
      <c r="E3034" s="4">
        <v>88</v>
      </c>
      <c r="F3034" s="4">
        <v>13</v>
      </c>
      <c r="G3034" s="4">
        <v>198</v>
      </c>
      <c r="H3034" s="4">
        <v>100</v>
      </c>
      <c r="I3034" s="4">
        <v>320</v>
      </c>
      <c r="J3034" s="6">
        <v>1264.3599999999999</v>
      </c>
      <c r="K3034" s="4">
        <v>0.72299999999999998</v>
      </c>
      <c r="L3034" s="4" t="s">
        <v>19</v>
      </c>
      <c r="M3034" s="4">
        <f>Inventory[[#This Row],[Daily_Demand]]*Inventory[[#This Row],[Lead_Time_Days]]</f>
        <v>1144</v>
      </c>
      <c r="N3034" s="4">
        <f>MAX(0, Inventory[[#This Row],[Demand_Duration_Lead_time]]+Inventory[[#This Row],[Safety_Stock]]-Inventory[[#This Row],[Current_Inventory]])</f>
        <v>1046</v>
      </c>
      <c r="O30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34" s="8">
        <f>Inventory[[#This Row],[Current_Inventory]]*Inventory[[#This Row],[Unit_Cost]]</f>
        <v>250343.27999999997</v>
      </c>
      <c r="Q3034" t="str">
        <f>IF(Inventory[[#This Row],[Stockout_Risk_Score]] &gt;= 0.8, "Critical",
   IF(Inventory[[#This Row],[Stockout_Risk_Score]] &gt;= 0.6, "High",
      IF(Inventory[[#This Row],[Stockout_Risk_Score]] &gt;= 0.3, "Medium", "Low")
   )
)</f>
        <v>High</v>
      </c>
      <c r="R3034">
        <f>Inventory[[#This Row],[Lead_Time_Days]]*0.8</f>
        <v>10.4</v>
      </c>
      <c r="S3034">
        <f>MAX(0,Inventory[[#This Row],[Daily_Demand]]*Inventory[[#This Row],[Adj_Lead_Time]]+Inventory[[#This Row],[Safety_Stock]]-Inventory[[#This Row],[Current_Inventory]])</f>
        <v>817.2</v>
      </c>
    </row>
    <row r="3035" spans="1:19" x14ac:dyDescent="0.25">
      <c r="A3035">
        <v>3034</v>
      </c>
      <c r="B3035" t="s">
        <v>3056</v>
      </c>
      <c r="C3035" s="4" t="s">
        <v>13</v>
      </c>
      <c r="D3035" t="s">
        <v>14</v>
      </c>
      <c r="E3035" s="4">
        <v>101</v>
      </c>
      <c r="F3035" s="4">
        <v>11</v>
      </c>
      <c r="G3035" s="4">
        <v>312</v>
      </c>
      <c r="H3035" s="4">
        <v>100</v>
      </c>
      <c r="I3035" s="4">
        <v>93</v>
      </c>
      <c r="J3035" s="6">
        <v>836.87</v>
      </c>
      <c r="K3035" s="4">
        <v>0.42799999999999999</v>
      </c>
      <c r="L3035" s="4" t="s">
        <v>15</v>
      </c>
      <c r="M3035" s="4">
        <f>Inventory[[#This Row],[Daily_Demand]]*Inventory[[#This Row],[Lead_Time_Days]]</f>
        <v>1111</v>
      </c>
      <c r="N3035" s="4">
        <f>MAX(0, Inventory[[#This Row],[Demand_Duration_Lead_time]]+Inventory[[#This Row],[Safety_Stock]]-Inventory[[#This Row],[Current_Inventory]])</f>
        <v>899</v>
      </c>
      <c r="O30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35" s="8">
        <f>Inventory[[#This Row],[Current_Inventory]]*Inventory[[#This Row],[Unit_Cost]]</f>
        <v>261103.44</v>
      </c>
      <c r="Q3035" t="str">
        <f>IF(Inventory[[#This Row],[Stockout_Risk_Score]] &gt;= 0.8, "Critical",
   IF(Inventory[[#This Row],[Stockout_Risk_Score]] &gt;= 0.6, "High",
      IF(Inventory[[#This Row],[Stockout_Risk_Score]] &gt;= 0.3, "Medium", "Low")
   )
)</f>
        <v>Medium</v>
      </c>
      <c r="R3035">
        <f>Inventory[[#This Row],[Lead_Time_Days]]*0.8</f>
        <v>8.8000000000000007</v>
      </c>
      <c r="S3035">
        <f>MAX(0,Inventory[[#This Row],[Daily_Demand]]*Inventory[[#This Row],[Adj_Lead_Time]]+Inventory[[#This Row],[Safety_Stock]]-Inventory[[#This Row],[Current_Inventory]])</f>
        <v>676.80000000000007</v>
      </c>
    </row>
    <row r="3036" spans="1:19" x14ac:dyDescent="0.25">
      <c r="A3036">
        <v>3035</v>
      </c>
      <c r="B3036" t="s">
        <v>3057</v>
      </c>
      <c r="C3036" s="4" t="s">
        <v>21</v>
      </c>
      <c r="D3036" t="s">
        <v>18</v>
      </c>
      <c r="E3036" s="4">
        <v>110</v>
      </c>
      <c r="F3036" s="4">
        <v>11</v>
      </c>
      <c r="G3036" s="4">
        <v>394</v>
      </c>
      <c r="H3036" s="4">
        <v>220</v>
      </c>
      <c r="I3036" s="4">
        <v>287</v>
      </c>
      <c r="J3036" s="6">
        <v>1605.91</v>
      </c>
      <c r="K3036" s="4">
        <v>0.63600000000000001</v>
      </c>
      <c r="L3036" s="4" t="s">
        <v>19</v>
      </c>
      <c r="M3036" s="4">
        <f>Inventory[[#This Row],[Daily_Demand]]*Inventory[[#This Row],[Lead_Time_Days]]</f>
        <v>1210</v>
      </c>
      <c r="N3036" s="4">
        <f>MAX(0, Inventory[[#This Row],[Demand_Duration_Lead_time]]+Inventory[[#This Row],[Safety_Stock]]-Inventory[[#This Row],[Current_Inventory]])</f>
        <v>1036</v>
      </c>
      <c r="O30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36" s="8">
        <f>Inventory[[#This Row],[Current_Inventory]]*Inventory[[#This Row],[Unit_Cost]]</f>
        <v>632728.54</v>
      </c>
      <c r="Q3036" t="str">
        <f>IF(Inventory[[#This Row],[Stockout_Risk_Score]] &gt;= 0.8, "Critical",
   IF(Inventory[[#This Row],[Stockout_Risk_Score]] &gt;= 0.6, "High",
      IF(Inventory[[#This Row],[Stockout_Risk_Score]] &gt;= 0.3, "Medium", "Low")
   )
)</f>
        <v>High</v>
      </c>
      <c r="R3036">
        <f>Inventory[[#This Row],[Lead_Time_Days]]*0.8</f>
        <v>8.8000000000000007</v>
      </c>
      <c r="S3036">
        <f>MAX(0,Inventory[[#This Row],[Daily_Demand]]*Inventory[[#This Row],[Adj_Lead_Time]]+Inventory[[#This Row],[Safety_Stock]]-Inventory[[#This Row],[Current_Inventory]])</f>
        <v>794</v>
      </c>
    </row>
    <row r="3037" spans="1:19" x14ac:dyDescent="0.25">
      <c r="A3037">
        <v>3036</v>
      </c>
      <c r="B3037" t="s">
        <v>3058</v>
      </c>
      <c r="C3037" s="4" t="s">
        <v>21</v>
      </c>
      <c r="D3037" t="s">
        <v>14</v>
      </c>
      <c r="E3037" s="4">
        <v>100</v>
      </c>
      <c r="F3037" s="4">
        <v>3</v>
      </c>
      <c r="G3037" s="4">
        <v>78</v>
      </c>
      <c r="H3037" s="4">
        <v>183</v>
      </c>
      <c r="I3037" s="4">
        <v>216</v>
      </c>
      <c r="J3037" s="6">
        <v>1389.06</v>
      </c>
      <c r="K3037" s="4">
        <v>0.92800000000000005</v>
      </c>
      <c r="L3037" s="4" t="s">
        <v>19</v>
      </c>
      <c r="M3037" s="4">
        <f>Inventory[[#This Row],[Daily_Demand]]*Inventory[[#This Row],[Lead_Time_Days]]</f>
        <v>300</v>
      </c>
      <c r="N3037" s="4">
        <f>MAX(0, Inventory[[#This Row],[Demand_Duration_Lead_time]]+Inventory[[#This Row],[Safety_Stock]]-Inventory[[#This Row],[Current_Inventory]])</f>
        <v>405</v>
      </c>
      <c r="O30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37" s="8">
        <f>Inventory[[#This Row],[Current_Inventory]]*Inventory[[#This Row],[Unit_Cost]]</f>
        <v>108346.68</v>
      </c>
      <c r="Q3037" t="str">
        <f>IF(Inventory[[#This Row],[Stockout_Risk_Score]] &gt;= 0.8, "Critical",
   IF(Inventory[[#This Row],[Stockout_Risk_Score]] &gt;= 0.6, "High",
      IF(Inventory[[#This Row],[Stockout_Risk_Score]] &gt;= 0.3, "Medium", "Low")
   )
)</f>
        <v>Critical</v>
      </c>
      <c r="R3037">
        <f>Inventory[[#This Row],[Lead_Time_Days]]*0.8</f>
        <v>2.4000000000000004</v>
      </c>
      <c r="S3037">
        <f>MAX(0,Inventory[[#This Row],[Daily_Demand]]*Inventory[[#This Row],[Adj_Lead_Time]]+Inventory[[#This Row],[Safety_Stock]]-Inventory[[#This Row],[Current_Inventory]])</f>
        <v>345</v>
      </c>
    </row>
    <row r="3038" spans="1:19" x14ac:dyDescent="0.25">
      <c r="A3038">
        <v>3037</v>
      </c>
      <c r="B3038" t="s">
        <v>3059</v>
      </c>
      <c r="C3038" s="4" t="s">
        <v>21</v>
      </c>
      <c r="D3038" t="s">
        <v>14</v>
      </c>
      <c r="E3038" s="4">
        <v>12</v>
      </c>
      <c r="F3038" s="4">
        <v>13</v>
      </c>
      <c r="G3038" s="4">
        <v>73</v>
      </c>
      <c r="H3038" s="4">
        <v>143</v>
      </c>
      <c r="I3038" s="4">
        <v>125</v>
      </c>
      <c r="J3038" s="6">
        <v>1972.39</v>
      </c>
      <c r="K3038" s="4">
        <v>0.84499999999999997</v>
      </c>
      <c r="L3038" s="4" t="s">
        <v>27</v>
      </c>
      <c r="M3038" s="4">
        <f>Inventory[[#This Row],[Daily_Demand]]*Inventory[[#This Row],[Lead_Time_Days]]</f>
        <v>156</v>
      </c>
      <c r="N3038" s="4">
        <f>MAX(0, Inventory[[#This Row],[Demand_Duration_Lead_time]]+Inventory[[#This Row],[Safety_Stock]]-Inventory[[#This Row],[Current_Inventory]])</f>
        <v>226</v>
      </c>
      <c r="O30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38" s="8">
        <f>Inventory[[#This Row],[Current_Inventory]]*Inventory[[#This Row],[Unit_Cost]]</f>
        <v>143984.47</v>
      </c>
      <c r="Q3038" t="str">
        <f>IF(Inventory[[#This Row],[Stockout_Risk_Score]] &gt;= 0.8, "Critical",
   IF(Inventory[[#This Row],[Stockout_Risk_Score]] &gt;= 0.6, "High",
      IF(Inventory[[#This Row],[Stockout_Risk_Score]] &gt;= 0.3, "Medium", "Low")
   )
)</f>
        <v>Critical</v>
      </c>
      <c r="R3038">
        <f>Inventory[[#This Row],[Lead_Time_Days]]*0.8</f>
        <v>10.4</v>
      </c>
      <c r="S3038">
        <f>MAX(0,Inventory[[#This Row],[Daily_Demand]]*Inventory[[#This Row],[Adj_Lead_Time]]+Inventory[[#This Row],[Safety_Stock]]-Inventory[[#This Row],[Current_Inventory]])</f>
        <v>194.8</v>
      </c>
    </row>
    <row r="3039" spans="1:19" x14ac:dyDescent="0.25">
      <c r="A3039">
        <v>3038</v>
      </c>
      <c r="B3039" t="s">
        <v>3060</v>
      </c>
      <c r="C3039" s="4" t="s">
        <v>21</v>
      </c>
      <c r="D3039" t="s">
        <v>22</v>
      </c>
      <c r="E3039" s="4">
        <v>60</v>
      </c>
      <c r="F3039" s="4">
        <v>7</v>
      </c>
      <c r="G3039" s="4">
        <v>788</v>
      </c>
      <c r="H3039" s="4">
        <v>33</v>
      </c>
      <c r="I3039" s="4">
        <v>206</v>
      </c>
      <c r="J3039" s="6">
        <v>318.89999999999998</v>
      </c>
      <c r="K3039" s="4">
        <v>6.9000000000000006E-2</v>
      </c>
      <c r="L3039" s="4" t="s">
        <v>27</v>
      </c>
      <c r="M3039" s="4">
        <f>Inventory[[#This Row],[Daily_Demand]]*Inventory[[#This Row],[Lead_Time_Days]]</f>
        <v>420</v>
      </c>
      <c r="N3039" s="4">
        <f>MAX(0, Inventory[[#This Row],[Demand_Duration_Lead_time]]+Inventory[[#This Row],[Safety_Stock]]-Inventory[[#This Row],[Current_Inventory]])</f>
        <v>0</v>
      </c>
      <c r="O30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39" s="8">
        <f>Inventory[[#This Row],[Current_Inventory]]*Inventory[[#This Row],[Unit_Cost]]</f>
        <v>251293.19999999998</v>
      </c>
      <c r="Q3039" t="str">
        <f>IF(Inventory[[#This Row],[Stockout_Risk_Score]] &gt;= 0.8, "Critical",
   IF(Inventory[[#This Row],[Stockout_Risk_Score]] &gt;= 0.6, "High",
      IF(Inventory[[#This Row],[Stockout_Risk_Score]] &gt;= 0.3, "Medium", "Low")
   )
)</f>
        <v>Low</v>
      </c>
      <c r="R3039">
        <f>Inventory[[#This Row],[Lead_Time_Days]]*0.8</f>
        <v>5.6000000000000005</v>
      </c>
      <c r="S3039">
        <f>MAX(0,Inventory[[#This Row],[Daily_Demand]]*Inventory[[#This Row],[Adj_Lead_Time]]+Inventory[[#This Row],[Safety_Stock]]-Inventory[[#This Row],[Current_Inventory]])</f>
        <v>0</v>
      </c>
    </row>
    <row r="3040" spans="1:19" x14ac:dyDescent="0.25">
      <c r="A3040">
        <v>3039</v>
      </c>
      <c r="B3040" t="s">
        <v>3061</v>
      </c>
      <c r="C3040" s="4" t="s">
        <v>41</v>
      </c>
      <c r="D3040" t="s">
        <v>18</v>
      </c>
      <c r="E3040" s="4">
        <v>108</v>
      </c>
      <c r="F3040" s="4">
        <v>8</v>
      </c>
      <c r="G3040" s="4">
        <v>264</v>
      </c>
      <c r="H3040" s="4">
        <v>210</v>
      </c>
      <c r="I3040" s="4">
        <v>250</v>
      </c>
      <c r="J3040" s="6">
        <v>163.72</v>
      </c>
      <c r="K3040" s="4">
        <v>0.84499999999999997</v>
      </c>
      <c r="L3040" s="4" t="s">
        <v>27</v>
      </c>
      <c r="M3040" s="4">
        <f>Inventory[[#This Row],[Daily_Demand]]*Inventory[[#This Row],[Lead_Time_Days]]</f>
        <v>864</v>
      </c>
      <c r="N3040" s="4">
        <f>MAX(0, Inventory[[#This Row],[Demand_Duration_Lead_time]]+Inventory[[#This Row],[Safety_Stock]]-Inventory[[#This Row],[Current_Inventory]])</f>
        <v>810</v>
      </c>
      <c r="O30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40" s="8">
        <f>Inventory[[#This Row],[Current_Inventory]]*Inventory[[#This Row],[Unit_Cost]]</f>
        <v>43222.080000000002</v>
      </c>
      <c r="Q3040" t="str">
        <f>IF(Inventory[[#This Row],[Stockout_Risk_Score]] &gt;= 0.8, "Critical",
   IF(Inventory[[#This Row],[Stockout_Risk_Score]] &gt;= 0.6, "High",
      IF(Inventory[[#This Row],[Stockout_Risk_Score]] &gt;= 0.3, "Medium", "Low")
   )
)</f>
        <v>Critical</v>
      </c>
      <c r="R3040">
        <f>Inventory[[#This Row],[Lead_Time_Days]]*0.8</f>
        <v>6.4</v>
      </c>
      <c r="S3040">
        <f>MAX(0,Inventory[[#This Row],[Daily_Demand]]*Inventory[[#This Row],[Adj_Lead_Time]]+Inventory[[#This Row],[Safety_Stock]]-Inventory[[#This Row],[Current_Inventory]])</f>
        <v>637.20000000000005</v>
      </c>
    </row>
    <row r="3041" spans="1:19" x14ac:dyDescent="0.25">
      <c r="A3041">
        <v>3040</v>
      </c>
      <c r="B3041" t="s">
        <v>3062</v>
      </c>
      <c r="C3041" s="4" t="s">
        <v>41</v>
      </c>
      <c r="D3041" t="s">
        <v>14</v>
      </c>
      <c r="E3041" s="4">
        <v>87</v>
      </c>
      <c r="F3041" s="4">
        <v>7</v>
      </c>
      <c r="G3041" s="4">
        <v>168</v>
      </c>
      <c r="H3041" s="4">
        <v>228</v>
      </c>
      <c r="I3041" s="4">
        <v>283</v>
      </c>
      <c r="J3041" s="6">
        <v>585.87</v>
      </c>
      <c r="K3041" s="4">
        <v>0.45200000000000001</v>
      </c>
      <c r="L3041" s="4" t="s">
        <v>19</v>
      </c>
      <c r="M3041" s="4">
        <f>Inventory[[#This Row],[Daily_Demand]]*Inventory[[#This Row],[Lead_Time_Days]]</f>
        <v>609</v>
      </c>
      <c r="N3041" s="4">
        <f>MAX(0, Inventory[[#This Row],[Demand_Duration_Lead_time]]+Inventory[[#This Row],[Safety_Stock]]-Inventory[[#This Row],[Current_Inventory]])</f>
        <v>669</v>
      </c>
      <c r="O30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41" s="8">
        <f>Inventory[[#This Row],[Current_Inventory]]*Inventory[[#This Row],[Unit_Cost]]</f>
        <v>98426.16</v>
      </c>
      <c r="Q3041" t="str">
        <f>IF(Inventory[[#This Row],[Stockout_Risk_Score]] &gt;= 0.8, "Critical",
   IF(Inventory[[#This Row],[Stockout_Risk_Score]] &gt;= 0.6, "High",
      IF(Inventory[[#This Row],[Stockout_Risk_Score]] &gt;= 0.3, "Medium", "Low")
   )
)</f>
        <v>Medium</v>
      </c>
      <c r="R3041">
        <f>Inventory[[#This Row],[Lead_Time_Days]]*0.8</f>
        <v>5.6000000000000005</v>
      </c>
      <c r="S3041">
        <f>MAX(0,Inventory[[#This Row],[Daily_Demand]]*Inventory[[#This Row],[Adj_Lead_Time]]+Inventory[[#This Row],[Safety_Stock]]-Inventory[[#This Row],[Current_Inventory]])</f>
        <v>547.20000000000005</v>
      </c>
    </row>
    <row r="3042" spans="1:19" x14ac:dyDescent="0.25">
      <c r="A3042">
        <v>3041</v>
      </c>
      <c r="B3042" t="s">
        <v>3063</v>
      </c>
      <c r="C3042" s="4" t="s">
        <v>17</v>
      </c>
      <c r="D3042" t="s">
        <v>18</v>
      </c>
      <c r="E3042" s="4">
        <v>48</v>
      </c>
      <c r="F3042" s="4">
        <v>9</v>
      </c>
      <c r="G3042" s="4">
        <v>387</v>
      </c>
      <c r="H3042" s="4">
        <v>16</v>
      </c>
      <c r="I3042" s="4">
        <v>281</v>
      </c>
      <c r="J3042" s="6">
        <v>87.15</v>
      </c>
      <c r="K3042" s="4">
        <v>0.35</v>
      </c>
      <c r="L3042" s="4" t="s">
        <v>27</v>
      </c>
      <c r="M3042" s="4">
        <f>Inventory[[#This Row],[Daily_Demand]]*Inventory[[#This Row],[Lead_Time_Days]]</f>
        <v>432</v>
      </c>
      <c r="N3042" s="4">
        <f>MAX(0, Inventory[[#This Row],[Demand_Duration_Lead_time]]+Inventory[[#This Row],[Safety_Stock]]-Inventory[[#This Row],[Current_Inventory]])</f>
        <v>61</v>
      </c>
      <c r="O30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42" s="8">
        <f>Inventory[[#This Row],[Current_Inventory]]*Inventory[[#This Row],[Unit_Cost]]</f>
        <v>33727.050000000003</v>
      </c>
      <c r="Q3042" t="str">
        <f>IF(Inventory[[#This Row],[Stockout_Risk_Score]] &gt;= 0.8, "Critical",
   IF(Inventory[[#This Row],[Stockout_Risk_Score]] &gt;= 0.6, "High",
      IF(Inventory[[#This Row],[Stockout_Risk_Score]] &gt;= 0.3, "Medium", "Low")
   )
)</f>
        <v>Medium</v>
      </c>
      <c r="R3042">
        <f>Inventory[[#This Row],[Lead_Time_Days]]*0.8</f>
        <v>7.2</v>
      </c>
      <c r="S3042">
        <f>MAX(0,Inventory[[#This Row],[Daily_Demand]]*Inventory[[#This Row],[Adj_Lead_Time]]+Inventory[[#This Row],[Safety_Stock]]-Inventory[[#This Row],[Current_Inventory]])</f>
        <v>0</v>
      </c>
    </row>
    <row r="3043" spans="1:19" x14ac:dyDescent="0.25">
      <c r="A3043">
        <v>3042</v>
      </c>
      <c r="B3043" t="s">
        <v>3064</v>
      </c>
      <c r="C3043" s="4" t="s">
        <v>26</v>
      </c>
      <c r="D3043" t="s">
        <v>18</v>
      </c>
      <c r="E3043" s="4">
        <v>192</v>
      </c>
      <c r="F3043" s="4">
        <v>10</v>
      </c>
      <c r="G3043" s="4">
        <v>35</v>
      </c>
      <c r="H3043" s="4">
        <v>15</v>
      </c>
      <c r="I3043" s="4">
        <v>261</v>
      </c>
      <c r="J3043" s="6">
        <v>1868.59</v>
      </c>
      <c r="K3043" s="4">
        <v>0.67200000000000004</v>
      </c>
      <c r="L3043" s="4" t="s">
        <v>15</v>
      </c>
      <c r="M3043" s="4">
        <f>Inventory[[#This Row],[Daily_Demand]]*Inventory[[#This Row],[Lead_Time_Days]]</f>
        <v>1920</v>
      </c>
      <c r="N3043" s="4">
        <f>MAX(0, Inventory[[#This Row],[Demand_Duration_Lead_time]]+Inventory[[#This Row],[Safety_Stock]]-Inventory[[#This Row],[Current_Inventory]])</f>
        <v>1900</v>
      </c>
      <c r="O30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43" s="8">
        <f>Inventory[[#This Row],[Current_Inventory]]*Inventory[[#This Row],[Unit_Cost]]</f>
        <v>65400.649999999994</v>
      </c>
      <c r="Q3043" t="str">
        <f>IF(Inventory[[#This Row],[Stockout_Risk_Score]] &gt;= 0.8, "Critical",
   IF(Inventory[[#This Row],[Stockout_Risk_Score]] &gt;= 0.6, "High",
      IF(Inventory[[#This Row],[Stockout_Risk_Score]] &gt;= 0.3, "Medium", "Low")
   )
)</f>
        <v>High</v>
      </c>
      <c r="R3043">
        <f>Inventory[[#This Row],[Lead_Time_Days]]*0.8</f>
        <v>8</v>
      </c>
      <c r="S3043">
        <f>MAX(0,Inventory[[#This Row],[Daily_Demand]]*Inventory[[#This Row],[Adj_Lead_Time]]+Inventory[[#This Row],[Safety_Stock]]-Inventory[[#This Row],[Current_Inventory]])</f>
        <v>1516</v>
      </c>
    </row>
    <row r="3044" spans="1:19" x14ac:dyDescent="0.25">
      <c r="A3044">
        <v>3043</v>
      </c>
      <c r="B3044" t="s">
        <v>3065</v>
      </c>
      <c r="C3044" s="4" t="s">
        <v>13</v>
      </c>
      <c r="D3044" t="s">
        <v>22</v>
      </c>
      <c r="E3044" s="4">
        <v>107</v>
      </c>
      <c r="F3044" s="4">
        <v>9</v>
      </c>
      <c r="G3044" s="4">
        <v>195</v>
      </c>
      <c r="H3044" s="4">
        <v>127</v>
      </c>
      <c r="I3044" s="4">
        <v>203</v>
      </c>
      <c r="J3044" s="6">
        <v>642.71</v>
      </c>
      <c r="K3044" s="4">
        <v>0.95</v>
      </c>
      <c r="L3044" s="4" t="s">
        <v>19</v>
      </c>
      <c r="M3044" s="4">
        <f>Inventory[[#This Row],[Daily_Demand]]*Inventory[[#This Row],[Lead_Time_Days]]</f>
        <v>963</v>
      </c>
      <c r="N3044" s="4">
        <f>MAX(0, Inventory[[#This Row],[Demand_Duration_Lead_time]]+Inventory[[#This Row],[Safety_Stock]]-Inventory[[#This Row],[Current_Inventory]])</f>
        <v>895</v>
      </c>
      <c r="O30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44" s="8">
        <f>Inventory[[#This Row],[Current_Inventory]]*Inventory[[#This Row],[Unit_Cost]]</f>
        <v>125328.45000000001</v>
      </c>
      <c r="Q3044" t="str">
        <f>IF(Inventory[[#This Row],[Stockout_Risk_Score]] &gt;= 0.8, "Critical",
   IF(Inventory[[#This Row],[Stockout_Risk_Score]] &gt;= 0.6, "High",
      IF(Inventory[[#This Row],[Stockout_Risk_Score]] &gt;= 0.3, "Medium", "Low")
   )
)</f>
        <v>Critical</v>
      </c>
      <c r="R3044">
        <f>Inventory[[#This Row],[Lead_Time_Days]]*0.8</f>
        <v>7.2</v>
      </c>
      <c r="S3044">
        <f>MAX(0,Inventory[[#This Row],[Daily_Demand]]*Inventory[[#This Row],[Adj_Lead_Time]]+Inventory[[#This Row],[Safety_Stock]]-Inventory[[#This Row],[Current_Inventory]])</f>
        <v>702.4</v>
      </c>
    </row>
    <row r="3045" spans="1:19" x14ac:dyDescent="0.25">
      <c r="A3045">
        <v>3044</v>
      </c>
      <c r="B3045" t="s">
        <v>3066</v>
      </c>
      <c r="C3045" s="4" t="s">
        <v>13</v>
      </c>
      <c r="D3045" t="s">
        <v>14</v>
      </c>
      <c r="E3045" s="4">
        <v>116</v>
      </c>
      <c r="F3045" s="4">
        <v>6</v>
      </c>
      <c r="G3045" s="4">
        <v>559</v>
      </c>
      <c r="H3045" s="4">
        <v>170</v>
      </c>
      <c r="I3045" s="4">
        <v>262</v>
      </c>
      <c r="J3045" s="6">
        <v>1127.24</v>
      </c>
      <c r="K3045" s="4">
        <v>9.4E-2</v>
      </c>
      <c r="L3045" s="4" t="s">
        <v>19</v>
      </c>
      <c r="M3045" s="4">
        <f>Inventory[[#This Row],[Daily_Demand]]*Inventory[[#This Row],[Lead_Time_Days]]</f>
        <v>696</v>
      </c>
      <c r="N3045" s="4">
        <f>MAX(0, Inventory[[#This Row],[Demand_Duration_Lead_time]]+Inventory[[#This Row],[Safety_Stock]]-Inventory[[#This Row],[Current_Inventory]])</f>
        <v>307</v>
      </c>
      <c r="O30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45" s="8">
        <f>Inventory[[#This Row],[Current_Inventory]]*Inventory[[#This Row],[Unit_Cost]]</f>
        <v>630127.16</v>
      </c>
      <c r="Q3045" t="str">
        <f>IF(Inventory[[#This Row],[Stockout_Risk_Score]] &gt;= 0.8, "Critical",
   IF(Inventory[[#This Row],[Stockout_Risk_Score]] &gt;= 0.6, "High",
      IF(Inventory[[#This Row],[Stockout_Risk_Score]] &gt;= 0.3, "Medium", "Low")
   )
)</f>
        <v>Low</v>
      </c>
      <c r="R3045">
        <f>Inventory[[#This Row],[Lead_Time_Days]]*0.8</f>
        <v>4.8000000000000007</v>
      </c>
      <c r="S3045">
        <f>MAX(0,Inventory[[#This Row],[Daily_Demand]]*Inventory[[#This Row],[Adj_Lead_Time]]+Inventory[[#This Row],[Safety_Stock]]-Inventory[[#This Row],[Current_Inventory]])</f>
        <v>167.80000000000007</v>
      </c>
    </row>
    <row r="3046" spans="1:19" x14ac:dyDescent="0.25">
      <c r="A3046">
        <v>3045</v>
      </c>
      <c r="B3046" t="s">
        <v>3067</v>
      </c>
      <c r="C3046" s="4" t="s">
        <v>41</v>
      </c>
      <c r="D3046" t="s">
        <v>22</v>
      </c>
      <c r="E3046" s="4">
        <v>173</v>
      </c>
      <c r="F3046" s="4">
        <v>9</v>
      </c>
      <c r="G3046" s="4">
        <v>425</v>
      </c>
      <c r="H3046" s="4">
        <v>94</v>
      </c>
      <c r="I3046" s="4">
        <v>136</v>
      </c>
      <c r="J3046" s="6">
        <v>670.24</v>
      </c>
      <c r="K3046" s="4">
        <v>0.76800000000000002</v>
      </c>
      <c r="L3046" s="4" t="s">
        <v>19</v>
      </c>
      <c r="M3046" s="4">
        <f>Inventory[[#This Row],[Daily_Demand]]*Inventory[[#This Row],[Lead_Time_Days]]</f>
        <v>1557</v>
      </c>
      <c r="N3046" s="4">
        <f>MAX(0, Inventory[[#This Row],[Demand_Duration_Lead_time]]+Inventory[[#This Row],[Safety_Stock]]-Inventory[[#This Row],[Current_Inventory]])</f>
        <v>1226</v>
      </c>
      <c r="O30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46" s="8">
        <f>Inventory[[#This Row],[Current_Inventory]]*Inventory[[#This Row],[Unit_Cost]]</f>
        <v>284852</v>
      </c>
      <c r="Q3046" t="str">
        <f>IF(Inventory[[#This Row],[Stockout_Risk_Score]] &gt;= 0.8, "Critical",
   IF(Inventory[[#This Row],[Stockout_Risk_Score]] &gt;= 0.6, "High",
      IF(Inventory[[#This Row],[Stockout_Risk_Score]] &gt;= 0.3, "Medium", "Low")
   )
)</f>
        <v>High</v>
      </c>
      <c r="R3046">
        <f>Inventory[[#This Row],[Lead_Time_Days]]*0.8</f>
        <v>7.2</v>
      </c>
      <c r="S3046">
        <f>MAX(0,Inventory[[#This Row],[Daily_Demand]]*Inventory[[#This Row],[Adj_Lead_Time]]+Inventory[[#This Row],[Safety_Stock]]-Inventory[[#This Row],[Current_Inventory]])</f>
        <v>914.60000000000014</v>
      </c>
    </row>
    <row r="3047" spans="1:19" x14ac:dyDescent="0.25">
      <c r="A3047">
        <v>3046</v>
      </c>
      <c r="B3047" t="s">
        <v>3068</v>
      </c>
      <c r="C3047" s="4" t="s">
        <v>13</v>
      </c>
      <c r="D3047" t="s">
        <v>14</v>
      </c>
      <c r="E3047" s="4">
        <v>153</v>
      </c>
      <c r="F3047" s="4">
        <v>11</v>
      </c>
      <c r="G3047" s="4">
        <v>486</v>
      </c>
      <c r="H3047" s="4">
        <v>257</v>
      </c>
      <c r="I3047" s="4">
        <v>67</v>
      </c>
      <c r="J3047" s="6">
        <v>529.33000000000004</v>
      </c>
      <c r="K3047" s="4">
        <v>0.20399999999999999</v>
      </c>
      <c r="L3047" s="4" t="s">
        <v>15</v>
      </c>
      <c r="M3047" s="4">
        <f>Inventory[[#This Row],[Daily_Demand]]*Inventory[[#This Row],[Lead_Time_Days]]</f>
        <v>1683</v>
      </c>
      <c r="N3047" s="4">
        <f>MAX(0, Inventory[[#This Row],[Demand_Duration_Lead_time]]+Inventory[[#This Row],[Safety_Stock]]-Inventory[[#This Row],[Current_Inventory]])</f>
        <v>1454</v>
      </c>
      <c r="O30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47" s="8">
        <f>Inventory[[#This Row],[Current_Inventory]]*Inventory[[#This Row],[Unit_Cost]]</f>
        <v>257254.38000000003</v>
      </c>
      <c r="Q3047" t="str">
        <f>IF(Inventory[[#This Row],[Stockout_Risk_Score]] &gt;= 0.8, "Critical",
   IF(Inventory[[#This Row],[Stockout_Risk_Score]] &gt;= 0.6, "High",
      IF(Inventory[[#This Row],[Stockout_Risk_Score]] &gt;= 0.3, "Medium", "Low")
   )
)</f>
        <v>Low</v>
      </c>
      <c r="R3047">
        <f>Inventory[[#This Row],[Lead_Time_Days]]*0.8</f>
        <v>8.8000000000000007</v>
      </c>
      <c r="S3047">
        <f>MAX(0,Inventory[[#This Row],[Daily_Demand]]*Inventory[[#This Row],[Adj_Lead_Time]]+Inventory[[#This Row],[Safety_Stock]]-Inventory[[#This Row],[Current_Inventory]])</f>
        <v>1117.4000000000001</v>
      </c>
    </row>
    <row r="3048" spans="1:19" x14ac:dyDescent="0.25">
      <c r="A3048">
        <v>3047</v>
      </c>
      <c r="B3048" t="s">
        <v>3069</v>
      </c>
      <c r="C3048" s="4" t="s">
        <v>41</v>
      </c>
      <c r="D3048" t="s">
        <v>18</v>
      </c>
      <c r="E3048" s="4">
        <v>46</v>
      </c>
      <c r="F3048" s="4">
        <v>11</v>
      </c>
      <c r="G3048" s="4">
        <v>148</v>
      </c>
      <c r="H3048" s="4">
        <v>175</v>
      </c>
      <c r="I3048" s="4">
        <v>240</v>
      </c>
      <c r="J3048" s="6">
        <v>347.11</v>
      </c>
      <c r="K3048" s="4">
        <v>0.38</v>
      </c>
      <c r="L3048" s="4" t="s">
        <v>15</v>
      </c>
      <c r="M3048" s="4">
        <f>Inventory[[#This Row],[Daily_Demand]]*Inventory[[#This Row],[Lead_Time_Days]]</f>
        <v>506</v>
      </c>
      <c r="N3048" s="4">
        <f>MAX(0, Inventory[[#This Row],[Demand_Duration_Lead_time]]+Inventory[[#This Row],[Safety_Stock]]-Inventory[[#This Row],[Current_Inventory]])</f>
        <v>533</v>
      </c>
      <c r="O30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48" s="8">
        <f>Inventory[[#This Row],[Current_Inventory]]*Inventory[[#This Row],[Unit_Cost]]</f>
        <v>51372.28</v>
      </c>
      <c r="Q3048" t="str">
        <f>IF(Inventory[[#This Row],[Stockout_Risk_Score]] &gt;= 0.8, "Critical",
   IF(Inventory[[#This Row],[Stockout_Risk_Score]] &gt;= 0.6, "High",
      IF(Inventory[[#This Row],[Stockout_Risk_Score]] &gt;= 0.3, "Medium", "Low")
   )
)</f>
        <v>Medium</v>
      </c>
      <c r="R3048">
        <f>Inventory[[#This Row],[Lead_Time_Days]]*0.8</f>
        <v>8.8000000000000007</v>
      </c>
      <c r="S3048">
        <f>MAX(0,Inventory[[#This Row],[Daily_Demand]]*Inventory[[#This Row],[Adj_Lead_Time]]+Inventory[[#This Row],[Safety_Stock]]-Inventory[[#This Row],[Current_Inventory]])</f>
        <v>431.79999999999995</v>
      </c>
    </row>
    <row r="3049" spans="1:19" x14ac:dyDescent="0.25">
      <c r="A3049">
        <v>3048</v>
      </c>
      <c r="B3049" t="s">
        <v>3070</v>
      </c>
      <c r="C3049" s="4" t="s">
        <v>17</v>
      </c>
      <c r="D3049" t="s">
        <v>14</v>
      </c>
      <c r="E3049" s="4">
        <v>161</v>
      </c>
      <c r="F3049" s="4">
        <v>10</v>
      </c>
      <c r="G3049" s="4">
        <v>242</v>
      </c>
      <c r="H3049" s="4">
        <v>154</v>
      </c>
      <c r="I3049" s="4">
        <v>357</v>
      </c>
      <c r="J3049" s="6">
        <v>674.71</v>
      </c>
      <c r="K3049" s="4">
        <v>0.874</v>
      </c>
      <c r="L3049" s="4" t="s">
        <v>27</v>
      </c>
      <c r="M3049" s="4">
        <f>Inventory[[#This Row],[Daily_Demand]]*Inventory[[#This Row],[Lead_Time_Days]]</f>
        <v>1610</v>
      </c>
      <c r="N3049" s="4">
        <f>MAX(0, Inventory[[#This Row],[Demand_Duration_Lead_time]]+Inventory[[#This Row],[Safety_Stock]]-Inventory[[#This Row],[Current_Inventory]])</f>
        <v>1522</v>
      </c>
      <c r="O30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49" s="8">
        <f>Inventory[[#This Row],[Current_Inventory]]*Inventory[[#This Row],[Unit_Cost]]</f>
        <v>163279.82</v>
      </c>
      <c r="Q3049" t="str">
        <f>IF(Inventory[[#This Row],[Stockout_Risk_Score]] &gt;= 0.8, "Critical",
   IF(Inventory[[#This Row],[Stockout_Risk_Score]] &gt;= 0.6, "High",
      IF(Inventory[[#This Row],[Stockout_Risk_Score]] &gt;= 0.3, "Medium", "Low")
   )
)</f>
        <v>Critical</v>
      </c>
      <c r="R3049">
        <f>Inventory[[#This Row],[Lead_Time_Days]]*0.8</f>
        <v>8</v>
      </c>
      <c r="S3049">
        <f>MAX(0,Inventory[[#This Row],[Daily_Demand]]*Inventory[[#This Row],[Adj_Lead_Time]]+Inventory[[#This Row],[Safety_Stock]]-Inventory[[#This Row],[Current_Inventory]])</f>
        <v>1200</v>
      </c>
    </row>
    <row r="3050" spans="1:19" x14ac:dyDescent="0.25">
      <c r="A3050">
        <v>3049</v>
      </c>
      <c r="B3050" t="s">
        <v>3071</v>
      </c>
      <c r="C3050" s="4" t="s">
        <v>26</v>
      </c>
      <c r="D3050" t="s">
        <v>14</v>
      </c>
      <c r="E3050" s="4">
        <v>197</v>
      </c>
      <c r="F3050" s="4">
        <v>9</v>
      </c>
      <c r="G3050" s="4">
        <v>263</v>
      </c>
      <c r="H3050" s="4">
        <v>40</v>
      </c>
      <c r="I3050" s="4">
        <v>103</v>
      </c>
      <c r="J3050" s="6">
        <v>1250.07</v>
      </c>
      <c r="K3050" s="4">
        <v>0.54600000000000004</v>
      </c>
      <c r="L3050" s="4" t="s">
        <v>27</v>
      </c>
      <c r="M3050" s="4">
        <f>Inventory[[#This Row],[Daily_Demand]]*Inventory[[#This Row],[Lead_Time_Days]]</f>
        <v>1773</v>
      </c>
      <c r="N3050" s="4">
        <f>MAX(0, Inventory[[#This Row],[Demand_Duration_Lead_time]]+Inventory[[#This Row],[Safety_Stock]]-Inventory[[#This Row],[Current_Inventory]])</f>
        <v>1550</v>
      </c>
      <c r="O30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50" s="8">
        <f>Inventory[[#This Row],[Current_Inventory]]*Inventory[[#This Row],[Unit_Cost]]</f>
        <v>328768.40999999997</v>
      </c>
      <c r="Q3050" t="str">
        <f>IF(Inventory[[#This Row],[Stockout_Risk_Score]] &gt;= 0.8, "Critical",
   IF(Inventory[[#This Row],[Stockout_Risk_Score]] &gt;= 0.6, "High",
      IF(Inventory[[#This Row],[Stockout_Risk_Score]] &gt;= 0.3, "Medium", "Low")
   )
)</f>
        <v>Medium</v>
      </c>
      <c r="R3050">
        <f>Inventory[[#This Row],[Lead_Time_Days]]*0.8</f>
        <v>7.2</v>
      </c>
      <c r="S3050">
        <f>MAX(0,Inventory[[#This Row],[Daily_Demand]]*Inventory[[#This Row],[Adj_Lead_Time]]+Inventory[[#This Row],[Safety_Stock]]-Inventory[[#This Row],[Current_Inventory]])</f>
        <v>1195.4000000000001</v>
      </c>
    </row>
    <row r="3051" spans="1:19" x14ac:dyDescent="0.25">
      <c r="A3051">
        <v>3050</v>
      </c>
      <c r="B3051" t="s">
        <v>3072</v>
      </c>
      <c r="C3051" s="4" t="s">
        <v>17</v>
      </c>
      <c r="D3051" t="s">
        <v>18</v>
      </c>
      <c r="E3051" s="4">
        <v>149</v>
      </c>
      <c r="F3051" s="4">
        <v>3</v>
      </c>
      <c r="G3051" s="4">
        <v>445</v>
      </c>
      <c r="H3051" s="4">
        <v>229</v>
      </c>
      <c r="I3051" s="4">
        <v>265</v>
      </c>
      <c r="J3051" s="6">
        <v>1944.66</v>
      </c>
      <c r="K3051" s="4">
        <v>6.7000000000000004E-2</v>
      </c>
      <c r="L3051" s="4" t="s">
        <v>19</v>
      </c>
      <c r="M3051" s="4">
        <f>Inventory[[#This Row],[Daily_Demand]]*Inventory[[#This Row],[Lead_Time_Days]]</f>
        <v>447</v>
      </c>
      <c r="N3051" s="4">
        <f>MAX(0, Inventory[[#This Row],[Demand_Duration_Lead_time]]+Inventory[[#This Row],[Safety_Stock]]-Inventory[[#This Row],[Current_Inventory]])</f>
        <v>231</v>
      </c>
      <c r="O30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51" s="8">
        <f>Inventory[[#This Row],[Current_Inventory]]*Inventory[[#This Row],[Unit_Cost]]</f>
        <v>865373.70000000007</v>
      </c>
      <c r="Q3051" t="str">
        <f>IF(Inventory[[#This Row],[Stockout_Risk_Score]] &gt;= 0.8, "Critical",
   IF(Inventory[[#This Row],[Stockout_Risk_Score]] &gt;= 0.6, "High",
      IF(Inventory[[#This Row],[Stockout_Risk_Score]] &gt;= 0.3, "Medium", "Low")
   )
)</f>
        <v>Low</v>
      </c>
      <c r="R3051">
        <f>Inventory[[#This Row],[Lead_Time_Days]]*0.8</f>
        <v>2.4000000000000004</v>
      </c>
      <c r="S3051">
        <f>MAX(0,Inventory[[#This Row],[Daily_Demand]]*Inventory[[#This Row],[Adj_Lead_Time]]+Inventory[[#This Row],[Safety_Stock]]-Inventory[[#This Row],[Current_Inventory]])</f>
        <v>141.60000000000014</v>
      </c>
    </row>
    <row r="3052" spans="1:19" x14ac:dyDescent="0.25">
      <c r="A3052">
        <v>3051</v>
      </c>
      <c r="B3052" t="s">
        <v>3073</v>
      </c>
      <c r="C3052" s="4" t="s">
        <v>21</v>
      </c>
      <c r="D3052" t="s">
        <v>18</v>
      </c>
      <c r="E3052" s="4">
        <v>34</v>
      </c>
      <c r="F3052" s="4">
        <v>3</v>
      </c>
      <c r="G3052" s="4">
        <v>373</v>
      </c>
      <c r="H3052" s="4">
        <v>142</v>
      </c>
      <c r="I3052" s="4">
        <v>91</v>
      </c>
      <c r="J3052" s="6">
        <v>1138.28</v>
      </c>
      <c r="K3052" s="4">
        <v>0.50800000000000001</v>
      </c>
      <c r="L3052" s="4" t="s">
        <v>27</v>
      </c>
      <c r="M3052" s="4">
        <f>Inventory[[#This Row],[Daily_Demand]]*Inventory[[#This Row],[Lead_Time_Days]]</f>
        <v>102</v>
      </c>
      <c r="N3052" s="4">
        <f>MAX(0, Inventory[[#This Row],[Demand_Duration_Lead_time]]+Inventory[[#This Row],[Safety_Stock]]-Inventory[[#This Row],[Current_Inventory]])</f>
        <v>0</v>
      </c>
      <c r="O30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52" s="8">
        <f>Inventory[[#This Row],[Current_Inventory]]*Inventory[[#This Row],[Unit_Cost]]</f>
        <v>424578.44</v>
      </c>
      <c r="Q3052" t="str">
        <f>IF(Inventory[[#This Row],[Stockout_Risk_Score]] &gt;= 0.8, "Critical",
   IF(Inventory[[#This Row],[Stockout_Risk_Score]] &gt;= 0.6, "High",
      IF(Inventory[[#This Row],[Stockout_Risk_Score]] &gt;= 0.3, "Medium", "Low")
   )
)</f>
        <v>Medium</v>
      </c>
      <c r="R3052">
        <f>Inventory[[#This Row],[Lead_Time_Days]]*0.8</f>
        <v>2.4000000000000004</v>
      </c>
      <c r="S3052">
        <f>MAX(0,Inventory[[#This Row],[Daily_Demand]]*Inventory[[#This Row],[Adj_Lead_Time]]+Inventory[[#This Row],[Safety_Stock]]-Inventory[[#This Row],[Current_Inventory]])</f>
        <v>0</v>
      </c>
    </row>
    <row r="3053" spans="1:19" x14ac:dyDescent="0.25">
      <c r="A3053">
        <v>3052</v>
      </c>
      <c r="B3053" t="s">
        <v>3074</v>
      </c>
      <c r="C3053" s="4" t="s">
        <v>21</v>
      </c>
      <c r="D3053" t="s">
        <v>14</v>
      </c>
      <c r="E3053" s="4">
        <v>30</v>
      </c>
      <c r="F3053" s="4">
        <v>13</v>
      </c>
      <c r="G3053" s="4">
        <v>769</v>
      </c>
      <c r="H3053" s="4">
        <v>73</v>
      </c>
      <c r="I3053" s="4">
        <v>398</v>
      </c>
      <c r="J3053" s="6">
        <v>1088.78</v>
      </c>
      <c r="K3053" s="4">
        <v>0.79</v>
      </c>
      <c r="L3053" s="4" t="s">
        <v>15</v>
      </c>
      <c r="M3053" s="4">
        <f>Inventory[[#This Row],[Daily_Demand]]*Inventory[[#This Row],[Lead_Time_Days]]</f>
        <v>390</v>
      </c>
      <c r="N3053" s="4">
        <f>MAX(0, Inventory[[#This Row],[Demand_Duration_Lead_time]]+Inventory[[#This Row],[Safety_Stock]]-Inventory[[#This Row],[Current_Inventory]])</f>
        <v>0</v>
      </c>
      <c r="O30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53" s="8">
        <f>Inventory[[#This Row],[Current_Inventory]]*Inventory[[#This Row],[Unit_Cost]]</f>
        <v>837271.82</v>
      </c>
      <c r="Q3053" t="str">
        <f>IF(Inventory[[#This Row],[Stockout_Risk_Score]] &gt;= 0.8, "Critical",
   IF(Inventory[[#This Row],[Stockout_Risk_Score]] &gt;= 0.6, "High",
      IF(Inventory[[#This Row],[Stockout_Risk_Score]] &gt;= 0.3, "Medium", "Low")
   )
)</f>
        <v>High</v>
      </c>
      <c r="R3053">
        <f>Inventory[[#This Row],[Lead_Time_Days]]*0.8</f>
        <v>10.4</v>
      </c>
      <c r="S3053">
        <f>MAX(0,Inventory[[#This Row],[Daily_Demand]]*Inventory[[#This Row],[Adj_Lead_Time]]+Inventory[[#This Row],[Safety_Stock]]-Inventory[[#This Row],[Current_Inventory]])</f>
        <v>0</v>
      </c>
    </row>
    <row r="3054" spans="1:19" x14ac:dyDescent="0.25">
      <c r="A3054">
        <v>3053</v>
      </c>
      <c r="B3054" t="s">
        <v>3075</v>
      </c>
      <c r="C3054" s="4" t="s">
        <v>21</v>
      </c>
      <c r="D3054" t="s">
        <v>22</v>
      </c>
      <c r="E3054" s="4">
        <v>185</v>
      </c>
      <c r="F3054" s="4">
        <v>4</v>
      </c>
      <c r="G3054" s="4">
        <v>763</v>
      </c>
      <c r="H3054" s="4">
        <v>85</v>
      </c>
      <c r="I3054" s="4">
        <v>279</v>
      </c>
      <c r="J3054" s="6">
        <v>118.76</v>
      </c>
      <c r="K3054" s="4">
        <v>0.52900000000000003</v>
      </c>
      <c r="L3054" s="4" t="s">
        <v>27</v>
      </c>
      <c r="M3054" s="4">
        <f>Inventory[[#This Row],[Daily_Demand]]*Inventory[[#This Row],[Lead_Time_Days]]</f>
        <v>740</v>
      </c>
      <c r="N3054" s="4">
        <f>MAX(0, Inventory[[#This Row],[Demand_Duration_Lead_time]]+Inventory[[#This Row],[Safety_Stock]]-Inventory[[#This Row],[Current_Inventory]])</f>
        <v>62</v>
      </c>
      <c r="O30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54" s="8">
        <f>Inventory[[#This Row],[Current_Inventory]]*Inventory[[#This Row],[Unit_Cost]]</f>
        <v>90613.88</v>
      </c>
      <c r="Q3054" t="str">
        <f>IF(Inventory[[#This Row],[Stockout_Risk_Score]] &gt;= 0.8, "Critical",
   IF(Inventory[[#This Row],[Stockout_Risk_Score]] &gt;= 0.6, "High",
      IF(Inventory[[#This Row],[Stockout_Risk_Score]] &gt;= 0.3, "Medium", "Low")
   )
)</f>
        <v>Medium</v>
      </c>
      <c r="R3054">
        <f>Inventory[[#This Row],[Lead_Time_Days]]*0.8</f>
        <v>3.2</v>
      </c>
      <c r="S3054">
        <f>MAX(0,Inventory[[#This Row],[Daily_Demand]]*Inventory[[#This Row],[Adj_Lead_Time]]+Inventory[[#This Row],[Safety_Stock]]-Inventory[[#This Row],[Current_Inventory]])</f>
        <v>0</v>
      </c>
    </row>
    <row r="3055" spans="1:19" x14ac:dyDescent="0.25">
      <c r="A3055">
        <v>3054</v>
      </c>
      <c r="B3055" t="s">
        <v>3076</v>
      </c>
      <c r="C3055" s="4" t="s">
        <v>17</v>
      </c>
      <c r="D3055" t="s">
        <v>14</v>
      </c>
      <c r="E3055" s="4">
        <v>129</v>
      </c>
      <c r="F3055" s="4">
        <v>8</v>
      </c>
      <c r="G3055" s="4">
        <v>345</v>
      </c>
      <c r="H3055" s="4">
        <v>140</v>
      </c>
      <c r="I3055" s="4">
        <v>279</v>
      </c>
      <c r="J3055" s="6">
        <v>1688.19</v>
      </c>
      <c r="K3055" s="4">
        <v>0.16700000000000001</v>
      </c>
      <c r="L3055" s="4" t="s">
        <v>27</v>
      </c>
      <c r="M3055" s="4">
        <f>Inventory[[#This Row],[Daily_Demand]]*Inventory[[#This Row],[Lead_Time_Days]]</f>
        <v>1032</v>
      </c>
      <c r="N3055" s="4">
        <f>MAX(0, Inventory[[#This Row],[Demand_Duration_Lead_time]]+Inventory[[#This Row],[Safety_Stock]]-Inventory[[#This Row],[Current_Inventory]])</f>
        <v>827</v>
      </c>
      <c r="O30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55" s="8">
        <f>Inventory[[#This Row],[Current_Inventory]]*Inventory[[#This Row],[Unit_Cost]]</f>
        <v>582425.55000000005</v>
      </c>
      <c r="Q3055" t="str">
        <f>IF(Inventory[[#This Row],[Stockout_Risk_Score]] &gt;= 0.8, "Critical",
   IF(Inventory[[#This Row],[Stockout_Risk_Score]] &gt;= 0.6, "High",
      IF(Inventory[[#This Row],[Stockout_Risk_Score]] &gt;= 0.3, "Medium", "Low")
   )
)</f>
        <v>Low</v>
      </c>
      <c r="R3055">
        <f>Inventory[[#This Row],[Lead_Time_Days]]*0.8</f>
        <v>6.4</v>
      </c>
      <c r="S3055">
        <f>MAX(0,Inventory[[#This Row],[Daily_Demand]]*Inventory[[#This Row],[Adj_Lead_Time]]+Inventory[[#This Row],[Safety_Stock]]-Inventory[[#This Row],[Current_Inventory]])</f>
        <v>620.6</v>
      </c>
    </row>
    <row r="3056" spans="1:19" x14ac:dyDescent="0.25">
      <c r="A3056">
        <v>3055</v>
      </c>
      <c r="B3056" t="s">
        <v>3077</v>
      </c>
      <c r="C3056" s="4" t="s">
        <v>13</v>
      </c>
      <c r="D3056" t="s">
        <v>18</v>
      </c>
      <c r="E3056" s="4">
        <v>23</v>
      </c>
      <c r="F3056" s="4">
        <v>10</v>
      </c>
      <c r="G3056" s="4">
        <v>623</v>
      </c>
      <c r="H3056" s="4">
        <v>47</v>
      </c>
      <c r="I3056" s="4">
        <v>231</v>
      </c>
      <c r="J3056" s="6">
        <v>137.44</v>
      </c>
      <c r="K3056" s="4">
        <v>0.44500000000000001</v>
      </c>
      <c r="L3056" s="4" t="s">
        <v>19</v>
      </c>
      <c r="M3056" s="4">
        <f>Inventory[[#This Row],[Daily_Demand]]*Inventory[[#This Row],[Lead_Time_Days]]</f>
        <v>230</v>
      </c>
      <c r="N3056" s="4">
        <f>MAX(0, Inventory[[#This Row],[Demand_Duration_Lead_time]]+Inventory[[#This Row],[Safety_Stock]]-Inventory[[#This Row],[Current_Inventory]])</f>
        <v>0</v>
      </c>
      <c r="O30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056" s="8">
        <f>Inventory[[#This Row],[Current_Inventory]]*Inventory[[#This Row],[Unit_Cost]]</f>
        <v>85625.12</v>
      </c>
      <c r="Q3056" t="str">
        <f>IF(Inventory[[#This Row],[Stockout_Risk_Score]] &gt;= 0.8, "Critical",
   IF(Inventory[[#This Row],[Stockout_Risk_Score]] &gt;= 0.6, "High",
      IF(Inventory[[#This Row],[Stockout_Risk_Score]] &gt;= 0.3, "Medium", "Low")
   )
)</f>
        <v>Medium</v>
      </c>
      <c r="R3056">
        <f>Inventory[[#This Row],[Lead_Time_Days]]*0.8</f>
        <v>8</v>
      </c>
      <c r="S3056">
        <f>MAX(0,Inventory[[#This Row],[Daily_Demand]]*Inventory[[#This Row],[Adj_Lead_Time]]+Inventory[[#This Row],[Safety_Stock]]-Inventory[[#This Row],[Current_Inventory]])</f>
        <v>0</v>
      </c>
    </row>
    <row r="3057" spans="1:19" x14ac:dyDescent="0.25">
      <c r="A3057">
        <v>3056</v>
      </c>
      <c r="B3057" t="s">
        <v>3078</v>
      </c>
      <c r="C3057" s="4" t="s">
        <v>26</v>
      </c>
      <c r="D3057" t="s">
        <v>22</v>
      </c>
      <c r="E3057" s="4">
        <v>57</v>
      </c>
      <c r="F3057" s="4">
        <v>9</v>
      </c>
      <c r="G3057" s="4">
        <v>22</v>
      </c>
      <c r="H3057" s="4">
        <v>63</v>
      </c>
      <c r="I3057" s="4">
        <v>190</v>
      </c>
      <c r="J3057" s="6">
        <v>1817.15</v>
      </c>
      <c r="K3057" s="4">
        <v>0.92400000000000004</v>
      </c>
      <c r="L3057" s="4" t="s">
        <v>15</v>
      </c>
      <c r="M3057" s="4">
        <f>Inventory[[#This Row],[Daily_Demand]]*Inventory[[#This Row],[Lead_Time_Days]]</f>
        <v>513</v>
      </c>
      <c r="N3057" s="4">
        <f>MAX(0, Inventory[[#This Row],[Demand_Duration_Lead_time]]+Inventory[[#This Row],[Safety_Stock]]-Inventory[[#This Row],[Current_Inventory]])</f>
        <v>554</v>
      </c>
      <c r="O30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57" s="8">
        <f>Inventory[[#This Row],[Current_Inventory]]*Inventory[[#This Row],[Unit_Cost]]</f>
        <v>39977.300000000003</v>
      </c>
      <c r="Q3057" t="str">
        <f>IF(Inventory[[#This Row],[Stockout_Risk_Score]] &gt;= 0.8, "Critical",
   IF(Inventory[[#This Row],[Stockout_Risk_Score]] &gt;= 0.6, "High",
      IF(Inventory[[#This Row],[Stockout_Risk_Score]] &gt;= 0.3, "Medium", "Low")
   )
)</f>
        <v>Critical</v>
      </c>
      <c r="R3057">
        <f>Inventory[[#This Row],[Lead_Time_Days]]*0.8</f>
        <v>7.2</v>
      </c>
      <c r="S3057">
        <f>MAX(0,Inventory[[#This Row],[Daily_Demand]]*Inventory[[#This Row],[Adj_Lead_Time]]+Inventory[[#This Row],[Safety_Stock]]-Inventory[[#This Row],[Current_Inventory]])</f>
        <v>451.40000000000003</v>
      </c>
    </row>
    <row r="3058" spans="1:19" x14ac:dyDescent="0.25">
      <c r="A3058">
        <v>3057</v>
      </c>
      <c r="B3058" t="s">
        <v>3079</v>
      </c>
      <c r="C3058" s="4" t="s">
        <v>21</v>
      </c>
      <c r="D3058" t="s">
        <v>18</v>
      </c>
      <c r="E3058" s="4">
        <v>89</v>
      </c>
      <c r="F3058" s="4">
        <v>10</v>
      </c>
      <c r="G3058" s="4">
        <v>498</v>
      </c>
      <c r="H3058" s="4">
        <v>139</v>
      </c>
      <c r="I3058" s="4">
        <v>337</v>
      </c>
      <c r="J3058" s="6">
        <v>1100.4100000000001</v>
      </c>
      <c r="K3058" s="4">
        <v>0.65800000000000003</v>
      </c>
      <c r="L3058" s="4" t="s">
        <v>15</v>
      </c>
      <c r="M3058" s="4">
        <f>Inventory[[#This Row],[Daily_Demand]]*Inventory[[#This Row],[Lead_Time_Days]]</f>
        <v>890</v>
      </c>
      <c r="N3058" s="4">
        <f>MAX(0, Inventory[[#This Row],[Demand_Duration_Lead_time]]+Inventory[[#This Row],[Safety_Stock]]-Inventory[[#This Row],[Current_Inventory]])</f>
        <v>531</v>
      </c>
      <c r="O30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58" s="8">
        <f>Inventory[[#This Row],[Current_Inventory]]*Inventory[[#This Row],[Unit_Cost]]</f>
        <v>548004.18000000005</v>
      </c>
      <c r="Q3058" t="str">
        <f>IF(Inventory[[#This Row],[Stockout_Risk_Score]] &gt;= 0.8, "Critical",
   IF(Inventory[[#This Row],[Stockout_Risk_Score]] &gt;= 0.6, "High",
      IF(Inventory[[#This Row],[Stockout_Risk_Score]] &gt;= 0.3, "Medium", "Low")
   )
)</f>
        <v>High</v>
      </c>
      <c r="R3058">
        <f>Inventory[[#This Row],[Lead_Time_Days]]*0.8</f>
        <v>8</v>
      </c>
      <c r="S3058">
        <f>MAX(0,Inventory[[#This Row],[Daily_Demand]]*Inventory[[#This Row],[Adj_Lead_Time]]+Inventory[[#This Row],[Safety_Stock]]-Inventory[[#This Row],[Current_Inventory]])</f>
        <v>353</v>
      </c>
    </row>
    <row r="3059" spans="1:19" x14ac:dyDescent="0.25">
      <c r="A3059">
        <v>3058</v>
      </c>
      <c r="B3059" t="s">
        <v>3080</v>
      </c>
      <c r="C3059" s="4" t="s">
        <v>21</v>
      </c>
      <c r="D3059" t="s">
        <v>18</v>
      </c>
      <c r="E3059" s="4">
        <v>21</v>
      </c>
      <c r="F3059" s="4">
        <v>7</v>
      </c>
      <c r="G3059" s="4">
        <v>100</v>
      </c>
      <c r="H3059" s="4">
        <v>227</v>
      </c>
      <c r="I3059" s="4">
        <v>388</v>
      </c>
      <c r="J3059" s="6">
        <v>378.51</v>
      </c>
      <c r="K3059" s="4">
        <v>0.73</v>
      </c>
      <c r="L3059" s="4" t="s">
        <v>15</v>
      </c>
      <c r="M3059" s="4">
        <f>Inventory[[#This Row],[Daily_Demand]]*Inventory[[#This Row],[Lead_Time_Days]]</f>
        <v>147</v>
      </c>
      <c r="N3059" s="4">
        <f>MAX(0, Inventory[[#This Row],[Demand_Duration_Lead_time]]+Inventory[[#This Row],[Safety_Stock]]-Inventory[[#This Row],[Current_Inventory]])</f>
        <v>274</v>
      </c>
      <c r="O30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59" s="8">
        <f>Inventory[[#This Row],[Current_Inventory]]*Inventory[[#This Row],[Unit_Cost]]</f>
        <v>37851</v>
      </c>
      <c r="Q3059" t="str">
        <f>IF(Inventory[[#This Row],[Stockout_Risk_Score]] &gt;= 0.8, "Critical",
   IF(Inventory[[#This Row],[Stockout_Risk_Score]] &gt;= 0.6, "High",
      IF(Inventory[[#This Row],[Stockout_Risk_Score]] &gt;= 0.3, "Medium", "Low")
   )
)</f>
        <v>High</v>
      </c>
      <c r="R3059">
        <f>Inventory[[#This Row],[Lead_Time_Days]]*0.8</f>
        <v>5.6000000000000005</v>
      </c>
      <c r="S3059">
        <f>MAX(0,Inventory[[#This Row],[Daily_Demand]]*Inventory[[#This Row],[Adj_Lead_Time]]+Inventory[[#This Row],[Safety_Stock]]-Inventory[[#This Row],[Current_Inventory]])</f>
        <v>244.60000000000002</v>
      </c>
    </row>
    <row r="3060" spans="1:19" x14ac:dyDescent="0.25">
      <c r="A3060">
        <v>3059</v>
      </c>
      <c r="B3060" t="s">
        <v>3081</v>
      </c>
      <c r="C3060" s="4" t="s">
        <v>21</v>
      </c>
      <c r="D3060" t="s">
        <v>22</v>
      </c>
      <c r="E3060" s="4">
        <v>178</v>
      </c>
      <c r="F3060" s="4">
        <v>2</v>
      </c>
      <c r="G3060" s="4">
        <v>63</v>
      </c>
      <c r="H3060" s="4">
        <v>11</v>
      </c>
      <c r="I3060" s="4">
        <v>386</v>
      </c>
      <c r="J3060" s="6">
        <v>930.83</v>
      </c>
      <c r="K3060" s="4">
        <v>0.78600000000000003</v>
      </c>
      <c r="L3060" s="4" t="s">
        <v>27</v>
      </c>
      <c r="M3060" s="4">
        <f>Inventory[[#This Row],[Daily_Demand]]*Inventory[[#This Row],[Lead_Time_Days]]</f>
        <v>356</v>
      </c>
      <c r="N3060" s="4">
        <f>MAX(0, Inventory[[#This Row],[Demand_Duration_Lead_time]]+Inventory[[#This Row],[Safety_Stock]]-Inventory[[#This Row],[Current_Inventory]])</f>
        <v>304</v>
      </c>
      <c r="O30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60" s="8">
        <f>Inventory[[#This Row],[Current_Inventory]]*Inventory[[#This Row],[Unit_Cost]]</f>
        <v>58642.29</v>
      </c>
      <c r="Q3060" t="str">
        <f>IF(Inventory[[#This Row],[Stockout_Risk_Score]] &gt;= 0.8, "Critical",
   IF(Inventory[[#This Row],[Stockout_Risk_Score]] &gt;= 0.6, "High",
      IF(Inventory[[#This Row],[Stockout_Risk_Score]] &gt;= 0.3, "Medium", "Low")
   )
)</f>
        <v>High</v>
      </c>
      <c r="R3060">
        <f>Inventory[[#This Row],[Lead_Time_Days]]*0.8</f>
        <v>1.6</v>
      </c>
      <c r="S3060">
        <f>MAX(0,Inventory[[#This Row],[Daily_Demand]]*Inventory[[#This Row],[Adj_Lead_Time]]+Inventory[[#This Row],[Safety_Stock]]-Inventory[[#This Row],[Current_Inventory]])</f>
        <v>232.8</v>
      </c>
    </row>
    <row r="3061" spans="1:19" x14ac:dyDescent="0.25">
      <c r="A3061">
        <v>3060</v>
      </c>
      <c r="B3061" t="s">
        <v>3082</v>
      </c>
      <c r="C3061" s="4" t="s">
        <v>26</v>
      </c>
      <c r="D3061" t="s">
        <v>18</v>
      </c>
      <c r="E3061" s="4">
        <v>108</v>
      </c>
      <c r="F3061" s="4">
        <v>13</v>
      </c>
      <c r="G3061" s="4">
        <v>174</v>
      </c>
      <c r="H3061" s="4">
        <v>255</v>
      </c>
      <c r="I3061" s="4">
        <v>371</v>
      </c>
      <c r="J3061" s="6">
        <v>1990.22</v>
      </c>
      <c r="K3061" s="4">
        <v>9.0999999999999998E-2</v>
      </c>
      <c r="L3061" s="4" t="s">
        <v>15</v>
      </c>
      <c r="M3061" s="4">
        <f>Inventory[[#This Row],[Daily_Demand]]*Inventory[[#This Row],[Lead_Time_Days]]</f>
        <v>1404</v>
      </c>
      <c r="N3061" s="4">
        <f>MAX(0, Inventory[[#This Row],[Demand_Duration_Lead_time]]+Inventory[[#This Row],[Safety_Stock]]-Inventory[[#This Row],[Current_Inventory]])</f>
        <v>1485</v>
      </c>
      <c r="O30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61" s="8">
        <f>Inventory[[#This Row],[Current_Inventory]]*Inventory[[#This Row],[Unit_Cost]]</f>
        <v>346298.28</v>
      </c>
      <c r="Q3061" t="str">
        <f>IF(Inventory[[#This Row],[Stockout_Risk_Score]] &gt;= 0.8, "Critical",
   IF(Inventory[[#This Row],[Stockout_Risk_Score]] &gt;= 0.6, "High",
      IF(Inventory[[#This Row],[Stockout_Risk_Score]] &gt;= 0.3, "Medium", "Low")
   )
)</f>
        <v>Low</v>
      </c>
      <c r="R3061">
        <f>Inventory[[#This Row],[Lead_Time_Days]]*0.8</f>
        <v>10.4</v>
      </c>
      <c r="S3061">
        <f>MAX(0,Inventory[[#This Row],[Daily_Demand]]*Inventory[[#This Row],[Adj_Lead_Time]]+Inventory[[#This Row],[Safety_Stock]]-Inventory[[#This Row],[Current_Inventory]])</f>
        <v>1204.2</v>
      </c>
    </row>
    <row r="3062" spans="1:19" x14ac:dyDescent="0.25">
      <c r="A3062">
        <v>3061</v>
      </c>
      <c r="B3062" t="s">
        <v>3083</v>
      </c>
      <c r="C3062" s="4" t="s">
        <v>21</v>
      </c>
      <c r="D3062" t="s">
        <v>18</v>
      </c>
      <c r="E3062" s="4">
        <v>185</v>
      </c>
      <c r="F3062" s="4">
        <v>5</v>
      </c>
      <c r="G3062" s="4">
        <v>555</v>
      </c>
      <c r="H3062" s="4">
        <v>149</v>
      </c>
      <c r="I3062" s="4">
        <v>131</v>
      </c>
      <c r="J3062" s="6">
        <v>644.91</v>
      </c>
      <c r="K3062" s="4">
        <v>0.58199999999999996</v>
      </c>
      <c r="L3062" s="4" t="s">
        <v>27</v>
      </c>
      <c r="M3062" s="4">
        <f>Inventory[[#This Row],[Daily_Demand]]*Inventory[[#This Row],[Lead_Time_Days]]</f>
        <v>925</v>
      </c>
      <c r="N3062" s="4">
        <f>MAX(0, Inventory[[#This Row],[Demand_Duration_Lead_time]]+Inventory[[#This Row],[Safety_Stock]]-Inventory[[#This Row],[Current_Inventory]])</f>
        <v>519</v>
      </c>
      <c r="O30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62" s="8">
        <f>Inventory[[#This Row],[Current_Inventory]]*Inventory[[#This Row],[Unit_Cost]]</f>
        <v>357925.05</v>
      </c>
      <c r="Q3062" t="str">
        <f>IF(Inventory[[#This Row],[Stockout_Risk_Score]] &gt;= 0.8, "Critical",
   IF(Inventory[[#This Row],[Stockout_Risk_Score]] &gt;= 0.6, "High",
      IF(Inventory[[#This Row],[Stockout_Risk_Score]] &gt;= 0.3, "Medium", "Low")
   )
)</f>
        <v>Medium</v>
      </c>
      <c r="R3062">
        <f>Inventory[[#This Row],[Lead_Time_Days]]*0.8</f>
        <v>4</v>
      </c>
      <c r="S3062">
        <f>MAX(0,Inventory[[#This Row],[Daily_Demand]]*Inventory[[#This Row],[Adj_Lead_Time]]+Inventory[[#This Row],[Safety_Stock]]-Inventory[[#This Row],[Current_Inventory]])</f>
        <v>334</v>
      </c>
    </row>
    <row r="3063" spans="1:19" x14ac:dyDescent="0.25">
      <c r="A3063">
        <v>3062</v>
      </c>
      <c r="B3063" t="s">
        <v>3084</v>
      </c>
      <c r="C3063" s="4" t="s">
        <v>26</v>
      </c>
      <c r="D3063" t="s">
        <v>18</v>
      </c>
      <c r="E3063" s="4">
        <v>109</v>
      </c>
      <c r="F3063" s="4">
        <v>14</v>
      </c>
      <c r="G3063" s="4">
        <v>118</v>
      </c>
      <c r="H3063" s="4">
        <v>267</v>
      </c>
      <c r="I3063" s="4">
        <v>216</v>
      </c>
      <c r="J3063" s="6">
        <v>575.45000000000005</v>
      </c>
      <c r="K3063" s="4">
        <v>0.376</v>
      </c>
      <c r="L3063" s="4" t="s">
        <v>19</v>
      </c>
      <c r="M3063" s="4">
        <f>Inventory[[#This Row],[Daily_Demand]]*Inventory[[#This Row],[Lead_Time_Days]]</f>
        <v>1526</v>
      </c>
      <c r="N3063" s="4">
        <f>MAX(0, Inventory[[#This Row],[Demand_Duration_Lead_time]]+Inventory[[#This Row],[Safety_Stock]]-Inventory[[#This Row],[Current_Inventory]])</f>
        <v>1675</v>
      </c>
      <c r="O30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63" s="8">
        <f>Inventory[[#This Row],[Current_Inventory]]*Inventory[[#This Row],[Unit_Cost]]</f>
        <v>67903.100000000006</v>
      </c>
      <c r="Q3063" t="str">
        <f>IF(Inventory[[#This Row],[Stockout_Risk_Score]] &gt;= 0.8, "Critical",
   IF(Inventory[[#This Row],[Stockout_Risk_Score]] &gt;= 0.6, "High",
      IF(Inventory[[#This Row],[Stockout_Risk_Score]] &gt;= 0.3, "Medium", "Low")
   )
)</f>
        <v>Medium</v>
      </c>
      <c r="R3063">
        <f>Inventory[[#This Row],[Lead_Time_Days]]*0.8</f>
        <v>11.200000000000001</v>
      </c>
      <c r="S3063">
        <f>MAX(0,Inventory[[#This Row],[Daily_Demand]]*Inventory[[#This Row],[Adj_Lead_Time]]+Inventory[[#This Row],[Safety_Stock]]-Inventory[[#This Row],[Current_Inventory]])</f>
        <v>1369.8000000000002</v>
      </c>
    </row>
    <row r="3064" spans="1:19" x14ac:dyDescent="0.25">
      <c r="A3064">
        <v>3063</v>
      </c>
      <c r="B3064" t="s">
        <v>3085</v>
      </c>
      <c r="C3064" s="4" t="s">
        <v>21</v>
      </c>
      <c r="D3064" t="s">
        <v>18</v>
      </c>
      <c r="E3064" s="4">
        <v>108</v>
      </c>
      <c r="F3064" s="4">
        <v>7</v>
      </c>
      <c r="G3064" s="4">
        <v>416</v>
      </c>
      <c r="H3064" s="4">
        <v>114</v>
      </c>
      <c r="I3064" s="4">
        <v>383</v>
      </c>
      <c r="J3064" s="6">
        <v>280.11</v>
      </c>
      <c r="K3064" s="4">
        <v>0.13900000000000001</v>
      </c>
      <c r="L3064" s="4" t="s">
        <v>15</v>
      </c>
      <c r="M3064" s="4">
        <f>Inventory[[#This Row],[Daily_Demand]]*Inventory[[#This Row],[Lead_Time_Days]]</f>
        <v>756</v>
      </c>
      <c r="N3064" s="4">
        <f>MAX(0, Inventory[[#This Row],[Demand_Duration_Lead_time]]+Inventory[[#This Row],[Safety_Stock]]-Inventory[[#This Row],[Current_Inventory]])</f>
        <v>454</v>
      </c>
      <c r="O30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64" s="8">
        <f>Inventory[[#This Row],[Current_Inventory]]*Inventory[[#This Row],[Unit_Cost]]</f>
        <v>116525.76000000001</v>
      </c>
      <c r="Q3064" t="str">
        <f>IF(Inventory[[#This Row],[Stockout_Risk_Score]] &gt;= 0.8, "Critical",
   IF(Inventory[[#This Row],[Stockout_Risk_Score]] &gt;= 0.6, "High",
      IF(Inventory[[#This Row],[Stockout_Risk_Score]] &gt;= 0.3, "Medium", "Low")
   )
)</f>
        <v>Low</v>
      </c>
      <c r="R3064">
        <f>Inventory[[#This Row],[Lead_Time_Days]]*0.8</f>
        <v>5.6000000000000005</v>
      </c>
      <c r="S3064">
        <f>MAX(0,Inventory[[#This Row],[Daily_Demand]]*Inventory[[#This Row],[Adj_Lead_Time]]+Inventory[[#This Row],[Safety_Stock]]-Inventory[[#This Row],[Current_Inventory]])</f>
        <v>302.80000000000007</v>
      </c>
    </row>
    <row r="3065" spans="1:19" x14ac:dyDescent="0.25">
      <c r="A3065">
        <v>3064</v>
      </c>
      <c r="B3065" t="s">
        <v>3086</v>
      </c>
      <c r="C3065" s="4" t="s">
        <v>17</v>
      </c>
      <c r="D3065" t="s">
        <v>18</v>
      </c>
      <c r="E3065" s="4">
        <v>196</v>
      </c>
      <c r="F3065" s="4">
        <v>13</v>
      </c>
      <c r="G3065" s="4">
        <v>190</v>
      </c>
      <c r="H3065" s="4">
        <v>194</v>
      </c>
      <c r="I3065" s="4">
        <v>103</v>
      </c>
      <c r="J3065" s="6">
        <v>1214.43</v>
      </c>
      <c r="K3065" s="4">
        <v>0.20300000000000001</v>
      </c>
      <c r="L3065" s="4" t="s">
        <v>19</v>
      </c>
      <c r="M3065" s="4">
        <f>Inventory[[#This Row],[Daily_Demand]]*Inventory[[#This Row],[Lead_Time_Days]]</f>
        <v>2548</v>
      </c>
      <c r="N3065" s="4">
        <f>MAX(0, Inventory[[#This Row],[Demand_Duration_Lead_time]]+Inventory[[#This Row],[Safety_Stock]]-Inventory[[#This Row],[Current_Inventory]])</f>
        <v>2552</v>
      </c>
      <c r="O30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65" s="8">
        <f>Inventory[[#This Row],[Current_Inventory]]*Inventory[[#This Row],[Unit_Cost]]</f>
        <v>230741.7</v>
      </c>
      <c r="Q3065" t="str">
        <f>IF(Inventory[[#This Row],[Stockout_Risk_Score]] &gt;= 0.8, "Critical",
   IF(Inventory[[#This Row],[Stockout_Risk_Score]] &gt;= 0.6, "High",
      IF(Inventory[[#This Row],[Stockout_Risk_Score]] &gt;= 0.3, "Medium", "Low")
   )
)</f>
        <v>Low</v>
      </c>
      <c r="R3065">
        <f>Inventory[[#This Row],[Lead_Time_Days]]*0.8</f>
        <v>10.4</v>
      </c>
      <c r="S3065">
        <f>MAX(0,Inventory[[#This Row],[Daily_Demand]]*Inventory[[#This Row],[Adj_Lead_Time]]+Inventory[[#This Row],[Safety_Stock]]-Inventory[[#This Row],[Current_Inventory]])</f>
        <v>2042.4</v>
      </c>
    </row>
    <row r="3066" spans="1:19" x14ac:dyDescent="0.25">
      <c r="A3066">
        <v>3065</v>
      </c>
      <c r="B3066" t="s">
        <v>3087</v>
      </c>
      <c r="C3066" s="4" t="s">
        <v>17</v>
      </c>
      <c r="D3066" t="s">
        <v>18</v>
      </c>
      <c r="E3066" s="4">
        <v>177</v>
      </c>
      <c r="F3066" s="4">
        <v>7</v>
      </c>
      <c r="G3066" s="4">
        <v>167</v>
      </c>
      <c r="H3066" s="4">
        <v>253</v>
      </c>
      <c r="I3066" s="4">
        <v>122</v>
      </c>
      <c r="J3066" s="6">
        <v>223.99</v>
      </c>
      <c r="K3066" s="4">
        <v>0.78100000000000003</v>
      </c>
      <c r="L3066" s="4" t="s">
        <v>27</v>
      </c>
      <c r="M3066" s="4">
        <f>Inventory[[#This Row],[Daily_Demand]]*Inventory[[#This Row],[Lead_Time_Days]]</f>
        <v>1239</v>
      </c>
      <c r="N3066" s="4">
        <f>MAX(0, Inventory[[#This Row],[Demand_Duration_Lead_time]]+Inventory[[#This Row],[Safety_Stock]]-Inventory[[#This Row],[Current_Inventory]])</f>
        <v>1325</v>
      </c>
      <c r="O30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66" s="8">
        <f>Inventory[[#This Row],[Current_Inventory]]*Inventory[[#This Row],[Unit_Cost]]</f>
        <v>37406.33</v>
      </c>
      <c r="Q3066" t="str">
        <f>IF(Inventory[[#This Row],[Stockout_Risk_Score]] &gt;= 0.8, "Critical",
   IF(Inventory[[#This Row],[Stockout_Risk_Score]] &gt;= 0.6, "High",
      IF(Inventory[[#This Row],[Stockout_Risk_Score]] &gt;= 0.3, "Medium", "Low")
   )
)</f>
        <v>High</v>
      </c>
      <c r="R3066">
        <f>Inventory[[#This Row],[Lead_Time_Days]]*0.8</f>
        <v>5.6000000000000005</v>
      </c>
      <c r="S3066">
        <f>MAX(0,Inventory[[#This Row],[Daily_Demand]]*Inventory[[#This Row],[Adj_Lead_Time]]+Inventory[[#This Row],[Safety_Stock]]-Inventory[[#This Row],[Current_Inventory]])</f>
        <v>1077.2</v>
      </c>
    </row>
    <row r="3067" spans="1:19" x14ac:dyDescent="0.25">
      <c r="A3067">
        <v>3066</v>
      </c>
      <c r="B3067" t="s">
        <v>3088</v>
      </c>
      <c r="C3067" s="4" t="s">
        <v>26</v>
      </c>
      <c r="D3067" t="s">
        <v>18</v>
      </c>
      <c r="E3067" s="4">
        <v>181</v>
      </c>
      <c r="F3067" s="4">
        <v>9</v>
      </c>
      <c r="G3067" s="4">
        <v>142</v>
      </c>
      <c r="H3067" s="4">
        <v>173</v>
      </c>
      <c r="I3067" s="4">
        <v>262</v>
      </c>
      <c r="J3067" s="6">
        <v>1543.72</v>
      </c>
      <c r="K3067" s="4">
        <v>0.161</v>
      </c>
      <c r="L3067" s="4" t="s">
        <v>15</v>
      </c>
      <c r="M3067" s="4">
        <f>Inventory[[#This Row],[Daily_Demand]]*Inventory[[#This Row],[Lead_Time_Days]]</f>
        <v>1629</v>
      </c>
      <c r="N3067" s="4">
        <f>MAX(0, Inventory[[#This Row],[Demand_Duration_Lead_time]]+Inventory[[#This Row],[Safety_Stock]]-Inventory[[#This Row],[Current_Inventory]])</f>
        <v>1660</v>
      </c>
      <c r="O30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67" s="8">
        <f>Inventory[[#This Row],[Current_Inventory]]*Inventory[[#This Row],[Unit_Cost]]</f>
        <v>219208.24</v>
      </c>
      <c r="Q3067" t="str">
        <f>IF(Inventory[[#This Row],[Stockout_Risk_Score]] &gt;= 0.8, "Critical",
   IF(Inventory[[#This Row],[Stockout_Risk_Score]] &gt;= 0.6, "High",
      IF(Inventory[[#This Row],[Stockout_Risk_Score]] &gt;= 0.3, "Medium", "Low")
   )
)</f>
        <v>Low</v>
      </c>
      <c r="R3067">
        <f>Inventory[[#This Row],[Lead_Time_Days]]*0.8</f>
        <v>7.2</v>
      </c>
      <c r="S3067">
        <f>MAX(0,Inventory[[#This Row],[Daily_Demand]]*Inventory[[#This Row],[Adj_Lead_Time]]+Inventory[[#This Row],[Safety_Stock]]-Inventory[[#This Row],[Current_Inventory]])</f>
        <v>1334.2</v>
      </c>
    </row>
    <row r="3068" spans="1:19" x14ac:dyDescent="0.25">
      <c r="A3068">
        <v>3067</v>
      </c>
      <c r="B3068" t="s">
        <v>3089</v>
      </c>
      <c r="C3068" s="4" t="s">
        <v>17</v>
      </c>
      <c r="D3068" t="s">
        <v>18</v>
      </c>
      <c r="E3068" s="4">
        <v>151</v>
      </c>
      <c r="F3068" s="4">
        <v>2</v>
      </c>
      <c r="G3068" s="4">
        <v>131</v>
      </c>
      <c r="H3068" s="4">
        <v>141</v>
      </c>
      <c r="I3068" s="4">
        <v>220</v>
      </c>
      <c r="J3068" s="6">
        <v>1842.49</v>
      </c>
      <c r="K3068" s="4">
        <v>0.312</v>
      </c>
      <c r="L3068" s="4" t="s">
        <v>27</v>
      </c>
      <c r="M3068" s="4">
        <f>Inventory[[#This Row],[Daily_Demand]]*Inventory[[#This Row],[Lead_Time_Days]]</f>
        <v>302</v>
      </c>
      <c r="N3068" s="4">
        <f>MAX(0, Inventory[[#This Row],[Demand_Duration_Lead_time]]+Inventory[[#This Row],[Safety_Stock]]-Inventory[[#This Row],[Current_Inventory]])</f>
        <v>312</v>
      </c>
      <c r="O30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68" s="8">
        <f>Inventory[[#This Row],[Current_Inventory]]*Inventory[[#This Row],[Unit_Cost]]</f>
        <v>241366.19</v>
      </c>
      <c r="Q3068" t="str">
        <f>IF(Inventory[[#This Row],[Stockout_Risk_Score]] &gt;= 0.8, "Critical",
   IF(Inventory[[#This Row],[Stockout_Risk_Score]] &gt;= 0.6, "High",
      IF(Inventory[[#This Row],[Stockout_Risk_Score]] &gt;= 0.3, "Medium", "Low")
   )
)</f>
        <v>Medium</v>
      </c>
      <c r="R3068">
        <f>Inventory[[#This Row],[Lead_Time_Days]]*0.8</f>
        <v>1.6</v>
      </c>
      <c r="S3068">
        <f>MAX(0,Inventory[[#This Row],[Daily_Demand]]*Inventory[[#This Row],[Adj_Lead_Time]]+Inventory[[#This Row],[Safety_Stock]]-Inventory[[#This Row],[Current_Inventory]])</f>
        <v>251.60000000000002</v>
      </c>
    </row>
    <row r="3069" spans="1:19" x14ac:dyDescent="0.25">
      <c r="A3069">
        <v>3068</v>
      </c>
      <c r="B3069" t="s">
        <v>3090</v>
      </c>
      <c r="C3069" s="4" t="s">
        <v>26</v>
      </c>
      <c r="D3069" t="s">
        <v>18</v>
      </c>
      <c r="E3069" s="4">
        <v>128</v>
      </c>
      <c r="F3069" s="4">
        <v>14</v>
      </c>
      <c r="G3069" s="4">
        <v>149</v>
      </c>
      <c r="H3069" s="4">
        <v>212</v>
      </c>
      <c r="I3069" s="4">
        <v>319</v>
      </c>
      <c r="J3069" s="6">
        <v>1867.15</v>
      </c>
      <c r="K3069" s="4">
        <v>0.28499999999999998</v>
      </c>
      <c r="L3069" s="4" t="s">
        <v>15</v>
      </c>
      <c r="M3069" s="4">
        <f>Inventory[[#This Row],[Daily_Demand]]*Inventory[[#This Row],[Lead_Time_Days]]</f>
        <v>1792</v>
      </c>
      <c r="N3069" s="4">
        <f>MAX(0, Inventory[[#This Row],[Demand_Duration_Lead_time]]+Inventory[[#This Row],[Safety_Stock]]-Inventory[[#This Row],[Current_Inventory]])</f>
        <v>1855</v>
      </c>
      <c r="O30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69" s="8">
        <f>Inventory[[#This Row],[Current_Inventory]]*Inventory[[#This Row],[Unit_Cost]]</f>
        <v>278205.35000000003</v>
      </c>
      <c r="Q3069" t="str">
        <f>IF(Inventory[[#This Row],[Stockout_Risk_Score]] &gt;= 0.8, "Critical",
   IF(Inventory[[#This Row],[Stockout_Risk_Score]] &gt;= 0.6, "High",
      IF(Inventory[[#This Row],[Stockout_Risk_Score]] &gt;= 0.3, "Medium", "Low")
   )
)</f>
        <v>Low</v>
      </c>
      <c r="R3069">
        <f>Inventory[[#This Row],[Lead_Time_Days]]*0.8</f>
        <v>11.200000000000001</v>
      </c>
      <c r="S3069">
        <f>MAX(0,Inventory[[#This Row],[Daily_Demand]]*Inventory[[#This Row],[Adj_Lead_Time]]+Inventory[[#This Row],[Safety_Stock]]-Inventory[[#This Row],[Current_Inventory]])</f>
        <v>1496.6000000000001</v>
      </c>
    </row>
    <row r="3070" spans="1:19" x14ac:dyDescent="0.25">
      <c r="A3070">
        <v>3069</v>
      </c>
      <c r="B3070" t="s">
        <v>3091</v>
      </c>
      <c r="C3070" s="4" t="s">
        <v>17</v>
      </c>
      <c r="D3070" t="s">
        <v>14</v>
      </c>
      <c r="E3070" s="4">
        <v>85</v>
      </c>
      <c r="F3070" s="4">
        <v>12</v>
      </c>
      <c r="G3070" s="4">
        <v>87</v>
      </c>
      <c r="H3070" s="4">
        <v>219</v>
      </c>
      <c r="I3070" s="4">
        <v>268</v>
      </c>
      <c r="J3070" s="6">
        <v>260.44</v>
      </c>
      <c r="K3070" s="4">
        <v>4.9000000000000002E-2</v>
      </c>
      <c r="L3070" s="4" t="s">
        <v>27</v>
      </c>
      <c r="M3070" s="4">
        <f>Inventory[[#This Row],[Daily_Demand]]*Inventory[[#This Row],[Lead_Time_Days]]</f>
        <v>1020</v>
      </c>
      <c r="N3070" s="4">
        <f>MAX(0, Inventory[[#This Row],[Demand_Duration_Lead_time]]+Inventory[[#This Row],[Safety_Stock]]-Inventory[[#This Row],[Current_Inventory]])</f>
        <v>1152</v>
      </c>
      <c r="O30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70" s="8">
        <f>Inventory[[#This Row],[Current_Inventory]]*Inventory[[#This Row],[Unit_Cost]]</f>
        <v>22658.28</v>
      </c>
      <c r="Q3070" t="str">
        <f>IF(Inventory[[#This Row],[Stockout_Risk_Score]] &gt;= 0.8, "Critical",
   IF(Inventory[[#This Row],[Stockout_Risk_Score]] &gt;= 0.6, "High",
      IF(Inventory[[#This Row],[Stockout_Risk_Score]] &gt;= 0.3, "Medium", "Low")
   )
)</f>
        <v>Low</v>
      </c>
      <c r="R3070">
        <f>Inventory[[#This Row],[Lead_Time_Days]]*0.8</f>
        <v>9.6000000000000014</v>
      </c>
      <c r="S3070">
        <f>MAX(0,Inventory[[#This Row],[Daily_Demand]]*Inventory[[#This Row],[Adj_Lead_Time]]+Inventory[[#This Row],[Safety_Stock]]-Inventory[[#This Row],[Current_Inventory]])</f>
        <v>948</v>
      </c>
    </row>
    <row r="3071" spans="1:19" x14ac:dyDescent="0.25">
      <c r="A3071">
        <v>3070</v>
      </c>
      <c r="B3071" t="s">
        <v>3092</v>
      </c>
      <c r="C3071" s="4" t="s">
        <v>17</v>
      </c>
      <c r="D3071" t="s">
        <v>14</v>
      </c>
      <c r="E3071" s="4">
        <v>197</v>
      </c>
      <c r="F3071" s="4">
        <v>3</v>
      </c>
      <c r="G3071" s="4">
        <v>748</v>
      </c>
      <c r="H3071" s="4">
        <v>110</v>
      </c>
      <c r="I3071" s="4">
        <v>185</v>
      </c>
      <c r="J3071" s="6">
        <v>1138.6099999999999</v>
      </c>
      <c r="K3071" s="4">
        <v>0.46200000000000002</v>
      </c>
      <c r="L3071" s="4" t="s">
        <v>27</v>
      </c>
      <c r="M3071" s="4">
        <f>Inventory[[#This Row],[Daily_Demand]]*Inventory[[#This Row],[Lead_Time_Days]]</f>
        <v>591</v>
      </c>
      <c r="N3071" s="4">
        <f>MAX(0, Inventory[[#This Row],[Demand_Duration_Lead_time]]+Inventory[[#This Row],[Safety_Stock]]-Inventory[[#This Row],[Current_Inventory]])</f>
        <v>0</v>
      </c>
      <c r="O30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71" s="8">
        <f>Inventory[[#This Row],[Current_Inventory]]*Inventory[[#This Row],[Unit_Cost]]</f>
        <v>851680.27999999991</v>
      </c>
      <c r="Q3071" t="str">
        <f>IF(Inventory[[#This Row],[Stockout_Risk_Score]] &gt;= 0.8, "Critical",
   IF(Inventory[[#This Row],[Stockout_Risk_Score]] &gt;= 0.6, "High",
      IF(Inventory[[#This Row],[Stockout_Risk_Score]] &gt;= 0.3, "Medium", "Low")
   )
)</f>
        <v>Medium</v>
      </c>
      <c r="R3071">
        <f>Inventory[[#This Row],[Lead_Time_Days]]*0.8</f>
        <v>2.4000000000000004</v>
      </c>
      <c r="S3071">
        <f>MAX(0,Inventory[[#This Row],[Daily_Demand]]*Inventory[[#This Row],[Adj_Lead_Time]]+Inventory[[#This Row],[Safety_Stock]]-Inventory[[#This Row],[Current_Inventory]])</f>
        <v>0</v>
      </c>
    </row>
    <row r="3072" spans="1:19" x14ac:dyDescent="0.25">
      <c r="A3072">
        <v>3071</v>
      </c>
      <c r="B3072" t="s">
        <v>3093</v>
      </c>
      <c r="C3072" s="4" t="s">
        <v>26</v>
      </c>
      <c r="D3072" t="s">
        <v>18</v>
      </c>
      <c r="E3072" s="4">
        <v>41</v>
      </c>
      <c r="F3072" s="4">
        <v>3</v>
      </c>
      <c r="G3072" s="4">
        <v>627</v>
      </c>
      <c r="H3072" s="4">
        <v>280</v>
      </c>
      <c r="I3072" s="4">
        <v>84</v>
      </c>
      <c r="J3072" s="6">
        <v>239.36</v>
      </c>
      <c r="K3072" s="4">
        <v>0.76600000000000001</v>
      </c>
      <c r="L3072" s="4" t="s">
        <v>27</v>
      </c>
      <c r="M3072" s="4">
        <f>Inventory[[#This Row],[Daily_Demand]]*Inventory[[#This Row],[Lead_Time_Days]]</f>
        <v>123</v>
      </c>
      <c r="N3072" s="4">
        <f>MAX(0, Inventory[[#This Row],[Demand_Duration_Lead_time]]+Inventory[[#This Row],[Safety_Stock]]-Inventory[[#This Row],[Current_Inventory]])</f>
        <v>0</v>
      </c>
      <c r="O30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72" s="8">
        <f>Inventory[[#This Row],[Current_Inventory]]*Inventory[[#This Row],[Unit_Cost]]</f>
        <v>150078.72</v>
      </c>
      <c r="Q3072" t="str">
        <f>IF(Inventory[[#This Row],[Stockout_Risk_Score]] &gt;= 0.8, "Critical",
   IF(Inventory[[#This Row],[Stockout_Risk_Score]] &gt;= 0.6, "High",
      IF(Inventory[[#This Row],[Stockout_Risk_Score]] &gt;= 0.3, "Medium", "Low")
   )
)</f>
        <v>High</v>
      </c>
      <c r="R3072">
        <f>Inventory[[#This Row],[Lead_Time_Days]]*0.8</f>
        <v>2.4000000000000004</v>
      </c>
      <c r="S3072">
        <f>MAX(0,Inventory[[#This Row],[Daily_Demand]]*Inventory[[#This Row],[Adj_Lead_Time]]+Inventory[[#This Row],[Safety_Stock]]-Inventory[[#This Row],[Current_Inventory]])</f>
        <v>0</v>
      </c>
    </row>
    <row r="3073" spans="1:19" x14ac:dyDescent="0.25">
      <c r="A3073">
        <v>3072</v>
      </c>
      <c r="B3073" t="s">
        <v>3094</v>
      </c>
      <c r="C3073" s="4" t="s">
        <v>13</v>
      </c>
      <c r="D3073" t="s">
        <v>14</v>
      </c>
      <c r="E3073" s="4">
        <v>125</v>
      </c>
      <c r="F3073" s="4">
        <v>14</v>
      </c>
      <c r="G3073" s="4">
        <v>676</v>
      </c>
      <c r="H3073" s="4">
        <v>58</v>
      </c>
      <c r="I3073" s="4">
        <v>195</v>
      </c>
      <c r="J3073" s="6">
        <v>1165.43</v>
      </c>
      <c r="K3073" s="4">
        <v>2.1999999999999999E-2</v>
      </c>
      <c r="L3073" s="4" t="s">
        <v>19</v>
      </c>
      <c r="M3073" s="4">
        <f>Inventory[[#This Row],[Daily_Demand]]*Inventory[[#This Row],[Lead_Time_Days]]</f>
        <v>1750</v>
      </c>
      <c r="N3073" s="4">
        <f>MAX(0, Inventory[[#This Row],[Demand_Duration_Lead_time]]+Inventory[[#This Row],[Safety_Stock]]-Inventory[[#This Row],[Current_Inventory]])</f>
        <v>1132</v>
      </c>
      <c r="O30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73" s="8">
        <f>Inventory[[#This Row],[Current_Inventory]]*Inventory[[#This Row],[Unit_Cost]]</f>
        <v>787830.68</v>
      </c>
      <c r="Q3073" t="str">
        <f>IF(Inventory[[#This Row],[Stockout_Risk_Score]] &gt;= 0.8, "Critical",
   IF(Inventory[[#This Row],[Stockout_Risk_Score]] &gt;= 0.6, "High",
      IF(Inventory[[#This Row],[Stockout_Risk_Score]] &gt;= 0.3, "Medium", "Low")
   )
)</f>
        <v>Low</v>
      </c>
      <c r="R3073">
        <f>Inventory[[#This Row],[Lead_Time_Days]]*0.8</f>
        <v>11.200000000000001</v>
      </c>
      <c r="S3073">
        <f>MAX(0,Inventory[[#This Row],[Daily_Demand]]*Inventory[[#This Row],[Adj_Lead_Time]]+Inventory[[#This Row],[Safety_Stock]]-Inventory[[#This Row],[Current_Inventory]])</f>
        <v>782.00000000000023</v>
      </c>
    </row>
    <row r="3074" spans="1:19" x14ac:dyDescent="0.25">
      <c r="A3074">
        <v>3073</v>
      </c>
      <c r="B3074" t="s">
        <v>3095</v>
      </c>
      <c r="C3074" s="4" t="s">
        <v>17</v>
      </c>
      <c r="D3074" t="s">
        <v>22</v>
      </c>
      <c r="E3074" s="4">
        <v>74</v>
      </c>
      <c r="F3074" s="4">
        <v>7</v>
      </c>
      <c r="G3074" s="4">
        <v>564</v>
      </c>
      <c r="H3074" s="4">
        <v>248</v>
      </c>
      <c r="I3074" s="4">
        <v>232</v>
      </c>
      <c r="J3074" s="6">
        <v>1639.21</v>
      </c>
      <c r="K3074" s="4">
        <v>0.113</v>
      </c>
      <c r="L3074" s="4" t="s">
        <v>15</v>
      </c>
      <c r="M3074" s="4">
        <f>Inventory[[#This Row],[Daily_Demand]]*Inventory[[#This Row],[Lead_Time_Days]]</f>
        <v>518</v>
      </c>
      <c r="N3074" s="4">
        <f>MAX(0, Inventory[[#This Row],[Demand_Duration_Lead_time]]+Inventory[[#This Row],[Safety_Stock]]-Inventory[[#This Row],[Current_Inventory]])</f>
        <v>202</v>
      </c>
      <c r="O30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74" s="8">
        <f>Inventory[[#This Row],[Current_Inventory]]*Inventory[[#This Row],[Unit_Cost]]</f>
        <v>924514.44000000006</v>
      </c>
      <c r="Q3074" t="str">
        <f>IF(Inventory[[#This Row],[Stockout_Risk_Score]] &gt;= 0.8, "Critical",
   IF(Inventory[[#This Row],[Stockout_Risk_Score]] &gt;= 0.6, "High",
      IF(Inventory[[#This Row],[Stockout_Risk_Score]] &gt;= 0.3, "Medium", "Low")
   )
)</f>
        <v>Low</v>
      </c>
      <c r="R3074">
        <f>Inventory[[#This Row],[Lead_Time_Days]]*0.8</f>
        <v>5.6000000000000005</v>
      </c>
      <c r="S3074">
        <f>MAX(0,Inventory[[#This Row],[Daily_Demand]]*Inventory[[#This Row],[Adj_Lead_Time]]+Inventory[[#This Row],[Safety_Stock]]-Inventory[[#This Row],[Current_Inventory]])</f>
        <v>98.400000000000091</v>
      </c>
    </row>
    <row r="3075" spans="1:19" x14ac:dyDescent="0.25">
      <c r="A3075">
        <v>3074</v>
      </c>
      <c r="B3075" t="s">
        <v>3096</v>
      </c>
      <c r="C3075" s="4" t="s">
        <v>21</v>
      </c>
      <c r="D3075" t="s">
        <v>14</v>
      </c>
      <c r="E3075" s="4">
        <v>158</v>
      </c>
      <c r="F3075" s="4">
        <v>12</v>
      </c>
      <c r="G3075" s="4">
        <v>305</v>
      </c>
      <c r="H3075" s="4">
        <v>224</v>
      </c>
      <c r="I3075" s="4">
        <v>127</v>
      </c>
      <c r="J3075" s="6">
        <v>1098.69</v>
      </c>
      <c r="K3075" s="4">
        <v>0.72</v>
      </c>
      <c r="L3075" s="4" t="s">
        <v>27</v>
      </c>
      <c r="M3075" s="4">
        <f>Inventory[[#This Row],[Daily_Demand]]*Inventory[[#This Row],[Lead_Time_Days]]</f>
        <v>1896</v>
      </c>
      <c r="N3075" s="4">
        <f>MAX(0, Inventory[[#This Row],[Demand_Duration_Lead_time]]+Inventory[[#This Row],[Safety_Stock]]-Inventory[[#This Row],[Current_Inventory]])</f>
        <v>1815</v>
      </c>
      <c r="O30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75" s="8">
        <f>Inventory[[#This Row],[Current_Inventory]]*Inventory[[#This Row],[Unit_Cost]]</f>
        <v>335100.45</v>
      </c>
      <c r="Q3075" t="str">
        <f>IF(Inventory[[#This Row],[Stockout_Risk_Score]] &gt;= 0.8, "Critical",
   IF(Inventory[[#This Row],[Stockout_Risk_Score]] &gt;= 0.6, "High",
      IF(Inventory[[#This Row],[Stockout_Risk_Score]] &gt;= 0.3, "Medium", "Low")
   )
)</f>
        <v>High</v>
      </c>
      <c r="R3075">
        <f>Inventory[[#This Row],[Lead_Time_Days]]*0.8</f>
        <v>9.6000000000000014</v>
      </c>
      <c r="S3075">
        <f>MAX(0,Inventory[[#This Row],[Daily_Demand]]*Inventory[[#This Row],[Adj_Lead_Time]]+Inventory[[#This Row],[Safety_Stock]]-Inventory[[#This Row],[Current_Inventory]])</f>
        <v>1435.8000000000002</v>
      </c>
    </row>
    <row r="3076" spans="1:19" x14ac:dyDescent="0.25">
      <c r="A3076">
        <v>3075</v>
      </c>
      <c r="B3076" t="s">
        <v>3097</v>
      </c>
      <c r="C3076" s="4" t="s">
        <v>13</v>
      </c>
      <c r="D3076" t="s">
        <v>18</v>
      </c>
      <c r="E3076" s="4">
        <v>134</v>
      </c>
      <c r="F3076" s="4">
        <v>8</v>
      </c>
      <c r="G3076" s="4">
        <v>24</v>
      </c>
      <c r="H3076" s="4">
        <v>289</v>
      </c>
      <c r="I3076" s="4">
        <v>357</v>
      </c>
      <c r="J3076" s="6">
        <v>1750.5</v>
      </c>
      <c r="K3076" s="4">
        <v>0.59399999999999997</v>
      </c>
      <c r="L3076" s="4" t="s">
        <v>15</v>
      </c>
      <c r="M3076" s="4">
        <f>Inventory[[#This Row],[Daily_Demand]]*Inventory[[#This Row],[Lead_Time_Days]]</f>
        <v>1072</v>
      </c>
      <c r="N3076" s="4">
        <f>MAX(0, Inventory[[#This Row],[Demand_Duration_Lead_time]]+Inventory[[#This Row],[Safety_Stock]]-Inventory[[#This Row],[Current_Inventory]])</f>
        <v>1337</v>
      </c>
      <c r="O30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76" s="8">
        <f>Inventory[[#This Row],[Current_Inventory]]*Inventory[[#This Row],[Unit_Cost]]</f>
        <v>42012</v>
      </c>
      <c r="Q3076" t="str">
        <f>IF(Inventory[[#This Row],[Stockout_Risk_Score]] &gt;= 0.8, "Critical",
   IF(Inventory[[#This Row],[Stockout_Risk_Score]] &gt;= 0.6, "High",
      IF(Inventory[[#This Row],[Stockout_Risk_Score]] &gt;= 0.3, "Medium", "Low")
   )
)</f>
        <v>Medium</v>
      </c>
      <c r="R3076">
        <f>Inventory[[#This Row],[Lead_Time_Days]]*0.8</f>
        <v>6.4</v>
      </c>
      <c r="S3076">
        <f>MAX(0,Inventory[[#This Row],[Daily_Demand]]*Inventory[[#This Row],[Adj_Lead_Time]]+Inventory[[#This Row],[Safety_Stock]]-Inventory[[#This Row],[Current_Inventory]])</f>
        <v>1122.5999999999999</v>
      </c>
    </row>
    <row r="3077" spans="1:19" x14ac:dyDescent="0.25">
      <c r="A3077">
        <v>3076</v>
      </c>
      <c r="B3077" t="s">
        <v>3098</v>
      </c>
      <c r="C3077" s="4" t="s">
        <v>26</v>
      </c>
      <c r="D3077" t="s">
        <v>18</v>
      </c>
      <c r="E3077" s="4">
        <v>63</v>
      </c>
      <c r="F3077" s="4">
        <v>3</v>
      </c>
      <c r="G3077" s="4">
        <v>137</v>
      </c>
      <c r="H3077" s="4">
        <v>86</v>
      </c>
      <c r="I3077" s="4">
        <v>302</v>
      </c>
      <c r="J3077" s="6">
        <v>1613.26</v>
      </c>
      <c r="K3077" s="4">
        <v>0.71499999999999997</v>
      </c>
      <c r="L3077" s="4" t="s">
        <v>27</v>
      </c>
      <c r="M3077" s="4">
        <f>Inventory[[#This Row],[Daily_Demand]]*Inventory[[#This Row],[Lead_Time_Days]]</f>
        <v>189</v>
      </c>
      <c r="N3077" s="4">
        <f>MAX(0, Inventory[[#This Row],[Demand_Duration_Lead_time]]+Inventory[[#This Row],[Safety_Stock]]-Inventory[[#This Row],[Current_Inventory]])</f>
        <v>138</v>
      </c>
      <c r="O30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77" s="8">
        <f>Inventory[[#This Row],[Current_Inventory]]*Inventory[[#This Row],[Unit_Cost]]</f>
        <v>221016.62</v>
      </c>
      <c r="Q3077" t="str">
        <f>IF(Inventory[[#This Row],[Stockout_Risk_Score]] &gt;= 0.8, "Critical",
   IF(Inventory[[#This Row],[Stockout_Risk_Score]] &gt;= 0.6, "High",
      IF(Inventory[[#This Row],[Stockout_Risk_Score]] &gt;= 0.3, "Medium", "Low")
   )
)</f>
        <v>High</v>
      </c>
      <c r="R3077">
        <f>Inventory[[#This Row],[Lead_Time_Days]]*0.8</f>
        <v>2.4000000000000004</v>
      </c>
      <c r="S3077">
        <f>MAX(0,Inventory[[#This Row],[Daily_Demand]]*Inventory[[#This Row],[Adj_Lead_Time]]+Inventory[[#This Row],[Safety_Stock]]-Inventory[[#This Row],[Current_Inventory]])</f>
        <v>100.20000000000002</v>
      </c>
    </row>
    <row r="3078" spans="1:19" x14ac:dyDescent="0.25">
      <c r="A3078">
        <v>3077</v>
      </c>
      <c r="B3078" t="s">
        <v>3099</v>
      </c>
      <c r="C3078" s="4" t="s">
        <v>13</v>
      </c>
      <c r="D3078" t="s">
        <v>14</v>
      </c>
      <c r="E3078" s="4">
        <v>122</v>
      </c>
      <c r="F3078" s="4">
        <v>6</v>
      </c>
      <c r="G3078" s="4">
        <v>671</v>
      </c>
      <c r="H3078" s="4">
        <v>160</v>
      </c>
      <c r="I3078" s="4">
        <v>377</v>
      </c>
      <c r="J3078" s="6">
        <v>589.27</v>
      </c>
      <c r="K3078" s="4">
        <v>0.23</v>
      </c>
      <c r="L3078" s="4" t="s">
        <v>15</v>
      </c>
      <c r="M3078" s="4">
        <f>Inventory[[#This Row],[Daily_Demand]]*Inventory[[#This Row],[Lead_Time_Days]]</f>
        <v>732</v>
      </c>
      <c r="N3078" s="4">
        <f>MAX(0, Inventory[[#This Row],[Demand_Duration_Lead_time]]+Inventory[[#This Row],[Safety_Stock]]-Inventory[[#This Row],[Current_Inventory]])</f>
        <v>221</v>
      </c>
      <c r="O30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78" s="8">
        <f>Inventory[[#This Row],[Current_Inventory]]*Inventory[[#This Row],[Unit_Cost]]</f>
        <v>395400.17</v>
      </c>
      <c r="Q3078" t="str">
        <f>IF(Inventory[[#This Row],[Stockout_Risk_Score]] &gt;= 0.8, "Critical",
   IF(Inventory[[#This Row],[Stockout_Risk_Score]] &gt;= 0.6, "High",
      IF(Inventory[[#This Row],[Stockout_Risk_Score]] &gt;= 0.3, "Medium", "Low")
   )
)</f>
        <v>Low</v>
      </c>
      <c r="R3078">
        <f>Inventory[[#This Row],[Lead_Time_Days]]*0.8</f>
        <v>4.8000000000000007</v>
      </c>
      <c r="S3078">
        <f>MAX(0,Inventory[[#This Row],[Daily_Demand]]*Inventory[[#This Row],[Adj_Lead_Time]]+Inventory[[#This Row],[Safety_Stock]]-Inventory[[#This Row],[Current_Inventory]])</f>
        <v>74.600000000000136</v>
      </c>
    </row>
    <row r="3079" spans="1:19" x14ac:dyDescent="0.25">
      <c r="A3079">
        <v>3078</v>
      </c>
      <c r="B3079" t="s">
        <v>3100</v>
      </c>
      <c r="C3079" s="4" t="s">
        <v>41</v>
      </c>
      <c r="D3079" t="s">
        <v>18</v>
      </c>
      <c r="E3079" s="4">
        <v>137</v>
      </c>
      <c r="F3079" s="4">
        <v>7</v>
      </c>
      <c r="G3079" s="4">
        <v>249</v>
      </c>
      <c r="H3079" s="4">
        <v>166</v>
      </c>
      <c r="I3079" s="4">
        <v>285</v>
      </c>
      <c r="J3079" s="6">
        <v>1278.7</v>
      </c>
      <c r="K3079" s="4">
        <v>0.80400000000000005</v>
      </c>
      <c r="L3079" s="4" t="s">
        <v>27</v>
      </c>
      <c r="M3079" s="4">
        <f>Inventory[[#This Row],[Daily_Demand]]*Inventory[[#This Row],[Lead_Time_Days]]</f>
        <v>959</v>
      </c>
      <c r="N3079" s="4">
        <f>MAX(0, Inventory[[#This Row],[Demand_Duration_Lead_time]]+Inventory[[#This Row],[Safety_Stock]]-Inventory[[#This Row],[Current_Inventory]])</f>
        <v>876</v>
      </c>
      <c r="O30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79" s="8">
        <f>Inventory[[#This Row],[Current_Inventory]]*Inventory[[#This Row],[Unit_Cost]]</f>
        <v>318396.3</v>
      </c>
      <c r="Q3079" t="str">
        <f>IF(Inventory[[#This Row],[Stockout_Risk_Score]] &gt;= 0.8, "Critical",
   IF(Inventory[[#This Row],[Stockout_Risk_Score]] &gt;= 0.6, "High",
      IF(Inventory[[#This Row],[Stockout_Risk_Score]] &gt;= 0.3, "Medium", "Low")
   )
)</f>
        <v>Critical</v>
      </c>
      <c r="R3079">
        <f>Inventory[[#This Row],[Lead_Time_Days]]*0.8</f>
        <v>5.6000000000000005</v>
      </c>
      <c r="S3079">
        <f>MAX(0,Inventory[[#This Row],[Daily_Demand]]*Inventory[[#This Row],[Adj_Lead_Time]]+Inventory[[#This Row],[Safety_Stock]]-Inventory[[#This Row],[Current_Inventory]])</f>
        <v>684.2</v>
      </c>
    </row>
    <row r="3080" spans="1:19" x14ac:dyDescent="0.25">
      <c r="A3080">
        <v>3079</v>
      </c>
      <c r="B3080" t="s">
        <v>3101</v>
      </c>
      <c r="C3080" s="4" t="s">
        <v>41</v>
      </c>
      <c r="D3080" t="s">
        <v>22</v>
      </c>
      <c r="E3080" s="4">
        <v>41</v>
      </c>
      <c r="F3080" s="4">
        <v>5</v>
      </c>
      <c r="G3080" s="4">
        <v>179</v>
      </c>
      <c r="H3080" s="4">
        <v>207</v>
      </c>
      <c r="I3080" s="4">
        <v>371</v>
      </c>
      <c r="J3080" s="6">
        <v>64.45</v>
      </c>
      <c r="K3080" s="4">
        <v>0.48</v>
      </c>
      <c r="L3080" s="4" t="s">
        <v>27</v>
      </c>
      <c r="M3080" s="4">
        <f>Inventory[[#This Row],[Daily_Demand]]*Inventory[[#This Row],[Lead_Time_Days]]</f>
        <v>205</v>
      </c>
      <c r="N3080" s="4">
        <f>MAX(0, Inventory[[#This Row],[Demand_Duration_Lead_time]]+Inventory[[#This Row],[Safety_Stock]]-Inventory[[#This Row],[Current_Inventory]])</f>
        <v>233</v>
      </c>
      <c r="O30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80" s="8">
        <f>Inventory[[#This Row],[Current_Inventory]]*Inventory[[#This Row],[Unit_Cost]]</f>
        <v>11536.550000000001</v>
      </c>
      <c r="Q3080" t="str">
        <f>IF(Inventory[[#This Row],[Stockout_Risk_Score]] &gt;= 0.8, "Critical",
   IF(Inventory[[#This Row],[Stockout_Risk_Score]] &gt;= 0.6, "High",
      IF(Inventory[[#This Row],[Stockout_Risk_Score]] &gt;= 0.3, "Medium", "Low")
   )
)</f>
        <v>Medium</v>
      </c>
      <c r="R3080">
        <f>Inventory[[#This Row],[Lead_Time_Days]]*0.8</f>
        <v>4</v>
      </c>
      <c r="S3080">
        <f>MAX(0,Inventory[[#This Row],[Daily_Demand]]*Inventory[[#This Row],[Adj_Lead_Time]]+Inventory[[#This Row],[Safety_Stock]]-Inventory[[#This Row],[Current_Inventory]])</f>
        <v>192</v>
      </c>
    </row>
    <row r="3081" spans="1:19" x14ac:dyDescent="0.25">
      <c r="A3081">
        <v>3080</v>
      </c>
      <c r="B3081" t="s">
        <v>3102</v>
      </c>
      <c r="C3081" s="4" t="s">
        <v>17</v>
      </c>
      <c r="D3081" t="s">
        <v>22</v>
      </c>
      <c r="E3081" s="4">
        <v>35</v>
      </c>
      <c r="F3081" s="4">
        <v>2</v>
      </c>
      <c r="G3081" s="4">
        <v>313</v>
      </c>
      <c r="H3081" s="4">
        <v>296</v>
      </c>
      <c r="I3081" s="4">
        <v>386</v>
      </c>
      <c r="J3081" s="6">
        <v>822.28</v>
      </c>
      <c r="K3081" s="4">
        <v>0.61</v>
      </c>
      <c r="L3081" s="4" t="s">
        <v>19</v>
      </c>
      <c r="M3081" s="4">
        <f>Inventory[[#This Row],[Daily_Demand]]*Inventory[[#This Row],[Lead_Time_Days]]</f>
        <v>70</v>
      </c>
      <c r="N3081" s="4">
        <f>MAX(0, Inventory[[#This Row],[Demand_Duration_Lead_time]]+Inventory[[#This Row],[Safety_Stock]]-Inventory[[#This Row],[Current_Inventory]])</f>
        <v>53</v>
      </c>
      <c r="O30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81" s="8">
        <f>Inventory[[#This Row],[Current_Inventory]]*Inventory[[#This Row],[Unit_Cost]]</f>
        <v>257373.63999999998</v>
      </c>
      <c r="Q3081" t="str">
        <f>IF(Inventory[[#This Row],[Stockout_Risk_Score]] &gt;= 0.8, "Critical",
   IF(Inventory[[#This Row],[Stockout_Risk_Score]] &gt;= 0.6, "High",
      IF(Inventory[[#This Row],[Stockout_Risk_Score]] &gt;= 0.3, "Medium", "Low")
   )
)</f>
        <v>High</v>
      </c>
      <c r="R3081">
        <f>Inventory[[#This Row],[Lead_Time_Days]]*0.8</f>
        <v>1.6</v>
      </c>
      <c r="S3081">
        <f>MAX(0,Inventory[[#This Row],[Daily_Demand]]*Inventory[[#This Row],[Adj_Lead_Time]]+Inventory[[#This Row],[Safety_Stock]]-Inventory[[#This Row],[Current_Inventory]])</f>
        <v>39</v>
      </c>
    </row>
    <row r="3082" spans="1:19" x14ac:dyDescent="0.25">
      <c r="A3082">
        <v>3081</v>
      </c>
      <c r="B3082" t="s">
        <v>3103</v>
      </c>
      <c r="C3082" s="4" t="s">
        <v>17</v>
      </c>
      <c r="D3082" t="s">
        <v>18</v>
      </c>
      <c r="E3082" s="4">
        <v>103</v>
      </c>
      <c r="F3082" s="4">
        <v>4</v>
      </c>
      <c r="G3082" s="4">
        <v>780</v>
      </c>
      <c r="H3082" s="4">
        <v>33</v>
      </c>
      <c r="I3082" s="4">
        <v>126</v>
      </c>
      <c r="J3082" s="6">
        <v>514.02</v>
      </c>
      <c r="K3082" s="4">
        <v>9.1999999999999998E-2</v>
      </c>
      <c r="L3082" s="4" t="s">
        <v>15</v>
      </c>
      <c r="M3082" s="4">
        <f>Inventory[[#This Row],[Daily_Demand]]*Inventory[[#This Row],[Lead_Time_Days]]</f>
        <v>412</v>
      </c>
      <c r="N3082" s="4">
        <f>MAX(0, Inventory[[#This Row],[Demand_Duration_Lead_time]]+Inventory[[#This Row],[Safety_Stock]]-Inventory[[#This Row],[Current_Inventory]])</f>
        <v>0</v>
      </c>
      <c r="O30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82" s="8">
        <f>Inventory[[#This Row],[Current_Inventory]]*Inventory[[#This Row],[Unit_Cost]]</f>
        <v>400935.6</v>
      </c>
      <c r="Q3082" t="str">
        <f>IF(Inventory[[#This Row],[Stockout_Risk_Score]] &gt;= 0.8, "Critical",
   IF(Inventory[[#This Row],[Stockout_Risk_Score]] &gt;= 0.6, "High",
      IF(Inventory[[#This Row],[Stockout_Risk_Score]] &gt;= 0.3, "Medium", "Low")
   )
)</f>
        <v>Low</v>
      </c>
      <c r="R3082">
        <f>Inventory[[#This Row],[Lead_Time_Days]]*0.8</f>
        <v>3.2</v>
      </c>
      <c r="S3082">
        <f>MAX(0,Inventory[[#This Row],[Daily_Demand]]*Inventory[[#This Row],[Adj_Lead_Time]]+Inventory[[#This Row],[Safety_Stock]]-Inventory[[#This Row],[Current_Inventory]])</f>
        <v>0</v>
      </c>
    </row>
    <row r="3083" spans="1:19" x14ac:dyDescent="0.25">
      <c r="A3083">
        <v>3082</v>
      </c>
      <c r="B3083" t="s">
        <v>3104</v>
      </c>
      <c r="C3083" s="4" t="s">
        <v>21</v>
      </c>
      <c r="D3083" t="s">
        <v>22</v>
      </c>
      <c r="E3083" s="4">
        <v>98</v>
      </c>
      <c r="F3083" s="4">
        <v>11</v>
      </c>
      <c r="G3083" s="4">
        <v>205</v>
      </c>
      <c r="H3083" s="4">
        <v>18</v>
      </c>
      <c r="I3083" s="4">
        <v>122</v>
      </c>
      <c r="J3083" s="6">
        <v>1877.38</v>
      </c>
      <c r="K3083" s="4">
        <v>0.20499999999999999</v>
      </c>
      <c r="L3083" s="4" t="s">
        <v>19</v>
      </c>
      <c r="M3083" s="4">
        <f>Inventory[[#This Row],[Daily_Demand]]*Inventory[[#This Row],[Lead_Time_Days]]</f>
        <v>1078</v>
      </c>
      <c r="N3083" s="4">
        <f>MAX(0, Inventory[[#This Row],[Demand_Duration_Lead_time]]+Inventory[[#This Row],[Safety_Stock]]-Inventory[[#This Row],[Current_Inventory]])</f>
        <v>891</v>
      </c>
      <c r="O30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83" s="8">
        <f>Inventory[[#This Row],[Current_Inventory]]*Inventory[[#This Row],[Unit_Cost]]</f>
        <v>384862.9</v>
      </c>
      <c r="Q3083" t="str">
        <f>IF(Inventory[[#This Row],[Stockout_Risk_Score]] &gt;= 0.8, "Critical",
   IF(Inventory[[#This Row],[Stockout_Risk_Score]] &gt;= 0.6, "High",
      IF(Inventory[[#This Row],[Stockout_Risk_Score]] &gt;= 0.3, "Medium", "Low")
   )
)</f>
        <v>Low</v>
      </c>
      <c r="R3083">
        <f>Inventory[[#This Row],[Lead_Time_Days]]*0.8</f>
        <v>8.8000000000000007</v>
      </c>
      <c r="S3083">
        <f>MAX(0,Inventory[[#This Row],[Daily_Demand]]*Inventory[[#This Row],[Adj_Lead_Time]]+Inventory[[#This Row],[Safety_Stock]]-Inventory[[#This Row],[Current_Inventory]])</f>
        <v>675.40000000000009</v>
      </c>
    </row>
    <row r="3084" spans="1:19" x14ac:dyDescent="0.25">
      <c r="A3084">
        <v>3083</v>
      </c>
      <c r="B3084" t="s">
        <v>3105</v>
      </c>
      <c r="C3084" s="4" t="s">
        <v>13</v>
      </c>
      <c r="D3084" t="s">
        <v>22</v>
      </c>
      <c r="E3084" s="4">
        <v>180</v>
      </c>
      <c r="F3084" s="4">
        <v>10</v>
      </c>
      <c r="G3084" s="4">
        <v>571</v>
      </c>
      <c r="H3084" s="4">
        <v>141</v>
      </c>
      <c r="I3084" s="4">
        <v>76</v>
      </c>
      <c r="J3084" s="6">
        <v>840.51</v>
      </c>
      <c r="K3084" s="4">
        <v>0.77300000000000002</v>
      </c>
      <c r="L3084" s="4" t="s">
        <v>27</v>
      </c>
      <c r="M3084" s="4">
        <f>Inventory[[#This Row],[Daily_Demand]]*Inventory[[#This Row],[Lead_Time_Days]]</f>
        <v>1800</v>
      </c>
      <c r="N3084" s="4">
        <f>MAX(0, Inventory[[#This Row],[Demand_Duration_Lead_time]]+Inventory[[#This Row],[Safety_Stock]]-Inventory[[#This Row],[Current_Inventory]])</f>
        <v>1370</v>
      </c>
      <c r="O30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84" s="8">
        <f>Inventory[[#This Row],[Current_Inventory]]*Inventory[[#This Row],[Unit_Cost]]</f>
        <v>479931.21</v>
      </c>
      <c r="Q3084" t="str">
        <f>IF(Inventory[[#This Row],[Stockout_Risk_Score]] &gt;= 0.8, "Critical",
   IF(Inventory[[#This Row],[Stockout_Risk_Score]] &gt;= 0.6, "High",
      IF(Inventory[[#This Row],[Stockout_Risk_Score]] &gt;= 0.3, "Medium", "Low")
   )
)</f>
        <v>High</v>
      </c>
      <c r="R3084">
        <f>Inventory[[#This Row],[Lead_Time_Days]]*0.8</f>
        <v>8</v>
      </c>
      <c r="S3084">
        <f>MAX(0,Inventory[[#This Row],[Daily_Demand]]*Inventory[[#This Row],[Adj_Lead_Time]]+Inventory[[#This Row],[Safety_Stock]]-Inventory[[#This Row],[Current_Inventory]])</f>
        <v>1010</v>
      </c>
    </row>
    <row r="3085" spans="1:19" x14ac:dyDescent="0.25">
      <c r="A3085">
        <v>3084</v>
      </c>
      <c r="B3085" t="s">
        <v>3106</v>
      </c>
      <c r="C3085" s="4" t="s">
        <v>41</v>
      </c>
      <c r="D3085" t="s">
        <v>14</v>
      </c>
      <c r="E3085" s="4">
        <v>10</v>
      </c>
      <c r="F3085" s="4">
        <v>14</v>
      </c>
      <c r="G3085" s="4">
        <v>243</v>
      </c>
      <c r="H3085" s="4">
        <v>86</v>
      </c>
      <c r="I3085" s="4">
        <v>87</v>
      </c>
      <c r="J3085" s="6">
        <v>1325.43</v>
      </c>
      <c r="K3085" s="4">
        <v>0.224</v>
      </c>
      <c r="L3085" s="4" t="s">
        <v>19</v>
      </c>
      <c r="M3085" s="4">
        <f>Inventory[[#This Row],[Daily_Demand]]*Inventory[[#This Row],[Lead_Time_Days]]</f>
        <v>140</v>
      </c>
      <c r="N3085" s="4">
        <f>MAX(0, Inventory[[#This Row],[Demand_Duration_Lead_time]]+Inventory[[#This Row],[Safety_Stock]]-Inventory[[#This Row],[Current_Inventory]])</f>
        <v>0</v>
      </c>
      <c r="O30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85" s="8">
        <f>Inventory[[#This Row],[Current_Inventory]]*Inventory[[#This Row],[Unit_Cost]]</f>
        <v>322079.49</v>
      </c>
      <c r="Q3085" t="str">
        <f>IF(Inventory[[#This Row],[Stockout_Risk_Score]] &gt;= 0.8, "Critical",
   IF(Inventory[[#This Row],[Stockout_Risk_Score]] &gt;= 0.6, "High",
      IF(Inventory[[#This Row],[Stockout_Risk_Score]] &gt;= 0.3, "Medium", "Low")
   )
)</f>
        <v>Low</v>
      </c>
      <c r="R3085">
        <f>Inventory[[#This Row],[Lead_Time_Days]]*0.8</f>
        <v>11.200000000000001</v>
      </c>
      <c r="S3085">
        <f>MAX(0,Inventory[[#This Row],[Daily_Demand]]*Inventory[[#This Row],[Adj_Lead_Time]]+Inventory[[#This Row],[Safety_Stock]]-Inventory[[#This Row],[Current_Inventory]])</f>
        <v>0</v>
      </c>
    </row>
    <row r="3086" spans="1:19" x14ac:dyDescent="0.25">
      <c r="A3086">
        <v>3085</v>
      </c>
      <c r="B3086" t="s">
        <v>3107</v>
      </c>
      <c r="C3086" s="4" t="s">
        <v>17</v>
      </c>
      <c r="D3086" t="s">
        <v>22</v>
      </c>
      <c r="E3086" s="4">
        <v>19</v>
      </c>
      <c r="F3086" s="4">
        <v>7</v>
      </c>
      <c r="G3086" s="4">
        <v>171</v>
      </c>
      <c r="H3086" s="4">
        <v>235</v>
      </c>
      <c r="I3086" s="4">
        <v>303</v>
      </c>
      <c r="J3086" s="6">
        <v>1477.36</v>
      </c>
      <c r="K3086" s="4">
        <v>9.2999999999999999E-2</v>
      </c>
      <c r="L3086" s="4" t="s">
        <v>19</v>
      </c>
      <c r="M3086" s="4">
        <f>Inventory[[#This Row],[Daily_Demand]]*Inventory[[#This Row],[Lead_Time_Days]]</f>
        <v>133</v>
      </c>
      <c r="N3086" s="4">
        <f>MAX(0, Inventory[[#This Row],[Demand_Duration_Lead_time]]+Inventory[[#This Row],[Safety_Stock]]-Inventory[[#This Row],[Current_Inventory]])</f>
        <v>197</v>
      </c>
      <c r="O30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86" s="8">
        <f>Inventory[[#This Row],[Current_Inventory]]*Inventory[[#This Row],[Unit_Cost]]</f>
        <v>252628.55999999997</v>
      </c>
      <c r="Q3086" t="str">
        <f>IF(Inventory[[#This Row],[Stockout_Risk_Score]] &gt;= 0.8, "Critical",
   IF(Inventory[[#This Row],[Stockout_Risk_Score]] &gt;= 0.6, "High",
      IF(Inventory[[#This Row],[Stockout_Risk_Score]] &gt;= 0.3, "Medium", "Low")
   )
)</f>
        <v>Low</v>
      </c>
      <c r="R3086">
        <f>Inventory[[#This Row],[Lead_Time_Days]]*0.8</f>
        <v>5.6000000000000005</v>
      </c>
      <c r="S3086">
        <f>MAX(0,Inventory[[#This Row],[Daily_Demand]]*Inventory[[#This Row],[Adj_Lead_Time]]+Inventory[[#This Row],[Safety_Stock]]-Inventory[[#This Row],[Current_Inventory]])</f>
        <v>170.39999999999998</v>
      </c>
    </row>
    <row r="3087" spans="1:19" x14ac:dyDescent="0.25">
      <c r="A3087">
        <v>3086</v>
      </c>
      <c r="B3087" t="s">
        <v>3108</v>
      </c>
      <c r="C3087" s="4" t="s">
        <v>13</v>
      </c>
      <c r="D3087" t="s">
        <v>14</v>
      </c>
      <c r="E3087" s="4">
        <v>147</v>
      </c>
      <c r="F3087" s="4">
        <v>3</v>
      </c>
      <c r="G3087" s="4">
        <v>159</v>
      </c>
      <c r="H3087" s="4">
        <v>140</v>
      </c>
      <c r="I3087" s="4">
        <v>135</v>
      </c>
      <c r="J3087" s="6">
        <v>1557.76</v>
      </c>
      <c r="K3087" s="4">
        <v>0.59699999999999998</v>
      </c>
      <c r="L3087" s="4" t="s">
        <v>19</v>
      </c>
      <c r="M3087" s="4">
        <f>Inventory[[#This Row],[Daily_Demand]]*Inventory[[#This Row],[Lead_Time_Days]]</f>
        <v>441</v>
      </c>
      <c r="N3087" s="4">
        <f>MAX(0, Inventory[[#This Row],[Demand_Duration_Lead_time]]+Inventory[[#This Row],[Safety_Stock]]-Inventory[[#This Row],[Current_Inventory]])</f>
        <v>422</v>
      </c>
      <c r="O30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87" s="8">
        <f>Inventory[[#This Row],[Current_Inventory]]*Inventory[[#This Row],[Unit_Cost]]</f>
        <v>247683.84</v>
      </c>
      <c r="Q3087" t="str">
        <f>IF(Inventory[[#This Row],[Stockout_Risk_Score]] &gt;= 0.8, "Critical",
   IF(Inventory[[#This Row],[Stockout_Risk_Score]] &gt;= 0.6, "High",
      IF(Inventory[[#This Row],[Stockout_Risk_Score]] &gt;= 0.3, "Medium", "Low")
   )
)</f>
        <v>Medium</v>
      </c>
      <c r="R3087">
        <f>Inventory[[#This Row],[Lead_Time_Days]]*0.8</f>
        <v>2.4000000000000004</v>
      </c>
      <c r="S3087">
        <f>MAX(0,Inventory[[#This Row],[Daily_Demand]]*Inventory[[#This Row],[Adj_Lead_Time]]+Inventory[[#This Row],[Safety_Stock]]-Inventory[[#This Row],[Current_Inventory]])</f>
        <v>333.80000000000007</v>
      </c>
    </row>
    <row r="3088" spans="1:19" x14ac:dyDescent="0.25">
      <c r="A3088">
        <v>3087</v>
      </c>
      <c r="B3088" t="s">
        <v>3109</v>
      </c>
      <c r="C3088" s="4" t="s">
        <v>17</v>
      </c>
      <c r="D3088" t="s">
        <v>18</v>
      </c>
      <c r="E3088" s="4">
        <v>193</v>
      </c>
      <c r="F3088" s="4">
        <v>10</v>
      </c>
      <c r="G3088" s="4">
        <v>386</v>
      </c>
      <c r="H3088" s="4">
        <v>99</v>
      </c>
      <c r="I3088" s="4">
        <v>80</v>
      </c>
      <c r="J3088" s="6">
        <v>1484.76</v>
      </c>
      <c r="K3088" s="4">
        <v>0.54800000000000004</v>
      </c>
      <c r="L3088" s="4" t="s">
        <v>19</v>
      </c>
      <c r="M3088" s="4">
        <f>Inventory[[#This Row],[Daily_Demand]]*Inventory[[#This Row],[Lead_Time_Days]]</f>
        <v>1930</v>
      </c>
      <c r="N3088" s="4">
        <f>MAX(0, Inventory[[#This Row],[Demand_Duration_Lead_time]]+Inventory[[#This Row],[Safety_Stock]]-Inventory[[#This Row],[Current_Inventory]])</f>
        <v>1643</v>
      </c>
      <c r="O30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88" s="8">
        <f>Inventory[[#This Row],[Current_Inventory]]*Inventory[[#This Row],[Unit_Cost]]</f>
        <v>573117.36</v>
      </c>
      <c r="Q3088" t="str">
        <f>IF(Inventory[[#This Row],[Stockout_Risk_Score]] &gt;= 0.8, "Critical",
   IF(Inventory[[#This Row],[Stockout_Risk_Score]] &gt;= 0.6, "High",
      IF(Inventory[[#This Row],[Stockout_Risk_Score]] &gt;= 0.3, "Medium", "Low")
   )
)</f>
        <v>Medium</v>
      </c>
      <c r="R3088">
        <f>Inventory[[#This Row],[Lead_Time_Days]]*0.8</f>
        <v>8</v>
      </c>
      <c r="S3088">
        <f>MAX(0,Inventory[[#This Row],[Daily_Demand]]*Inventory[[#This Row],[Adj_Lead_Time]]+Inventory[[#This Row],[Safety_Stock]]-Inventory[[#This Row],[Current_Inventory]])</f>
        <v>1257</v>
      </c>
    </row>
    <row r="3089" spans="1:19" x14ac:dyDescent="0.25">
      <c r="A3089">
        <v>3088</v>
      </c>
      <c r="B3089" t="s">
        <v>3110</v>
      </c>
      <c r="C3089" s="4" t="s">
        <v>17</v>
      </c>
      <c r="D3089" t="s">
        <v>14</v>
      </c>
      <c r="E3089" s="4">
        <v>20</v>
      </c>
      <c r="F3089" s="4">
        <v>5</v>
      </c>
      <c r="G3089" s="4">
        <v>147</v>
      </c>
      <c r="H3089" s="4">
        <v>126</v>
      </c>
      <c r="I3089" s="4">
        <v>254</v>
      </c>
      <c r="J3089" s="6">
        <v>613.87</v>
      </c>
      <c r="K3089" s="4">
        <v>0.60799999999999998</v>
      </c>
      <c r="L3089" s="4" t="s">
        <v>15</v>
      </c>
      <c r="M3089" s="4">
        <f>Inventory[[#This Row],[Daily_Demand]]*Inventory[[#This Row],[Lead_Time_Days]]</f>
        <v>100</v>
      </c>
      <c r="N3089" s="4">
        <f>MAX(0, Inventory[[#This Row],[Demand_Duration_Lead_time]]+Inventory[[#This Row],[Safety_Stock]]-Inventory[[#This Row],[Current_Inventory]])</f>
        <v>79</v>
      </c>
      <c r="O30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89" s="8">
        <f>Inventory[[#This Row],[Current_Inventory]]*Inventory[[#This Row],[Unit_Cost]]</f>
        <v>90238.89</v>
      </c>
      <c r="Q3089" t="str">
        <f>IF(Inventory[[#This Row],[Stockout_Risk_Score]] &gt;= 0.8, "Critical",
   IF(Inventory[[#This Row],[Stockout_Risk_Score]] &gt;= 0.6, "High",
      IF(Inventory[[#This Row],[Stockout_Risk_Score]] &gt;= 0.3, "Medium", "Low")
   )
)</f>
        <v>High</v>
      </c>
      <c r="R3089">
        <f>Inventory[[#This Row],[Lead_Time_Days]]*0.8</f>
        <v>4</v>
      </c>
      <c r="S3089">
        <f>MAX(0,Inventory[[#This Row],[Daily_Demand]]*Inventory[[#This Row],[Adj_Lead_Time]]+Inventory[[#This Row],[Safety_Stock]]-Inventory[[#This Row],[Current_Inventory]])</f>
        <v>59</v>
      </c>
    </row>
    <row r="3090" spans="1:19" x14ac:dyDescent="0.25">
      <c r="A3090">
        <v>3089</v>
      </c>
      <c r="B3090" t="s">
        <v>3111</v>
      </c>
      <c r="C3090" s="4" t="s">
        <v>41</v>
      </c>
      <c r="D3090" t="s">
        <v>18</v>
      </c>
      <c r="E3090" s="4">
        <v>24</v>
      </c>
      <c r="F3090" s="4">
        <v>12</v>
      </c>
      <c r="G3090" s="4">
        <v>370</v>
      </c>
      <c r="H3090" s="4">
        <v>119</v>
      </c>
      <c r="I3090" s="4">
        <v>242</v>
      </c>
      <c r="J3090" s="6">
        <v>1387.83</v>
      </c>
      <c r="K3090" s="4">
        <v>0.61799999999999999</v>
      </c>
      <c r="L3090" s="4" t="s">
        <v>19</v>
      </c>
      <c r="M3090" s="4">
        <f>Inventory[[#This Row],[Daily_Demand]]*Inventory[[#This Row],[Lead_Time_Days]]</f>
        <v>288</v>
      </c>
      <c r="N3090" s="4">
        <f>MAX(0, Inventory[[#This Row],[Demand_Duration_Lead_time]]+Inventory[[#This Row],[Safety_Stock]]-Inventory[[#This Row],[Current_Inventory]])</f>
        <v>37</v>
      </c>
      <c r="O30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90" s="8">
        <f>Inventory[[#This Row],[Current_Inventory]]*Inventory[[#This Row],[Unit_Cost]]</f>
        <v>513497.1</v>
      </c>
      <c r="Q3090" t="str">
        <f>IF(Inventory[[#This Row],[Stockout_Risk_Score]] &gt;= 0.8, "Critical",
   IF(Inventory[[#This Row],[Stockout_Risk_Score]] &gt;= 0.6, "High",
      IF(Inventory[[#This Row],[Stockout_Risk_Score]] &gt;= 0.3, "Medium", "Low")
   )
)</f>
        <v>High</v>
      </c>
      <c r="R3090">
        <f>Inventory[[#This Row],[Lead_Time_Days]]*0.8</f>
        <v>9.6000000000000014</v>
      </c>
      <c r="S3090">
        <f>MAX(0,Inventory[[#This Row],[Daily_Demand]]*Inventory[[#This Row],[Adj_Lead_Time]]+Inventory[[#This Row],[Safety_Stock]]-Inventory[[#This Row],[Current_Inventory]])</f>
        <v>0</v>
      </c>
    </row>
    <row r="3091" spans="1:19" x14ac:dyDescent="0.25">
      <c r="A3091">
        <v>3090</v>
      </c>
      <c r="B3091" t="s">
        <v>3112</v>
      </c>
      <c r="C3091" s="4" t="s">
        <v>41</v>
      </c>
      <c r="D3091" t="s">
        <v>18</v>
      </c>
      <c r="E3091" s="4">
        <v>81</v>
      </c>
      <c r="F3091" s="4">
        <v>14</v>
      </c>
      <c r="G3091" s="4">
        <v>166</v>
      </c>
      <c r="H3091" s="4">
        <v>280</v>
      </c>
      <c r="I3091" s="4">
        <v>279</v>
      </c>
      <c r="J3091" s="6">
        <v>1120.57</v>
      </c>
      <c r="K3091" s="4">
        <v>0.5</v>
      </c>
      <c r="L3091" s="4" t="s">
        <v>27</v>
      </c>
      <c r="M3091" s="4">
        <f>Inventory[[#This Row],[Daily_Demand]]*Inventory[[#This Row],[Lead_Time_Days]]</f>
        <v>1134</v>
      </c>
      <c r="N3091" s="4">
        <f>MAX(0, Inventory[[#This Row],[Demand_Duration_Lead_time]]+Inventory[[#This Row],[Safety_Stock]]-Inventory[[#This Row],[Current_Inventory]])</f>
        <v>1248</v>
      </c>
      <c r="O30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91" s="8">
        <f>Inventory[[#This Row],[Current_Inventory]]*Inventory[[#This Row],[Unit_Cost]]</f>
        <v>186014.62</v>
      </c>
      <c r="Q3091" t="str">
        <f>IF(Inventory[[#This Row],[Stockout_Risk_Score]] &gt;= 0.8, "Critical",
   IF(Inventory[[#This Row],[Stockout_Risk_Score]] &gt;= 0.6, "High",
      IF(Inventory[[#This Row],[Stockout_Risk_Score]] &gt;= 0.3, "Medium", "Low")
   )
)</f>
        <v>Medium</v>
      </c>
      <c r="R3091">
        <f>Inventory[[#This Row],[Lead_Time_Days]]*0.8</f>
        <v>11.200000000000001</v>
      </c>
      <c r="S3091">
        <f>MAX(0,Inventory[[#This Row],[Daily_Demand]]*Inventory[[#This Row],[Adj_Lead_Time]]+Inventory[[#This Row],[Safety_Stock]]-Inventory[[#This Row],[Current_Inventory]])</f>
        <v>1021.2</v>
      </c>
    </row>
    <row r="3092" spans="1:19" x14ac:dyDescent="0.25">
      <c r="A3092">
        <v>3091</v>
      </c>
      <c r="B3092" t="s">
        <v>3113</v>
      </c>
      <c r="C3092" s="4" t="s">
        <v>17</v>
      </c>
      <c r="D3092" t="s">
        <v>18</v>
      </c>
      <c r="E3092" s="4">
        <v>48</v>
      </c>
      <c r="F3092" s="4">
        <v>9</v>
      </c>
      <c r="G3092" s="4">
        <v>304</v>
      </c>
      <c r="H3092" s="4">
        <v>236</v>
      </c>
      <c r="I3092" s="4">
        <v>230</v>
      </c>
      <c r="J3092" s="6">
        <v>1214.8800000000001</v>
      </c>
      <c r="K3092" s="4">
        <v>0.49399999999999999</v>
      </c>
      <c r="L3092" s="4" t="s">
        <v>27</v>
      </c>
      <c r="M3092" s="4">
        <f>Inventory[[#This Row],[Daily_Demand]]*Inventory[[#This Row],[Lead_Time_Days]]</f>
        <v>432</v>
      </c>
      <c r="N3092" s="4">
        <f>MAX(0, Inventory[[#This Row],[Demand_Duration_Lead_time]]+Inventory[[#This Row],[Safety_Stock]]-Inventory[[#This Row],[Current_Inventory]])</f>
        <v>364</v>
      </c>
      <c r="O30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92" s="8">
        <f>Inventory[[#This Row],[Current_Inventory]]*Inventory[[#This Row],[Unit_Cost]]</f>
        <v>369323.52000000002</v>
      </c>
      <c r="Q3092" t="str">
        <f>IF(Inventory[[#This Row],[Stockout_Risk_Score]] &gt;= 0.8, "Critical",
   IF(Inventory[[#This Row],[Stockout_Risk_Score]] &gt;= 0.6, "High",
      IF(Inventory[[#This Row],[Stockout_Risk_Score]] &gt;= 0.3, "Medium", "Low")
   )
)</f>
        <v>Medium</v>
      </c>
      <c r="R3092">
        <f>Inventory[[#This Row],[Lead_Time_Days]]*0.8</f>
        <v>7.2</v>
      </c>
      <c r="S3092">
        <f>MAX(0,Inventory[[#This Row],[Daily_Demand]]*Inventory[[#This Row],[Adj_Lead_Time]]+Inventory[[#This Row],[Safety_Stock]]-Inventory[[#This Row],[Current_Inventory]])</f>
        <v>277.60000000000002</v>
      </c>
    </row>
    <row r="3093" spans="1:19" x14ac:dyDescent="0.25">
      <c r="A3093">
        <v>3092</v>
      </c>
      <c r="B3093" t="s">
        <v>3114</v>
      </c>
      <c r="C3093" s="4" t="s">
        <v>26</v>
      </c>
      <c r="D3093" t="s">
        <v>18</v>
      </c>
      <c r="E3093" s="4">
        <v>174</v>
      </c>
      <c r="F3093" s="4">
        <v>11</v>
      </c>
      <c r="G3093" s="4">
        <v>488</v>
      </c>
      <c r="H3093" s="4">
        <v>253</v>
      </c>
      <c r="I3093" s="4">
        <v>294</v>
      </c>
      <c r="J3093" s="6">
        <v>51.59</v>
      </c>
      <c r="K3093" s="4">
        <v>0.92400000000000004</v>
      </c>
      <c r="L3093" s="4" t="s">
        <v>19</v>
      </c>
      <c r="M3093" s="4">
        <f>Inventory[[#This Row],[Daily_Demand]]*Inventory[[#This Row],[Lead_Time_Days]]</f>
        <v>1914</v>
      </c>
      <c r="N3093" s="4">
        <f>MAX(0, Inventory[[#This Row],[Demand_Duration_Lead_time]]+Inventory[[#This Row],[Safety_Stock]]-Inventory[[#This Row],[Current_Inventory]])</f>
        <v>1679</v>
      </c>
      <c r="O30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93" s="8">
        <f>Inventory[[#This Row],[Current_Inventory]]*Inventory[[#This Row],[Unit_Cost]]</f>
        <v>25175.920000000002</v>
      </c>
      <c r="Q3093" t="str">
        <f>IF(Inventory[[#This Row],[Stockout_Risk_Score]] &gt;= 0.8, "Critical",
   IF(Inventory[[#This Row],[Stockout_Risk_Score]] &gt;= 0.6, "High",
      IF(Inventory[[#This Row],[Stockout_Risk_Score]] &gt;= 0.3, "Medium", "Low")
   )
)</f>
        <v>Critical</v>
      </c>
      <c r="R3093">
        <f>Inventory[[#This Row],[Lead_Time_Days]]*0.8</f>
        <v>8.8000000000000007</v>
      </c>
      <c r="S3093">
        <f>MAX(0,Inventory[[#This Row],[Daily_Demand]]*Inventory[[#This Row],[Adj_Lead_Time]]+Inventory[[#This Row],[Safety_Stock]]-Inventory[[#This Row],[Current_Inventory]])</f>
        <v>1296.2</v>
      </c>
    </row>
    <row r="3094" spans="1:19" x14ac:dyDescent="0.25">
      <c r="A3094">
        <v>3093</v>
      </c>
      <c r="B3094" t="s">
        <v>3115</v>
      </c>
      <c r="C3094" s="4" t="s">
        <v>17</v>
      </c>
      <c r="D3094" t="s">
        <v>18</v>
      </c>
      <c r="E3094" s="4">
        <v>50</v>
      </c>
      <c r="F3094" s="4">
        <v>8</v>
      </c>
      <c r="G3094" s="4">
        <v>237</v>
      </c>
      <c r="H3094" s="4">
        <v>64</v>
      </c>
      <c r="I3094" s="4">
        <v>89</v>
      </c>
      <c r="J3094" s="6">
        <v>553.6</v>
      </c>
      <c r="K3094" s="4">
        <v>0.53400000000000003</v>
      </c>
      <c r="L3094" s="4" t="s">
        <v>19</v>
      </c>
      <c r="M3094" s="4">
        <f>Inventory[[#This Row],[Daily_Demand]]*Inventory[[#This Row],[Lead_Time_Days]]</f>
        <v>400</v>
      </c>
      <c r="N3094" s="4">
        <f>MAX(0, Inventory[[#This Row],[Demand_Duration_Lead_time]]+Inventory[[#This Row],[Safety_Stock]]-Inventory[[#This Row],[Current_Inventory]])</f>
        <v>227</v>
      </c>
      <c r="O30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94" s="8">
        <f>Inventory[[#This Row],[Current_Inventory]]*Inventory[[#This Row],[Unit_Cost]]</f>
        <v>131203.20000000001</v>
      </c>
      <c r="Q3094" t="str">
        <f>IF(Inventory[[#This Row],[Stockout_Risk_Score]] &gt;= 0.8, "Critical",
   IF(Inventory[[#This Row],[Stockout_Risk_Score]] &gt;= 0.6, "High",
      IF(Inventory[[#This Row],[Stockout_Risk_Score]] &gt;= 0.3, "Medium", "Low")
   )
)</f>
        <v>Medium</v>
      </c>
      <c r="R3094">
        <f>Inventory[[#This Row],[Lead_Time_Days]]*0.8</f>
        <v>6.4</v>
      </c>
      <c r="S3094">
        <f>MAX(0,Inventory[[#This Row],[Daily_Demand]]*Inventory[[#This Row],[Adj_Lead_Time]]+Inventory[[#This Row],[Safety_Stock]]-Inventory[[#This Row],[Current_Inventory]])</f>
        <v>147</v>
      </c>
    </row>
    <row r="3095" spans="1:19" x14ac:dyDescent="0.25">
      <c r="A3095">
        <v>3094</v>
      </c>
      <c r="B3095" t="s">
        <v>3116</v>
      </c>
      <c r="C3095" s="4" t="s">
        <v>17</v>
      </c>
      <c r="D3095" t="s">
        <v>14</v>
      </c>
      <c r="E3095" s="4">
        <v>99</v>
      </c>
      <c r="F3095" s="4">
        <v>13</v>
      </c>
      <c r="G3095" s="4">
        <v>455</v>
      </c>
      <c r="H3095" s="4">
        <v>46</v>
      </c>
      <c r="I3095" s="4">
        <v>378</v>
      </c>
      <c r="J3095" s="6">
        <v>1864.83</v>
      </c>
      <c r="K3095" s="4">
        <v>0.61699999999999999</v>
      </c>
      <c r="L3095" s="4" t="s">
        <v>19</v>
      </c>
      <c r="M3095" s="4">
        <f>Inventory[[#This Row],[Daily_Demand]]*Inventory[[#This Row],[Lead_Time_Days]]</f>
        <v>1287</v>
      </c>
      <c r="N3095" s="4">
        <f>MAX(0, Inventory[[#This Row],[Demand_Duration_Lead_time]]+Inventory[[#This Row],[Safety_Stock]]-Inventory[[#This Row],[Current_Inventory]])</f>
        <v>878</v>
      </c>
      <c r="O30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95" s="8">
        <f>Inventory[[#This Row],[Current_Inventory]]*Inventory[[#This Row],[Unit_Cost]]</f>
        <v>848497.65</v>
      </c>
      <c r="Q3095" t="str">
        <f>IF(Inventory[[#This Row],[Stockout_Risk_Score]] &gt;= 0.8, "Critical",
   IF(Inventory[[#This Row],[Stockout_Risk_Score]] &gt;= 0.6, "High",
      IF(Inventory[[#This Row],[Stockout_Risk_Score]] &gt;= 0.3, "Medium", "Low")
   )
)</f>
        <v>High</v>
      </c>
      <c r="R3095">
        <f>Inventory[[#This Row],[Lead_Time_Days]]*0.8</f>
        <v>10.4</v>
      </c>
      <c r="S3095">
        <f>MAX(0,Inventory[[#This Row],[Daily_Demand]]*Inventory[[#This Row],[Adj_Lead_Time]]+Inventory[[#This Row],[Safety_Stock]]-Inventory[[#This Row],[Current_Inventory]])</f>
        <v>620.60000000000014</v>
      </c>
    </row>
    <row r="3096" spans="1:19" x14ac:dyDescent="0.25">
      <c r="A3096">
        <v>3095</v>
      </c>
      <c r="B3096" t="s">
        <v>3117</v>
      </c>
      <c r="C3096" s="4" t="s">
        <v>21</v>
      </c>
      <c r="D3096" t="s">
        <v>18</v>
      </c>
      <c r="E3096" s="4">
        <v>166</v>
      </c>
      <c r="F3096" s="4">
        <v>12</v>
      </c>
      <c r="G3096" s="4">
        <v>751</v>
      </c>
      <c r="H3096" s="4">
        <v>64</v>
      </c>
      <c r="I3096" s="4">
        <v>206</v>
      </c>
      <c r="J3096" s="6">
        <v>615.65</v>
      </c>
      <c r="K3096" s="4">
        <v>0.26700000000000002</v>
      </c>
      <c r="L3096" s="4" t="s">
        <v>27</v>
      </c>
      <c r="M3096" s="4">
        <f>Inventory[[#This Row],[Daily_Demand]]*Inventory[[#This Row],[Lead_Time_Days]]</f>
        <v>1992</v>
      </c>
      <c r="N3096" s="4">
        <f>MAX(0, Inventory[[#This Row],[Demand_Duration_Lead_time]]+Inventory[[#This Row],[Safety_Stock]]-Inventory[[#This Row],[Current_Inventory]])</f>
        <v>1305</v>
      </c>
      <c r="O30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96" s="8">
        <f>Inventory[[#This Row],[Current_Inventory]]*Inventory[[#This Row],[Unit_Cost]]</f>
        <v>462353.14999999997</v>
      </c>
      <c r="Q3096" t="str">
        <f>IF(Inventory[[#This Row],[Stockout_Risk_Score]] &gt;= 0.8, "Critical",
   IF(Inventory[[#This Row],[Stockout_Risk_Score]] &gt;= 0.6, "High",
      IF(Inventory[[#This Row],[Stockout_Risk_Score]] &gt;= 0.3, "Medium", "Low")
   )
)</f>
        <v>Low</v>
      </c>
      <c r="R3096">
        <f>Inventory[[#This Row],[Lead_Time_Days]]*0.8</f>
        <v>9.6000000000000014</v>
      </c>
      <c r="S3096">
        <f>MAX(0,Inventory[[#This Row],[Daily_Demand]]*Inventory[[#This Row],[Adj_Lead_Time]]+Inventory[[#This Row],[Safety_Stock]]-Inventory[[#This Row],[Current_Inventory]])</f>
        <v>906.60000000000014</v>
      </c>
    </row>
    <row r="3097" spans="1:19" x14ac:dyDescent="0.25">
      <c r="A3097">
        <v>3096</v>
      </c>
      <c r="B3097" t="s">
        <v>3118</v>
      </c>
      <c r="C3097" s="4" t="s">
        <v>21</v>
      </c>
      <c r="D3097" t="s">
        <v>22</v>
      </c>
      <c r="E3097" s="4">
        <v>68</v>
      </c>
      <c r="F3097" s="4">
        <v>4</v>
      </c>
      <c r="G3097" s="4">
        <v>164</v>
      </c>
      <c r="H3097" s="4">
        <v>21</v>
      </c>
      <c r="I3097" s="4">
        <v>217</v>
      </c>
      <c r="J3097" s="6">
        <v>904.13</v>
      </c>
      <c r="K3097" s="4">
        <v>0.871</v>
      </c>
      <c r="L3097" s="4" t="s">
        <v>19</v>
      </c>
      <c r="M3097" s="4">
        <f>Inventory[[#This Row],[Daily_Demand]]*Inventory[[#This Row],[Lead_Time_Days]]</f>
        <v>272</v>
      </c>
      <c r="N3097" s="4">
        <f>MAX(0, Inventory[[#This Row],[Demand_Duration_Lead_time]]+Inventory[[#This Row],[Safety_Stock]]-Inventory[[#This Row],[Current_Inventory]])</f>
        <v>129</v>
      </c>
      <c r="O30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097" s="8">
        <f>Inventory[[#This Row],[Current_Inventory]]*Inventory[[#This Row],[Unit_Cost]]</f>
        <v>148277.32</v>
      </c>
      <c r="Q3097" t="str">
        <f>IF(Inventory[[#This Row],[Stockout_Risk_Score]] &gt;= 0.8, "Critical",
   IF(Inventory[[#This Row],[Stockout_Risk_Score]] &gt;= 0.6, "High",
      IF(Inventory[[#This Row],[Stockout_Risk_Score]] &gt;= 0.3, "Medium", "Low")
   )
)</f>
        <v>Critical</v>
      </c>
      <c r="R3097">
        <f>Inventory[[#This Row],[Lead_Time_Days]]*0.8</f>
        <v>3.2</v>
      </c>
      <c r="S3097">
        <f>MAX(0,Inventory[[#This Row],[Daily_Demand]]*Inventory[[#This Row],[Adj_Lead_Time]]+Inventory[[#This Row],[Safety_Stock]]-Inventory[[#This Row],[Current_Inventory]])</f>
        <v>74.600000000000023</v>
      </c>
    </row>
    <row r="3098" spans="1:19" x14ac:dyDescent="0.25">
      <c r="A3098">
        <v>3097</v>
      </c>
      <c r="B3098" t="s">
        <v>3119</v>
      </c>
      <c r="C3098" s="4" t="s">
        <v>21</v>
      </c>
      <c r="D3098" t="s">
        <v>22</v>
      </c>
      <c r="E3098" s="4">
        <v>161</v>
      </c>
      <c r="F3098" s="4">
        <v>9</v>
      </c>
      <c r="G3098" s="4">
        <v>296</v>
      </c>
      <c r="H3098" s="4">
        <v>194</v>
      </c>
      <c r="I3098" s="4">
        <v>207</v>
      </c>
      <c r="J3098" s="6">
        <v>414.01</v>
      </c>
      <c r="K3098" s="4">
        <v>2.4E-2</v>
      </c>
      <c r="L3098" s="4" t="s">
        <v>15</v>
      </c>
      <c r="M3098" s="4">
        <f>Inventory[[#This Row],[Daily_Demand]]*Inventory[[#This Row],[Lead_Time_Days]]</f>
        <v>1449</v>
      </c>
      <c r="N3098" s="4">
        <f>MAX(0, Inventory[[#This Row],[Demand_Duration_Lead_time]]+Inventory[[#This Row],[Safety_Stock]]-Inventory[[#This Row],[Current_Inventory]])</f>
        <v>1347</v>
      </c>
      <c r="O30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98" s="8">
        <f>Inventory[[#This Row],[Current_Inventory]]*Inventory[[#This Row],[Unit_Cost]]</f>
        <v>122546.95999999999</v>
      </c>
      <c r="Q3098" t="str">
        <f>IF(Inventory[[#This Row],[Stockout_Risk_Score]] &gt;= 0.8, "Critical",
   IF(Inventory[[#This Row],[Stockout_Risk_Score]] &gt;= 0.6, "High",
      IF(Inventory[[#This Row],[Stockout_Risk_Score]] &gt;= 0.3, "Medium", "Low")
   )
)</f>
        <v>Low</v>
      </c>
      <c r="R3098">
        <f>Inventory[[#This Row],[Lead_Time_Days]]*0.8</f>
        <v>7.2</v>
      </c>
      <c r="S3098">
        <f>MAX(0,Inventory[[#This Row],[Daily_Demand]]*Inventory[[#This Row],[Adj_Lead_Time]]+Inventory[[#This Row],[Safety_Stock]]-Inventory[[#This Row],[Current_Inventory]])</f>
        <v>1057.2</v>
      </c>
    </row>
    <row r="3099" spans="1:19" x14ac:dyDescent="0.25">
      <c r="A3099">
        <v>3098</v>
      </c>
      <c r="B3099" t="s">
        <v>3120</v>
      </c>
      <c r="C3099" s="4" t="s">
        <v>26</v>
      </c>
      <c r="D3099" t="s">
        <v>18</v>
      </c>
      <c r="E3099" s="4">
        <v>135</v>
      </c>
      <c r="F3099" s="4">
        <v>5</v>
      </c>
      <c r="G3099" s="4">
        <v>773</v>
      </c>
      <c r="H3099" s="4">
        <v>246</v>
      </c>
      <c r="I3099" s="4">
        <v>179</v>
      </c>
      <c r="J3099" s="6">
        <v>320.27</v>
      </c>
      <c r="K3099" s="4">
        <v>0.55700000000000005</v>
      </c>
      <c r="L3099" s="4" t="s">
        <v>19</v>
      </c>
      <c r="M3099" s="4">
        <f>Inventory[[#This Row],[Daily_Demand]]*Inventory[[#This Row],[Lead_Time_Days]]</f>
        <v>675</v>
      </c>
      <c r="N3099" s="4">
        <f>MAX(0, Inventory[[#This Row],[Demand_Duration_Lead_time]]+Inventory[[#This Row],[Safety_Stock]]-Inventory[[#This Row],[Current_Inventory]])</f>
        <v>148</v>
      </c>
      <c r="O30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099" s="8">
        <f>Inventory[[#This Row],[Current_Inventory]]*Inventory[[#This Row],[Unit_Cost]]</f>
        <v>247568.71</v>
      </c>
      <c r="Q3099" t="str">
        <f>IF(Inventory[[#This Row],[Stockout_Risk_Score]] &gt;= 0.8, "Critical",
   IF(Inventory[[#This Row],[Stockout_Risk_Score]] &gt;= 0.6, "High",
      IF(Inventory[[#This Row],[Stockout_Risk_Score]] &gt;= 0.3, "Medium", "Low")
   )
)</f>
        <v>Medium</v>
      </c>
      <c r="R3099">
        <f>Inventory[[#This Row],[Lead_Time_Days]]*0.8</f>
        <v>4</v>
      </c>
      <c r="S3099">
        <f>MAX(0,Inventory[[#This Row],[Daily_Demand]]*Inventory[[#This Row],[Adj_Lead_Time]]+Inventory[[#This Row],[Safety_Stock]]-Inventory[[#This Row],[Current_Inventory]])</f>
        <v>13</v>
      </c>
    </row>
    <row r="3100" spans="1:19" x14ac:dyDescent="0.25">
      <c r="A3100">
        <v>3099</v>
      </c>
      <c r="B3100" t="s">
        <v>3121</v>
      </c>
      <c r="C3100" s="4" t="s">
        <v>26</v>
      </c>
      <c r="D3100" t="s">
        <v>22</v>
      </c>
      <c r="E3100" s="4">
        <v>13</v>
      </c>
      <c r="F3100" s="4">
        <v>3</v>
      </c>
      <c r="G3100" s="4">
        <v>79</v>
      </c>
      <c r="H3100" s="4">
        <v>213</v>
      </c>
      <c r="I3100" s="4">
        <v>131</v>
      </c>
      <c r="J3100" s="6">
        <v>456.9</v>
      </c>
      <c r="K3100" s="4">
        <v>0.38400000000000001</v>
      </c>
      <c r="L3100" s="4" t="s">
        <v>15</v>
      </c>
      <c r="M3100" s="4">
        <f>Inventory[[#This Row],[Daily_Demand]]*Inventory[[#This Row],[Lead_Time_Days]]</f>
        <v>39</v>
      </c>
      <c r="N3100" s="4">
        <f>MAX(0, Inventory[[#This Row],[Demand_Duration_Lead_time]]+Inventory[[#This Row],[Safety_Stock]]-Inventory[[#This Row],[Current_Inventory]])</f>
        <v>173</v>
      </c>
      <c r="O31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00" s="8">
        <f>Inventory[[#This Row],[Current_Inventory]]*Inventory[[#This Row],[Unit_Cost]]</f>
        <v>36095.1</v>
      </c>
      <c r="Q3100" t="str">
        <f>IF(Inventory[[#This Row],[Stockout_Risk_Score]] &gt;= 0.8, "Critical",
   IF(Inventory[[#This Row],[Stockout_Risk_Score]] &gt;= 0.6, "High",
      IF(Inventory[[#This Row],[Stockout_Risk_Score]] &gt;= 0.3, "Medium", "Low")
   )
)</f>
        <v>Medium</v>
      </c>
      <c r="R3100">
        <f>Inventory[[#This Row],[Lead_Time_Days]]*0.8</f>
        <v>2.4000000000000004</v>
      </c>
      <c r="S3100">
        <f>MAX(0,Inventory[[#This Row],[Daily_Demand]]*Inventory[[#This Row],[Adj_Lead_Time]]+Inventory[[#This Row],[Safety_Stock]]-Inventory[[#This Row],[Current_Inventory]])</f>
        <v>165.2</v>
      </c>
    </row>
    <row r="3101" spans="1:19" x14ac:dyDescent="0.25">
      <c r="A3101">
        <v>3100</v>
      </c>
      <c r="B3101" t="s">
        <v>3122</v>
      </c>
      <c r="C3101" s="4" t="s">
        <v>17</v>
      </c>
      <c r="D3101" t="s">
        <v>14</v>
      </c>
      <c r="E3101" s="4">
        <v>157</v>
      </c>
      <c r="F3101" s="4">
        <v>12</v>
      </c>
      <c r="G3101" s="4">
        <v>629</v>
      </c>
      <c r="H3101" s="4">
        <v>220</v>
      </c>
      <c r="I3101" s="4">
        <v>205</v>
      </c>
      <c r="J3101" s="6">
        <v>1129.6099999999999</v>
      </c>
      <c r="K3101" s="4">
        <v>0.60399999999999998</v>
      </c>
      <c r="L3101" s="4" t="s">
        <v>19</v>
      </c>
      <c r="M3101" s="4">
        <f>Inventory[[#This Row],[Daily_Demand]]*Inventory[[#This Row],[Lead_Time_Days]]</f>
        <v>1884</v>
      </c>
      <c r="N3101" s="4">
        <f>MAX(0, Inventory[[#This Row],[Demand_Duration_Lead_time]]+Inventory[[#This Row],[Safety_Stock]]-Inventory[[#This Row],[Current_Inventory]])</f>
        <v>1475</v>
      </c>
      <c r="O31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01" s="8">
        <f>Inventory[[#This Row],[Current_Inventory]]*Inventory[[#This Row],[Unit_Cost]]</f>
        <v>710524.69</v>
      </c>
      <c r="Q3101" t="str">
        <f>IF(Inventory[[#This Row],[Stockout_Risk_Score]] &gt;= 0.8, "Critical",
   IF(Inventory[[#This Row],[Stockout_Risk_Score]] &gt;= 0.6, "High",
      IF(Inventory[[#This Row],[Stockout_Risk_Score]] &gt;= 0.3, "Medium", "Low")
   )
)</f>
        <v>High</v>
      </c>
      <c r="R3101">
        <f>Inventory[[#This Row],[Lead_Time_Days]]*0.8</f>
        <v>9.6000000000000014</v>
      </c>
      <c r="S3101">
        <f>MAX(0,Inventory[[#This Row],[Daily_Demand]]*Inventory[[#This Row],[Adj_Lead_Time]]+Inventory[[#This Row],[Safety_Stock]]-Inventory[[#This Row],[Current_Inventory]])</f>
        <v>1098.2000000000003</v>
      </c>
    </row>
    <row r="3102" spans="1:19" x14ac:dyDescent="0.25">
      <c r="A3102">
        <v>3101</v>
      </c>
      <c r="B3102" t="s">
        <v>3123</v>
      </c>
      <c r="C3102" s="4" t="s">
        <v>21</v>
      </c>
      <c r="D3102" t="s">
        <v>14</v>
      </c>
      <c r="E3102" s="4">
        <v>46</v>
      </c>
      <c r="F3102" s="4">
        <v>6</v>
      </c>
      <c r="G3102" s="4">
        <v>394</v>
      </c>
      <c r="H3102" s="4">
        <v>235</v>
      </c>
      <c r="I3102" s="4">
        <v>224</v>
      </c>
      <c r="J3102" s="6">
        <v>1842.11</v>
      </c>
      <c r="K3102" s="4">
        <v>0.36</v>
      </c>
      <c r="L3102" s="4" t="s">
        <v>27</v>
      </c>
      <c r="M3102" s="4">
        <f>Inventory[[#This Row],[Daily_Demand]]*Inventory[[#This Row],[Lead_Time_Days]]</f>
        <v>276</v>
      </c>
      <c r="N3102" s="4">
        <f>MAX(0, Inventory[[#This Row],[Demand_Duration_Lead_time]]+Inventory[[#This Row],[Safety_Stock]]-Inventory[[#This Row],[Current_Inventory]])</f>
        <v>117</v>
      </c>
      <c r="O31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02" s="8">
        <f>Inventory[[#This Row],[Current_Inventory]]*Inventory[[#This Row],[Unit_Cost]]</f>
        <v>725791.34</v>
      </c>
      <c r="Q3102" t="str">
        <f>IF(Inventory[[#This Row],[Stockout_Risk_Score]] &gt;= 0.8, "Critical",
   IF(Inventory[[#This Row],[Stockout_Risk_Score]] &gt;= 0.6, "High",
      IF(Inventory[[#This Row],[Stockout_Risk_Score]] &gt;= 0.3, "Medium", "Low")
   )
)</f>
        <v>Medium</v>
      </c>
      <c r="R3102">
        <f>Inventory[[#This Row],[Lead_Time_Days]]*0.8</f>
        <v>4.8000000000000007</v>
      </c>
      <c r="S3102">
        <f>MAX(0,Inventory[[#This Row],[Daily_Demand]]*Inventory[[#This Row],[Adj_Lead_Time]]+Inventory[[#This Row],[Safety_Stock]]-Inventory[[#This Row],[Current_Inventory]])</f>
        <v>61.800000000000068</v>
      </c>
    </row>
    <row r="3103" spans="1:19" x14ac:dyDescent="0.25">
      <c r="A3103">
        <v>3102</v>
      </c>
      <c r="B3103" t="s">
        <v>3124</v>
      </c>
      <c r="C3103" s="4" t="s">
        <v>26</v>
      </c>
      <c r="D3103" t="s">
        <v>18</v>
      </c>
      <c r="E3103" s="4">
        <v>178</v>
      </c>
      <c r="F3103" s="4">
        <v>2</v>
      </c>
      <c r="G3103" s="4">
        <v>423</v>
      </c>
      <c r="H3103" s="4">
        <v>16</v>
      </c>
      <c r="I3103" s="4">
        <v>337</v>
      </c>
      <c r="J3103" s="6">
        <v>686.09</v>
      </c>
      <c r="K3103" s="4">
        <v>0.71799999999999997</v>
      </c>
      <c r="L3103" s="4" t="s">
        <v>27</v>
      </c>
      <c r="M3103" s="4">
        <f>Inventory[[#This Row],[Daily_Demand]]*Inventory[[#This Row],[Lead_Time_Days]]</f>
        <v>356</v>
      </c>
      <c r="N3103" s="4">
        <f>MAX(0, Inventory[[#This Row],[Demand_Duration_Lead_time]]+Inventory[[#This Row],[Safety_Stock]]-Inventory[[#This Row],[Current_Inventory]])</f>
        <v>0</v>
      </c>
      <c r="O31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03" s="8">
        <f>Inventory[[#This Row],[Current_Inventory]]*Inventory[[#This Row],[Unit_Cost]]</f>
        <v>290216.07</v>
      </c>
      <c r="Q3103" t="str">
        <f>IF(Inventory[[#This Row],[Stockout_Risk_Score]] &gt;= 0.8, "Critical",
   IF(Inventory[[#This Row],[Stockout_Risk_Score]] &gt;= 0.6, "High",
      IF(Inventory[[#This Row],[Stockout_Risk_Score]] &gt;= 0.3, "Medium", "Low")
   )
)</f>
        <v>High</v>
      </c>
      <c r="R3103">
        <f>Inventory[[#This Row],[Lead_Time_Days]]*0.8</f>
        <v>1.6</v>
      </c>
      <c r="S3103">
        <f>MAX(0,Inventory[[#This Row],[Daily_Demand]]*Inventory[[#This Row],[Adj_Lead_Time]]+Inventory[[#This Row],[Safety_Stock]]-Inventory[[#This Row],[Current_Inventory]])</f>
        <v>0</v>
      </c>
    </row>
    <row r="3104" spans="1:19" x14ac:dyDescent="0.25">
      <c r="A3104">
        <v>3103</v>
      </c>
      <c r="B3104" t="s">
        <v>3125</v>
      </c>
      <c r="C3104" s="4" t="s">
        <v>41</v>
      </c>
      <c r="D3104" t="s">
        <v>18</v>
      </c>
      <c r="E3104" s="4">
        <v>77</v>
      </c>
      <c r="F3104" s="4">
        <v>14</v>
      </c>
      <c r="G3104" s="4">
        <v>712</v>
      </c>
      <c r="H3104" s="4">
        <v>229</v>
      </c>
      <c r="I3104" s="4">
        <v>137</v>
      </c>
      <c r="J3104" s="6">
        <v>680.65</v>
      </c>
      <c r="K3104" s="4">
        <v>0.02</v>
      </c>
      <c r="L3104" s="4" t="s">
        <v>19</v>
      </c>
      <c r="M3104" s="4">
        <f>Inventory[[#This Row],[Daily_Demand]]*Inventory[[#This Row],[Lead_Time_Days]]</f>
        <v>1078</v>
      </c>
      <c r="N3104" s="4">
        <f>MAX(0, Inventory[[#This Row],[Demand_Duration_Lead_time]]+Inventory[[#This Row],[Safety_Stock]]-Inventory[[#This Row],[Current_Inventory]])</f>
        <v>595</v>
      </c>
      <c r="O31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04" s="8">
        <f>Inventory[[#This Row],[Current_Inventory]]*Inventory[[#This Row],[Unit_Cost]]</f>
        <v>484622.8</v>
      </c>
      <c r="Q3104" t="str">
        <f>IF(Inventory[[#This Row],[Stockout_Risk_Score]] &gt;= 0.8, "Critical",
   IF(Inventory[[#This Row],[Stockout_Risk_Score]] &gt;= 0.6, "High",
      IF(Inventory[[#This Row],[Stockout_Risk_Score]] &gt;= 0.3, "Medium", "Low")
   )
)</f>
        <v>Low</v>
      </c>
      <c r="R3104">
        <f>Inventory[[#This Row],[Lead_Time_Days]]*0.8</f>
        <v>11.200000000000001</v>
      </c>
      <c r="S3104">
        <f>MAX(0,Inventory[[#This Row],[Daily_Demand]]*Inventory[[#This Row],[Adj_Lead_Time]]+Inventory[[#This Row],[Safety_Stock]]-Inventory[[#This Row],[Current_Inventory]])</f>
        <v>379.40000000000009</v>
      </c>
    </row>
    <row r="3105" spans="1:19" x14ac:dyDescent="0.25">
      <c r="A3105">
        <v>3104</v>
      </c>
      <c r="B3105" t="s">
        <v>3126</v>
      </c>
      <c r="C3105" s="4" t="s">
        <v>17</v>
      </c>
      <c r="D3105" t="s">
        <v>18</v>
      </c>
      <c r="E3105" s="4">
        <v>88</v>
      </c>
      <c r="F3105" s="4">
        <v>9</v>
      </c>
      <c r="G3105" s="4">
        <v>133</v>
      </c>
      <c r="H3105" s="4">
        <v>37</v>
      </c>
      <c r="I3105" s="4">
        <v>151</v>
      </c>
      <c r="J3105" s="6">
        <v>1150.07</v>
      </c>
      <c r="K3105" s="4">
        <v>0.40600000000000003</v>
      </c>
      <c r="L3105" s="4" t="s">
        <v>15</v>
      </c>
      <c r="M3105" s="4">
        <f>Inventory[[#This Row],[Daily_Demand]]*Inventory[[#This Row],[Lead_Time_Days]]</f>
        <v>792</v>
      </c>
      <c r="N3105" s="4">
        <f>MAX(0, Inventory[[#This Row],[Demand_Duration_Lead_time]]+Inventory[[#This Row],[Safety_Stock]]-Inventory[[#This Row],[Current_Inventory]])</f>
        <v>696</v>
      </c>
      <c r="O31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05" s="8">
        <f>Inventory[[#This Row],[Current_Inventory]]*Inventory[[#This Row],[Unit_Cost]]</f>
        <v>152959.31</v>
      </c>
      <c r="Q3105" t="str">
        <f>IF(Inventory[[#This Row],[Stockout_Risk_Score]] &gt;= 0.8, "Critical",
   IF(Inventory[[#This Row],[Stockout_Risk_Score]] &gt;= 0.6, "High",
      IF(Inventory[[#This Row],[Stockout_Risk_Score]] &gt;= 0.3, "Medium", "Low")
   )
)</f>
        <v>Medium</v>
      </c>
      <c r="R3105">
        <f>Inventory[[#This Row],[Lead_Time_Days]]*0.8</f>
        <v>7.2</v>
      </c>
      <c r="S3105">
        <f>MAX(0,Inventory[[#This Row],[Daily_Demand]]*Inventory[[#This Row],[Adj_Lead_Time]]+Inventory[[#This Row],[Safety_Stock]]-Inventory[[#This Row],[Current_Inventory]])</f>
        <v>537.6</v>
      </c>
    </row>
    <row r="3106" spans="1:19" x14ac:dyDescent="0.25">
      <c r="A3106">
        <v>3105</v>
      </c>
      <c r="B3106" t="s">
        <v>3127</v>
      </c>
      <c r="C3106" s="4" t="s">
        <v>13</v>
      </c>
      <c r="D3106" t="s">
        <v>22</v>
      </c>
      <c r="E3106" s="4">
        <v>63</v>
      </c>
      <c r="F3106" s="4">
        <v>9</v>
      </c>
      <c r="G3106" s="4">
        <v>514</v>
      </c>
      <c r="H3106" s="4">
        <v>221</v>
      </c>
      <c r="I3106" s="4">
        <v>297</v>
      </c>
      <c r="J3106" s="6">
        <v>745.65</v>
      </c>
      <c r="K3106" s="4">
        <v>0.83099999999999996</v>
      </c>
      <c r="L3106" s="4" t="s">
        <v>27</v>
      </c>
      <c r="M3106" s="4">
        <f>Inventory[[#This Row],[Daily_Demand]]*Inventory[[#This Row],[Lead_Time_Days]]</f>
        <v>567</v>
      </c>
      <c r="N3106" s="4">
        <f>MAX(0, Inventory[[#This Row],[Demand_Duration_Lead_time]]+Inventory[[#This Row],[Safety_Stock]]-Inventory[[#This Row],[Current_Inventory]])</f>
        <v>274</v>
      </c>
      <c r="O31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06" s="8">
        <f>Inventory[[#This Row],[Current_Inventory]]*Inventory[[#This Row],[Unit_Cost]]</f>
        <v>383264.1</v>
      </c>
      <c r="Q3106" t="str">
        <f>IF(Inventory[[#This Row],[Stockout_Risk_Score]] &gt;= 0.8, "Critical",
   IF(Inventory[[#This Row],[Stockout_Risk_Score]] &gt;= 0.6, "High",
      IF(Inventory[[#This Row],[Stockout_Risk_Score]] &gt;= 0.3, "Medium", "Low")
   )
)</f>
        <v>Critical</v>
      </c>
      <c r="R3106">
        <f>Inventory[[#This Row],[Lead_Time_Days]]*0.8</f>
        <v>7.2</v>
      </c>
      <c r="S3106">
        <f>MAX(0,Inventory[[#This Row],[Daily_Demand]]*Inventory[[#This Row],[Adj_Lead_Time]]+Inventory[[#This Row],[Safety_Stock]]-Inventory[[#This Row],[Current_Inventory]])</f>
        <v>160.60000000000002</v>
      </c>
    </row>
    <row r="3107" spans="1:19" x14ac:dyDescent="0.25">
      <c r="A3107">
        <v>3106</v>
      </c>
      <c r="B3107" t="s">
        <v>3128</v>
      </c>
      <c r="C3107" s="4" t="s">
        <v>17</v>
      </c>
      <c r="D3107" t="s">
        <v>22</v>
      </c>
      <c r="E3107" s="4">
        <v>25</v>
      </c>
      <c r="F3107" s="4">
        <v>4</v>
      </c>
      <c r="G3107" s="4">
        <v>634</v>
      </c>
      <c r="H3107" s="4">
        <v>198</v>
      </c>
      <c r="I3107" s="4">
        <v>255</v>
      </c>
      <c r="J3107" s="6">
        <v>1825.31</v>
      </c>
      <c r="K3107" s="4">
        <v>0.25</v>
      </c>
      <c r="L3107" s="4" t="s">
        <v>27</v>
      </c>
      <c r="M3107" s="4">
        <f>Inventory[[#This Row],[Daily_Demand]]*Inventory[[#This Row],[Lead_Time_Days]]</f>
        <v>100</v>
      </c>
      <c r="N3107" s="4">
        <f>MAX(0, Inventory[[#This Row],[Demand_Duration_Lead_time]]+Inventory[[#This Row],[Safety_Stock]]-Inventory[[#This Row],[Current_Inventory]])</f>
        <v>0</v>
      </c>
      <c r="O31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107" s="8">
        <f>Inventory[[#This Row],[Current_Inventory]]*Inventory[[#This Row],[Unit_Cost]]</f>
        <v>1157246.54</v>
      </c>
      <c r="Q3107" t="str">
        <f>IF(Inventory[[#This Row],[Stockout_Risk_Score]] &gt;= 0.8, "Critical",
   IF(Inventory[[#This Row],[Stockout_Risk_Score]] &gt;= 0.6, "High",
      IF(Inventory[[#This Row],[Stockout_Risk_Score]] &gt;= 0.3, "Medium", "Low")
   )
)</f>
        <v>Low</v>
      </c>
      <c r="R3107">
        <f>Inventory[[#This Row],[Lead_Time_Days]]*0.8</f>
        <v>3.2</v>
      </c>
      <c r="S3107">
        <f>MAX(0,Inventory[[#This Row],[Daily_Demand]]*Inventory[[#This Row],[Adj_Lead_Time]]+Inventory[[#This Row],[Safety_Stock]]-Inventory[[#This Row],[Current_Inventory]])</f>
        <v>0</v>
      </c>
    </row>
    <row r="3108" spans="1:19" x14ac:dyDescent="0.25">
      <c r="A3108">
        <v>3107</v>
      </c>
      <c r="B3108" t="s">
        <v>3129</v>
      </c>
      <c r="C3108" s="4" t="s">
        <v>13</v>
      </c>
      <c r="D3108" t="s">
        <v>14</v>
      </c>
      <c r="E3108" s="4">
        <v>154</v>
      </c>
      <c r="F3108" s="4">
        <v>2</v>
      </c>
      <c r="G3108" s="4">
        <v>355</v>
      </c>
      <c r="H3108" s="4">
        <v>84</v>
      </c>
      <c r="I3108" s="4">
        <v>138</v>
      </c>
      <c r="J3108" s="6">
        <v>786.8</v>
      </c>
      <c r="K3108" s="4">
        <v>5.2999999999999999E-2</v>
      </c>
      <c r="L3108" s="4" t="s">
        <v>27</v>
      </c>
      <c r="M3108" s="4">
        <f>Inventory[[#This Row],[Daily_Demand]]*Inventory[[#This Row],[Lead_Time_Days]]</f>
        <v>308</v>
      </c>
      <c r="N3108" s="4">
        <f>MAX(0, Inventory[[#This Row],[Demand_Duration_Lead_time]]+Inventory[[#This Row],[Safety_Stock]]-Inventory[[#This Row],[Current_Inventory]])</f>
        <v>37</v>
      </c>
      <c r="O31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08" s="8">
        <f>Inventory[[#This Row],[Current_Inventory]]*Inventory[[#This Row],[Unit_Cost]]</f>
        <v>279314</v>
      </c>
      <c r="Q3108" t="str">
        <f>IF(Inventory[[#This Row],[Stockout_Risk_Score]] &gt;= 0.8, "Critical",
   IF(Inventory[[#This Row],[Stockout_Risk_Score]] &gt;= 0.6, "High",
      IF(Inventory[[#This Row],[Stockout_Risk_Score]] &gt;= 0.3, "Medium", "Low")
   )
)</f>
        <v>Low</v>
      </c>
      <c r="R3108">
        <f>Inventory[[#This Row],[Lead_Time_Days]]*0.8</f>
        <v>1.6</v>
      </c>
      <c r="S3108">
        <f>MAX(0,Inventory[[#This Row],[Daily_Demand]]*Inventory[[#This Row],[Adj_Lead_Time]]+Inventory[[#This Row],[Safety_Stock]]-Inventory[[#This Row],[Current_Inventory]])</f>
        <v>0</v>
      </c>
    </row>
    <row r="3109" spans="1:19" x14ac:dyDescent="0.25">
      <c r="A3109">
        <v>3108</v>
      </c>
      <c r="B3109" t="s">
        <v>3130</v>
      </c>
      <c r="C3109" s="4" t="s">
        <v>21</v>
      </c>
      <c r="D3109" t="s">
        <v>22</v>
      </c>
      <c r="E3109" s="4">
        <v>161</v>
      </c>
      <c r="F3109" s="4">
        <v>5</v>
      </c>
      <c r="G3109" s="4">
        <v>588</v>
      </c>
      <c r="H3109" s="4">
        <v>251</v>
      </c>
      <c r="I3109" s="4">
        <v>394</v>
      </c>
      <c r="J3109" s="6">
        <v>1006.36</v>
      </c>
      <c r="K3109" s="4">
        <v>0.497</v>
      </c>
      <c r="L3109" s="4" t="s">
        <v>19</v>
      </c>
      <c r="M3109" s="4">
        <f>Inventory[[#This Row],[Daily_Demand]]*Inventory[[#This Row],[Lead_Time_Days]]</f>
        <v>805</v>
      </c>
      <c r="N3109" s="4">
        <f>MAX(0, Inventory[[#This Row],[Demand_Duration_Lead_time]]+Inventory[[#This Row],[Safety_Stock]]-Inventory[[#This Row],[Current_Inventory]])</f>
        <v>468</v>
      </c>
      <c r="O31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09" s="8">
        <f>Inventory[[#This Row],[Current_Inventory]]*Inventory[[#This Row],[Unit_Cost]]</f>
        <v>591739.68000000005</v>
      </c>
      <c r="Q3109" t="str">
        <f>IF(Inventory[[#This Row],[Stockout_Risk_Score]] &gt;= 0.8, "Critical",
   IF(Inventory[[#This Row],[Stockout_Risk_Score]] &gt;= 0.6, "High",
      IF(Inventory[[#This Row],[Stockout_Risk_Score]] &gt;= 0.3, "Medium", "Low")
   )
)</f>
        <v>Medium</v>
      </c>
      <c r="R3109">
        <f>Inventory[[#This Row],[Lead_Time_Days]]*0.8</f>
        <v>4</v>
      </c>
      <c r="S3109">
        <f>MAX(0,Inventory[[#This Row],[Daily_Demand]]*Inventory[[#This Row],[Adj_Lead_Time]]+Inventory[[#This Row],[Safety_Stock]]-Inventory[[#This Row],[Current_Inventory]])</f>
        <v>307</v>
      </c>
    </row>
    <row r="3110" spans="1:19" x14ac:dyDescent="0.25">
      <c r="A3110">
        <v>3109</v>
      </c>
      <c r="B3110" t="s">
        <v>3131</v>
      </c>
      <c r="C3110" s="4" t="s">
        <v>13</v>
      </c>
      <c r="D3110" t="s">
        <v>14</v>
      </c>
      <c r="E3110" s="4">
        <v>67</v>
      </c>
      <c r="F3110" s="4">
        <v>10</v>
      </c>
      <c r="G3110" s="4">
        <v>304</v>
      </c>
      <c r="H3110" s="4">
        <v>123</v>
      </c>
      <c r="I3110" s="4">
        <v>337</v>
      </c>
      <c r="J3110" s="6">
        <v>1090.1099999999999</v>
      </c>
      <c r="K3110" s="4">
        <v>0.97699999999999998</v>
      </c>
      <c r="L3110" s="4" t="s">
        <v>19</v>
      </c>
      <c r="M3110" s="4">
        <f>Inventory[[#This Row],[Daily_Demand]]*Inventory[[#This Row],[Lead_Time_Days]]</f>
        <v>670</v>
      </c>
      <c r="N3110" s="4">
        <f>MAX(0, Inventory[[#This Row],[Demand_Duration_Lead_time]]+Inventory[[#This Row],[Safety_Stock]]-Inventory[[#This Row],[Current_Inventory]])</f>
        <v>489</v>
      </c>
      <c r="O31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10" s="8">
        <f>Inventory[[#This Row],[Current_Inventory]]*Inventory[[#This Row],[Unit_Cost]]</f>
        <v>331393.43999999994</v>
      </c>
      <c r="Q3110" t="str">
        <f>IF(Inventory[[#This Row],[Stockout_Risk_Score]] &gt;= 0.8, "Critical",
   IF(Inventory[[#This Row],[Stockout_Risk_Score]] &gt;= 0.6, "High",
      IF(Inventory[[#This Row],[Stockout_Risk_Score]] &gt;= 0.3, "Medium", "Low")
   )
)</f>
        <v>Critical</v>
      </c>
      <c r="R3110">
        <f>Inventory[[#This Row],[Lead_Time_Days]]*0.8</f>
        <v>8</v>
      </c>
      <c r="S3110">
        <f>MAX(0,Inventory[[#This Row],[Daily_Demand]]*Inventory[[#This Row],[Adj_Lead_Time]]+Inventory[[#This Row],[Safety_Stock]]-Inventory[[#This Row],[Current_Inventory]])</f>
        <v>355</v>
      </c>
    </row>
    <row r="3111" spans="1:19" x14ac:dyDescent="0.25">
      <c r="A3111">
        <v>3110</v>
      </c>
      <c r="B3111" t="s">
        <v>3132</v>
      </c>
      <c r="C3111" s="4" t="s">
        <v>21</v>
      </c>
      <c r="D3111" t="s">
        <v>22</v>
      </c>
      <c r="E3111" s="4">
        <v>77</v>
      </c>
      <c r="F3111" s="4">
        <v>10</v>
      </c>
      <c r="G3111" s="4">
        <v>148</v>
      </c>
      <c r="H3111" s="4">
        <v>176</v>
      </c>
      <c r="I3111" s="4">
        <v>359</v>
      </c>
      <c r="J3111" s="6">
        <v>1575.03</v>
      </c>
      <c r="K3111" s="4">
        <v>6.4000000000000001E-2</v>
      </c>
      <c r="L3111" s="4" t="s">
        <v>19</v>
      </c>
      <c r="M3111" s="4">
        <f>Inventory[[#This Row],[Daily_Demand]]*Inventory[[#This Row],[Lead_Time_Days]]</f>
        <v>770</v>
      </c>
      <c r="N3111" s="4">
        <f>MAX(0, Inventory[[#This Row],[Demand_Duration_Lead_time]]+Inventory[[#This Row],[Safety_Stock]]-Inventory[[#This Row],[Current_Inventory]])</f>
        <v>798</v>
      </c>
      <c r="O31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11" s="8">
        <f>Inventory[[#This Row],[Current_Inventory]]*Inventory[[#This Row],[Unit_Cost]]</f>
        <v>233104.44</v>
      </c>
      <c r="Q3111" t="str">
        <f>IF(Inventory[[#This Row],[Stockout_Risk_Score]] &gt;= 0.8, "Critical",
   IF(Inventory[[#This Row],[Stockout_Risk_Score]] &gt;= 0.6, "High",
      IF(Inventory[[#This Row],[Stockout_Risk_Score]] &gt;= 0.3, "Medium", "Low")
   )
)</f>
        <v>Low</v>
      </c>
      <c r="R3111">
        <f>Inventory[[#This Row],[Lead_Time_Days]]*0.8</f>
        <v>8</v>
      </c>
      <c r="S3111">
        <f>MAX(0,Inventory[[#This Row],[Daily_Demand]]*Inventory[[#This Row],[Adj_Lead_Time]]+Inventory[[#This Row],[Safety_Stock]]-Inventory[[#This Row],[Current_Inventory]])</f>
        <v>644</v>
      </c>
    </row>
    <row r="3112" spans="1:19" x14ac:dyDescent="0.25">
      <c r="A3112">
        <v>3111</v>
      </c>
      <c r="B3112" t="s">
        <v>3133</v>
      </c>
      <c r="C3112" s="4" t="s">
        <v>41</v>
      </c>
      <c r="D3112" t="s">
        <v>14</v>
      </c>
      <c r="E3112" s="4">
        <v>65</v>
      </c>
      <c r="F3112" s="4">
        <v>2</v>
      </c>
      <c r="G3112" s="4">
        <v>334</v>
      </c>
      <c r="H3112" s="4">
        <v>115</v>
      </c>
      <c r="I3112" s="4">
        <v>145</v>
      </c>
      <c r="J3112" s="6">
        <v>1149.6199999999999</v>
      </c>
      <c r="K3112" s="4">
        <v>7.0000000000000007E-2</v>
      </c>
      <c r="L3112" s="4" t="s">
        <v>15</v>
      </c>
      <c r="M3112" s="4">
        <f>Inventory[[#This Row],[Daily_Demand]]*Inventory[[#This Row],[Lead_Time_Days]]</f>
        <v>130</v>
      </c>
      <c r="N3112" s="4">
        <f>MAX(0, Inventory[[#This Row],[Demand_Duration_Lead_time]]+Inventory[[#This Row],[Safety_Stock]]-Inventory[[#This Row],[Current_Inventory]])</f>
        <v>0</v>
      </c>
      <c r="O31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12" s="8">
        <f>Inventory[[#This Row],[Current_Inventory]]*Inventory[[#This Row],[Unit_Cost]]</f>
        <v>383973.07999999996</v>
      </c>
      <c r="Q3112" t="str">
        <f>IF(Inventory[[#This Row],[Stockout_Risk_Score]] &gt;= 0.8, "Critical",
   IF(Inventory[[#This Row],[Stockout_Risk_Score]] &gt;= 0.6, "High",
      IF(Inventory[[#This Row],[Stockout_Risk_Score]] &gt;= 0.3, "Medium", "Low")
   )
)</f>
        <v>Low</v>
      </c>
      <c r="R3112">
        <f>Inventory[[#This Row],[Lead_Time_Days]]*0.8</f>
        <v>1.6</v>
      </c>
      <c r="S3112">
        <f>MAX(0,Inventory[[#This Row],[Daily_Demand]]*Inventory[[#This Row],[Adj_Lead_Time]]+Inventory[[#This Row],[Safety_Stock]]-Inventory[[#This Row],[Current_Inventory]])</f>
        <v>0</v>
      </c>
    </row>
    <row r="3113" spans="1:19" x14ac:dyDescent="0.25">
      <c r="A3113">
        <v>3112</v>
      </c>
      <c r="B3113" t="s">
        <v>3134</v>
      </c>
      <c r="C3113" s="4" t="s">
        <v>13</v>
      </c>
      <c r="D3113" t="s">
        <v>18</v>
      </c>
      <c r="E3113" s="4">
        <v>68</v>
      </c>
      <c r="F3113" s="4">
        <v>12</v>
      </c>
      <c r="G3113" s="4">
        <v>617</v>
      </c>
      <c r="H3113" s="4">
        <v>160</v>
      </c>
      <c r="I3113" s="4">
        <v>208</v>
      </c>
      <c r="J3113" s="6">
        <v>516.35</v>
      </c>
      <c r="K3113" s="4">
        <v>0.59499999999999997</v>
      </c>
      <c r="L3113" s="4" t="s">
        <v>19</v>
      </c>
      <c r="M3113" s="4">
        <f>Inventory[[#This Row],[Daily_Demand]]*Inventory[[#This Row],[Lead_Time_Days]]</f>
        <v>816</v>
      </c>
      <c r="N3113" s="4">
        <f>MAX(0, Inventory[[#This Row],[Demand_Duration_Lead_time]]+Inventory[[#This Row],[Safety_Stock]]-Inventory[[#This Row],[Current_Inventory]])</f>
        <v>359</v>
      </c>
      <c r="O31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13" s="8">
        <f>Inventory[[#This Row],[Current_Inventory]]*Inventory[[#This Row],[Unit_Cost]]</f>
        <v>318587.95</v>
      </c>
      <c r="Q3113" t="str">
        <f>IF(Inventory[[#This Row],[Stockout_Risk_Score]] &gt;= 0.8, "Critical",
   IF(Inventory[[#This Row],[Stockout_Risk_Score]] &gt;= 0.6, "High",
      IF(Inventory[[#This Row],[Stockout_Risk_Score]] &gt;= 0.3, "Medium", "Low")
   )
)</f>
        <v>Medium</v>
      </c>
      <c r="R3113">
        <f>Inventory[[#This Row],[Lead_Time_Days]]*0.8</f>
        <v>9.6000000000000014</v>
      </c>
      <c r="S3113">
        <f>MAX(0,Inventory[[#This Row],[Daily_Demand]]*Inventory[[#This Row],[Adj_Lead_Time]]+Inventory[[#This Row],[Safety_Stock]]-Inventory[[#This Row],[Current_Inventory]])</f>
        <v>195.80000000000007</v>
      </c>
    </row>
    <row r="3114" spans="1:19" x14ac:dyDescent="0.25">
      <c r="A3114">
        <v>3113</v>
      </c>
      <c r="B3114" t="s">
        <v>3135</v>
      </c>
      <c r="C3114" s="4" t="s">
        <v>17</v>
      </c>
      <c r="D3114" t="s">
        <v>22</v>
      </c>
      <c r="E3114" s="4">
        <v>73</v>
      </c>
      <c r="F3114" s="4">
        <v>8</v>
      </c>
      <c r="G3114" s="4">
        <v>731</v>
      </c>
      <c r="H3114" s="4">
        <v>93</v>
      </c>
      <c r="I3114" s="4">
        <v>163</v>
      </c>
      <c r="J3114" s="6">
        <v>291.77999999999997</v>
      </c>
      <c r="K3114" s="4">
        <v>0.25</v>
      </c>
      <c r="L3114" s="4" t="s">
        <v>15</v>
      </c>
      <c r="M3114" s="4">
        <f>Inventory[[#This Row],[Daily_Demand]]*Inventory[[#This Row],[Lead_Time_Days]]</f>
        <v>584</v>
      </c>
      <c r="N3114" s="4">
        <f>MAX(0, Inventory[[#This Row],[Demand_Duration_Lead_time]]+Inventory[[#This Row],[Safety_Stock]]-Inventory[[#This Row],[Current_Inventory]])</f>
        <v>0</v>
      </c>
      <c r="O31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14" s="8">
        <f>Inventory[[#This Row],[Current_Inventory]]*Inventory[[#This Row],[Unit_Cost]]</f>
        <v>213291.18</v>
      </c>
      <c r="Q3114" t="str">
        <f>IF(Inventory[[#This Row],[Stockout_Risk_Score]] &gt;= 0.8, "Critical",
   IF(Inventory[[#This Row],[Stockout_Risk_Score]] &gt;= 0.6, "High",
      IF(Inventory[[#This Row],[Stockout_Risk_Score]] &gt;= 0.3, "Medium", "Low")
   )
)</f>
        <v>Low</v>
      </c>
      <c r="R3114">
        <f>Inventory[[#This Row],[Lead_Time_Days]]*0.8</f>
        <v>6.4</v>
      </c>
      <c r="S3114">
        <f>MAX(0,Inventory[[#This Row],[Daily_Demand]]*Inventory[[#This Row],[Adj_Lead_Time]]+Inventory[[#This Row],[Safety_Stock]]-Inventory[[#This Row],[Current_Inventory]])</f>
        <v>0</v>
      </c>
    </row>
    <row r="3115" spans="1:19" x14ac:dyDescent="0.25">
      <c r="A3115">
        <v>3114</v>
      </c>
      <c r="B3115" t="s">
        <v>3136</v>
      </c>
      <c r="C3115" s="4" t="s">
        <v>21</v>
      </c>
      <c r="D3115" t="s">
        <v>14</v>
      </c>
      <c r="E3115" s="4">
        <v>172</v>
      </c>
      <c r="F3115" s="4">
        <v>7</v>
      </c>
      <c r="G3115" s="4">
        <v>90</v>
      </c>
      <c r="H3115" s="4">
        <v>221</v>
      </c>
      <c r="I3115" s="4">
        <v>73</v>
      </c>
      <c r="J3115" s="6">
        <v>1878.66</v>
      </c>
      <c r="K3115" s="4">
        <v>0.41</v>
      </c>
      <c r="L3115" s="4" t="s">
        <v>19</v>
      </c>
      <c r="M3115" s="4">
        <f>Inventory[[#This Row],[Daily_Demand]]*Inventory[[#This Row],[Lead_Time_Days]]</f>
        <v>1204</v>
      </c>
      <c r="N3115" s="4">
        <f>MAX(0, Inventory[[#This Row],[Demand_Duration_Lead_time]]+Inventory[[#This Row],[Safety_Stock]]-Inventory[[#This Row],[Current_Inventory]])</f>
        <v>1335</v>
      </c>
      <c r="O31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15" s="8">
        <f>Inventory[[#This Row],[Current_Inventory]]*Inventory[[#This Row],[Unit_Cost]]</f>
        <v>169079.4</v>
      </c>
      <c r="Q3115" t="str">
        <f>IF(Inventory[[#This Row],[Stockout_Risk_Score]] &gt;= 0.8, "Critical",
   IF(Inventory[[#This Row],[Stockout_Risk_Score]] &gt;= 0.6, "High",
      IF(Inventory[[#This Row],[Stockout_Risk_Score]] &gt;= 0.3, "Medium", "Low")
   )
)</f>
        <v>Medium</v>
      </c>
      <c r="R3115">
        <f>Inventory[[#This Row],[Lead_Time_Days]]*0.8</f>
        <v>5.6000000000000005</v>
      </c>
      <c r="S3115">
        <f>MAX(0,Inventory[[#This Row],[Daily_Demand]]*Inventory[[#This Row],[Adj_Lead_Time]]+Inventory[[#This Row],[Safety_Stock]]-Inventory[[#This Row],[Current_Inventory]])</f>
        <v>1094.2</v>
      </c>
    </row>
    <row r="3116" spans="1:19" x14ac:dyDescent="0.25">
      <c r="A3116">
        <v>3115</v>
      </c>
      <c r="B3116" t="s">
        <v>3137</v>
      </c>
      <c r="C3116" s="4" t="s">
        <v>17</v>
      </c>
      <c r="D3116" t="s">
        <v>22</v>
      </c>
      <c r="E3116" s="4">
        <v>133</v>
      </c>
      <c r="F3116" s="4">
        <v>8</v>
      </c>
      <c r="G3116" s="4">
        <v>364</v>
      </c>
      <c r="H3116" s="4">
        <v>276</v>
      </c>
      <c r="I3116" s="4">
        <v>212</v>
      </c>
      <c r="J3116" s="6">
        <v>1613.05</v>
      </c>
      <c r="K3116" s="4">
        <v>0.83099999999999996</v>
      </c>
      <c r="L3116" s="4" t="s">
        <v>15</v>
      </c>
      <c r="M3116" s="4">
        <f>Inventory[[#This Row],[Daily_Demand]]*Inventory[[#This Row],[Lead_Time_Days]]</f>
        <v>1064</v>
      </c>
      <c r="N3116" s="4">
        <f>MAX(0, Inventory[[#This Row],[Demand_Duration_Lead_time]]+Inventory[[#This Row],[Safety_Stock]]-Inventory[[#This Row],[Current_Inventory]])</f>
        <v>976</v>
      </c>
      <c r="O31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16" s="8">
        <f>Inventory[[#This Row],[Current_Inventory]]*Inventory[[#This Row],[Unit_Cost]]</f>
        <v>587150.19999999995</v>
      </c>
      <c r="Q3116" t="str">
        <f>IF(Inventory[[#This Row],[Stockout_Risk_Score]] &gt;= 0.8, "Critical",
   IF(Inventory[[#This Row],[Stockout_Risk_Score]] &gt;= 0.6, "High",
      IF(Inventory[[#This Row],[Stockout_Risk_Score]] &gt;= 0.3, "Medium", "Low")
   )
)</f>
        <v>Critical</v>
      </c>
      <c r="R3116">
        <f>Inventory[[#This Row],[Lead_Time_Days]]*0.8</f>
        <v>6.4</v>
      </c>
      <c r="S3116">
        <f>MAX(0,Inventory[[#This Row],[Daily_Demand]]*Inventory[[#This Row],[Adj_Lead_Time]]+Inventory[[#This Row],[Safety_Stock]]-Inventory[[#This Row],[Current_Inventory]])</f>
        <v>763.2</v>
      </c>
    </row>
    <row r="3117" spans="1:19" x14ac:dyDescent="0.25">
      <c r="A3117">
        <v>3116</v>
      </c>
      <c r="B3117" t="s">
        <v>3138</v>
      </c>
      <c r="C3117" s="4" t="s">
        <v>26</v>
      </c>
      <c r="D3117" t="s">
        <v>18</v>
      </c>
      <c r="E3117" s="4">
        <v>110</v>
      </c>
      <c r="F3117" s="4">
        <v>8</v>
      </c>
      <c r="G3117" s="4">
        <v>117</v>
      </c>
      <c r="H3117" s="4">
        <v>278</v>
      </c>
      <c r="I3117" s="4">
        <v>335</v>
      </c>
      <c r="J3117" s="6">
        <v>94.78</v>
      </c>
      <c r="K3117" s="4">
        <v>0.19900000000000001</v>
      </c>
      <c r="L3117" s="4" t="s">
        <v>15</v>
      </c>
      <c r="M3117" s="4">
        <f>Inventory[[#This Row],[Daily_Demand]]*Inventory[[#This Row],[Lead_Time_Days]]</f>
        <v>880</v>
      </c>
      <c r="N3117" s="4">
        <f>MAX(0, Inventory[[#This Row],[Demand_Duration_Lead_time]]+Inventory[[#This Row],[Safety_Stock]]-Inventory[[#This Row],[Current_Inventory]])</f>
        <v>1041</v>
      </c>
      <c r="O31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17" s="8">
        <f>Inventory[[#This Row],[Current_Inventory]]*Inventory[[#This Row],[Unit_Cost]]</f>
        <v>11089.26</v>
      </c>
      <c r="Q3117" t="str">
        <f>IF(Inventory[[#This Row],[Stockout_Risk_Score]] &gt;= 0.8, "Critical",
   IF(Inventory[[#This Row],[Stockout_Risk_Score]] &gt;= 0.6, "High",
      IF(Inventory[[#This Row],[Stockout_Risk_Score]] &gt;= 0.3, "Medium", "Low")
   )
)</f>
        <v>Low</v>
      </c>
      <c r="R3117">
        <f>Inventory[[#This Row],[Lead_Time_Days]]*0.8</f>
        <v>6.4</v>
      </c>
      <c r="S3117">
        <f>MAX(0,Inventory[[#This Row],[Daily_Demand]]*Inventory[[#This Row],[Adj_Lead_Time]]+Inventory[[#This Row],[Safety_Stock]]-Inventory[[#This Row],[Current_Inventory]])</f>
        <v>865</v>
      </c>
    </row>
    <row r="3118" spans="1:19" x14ac:dyDescent="0.25">
      <c r="A3118">
        <v>3117</v>
      </c>
      <c r="B3118" t="s">
        <v>3139</v>
      </c>
      <c r="C3118" s="4" t="s">
        <v>21</v>
      </c>
      <c r="D3118" t="s">
        <v>14</v>
      </c>
      <c r="E3118" s="4">
        <v>69</v>
      </c>
      <c r="F3118" s="4">
        <v>9</v>
      </c>
      <c r="G3118" s="4">
        <v>319</v>
      </c>
      <c r="H3118" s="4">
        <v>186</v>
      </c>
      <c r="I3118" s="4">
        <v>104</v>
      </c>
      <c r="J3118" s="6">
        <v>1651.98</v>
      </c>
      <c r="K3118" s="4">
        <v>0.71899999999999997</v>
      </c>
      <c r="L3118" s="4" t="s">
        <v>19</v>
      </c>
      <c r="M3118" s="4">
        <f>Inventory[[#This Row],[Daily_Demand]]*Inventory[[#This Row],[Lead_Time_Days]]</f>
        <v>621</v>
      </c>
      <c r="N3118" s="4">
        <f>MAX(0, Inventory[[#This Row],[Demand_Duration_Lead_time]]+Inventory[[#This Row],[Safety_Stock]]-Inventory[[#This Row],[Current_Inventory]])</f>
        <v>488</v>
      </c>
      <c r="O31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18" s="8">
        <f>Inventory[[#This Row],[Current_Inventory]]*Inventory[[#This Row],[Unit_Cost]]</f>
        <v>526981.62</v>
      </c>
      <c r="Q3118" t="str">
        <f>IF(Inventory[[#This Row],[Stockout_Risk_Score]] &gt;= 0.8, "Critical",
   IF(Inventory[[#This Row],[Stockout_Risk_Score]] &gt;= 0.6, "High",
      IF(Inventory[[#This Row],[Stockout_Risk_Score]] &gt;= 0.3, "Medium", "Low")
   )
)</f>
        <v>High</v>
      </c>
      <c r="R3118">
        <f>Inventory[[#This Row],[Lead_Time_Days]]*0.8</f>
        <v>7.2</v>
      </c>
      <c r="S3118">
        <f>MAX(0,Inventory[[#This Row],[Daily_Demand]]*Inventory[[#This Row],[Adj_Lead_Time]]+Inventory[[#This Row],[Safety_Stock]]-Inventory[[#This Row],[Current_Inventory]])</f>
        <v>363.79999999999995</v>
      </c>
    </row>
    <row r="3119" spans="1:19" x14ac:dyDescent="0.25">
      <c r="A3119">
        <v>3118</v>
      </c>
      <c r="B3119" t="s">
        <v>3140</v>
      </c>
      <c r="C3119" s="4" t="s">
        <v>13</v>
      </c>
      <c r="D3119" t="s">
        <v>22</v>
      </c>
      <c r="E3119" s="4">
        <v>126</v>
      </c>
      <c r="F3119" s="4">
        <v>9</v>
      </c>
      <c r="G3119" s="4">
        <v>195</v>
      </c>
      <c r="H3119" s="4">
        <v>280</v>
      </c>
      <c r="I3119" s="4">
        <v>113</v>
      </c>
      <c r="J3119" s="6">
        <v>1201.67</v>
      </c>
      <c r="K3119" s="4">
        <v>0.504</v>
      </c>
      <c r="L3119" s="4" t="s">
        <v>15</v>
      </c>
      <c r="M3119" s="4">
        <f>Inventory[[#This Row],[Daily_Demand]]*Inventory[[#This Row],[Lead_Time_Days]]</f>
        <v>1134</v>
      </c>
      <c r="N3119" s="4">
        <f>MAX(0, Inventory[[#This Row],[Demand_Duration_Lead_time]]+Inventory[[#This Row],[Safety_Stock]]-Inventory[[#This Row],[Current_Inventory]])</f>
        <v>1219</v>
      </c>
      <c r="O31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19" s="8">
        <f>Inventory[[#This Row],[Current_Inventory]]*Inventory[[#This Row],[Unit_Cost]]</f>
        <v>234325.65000000002</v>
      </c>
      <c r="Q3119" t="str">
        <f>IF(Inventory[[#This Row],[Stockout_Risk_Score]] &gt;= 0.8, "Critical",
   IF(Inventory[[#This Row],[Stockout_Risk_Score]] &gt;= 0.6, "High",
      IF(Inventory[[#This Row],[Stockout_Risk_Score]] &gt;= 0.3, "Medium", "Low")
   )
)</f>
        <v>Medium</v>
      </c>
      <c r="R3119">
        <f>Inventory[[#This Row],[Lead_Time_Days]]*0.8</f>
        <v>7.2</v>
      </c>
      <c r="S3119">
        <f>MAX(0,Inventory[[#This Row],[Daily_Demand]]*Inventory[[#This Row],[Adj_Lead_Time]]+Inventory[[#This Row],[Safety_Stock]]-Inventory[[#This Row],[Current_Inventory]])</f>
        <v>992.2</v>
      </c>
    </row>
    <row r="3120" spans="1:19" x14ac:dyDescent="0.25">
      <c r="A3120">
        <v>3119</v>
      </c>
      <c r="B3120" t="s">
        <v>3141</v>
      </c>
      <c r="C3120" s="4" t="s">
        <v>21</v>
      </c>
      <c r="D3120" t="s">
        <v>22</v>
      </c>
      <c r="E3120" s="4">
        <v>66</v>
      </c>
      <c r="F3120" s="4">
        <v>11</v>
      </c>
      <c r="G3120" s="4">
        <v>764</v>
      </c>
      <c r="H3120" s="4">
        <v>191</v>
      </c>
      <c r="I3120" s="4">
        <v>82</v>
      </c>
      <c r="J3120" s="6">
        <v>1061.8399999999999</v>
      </c>
      <c r="K3120" s="4">
        <v>0.90500000000000003</v>
      </c>
      <c r="L3120" s="4" t="s">
        <v>27</v>
      </c>
      <c r="M3120" s="4">
        <f>Inventory[[#This Row],[Daily_Demand]]*Inventory[[#This Row],[Lead_Time_Days]]</f>
        <v>726</v>
      </c>
      <c r="N3120" s="4">
        <f>MAX(0, Inventory[[#This Row],[Demand_Duration_Lead_time]]+Inventory[[#This Row],[Safety_Stock]]-Inventory[[#This Row],[Current_Inventory]])</f>
        <v>153</v>
      </c>
      <c r="O31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20" s="8">
        <f>Inventory[[#This Row],[Current_Inventory]]*Inventory[[#This Row],[Unit_Cost]]</f>
        <v>811245.75999999989</v>
      </c>
      <c r="Q3120" t="str">
        <f>IF(Inventory[[#This Row],[Stockout_Risk_Score]] &gt;= 0.8, "Critical",
   IF(Inventory[[#This Row],[Stockout_Risk_Score]] &gt;= 0.6, "High",
      IF(Inventory[[#This Row],[Stockout_Risk_Score]] &gt;= 0.3, "Medium", "Low")
   )
)</f>
        <v>Critical</v>
      </c>
      <c r="R3120">
        <f>Inventory[[#This Row],[Lead_Time_Days]]*0.8</f>
        <v>8.8000000000000007</v>
      </c>
      <c r="S3120">
        <f>MAX(0,Inventory[[#This Row],[Daily_Demand]]*Inventory[[#This Row],[Adj_Lead_Time]]+Inventory[[#This Row],[Safety_Stock]]-Inventory[[#This Row],[Current_Inventory]])</f>
        <v>7.8000000000000682</v>
      </c>
    </row>
    <row r="3121" spans="1:19" x14ac:dyDescent="0.25">
      <c r="A3121">
        <v>3120</v>
      </c>
      <c r="B3121" t="s">
        <v>3142</v>
      </c>
      <c r="C3121" s="4" t="s">
        <v>17</v>
      </c>
      <c r="D3121" t="s">
        <v>18</v>
      </c>
      <c r="E3121" s="4">
        <v>186</v>
      </c>
      <c r="F3121" s="4">
        <v>12</v>
      </c>
      <c r="G3121" s="4">
        <v>94</v>
      </c>
      <c r="H3121" s="4">
        <v>168</v>
      </c>
      <c r="I3121" s="4">
        <v>95</v>
      </c>
      <c r="J3121" s="6">
        <v>73.849999999999994</v>
      </c>
      <c r="K3121" s="4">
        <v>0.97299999999999998</v>
      </c>
      <c r="L3121" s="4" t="s">
        <v>27</v>
      </c>
      <c r="M3121" s="4">
        <f>Inventory[[#This Row],[Daily_Demand]]*Inventory[[#This Row],[Lead_Time_Days]]</f>
        <v>2232</v>
      </c>
      <c r="N3121" s="4">
        <f>MAX(0, Inventory[[#This Row],[Demand_Duration_Lead_time]]+Inventory[[#This Row],[Safety_Stock]]-Inventory[[#This Row],[Current_Inventory]])</f>
        <v>2306</v>
      </c>
      <c r="O31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21" s="8">
        <f>Inventory[[#This Row],[Current_Inventory]]*Inventory[[#This Row],[Unit_Cost]]</f>
        <v>6941.9</v>
      </c>
      <c r="Q3121" t="str">
        <f>IF(Inventory[[#This Row],[Stockout_Risk_Score]] &gt;= 0.8, "Critical",
   IF(Inventory[[#This Row],[Stockout_Risk_Score]] &gt;= 0.6, "High",
      IF(Inventory[[#This Row],[Stockout_Risk_Score]] &gt;= 0.3, "Medium", "Low")
   )
)</f>
        <v>Critical</v>
      </c>
      <c r="R3121">
        <f>Inventory[[#This Row],[Lead_Time_Days]]*0.8</f>
        <v>9.6000000000000014</v>
      </c>
      <c r="S3121">
        <f>MAX(0,Inventory[[#This Row],[Daily_Demand]]*Inventory[[#This Row],[Adj_Lead_Time]]+Inventory[[#This Row],[Safety_Stock]]-Inventory[[#This Row],[Current_Inventory]])</f>
        <v>1859.6000000000004</v>
      </c>
    </row>
    <row r="3122" spans="1:19" x14ac:dyDescent="0.25">
      <c r="A3122">
        <v>3121</v>
      </c>
      <c r="B3122" t="s">
        <v>3143</v>
      </c>
      <c r="C3122" s="4" t="s">
        <v>41</v>
      </c>
      <c r="D3122" t="s">
        <v>18</v>
      </c>
      <c r="E3122" s="4">
        <v>107</v>
      </c>
      <c r="F3122" s="4">
        <v>3</v>
      </c>
      <c r="G3122" s="4">
        <v>162</v>
      </c>
      <c r="H3122" s="4">
        <v>198</v>
      </c>
      <c r="I3122" s="4">
        <v>268</v>
      </c>
      <c r="J3122" s="6">
        <v>1572.68</v>
      </c>
      <c r="K3122" s="4">
        <v>0.48499999999999999</v>
      </c>
      <c r="L3122" s="4" t="s">
        <v>19</v>
      </c>
      <c r="M3122" s="4">
        <f>Inventory[[#This Row],[Daily_Demand]]*Inventory[[#This Row],[Lead_Time_Days]]</f>
        <v>321</v>
      </c>
      <c r="N3122" s="4">
        <f>MAX(0, Inventory[[#This Row],[Demand_Duration_Lead_time]]+Inventory[[#This Row],[Safety_Stock]]-Inventory[[#This Row],[Current_Inventory]])</f>
        <v>357</v>
      </c>
      <c r="O31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22" s="8">
        <f>Inventory[[#This Row],[Current_Inventory]]*Inventory[[#This Row],[Unit_Cost]]</f>
        <v>254774.16</v>
      </c>
      <c r="Q3122" t="str">
        <f>IF(Inventory[[#This Row],[Stockout_Risk_Score]] &gt;= 0.8, "Critical",
   IF(Inventory[[#This Row],[Stockout_Risk_Score]] &gt;= 0.6, "High",
      IF(Inventory[[#This Row],[Stockout_Risk_Score]] &gt;= 0.3, "Medium", "Low")
   )
)</f>
        <v>Medium</v>
      </c>
      <c r="R3122">
        <f>Inventory[[#This Row],[Lead_Time_Days]]*0.8</f>
        <v>2.4000000000000004</v>
      </c>
      <c r="S3122">
        <f>MAX(0,Inventory[[#This Row],[Daily_Demand]]*Inventory[[#This Row],[Adj_Lead_Time]]+Inventory[[#This Row],[Safety_Stock]]-Inventory[[#This Row],[Current_Inventory]])</f>
        <v>292.8</v>
      </c>
    </row>
    <row r="3123" spans="1:19" x14ac:dyDescent="0.25">
      <c r="A3123">
        <v>3122</v>
      </c>
      <c r="B3123" t="s">
        <v>3144</v>
      </c>
      <c r="C3123" s="4" t="s">
        <v>21</v>
      </c>
      <c r="D3123" t="s">
        <v>14</v>
      </c>
      <c r="E3123" s="4">
        <v>64</v>
      </c>
      <c r="F3123" s="4">
        <v>13</v>
      </c>
      <c r="G3123" s="4">
        <v>42</v>
      </c>
      <c r="H3123" s="4">
        <v>195</v>
      </c>
      <c r="I3123" s="4">
        <v>338</v>
      </c>
      <c r="J3123" s="6">
        <v>436.23</v>
      </c>
      <c r="K3123" s="4">
        <v>0.58499999999999996</v>
      </c>
      <c r="L3123" s="4" t="s">
        <v>27</v>
      </c>
      <c r="M3123" s="4">
        <f>Inventory[[#This Row],[Daily_Demand]]*Inventory[[#This Row],[Lead_Time_Days]]</f>
        <v>832</v>
      </c>
      <c r="N3123" s="4">
        <f>MAX(0, Inventory[[#This Row],[Demand_Duration_Lead_time]]+Inventory[[#This Row],[Safety_Stock]]-Inventory[[#This Row],[Current_Inventory]])</f>
        <v>985</v>
      </c>
      <c r="O31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23" s="8">
        <f>Inventory[[#This Row],[Current_Inventory]]*Inventory[[#This Row],[Unit_Cost]]</f>
        <v>18321.66</v>
      </c>
      <c r="Q3123" t="str">
        <f>IF(Inventory[[#This Row],[Stockout_Risk_Score]] &gt;= 0.8, "Critical",
   IF(Inventory[[#This Row],[Stockout_Risk_Score]] &gt;= 0.6, "High",
      IF(Inventory[[#This Row],[Stockout_Risk_Score]] &gt;= 0.3, "Medium", "Low")
   )
)</f>
        <v>Medium</v>
      </c>
      <c r="R3123">
        <f>Inventory[[#This Row],[Lead_Time_Days]]*0.8</f>
        <v>10.4</v>
      </c>
      <c r="S3123">
        <f>MAX(0,Inventory[[#This Row],[Daily_Demand]]*Inventory[[#This Row],[Adj_Lead_Time]]+Inventory[[#This Row],[Safety_Stock]]-Inventory[[#This Row],[Current_Inventory]])</f>
        <v>818.6</v>
      </c>
    </row>
    <row r="3124" spans="1:19" x14ac:dyDescent="0.25">
      <c r="A3124">
        <v>3123</v>
      </c>
      <c r="B3124" t="s">
        <v>3145</v>
      </c>
      <c r="C3124" s="4" t="s">
        <v>13</v>
      </c>
      <c r="D3124" t="s">
        <v>22</v>
      </c>
      <c r="E3124" s="4">
        <v>50</v>
      </c>
      <c r="F3124" s="4">
        <v>13</v>
      </c>
      <c r="G3124" s="4">
        <v>200</v>
      </c>
      <c r="H3124" s="4">
        <v>255</v>
      </c>
      <c r="I3124" s="4">
        <v>245</v>
      </c>
      <c r="J3124" s="6">
        <v>1469.56</v>
      </c>
      <c r="K3124" s="4">
        <v>0.746</v>
      </c>
      <c r="L3124" s="4" t="s">
        <v>19</v>
      </c>
      <c r="M3124" s="4">
        <f>Inventory[[#This Row],[Daily_Demand]]*Inventory[[#This Row],[Lead_Time_Days]]</f>
        <v>650</v>
      </c>
      <c r="N3124" s="4">
        <f>MAX(0, Inventory[[#This Row],[Demand_Duration_Lead_time]]+Inventory[[#This Row],[Safety_Stock]]-Inventory[[#This Row],[Current_Inventory]])</f>
        <v>705</v>
      </c>
      <c r="O31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24" s="8">
        <f>Inventory[[#This Row],[Current_Inventory]]*Inventory[[#This Row],[Unit_Cost]]</f>
        <v>293912</v>
      </c>
      <c r="Q3124" t="str">
        <f>IF(Inventory[[#This Row],[Stockout_Risk_Score]] &gt;= 0.8, "Critical",
   IF(Inventory[[#This Row],[Stockout_Risk_Score]] &gt;= 0.6, "High",
      IF(Inventory[[#This Row],[Stockout_Risk_Score]] &gt;= 0.3, "Medium", "Low")
   )
)</f>
        <v>High</v>
      </c>
      <c r="R3124">
        <f>Inventory[[#This Row],[Lead_Time_Days]]*0.8</f>
        <v>10.4</v>
      </c>
      <c r="S3124">
        <f>MAX(0,Inventory[[#This Row],[Daily_Demand]]*Inventory[[#This Row],[Adj_Lead_Time]]+Inventory[[#This Row],[Safety_Stock]]-Inventory[[#This Row],[Current_Inventory]])</f>
        <v>575</v>
      </c>
    </row>
    <row r="3125" spans="1:19" x14ac:dyDescent="0.25">
      <c r="A3125">
        <v>3124</v>
      </c>
      <c r="B3125" t="s">
        <v>3146</v>
      </c>
      <c r="C3125" s="4" t="s">
        <v>26</v>
      </c>
      <c r="D3125" t="s">
        <v>22</v>
      </c>
      <c r="E3125" s="4">
        <v>9</v>
      </c>
      <c r="F3125" s="4">
        <v>13</v>
      </c>
      <c r="G3125" s="4">
        <v>64</v>
      </c>
      <c r="H3125" s="4">
        <v>51</v>
      </c>
      <c r="I3125" s="4">
        <v>302</v>
      </c>
      <c r="J3125" s="6">
        <v>80.94</v>
      </c>
      <c r="K3125" s="4">
        <v>0.31900000000000001</v>
      </c>
      <c r="L3125" s="4" t="s">
        <v>15</v>
      </c>
      <c r="M3125" s="4">
        <f>Inventory[[#This Row],[Daily_Demand]]*Inventory[[#This Row],[Lead_Time_Days]]</f>
        <v>117</v>
      </c>
      <c r="N3125" s="4">
        <f>MAX(0, Inventory[[#This Row],[Demand_Duration_Lead_time]]+Inventory[[#This Row],[Safety_Stock]]-Inventory[[#This Row],[Current_Inventory]])</f>
        <v>104</v>
      </c>
      <c r="O31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25" s="8">
        <f>Inventory[[#This Row],[Current_Inventory]]*Inventory[[#This Row],[Unit_Cost]]</f>
        <v>5180.16</v>
      </c>
      <c r="Q3125" t="str">
        <f>IF(Inventory[[#This Row],[Stockout_Risk_Score]] &gt;= 0.8, "Critical",
   IF(Inventory[[#This Row],[Stockout_Risk_Score]] &gt;= 0.6, "High",
      IF(Inventory[[#This Row],[Stockout_Risk_Score]] &gt;= 0.3, "Medium", "Low")
   )
)</f>
        <v>Medium</v>
      </c>
      <c r="R3125">
        <f>Inventory[[#This Row],[Lead_Time_Days]]*0.8</f>
        <v>10.4</v>
      </c>
      <c r="S3125">
        <f>MAX(0,Inventory[[#This Row],[Daily_Demand]]*Inventory[[#This Row],[Adj_Lead_Time]]+Inventory[[#This Row],[Safety_Stock]]-Inventory[[#This Row],[Current_Inventory]])</f>
        <v>80.600000000000023</v>
      </c>
    </row>
    <row r="3126" spans="1:19" x14ac:dyDescent="0.25">
      <c r="A3126">
        <v>3125</v>
      </c>
      <c r="B3126" t="s">
        <v>3147</v>
      </c>
      <c r="C3126" s="4" t="s">
        <v>41</v>
      </c>
      <c r="D3126" t="s">
        <v>18</v>
      </c>
      <c r="E3126" s="4">
        <v>117</v>
      </c>
      <c r="F3126" s="4">
        <v>5</v>
      </c>
      <c r="G3126" s="4">
        <v>488</v>
      </c>
      <c r="H3126" s="4">
        <v>294</v>
      </c>
      <c r="I3126" s="4">
        <v>335</v>
      </c>
      <c r="J3126" s="6">
        <v>1602.89</v>
      </c>
      <c r="K3126" s="4">
        <v>0.22700000000000001</v>
      </c>
      <c r="L3126" s="4" t="s">
        <v>27</v>
      </c>
      <c r="M3126" s="4">
        <f>Inventory[[#This Row],[Daily_Demand]]*Inventory[[#This Row],[Lead_Time_Days]]</f>
        <v>585</v>
      </c>
      <c r="N3126" s="4">
        <f>MAX(0, Inventory[[#This Row],[Demand_Duration_Lead_time]]+Inventory[[#This Row],[Safety_Stock]]-Inventory[[#This Row],[Current_Inventory]])</f>
        <v>391</v>
      </c>
      <c r="O31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26" s="8">
        <f>Inventory[[#This Row],[Current_Inventory]]*Inventory[[#This Row],[Unit_Cost]]</f>
        <v>782210.32000000007</v>
      </c>
      <c r="Q3126" t="str">
        <f>IF(Inventory[[#This Row],[Stockout_Risk_Score]] &gt;= 0.8, "Critical",
   IF(Inventory[[#This Row],[Stockout_Risk_Score]] &gt;= 0.6, "High",
      IF(Inventory[[#This Row],[Stockout_Risk_Score]] &gt;= 0.3, "Medium", "Low")
   )
)</f>
        <v>Low</v>
      </c>
      <c r="R3126">
        <f>Inventory[[#This Row],[Lead_Time_Days]]*0.8</f>
        <v>4</v>
      </c>
      <c r="S3126">
        <f>MAX(0,Inventory[[#This Row],[Daily_Demand]]*Inventory[[#This Row],[Adj_Lead_Time]]+Inventory[[#This Row],[Safety_Stock]]-Inventory[[#This Row],[Current_Inventory]])</f>
        <v>274</v>
      </c>
    </row>
    <row r="3127" spans="1:19" x14ac:dyDescent="0.25">
      <c r="A3127">
        <v>3126</v>
      </c>
      <c r="B3127" t="s">
        <v>3148</v>
      </c>
      <c r="C3127" s="4" t="s">
        <v>26</v>
      </c>
      <c r="D3127" t="s">
        <v>18</v>
      </c>
      <c r="E3127" s="4">
        <v>154</v>
      </c>
      <c r="F3127" s="4">
        <v>5</v>
      </c>
      <c r="G3127" s="4">
        <v>111</v>
      </c>
      <c r="H3127" s="4">
        <v>190</v>
      </c>
      <c r="I3127" s="4">
        <v>285</v>
      </c>
      <c r="J3127" s="6">
        <v>94.93</v>
      </c>
      <c r="K3127" s="4">
        <v>0.96499999999999997</v>
      </c>
      <c r="L3127" s="4" t="s">
        <v>15</v>
      </c>
      <c r="M3127" s="4">
        <f>Inventory[[#This Row],[Daily_Demand]]*Inventory[[#This Row],[Lead_Time_Days]]</f>
        <v>770</v>
      </c>
      <c r="N3127" s="4">
        <f>MAX(0, Inventory[[#This Row],[Demand_Duration_Lead_time]]+Inventory[[#This Row],[Safety_Stock]]-Inventory[[#This Row],[Current_Inventory]])</f>
        <v>849</v>
      </c>
      <c r="O31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27" s="8">
        <f>Inventory[[#This Row],[Current_Inventory]]*Inventory[[#This Row],[Unit_Cost]]</f>
        <v>10537.230000000001</v>
      </c>
      <c r="Q3127" t="str">
        <f>IF(Inventory[[#This Row],[Stockout_Risk_Score]] &gt;= 0.8, "Critical",
   IF(Inventory[[#This Row],[Stockout_Risk_Score]] &gt;= 0.6, "High",
      IF(Inventory[[#This Row],[Stockout_Risk_Score]] &gt;= 0.3, "Medium", "Low")
   )
)</f>
        <v>Critical</v>
      </c>
      <c r="R3127">
        <f>Inventory[[#This Row],[Lead_Time_Days]]*0.8</f>
        <v>4</v>
      </c>
      <c r="S3127">
        <f>MAX(0,Inventory[[#This Row],[Daily_Demand]]*Inventory[[#This Row],[Adj_Lead_Time]]+Inventory[[#This Row],[Safety_Stock]]-Inventory[[#This Row],[Current_Inventory]])</f>
        <v>695</v>
      </c>
    </row>
    <row r="3128" spans="1:19" x14ac:dyDescent="0.25">
      <c r="A3128">
        <v>3127</v>
      </c>
      <c r="B3128" t="s">
        <v>3149</v>
      </c>
      <c r="C3128" s="4" t="s">
        <v>21</v>
      </c>
      <c r="D3128" t="s">
        <v>14</v>
      </c>
      <c r="E3128" s="4">
        <v>185</v>
      </c>
      <c r="F3128" s="4">
        <v>14</v>
      </c>
      <c r="G3128" s="4">
        <v>288</v>
      </c>
      <c r="H3128" s="4">
        <v>191</v>
      </c>
      <c r="I3128" s="4">
        <v>128</v>
      </c>
      <c r="J3128" s="6">
        <v>509.99</v>
      </c>
      <c r="K3128" s="4">
        <v>0.433</v>
      </c>
      <c r="L3128" s="4" t="s">
        <v>19</v>
      </c>
      <c r="M3128" s="4">
        <f>Inventory[[#This Row],[Daily_Demand]]*Inventory[[#This Row],[Lead_Time_Days]]</f>
        <v>2590</v>
      </c>
      <c r="N3128" s="4">
        <f>MAX(0, Inventory[[#This Row],[Demand_Duration_Lead_time]]+Inventory[[#This Row],[Safety_Stock]]-Inventory[[#This Row],[Current_Inventory]])</f>
        <v>2493</v>
      </c>
      <c r="O31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28" s="8">
        <f>Inventory[[#This Row],[Current_Inventory]]*Inventory[[#This Row],[Unit_Cost]]</f>
        <v>146877.12</v>
      </c>
      <c r="Q3128" t="str">
        <f>IF(Inventory[[#This Row],[Stockout_Risk_Score]] &gt;= 0.8, "Critical",
   IF(Inventory[[#This Row],[Stockout_Risk_Score]] &gt;= 0.6, "High",
      IF(Inventory[[#This Row],[Stockout_Risk_Score]] &gt;= 0.3, "Medium", "Low")
   )
)</f>
        <v>Medium</v>
      </c>
      <c r="R3128">
        <f>Inventory[[#This Row],[Lead_Time_Days]]*0.8</f>
        <v>11.200000000000001</v>
      </c>
      <c r="S3128">
        <f>MAX(0,Inventory[[#This Row],[Daily_Demand]]*Inventory[[#This Row],[Adj_Lead_Time]]+Inventory[[#This Row],[Safety_Stock]]-Inventory[[#This Row],[Current_Inventory]])</f>
        <v>1975</v>
      </c>
    </row>
    <row r="3129" spans="1:19" x14ac:dyDescent="0.25">
      <c r="A3129">
        <v>3128</v>
      </c>
      <c r="B3129" t="s">
        <v>3150</v>
      </c>
      <c r="C3129" s="4" t="s">
        <v>17</v>
      </c>
      <c r="D3129" t="s">
        <v>22</v>
      </c>
      <c r="E3129" s="4">
        <v>74</v>
      </c>
      <c r="F3129" s="4">
        <v>12</v>
      </c>
      <c r="G3129" s="4">
        <v>53</v>
      </c>
      <c r="H3129" s="4">
        <v>227</v>
      </c>
      <c r="I3129" s="4">
        <v>141</v>
      </c>
      <c r="J3129" s="6">
        <v>573.14</v>
      </c>
      <c r="K3129" s="4">
        <v>2E-3</v>
      </c>
      <c r="L3129" s="4" t="s">
        <v>19</v>
      </c>
      <c r="M3129" s="4">
        <f>Inventory[[#This Row],[Daily_Demand]]*Inventory[[#This Row],[Lead_Time_Days]]</f>
        <v>888</v>
      </c>
      <c r="N3129" s="4">
        <f>MAX(0, Inventory[[#This Row],[Demand_Duration_Lead_time]]+Inventory[[#This Row],[Safety_Stock]]-Inventory[[#This Row],[Current_Inventory]])</f>
        <v>1062</v>
      </c>
      <c r="O31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29" s="8">
        <f>Inventory[[#This Row],[Current_Inventory]]*Inventory[[#This Row],[Unit_Cost]]</f>
        <v>30376.42</v>
      </c>
      <c r="Q3129" t="str">
        <f>IF(Inventory[[#This Row],[Stockout_Risk_Score]] &gt;= 0.8, "Critical",
   IF(Inventory[[#This Row],[Stockout_Risk_Score]] &gt;= 0.6, "High",
      IF(Inventory[[#This Row],[Stockout_Risk_Score]] &gt;= 0.3, "Medium", "Low")
   )
)</f>
        <v>Low</v>
      </c>
      <c r="R3129">
        <f>Inventory[[#This Row],[Lead_Time_Days]]*0.8</f>
        <v>9.6000000000000014</v>
      </c>
      <c r="S3129">
        <f>MAX(0,Inventory[[#This Row],[Daily_Demand]]*Inventory[[#This Row],[Adj_Lead_Time]]+Inventory[[#This Row],[Safety_Stock]]-Inventory[[#This Row],[Current_Inventory]])</f>
        <v>884.40000000000009</v>
      </c>
    </row>
    <row r="3130" spans="1:19" x14ac:dyDescent="0.25">
      <c r="A3130">
        <v>3129</v>
      </c>
      <c r="B3130" t="s">
        <v>3151</v>
      </c>
      <c r="C3130" s="4" t="s">
        <v>17</v>
      </c>
      <c r="D3130" t="s">
        <v>22</v>
      </c>
      <c r="E3130" s="4">
        <v>164</v>
      </c>
      <c r="F3130" s="4">
        <v>11</v>
      </c>
      <c r="G3130" s="4">
        <v>697</v>
      </c>
      <c r="H3130" s="4">
        <v>172</v>
      </c>
      <c r="I3130" s="4">
        <v>145</v>
      </c>
      <c r="J3130" s="6">
        <v>357.14</v>
      </c>
      <c r="K3130" s="4">
        <v>0.83799999999999997</v>
      </c>
      <c r="L3130" s="4" t="s">
        <v>15</v>
      </c>
      <c r="M3130" s="4">
        <f>Inventory[[#This Row],[Daily_Demand]]*Inventory[[#This Row],[Lead_Time_Days]]</f>
        <v>1804</v>
      </c>
      <c r="N3130" s="4">
        <f>MAX(0, Inventory[[#This Row],[Demand_Duration_Lead_time]]+Inventory[[#This Row],[Safety_Stock]]-Inventory[[#This Row],[Current_Inventory]])</f>
        <v>1279</v>
      </c>
      <c r="O31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30" s="8">
        <f>Inventory[[#This Row],[Current_Inventory]]*Inventory[[#This Row],[Unit_Cost]]</f>
        <v>248926.58</v>
      </c>
      <c r="Q3130" t="str">
        <f>IF(Inventory[[#This Row],[Stockout_Risk_Score]] &gt;= 0.8, "Critical",
   IF(Inventory[[#This Row],[Stockout_Risk_Score]] &gt;= 0.6, "High",
      IF(Inventory[[#This Row],[Stockout_Risk_Score]] &gt;= 0.3, "Medium", "Low")
   )
)</f>
        <v>Critical</v>
      </c>
      <c r="R3130">
        <f>Inventory[[#This Row],[Lead_Time_Days]]*0.8</f>
        <v>8.8000000000000007</v>
      </c>
      <c r="S3130">
        <f>MAX(0,Inventory[[#This Row],[Daily_Demand]]*Inventory[[#This Row],[Adj_Lead_Time]]+Inventory[[#This Row],[Safety_Stock]]-Inventory[[#This Row],[Current_Inventory]])</f>
        <v>918.2</v>
      </c>
    </row>
    <row r="3131" spans="1:19" x14ac:dyDescent="0.25">
      <c r="A3131">
        <v>3130</v>
      </c>
      <c r="B3131" t="s">
        <v>3152</v>
      </c>
      <c r="C3131" s="4" t="s">
        <v>13</v>
      </c>
      <c r="D3131" t="s">
        <v>14</v>
      </c>
      <c r="E3131" s="4">
        <v>15</v>
      </c>
      <c r="F3131" s="4">
        <v>13</v>
      </c>
      <c r="G3131" s="4">
        <v>601</v>
      </c>
      <c r="H3131" s="4">
        <v>55</v>
      </c>
      <c r="I3131" s="4">
        <v>277</v>
      </c>
      <c r="J3131" s="6">
        <v>988.06</v>
      </c>
      <c r="K3131" s="4">
        <v>0.6</v>
      </c>
      <c r="L3131" s="4" t="s">
        <v>19</v>
      </c>
      <c r="M3131" s="4">
        <f>Inventory[[#This Row],[Daily_Demand]]*Inventory[[#This Row],[Lead_Time_Days]]</f>
        <v>195</v>
      </c>
      <c r="N3131" s="4">
        <f>MAX(0, Inventory[[#This Row],[Demand_Duration_Lead_time]]+Inventory[[#This Row],[Safety_Stock]]-Inventory[[#This Row],[Current_Inventory]])</f>
        <v>0</v>
      </c>
      <c r="O31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131" s="8">
        <f>Inventory[[#This Row],[Current_Inventory]]*Inventory[[#This Row],[Unit_Cost]]</f>
        <v>593824.05999999994</v>
      </c>
      <c r="Q3131" t="str">
        <f>IF(Inventory[[#This Row],[Stockout_Risk_Score]] &gt;= 0.8, "Critical",
   IF(Inventory[[#This Row],[Stockout_Risk_Score]] &gt;= 0.6, "High",
      IF(Inventory[[#This Row],[Stockout_Risk_Score]] &gt;= 0.3, "Medium", "Low")
   )
)</f>
        <v>High</v>
      </c>
      <c r="R3131">
        <f>Inventory[[#This Row],[Lead_Time_Days]]*0.8</f>
        <v>10.4</v>
      </c>
      <c r="S3131">
        <f>MAX(0,Inventory[[#This Row],[Daily_Demand]]*Inventory[[#This Row],[Adj_Lead_Time]]+Inventory[[#This Row],[Safety_Stock]]-Inventory[[#This Row],[Current_Inventory]])</f>
        <v>0</v>
      </c>
    </row>
    <row r="3132" spans="1:19" x14ac:dyDescent="0.25">
      <c r="A3132">
        <v>3131</v>
      </c>
      <c r="B3132" t="s">
        <v>3153</v>
      </c>
      <c r="C3132" s="4" t="s">
        <v>17</v>
      </c>
      <c r="D3132" t="s">
        <v>14</v>
      </c>
      <c r="E3132" s="4">
        <v>142</v>
      </c>
      <c r="F3132" s="4">
        <v>14</v>
      </c>
      <c r="G3132" s="4">
        <v>383</v>
      </c>
      <c r="H3132" s="4">
        <v>101</v>
      </c>
      <c r="I3132" s="4">
        <v>335</v>
      </c>
      <c r="J3132" s="6">
        <v>603.19000000000005</v>
      </c>
      <c r="K3132" s="4">
        <v>0.16900000000000001</v>
      </c>
      <c r="L3132" s="4" t="s">
        <v>27</v>
      </c>
      <c r="M3132" s="4">
        <f>Inventory[[#This Row],[Daily_Demand]]*Inventory[[#This Row],[Lead_Time_Days]]</f>
        <v>1988</v>
      </c>
      <c r="N3132" s="4">
        <f>MAX(0, Inventory[[#This Row],[Demand_Duration_Lead_time]]+Inventory[[#This Row],[Safety_Stock]]-Inventory[[#This Row],[Current_Inventory]])</f>
        <v>1706</v>
      </c>
      <c r="O31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32" s="8">
        <f>Inventory[[#This Row],[Current_Inventory]]*Inventory[[#This Row],[Unit_Cost]]</f>
        <v>231021.77000000002</v>
      </c>
      <c r="Q3132" t="str">
        <f>IF(Inventory[[#This Row],[Stockout_Risk_Score]] &gt;= 0.8, "Critical",
   IF(Inventory[[#This Row],[Stockout_Risk_Score]] &gt;= 0.6, "High",
      IF(Inventory[[#This Row],[Stockout_Risk_Score]] &gt;= 0.3, "Medium", "Low")
   )
)</f>
        <v>Low</v>
      </c>
      <c r="R3132">
        <f>Inventory[[#This Row],[Lead_Time_Days]]*0.8</f>
        <v>11.200000000000001</v>
      </c>
      <c r="S3132">
        <f>MAX(0,Inventory[[#This Row],[Daily_Demand]]*Inventory[[#This Row],[Adj_Lead_Time]]+Inventory[[#This Row],[Safety_Stock]]-Inventory[[#This Row],[Current_Inventory]])</f>
        <v>1308.4000000000001</v>
      </c>
    </row>
    <row r="3133" spans="1:19" x14ac:dyDescent="0.25">
      <c r="A3133">
        <v>3132</v>
      </c>
      <c r="B3133" t="s">
        <v>3154</v>
      </c>
      <c r="C3133" s="4" t="s">
        <v>41</v>
      </c>
      <c r="D3133" t="s">
        <v>18</v>
      </c>
      <c r="E3133" s="4">
        <v>171</v>
      </c>
      <c r="F3133" s="4">
        <v>9</v>
      </c>
      <c r="G3133" s="4">
        <v>727</v>
      </c>
      <c r="H3133" s="4">
        <v>114</v>
      </c>
      <c r="I3133" s="4">
        <v>284</v>
      </c>
      <c r="J3133" s="6">
        <v>1986.91</v>
      </c>
      <c r="K3133" s="4">
        <v>0.03</v>
      </c>
      <c r="L3133" s="4" t="s">
        <v>19</v>
      </c>
      <c r="M3133" s="4">
        <f>Inventory[[#This Row],[Daily_Demand]]*Inventory[[#This Row],[Lead_Time_Days]]</f>
        <v>1539</v>
      </c>
      <c r="N3133" s="4">
        <f>MAX(0, Inventory[[#This Row],[Demand_Duration_Lead_time]]+Inventory[[#This Row],[Safety_Stock]]-Inventory[[#This Row],[Current_Inventory]])</f>
        <v>926</v>
      </c>
      <c r="O31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33" s="8">
        <f>Inventory[[#This Row],[Current_Inventory]]*Inventory[[#This Row],[Unit_Cost]]</f>
        <v>1444483.57</v>
      </c>
      <c r="Q3133" t="str">
        <f>IF(Inventory[[#This Row],[Stockout_Risk_Score]] &gt;= 0.8, "Critical",
   IF(Inventory[[#This Row],[Stockout_Risk_Score]] &gt;= 0.6, "High",
      IF(Inventory[[#This Row],[Stockout_Risk_Score]] &gt;= 0.3, "Medium", "Low")
   )
)</f>
        <v>Low</v>
      </c>
      <c r="R3133">
        <f>Inventory[[#This Row],[Lead_Time_Days]]*0.8</f>
        <v>7.2</v>
      </c>
      <c r="S3133">
        <f>MAX(0,Inventory[[#This Row],[Daily_Demand]]*Inventory[[#This Row],[Adj_Lead_Time]]+Inventory[[#This Row],[Safety_Stock]]-Inventory[[#This Row],[Current_Inventory]])</f>
        <v>618.20000000000005</v>
      </c>
    </row>
    <row r="3134" spans="1:19" x14ac:dyDescent="0.25">
      <c r="A3134">
        <v>3133</v>
      </c>
      <c r="B3134" t="s">
        <v>3155</v>
      </c>
      <c r="C3134" s="4" t="s">
        <v>17</v>
      </c>
      <c r="D3134" t="s">
        <v>18</v>
      </c>
      <c r="E3134" s="4">
        <v>102</v>
      </c>
      <c r="F3134" s="4">
        <v>14</v>
      </c>
      <c r="G3134" s="4">
        <v>152</v>
      </c>
      <c r="H3134" s="4">
        <v>216</v>
      </c>
      <c r="I3134" s="4">
        <v>151</v>
      </c>
      <c r="J3134" s="6">
        <v>1180.94</v>
      </c>
      <c r="K3134" s="4">
        <v>0.29099999999999998</v>
      </c>
      <c r="L3134" s="4" t="s">
        <v>27</v>
      </c>
      <c r="M3134" s="4">
        <f>Inventory[[#This Row],[Daily_Demand]]*Inventory[[#This Row],[Lead_Time_Days]]</f>
        <v>1428</v>
      </c>
      <c r="N3134" s="4">
        <f>MAX(0, Inventory[[#This Row],[Demand_Duration_Lead_time]]+Inventory[[#This Row],[Safety_Stock]]-Inventory[[#This Row],[Current_Inventory]])</f>
        <v>1492</v>
      </c>
      <c r="O31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34" s="8">
        <f>Inventory[[#This Row],[Current_Inventory]]*Inventory[[#This Row],[Unit_Cost]]</f>
        <v>179502.88</v>
      </c>
      <c r="Q3134" t="str">
        <f>IF(Inventory[[#This Row],[Stockout_Risk_Score]] &gt;= 0.8, "Critical",
   IF(Inventory[[#This Row],[Stockout_Risk_Score]] &gt;= 0.6, "High",
      IF(Inventory[[#This Row],[Stockout_Risk_Score]] &gt;= 0.3, "Medium", "Low")
   )
)</f>
        <v>Low</v>
      </c>
      <c r="R3134">
        <f>Inventory[[#This Row],[Lead_Time_Days]]*0.8</f>
        <v>11.200000000000001</v>
      </c>
      <c r="S3134">
        <f>MAX(0,Inventory[[#This Row],[Daily_Demand]]*Inventory[[#This Row],[Adj_Lead_Time]]+Inventory[[#This Row],[Safety_Stock]]-Inventory[[#This Row],[Current_Inventory]])</f>
        <v>1206.4000000000001</v>
      </c>
    </row>
    <row r="3135" spans="1:19" x14ac:dyDescent="0.25">
      <c r="A3135">
        <v>3134</v>
      </c>
      <c r="B3135" t="s">
        <v>3156</v>
      </c>
      <c r="C3135" s="4" t="s">
        <v>13</v>
      </c>
      <c r="D3135" t="s">
        <v>14</v>
      </c>
      <c r="E3135" s="4">
        <v>35</v>
      </c>
      <c r="F3135" s="4">
        <v>14</v>
      </c>
      <c r="G3135" s="4">
        <v>778</v>
      </c>
      <c r="H3135" s="4">
        <v>148</v>
      </c>
      <c r="I3135" s="4">
        <v>301</v>
      </c>
      <c r="J3135" s="6">
        <v>1154.6300000000001</v>
      </c>
      <c r="K3135" s="4">
        <v>0.92800000000000005</v>
      </c>
      <c r="L3135" s="4" t="s">
        <v>19</v>
      </c>
      <c r="M3135" s="4">
        <f>Inventory[[#This Row],[Daily_Demand]]*Inventory[[#This Row],[Lead_Time_Days]]</f>
        <v>490</v>
      </c>
      <c r="N3135" s="4">
        <f>MAX(0, Inventory[[#This Row],[Demand_Duration_Lead_time]]+Inventory[[#This Row],[Safety_Stock]]-Inventory[[#This Row],[Current_Inventory]])</f>
        <v>0</v>
      </c>
      <c r="O31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35" s="8">
        <f>Inventory[[#This Row],[Current_Inventory]]*Inventory[[#This Row],[Unit_Cost]]</f>
        <v>898302.14000000013</v>
      </c>
      <c r="Q3135" t="str">
        <f>IF(Inventory[[#This Row],[Stockout_Risk_Score]] &gt;= 0.8, "Critical",
   IF(Inventory[[#This Row],[Stockout_Risk_Score]] &gt;= 0.6, "High",
      IF(Inventory[[#This Row],[Stockout_Risk_Score]] &gt;= 0.3, "Medium", "Low")
   )
)</f>
        <v>Critical</v>
      </c>
      <c r="R3135">
        <f>Inventory[[#This Row],[Lead_Time_Days]]*0.8</f>
        <v>11.200000000000001</v>
      </c>
      <c r="S3135">
        <f>MAX(0,Inventory[[#This Row],[Daily_Demand]]*Inventory[[#This Row],[Adj_Lead_Time]]+Inventory[[#This Row],[Safety_Stock]]-Inventory[[#This Row],[Current_Inventory]])</f>
        <v>0</v>
      </c>
    </row>
    <row r="3136" spans="1:19" x14ac:dyDescent="0.25">
      <c r="A3136">
        <v>3135</v>
      </c>
      <c r="B3136" t="s">
        <v>3157</v>
      </c>
      <c r="C3136" s="4" t="s">
        <v>21</v>
      </c>
      <c r="D3136" t="s">
        <v>14</v>
      </c>
      <c r="E3136" s="4">
        <v>16</v>
      </c>
      <c r="F3136" s="4">
        <v>4</v>
      </c>
      <c r="G3136" s="4">
        <v>401</v>
      </c>
      <c r="H3136" s="4">
        <v>38</v>
      </c>
      <c r="I3136" s="4">
        <v>189</v>
      </c>
      <c r="J3136" s="6">
        <v>480.7</v>
      </c>
      <c r="K3136" s="4">
        <v>0.93300000000000005</v>
      </c>
      <c r="L3136" s="4" t="s">
        <v>27</v>
      </c>
      <c r="M3136" s="4">
        <f>Inventory[[#This Row],[Daily_Demand]]*Inventory[[#This Row],[Lead_Time_Days]]</f>
        <v>64</v>
      </c>
      <c r="N3136" s="4">
        <f>MAX(0, Inventory[[#This Row],[Demand_Duration_Lead_time]]+Inventory[[#This Row],[Safety_Stock]]-Inventory[[#This Row],[Current_Inventory]])</f>
        <v>0</v>
      </c>
      <c r="O31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136" s="8">
        <f>Inventory[[#This Row],[Current_Inventory]]*Inventory[[#This Row],[Unit_Cost]]</f>
        <v>192760.69999999998</v>
      </c>
      <c r="Q3136" t="str">
        <f>IF(Inventory[[#This Row],[Stockout_Risk_Score]] &gt;= 0.8, "Critical",
   IF(Inventory[[#This Row],[Stockout_Risk_Score]] &gt;= 0.6, "High",
      IF(Inventory[[#This Row],[Stockout_Risk_Score]] &gt;= 0.3, "Medium", "Low")
   )
)</f>
        <v>Critical</v>
      </c>
      <c r="R3136">
        <f>Inventory[[#This Row],[Lead_Time_Days]]*0.8</f>
        <v>3.2</v>
      </c>
      <c r="S3136">
        <f>MAX(0,Inventory[[#This Row],[Daily_Demand]]*Inventory[[#This Row],[Adj_Lead_Time]]+Inventory[[#This Row],[Safety_Stock]]-Inventory[[#This Row],[Current_Inventory]])</f>
        <v>0</v>
      </c>
    </row>
    <row r="3137" spans="1:19" x14ac:dyDescent="0.25">
      <c r="A3137">
        <v>3136</v>
      </c>
      <c r="B3137" t="s">
        <v>3158</v>
      </c>
      <c r="C3137" s="4" t="s">
        <v>21</v>
      </c>
      <c r="D3137" t="s">
        <v>22</v>
      </c>
      <c r="E3137" s="4">
        <v>112</v>
      </c>
      <c r="F3137" s="4">
        <v>13</v>
      </c>
      <c r="G3137" s="4">
        <v>699</v>
      </c>
      <c r="H3137" s="4">
        <v>260</v>
      </c>
      <c r="I3137" s="4">
        <v>372</v>
      </c>
      <c r="J3137" s="6">
        <v>846.94</v>
      </c>
      <c r="K3137" s="4">
        <v>0.311</v>
      </c>
      <c r="L3137" s="4" t="s">
        <v>19</v>
      </c>
      <c r="M3137" s="4">
        <f>Inventory[[#This Row],[Daily_Demand]]*Inventory[[#This Row],[Lead_Time_Days]]</f>
        <v>1456</v>
      </c>
      <c r="N3137" s="4">
        <f>MAX(0, Inventory[[#This Row],[Demand_Duration_Lead_time]]+Inventory[[#This Row],[Safety_Stock]]-Inventory[[#This Row],[Current_Inventory]])</f>
        <v>1017</v>
      </c>
      <c r="O31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37" s="8">
        <f>Inventory[[#This Row],[Current_Inventory]]*Inventory[[#This Row],[Unit_Cost]]</f>
        <v>592011.06000000006</v>
      </c>
      <c r="Q3137" t="str">
        <f>IF(Inventory[[#This Row],[Stockout_Risk_Score]] &gt;= 0.8, "Critical",
   IF(Inventory[[#This Row],[Stockout_Risk_Score]] &gt;= 0.6, "High",
      IF(Inventory[[#This Row],[Stockout_Risk_Score]] &gt;= 0.3, "Medium", "Low")
   )
)</f>
        <v>Medium</v>
      </c>
      <c r="R3137">
        <f>Inventory[[#This Row],[Lead_Time_Days]]*0.8</f>
        <v>10.4</v>
      </c>
      <c r="S3137">
        <f>MAX(0,Inventory[[#This Row],[Daily_Demand]]*Inventory[[#This Row],[Adj_Lead_Time]]+Inventory[[#This Row],[Safety_Stock]]-Inventory[[#This Row],[Current_Inventory]])</f>
        <v>725.8</v>
      </c>
    </row>
    <row r="3138" spans="1:19" x14ac:dyDescent="0.25">
      <c r="A3138">
        <v>3137</v>
      </c>
      <c r="B3138" t="s">
        <v>3159</v>
      </c>
      <c r="C3138" s="4" t="s">
        <v>17</v>
      </c>
      <c r="D3138" t="s">
        <v>14</v>
      </c>
      <c r="E3138" s="4">
        <v>84</v>
      </c>
      <c r="F3138" s="4">
        <v>14</v>
      </c>
      <c r="G3138" s="4">
        <v>296</v>
      </c>
      <c r="H3138" s="4">
        <v>200</v>
      </c>
      <c r="I3138" s="4">
        <v>192</v>
      </c>
      <c r="J3138" s="6">
        <v>291.76</v>
      </c>
      <c r="K3138" s="4">
        <v>0.83599999999999997</v>
      </c>
      <c r="L3138" s="4" t="s">
        <v>19</v>
      </c>
      <c r="M3138" s="4">
        <f>Inventory[[#This Row],[Daily_Demand]]*Inventory[[#This Row],[Lead_Time_Days]]</f>
        <v>1176</v>
      </c>
      <c r="N3138" s="4">
        <f>MAX(0, Inventory[[#This Row],[Demand_Duration_Lead_time]]+Inventory[[#This Row],[Safety_Stock]]-Inventory[[#This Row],[Current_Inventory]])</f>
        <v>1080</v>
      </c>
      <c r="O31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38" s="8">
        <f>Inventory[[#This Row],[Current_Inventory]]*Inventory[[#This Row],[Unit_Cost]]</f>
        <v>86360.959999999992</v>
      </c>
      <c r="Q3138" t="str">
        <f>IF(Inventory[[#This Row],[Stockout_Risk_Score]] &gt;= 0.8, "Critical",
   IF(Inventory[[#This Row],[Stockout_Risk_Score]] &gt;= 0.6, "High",
      IF(Inventory[[#This Row],[Stockout_Risk_Score]] &gt;= 0.3, "Medium", "Low")
   )
)</f>
        <v>Critical</v>
      </c>
      <c r="R3138">
        <f>Inventory[[#This Row],[Lead_Time_Days]]*0.8</f>
        <v>11.200000000000001</v>
      </c>
      <c r="S3138">
        <f>MAX(0,Inventory[[#This Row],[Daily_Demand]]*Inventory[[#This Row],[Adj_Lead_Time]]+Inventory[[#This Row],[Safety_Stock]]-Inventory[[#This Row],[Current_Inventory]])</f>
        <v>844.80000000000018</v>
      </c>
    </row>
    <row r="3139" spans="1:19" x14ac:dyDescent="0.25">
      <c r="A3139">
        <v>3138</v>
      </c>
      <c r="B3139" t="s">
        <v>3160</v>
      </c>
      <c r="C3139" s="4" t="s">
        <v>26</v>
      </c>
      <c r="D3139" t="s">
        <v>14</v>
      </c>
      <c r="E3139" s="4">
        <v>170</v>
      </c>
      <c r="F3139" s="4">
        <v>14</v>
      </c>
      <c r="G3139" s="4">
        <v>175</v>
      </c>
      <c r="H3139" s="4">
        <v>56</v>
      </c>
      <c r="I3139" s="4">
        <v>289</v>
      </c>
      <c r="J3139" s="6">
        <v>1536.93</v>
      </c>
      <c r="K3139" s="4">
        <v>0.442</v>
      </c>
      <c r="L3139" s="4" t="s">
        <v>15</v>
      </c>
      <c r="M3139" s="4">
        <f>Inventory[[#This Row],[Daily_Demand]]*Inventory[[#This Row],[Lead_Time_Days]]</f>
        <v>2380</v>
      </c>
      <c r="N3139" s="4">
        <f>MAX(0, Inventory[[#This Row],[Demand_Duration_Lead_time]]+Inventory[[#This Row],[Safety_Stock]]-Inventory[[#This Row],[Current_Inventory]])</f>
        <v>2261</v>
      </c>
      <c r="O31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39" s="8">
        <f>Inventory[[#This Row],[Current_Inventory]]*Inventory[[#This Row],[Unit_Cost]]</f>
        <v>268962.75</v>
      </c>
      <c r="Q3139" t="str">
        <f>IF(Inventory[[#This Row],[Stockout_Risk_Score]] &gt;= 0.8, "Critical",
   IF(Inventory[[#This Row],[Stockout_Risk_Score]] &gt;= 0.6, "High",
      IF(Inventory[[#This Row],[Stockout_Risk_Score]] &gt;= 0.3, "Medium", "Low")
   )
)</f>
        <v>Medium</v>
      </c>
      <c r="R3139">
        <f>Inventory[[#This Row],[Lead_Time_Days]]*0.8</f>
        <v>11.200000000000001</v>
      </c>
      <c r="S3139">
        <f>MAX(0,Inventory[[#This Row],[Daily_Demand]]*Inventory[[#This Row],[Adj_Lead_Time]]+Inventory[[#This Row],[Safety_Stock]]-Inventory[[#This Row],[Current_Inventory]])</f>
        <v>1785.0000000000002</v>
      </c>
    </row>
    <row r="3140" spans="1:19" x14ac:dyDescent="0.25">
      <c r="A3140">
        <v>3139</v>
      </c>
      <c r="B3140" t="s">
        <v>3161</v>
      </c>
      <c r="C3140" s="4" t="s">
        <v>21</v>
      </c>
      <c r="D3140" t="s">
        <v>22</v>
      </c>
      <c r="E3140" s="4">
        <v>71</v>
      </c>
      <c r="F3140" s="4">
        <v>13</v>
      </c>
      <c r="G3140" s="4">
        <v>406</v>
      </c>
      <c r="H3140" s="4">
        <v>260</v>
      </c>
      <c r="I3140" s="4">
        <v>315</v>
      </c>
      <c r="J3140" s="6">
        <v>695.76</v>
      </c>
      <c r="K3140" s="4">
        <v>0.65400000000000003</v>
      </c>
      <c r="L3140" s="4" t="s">
        <v>15</v>
      </c>
      <c r="M3140" s="4">
        <f>Inventory[[#This Row],[Daily_Demand]]*Inventory[[#This Row],[Lead_Time_Days]]</f>
        <v>923</v>
      </c>
      <c r="N3140" s="4">
        <f>MAX(0, Inventory[[#This Row],[Demand_Duration_Lead_time]]+Inventory[[#This Row],[Safety_Stock]]-Inventory[[#This Row],[Current_Inventory]])</f>
        <v>777</v>
      </c>
      <c r="O31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40" s="8">
        <f>Inventory[[#This Row],[Current_Inventory]]*Inventory[[#This Row],[Unit_Cost]]</f>
        <v>282478.56</v>
      </c>
      <c r="Q3140" t="str">
        <f>IF(Inventory[[#This Row],[Stockout_Risk_Score]] &gt;= 0.8, "Critical",
   IF(Inventory[[#This Row],[Stockout_Risk_Score]] &gt;= 0.6, "High",
      IF(Inventory[[#This Row],[Stockout_Risk_Score]] &gt;= 0.3, "Medium", "Low")
   )
)</f>
        <v>High</v>
      </c>
      <c r="R3140">
        <f>Inventory[[#This Row],[Lead_Time_Days]]*0.8</f>
        <v>10.4</v>
      </c>
      <c r="S3140">
        <f>MAX(0,Inventory[[#This Row],[Daily_Demand]]*Inventory[[#This Row],[Adj_Lead_Time]]+Inventory[[#This Row],[Safety_Stock]]-Inventory[[#This Row],[Current_Inventory]])</f>
        <v>592.4</v>
      </c>
    </row>
    <row r="3141" spans="1:19" x14ac:dyDescent="0.25">
      <c r="A3141">
        <v>3140</v>
      </c>
      <c r="B3141" t="s">
        <v>3162</v>
      </c>
      <c r="C3141" s="4" t="s">
        <v>17</v>
      </c>
      <c r="D3141" t="s">
        <v>14</v>
      </c>
      <c r="E3141" s="4">
        <v>198</v>
      </c>
      <c r="F3141" s="4">
        <v>4</v>
      </c>
      <c r="G3141" s="4">
        <v>554</v>
      </c>
      <c r="H3141" s="4">
        <v>272</v>
      </c>
      <c r="I3141" s="4">
        <v>391</v>
      </c>
      <c r="J3141" s="6">
        <v>1516.33</v>
      </c>
      <c r="K3141" s="4">
        <v>0.33400000000000002</v>
      </c>
      <c r="L3141" s="4" t="s">
        <v>27</v>
      </c>
      <c r="M3141" s="4">
        <f>Inventory[[#This Row],[Daily_Demand]]*Inventory[[#This Row],[Lead_Time_Days]]</f>
        <v>792</v>
      </c>
      <c r="N3141" s="4">
        <f>MAX(0, Inventory[[#This Row],[Demand_Duration_Lead_time]]+Inventory[[#This Row],[Safety_Stock]]-Inventory[[#This Row],[Current_Inventory]])</f>
        <v>510</v>
      </c>
      <c r="O31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41" s="8">
        <f>Inventory[[#This Row],[Current_Inventory]]*Inventory[[#This Row],[Unit_Cost]]</f>
        <v>840046.82</v>
      </c>
      <c r="Q3141" t="str">
        <f>IF(Inventory[[#This Row],[Stockout_Risk_Score]] &gt;= 0.8, "Critical",
   IF(Inventory[[#This Row],[Stockout_Risk_Score]] &gt;= 0.6, "High",
      IF(Inventory[[#This Row],[Stockout_Risk_Score]] &gt;= 0.3, "Medium", "Low")
   )
)</f>
        <v>Medium</v>
      </c>
      <c r="R3141">
        <f>Inventory[[#This Row],[Lead_Time_Days]]*0.8</f>
        <v>3.2</v>
      </c>
      <c r="S3141">
        <f>MAX(0,Inventory[[#This Row],[Daily_Demand]]*Inventory[[#This Row],[Adj_Lead_Time]]+Inventory[[#This Row],[Safety_Stock]]-Inventory[[#This Row],[Current_Inventory]])</f>
        <v>351.6</v>
      </c>
    </row>
    <row r="3142" spans="1:19" x14ac:dyDescent="0.25">
      <c r="A3142">
        <v>3141</v>
      </c>
      <c r="B3142" t="s">
        <v>3163</v>
      </c>
      <c r="C3142" s="4" t="s">
        <v>13</v>
      </c>
      <c r="D3142" t="s">
        <v>18</v>
      </c>
      <c r="E3142" s="4">
        <v>56</v>
      </c>
      <c r="F3142" s="4">
        <v>14</v>
      </c>
      <c r="G3142" s="4">
        <v>219</v>
      </c>
      <c r="H3142" s="4">
        <v>73</v>
      </c>
      <c r="I3142" s="4">
        <v>110</v>
      </c>
      <c r="J3142" s="6">
        <v>774.81</v>
      </c>
      <c r="K3142" s="4">
        <v>0.51600000000000001</v>
      </c>
      <c r="L3142" s="4" t="s">
        <v>15</v>
      </c>
      <c r="M3142" s="4">
        <f>Inventory[[#This Row],[Daily_Demand]]*Inventory[[#This Row],[Lead_Time_Days]]</f>
        <v>784</v>
      </c>
      <c r="N3142" s="4">
        <f>MAX(0, Inventory[[#This Row],[Demand_Duration_Lead_time]]+Inventory[[#This Row],[Safety_Stock]]-Inventory[[#This Row],[Current_Inventory]])</f>
        <v>638</v>
      </c>
      <c r="O31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42" s="8">
        <f>Inventory[[#This Row],[Current_Inventory]]*Inventory[[#This Row],[Unit_Cost]]</f>
        <v>169683.38999999998</v>
      </c>
      <c r="Q3142" t="str">
        <f>IF(Inventory[[#This Row],[Stockout_Risk_Score]] &gt;= 0.8, "Critical",
   IF(Inventory[[#This Row],[Stockout_Risk_Score]] &gt;= 0.6, "High",
      IF(Inventory[[#This Row],[Stockout_Risk_Score]] &gt;= 0.3, "Medium", "Low")
   )
)</f>
        <v>Medium</v>
      </c>
      <c r="R3142">
        <f>Inventory[[#This Row],[Lead_Time_Days]]*0.8</f>
        <v>11.200000000000001</v>
      </c>
      <c r="S3142">
        <f>MAX(0,Inventory[[#This Row],[Daily_Demand]]*Inventory[[#This Row],[Adj_Lead_Time]]+Inventory[[#This Row],[Safety_Stock]]-Inventory[[#This Row],[Current_Inventory]])</f>
        <v>481.20000000000005</v>
      </c>
    </row>
    <row r="3143" spans="1:19" x14ac:dyDescent="0.25">
      <c r="A3143">
        <v>3142</v>
      </c>
      <c r="B3143" t="s">
        <v>3164</v>
      </c>
      <c r="C3143" s="4" t="s">
        <v>17</v>
      </c>
      <c r="D3143" t="s">
        <v>18</v>
      </c>
      <c r="E3143" s="4">
        <v>137</v>
      </c>
      <c r="F3143" s="4">
        <v>3</v>
      </c>
      <c r="G3143" s="4">
        <v>294</v>
      </c>
      <c r="H3143" s="4">
        <v>277</v>
      </c>
      <c r="I3143" s="4">
        <v>72</v>
      </c>
      <c r="J3143" s="6">
        <v>1978.08</v>
      </c>
      <c r="K3143" s="4">
        <v>0.29399999999999998</v>
      </c>
      <c r="L3143" s="4" t="s">
        <v>15</v>
      </c>
      <c r="M3143" s="4">
        <f>Inventory[[#This Row],[Daily_Demand]]*Inventory[[#This Row],[Lead_Time_Days]]</f>
        <v>411</v>
      </c>
      <c r="N3143" s="4">
        <f>MAX(0, Inventory[[#This Row],[Demand_Duration_Lead_time]]+Inventory[[#This Row],[Safety_Stock]]-Inventory[[#This Row],[Current_Inventory]])</f>
        <v>394</v>
      </c>
      <c r="O31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43" s="8">
        <f>Inventory[[#This Row],[Current_Inventory]]*Inventory[[#This Row],[Unit_Cost]]</f>
        <v>581555.52</v>
      </c>
      <c r="Q3143" t="str">
        <f>IF(Inventory[[#This Row],[Stockout_Risk_Score]] &gt;= 0.8, "Critical",
   IF(Inventory[[#This Row],[Stockout_Risk_Score]] &gt;= 0.6, "High",
      IF(Inventory[[#This Row],[Stockout_Risk_Score]] &gt;= 0.3, "Medium", "Low")
   )
)</f>
        <v>Low</v>
      </c>
      <c r="R3143">
        <f>Inventory[[#This Row],[Lead_Time_Days]]*0.8</f>
        <v>2.4000000000000004</v>
      </c>
      <c r="S3143">
        <f>MAX(0,Inventory[[#This Row],[Daily_Demand]]*Inventory[[#This Row],[Adj_Lead_Time]]+Inventory[[#This Row],[Safety_Stock]]-Inventory[[#This Row],[Current_Inventory]])</f>
        <v>311.80000000000007</v>
      </c>
    </row>
    <row r="3144" spans="1:19" x14ac:dyDescent="0.25">
      <c r="A3144">
        <v>3143</v>
      </c>
      <c r="B3144" t="s">
        <v>3165</v>
      </c>
      <c r="C3144" s="4" t="s">
        <v>21</v>
      </c>
      <c r="D3144" t="s">
        <v>22</v>
      </c>
      <c r="E3144" s="4">
        <v>143</v>
      </c>
      <c r="F3144" s="4">
        <v>2</v>
      </c>
      <c r="G3144" s="4">
        <v>520</v>
      </c>
      <c r="H3144" s="4">
        <v>21</v>
      </c>
      <c r="I3144" s="4">
        <v>60</v>
      </c>
      <c r="J3144" s="6">
        <v>383.69</v>
      </c>
      <c r="K3144" s="4">
        <v>6.0999999999999999E-2</v>
      </c>
      <c r="L3144" s="4" t="s">
        <v>27</v>
      </c>
      <c r="M3144" s="4">
        <f>Inventory[[#This Row],[Daily_Demand]]*Inventory[[#This Row],[Lead_Time_Days]]</f>
        <v>286</v>
      </c>
      <c r="N3144" s="4">
        <f>MAX(0, Inventory[[#This Row],[Demand_Duration_Lead_time]]+Inventory[[#This Row],[Safety_Stock]]-Inventory[[#This Row],[Current_Inventory]])</f>
        <v>0</v>
      </c>
      <c r="O31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44" s="8">
        <f>Inventory[[#This Row],[Current_Inventory]]*Inventory[[#This Row],[Unit_Cost]]</f>
        <v>199518.8</v>
      </c>
      <c r="Q3144" t="str">
        <f>IF(Inventory[[#This Row],[Stockout_Risk_Score]] &gt;= 0.8, "Critical",
   IF(Inventory[[#This Row],[Stockout_Risk_Score]] &gt;= 0.6, "High",
      IF(Inventory[[#This Row],[Stockout_Risk_Score]] &gt;= 0.3, "Medium", "Low")
   )
)</f>
        <v>Low</v>
      </c>
      <c r="R3144">
        <f>Inventory[[#This Row],[Lead_Time_Days]]*0.8</f>
        <v>1.6</v>
      </c>
      <c r="S3144">
        <f>MAX(0,Inventory[[#This Row],[Daily_Demand]]*Inventory[[#This Row],[Adj_Lead_Time]]+Inventory[[#This Row],[Safety_Stock]]-Inventory[[#This Row],[Current_Inventory]])</f>
        <v>0</v>
      </c>
    </row>
    <row r="3145" spans="1:19" x14ac:dyDescent="0.25">
      <c r="A3145">
        <v>3144</v>
      </c>
      <c r="B3145" t="s">
        <v>3166</v>
      </c>
      <c r="C3145" s="4" t="s">
        <v>13</v>
      </c>
      <c r="D3145" t="s">
        <v>14</v>
      </c>
      <c r="E3145" s="4">
        <v>29</v>
      </c>
      <c r="F3145" s="4">
        <v>9</v>
      </c>
      <c r="G3145" s="4">
        <v>478</v>
      </c>
      <c r="H3145" s="4">
        <v>38</v>
      </c>
      <c r="I3145" s="4">
        <v>65</v>
      </c>
      <c r="J3145" s="6">
        <v>52.97</v>
      </c>
      <c r="K3145" s="4">
        <v>0.13900000000000001</v>
      </c>
      <c r="L3145" s="4" t="s">
        <v>15</v>
      </c>
      <c r="M3145" s="4">
        <f>Inventory[[#This Row],[Daily_Demand]]*Inventory[[#This Row],[Lead_Time_Days]]</f>
        <v>261</v>
      </c>
      <c r="N3145" s="4">
        <f>MAX(0, Inventory[[#This Row],[Demand_Duration_Lead_time]]+Inventory[[#This Row],[Safety_Stock]]-Inventory[[#This Row],[Current_Inventory]])</f>
        <v>0</v>
      </c>
      <c r="O31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45" s="8">
        <f>Inventory[[#This Row],[Current_Inventory]]*Inventory[[#This Row],[Unit_Cost]]</f>
        <v>25319.66</v>
      </c>
      <c r="Q3145" t="str">
        <f>IF(Inventory[[#This Row],[Stockout_Risk_Score]] &gt;= 0.8, "Critical",
   IF(Inventory[[#This Row],[Stockout_Risk_Score]] &gt;= 0.6, "High",
      IF(Inventory[[#This Row],[Stockout_Risk_Score]] &gt;= 0.3, "Medium", "Low")
   )
)</f>
        <v>Low</v>
      </c>
      <c r="R3145">
        <f>Inventory[[#This Row],[Lead_Time_Days]]*0.8</f>
        <v>7.2</v>
      </c>
      <c r="S3145">
        <f>MAX(0,Inventory[[#This Row],[Daily_Demand]]*Inventory[[#This Row],[Adj_Lead_Time]]+Inventory[[#This Row],[Safety_Stock]]-Inventory[[#This Row],[Current_Inventory]])</f>
        <v>0</v>
      </c>
    </row>
    <row r="3146" spans="1:19" x14ac:dyDescent="0.25">
      <c r="A3146">
        <v>3145</v>
      </c>
      <c r="B3146" t="s">
        <v>3167</v>
      </c>
      <c r="C3146" s="4" t="s">
        <v>17</v>
      </c>
      <c r="D3146" t="s">
        <v>18</v>
      </c>
      <c r="E3146" s="4">
        <v>39</v>
      </c>
      <c r="F3146" s="4">
        <v>10</v>
      </c>
      <c r="G3146" s="4">
        <v>69</v>
      </c>
      <c r="H3146" s="4">
        <v>148</v>
      </c>
      <c r="I3146" s="4">
        <v>98</v>
      </c>
      <c r="J3146" s="6">
        <v>1209.9100000000001</v>
      </c>
      <c r="K3146" s="4">
        <v>0.29099999999999998</v>
      </c>
      <c r="L3146" s="4" t="s">
        <v>27</v>
      </c>
      <c r="M3146" s="4">
        <f>Inventory[[#This Row],[Daily_Demand]]*Inventory[[#This Row],[Lead_Time_Days]]</f>
        <v>390</v>
      </c>
      <c r="N3146" s="4">
        <f>MAX(0, Inventory[[#This Row],[Demand_Duration_Lead_time]]+Inventory[[#This Row],[Safety_Stock]]-Inventory[[#This Row],[Current_Inventory]])</f>
        <v>469</v>
      </c>
      <c r="O31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46" s="8">
        <f>Inventory[[#This Row],[Current_Inventory]]*Inventory[[#This Row],[Unit_Cost]]</f>
        <v>83483.790000000008</v>
      </c>
      <c r="Q3146" t="str">
        <f>IF(Inventory[[#This Row],[Stockout_Risk_Score]] &gt;= 0.8, "Critical",
   IF(Inventory[[#This Row],[Stockout_Risk_Score]] &gt;= 0.6, "High",
      IF(Inventory[[#This Row],[Stockout_Risk_Score]] &gt;= 0.3, "Medium", "Low")
   )
)</f>
        <v>Low</v>
      </c>
      <c r="R3146">
        <f>Inventory[[#This Row],[Lead_Time_Days]]*0.8</f>
        <v>8</v>
      </c>
      <c r="S3146">
        <f>MAX(0,Inventory[[#This Row],[Daily_Demand]]*Inventory[[#This Row],[Adj_Lead_Time]]+Inventory[[#This Row],[Safety_Stock]]-Inventory[[#This Row],[Current_Inventory]])</f>
        <v>391</v>
      </c>
    </row>
    <row r="3147" spans="1:19" x14ac:dyDescent="0.25">
      <c r="A3147">
        <v>3146</v>
      </c>
      <c r="B3147" t="s">
        <v>3168</v>
      </c>
      <c r="C3147" s="4" t="s">
        <v>41</v>
      </c>
      <c r="D3147" t="s">
        <v>18</v>
      </c>
      <c r="E3147" s="4">
        <v>167</v>
      </c>
      <c r="F3147" s="4">
        <v>10</v>
      </c>
      <c r="G3147" s="4">
        <v>717</v>
      </c>
      <c r="H3147" s="4">
        <v>94</v>
      </c>
      <c r="I3147" s="4">
        <v>385</v>
      </c>
      <c r="J3147" s="6">
        <v>1908.26</v>
      </c>
      <c r="K3147" s="4">
        <v>0.97599999999999998</v>
      </c>
      <c r="L3147" s="4" t="s">
        <v>27</v>
      </c>
      <c r="M3147" s="4">
        <f>Inventory[[#This Row],[Daily_Demand]]*Inventory[[#This Row],[Lead_Time_Days]]</f>
        <v>1670</v>
      </c>
      <c r="N3147" s="4">
        <f>MAX(0, Inventory[[#This Row],[Demand_Duration_Lead_time]]+Inventory[[#This Row],[Safety_Stock]]-Inventory[[#This Row],[Current_Inventory]])</f>
        <v>1047</v>
      </c>
      <c r="O31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47" s="8">
        <f>Inventory[[#This Row],[Current_Inventory]]*Inventory[[#This Row],[Unit_Cost]]</f>
        <v>1368222.42</v>
      </c>
      <c r="Q3147" t="str">
        <f>IF(Inventory[[#This Row],[Stockout_Risk_Score]] &gt;= 0.8, "Critical",
   IF(Inventory[[#This Row],[Stockout_Risk_Score]] &gt;= 0.6, "High",
      IF(Inventory[[#This Row],[Stockout_Risk_Score]] &gt;= 0.3, "Medium", "Low")
   )
)</f>
        <v>Critical</v>
      </c>
      <c r="R3147">
        <f>Inventory[[#This Row],[Lead_Time_Days]]*0.8</f>
        <v>8</v>
      </c>
      <c r="S3147">
        <f>MAX(0,Inventory[[#This Row],[Daily_Demand]]*Inventory[[#This Row],[Adj_Lead_Time]]+Inventory[[#This Row],[Safety_Stock]]-Inventory[[#This Row],[Current_Inventory]])</f>
        <v>713</v>
      </c>
    </row>
    <row r="3148" spans="1:19" x14ac:dyDescent="0.25">
      <c r="A3148">
        <v>3147</v>
      </c>
      <c r="B3148" t="s">
        <v>3169</v>
      </c>
      <c r="C3148" s="4" t="s">
        <v>13</v>
      </c>
      <c r="D3148" t="s">
        <v>18</v>
      </c>
      <c r="E3148" s="4">
        <v>26</v>
      </c>
      <c r="F3148" s="4">
        <v>12</v>
      </c>
      <c r="G3148" s="4">
        <v>551</v>
      </c>
      <c r="H3148" s="4">
        <v>83</v>
      </c>
      <c r="I3148" s="4">
        <v>219</v>
      </c>
      <c r="J3148" s="6">
        <v>1311.76</v>
      </c>
      <c r="K3148" s="4">
        <v>0.96599999999999997</v>
      </c>
      <c r="L3148" s="4" t="s">
        <v>27</v>
      </c>
      <c r="M3148" s="4">
        <f>Inventory[[#This Row],[Daily_Demand]]*Inventory[[#This Row],[Lead_Time_Days]]</f>
        <v>312</v>
      </c>
      <c r="N3148" s="4">
        <f>MAX(0, Inventory[[#This Row],[Demand_Duration_Lead_time]]+Inventory[[#This Row],[Safety_Stock]]-Inventory[[#This Row],[Current_Inventory]])</f>
        <v>0</v>
      </c>
      <c r="O31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48" s="8">
        <f>Inventory[[#This Row],[Current_Inventory]]*Inventory[[#This Row],[Unit_Cost]]</f>
        <v>722779.76</v>
      </c>
      <c r="Q3148" t="str">
        <f>IF(Inventory[[#This Row],[Stockout_Risk_Score]] &gt;= 0.8, "Critical",
   IF(Inventory[[#This Row],[Stockout_Risk_Score]] &gt;= 0.6, "High",
      IF(Inventory[[#This Row],[Stockout_Risk_Score]] &gt;= 0.3, "Medium", "Low")
   )
)</f>
        <v>Critical</v>
      </c>
      <c r="R3148">
        <f>Inventory[[#This Row],[Lead_Time_Days]]*0.8</f>
        <v>9.6000000000000014</v>
      </c>
      <c r="S3148">
        <f>MAX(0,Inventory[[#This Row],[Daily_Demand]]*Inventory[[#This Row],[Adj_Lead_Time]]+Inventory[[#This Row],[Safety_Stock]]-Inventory[[#This Row],[Current_Inventory]])</f>
        <v>0</v>
      </c>
    </row>
    <row r="3149" spans="1:19" x14ac:dyDescent="0.25">
      <c r="A3149">
        <v>3148</v>
      </c>
      <c r="B3149" t="s">
        <v>3170</v>
      </c>
      <c r="C3149" s="4" t="s">
        <v>41</v>
      </c>
      <c r="D3149" t="s">
        <v>18</v>
      </c>
      <c r="E3149" s="4">
        <v>169</v>
      </c>
      <c r="F3149" s="4">
        <v>9</v>
      </c>
      <c r="G3149" s="4">
        <v>647</v>
      </c>
      <c r="H3149" s="4">
        <v>260</v>
      </c>
      <c r="I3149" s="4">
        <v>168</v>
      </c>
      <c r="J3149" s="6">
        <v>217.16</v>
      </c>
      <c r="K3149" s="4">
        <v>0.82799999999999996</v>
      </c>
      <c r="L3149" s="4" t="s">
        <v>27</v>
      </c>
      <c r="M3149" s="4">
        <f>Inventory[[#This Row],[Daily_Demand]]*Inventory[[#This Row],[Lead_Time_Days]]</f>
        <v>1521</v>
      </c>
      <c r="N3149" s="4">
        <f>MAX(0, Inventory[[#This Row],[Demand_Duration_Lead_time]]+Inventory[[#This Row],[Safety_Stock]]-Inventory[[#This Row],[Current_Inventory]])</f>
        <v>1134</v>
      </c>
      <c r="O31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49" s="8">
        <f>Inventory[[#This Row],[Current_Inventory]]*Inventory[[#This Row],[Unit_Cost]]</f>
        <v>140502.51999999999</v>
      </c>
      <c r="Q3149" t="str">
        <f>IF(Inventory[[#This Row],[Stockout_Risk_Score]] &gt;= 0.8, "Critical",
   IF(Inventory[[#This Row],[Stockout_Risk_Score]] &gt;= 0.6, "High",
      IF(Inventory[[#This Row],[Stockout_Risk_Score]] &gt;= 0.3, "Medium", "Low")
   )
)</f>
        <v>Critical</v>
      </c>
      <c r="R3149">
        <f>Inventory[[#This Row],[Lead_Time_Days]]*0.8</f>
        <v>7.2</v>
      </c>
      <c r="S3149">
        <f>MAX(0,Inventory[[#This Row],[Daily_Demand]]*Inventory[[#This Row],[Adj_Lead_Time]]+Inventory[[#This Row],[Safety_Stock]]-Inventory[[#This Row],[Current_Inventory]])</f>
        <v>829.8</v>
      </c>
    </row>
    <row r="3150" spans="1:19" x14ac:dyDescent="0.25">
      <c r="A3150">
        <v>3149</v>
      </c>
      <c r="B3150" t="s">
        <v>3171</v>
      </c>
      <c r="C3150" s="4" t="s">
        <v>26</v>
      </c>
      <c r="D3150" t="s">
        <v>14</v>
      </c>
      <c r="E3150" s="4">
        <v>187</v>
      </c>
      <c r="F3150" s="4">
        <v>6</v>
      </c>
      <c r="G3150" s="4">
        <v>111</v>
      </c>
      <c r="H3150" s="4">
        <v>233</v>
      </c>
      <c r="I3150" s="4">
        <v>91</v>
      </c>
      <c r="J3150" s="6">
        <v>1103.94</v>
      </c>
      <c r="K3150" s="4">
        <v>0.23300000000000001</v>
      </c>
      <c r="L3150" s="4" t="s">
        <v>19</v>
      </c>
      <c r="M3150" s="4">
        <f>Inventory[[#This Row],[Daily_Demand]]*Inventory[[#This Row],[Lead_Time_Days]]</f>
        <v>1122</v>
      </c>
      <c r="N3150" s="4">
        <f>MAX(0, Inventory[[#This Row],[Demand_Duration_Lead_time]]+Inventory[[#This Row],[Safety_Stock]]-Inventory[[#This Row],[Current_Inventory]])</f>
        <v>1244</v>
      </c>
      <c r="O31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50" s="8">
        <f>Inventory[[#This Row],[Current_Inventory]]*Inventory[[#This Row],[Unit_Cost]]</f>
        <v>122537.34000000001</v>
      </c>
      <c r="Q3150" t="str">
        <f>IF(Inventory[[#This Row],[Stockout_Risk_Score]] &gt;= 0.8, "Critical",
   IF(Inventory[[#This Row],[Stockout_Risk_Score]] &gt;= 0.6, "High",
      IF(Inventory[[#This Row],[Stockout_Risk_Score]] &gt;= 0.3, "Medium", "Low")
   )
)</f>
        <v>Low</v>
      </c>
      <c r="R3150">
        <f>Inventory[[#This Row],[Lead_Time_Days]]*0.8</f>
        <v>4.8000000000000007</v>
      </c>
      <c r="S3150">
        <f>MAX(0,Inventory[[#This Row],[Daily_Demand]]*Inventory[[#This Row],[Adj_Lead_Time]]+Inventory[[#This Row],[Safety_Stock]]-Inventory[[#This Row],[Current_Inventory]])</f>
        <v>1019.6000000000001</v>
      </c>
    </row>
    <row r="3151" spans="1:19" x14ac:dyDescent="0.25">
      <c r="A3151">
        <v>3150</v>
      </c>
      <c r="B3151" t="s">
        <v>3172</v>
      </c>
      <c r="C3151" s="4" t="s">
        <v>13</v>
      </c>
      <c r="D3151" t="s">
        <v>14</v>
      </c>
      <c r="E3151" s="4">
        <v>100</v>
      </c>
      <c r="F3151" s="4">
        <v>2</v>
      </c>
      <c r="G3151" s="4">
        <v>475</v>
      </c>
      <c r="H3151" s="4">
        <v>56</v>
      </c>
      <c r="I3151" s="4">
        <v>59</v>
      </c>
      <c r="J3151" s="6">
        <v>1823.5</v>
      </c>
      <c r="K3151" s="4">
        <v>0.442</v>
      </c>
      <c r="L3151" s="4" t="s">
        <v>19</v>
      </c>
      <c r="M3151" s="4">
        <f>Inventory[[#This Row],[Daily_Demand]]*Inventory[[#This Row],[Lead_Time_Days]]</f>
        <v>200</v>
      </c>
      <c r="N3151" s="4">
        <f>MAX(0, Inventory[[#This Row],[Demand_Duration_Lead_time]]+Inventory[[#This Row],[Safety_Stock]]-Inventory[[#This Row],[Current_Inventory]])</f>
        <v>0</v>
      </c>
      <c r="O31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51" s="8">
        <f>Inventory[[#This Row],[Current_Inventory]]*Inventory[[#This Row],[Unit_Cost]]</f>
        <v>866162.5</v>
      </c>
      <c r="Q3151" t="str">
        <f>IF(Inventory[[#This Row],[Stockout_Risk_Score]] &gt;= 0.8, "Critical",
   IF(Inventory[[#This Row],[Stockout_Risk_Score]] &gt;= 0.6, "High",
      IF(Inventory[[#This Row],[Stockout_Risk_Score]] &gt;= 0.3, "Medium", "Low")
   )
)</f>
        <v>Medium</v>
      </c>
      <c r="R3151">
        <f>Inventory[[#This Row],[Lead_Time_Days]]*0.8</f>
        <v>1.6</v>
      </c>
      <c r="S3151">
        <f>MAX(0,Inventory[[#This Row],[Daily_Demand]]*Inventory[[#This Row],[Adj_Lead_Time]]+Inventory[[#This Row],[Safety_Stock]]-Inventory[[#This Row],[Current_Inventory]])</f>
        <v>0</v>
      </c>
    </row>
    <row r="3152" spans="1:19" x14ac:dyDescent="0.25">
      <c r="A3152">
        <v>3151</v>
      </c>
      <c r="B3152" t="s">
        <v>3173</v>
      </c>
      <c r="C3152" s="4" t="s">
        <v>41</v>
      </c>
      <c r="D3152" t="s">
        <v>14</v>
      </c>
      <c r="E3152" s="4">
        <v>121</v>
      </c>
      <c r="F3152" s="4">
        <v>10</v>
      </c>
      <c r="G3152" s="4">
        <v>358</v>
      </c>
      <c r="H3152" s="4">
        <v>90</v>
      </c>
      <c r="I3152" s="4">
        <v>98</v>
      </c>
      <c r="J3152" s="6">
        <v>62.69</v>
      </c>
      <c r="K3152" s="4">
        <v>0.44</v>
      </c>
      <c r="L3152" s="4" t="s">
        <v>27</v>
      </c>
      <c r="M3152" s="4">
        <f>Inventory[[#This Row],[Daily_Demand]]*Inventory[[#This Row],[Lead_Time_Days]]</f>
        <v>1210</v>
      </c>
      <c r="N3152" s="4">
        <f>MAX(0, Inventory[[#This Row],[Demand_Duration_Lead_time]]+Inventory[[#This Row],[Safety_Stock]]-Inventory[[#This Row],[Current_Inventory]])</f>
        <v>942</v>
      </c>
      <c r="O31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52" s="8">
        <f>Inventory[[#This Row],[Current_Inventory]]*Inventory[[#This Row],[Unit_Cost]]</f>
        <v>22443.02</v>
      </c>
      <c r="Q3152" t="str">
        <f>IF(Inventory[[#This Row],[Stockout_Risk_Score]] &gt;= 0.8, "Critical",
   IF(Inventory[[#This Row],[Stockout_Risk_Score]] &gt;= 0.6, "High",
      IF(Inventory[[#This Row],[Stockout_Risk_Score]] &gt;= 0.3, "Medium", "Low")
   )
)</f>
        <v>Medium</v>
      </c>
      <c r="R3152">
        <f>Inventory[[#This Row],[Lead_Time_Days]]*0.8</f>
        <v>8</v>
      </c>
      <c r="S3152">
        <f>MAX(0,Inventory[[#This Row],[Daily_Demand]]*Inventory[[#This Row],[Adj_Lead_Time]]+Inventory[[#This Row],[Safety_Stock]]-Inventory[[#This Row],[Current_Inventory]])</f>
        <v>700</v>
      </c>
    </row>
    <row r="3153" spans="1:19" x14ac:dyDescent="0.25">
      <c r="A3153">
        <v>3152</v>
      </c>
      <c r="B3153" t="s">
        <v>3174</v>
      </c>
      <c r="C3153" s="4" t="s">
        <v>21</v>
      </c>
      <c r="D3153" t="s">
        <v>14</v>
      </c>
      <c r="E3153" s="4">
        <v>196</v>
      </c>
      <c r="F3153" s="4">
        <v>7</v>
      </c>
      <c r="G3153" s="4">
        <v>72</v>
      </c>
      <c r="H3153" s="4">
        <v>130</v>
      </c>
      <c r="I3153" s="4">
        <v>314</v>
      </c>
      <c r="J3153" s="6">
        <v>375.48</v>
      </c>
      <c r="K3153" s="4">
        <v>0.38700000000000001</v>
      </c>
      <c r="L3153" s="4" t="s">
        <v>15</v>
      </c>
      <c r="M3153" s="4">
        <f>Inventory[[#This Row],[Daily_Demand]]*Inventory[[#This Row],[Lead_Time_Days]]</f>
        <v>1372</v>
      </c>
      <c r="N3153" s="4">
        <f>MAX(0, Inventory[[#This Row],[Demand_Duration_Lead_time]]+Inventory[[#This Row],[Safety_Stock]]-Inventory[[#This Row],[Current_Inventory]])</f>
        <v>1430</v>
      </c>
      <c r="O31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53" s="8">
        <f>Inventory[[#This Row],[Current_Inventory]]*Inventory[[#This Row],[Unit_Cost]]</f>
        <v>27034.560000000001</v>
      </c>
      <c r="Q3153" t="str">
        <f>IF(Inventory[[#This Row],[Stockout_Risk_Score]] &gt;= 0.8, "Critical",
   IF(Inventory[[#This Row],[Stockout_Risk_Score]] &gt;= 0.6, "High",
      IF(Inventory[[#This Row],[Stockout_Risk_Score]] &gt;= 0.3, "Medium", "Low")
   )
)</f>
        <v>Medium</v>
      </c>
      <c r="R3153">
        <f>Inventory[[#This Row],[Lead_Time_Days]]*0.8</f>
        <v>5.6000000000000005</v>
      </c>
      <c r="S3153">
        <f>MAX(0,Inventory[[#This Row],[Daily_Demand]]*Inventory[[#This Row],[Adj_Lead_Time]]+Inventory[[#This Row],[Safety_Stock]]-Inventory[[#This Row],[Current_Inventory]])</f>
        <v>1155.6000000000001</v>
      </c>
    </row>
    <row r="3154" spans="1:19" x14ac:dyDescent="0.25">
      <c r="A3154">
        <v>3153</v>
      </c>
      <c r="B3154" t="s">
        <v>3175</v>
      </c>
      <c r="C3154" s="4" t="s">
        <v>21</v>
      </c>
      <c r="D3154" t="s">
        <v>18</v>
      </c>
      <c r="E3154" s="4">
        <v>24</v>
      </c>
      <c r="F3154" s="4">
        <v>13</v>
      </c>
      <c r="G3154" s="4">
        <v>515</v>
      </c>
      <c r="H3154" s="4">
        <v>52</v>
      </c>
      <c r="I3154" s="4">
        <v>256</v>
      </c>
      <c r="J3154" s="6">
        <v>1638.4</v>
      </c>
      <c r="K3154" s="4">
        <v>4.4999999999999998E-2</v>
      </c>
      <c r="L3154" s="4" t="s">
        <v>27</v>
      </c>
      <c r="M3154" s="4">
        <f>Inventory[[#This Row],[Daily_Demand]]*Inventory[[#This Row],[Lead_Time_Days]]</f>
        <v>312</v>
      </c>
      <c r="N3154" s="4">
        <f>MAX(0, Inventory[[#This Row],[Demand_Duration_Lead_time]]+Inventory[[#This Row],[Safety_Stock]]-Inventory[[#This Row],[Current_Inventory]])</f>
        <v>0</v>
      </c>
      <c r="O31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54" s="8">
        <f>Inventory[[#This Row],[Current_Inventory]]*Inventory[[#This Row],[Unit_Cost]]</f>
        <v>843776</v>
      </c>
      <c r="Q3154" t="str">
        <f>IF(Inventory[[#This Row],[Stockout_Risk_Score]] &gt;= 0.8, "Critical",
   IF(Inventory[[#This Row],[Stockout_Risk_Score]] &gt;= 0.6, "High",
      IF(Inventory[[#This Row],[Stockout_Risk_Score]] &gt;= 0.3, "Medium", "Low")
   )
)</f>
        <v>Low</v>
      </c>
      <c r="R3154">
        <f>Inventory[[#This Row],[Lead_Time_Days]]*0.8</f>
        <v>10.4</v>
      </c>
      <c r="S3154">
        <f>MAX(0,Inventory[[#This Row],[Daily_Demand]]*Inventory[[#This Row],[Adj_Lead_Time]]+Inventory[[#This Row],[Safety_Stock]]-Inventory[[#This Row],[Current_Inventory]])</f>
        <v>0</v>
      </c>
    </row>
    <row r="3155" spans="1:19" x14ac:dyDescent="0.25">
      <c r="A3155">
        <v>3154</v>
      </c>
      <c r="B3155" t="s">
        <v>3176</v>
      </c>
      <c r="C3155" s="4" t="s">
        <v>26</v>
      </c>
      <c r="D3155" t="s">
        <v>22</v>
      </c>
      <c r="E3155" s="4">
        <v>110</v>
      </c>
      <c r="F3155" s="4">
        <v>8</v>
      </c>
      <c r="G3155" s="4">
        <v>654</v>
      </c>
      <c r="H3155" s="4">
        <v>155</v>
      </c>
      <c r="I3155" s="4">
        <v>216</v>
      </c>
      <c r="J3155" s="6">
        <v>1793.12</v>
      </c>
      <c r="K3155" s="4">
        <v>0.53500000000000003</v>
      </c>
      <c r="L3155" s="4" t="s">
        <v>27</v>
      </c>
      <c r="M3155" s="4">
        <f>Inventory[[#This Row],[Daily_Demand]]*Inventory[[#This Row],[Lead_Time_Days]]</f>
        <v>880</v>
      </c>
      <c r="N3155" s="4">
        <f>MAX(0, Inventory[[#This Row],[Demand_Duration_Lead_time]]+Inventory[[#This Row],[Safety_Stock]]-Inventory[[#This Row],[Current_Inventory]])</f>
        <v>381</v>
      </c>
      <c r="O31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55" s="8">
        <f>Inventory[[#This Row],[Current_Inventory]]*Inventory[[#This Row],[Unit_Cost]]</f>
        <v>1172700.48</v>
      </c>
      <c r="Q3155" t="str">
        <f>IF(Inventory[[#This Row],[Stockout_Risk_Score]] &gt;= 0.8, "Critical",
   IF(Inventory[[#This Row],[Stockout_Risk_Score]] &gt;= 0.6, "High",
      IF(Inventory[[#This Row],[Stockout_Risk_Score]] &gt;= 0.3, "Medium", "Low")
   )
)</f>
        <v>Medium</v>
      </c>
      <c r="R3155">
        <f>Inventory[[#This Row],[Lead_Time_Days]]*0.8</f>
        <v>6.4</v>
      </c>
      <c r="S3155">
        <f>MAX(0,Inventory[[#This Row],[Daily_Demand]]*Inventory[[#This Row],[Adj_Lead_Time]]+Inventory[[#This Row],[Safety_Stock]]-Inventory[[#This Row],[Current_Inventory]])</f>
        <v>205</v>
      </c>
    </row>
    <row r="3156" spans="1:19" x14ac:dyDescent="0.25">
      <c r="A3156">
        <v>3155</v>
      </c>
      <c r="B3156" t="s">
        <v>3177</v>
      </c>
      <c r="C3156" s="4" t="s">
        <v>13</v>
      </c>
      <c r="D3156" t="s">
        <v>22</v>
      </c>
      <c r="E3156" s="4">
        <v>8</v>
      </c>
      <c r="F3156" s="4">
        <v>9</v>
      </c>
      <c r="G3156" s="4">
        <v>796</v>
      </c>
      <c r="H3156" s="4">
        <v>83</v>
      </c>
      <c r="I3156" s="4">
        <v>51</v>
      </c>
      <c r="J3156" s="6">
        <v>1428.96</v>
      </c>
      <c r="K3156" s="4">
        <v>7.2999999999999995E-2</v>
      </c>
      <c r="L3156" s="4" t="s">
        <v>15</v>
      </c>
      <c r="M3156" s="4">
        <f>Inventory[[#This Row],[Daily_Demand]]*Inventory[[#This Row],[Lead_Time_Days]]</f>
        <v>72</v>
      </c>
      <c r="N3156" s="4">
        <f>MAX(0, Inventory[[#This Row],[Demand_Duration_Lead_time]]+Inventory[[#This Row],[Safety_Stock]]-Inventory[[#This Row],[Current_Inventory]])</f>
        <v>0</v>
      </c>
      <c r="O31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156" s="8">
        <f>Inventory[[#This Row],[Current_Inventory]]*Inventory[[#This Row],[Unit_Cost]]</f>
        <v>1137452.1599999999</v>
      </c>
      <c r="Q3156" t="str">
        <f>IF(Inventory[[#This Row],[Stockout_Risk_Score]] &gt;= 0.8, "Critical",
   IF(Inventory[[#This Row],[Stockout_Risk_Score]] &gt;= 0.6, "High",
      IF(Inventory[[#This Row],[Stockout_Risk_Score]] &gt;= 0.3, "Medium", "Low")
   )
)</f>
        <v>Low</v>
      </c>
      <c r="R3156">
        <f>Inventory[[#This Row],[Lead_Time_Days]]*0.8</f>
        <v>7.2</v>
      </c>
      <c r="S3156">
        <f>MAX(0,Inventory[[#This Row],[Daily_Demand]]*Inventory[[#This Row],[Adj_Lead_Time]]+Inventory[[#This Row],[Safety_Stock]]-Inventory[[#This Row],[Current_Inventory]])</f>
        <v>0</v>
      </c>
    </row>
    <row r="3157" spans="1:19" x14ac:dyDescent="0.25">
      <c r="A3157">
        <v>3156</v>
      </c>
      <c r="B3157" t="s">
        <v>3178</v>
      </c>
      <c r="C3157" s="4" t="s">
        <v>13</v>
      </c>
      <c r="D3157" t="s">
        <v>18</v>
      </c>
      <c r="E3157" s="4">
        <v>22</v>
      </c>
      <c r="F3157" s="4">
        <v>14</v>
      </c>
      <c r="G3157" s="4">
        <v>23</v>
      </c>
      <c r="H3157" s="4">
        <v>62</v>
      </c>
      <c r="I3157" s="4">
        <v>117</v>
      </c>
      <c r="J3157" s="6">
        <v>1983.54</v>
      </c>
      <c r="K3157" s="4">
        <v>0.80200000000000005</v>
      </c>
      <c r="L3157" s="4" t="s">
        <v>27</v>
      </c>
      <c r="M3157" s="4">
        <f>Inventory[[#This Row],[Daily_Demand]]*Inventory[[#This Row],[Lead_Time_Days]]</f>
        <v>308</v>
      </c>
      <c r="N3157" s="4">
        <f>MAX(0, Inventory[[#This Row],[Demand_Duration_Lead_time]]+Inventory[[#This Row],[Safety_Stock]]-Inventory[[#This Row],[Current_Inventory]])</f>
        <v>347</v>
      </c>
      <c r="O31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57" s="8">
        <f>Inventory[[#This Row],[Current_Inventory]]*Inventory[[#This Row],[Unit_Cost]]</f>
        <v>45621.42</v>
      </c>
      <c r="Q3157" t="str">
        <f>IF(Inventory[[#This Row],[Stockout_Risk_Score]] &gt;= 0.8, "Critical",
   IF(Inventory[[#This Row],[Stockout_Risk_Score]] &gt;= 0.6, "High",
      IF(Inventory[[#This Row],[Stockout_Risk_Score]] &gt;= 0.3, "Medium", "Low")
   )
)</f>
        <v>Critical</v>
      </c>
      <c r="R3157">
        <f>Inventory[[#This Row],[Lead_Time_Days]]*0.8</f>
        <v>11.200000000000001</v>
      </c>
      <c r="S3157">
        <f>MAX(0,Inventory[[#This Row],[Daily_Demand]]*Inventory[[#This Row],[Adj_Lead_Time]]+Inventory[[#This Row],[Safety_Stock]]-Inventory[[#This Row],[Current_Inventory]])</f>
        <v>285.40000000000003</v>
      </c>
    </row>
    <row r="3158" spans="1:19" x14ac:dyDescent="0.25">
      <c r="A3158">
        <v>3157</v>
      </c>
      <c r="B3158" t="s">
        <v>3179</v>
      </c>
      <c r="C3158" s="4" t="s">
        <v>13</v>
      </c>
      <c r="D3158" t="s">
        <v>18</v>
      </c>
      <c r="E3158" s="4">
        <v>55</v>
      </c>
      <c r="F3158" s="4">
        <v>6</v>
      </c>
      <c r="G3158" s="4">
        <v>700</v>
      </c>
      <c r="H3158" s="4">
        <v>242</v>
      </c>
      <c r="I3158" s="4">
        <v>357</v>
      </c>
      <c r="J3158" s="6">
        <v>225.92</v>
      </c>
      <c r="K3158" s="4">
        <v>0.69099999999999995</v>
      </c>
      <c r="L3158" s="4" t="s">
        <v>19</v>
      </c>
      <c r="M3158" s="4">
        <f>Inventory[[#This Row],[Daily_Demand]]*Inventory[[#This Row],[Lead_Time_Days]]</f>
        <v>330</v>
      </c>
      <c r="N3158" s="4">
        <f>MAX(0, Inventory[[#This Row],[Demand_Duration_Lead_time]]+Inventory[[#This Row],[Safety_Stock]]-Inventory[[#This Row],[Current_Inventory]])</f>
        <v>0</v>
      </c>
      <c r="O31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58" s="8">
        <f>Inventory[[#This Row],[Current_Inventory]]*Inventory[[#This Row],[Unit_Cost]]</f>
        <v>158144</v>
      </c>
      <c r="Q3158" t="str">
        <f>IF(Inventory[[#This Row],[Stockout_Risk_Score]] &gt;= 0.8, "Critical",
   IF(Inventory[[#This Row],[Stockout_Risk_Score]] &gt;= 0.6, "High",
      IF(Inventory[[#This Row],[Stockout_Risk_Score]] &gt;= 0.3, "Medium", "Low")
   )
)</f>
        <v>High</v>
      </c>
      <c r="R3158">
        <f>Inventory[[#This Row],[Lead_Time_Days]]*0.8</f>
        <v>4.8000000000000007</v>
      </c>
      <c r="S3158">
        <f>MAX(0,Inventory[[#This Row],[Daily_Demand]]*Inventory[[#This Row],[Adj_Lead_Time]]+Inventory[[#This Row],[Safety_Stock]]-Inventory[[#This Row],[Current_Inventory]])</f>
        <v>0</v>
      </c>
    </row>
    <row r="3159" spans="1:19" x14ac:dyDescent="0.25">
      <c r="A3159">
        <v>3158</v>
      </c>
      <c r="B3159" t="s">
        <v>3180</v>
      </c>
      <c r="C3159" s="4" t="s">
        <v>26</v>
      </c>
      <c r="D3159" t="s">
        <v>22</v>
      </c>
      <c r="E3159" s="4">
        <v>24</v>
      </c>
      <c r="F3159" s="4">
        <v>7</v>
      </c>
      <c r="G3159" s="4">
        <v>300</v>
      </c>
      <c r="H3159" s="4">
        <v>209</v>
      </c>
      <c r="I3159" s="4">
        <v>259</v>
      </c>
      <c r="J3159" s="6">
        <v>1114.07</v>
      </c>
      <c r="K3159" s="4">
        <v>0.35299999999999998</v>
      </c>
      <c r="L3159" s="4" t="s">
        <v>27</v>
      </c>
      <c r="M3159" s="4">
        <f>Inventory[[#This Row],[Daily_Demand]]*Inventory[[#This Row],[Lead_Time_Days]]</f>
        <v>168</v>
      </c>
      <c r="N3159" s="4">
        <f>MAX(0, Inventory[[#This Row],[Demand_Duration_Lead_time]]+Inventory[[#This Row],[Safety_Stock]]-Inventory[[#This Row],[Current_Inventory]])</f>
        <v>77</v>
      </c>
      <c r="O31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59" s="8">
        <f>Inventory[[#This Row],[Current_Inventory]]*Inventory[[#This Row],[Unit_Cost]]</f>
        <v>334221</v>
      </c>
      <c r="Q3159" t="str">
        <f>IF(Inventory[[#This Row],[Stockout_Risk_Score]] &gt;= 0.8, "Critical",
   IF(Inventory[[#This Row],[Stockout_Risk_Score]] &gt;= 0.6, "High",
      IF(Inventory[[#This Row],[Stockout_Risk_Score]] &gt;= 0.3, "Medium", "Low")
   )
)</f>
        <v>Medium</v>
      </c>
      <c r="R3159">
        <f>Inventory[[#This Row],[Lead_Time_Days]]*0.8</f>
        <v>5.6000000000000005</v>
      </c>
      <c r="S3159">
        <f>MAX(0,Inventory[[#This Row],[Daily_Demand]]*Inventory[[#This Row],[Adj_Lead_Time]]+Inventory[[#This Row],[Safety_Stock]]-Inventory[[#This Row],[Current_Inventory]])</f>
        <v>43.399999999999977</v>
      </c>
    </row>
    <row r="3160" spans="1:19" x14ac:dyDescent="0.25">
      <c r="A3160">
        <v>3159</v>
      </c>
      <c r="B3160" t="s">
        <v>3181</v>
      </c>
      <c r="C3160" s="4" t="s">
        <v>13</v>
      </c>
      <c r="D3160" t="s">
        <v>22</v>
      </c>
      <c r="E3160" s="4">
        <v>126</v>
      </c>
      <c r="F3160" s="4">
        <v>13</v>
      </c>
      <c r="G3160" s="4">
        <v>309</v>
      </c>
      <c r="H3160" s="4">
        <v>171</v>
      </c>
      <c r="I3160" s="4">
        <v>188</v>
      </c>
      <c r="J3160" s="6">
        <v>1385.74</v>
      </c>
      <c r="K3160" s="4">
        <v>0.64700000000000002</v>
      </c>
      <c r="L3160" s="4" t="s">
        <v>19</v>
      </c>
      <c r="M3160" s="4">
        <f>Inventory[[#This Row],[Daily_Demand]]*Inventory[[#This Row],[Lead_Time_Days]]</f>
        <v>1638</v>
      </c>
      <c r="N3160" s="4">
        <f>MAX(0, Inventory[[#This Row],[Demand_Duration_Lead_time]]+Inventory[[#This Row],[Safety_Stock]]-Inventory[[#This Row],[Current_Inventory]])</f>
        <v>1500</v>
      </c>
      <c r="O31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60" s="8">
        <f>Inventory[[#This Row],[Current_Inventory]]*Inventory[[#This Row],[Unit_Cost]]</f>
        <v>428193.66</v>
      </c>
      <c r="Q3160" t="str">
        <f>IF(Inventory[[#This Row],[Stockout_Risk_Score]] &gt;= 0.8, "Critical",
   IF(Inventory[[#This Row],[Stockout_Risk_Score]] &gt;= 0.6, "High",
      IF(Inventory[[#This Row],[Stockout_Risk_Score]] &gt;= 0.3, "Medium", "Low")
   )
)</f>
        <v>High</v>
      </c>
      <c r="R3160">
        <f>Inventory[[#This Row],[Lead_Time_Days]]*0.8</f>
        <v>10.4</v>
      </c>
      <c r="S3160">
        <f>MAX(0,Inventory[[#This Row],[Daily_Demand]]*Inventory[[#This Row],[Adj_Lead_Time]]+Inventory[[#This Row],[Safety_Stock]]-Inventory[[#This Row],[Current_Inventory]])</f>
        <v>1172.4000000000001</v>
      </c>
    </row>
    <row r="3161" spans="1:19" x14ac:dyDescent="0.25">
      <c r="A3161">
        <v>3160</v>
      </c>
      <c r="B3161" t="s">
        <v>3182</v>
      </c>
      <c r="C3161" s="4" t="s">
        <v>21</v>
      </c>
      <c r="D3161" t="s">
        <v>18</v>
      </c>
      <c r="E3161" s="4">
        <v>141</v>
      </c>
      <c r="F3161" s="4">
        <v>14</v>
      </c>
      <c r="G3161" s="4">
        <v>92</v>
      </c>
      <c r="H3161" s="4">
        <v>46</v>
      </c>
      <c r="I3161" s="4">
        <v>86</v>
      </c>
      <c r="J3161" s="6">
        <v>1420.16</v>
      </c>
      <c r="K3161" s="4">
        <v>0.23300000000000001</v>
      </c>
      <c r="L3161" s="4" t="s">
        <v>15</v>
      </c>
      <c r="M3161" s="4">
        <f>Inventory[[#This Row],[Daily_Demand]]*Inventory[[#This Row],[Lead_Time_Days]]</f>
        <v>1974</v>
      </c>
      <c r="N3161" s="4">
        <f>MAX(0, Inventory[[#This Row],[Demand_Duration_Lead_time]]+Inventory[[#This Row],[Safety_Stock]]-Inventory[[#This Row],[Current_Inventory]])</f>
        <v>1928</v>
      </c>
      <c r="O31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61" s="8">
        <f>Inventory[[#This Row],[Current_Inventory]]*Inventory[[#This Row],[Unit_Cost]]</f>
        <v>130654.72</v>
      </c>
      <c r="Q3161" t="str">
        <f>IF(Inventory[[#This Row],[Stockout_Risk_Score]] &gt;= 0.8, "Critical",
   IF(Inventory[[#This Row],[Stockout_Risk_Score]] &gt;= 0.6, "High",
      IF(Inventory[[#This Row],[Stockout_Risk_Score]] &gt;= 0.3, "Medium", "Low")
   )
)</f>
        <v>Low</v>
      </c>
      <c r="R3161">
        <f>Inventory[[#This Row],[Lead_Time_Days]]*0.8</f>
        <v>11.200000000000001</v>
      </c>
      <c r="S3161">
        <f>MAX(0,Inventory[[#This Row],[Daily_Demand]]*Inventory[[#This Row],[Adj_Lead_Time]]+Inventory[[#This Row],[Safety_Stock]]-Inventory[[#This Row],[Current_Inventory]])</f>
        <v>1533.2</v>
      </c>
    </row>
    <row r="3162" spans="1:19" x14ac:dyDescent="0.25">
      <c r="A3162">
        <v>3161</v>
      </c>
      <c r="B3162" t="s">
        <v>3183</v>
      </c>
      <c r="C3162" s="4" t="s">
        <v>41</v>
      </c>
      <c r="D3162" t="s">
        <v>18</v>
      </c>
      <c r="E3162" s="4">
        <v>84</v>
      </c>
      <c r="F3162" s="4">
        <v>8</v>
      </c>
      <c r="G3162" s="4">
        <v>156</v>
      </c>
      <c r="H3162" s="4">
        <v>106</v>
      </c>
      <c r="I3162" s="4">
        <v>267</v>
      </c>
      <c r="J3162" s="6">
        <v>1597.29</v>
      </c>
      <c r="K3162" s="4">
        <v>0.26500000000000001</v>
      </c>
      <c r="L3162" s="4" t="s">
        <v>15</v>
      </c>
      <c r="M3162" s="4">
        <f>Inventory[[#This Row],[Daily_Demand]]*Inventory[[#This Row],[Lead_Time_Days]]</f>
        <v>672</v>
      </c>
      <c r="N3162" s="4">
        <f>MAX(0, Inventory[[#This Row],[Demand_Duration_Lead_time]]+Inventory[[#This Row],[Safety_Stock]]-Inventory[[#This Row],[Current_Inventory]])</f>
        <v>622</v>
      </c>
      <c r="O31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62" s="8">
        <f>Inventory[[#This Row],[Current_Inventory]]*Inventory[[#This Row],[Unit_Cost]]</f>
        <v>249177.24</v>
      </c>
      <c r="Q3162" t="str">
        <f>IF(Inventory[[#This Row],[Stockout_Risk_Score]] &gt;= 0.8, "Critical",
   IF(Inventory[[#This Row],[Stockout_Risk_Score]] &gt;= 0.6, "High",
      IF(Inventory[[#This Row],[Stockout_Risk_Score]] &gt;= 0.3, "Medium", "Low")
   )
)</f>
        <v>Low</v>
      </c>
      <c r="R3162">
        <f>Inventory[[#This Row],[Lead_Time_Days]]*0.8</f>
        <v>6.4</v>
      </c>
      <c r="S3162">
        <f>MAX(0,Inventory[[#This Row],[Daily_Demand]]*Inventory[[#This Row],[Adj_Lead_Time]]+Inventory[[#This Row],[Safety_Stock]]-Inventory[[#This Row],[Current_Inventory]])</f>
        <v>487.6</v>
      </c>
    </row>
    <row r="3163" spans="1:19" x14ac:dyDescent="0.25">
      <c r="A3163">
        <v>3162</v>
      </c>
      <c r="B3163" t="s">
        <v>3184</v>
      </c>
      <c r="C3163" s="4" t="s">
        <v>21</v>
      </c>
      <c r="D3163" t="s">
        <v>14</v>
      </c>
      <c r="E3163" s="4">
        <v>158</v>
      </c>
      <c r="F3163" s="4">
        <v>8</v>
      </c>
      <c r="G3163" s="4">
        <v>787</v>
      </c>
      <c r="H3163" s="4">
        <v>58</v>
      </c>
      <c r="I3163" s="4">
        <v>327</v>
      </c>
      <c r="J3163" s="6">
        <v>1839.37</v>
      </c>
      <c r="K3163" s="4">
        <v>0.314</v>
      </c>
      <c r="L3163" s="4" t="s">
        <v>15</v>
      </c>
      <c r="M3163" s="4">
        <f>Inventory[[#This Row],[Daily_Demand]]*Inventory[[#This Row],[Lead_Time_Days]]</f>
        <v>1264</v>
      </c>
      <c r="N3163" s="4">
        <f>MAX(0, Inventory[[#This Row],[Demand_Duration_Lead_time]]+Inventory[[#This Row],[Safety_Stock]]-Inventory[[#This Row],[Current_Inventory]])</f>
        <v>535</v>
      </c>
      <c r="O31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63" s="8">
        <f>Inventory[[#This Row],[Current_Inventory]]*Inventory[[#This Row],[Unit_Cost]]</f>
        <v>1447584.19</v>
      </c>
      <c r="Q3163" t="str">
        <f>IF(Inventory[[#This Row],[Stockout_Risk_Score]] &gt;= 0.8, "Critical",
   IF(Inventory[[#This Row],[Stockout_Risk_Score]] &gt;= 0.6, "High",
      IF(Inventory[[#This Row],[Stockout_Risk_Score]] &gt;= 0.3, "Medium", "Low")
   )
)</f>
        <v>Medium</v>
      </c>
      <c r="R3163">
        <f>Inventory[[#This Row],[Lead_Time_Days]]*0.8</f>
        <v>6.4</v>
      </c>
      <c r="S3163">
        <f>MAX(0,Inventory[[#This Row],[Daily_Demand]]*Inventory[[#This Row],[Adj_Lead_Time]]+Inventory[[#This Row],[Safety_Stock]]-Inventory[[#This Row],[Current_Inventory]])</f>
        <v>282.20000000000005</v>
      </c>
    </row>
    <row r="3164" spans="1:19" x14ac:dyDescent="0.25">
      <c r="A3164">
        <v>3163</v>
      </c>
      <c r="B3164" t="s">
        <v>3185</v>
      </c>
      <c r="C3164" s="4" t="s">
        <v>21</v>
      </c>
      <c r="D3164" t="s">
        <v>14</v>
      </c>
      <c r="E3164" s="4">
        <v>106</v>
      </c>
      <c r="F3164" s="4">
        <v>3</v>
      </c>
      <c r="G3164" s="4">
        <v>672</v>
      </c>
      <c r="H3164" s="4">
        <v>19</v>
      </c>
      <c r="I3164" s="4">
        <v>229</v>
      </c>
      <c r="J3164" s="6">
        <v>755.2</v>
      </c>
      <c r="K3164" s="4">
        <v>0.79700000000000004</v>
      </c>
      <c r="L3164" s="4" t="s">
        <v>19</v>
      </c>
      <c r="M3164" s="4">
        <f>Inventory[[#This Row],[Daily_Demand]]*Inventory[[#This Row],[Lead_Time_Days]]</f>
        <v>318</v>
      </c>
      <c r="N3164" s="4">
        <f>MAX(0, Inventory[[#This Row],[Demand_Duration_Lead_time]]+Inventory[[#This Row],[Safety_Stock]]-Inventory[[#This Row],[Current_Inventory]])</f>
        <v>0</v>
      </c>
      <c r="O31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64" s="8">
        <f>Inventory[[#This Row],[Current_Inventory]]*Inventory[[#This Row],[Unit_Cost]]</f>
        <v>507494.40000000002</v>
      </c>
      <c r="Q3164" t="str">
        <f>IF(Inventory[[#This Row],[Stockout_Risk_Score]] &gt;= 0.8, "Critical",
   IF(Inventory[[#This Row],[Stockout_Risk_Score]] &gt;= 0.6, "High",
      IF(Inventory[[#This Row],[Stockout_Risk_Score]] &gt;= 0.3, "Medium", "Low")
   )
)</f>
        <v>High</v>
      </c>
      <c r="R3164">
        <f>Inventory[[#This Row],[Lead_Time_Days]]*0.8</f>
        <v>2.4000000000000004</v>
      </c>
      <c r="S3164">
        <f>MAX(0,Inventory[[#This Row],[Daily_Demand]]*Inventory[[#This Row],[Adj_Lead_Time]]+Inventory[[#This Row],[Safety_Stock]]-Inventory[[#This Row],[Current_Inventory]])</f>
        <v>0</v>
      </c>
    </row>
    <row r="3165" spans="1:19" x14ac:dyDescent="0.25">
      <c r="A3165">
        <v>3164</v>
      </c>
      <c r="B3165" t="s">
        <v>3186</v>
      </c>
      <c r="C3165" s="4" t="s">
        <v>41</v>
      </c>
      <c r="D3165" t="s">
        <v>22</v>
      </c>
      <c r="E3165" s="4">
        <v>29</v>
      </c>
      <c r="F3165" s="4">
        <v>12</v>
      </c>
      <c r="G3165" s="4">
        <v>412</v>
      </c>
      <c r="H3165" s="4">
        <v>49</v>
      </c>
      <c r="I3165" s="4">
        <v>54</v>
      </c>
      <c r="J3165" s="6">
        <v>133.78</v>
      </c>
      <c r="K3165" s="4">
        <v>0.21099999999999999</v>
      </c>
      <c r="L3165" s="4" t="s">
        <v>27</v>
      </c>
      <c r="M3165" s="4">
        <f>Inventory[[#This Row],[Daily_Demand]]*Inventory[[#This Row],[Lead_Time_Days]]</f>
        <v>348</v>
      </c>
      <c r="N3165" s="4">
        <f>MAX(0, Inventory[[#This Row],[Demand_Duration_Lead_time]]+Inventory[[#This Row],[Safety_Stock]]-Inventory[[#This Row],[Current_Inventory]])</f>
        <v>0</v>
      </c>
      <c r="O31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65" s="8">
        <f>Inventory[[#This Row],[Current_Inventory]]*Inventory[[#This Row],[Unit_Cost]]</f>
        <v>55117.36</v>
      </c>
      <c r="Q3165" t="str">
        <f>IF(Inventory[[#This Row],[Stockout_Risk_Score]] &gt;= 0.8, "Critical",
   IF(Inventory[[#This Row],[Stockout_Risk_Score]] &gt;= 0.6, "High",
      IF(Inventory[[#This Row],[Stockout_Risk_Score]] &gt;= 0.3, "Medium", "Low")
   )
)</f>
        <v>Low</v>
      </c>
      <c r="R3165">
        <f>Inventory[[#This Row],[Lead_Time_Days]]*0.8</f>
        <v>9.6000000000000014</v>
      </c>
      <c r="S3165">
        <f>MAX(0,Inventory[[#This Row],[Daily_Demand]]*Inventory[[#This Row],[Adj_Lead_Time]]+Inventory[[#This Row],[Safety_Stock]]-Inventory[[#This Row],[Current_Inventory]])</f>
        <v>0</v>
      </c>
    </row>
    <row r="3166" spans="1:19" x14ac:dyDescent="0.25">
      <c r="A3166">
        <v>3165</v>
      </c>
      <c r="B3166" t="s">
        <v>3187</v>
      </c>
      <c r="C3166" s="4" t="s">
        <v>21</v>
      </c>
      <c r="D3166" t="s">
        <v>18</v>
      </c>
      <c r="E3166" s="4">
        <v>173</v>
      </c>
      <c r="F3166" s="4">
        <v>13</v>
      </c>
      <c r="G3166" s="4">
        <v>227</v>
      </c>
      <c r="H3166" s="4">
        <v>162</v>
      </c>
      <c r="I3166" s="4">
        <v>179</v>
      </c>
      <c r="J3166" s="6">
        <v>756.76</v>
      </c>
      <c r="K3166" s="4">
        <v>0.56299999999999994</v>
      </c>
      <c r="L3166" s="4" t="s">
        <v>15</v>
      </c>
      <c r="M3166" s="4">
        <f>Inventory[[#This Row],[Daily_Demand]]*Inventory[[#This Row],[Lead_Time_Days]]</f>
        <v>2249</v>
      </c>
      <c r="N3166" s="4">
        <f>MAX(0, Inventory[[#This Row],[Demand_Duration_Lead_time]]+Inventory[[#This Row],[Safety_Stock]]-Inventory[[#This Row],[Current_Inventory]])</f>
        <v>2184</v>
      </c>
      <c r="O31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66" s="8">
        <f>Inventory[[#This Row],[Current_Inventory]]*Inventory[[#This Row],[Unit_Cost]]</f>
        <v>171784.52</v>
      </c>
      <c r="Q3166" t="str">
        <f>IF(Inventory[[#This Row],[Stockout_Risk_Score]] &gt;= 0.8, "Critical",
   IF(Inventory[[#This Row],[Stockout_Risk_Score]] &gt;= 0.6, "High",
      IF(Inventory[[#This Row],[Stockout_Risk_Score]] &gt;= 0.3, "Medium", "Low")
   )
)</f>
        <v>Medium</v>
      </c>
      <c r="R3166">
        <f>Inventory[[#This Row],[Lead_Time_Days]]*0.8</f>
        <v>10.4</v>
      </c>
      <c r="S3166">
        <f>MAX(0,Inventory[[#This Row],[Daily_Demand]]*Inventory[[#This Row],[Adj_Lead_Time]]+Inventory[[#This Row],[Safety_Stock]]-Inventory[[#This Row],[Current_Inventory]])</f>
        <v>1734.2</v>
      </c>
    </row>
    <row r="3167" spans="1:19" x14ac:dyDescent="0.25">
      <c r="A3167">
        <v>3166</v>
      </c>
      <c r="B3167" t="s">
        <v>3188</v>
      </c>
      <c r="C3167" s="4" t="s">
        <v>26</v>
      </c>
      <c r="D3167" t="s">
        <v>22</v>
      </c>
      <c r="E3167" s="4">
        <v>63</v>
      </c>
      <c r="F3167" s="4">
        <v>2</v>
      </c>
      <c r="G3167" s="4">
        <v>279</v>
      </c>
      <c r="H3167" s="4">
        <v>115</v>
      </c>
      <c r="I3167" s="4">
        <v>182</v>
      </c>
      <c r="J3167" s="6">
        <v>1359.65</v>
      </c>
      <c r="K3167" s="4">
        <v>0.2</v>
      </c>
      <c r="L3167" s="4" t="s">
        <v>15</v>
      </c>
      <c r="M3167" s="4">
        <f>Inventory[[#This Row],[Daily_Demand]]*Inventory[[#This Row],[Lead_Time_Days]]</f>
        <v>126</v>
      </c>
      <c r="N3167" s="4">
        <f>MAX(0, Inventory[[#This Row],[Demand_Duration_Lead_time]]+Inventory[[#This Row],[Safety_Stock]]-Inventory[[#This Row],[Current_Inventory]])</f>
        <v>0</v>
      </c>
      <c r="O31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67" s="8">
        <f>Inventory[[#This Row],[Current_Inventory]]*Inventory[[#This Row],[Unit_Cost]]</f>
        <v>379342.35000000003</v>
      </c>
      <c r="Q3167" t="str">
        <f>IF(Inventory[[#This Row],[Stockout_Risk_Score]] &gt;= 0.8, "Critical",
   IF(Inventory[[#This Row],[Stockout_Risk_Score]] &gt;= 0.6, "High",
      IF(Inventory[[#This Row],[Stockout_Risk_Score]] &gt;= 0.3, "Medium", "Low")
   )
)</f>
        <v>Low</v>
      </c>
      <c r="R3167">
        <f>Inventory[[#This Row],[Lead_Time_Days]]*0.8</f>
        <v>1.6</v>
      </c>
      <c r="S3167">
        <f>MAX(0,Inventory[[#This Row],[Daily_Demand]]*Inventory[[#This Row],[Adj_Lead_Time]]+Inventory[[#This Row],[Safety_Stock]]-Inventory[[#This Row],[Current_Inventory]])</f>
        <v>0</v>
      </c>
    </row>
    <row r="3168" spans="1:19" x14ac:dyDescent="0.25">
      <c r="A3168">
        <v>3167</v>
      </c>
      <c r="B3168" t="s">
        <v>3189</v>
      </c>
      <c r="C3168" s="4" t="s">
        <v>41</v>
      </c>
      <c r="D3168" t="s">
        <v>14</v>
      </c>
      <c r="E3168" s="4">
        <v>49</v>
      </c>
      <c r="F3168" s="4">
        <v>9</v>
      </c>
      <c r="G3168" s="4">
        <v>282</v>
      </c>
      <c r="H3168" s="4">
        <v>50</v>
      </c>
      <c r="I3168" s="4">
        <v>148</v>
      </c>
      <c r="J3168" s="6">
        <v>466.24</v>
      </c>
      <c r="K3168" s="4">
        <v>0.28499999999999998</v>
      </c>
      <c r="L3168" s="4" t="s">
        <v>15</v>
      </c>
      <c r="M3168" s="4">
        <f>Inventory[[#This Row],[Daily_Demand]]*Inventory[[#This Row],[Lead_Time_Days]]</f>
        <v>441</v>
      </c>
      <c r="N3168" s="4">
        <f>MAX(0, Inventory[[#This Row],[Demand_Duration_Lead_time]]+Inventory[[#This Row],[Safety_Stock]]-Inventory[[#This Row],[Current_Inventory]])</f>
        <v>209</v>
      </c>
      <c r="O31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68" s="8">
        <f>Inventory[[#This Row],[Current_Inventory]]*Inventory[[#This Row],[Unit_Cost]]</f>
        <v>131479.67999999999</v>
      </c>
      <c r="Q3168" t="str">
        <f>IF(Inventory[[#This Row],[Stockout_Risk_Score]] &gt;= 0.8, "Critical",
   IF(Inventory[[#This Row],[Stockout_Risk_Score]] &gt;= 0.6, "High",
      IF(Inventory[[#This Row],[Stockout_Risk_Score]] &gt;= 0.3, "Medium", "Low")
   )
)</f>
        <v>Low</v>
      </c>
      <c r="R3168">
        <f>Inventory[[#This Row],[Lead_Time_Days]]*0.8</f>
        <v>7.2</v>
      </c>
      <c r="S3168">
        <f>MAX(0,Inventory[[#This Row],[Daily_Demand]]*Inventory[[#This Row],[Adj_Lead_Time]]+Inventory[[#This Row],[Safety_Stock]]-Inventory[[#This Row],[Current_Inventory]])</f>
        <v>120.80000000000001</v>
      </c>
    </row>
    <row r="3169" spans="1:19" x14ac:dyDescent="0.25">
      <c r="A3169">
        <v>3168</v>
      </c>
      <c r="B3169" t="s">
        <v>3190</v>
      </c>
      <c r="C3169" s="4" t="s">
        <v>21</v>
      </c>
      <c r="D3169" t="s">
        <v>14</v>
      </c>
      <c r="E3169" s="4">
        <v>45</v>
      </c>
      <c r="F3169" s="4">
        <v>6</v>
      </c>
      <c r="G3169" s="4">
        <v>524</v>
      </c>
      <c r="H3169" s="4">
        <v>173</v>
      </c>
      <c r="I3169" s="4">
        <v>209</v>
      </c>
      <c r="J3169" s="6">
        <v>1629.45</v>
      </c>
      <c r="K3169" s="4">
        <v>0.23499999999999999</v>
      </c>
      <c r="L3169" s="4" t="s">
        <v>27</v>
      </c>
      <c r="M3169" s="4">
        <f>Inventory[[#This Row],[Daily_Demand]]*Inventory[[#This Row],[Lead_Time_Days]]</f>
        <v>270</v>
      </c>
      <c r="N3169" s="4">
        <f>MAX(0, Inventory[[#This Row],[Demand_Duration_Lead_time]]+Inventory[[#This Row],[Safety_Stock]]-Inventory[[#This Row],[Current_Inventory]])</f>
        <v>0</v>
      </c>
      <c r="O31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69" s="8">
        <f>Inventory[[#This Row],[Current_Inventory]]*Inventory[[#This Row],[Unit_Cost]]</f>
        <v>853831.8</v>
      </c>
      <c r="Q3169" t="str">
        <f>IF(Inventory[[#This Row],[Stockout_Risk_Score]] &gt;= 0.8, "Critical",
   IF(Inventory[[#This Row],[Stockout_Risk_Score]] &gt;= 0.6, "High",
      IF(Inventory[[#This Row],[Stockout_Risk_Score]] &gt;= 0.3, "Medium", "Low")
   )
)</f>
        <v>Low</v>
      </c>
      <c r="R3169">
        <f>Inventory[[#This Row],[Lead_Time_Days]]*0.8</f>
        <v>4.8000000000000007</v>
      </c>
      <c r="S3169">
        <f>MAX(0,Inventory[[#This Row],[Daily_Demand]]*Inventory[[#This Row],[Adj_Lead_Time]]+Inventory[[#This Row],[Safety_Stock]]-Inventory[[#This Row],[Current_Inventory]])</f>
        <v>0</v>
      </c>
    </row>
    <row r="3170" spans="1:19" x14ac:dyDescent="0.25">
      <c r="A3170">
        <v>3169</v>
      </c>
      <c r="B3170" t="s">
        <v>3191</v>
      </c>
      <c r="C3170" s="4" t="s">
        <v>17</v>
      </c>
      <c r="D3170" t="s">
        <v>22</v>
      </c>
      <c r="E3170" s="4">
        <v>42</v>
      </c>
      <c r="F3170" s="4">
        <v>11</v>
      </c>
      <c r="G3170" s="4">
        <v>569</v>
      </c>
      <c r="H3170" s="4">
        <v>267</v>
      </c>
      <c r="I3170" s="4">
        <v>285</v>
      </c>
      <c r="J3170" s="6">
        <v>478.54</v>
      </c>
      <c r="K3170" s="4">
        <v>0.64500000000000002</v>
      </c>
      <c r="L3170" s="4" t="s">
        <v>27</v>
      </c>
      <c r="M3170" s="4">
        <f>Inventory[[#This Row],[Daily_Demand]]*Inventory[[#This Row],[Lead_Time_Days]]</f>
        <v>462</v>
      </c>
      <c r="N3170" s="4">
        <f>MAX(0, Inventory[[#This Row],[Demand_Duration_Lead_time]]+Inventory[[#This Row],[Safety_Stock]]-Inventory[[#This Row],[Current_Inventory]])</f>
        <v>160</v>
      </c>
      <c r="O31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70" s="8">
        <f>Inventory[[#This Row],[Current_Inventory]]*Inventory[[#This Row],[Unit_Cost]]</f>
        <v>272289.26</v>
      </c>
      <c r="Q3170" t="str">
        <f>IF(Inventory[[#This Row],[Stockout_Risk_Score]] &gt;= 0.8, "Critical",
   IF(Inventory[[#This Row],[Stockout_Risk_Score]] &gt;= 0.6, "High",
      IF(Inventory[[#This Row],[Stockout_Risk_Score]] &gt;= 0.3, "Medium", "Low")
   )
)</f>
        <v>High</v>
      </c>
      <c r="R3170">
        <f>Inventory[[#This Row],[Lead_Time_Days]]*0.8</f>
        <v>8.8000000000000007</v>
      </c>
      <c r="S3170">
        <f>MAX(0,Inventory[[#This Row],[Daily_Demand]]*Inventory[[#This Row],[Adj_Lead_Time]]+Inventory[[#This Row],[Safety_Stock]]-Inventory[[#This Row],[Current_Inventory]])</f>
        <v>67.600000000000023</v>
      </c>
    </row>
    <row r="3171" spans="1:19" x14ac:dyDescent="0.25">
      <c r="A3171">
        <v>3170</v>
      </c>
      <c r="B3171" t="s">
        <v>3192</v>
      </c>
      <c r="C3171" s="4" t="s">
        <v>21</v>
      </c>
      <c r="D3171" t="s">
        <v>14</v>
      </c>
      <c r="E3171" s="4">
        <v>121</v>
      </c>
      <c r="F3171" s="4">
        <v>3</v>
      </c>
      <c r="G3171" s="4">
        <v>222</v>
      </c>
      <c r="H3171" s="4">
        <v>220</v>
      </c>
      <c r="I3171" s="4">
        <v>196</v>
      </c>
      <c r="J3171" s="6">
        <v>69.62</v>
      </c>
      <c r="K3171" s="4">
        <v>0.52700000000000002</v>
      </c>
      <c r="L3171" s="4" t="s">
        <v>19</v>
      </c>
      <c r="M3171" s="4">
        <f>Inventory[[#This Row],[Daily_Demand]]*Inventory[[#This Row],[Lead_Time_Days]]</f>
        <v>363</v>
      </c>
      <c r="N3171" s="4">
        <f>MAX(0, Inventory[[#This Row],[Demand_Duration_Lead_time]]+Inventory[[#This Row],[Safety_Stock]]-Inventory[[#This Row],[Current_Inventory]])</f>
        <v>361</v>
      </c>
      <c r="O31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71" s="8">
        <f>Inventory[[#This Row],[Current_Inventory]]*Inventory[[#This Row],[Unit_Cost]]</f>
        <v>15455.640000000001</v>
      </c>
      <c r="Q3171" t="str">
        <f>IF(Inventory[[#This Row],[Stockout_Risk_Score]] &gt;= 0.8, "Critical",
   IF(Inventory[[#This Row],[Stockout_Risk_Score]] &gt;= 0.6, "High",
      IF(Inventory[[#This Row],[Stockout_Risk_Score]] &gt;= 0.3, "Medium", "Low")
   )
)</f>
        <v>Medium</v>
      </c>
      <c r="R3171">
        <f>Inventory[[#This Row],[Lead_Time_Days]]*0.8</f>
        <v>2.4000000000000004</v>
      </c>
      <c r="S3171">
        <f>MAX(0,Inventory[[#This Row],[Daily_Demand]]*Inventory[[#This Row],[Adj_Lead_Time]]+Inventory[[#This Row],[Safety_Stock]]-Inventory[[#This Row],[Current_Inventory]])</f>
        <v>288.40000000000003</v>
      </c>
    </row>
    <row r="3172" spans="1:19" x14ac:dyDescent="0.25">
      <c r="A3172">
        <v>3171</v>
      </c>
      <c r="B3172" t="s">
        <v>3193</v>
      </c>
      <c r="C3172" s="4" t="s">
        <v>26</v>
      </c>
      <c r="D3172" t="s">
        <v>18</v>
      </c>
      <c r="E3172" s="4">
        <v>23</v>
      </c>
      <c r="F3172" s="4">
        <v>4</v>
      </c>
      <c r="G3172" s="4">
        <v>755</v>
      </c>
      <c r="H3172" s="4">
        <v>211</v>
      </c>
      <c r="I3172" s="4">
        <v>164</v>
      </c>
      <c r="J3172" s="6">
        <v>1040.76</v>
      </c>
      <c r="K3172" s="4">
        <v>0.72099999999999997</v>
      </c>
      <c r="L3172" s="4" t="s">
        <v>19</v>
      </c>
      <c r="M3172" s="4">
        <f>Inventory[[#This Row],[Daily_Demand]]*Inventory[[#This Row],[Lead_Time_Days]]</f>
        <v>92</v>
      </c>
      <c r="N3172" s="4">
        <f>MAX(0, Inventory[[#This Row],[Demand_Duration_Lead_time]]+Inventory[[#This Row],[Safety_Stock]]-Inventory[[#This Row],[Current_Inventory]])</f>
        <v>0</v>
      </c>
      <c r="O31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172" s="8">
        <f>Inventory[[#This Row],[Current_Inventory]]*Inventory[[#This Row],[Unit_Cost]]</f>
        <v>785773.8</v>
      </c>
      <c r="Q3172" t="str">
        <f>IF(Inventory[[#This Row],[Stockout_Risk_Score]] &gt;= 0.8, "Critical",
   IF(Inventory[[#This Row],[Stockout_Risk_Score]] &gt;= 0.6, "High",
      IF(Inventory[[#This Row],[Stockout_Risk_Score]] &gt;= 0.3, "Medium", "Low")
   )
)</f>
        <v>High</v>
      </c>
      <c r="R3172">
        <f>Inventory[[#This Row],[Lead_Time_Days]]*0.8</f>
        <v>3.2</v>
      </c>
      <c r="S3172">
        <f>MAX(0,Inventory[[#This Row],[Daily_Demand]]*Inventory[[#This Row],[Adj_Lead_Time]]+Inventory[[#This Row],[Safety_Stock]]-Inventory[[#This Row],[Current_Inventory]])</f>
        <v>0</v>
      </c>
    </row>
    <row r="3173" spans="1:19" x14ac:dyDescent="0.25">
      <c r="A3173">
        <v>3172</v>
      </c>
      <c r="B3173" t="s">
        <v>3194</v>
      </c>
      <c r="C3173" s="4" t="s">
        <v>13</v>
      </c>
      <c r="D3173" t="s">
        <v>22</v>
      </c>
      <c r="E3173" s="4">
        <v>18</v>
      </c>
      <c r="F3173" s="4">
        <v>7</v>
      </c>
      <c r="G3173" s="4">
        <v>366</v>
      </c>
      <c r="H3173" s="4">
        <v>204</v>
      </c>
      <c r="I3173" s="4">
        <v>53</v>
      </c>
      <c r="J3173" s="6">
        <v>1466.6</v>
      </c>
      <c r="K3173" s="4">
        <v>0.22</v>
      </c>
      <c r="L3173" s="4" t="s">
        <v>27</v>
      </c>
      <c r="M3173" s="4">
        <f>Inventory[[#This Row],[Daily_Demand]]*Inventory[[#This Row],[Lead_Time_Days]]</f>
        <v>126</v>
      </c>
      <c r="N3173" s="4">
        <f>MAX(0, Inventory[[#This Row],[Demand_Duration_Lead_time]]+Inventory[[#This Row],[Safety_Stock]]-Inventory[[#This Row],[Current_Inventory]])</f>
        <v>0</v>
      </c>
      <c r="O31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73" s="8">
        <f>Inventory[[#This Row],[Current_Inventory]]*Inventory[[#This Row],[Unit_Cost]]</f>
        <v>536775.6</v>
      </c>
      <c r="Q3173" t="str">
        <f>IF(Inventory[[#This Row],[Stockout_Risk_Score]] &gt;= 0.8, "Critical",
   IF(Inventory[[#This Row],[Stockout_Risk_Score]] &gt;= 0.6, "High",
      IF(Inventory[[#This Row],[Stockout_Risk_Score]] &gt;= 0.3, "Medium", "Low")
   )
)</f>
        <v>Low</v>
      </c>
      <c r="R3173">
        <f>Inventory[[#This Row],[Lead_Time_Days]]*0.8</f>
        <v>5.6000000000000005</v>
      </c>
      <c r="S3173">
        <f>MAX(0,Inventory[[#This Row],[Daily_Demand]]*Inventory[[#This Row],[Adj_Lead_Time]]+Inventory[[#This Row],[Safety_Stock]]-Inventory[[#This Row],[Current_Inventory]])</f>
        <v>0</v>
      </c>
    </row>
    <row r="3174" spans="1:19" x14ac:dyDescent="0.25">
      <c r="A3174">
        <v>3173</v>
      </c>
      <c r="B3174" t="s">
        <v>3195</v>
      </c>
      <c r="C3174" s="4" t="s">
        <v>21</v>
      </c>
      <c r="D3174" t="s">
        <v>18</v>
      </c>
      <c r="E3174" s="4">
        <v>131</v>
      </c>
      <c r="F3174" s="4">
        <v>11</v>
      </c>
      <c r="G3174" s="4">
        <v>71</v>
      </c>
      <c r="H3174" s="4">
        <v>62</v>
      </c>
      <c r="I3174" s="4">
        <v>136</v>
      </c>
      <c r="J3174" s="6">
        <v>731.83</v>
      </c>
      <c r="K3174" s="4">
        <v>8.9999999999999993E-3</v>
      </c>
      <c r="L3174" s="4" t="s">
        <v>27</v>
      </c>
      <c r="M3174" s="4">
        <f>Inventory[[#This Row],[Daily_Demand]]*Inventory[[#This Row],[Lead_Time_Days]]</f>
        <v>1441</v>
      </c>
      <c r="N3174" s="4">
        <f>MAX(0, Inventory[[#This Row],[Demand_Duration_Lead_time]]+Inventory[[#This Row],[Safety_Stock]]-Inventory[[#This Row],[Current_Inventory]])</f>
        <v>1432</v>
      </c>
      <c r="O31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74" s="8">
        <f>Inventory[[#This Row],[Current_Inventory]]*Inventory[[#This Row],[Unit_Cost]]</f>
        <v>51959.93</v>
      </c>
      <c r="Q3174" t="str">
        <f>IF(Inventory[[#This Row],[Stockout_Risk_Score]] &gt;= 0.8, "Critical",
   IF(Inventory[[#This Row],[Stockout_Risk_Score]] &gt;= 0.6, "High",
      IF(Inventory[[#This Row],[Stockout_Risk_Score]] &gt;= 0.3, "Medium", "Low")
   )
)</f>
        <v>Low</v>
      </c>
      <c r="R3174">
        <f>Inventory[[#This Row],[Lead_Time_Days]]*0.8</f>
        <v>8.8000000000000007</v>
      </c>
      <c r="S3174">
        <f>MAX(0,Inventory[[#This Row],[Daily_Demand]]*Inventory[[#This Row],[Adj_Lead_Time]]+Inventory[[#This Row],[Safety_Stock]]-Inventory[[#This Row],[Current_Inventory]])</f>
        <v>1143.8000000000002</v>
      </c>
    </row>
    <row r="3175" spans="1:19" x14ac:dyDescent="0.25">
      <c r="A3175">
        <v>3174</v>
      </c>
      <c r="B3175" t="s">
        <v>3196</v>
      </c>
      <c r="C3175" s="4" t="s">
        <v>13</v>
      </c>
      <c r="D3175" t="s">
        <v>18</v>
      </c>
      <c r="E3175" s="4">
        <v>153</v>
      </c>
      <c r="F3175" s="4">
        <v>7</v>
      </c>
      <c r="G3175" s="4">
        <v>612</v>
      </c>
      <c r="H3175" s="4">
        <v>156</v>
      </c>
      <c r="I3175" s="4">
        <v>95</v>
      </c>
      <c r="J3175" s="6">
        <v>1510.35</v>
      </c>
      <c r="K3175" s="4">
        <v>0.68100000000000005</v>
      </c>
      <c r="L3175" s="4" t="s">
        <v>15</v>
      </c>
      <c r="M3175" s="4">
        <f>Inventory[[#This Row],[Daily_Demand]]*Inventory[[#This Row],[Lead_Time_Days]]</f>
        <v>1071</v>
      </c>
      <c r="N3175" s="4">
        <f>MAX(0, Inventory[[#This Row],[Demand_Duration_Lead_time]]+Inventory[[#This Row],[Safety_Stock]]-Inventory[[#This Row],[Current_Inventory]])</f>
        <v>615</v>
      </c>
      <c r="O31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75" s="8">
        <f>Inventory[[#This Row],[Current_Inventory]]*Inventory[[#This Row],[Unit_Cost]]</f>
        <v>924334.2</v>
      </c>
      <c r="Q3175" t="str">
        <f>IF(Inventory[[#This Row],[Stockout_Risk_Score]] &gt;= 0.8, "Critical",
   IF(Inventory[[#This Row],[Stockout_Risk_Score]] &gt;= 0.6, "High",
      IF(Inventory[[#This Row],[Stockout_Risk_Score]] &gt;= 0.3, "Medium", "Low")
   )
)</f>
        <v>High</v>
      </c>
      <c r="R3175">
        <f>Inventory[[#This Row],[Lead_Time_Days]]*0.8</f>
        <v>5.6000000000000005</v>
      </c>
      <c r="S3175">
        <f>MAX(0,Inventory[[#This Row],[Daily_Demand]]*Inventory[[#This Row],[Adj_Lead_Time]]+Inventory[[#This Row],[Safety_Stock]]-Inventory[[#This Row],[Current_Inventory]])</f>
        <v>400.80000000000007</v>
      </c>
    </row>
    <row r="3176" spans="1:19" x14ac:dyDescent="0.25">
      <c r="A3176">
        <v>3175</v>
      </c>
      <c r="B3176" t="s">
        <v>3197</v>
      </c>
      <c r="C3176" s="4" t="s">
        <v>17</v>
      </c>
      <c r="D3176" t="s">
        <v>14</v>
      </c>
      <c r="E3176" s="4">
        <v>147</v>
      </c>
      <c r="F3176" s="4">
        <v>9</v>
      </c>
      <c r="G3176" s="4">
        <v>375</v>
      </c>
      <c r="H3176" s="4">
        <v>291</v>
      </c>
      <c r="I3176" s="4">
        <v>132</v>
      </c>
      <c r="J3176" s="6">
        <v>904.89</v>
      </c>
      <c r="K3176" s="4">
        <v>0.115</v>
      </c>
      <c r="L3176" s="4" t="s">
        <v>15</v>
      </c>
      <c r="M3176" s="4">
        <f>Inventory[[#This Row],[Daily_Demand]]*Inventory[[#This Row],[Lead_Time_Days]]</f>
        <v>1323</v>
      </c>
      <c r="N3176" s="4">
        <f>MAX(0, Inventory[[#This Row],[Demand_Duration_Lead_time]]+Inventory[[#This Row],[Safety_Stock]]-Inventory[[#This Row],[Current_Inventory]])</f>
        <v>1239</v>
      </c>
      <c r="O31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76" s="8">
        <f>Inventory[[#This Row],[Current_Inventory]]*Inventory[[#This Row],[Unit_Cost]]</f>
        <v>339333.75</v>
      </c>
      <c r="Q3176" t="str">
        <f>IF(Inventory[[#This Row],[Stockout_Risk_Score]] &gt;= 0.8, "Critical",
   IF(Inventory[[#This Row],[Stockout_Risk_Score]] &gt;= 0.6, "High",
      IF(Inventory[[#This Row],[Stockout_Risk_Score]] &gt;= 0.3, "Medium", "Low")
   )
)</f>
        <v>Low</v>
      </c>
      <c r="R3176">
        <f>Inventory[[#This Row],[Lead_Time_Days]]*0.8</f>
        <v>7.2</v>
      </c>
      <c r="S3176">
        <f>MAX(0,Inventory[[#This Row],[Daily_Demand]]*Inventory[[#This Row],[Adj_Lead_Time]]+Inventory[[#This Row],[Safety_Stock]]-Inventory[[#This Row],[Current_Inventory]])</f>
        <v>974.40000000000009</v>
      </c>
    </row>
    <row r="3177" spans="1:19" x14ac:dyDescent="0.25">
      <c r="A3177">
        <v>3176</v>
      </c>
      <c r="B3177" t="s">
        <v>3198</v>
      </c>
      <c r="C3177" s="4" t="s">
        <v>21</v>
      </c>
      <c r="D3177" t="s">
        <v>18</v>
      </c>
      <c r="E3177" s="4">
        <v>7</v>
      </c>
      <c r="F3177" s="4">
        <v>6</v>
      </c>
      <c r="G3177" s="4">
        <v>742</v>
      </c>
      <c r="H3177" s="4">
        <v>252</v>
      </c>
      <c r="I3177" s="4">
        <v>203</v>
      </c>
      <c r="J3177" s="6">
        <v>384.84</v>
      </c>
      <c r="K3177" s="4">
        <v>0.246</v>
      </c>
      <c r="L3177" s="4" t="s">
        <v>19</v>
      </c>
      <c r="M3177" s="4">
        <f>Inventory[[#This Row],[Daily_Demand]]*Inventory[[#This Row],[Lead_Time_Days]]</f>
        <v>42</v>
      </c>
      <c r="N3177" s="4">
        <f>MAX(0, Inventory[[#This Row],[Demand_Duration_Lead_time]]+Inventory[[#This Row],[Safety_Stock]]-Inventory[[#This Row],[Current_Inventory]])</f>
        <v>0</v>
      </c>
      <c r="O31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177" s="8">
        <f>Inventory[[#This Row],[Current_Inventory]]*Inventory[[#This Row],[Unit_Cost]]</f>
        <v>285551.27999999997</v>
      </c>
      <c r="Q3177" t="str">
        <f>IF(Inventory[[#This Row],[Stockout_Risk_Score]] &gt;= 0.8, "Critical",
   IF(Inventory[[#This Row],[Stockout_Risk_Score]] &gt;= 0.6, "High",
      IF(Inventory[[#This Row],[Stockout_Risk_Score]] &gt;= 0.3, "Medium", "Low")
   )
)</f>
        <v>Low</v>
      </c>
      <c r="R3177">
        <f>Inventory[[#This Row],[Lead_Time_Days]]*0.8</f>
        <v>4.8000000000000007</v>
      </c>
      <c r="S3177">
        <f>MAX(0,Inventory[[#This Row],[Daily_Demand]]*Inventory[[#This Row],[Adj_Lead_Time]]+Inventory[[#This Row],[Safety_Stock]]-Inventory[[#This Row],[Current_Inventory]])</f>
        <v>0</v>
      </c>
    </row>
    <row r="3178" spans="1:19" x14ac:dyDescent="0.25">
      <c r="A3178">
        <v>3177</v>
      </c>
      <c r="B3178" t="s">
        <v>3199</v>
      </c>
      <c r="C3178" s="4" t="s">
        <v>41</v>
      </c>
      <c r="D3178" t="s">
        <v>22</v>
      </c>
      <c r="E3178" s="4">
        <v>41</v>
      </c>
      <c r="F3178" s="4">
        <v>6</v>
      </c>
      <c r="G3178" s="4">
        <v>538</v>
      </c>
      <c r="H3178" s="4">
        <v>60</v>
      </c>
      <c r="I3178" s="4">
        <v>355</v>
      </c>
      <c r="J3178" s="6">
        <v>226.59</v>
      </c>
      <c r="K3178" s="4">
        <v>0.30599999999999999</v>
      </c>
      <c r="L3178" s="4" t="s">
        <v>15</v>
      </c>
      <c r="M3178" s="4">
        <f>Inventory[[#This Row],[Daily_Demand]]*Inventory[[#This Row],[Lead_Time_Days]]</f>
        <v>246</v>
      </c>
      <c r="N3178" s="4">
        <f>MAX(0, Inventory[[#This Row],[Demand_Duration_Lead_time]]+Inventory[[#This Row],[Safety_Stock]]-Inventory[[#This Row],[Current_Inventory]])</f>
        <v>0</v>
      </c>
      <c r="O31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78" s="8">
        <f>Inventory[[#This Row],[Current_Inventory]]*Inventory[[#This Row],[Unit_Cost]]</f>
        <v>121905.42</v>
      </c>
      <c r="Q3178" t="str">
        <f>IF(Inventory[[#This Row],[Stockout_Risk_Score]] &gt;= 0.8, "Critical",
   IF(Inventory[[#This Row],[Stockout_Risk_Score]] &gt;= 0.6, "High",
      IF(Inventory[[#This Row],[Stockout_Risk_Score]] &gt;= 0.3, "Medium", "Low")
   )
)</f>
        <v>Medium</v>
      </c>
      <c r="R3178">
        <f>Inventory[[#This Row],[Lead_Time_Days]]*0.8</f>
        <v>4.8000000000000007</v>
      </c>
      <c r="S3178">
        <f>MAX(0,Inventory[[#This Row],[Daily_Demand]]*Inventory[[#This Row],[Adj_Lead_Time]]+Inventory[[#This Row],[Safety_Stock]]-Inventory[[#This Row],[Current_Inventory]])</f>
        <v>0</v>
      </c>
    </row>
    <row r="3179" spans="1:19" x14ac:dyDescent="0.25">
      <c r="A3179">
        <v>3178</v>
      </c>
      <c r="B3179" t="s">
        <v>3200</v>
      </c>
      <c r="C3179" s="4" t="s">
        <v>13</v>
      </c>
      <c r="D3179" t="s">
        <v>18</v>
      </c>
      <c r="E3179" s="4">
        <v>121</v>
      </c>
      <c r="F3179" s="4">
        <v>8</v>
      </c>
      <c r="G3179" s="4">
        <v>382</v>
      </c>
      <c r="H3179" s="4">
        <v>123</v>
      </c>
      <c r="I3179" s="4">
        <v>331</v>
      </c>
      <c r="J3179" s="6">
        <v>1435.64</v>
      </c>
      <c r="K3179" s="4">
        <v>0.747</v>
      </c>
      <c r="L3179" s="4" t="s">
        <v>27</v>
      </c>
      <c r="M3179" s="4">
        <f>Inventory[[#This Row],[Daily_Demand]]*Inventory[[#This Row],[Lead_Time_Days]]</f>
        <v>968</v>
      </c>
      <c r="N3179" s="4">
        <f>MAX(0, Inventory[[#This Row],[Demand_Duration_Lead_time]]+Inventory[[#This Row],[Safety_Stock]]-Inventory[[#This Row],[Current_Inventory]])</f>
        <v>709</v>
      </c>
      <c r="O31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79" s="8">
        <f>Inventory[[#This Row],[Current_Inventory]]*Inventory[[#This Row],[Unit_Cost]]</f>
        <v>548414.48</v>
      </c>
      <c r="Q3179" t="str">
        <f>IF(Inventory[[#This Row],[Stockout_Risk_Score]] &gt;= 0.8, "Critical",
   IF(Inventory[[#This Row],[Stockout_Risk_Score]] &gt;= 0.6, "High",
      IF(Inventory[[#This Row],[Stockout_Risk_Score]] &gt;= 0.3, "Medium", "Low")
   )
)</f>
        <v>High</v>
      </c>
      <c r="R3179">
        <f>Inventory[[#This Row],[Lead_Time_Days]]*0.8</f>
        <v>6.4</v>
      </c>
      <c r="S3179">
        <f>MAX(0,Inventory[[#This Row],[Daily_Demand]]*Inventory[[#This Row],[Adj_Lead_Time]]+Inventory[[#This Row],[Safety_Stock]]-Inventory[[#This Row],[Current_Inventory]])</f>
        <v>515.40000000000009</v>
      </c>
    </row>
    <row r="3180" spans="1:19" x14ac:dyDescent="0.25">
      <c r="A3180">
        <v>3179</v>
      </c>
      <c r="B3180" t="s">
        <v>3201</v>
      </c>
      <c r="C3180" s="4" t="s">
        <v>17</v>
      </c>
      <c r="D3180" t="s">
        <v>18</v>
      </c>
      <c r="E3180" s="4">
        <v>178</v>
      </c>
      <c r="F3180" s="4">
        <v>11</v>
      </c>
      <c r="G3180" s="4">
        <v>64</v>
      </c>
      <c r="H3180" s="4">
        <v>282</v>
      </c>
      <c r="I3180" s="4">
        <v>376</v>
      </c>
      <c r="J3180" s="6">
        <v>802.14</v>
      </c>
      <c r="K3180" s="4">
        <v>0.626</v>
      </c>
      <c r="L3180" s="4" t="s">
        <v>27</v>
      </c>
      <c r="M3180" s="4">
        <f>Inventory[[#This Row],[Daily_Demand]]*Inventory[[#This Row],[Lead_Time_Days]]</f>
        <v>1958</v>
      </c>
      <c r="N3180" s="4">
        <f>MAX(0, Inventory[[#This Row],[Demand_Duration_Lead_time]]+Inventory[[#This Row],[Safety_Stock]]-Inventory[[#This Row],[Current_Inventory]])</f>
        <v>2176</v>
      </c>
      <c r="O31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80" s="8">
        <f>Inventory[[#This Row],[Current_Inventory]]*Inventory[[#This Row],[Unit_Cost]]</f>
        <v>51336.959999999999</v>
      </c>
      <c r="Q3180" t="str">
        <f>IF(Inventory[[#This Row],[Stockout_Risk_Score]] &gt;= 0.8, "Critical",
   IF(Inventory[[#This Row],[Stockout_Risk_Score]] &gt;= 0.6, "High",
      IF(Inventory[[#This Row],[Stockout_Risk_Score]] &gt;= 0.3, "Medium", "Low")
   )
)</f>
        <v>High</v>
      </c>
      <c r="R3180">
        <f>Inventory[[#This Row],[Lead_Time_Days]]*0.8</f>
        <v>8.8000000000000007</v>
      </c>
      <c r="S3180">
        <f>MAX(0,Inventory[[#This Row],[Daily_Demand]]*Inventory[[#This Row],[Adj_Lead_Time]]+Inventory[[#This Row],[Safety_Stock]]-Inventory[[#This Row],[Current_Inventory]])</f>
        <v>1784.4</v>
      </c>
    </row>
    <row r="3181" spans="1:19" x14ac:dyDescent="0.25">
      <c r="A3181">
        <v>3180</v>
      </c>
      <c r="B3181" t="s">
        <v>3202</v>
      </c>
      <c r="C3181" s="4" t="s">
        <v>41</v>
      </c>
      <c r="D3181" t="s">
        <v>18</v>
      </c>
      <c r="E3181" s="4">
        <v>20</v>
      </c>
      <c r="F3181" s="4">
        <v>14</v>
      </c>
      <c r="G3181" s="4">
        <v>397</v>
      </c>
      <c r="H3181" s="4">
        <v>129</v>
      </c>
      <c r="I3181" s="4">
        <v>337</v>
      </c>
      <c r="J3181" s="6">
        <v>1829.91</v>
      </c>
      <c r="K3181" s="4">
        <v>0.184</v>
      </c>
      <c r="L3181" s="4" t="s">
        <v>19</v>
      </c>
      <c r="M3181" s="4">
        <f>Inventory[[#This Row],[Daily_Demand]]*Inventory[[#This Row],[Lead_Time_Days]]</f>
        <v>280</v>
      </c>
      <c r="N3181" s="4">
        <f>MAX(0, Inventory[[#This Row],[Demand_Duration_Lead_time]]+Inventory[[#This Row],[Safety_Stock]]-Inventory[[#This Row],[Current_Inventory]])</f>
        <v>12</v>
      </c>
      <c r="O31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81" s="8">
        <f>Inventory[[#This Row],[Current_Inventory]]*Inventory[[#This Row],[Unit_Cost]]</f>
        <v>726474.27</v>
      </c>
      <c r="Q3181" t="str">
        <f>IF(Inventory[[#This Row],[Stockout_Risk_Score]] &gt;= 0.8, "Critical",
   IF(Inventory[[#This Row],[Stockout_Risk_Score]] &gt;= 0.6, "High",
      IF(Inventory[[#This Row],[Stockout_Risk_Score]] &gt;= 0.3, "Medium", "Low")
   )
)</f>
        <v>Low</v>
      </c>
      <c r="R3181">
        <f>Inventory[[#This Row],[Lead_Time_Days]]*0.8</f>
        <v>11.200000000000001</v>
      </c>
      <c r="S3181">
        <f>MAX(0,Inventory[[#This Row],[Daily_Demand]]*Inventory[[#This Row],[Adj_Lead_Time]]+Inventory[[#This Row],[Safety_Stock]]-Inventory[[#This Row],[Current_Inventory]])</f>
        <v>0</v>
      </c>
    </row>
    <row r="3182" spans="1:19" x14ac:dyDescent="0.25">
      <c r="A3182">
        <v>3181</v>
      </c>
      <c r="B3182" t="s">
        <v>3203</v>
      </c>
      <c r="C3182" s="4" t="s">
        <v>41</v>
      </c>
      <c r="D3182" t="s">
        <v>18</v>
      </c>
      <c r="E3182" s="4">
        <v>146</v>
      </c>
      <c r="F3182" s="4">
        <v>6</v>
      </c>
      <c r="G3182" s="4">
        <v>431</v>
      </c>
      <c r="H3182" s="4">
        <v>198</v>
      </c>
      <c r="I3182" s="4">
        <v>160</v>
      </c>
      <c r="J3182" s="6">
        <v>1103.5</v>
      </c>
      <c r="K3182" s="4">
        <v>0.59799999999999998</v>
      </c>
      <c r="L3182" s="4" t="s">
        <v>27</v>
      </c>
      <c r="M3182" s="4">
        <f>Inventory[[#This Row],[Daily_Demand]]*Inventory[[#This Row],[Lead_Time_Days]]</f>
        <v>876</v>
      </c>
      <c r="N3182" s="4">
        <f>MAX(0, Inventory[[#This Row],[Demand_Duration_Lead_time]]+Inventory[[#This Row],[Safety_Stock]]-Inventory[[#This Row],[Current_Inventory]])</f>
        <v>643</v>
      </c>
      <c r="O31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82" s="8">
        <f>Inventory[[#This Row],[Current_Inventory]]*Inventory[[#This Row],[Unit_Cost]]</f>
        <v>475608.5</v>
      </c>
      <c r="Q3182" t="str">
        <f>IF(Inventory[[#This Row],[Stockout_Risk_Score]] &gt;= 0.8, "Critical",
   IF(Inventory[[#This Row],[Stockout_Risk_Score]] &gt;= 0.6, "High",
      IF(Inventory[[#This Row],[Stockout_Risk_Score]] &gt;= 0.3, "Medium", "Low")
   )
)</f>
        <v>Medium</v>
      </c>
      <c r="R3182">
        <f>Inventory[[#This Row],[Lead_Time_Days]]*0.8</f>
        <v>4.8000000000000007</v>
      </c>
      <c r="S3182">
        <f>MAX(0,Inventory[[#This Row],[Daily_Demand]]*Inventory[[#This Row],[Adj_Lead_Time]]+Inventory[[#This Row],[Safety_Stock]]-Inventory[[#This Row],[Current_Inventory]])</f>
        <v>467.80000000000007</v>
      </c>
    </row>
    <row r="3183" spans="1:19" x14ac:dyDescent="0.25">
      <c r="A3183">
        <v>3182</v>
      </c>
      <c r="B3183" t="s">
        <v>3204</v>
      </c>
      <c r="C3183" s="4" t="s">
        <v>41</v>
      </c>
      <c r="D3183" t="s">
        <v>18</v>
      </c>
      <c r="E3183" s="4">
        <v>13</v>
      </c>
      <c r="F3183" s="4">
        <v>10</v>
      </c>
      <c r="G3183" s="4">
        <v>790</v>
      </c>
      <c r="H3183" s="4">
        <v>55</v>
      </c>
      <c r="I3183" s="4">
        <v>166</v>
      </c>
      <c r="J3183" s="6">
        <v>729.44</v>
      </c>
      <c r="K3183" s="4">
        <v>0.70799999999999996</v>
      </c>
      <c r="L3183" s="4" t="s">
        <v>19</v>
      </c>
      <c r="M3183" s="4">
        <f>Inventory[[#This Row],[Daily_Demand]]*Inventory[[#This Row],[Lead_Time_Days]]</f>
        <v>130</v>
      </c>
      <c r="N3183" s="4">
        <f>MAX(0, Inventory[[#This Row],[Demand_Duration_Lead_time]]+Inventory[[#This Row],[Safety_Stock]]-Inventory[[#This Row],[Current_Inventory]])</f>
        <v>0</v>
      </c>
      <c r="O31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183" s="8">
        <f>Inventory[[#This Row],[Current_Inventory]]*Inventory[[#This Row],[Unit_Cost]]</f>
        <v>576257.60000000009</v>
      </c>
      <c r="Q3183" t="str">
        <f>IF(Inventory[[#This Row],[Stockout_Risk_Score]] &gt;= 0.8, "Critical",
   IF(Inventory[[#This Row],[Stockout_Risk_Score]] &gt;= 0.6, "High",
      IF(Inventory[[#This Row],[Stockout_Risk_Score]] &gt;= 0.3, "Medium", "Low")
   )
)</f>
        <v>High</v>
      </c>
      <c r="R3183">
        <f>Inventory[[#This Row],[Lead_Time_Days]]*0.8</f>
        <v>8</v>
      </c>
      <c r="S3183">
        <f>MAX(0,Inventory[[#This Row],[Daily_Demand]]*Inventory[[#This Row],[Adj_Lead_Time]]+Inventory[[#This Row],[Safety_Stock]]-Inventory[[#This Row],[Current_Inventory]])</f>
        <v>0</v>
      </c>
    </row>
    <row r="3184" spans="1:19" x14ac:dyDescent="0.25">
      <c r="A3184">
        <v>3183</v>
      </c>
      <c r="B3184" t="s">
        <v>3205</v>
      </c>
      <c r="C3184" s="4" t="s">
        <v>41</v>
      </c>
      <c r="D3184" t="s">
        <v>14</v>
      </c>
      <c r="E3184" s="4">
        <v>11</v>
      </c>
      <c r="F3184" s="4">
        <v>7</v>
      </c>
      <c r="G3184" s="4">
        <v>161</v>
      </c>
      <c r="H3184" s="4">
        <v>252</v>
      </c>
      <c r="I3184" s="4">
        <v>146</v>
      </c>
      <c r="J3184" s="6">
        <v>730.53</v>
      </c>
      <c r="K3184" s="4">
        <v>0.38900000000000001</v>
      </c>
      <c r="L3184" s="4" t="s">
        <v>15</v>
      </c>
      <c r="M3184" s="4">
        <f>Inventory[[#This Row],[Daily_Demand]]*Inventory[[#This Row],[Lead_Time_Days]]</f>
        <v>77</v>
      </c>
      <c r="N3184" s="4">
        <f>MAX(0, Inventory[[#This Row],[Demand_Duration_Lead_time]]+Inventory[[#This Row],[Safety_Stock]]-Inventory[[#This Row],[Current_Inventory]])</f>
        <v>168</v>
      </c>
      <c r="O31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84" s="8">
        <f>Inventory[[#This Row],[Current_Inventory]]*Inventory[[#This Row],[Unit_Cost]]</f>
        <v>117615.33</v>
      </c>
      <c r="Q3184" t="str">
        <f>IF(Inventory[[#This Row],[Stockout_Risk_Score]] &gt;= 0.8, "Critical",
   IF(Inventory[[#This Row],[Stockout_Risk_Score]] &gt;= 0.6, "High",
      IF(Inventory[[#This Row],[Stockout_Risk_Score]] &gt;= 0.3, "Medium", "Low")
   )
)</f>
        <v>Medium</v>
      </c>
      <c r="R3184">
        <f>Inventory[[#This Row],[Lead_Time_Days]]*0.8</f>
        <v>5.6000000000000005</v>
      </c>
      <c r="S3184">
        <f>MAX(0,Inventory[[#This Row],[Daily_Demand]]*Inventory[[#This Row],[Adj_Lead_Time]]+Inventory[[#This Row],[Safety_Stock]]-Inventory[[#This Row],[Current_Inventory]])</f>
        <v>152.60000000000002</v>
      </c>
    </row>
    <row r="3185" spans="1:19" x14ac:dyDescent="0.25">
      <c r="A3185">
        <v>3184</v>
      </c>
      <c r="B3185" t="s">
        <v>3206</v>
      </c>
      <c r="C3185" s="4" t="s">
        <v>21</v>
      </c>
      <c r="D3185" t="s">
        <v>22</v>
      </c>
      <c r="E3185" s="4">
        <v>146</v>
      </c>
      <c r="F3185" s="4">
        <v>8</v>
      </c>
      <c r="G3185" s="4">
        <v>277</v>
      </c>
      <c r="H3185" s="4">
        <v>59</v>
      </c>
      <c r="I3185" s="4">
        <v>331</v>
      </c>
      <c r="J3185" s="6">
        <v>306.3</v>
      </c>
      <c r="K3185" s="4">
        <v>0.246</v>
      </c>
      <c r="L3185" s="4" t="s">
        <v>19</v>
      </c>
      <c r="M3185" s="4">
        <f>Inventory[[#This Row],[Daily_Demand]]*Inventory[[#This Row],[Lead_Time_Days]]</f>
        <v>1168</v>
      </c>
      <c r="N3185" s="4">
        <f>MAX(0, Inventory[[#This Row],[Demand_Duration_Lead_time]]+Inventory[[#This Row],[Safety_Stock]]-Inventory[[#This Row],[Current_Inventory]])</f>
        <v>950</v>
      </c>
      <c r="O31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85" s="8">
        <f>Inventory[[#This Row],[Current_Inventory]]*Inventory[[#This Row],[Unit_Cost]]</f>
        <v>84845.1</v>
      </c>
      <c r="Q3185" t="str">
        <f>IF(Inventory[[#This Row],[Stockout_Risk_Score]] &gt;= 0.8, "Critical",
   IF(Inventory[[#This Row],[Stockout_Risk_Score]] &gt;= 0.6, "High",
      IF(Inventory[[#This Row],[Stockout_Risk_Score]] &gt;= 0.3, "Medium", "Low")
   )
)</f>
        <v>Low</v>
      </c>
      <c r="R3185">
        <f>Inventory[[#This Row],[Lead_Time_Days]]*0.8</f>
        <v>6.4</v>
      </c>
      <c r="S3185">
        <f>MAX(0,Inventory[[#This Row],[Daily_Demand]]*Inventory[[#This Row],[Adj_Lead_Time]]+Inventory[[#This Row],[Safety_Stock]]-Inventory[[#This Row],[Current_Inventory]])</f>
        <v>716.40000000000009</v>
      </c>
    </row>
    <row r="3186" spans="1:19" x14ac:dyDescent="0.25">
      <c r="A3186">
        <v>3185</v>
      </c>
      <c r="B3186" t="s">
        <v>3207</v>
      </c>
      <c r="C3186" s="4" t="s">
        <v>21</v>
      </c>
      <c r="D3186" t="s">
        <v>14</v>
      </c>
      <c r="E3186" s="4">
        <v>138</v>
      </c>
      <c r="F3186" s="4">
        <v>13</v>
      </c>
      <c r="G3186" s="4">
        <v>56</v>
      </c>
      <c r="H3186" s="4">
        <v>20</v>
      </c>
      <c r="I3186" s="4">
        <v>238</v>
      </c>
      <c r="J3186" s="6">
        <v>1207.8900000000001</v>
      </c>
      <c r="K3186" s="4">
        <v>0.67900000000000005</v>
      </c>
      <c r="L3186" s="4" t="s">
        <v>27</v>
      </c>
      <c r="M3186" s="4">
        <f>Inventory[[#This Row],[Daily_Demand]]*Inventory[[#This Row],[Lead_Time_Days]]</f>
        <v>1794</v>
      </c>
      <c r="N3186" s="4">
        <f>MAX(0, Inventory[[#This Row],[Demand_Duration_Lead_time]]+Inventory[[#This Row],[Safety_Stock]]-Inventory[[#This Row],[Current_Inventory]])</f>
        <v>1758</v>
      </c>
      <c r="O31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86" s="8">
        <f>Inventory[[#This Row],[Current_Inventory]]*Inventory[[#This Row],[Unit_Cost]]</f>
        <v>67641.840000000011</v>
      </c>
      <c r="Q3186" t="str">
        <f>IF(Inventory[[#This Row],[Stockout_Risk_Score]] &gt;= 0.8, "Critical",
   IF(Inventory[[#This Row],[Stockout_Risk_Score]] &gt;= 0.6, "High",
      IF(Inventory[[#This Row],[Stockout_Risk_Score]] &gt;= 0.3, "Medium", "Low")
   )
)</f>
        <v>High</v>
      </c>
      <c r="R3186">
        <f>Inventory[[#This Row],[Lead_Time_Days]]*0.8</f>
        <v>10.4</v>
      </c>
      <c r="S3186">
        <f>MAX(0,Inventory[[#This Row],[Daily_Demand]]*Inventory[[#This Row],[Adj_Lead_Time]]+Inventory[[#This Row],[Safety_Stock]]-Inventory[[#This Row],[Current_Inventory]])</f>
        <v>1399.2</v>
      </c>
    </row>
    <row r="3187" spans="1:19" x14ac:dyDescent="0.25">
      <c r="A3187">
        <v>3186</v>
      </c>
      <c r="B3187" t="s">
        <v>3208</v>
      </c>
      <c r="C3187" s="4" t="s">
        <v>21</v>
      </c>
      <c r="D3187" t="s">
        <v>22</v>
      </c>
      <c r="E3187" s="4">
        <v>19</v>
      </c>
      <c r="F3187" s="4">
        <v>9</v>
      </c>
      <c r="G3187" s="4">
        <v>64</v>
      </c>
      <c r="H3187" s="4">
        <v>57</v>
      </c>
      <c r="I3187" s="4">
        <v>137</v>
      </c>
      <c r="J3187" s="6">
        <v>1185.23</v>
      </c>
      <c r="K3187" s="4">
        <v>0.61099999999999999</v>
      </c>
      <c r="L3187" s="4" t="s">
        <v>15</v>
      </c>
      <c r="M3187" s="4">
        <f>Inventory[[#This Row],[Daily_Demand]]*Inventory[[#This Row],[Lead_Time_Days]]</f>
        <v>171</v>
      </c>
      <c r="N3187" s="4">
        <f>MAX(0, Inventory[[#This Row],[Demand_Duration_Lead_time]]+Inventory[[#This Row],[Safety_Stock]]-Inventory[[#This Row],[Current_Inventory]])</f>
        <v>164</v>
      </c>
      <c r="O31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87" s="8">
        <f>Inventory[[#This Row],[Current_Inventory]]*Inventory[[#This Row],[Unit_Cost]]</f>
        <v>75854.720000000001</v>
      </c>
      <c r="Q3187" t="str">
        <f>IF(Inventory[[#This Row],[Stockout_Risk_Score]] &gt;= 0.8, "Critical",
   IF(Inventory[[#This Row],[Stockout_Risk_Score]] &gt;= 0.6, "High",
      IF(Inventory[[#This Row],[Stockout_Risk_Score]] &gt;= 0.3, "Medium", "Low")
   )
)</f>
        <v>High</v>
      </c>
      <c r="R3187">
        <f>Inventory[[#This Row],[Lead_Time_Days]]*0.8</f>
        <v>7.2</v>
      </c>
      <c r="S3187">
        <f>MAX(0,Inventory[[#This Row],[Daily_Demand]]*Inventory[[#This Row],[Adj_Lead_Time]]+Inventory[[#This Row],[Safety_Stock]]-Inventory[[#This Row],[Current_Inventory]])</f>
        <v>129.80000000000001</v>
      </c>
    </row>
    <row r="3188" spans="1:19" x14ac:dyDescent="0.25">
      <c r="A3188">
        <v>3187</v>
      </c>
      <c r="B3188" t="s">
        <v>3209</v>
      </c>
      <c r="C3188" s="4" t="s">
        <v>17</v>
      </c>
      <c r="D3188" t="s">
        <v>22</v>
      </c>
      <c r="E3188" s="4">
        <v>184</v>
      </c>
      <c r="F3188" s="4">
        <v>14</v>
      </c>
      <c r="G3188" s="4">
        <v>651</v>
      </c>
      <c r="H3188" s="4">
        <v>65</v>
      </c>
      <c r="I3188" s="4">
        <v>356</v>
      </c>
      <c r="J3188" s="6">
        <v>1609.99</v>
      </c>
      <c r="K3188" s="4">
        <v>7.8E-2</v>
      </c>
      <c r="L3188" s="4" t="s">
        <v>27</v>
      </c>
      <c r="M3188" s="4">
        <f>Inventory[[#This Row],[Daily_Demand]]*Inventory[[#This Row],[Lead_Time_Days]]</f>
        <v>2576</v>
      </c>
      <c r="N3188" s="4">
        <f>MAX(0, Inventory[[#This Row],[Demand_Duration_Lead_time]]+Inventory[[#This Row],[Safety_Stock]]-Inventory[[#This Row],[Current_Inventory]])</f>
        <v>1990</v>
      </c>
      <c r="O31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88" s="8">
        <f>Inventory[[#This Row],[Current_Inventory]]*Inventory[[#This Row],[Unit_Cost]]</f>
        <v>1048103.49</v>
      </c>
      <c r="Q3188" t="str">
        <f>IF(Inventory[[#This Row],[Stockout_Risk_Score]] &gt;= 0.8, "Critical",
   IF(Inventory[[#This Row],[Stockout_Risk_Score]] &gt;= 0.6, "High",
      IF(Inventory[[#This Row],[Stockout_Risk_Score]] &gt;= 0.3, "Medium", "Low")
   )
)</f>
        <v>Low</v>
      </c>
      <c r="R3188">
        <f>Inventory[[#This Row],[Lead_Time_Days]]*0.8</f>
        <v>11.200000000000001</v>
      </c>
      <c r="S3188">
        <f>MAX(0,Inventory[[#This Row],[Daily_Demand]]*Inventory[[#This Row],[Adj_Lead_Time]]+Inventory[[#This Row],[Safety_Stock]]-Inventory[[#This Row],[Current_Inventory]])</f>
        <v>1474.8000000000002</v>
      </c>
    </row>
    <row r="3189" spans="1:19" x14ac:dyDescent="0.25">
      <c r="A3189">
        <v>3188</v>
      </c>
      <c r="B3189" t="s">
        <v>3210</v>
      </c>
      <c r="C3189" s="4" t="s">
        <v>17</v>
      </c>
      <c r="D3189" t="s">
        <v>22</v>
      </c>
      <c r="E3189" s="4">
        <v>76</v>
      </c>
      <c r="F3189" s="4">
        <v>6</v>
      </c>
      <c r="G3189" s="4">
        <v>65</v>
      </c>
      <c r="H3189" s="4">
        <v>17</v>
      </c>
      <c r="I3189" s="4">
        <v>136</v>
      </c>
      <c r="J3189" s="6">
        <v>442.33</v>
      </c>
      <c r="K3189" s="4">
        <v>0.66700000000000004</v>
      </c>
      <c r="L3189" s="4" t="s">
        <v>27</v>
      </c>
      <c r="M3189" s="4">
        <f>Inventory[[#This Row],[Daily_Demand]]*Inventory[[#This Row],[Lead_Time_Days]]</f>
        <v>456</v>
      </c>
      <c r="N3189" s="4">
        <f>MAX(0, Inventory[[#This Row],[Demand_Duration_Lead_time]]+Inventory[[#This Row],[Safety_Stock]]-Inventory[[#This Row],[Current_Inventory]])</f>
        <v>408</v>
      </c>
      <c r="O31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89" s="8">
        <f>Inventory[[#This Row],[Current_Inventory]]*Inventory[[#This Row],[Unit_Cost]]</f>
        <v>28751.45</v>
      </c>
      <c r="Q3189" t="str">
        <f>IF(Inventory[[#This Row],[Stockout_Risk_Score]] &gt;= 0.8, "Critical",
   IF(Inventory[[#This Row],[Stockout_Risk_Score]] &gt;= 0.6, "High",
      IF(Inventory[[#This Row],[Stockout_Risk_Score]] &gt;= 0.3, "Medium", "Low")
   )
)</f>
        <v>High</v>
      </c>
      <c r="R3189">
        <f>Inventory[[#This Row],[Lead_Time_Days]]*0.8</f>
        <v>4.8000000000000007</v>
      </c>
      <c r="S3189">
        <f>MAX(0,Inventory[[#This Row],[Daily_Demand]]*Inventory[[#This Row],[Adj_Lead_Time]]+Inventory[[#This Row],[Safety_Stock]]-Inventory[[#This Row],[Current_Inventory]])</f>
        <v>316.80000000000007</v>
      </c>
    </row>
    <row r="3190" spans="1:19" x14ac:dyDescent="0.25">
      <c r="A3190">
        <v>3189</v>
      </c>
      <c r="B3190" t="s">
        <v>3211</v>
      </c>
      <c r="C3190" s="4" t="s">
        <v>17</v>
      </c>
      <c r="D3190" t="s">
        <v>22</v>
      </c>
      <c r="E3190" s="4">
        <v>166</v>
      </c>
      <c r="F3190" s="4">
        <v>12</v>
      </c>
      <c r="G3190" s="4">
        <v>671</v>
      </c>
      <c r="H3190" s="4">
        <v>23</v>
      </c>
      <c r="I3190" s="4">
        <v>75</v>
      </c>
      <c r="J3190" s="6">
        <v>617.04</v>
      </c>
      <c r="K3190" s="4">
        <v>0.48899999999999999</v>
      </c>
      <c r="L3190" s="4" t="s">
        <v>15</v>
      </c>
      <c r="M3190" s="4">
        <f>Inventory[[#This Row],[Daily_Demand]]*Inventory[[#This Row],[Lead_Time_Days]]</f>
        <v>1992</v>
      </c>
      <c r="N3190" s="4">
        <f>MAX(0, Inventory[[#This Row],[Demand_Duration_Lead_time]]+Inventory[[#This Row],[Safety_Stock]]-Inventory[[#This Row],[Current_Inventory]])</f>
        <v>1344</v>
      </c>
      <c r="O31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90" s="8">
        <f>Inventory[[#This Row],[Current_Inventory]]*Inventory[[#This Row],[Unit_Cost]]</f>
        <v>414033.83999999997</v>
      </c>
      <c r="Q3190" t="str">
        <f>IF(Inventory[[#This Row],[Stockout_Risk_Score]] &gt;= 0.8, "Critical",
   IF(Inventory[[#This Row],[Stockout_Risk_Score]] &gt;= 0.6, "High",
      IF(Inventory[[#This Row],[Stockout_Risk_Score]] &gt;= 0.3, "Medium", "Low")
   )
)</f>
        <v>Medium</v>
      </c>
      <c r="R3190">
        <f>Inventory[[#This Row],[Lead_Time_Days]]*0.8</f>
        <v>9.6000000000000014</v>
      </c>
      <c r="S3190">
        <f>MAX(0,Inventory[[#This Row],[Daily_Demand]]*Inventory[[#This Row],[Adj_Lead_Time]]+Inventory[[#This Row],[Safety_Stock]]-Inventory[[#This Row],[Current_Inventory]])</f>
        <v>945.60000000000014</v>
      </c>
    </row>
    <row r="3191" spans="1:19" x14ac:dyDescent="0.25">
      <c r="A3191">
        <v>3190</v>
      </c>
      <c r="B3191" t="s">
        <v>3212</v>
      </c>
      <c r="C3191" s="4" t="s">
        <v>26</v>
      </c>
      <c r="D3191" t="s">
        <v>22</v>
      </c>
      <c r="E3191" s="4">
        <v>108</v>
      </c>
      <c r="F3191" s="4">
        <v>5</v>
      </c>
      <c r="G3191" s="4">
        <v>584</v>
      </c>
      <c r="H3191" s="4">
        <v>224</v>
      </c>
      <c r="I3191" s="4">
        <v>80</v>
      </c>
      <c r="J3191" s="6">
        <v>239.61</v>
      </c>
      <c r="K3191" s="4">
        <v>0.753</v>
      </c>
      <c r="L3191" s="4" t="s">
        <v>27</v>
      </c>
      <c r="M3191" s="4">
        <f>Inventory[[#This Row],[Daily_Demand]]*Inventory[[#This Row],[Lead_Time_Days]]</f>
        <v>540</v>
      </c>
      <c r="N3191" s="4">
        <f>MAX(0, Inventory[[#This Row],[Demand_Duration_Lead_time]]+Inventory[[#This Row],[Safety_Stock]]-Inventory[[#This Row],[Current_Inventory]])</f>
        <v>180</v>
      </c>
      <c r="O31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91" s="8">
        <f>Inventory[[#This Row],[Current_Inventory]]*Inventory[[#This Row],[Unit_Cost]]</f>
        <v>139932.24000000002</v>
      </c>
      <c r="Q3191" t="str">
        <f>IF(Inventory[[#This Row],[Stockout_Risk_Score]] &gt;= 0.8, "Critical",
   IF(Inventory[[#This Row],[Stockout_Risk_Score]] &gt;= 0.6, "High",
      IF(Inventory[[#This Row],[Stockout_Risk_Score]] &gt;= 0.3, "Medium", "Low")
   )
)</f>
        <v>High</v>
      </c>
      <c r="R3191">
        <f>Inventory[[#This Row],[Lead_Time_Days]]*0.8</f>
        <v>4</v>
      </c>
      <c r="S3191">
        <f>MAX(0,Inventory[[#This Row],[Daily_Demand]]*Inventory[[#This Row],[Adj_Lead_Time]]+Inventory[[#This Row],[Safety_Stock]]-Inventory[[#This Row],[Current_Inventory]])</f>
        <v>72</v>
      </c>
    </row>
    <row r="3192" spans="1:19" x14ac:dyDescent="0.25">
      <c r="A3192">
        <v>3191</v>
      </c>
      <c r="B3192" t="s">
        <v>3213</v>
      </c>
      <c r="C3192" s="4" t="s">
        <v>17</v>
      </c>
      <c r="D3192" t="s">
        <v>18</v>
      </c>
      <c r="E3192" s="4">
        <v>133</v>
      </c>
      <c r="F3192" s="4">
        <v>13</v>
      </c>
      <c r="G3192" s="4">
        <v>320</v>
      </c>
      <c r="H3192" s="4">
        <v>254</v>
      </c>
      <c r="I3192" s="4">
        <v>175</v>
      </c>
      <c r="J3192" s="6">
        <v>625.91999999999996</v>
      </c>
      <c r="K3192" s="4">
        <v>0.191</v>
      </c>
      <c r="L3192" s="4" t="s">
        <v>27</v>
      </c>
      <c r="M3192" s="4">
        <f>Inventory[[#This Row],[Daily_Demand]]*Inventory[[#This Row],[Lead_Time_Days]]</f>
        <v>1729</v>
      </c>
      <c r="N3192" s="4">
        <f>MAX(0, Inventory[[#This Row],[Demand_Duration_Lead_time]]+Inventory[[#This Row],[Safety_Stock]]-Inventory[[#This Row],[Current_Inventory]])</f>
        <v>1663</v>
      </c>
      <c r="O31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92" s="8">
        <f>Inventory[[#This Row],[Current_Inventory]]*Inventory[[#This Row],[Unit_Cost]]</f>
        <v>200294.39999999999</v>
      </c>
      <c r="Q3192" t="str">
        <f>IF(Inventory[[#This Row],[Stockout_Risk_Score]] &gt;= 0.8, "Critical",
   IF(Inventory[[#This Row],[Stockout_Risk_Score]] &gt;= 0.6, "High",
      IF(Inventory[[#This Row],[Stockout_Risk_Score]] &gt;= 0.3, "Medium", "Low")
   )
)</f>
        <v>Low</v>
      </c>
      <c r="R3192">
        <f>Inventory[[#This Row],[Lead_Time_Days]]*0.8</f>
        <v>10.4</v>
      </c>
      <c r="S3192">
        <f>MAX(0,Inventory[[#This Row],[Daily_Demand]]*Inventory[[#This Row],[Adj_Lead_Time]]+Inventory[[#This Row],[Safety_Stock]]-Inventory[[#This Row],[Current_Inventory]])</f>
        <v>1317.2</v>
      </c>
    </row>
    <row r="3193" spans="1:19" x14ac:dyDescent="0.25">
      <c r="A3193">
        <v>3192</v>
      </c>
      <c r="B3193" t="s">
        <v>3214</v>
      </c>
      <c r="C3193" s="4" t="s">
        <v>21</v>
      </c>
      <c r="D3193" t="s">
        <v>14</v>
      </c>
      <c r="E3193" s="4">
        <v>100</v>
      </c>
      <c r="F3193" s="4">
        <v>9</v>
      </c>
      <c r="G3193" s="4">
        <v>307</v>
      </c>
      <c r="H3193" s="4">
        <v>63</v>
      </c>
      <c r="I3193" s="4">
        <v>247</v>
      </c>
      <c r="J3193" s="6">
        <v>884.8</v>
      </c>
      <c r="K3193" s="4">
        <v>0.25800000000000001</v>
      </c>
      <c r="L3193" s="4" t="s">
        <v>15</v>
      </c>
      <c r="M3193" s="4">
        <f>Inventory[[#This Row],[Daily_Demand]]*Inventory[[#This Row],[Lead_Time_Days]]</f>
        <v>900</v>
      </c>
      <c r="N3193" s="4">
        <f>MAX(0, Inventory[[#This Row],[Demand_Duration_Lead_time]]+Inventory[[#This Row],[Safety_Stock]]-Inventory[[#This Row],[Current_Inventory]])</f>
        <v>656</v>
      </c>
      <c r="O31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93" s="8">
        <f>Inventory[[#This Row],[Current_Inventory]]*Inventory[[#This Row],[Unit_Cost]]</f>
        <v>271633.59999999998</v>
      </c>
      <c r="Q3193" t="str">
        <f>IF(Inventory[[#This Row],[Stockout_Risk_Score]] &gt;= 0.8, "Critical",
   IF(Inventory[[#This Row],[Stockout_Risk_Score]] &gt;= 0.6, "High",
      IF(Inventory[[#This Row],[Stockout_Risk_Score]] &gt;= 0.3, "Medium", "Low")
   )
)</f>
        <v>Low</v>
      </c>
      <c r="R3193">
        <f>Inventory[[#This Row],[Lead_Time_Days]]*0.8</f>
        <v>7.2</v>
      </c>
      <c r="S3193">
        <f>MAX(0,Inventory[[#This Row],[Daily_Demand]]*Inventory[[#This Row],[Adj_Lead_Time]]+Inventory[[#This Row],[Safety_Stock]]-Inventory[[#This Row],[Current_Inventory]])</f>
        <v>476</v>
      </c>
    </row>
    <row r="3194" spans="1:19" x14ac:dyDescent="0.25">
      <c r="A3194">
        <v>3193</v>
      </c>
      <c r="B3194" t="s">
        <v>3215</v>
      </c>
      <c r="C3194" s="4" t="s">
        <v>21</v>
      </c>
      <c r="D3194" t="s">
        <v>14</v>
      </c>
      <c r="E3194" s="4">
        <v>126</v>
      </c>
      <c r="F3194" s="4">
        <v>13</v>
      </c>
      <c r="G3194" s="4">
        <v>288</v>
      </c>
      <c r="H3194" s="4">
        <v>282</v>
      </c>
      <c r="I3194" s="4">
        <v>350</v>
      </c>
      <c r="J3194" s="6">
        <v>1929.86</v>
      </c>
      <c r="K3194" s="4">
        <v>0.54300000000000004</v>
      </c>
      <c r="L3194" s="4" t="s">
        <v>27</v>
      </c>
      <c r="M3194" s="4">
        <f>Inventory[[#This Row],[Daily_Demand]]*Inventory[[#This Row],[Lead_Time_Days]]</f>
        <v>1638</v>
      </c>
      <c r="N3194" s="4">
        <f>MAX(0, Inventory[[#This Row],[Demand_Duration_Lead_time]]+Inventory[[#This Row],[Safety_Stock]]-Inventory[[#This Row],[Current_Inventory]])</f>
        <v>1632</v>
      </c>
      <c r="O31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94" s="8">
        <f>Inventory[[#This Row],[Current_Inventory]]*Inventory[[#This Row],[Unit_Cost]]</f>
        <v>555799.67999999993</v>
      </c>
      <c r="Q3194" t="str">
        <f>IF(Inventory[[#This Row],[Stockout_Risk_Score]] &gt;= 0.8, "Critical",
   IF(Inventory[[#This Row],[Stockout_Risk_Score]] &gt;= 0.6, "High",
      IF(Inventory[[#This Row],[Stockout_Risk_Score]] &gt;= 0.3, "Medium", "Low")
   )
)</f>
        <v>Medium</v>
      </c>
      <c r="R3194">
        <f>Inventory[[#This Row],[Lead_Time_Days]]*0.8</f>
        <v>10.4</v>
      </c>
      <c r="S3194">
        <f>MAX(0,Inventory[[#This Row],[Daily_Demand]]*Inventory[[#This Row],[Adj_Lead_Time]]+Inventory[[#This Row],[Safety_Stock]]-Inventory[[#This Row],[Current_Inventory]])</f>
        <v>1304.4000000000001</v>
      </c>
    </row>
    <row r="3195" spans="1:19" x14ac:dyDescent="0.25">
      <c r="A3195">
        <v>3194</v>
      </c>
      <c r="B3195" t="s">
        <v>3216</v>
      </c>
      <c r="C3195" s="4" t="s">
        <v>26</v>
      </c>
      <c r="D3195" t="s">
        <v>18</v>
      </c>
      <c r="E3195" s="4">
        <v>119</v>
      </c>
      <c r="F3195" s="4">
        <v>11</v>
      </c>
      <c r="G3195" s="4">
        <v>81</v>
      </c>
      <c r="H3195" s="4">
        <v>140</v>
      </c>
      <c r="I3195" s="4">
        <v>80</v>
      </c>
      <c r="J3195" s="6">
        <v>1323.48</v>
      </c>
      <c r="K3195" s="4">
        <v>0.48199999999999998</v>
      </c>
      <c r="L3195" s="4" t="s">
        <v>19</v>
      </c>
      <c r="M3195" s="4">
        <f>Inventory[[#This Row],[Daily_Demand]]*Inventory[[#This Row],[Lead_Time_Days]]</f>
        <v>1309</v>
      </c>
      <c r="N3195" s="4">
        <f>MAX(0, Inventory[[#This Row],[Demand_Duration_Lead_time]]+Inventory[[#This Row],[Safety_Stock]]-Inventory[[#This Row],[Current_Inventory]])</f>
        <v>1368</v>
      </c>
      <c r="O31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195" s="8">
        <f>Inventory[[#This Row],[Current_Inventory]]*Inventory[[#This Row],[Unit_Cost]]</f>
        <v>107201.88</v>
      </c>
      <c r="Q3195" t="str">
        <f>IF(Inventory[[#This Row],[Stockout_Risk_Score]] &gt;= 0.8, "Critical",
   IF(Inventory[[#This Row],[Stockout_Risk_Score]] &gt;= 0.6, "High",
      IF(Inventory[[#This Row],[Stockout_Risk_Score]] &gt;= 0.3, "Medium", "Low")
   )
)</f>
        <v>Medium</v>
      </c>
      <c r="R3195">
        <f>Inventory[[#This Row],[Lead_Time_Days]]*0.8</f>
        <v>8.8000000000000007</v>
      </c>
      <c r="S3195">
        <f>MAX(0,Inventory[[#This Row],[Daily_Demand]]*Inventory[[#This Row],[Adj_Lead_Time]]+Inventory[[#This Row],[Safety_Stock]]-Inventory[[#This Row],[Current_Inventory]])</f>
        <v>1106.2</v>
      </c>
    </row>
    <row r="3196" spans="1:19" x14ac:dyDescent="0.25">
      <c r="A3196">
        <v>3195</v>
      </c>
      <c r="B3196" t="s">
        <v>3217</v>
      </c>
      <c r="C3196" s="4" t="s">
        <v>26</v>
      </c>
      <c r="D3196" t="s">
        <v>22</v>
      </c>
      <c r="E3196" s="4">
        <v>152</v>
      </c>
      <c r="F3196" s="4">
        <v>10</v>
      </c>
      <c r="G3196" s="4">
        <v>585</v>
      </c>
      <c r="H3196" s="4">
        <v>18</v>
      </c>
      <c r="I3196" s="4">
        <v>366</v>
      </c>
      <c r="J3196" s="6">
        <v>1576.6</v>
      </c>
      <c r="K3196" s="4">
        <v>0.38600000000000001</v>
      </c>
      <c r="L3196" s="4" t="s">
        <v>27</v>
      </c>
      <c r="M3196" s="4">
        <f>Inventory[[#This Row],[Daily_Demand]]*Inventory[[#This Row],[Lead_Time_Days]]</f>
        <v>1520</v>
      </c>
      <c r="N3196" s="4">
        <f>MAX(0, Inventory[[#This Row],[Demand_Duration_Lead_time]]+Inventory[[#This Row],[Safety_Stock]]-Inventory[[#This Row],[Current_Inventory]])</f>
        <v>953</v>
      </c>
      <c r="O31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96" s="8">
        <f>Inventory[[#This Row],[Current_Inventory]]*Inventory[[#This Row],[Unit_Cost]]</f>
        <v>922311</v>
      </c>
      <c r="Q3196" t="str">
        <f>IF(Inventory[[#This Row],[Stockout_Risk_Score]] &gt;= 0.8, "Critical",
   IF(Inventory[[#This Row],[Stockout_Risk_Score]] &gt;= 0.6, "High",
      IF(Inventory[[#This Row],[Stockout_Risk_Score]] &gt;= 0.3, "Medium", "Low")
   )
)</f>
        <v>Medium</v>
      </c>
      <c r="R3196">
        <f>Inventory[[#This Row],[Lead_Time_Days]]*0.8</f>
        <v>8</v>
      </c>
      <c r="S3196">
        <f>MAX(0,Inventory[[#This Row],[Daily_Demand]]*Inventory[[#This Row],[Adj_Lead_Time]]+Inventory[[#This Row],[Safety_Stock]]-Inventory[[#This Row],[Current_Inventory]])</f>
        <v>649</v>
      </c>
    </row>
    <row r="3197" spans="1:19" x14ac:dyDescent="0.25">
      <c r="A3197">
        <v>3196</v>
      </c>
      <c r="B3197" t="s">
        <v>3218</v>
      </c>
      <c r="C3197" s="4" t="s">
        <v>17</v>
      </c>
      <c r="D3197" t="s">
        <v>14</v>
      </c>
      <c r="E3197" s="4">
        <v>84</v>
      </c>
      <c r="F3197" s="4">
        <v>2</v>
      </c>
      <c r="G3197" s="4">
        <v>600</v>
      </c>
      <c r="H3197" s="4">
        <v>221</v>
      </c>
      <c r="I3197" s="4">
        <v>281</v>
      </c>
      <c r="J3197" s="6">
        <v>684.74</v>
      </c>
      <c r="K3197" s="4">
        <v>0.746</v>
      </c>
      <c r="L3197" s="4" t="s">
        <v>27</v>
      </c>
      <c r="M3197" s="4">
        <f>Inventory[[#This Row],[Daily_Demand]]*Inventory[[#This Row],[Lead_Time_Days]]</f>
        <v>168</v>
      </c>
      <c r="N3197" s="4">
        <f>MAX(0, Inventory[[#This Row],[Demand_Duration_Lead_time]]+Inventory[[#This Row],[Safety_Stock]]-Inventory[[#This Row],[Current_Inventory]])</f>
        <v>0</v>
      </c>
      <c r="O31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97" s="8">
        <f>Inventory[[#This Row],[Current_Inventory]]*Inventory[[#This Row],[Unit_Cost]]</f>
        <v>410844</v>
      </c>
      <c r="Q3197" t="str">
        <f>IF(Inventory[[#This Row],[Stockout_Risk_Score]] &gt;= 0.8, "Critical",
   IF(Inventory[[#This Row],[Stockout_Risk_Score]] &gt;= 0.6, "High",
      IF(Inventory[[#This Row],[Stockout_Risk_Score]] &gt;= 0.3, "Medium", "Low")
   )
)</f>
        <v>High</v>
      </c>
      <c r="R3197">
        <f>Inventory[[#This Row],[Lead_Time_Days]]*0.8</f>
        <v>1.6</v>
      </c>
      <c r="S3197">
        <f>MAX(0,Inventory[[#This Row],[Daily_Demand]]*Inventory[[#This Row],[Adj_Lead_Time]]+Inventory[[#This Row],[Safety_Stock]]-Inventory[[#This Row],[Current_Inventory]])</f>
        <v>0</v>
      </c>
    </row>
    <row r="3198" spans="1:19" x14ac:dyDescent="0.25">
      <c r="A3198">
        <v>3197</v>
      </c>
      <c r="B3198" t="s">
        <v>3219</v>
      </c>
      <c r="C3198" s="4" t="s">
        <v>13</v>
      </c>
      <c r="D3198" t="s">
        <v>18</v>
      </c>
      <c r="E3198" s="4">
        <v>11</v>
      </c>
      <c r="F3198" s="4">
        <v>4</v>
      </c>
      <c r="G3198" s="4">
        <v>261</v>
      </c>
      <c r="H3198" s="4">
        <v>131</v>
      </c>
      <c r="I3198" s="4">
        <v>94</v>
      </c>
      <c r="J3198" s="6">
        <v>331.8</v>
      </c>
      <c r="K3198" s="4">
        <v>0.56499999999999995</v>
      </c>
      <c r="L3198" s="4" t="s">
        <v>15</v>
      </c>
      <c r="M3198" s="4">
        <f>Inventory[[#This Row],[Daily_Demand]]*Inventory[[#This Row],[Lead_Time_Days]]</f>
        <v>44</v>
      </c>
      <c r="N3198" s="4">
        <f>MAX(0, Inventory[[#This Row],[Demand_Duration_Lead_time]]+Inventory[[#This Row],[Safety_Stock]]-Inventory[[#This Row],[Current_Inventory]])</f>
        <v>0</v>
      </c>
      <c r="O31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98" s="8">
        <f>Inventory[[#This Row],[Current_Inventory]]*Inventory[[#This Row],[Unit_Cost]]</f>
        <v>86599.8</v>
      </c>
      <c r="Q3198" t="str">
        <f>IF(Inventory[[#This Row],[Stockout_Risk_Score]] &gt;= 0.8, "Critical",
   IF(Inventory[[#This Row],[Stockout_Risk_Score]] &gt;= 0.6, "High",
      IF(Inventory[[#This Row],[Stockout_Risk_Score]] &gt;= 0.3, "Medium", "Low")
   )
)</f>
        <v>Medium</v>
      </c>
      <c r="R3198">
        <f>Inventory[[#This Row],[Lead_Time_Days]]*0.8</f>
        <v>3.2</v>
      </c>
      <c r="S3198">
        <f>MAX(0,Inventory[[#This Row],[Daily_Demand]]*Inventory[[#This Row],[Adj_Lead_Time]]+Inventory[[#This Row],[Safety_Stock]]-Inventory[[#This Row],[Current_Inventory]])</f>
        <v>0</v>
      </c>
    </row>
    <row r="3199" spans="1:19" x14ac:dyDescent="0.25">
      <c r="A3199">
        <v>3198</v>
      </c>
      <c r="B3199" t="s">
        <v>3220</v>
      </c>
      <c r="C3199" s="4" t="s">
        <v>26</v>
      </c>
      <c r="D3199" t="s">
        <v>18</v>
      </c>
      <c r="E3199" s="4">
        <v>139</v>
      </c>
      <c r="F3199" s="4">
        <v>13</v>
      </c>
      <c r="G3199" s="4">
        <v>783</v>
      </c>
      <c r="H3199" s="4">
        <v>123</v>
      </c>
      <c r="I3199" s="4">
        <v>365</v>
      </c>
      <c r="J3199" s="6">
        <v>550.6</v>
      </c>
      <c r="K3199" s="4">
        <v>0.71</v>
      </c>
      <c r="L3199" s="4" t="s">
        <v>19</v>
      </c>
      <c r="M3199" s="4">
        <f>Inventory[[#This Row],[Daily_Demand]]*Inventory[[#This Row],[Lead_Time_Days]]</f>
        <v>1807</v>
      </c>
      <c r="N3199" s="4">
        <f>MAX(0, Inventory[[#This Row],[Demand_Duration_Lead_time]]+Inventory[[#This Row],[Safety_Stock]]-Inventory[[#This Row],[Current_Inventory]])</f>
        <v>1147</v>
      </c>
      <c r="O31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199" s="8">
        <f>Inventory[[#This Row],[Current_Inventory]]*Inventory[[#This Row],[Unit_Cost]]</f>
        <v>431119.80000000005</v>
      </c>
      <c r="Q3199" t="str">
        <f>IF(Inventory[[#This Row],[Stockout_Risk_Score]] &gt;= 0.8, "Critical",
   IF(Inventory[[#This Row],[Stockout_Risk_Score]] &gt;= 0.6, "High",
      IF(Inventory[[#This Row],[Stockout_Risk_Score]] &gt;= 0.3, "Medium", "Low")
   )
)</f>
        <v>High</v>
      </c>
      <c r="R3199">
        <f>Inventory[[#This Row],[Lead_Time_Days]]*0.8</f>
        <v>10.4</v>
      </c>
      <c r="S3199">
        <f>MAX(0,Inventory[[#This Row],[Daily_Demand]]*Inventory[[#This Row],[Adj_Lead_Time]]+Inventory[[#This Row],[Safety_Stock]]-Inventory[[#This Row],[Current_Inventory]])</f>
        <v>785.60000000000014</v>
      </c>
    </row>
    <row r="3200" spans="1:19" x14ac:dyDescent="0.25">
      <c r="A3200">
        <v>3199</v>
      </c>
      <c r="B3200" t="s">
        <v>3221</v>
      </c>
      <c r="C3200" s="4" t="s">
        <v>41</v>
      </c>
      <c r="D3200" t="s">
        <v>14</v>
      </c>
      <c r="E3200" s="4">
        <v>54</v>
      </c>
      <c r="F3200" s="4">
        <v>5</v>
      </c>
      <c r="G3200" s="4">
        <v>373</v>
      </c>
      <c r="H3200" s="4">
        <v>29</v>
      </c>
      <c r="I3200" s="4">
        <v>238</v>
      </c>
      <c r="J3200" s="6">
        <v>550.11</v>
      </c>
      <c r="K3200" s="4">
        <v>0.153</v>
      </c>
      <c r="L3200" s="4" t="s">
        <v>27</v>
      </c>
      <c r="M3200" s="4">
        <f>Inventory[[#This Row],[Daily_Demand]]*Inventory[[#This Row],[Lead_Time_Days]]</f>
        <v>270</v>
      </c>
      <c r="N3200" s="4">
        <f>MAX(0, Inventory[[#This Row],[Demand_Duration_Lead_time]]+Inventory[[#This Row],[Safety_Stock]]-Inventory[[#This Row],[Current_Inventory]])</f>
        <v>0</v>
      </c>
      <c r="O32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00" s="8">
        <f>Inventory[[#This Row],[Current_Inventory]]*Inventory[[#This Row],[Unit_Cost]]</f>
        <v>205191.03</v>
      </c>
      <c r="Q3200" t="str">
        <f>IF(Inventory[[#This Row],[Stockout_Risk_Score]] &gt;= 0.8, "Critical",
   IF(Inventory[[#This Row],[Stockout_Risk_Score]] &gt;= 0.6, "High",
      IF(Inventory[[#This Row],[Stockout_Risk_Score]] &gt;= 0.3, "Medium", "Low")
   )
)</f>
        <v>Low</v>
      </c>
      <c r="R3200">
        <f>Inventory[[#This Row],[Lead_Time_Days]]*0.8</f>
        <v>4</v>
      </c>
      <c r="S3200">
        <f>MAX(0,Inventory[[#This Row],[Daily_Demand]]*Inventory[[#This Row],[Adj_Lead_Time]]+Inventory[[#This Row],[Safety_Stock]]-Inventory[[#This Row],[Current_Inventory]])</f>
        <v>0</v>
      </c>
    </row>
    <row r="3201" spans="1:19" x14ac:dyDescent="0.25">
      <c r="A3201">
        <v>3200</v>
      </c>
      <c r="B3201" t="s">
        <v>3222</v>
      </c>
      <c r="C3201" s="4" t="s">
        <v>21</v>
      </c>
      <c r="D3201" t="s">
        <v>14</v>
      </c>
      <c r="E3201" s="4">
        <v>134</v>
      </c>
      <c r="F3201" s="4">
        <v>14</v>
      </c>
      <c r="G3201" s="4">
        <v>90</v>
      </c>
      <c r="H3201" s="4">
        <v>30</v>
      </c>
      <c r="I3201" s="4">
        <v>101</v>
      </c>
      <c r="J3201" s="6">
        <v>1187.07</v>
      </c>
      <c r="K3201" s="4">
        <v>0.72899999999999998</v>
      </c>
      <c r="L3201" s="4" t="s">
        <v>15</v>
      </c>
      <c r="M3201" s="4">
        <f>Inventory[[#This Row],[Daily_Demand]]*Inventory[[#This Row],[Lead_Time_Days]]</f>
        <v>1876</v>
      </c>
      <c r="N3201" s="4">
        <f>MAX(0, Inventory[[#This Row],[Demand_Duration_Lead_time]]+Inventory[[#This Row],[Safety_Stock]]-Inventory[[#This Row],[Current_Inventory]])</f>
        <v>1816</v>
      </c>
      <c r="O32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01" s="8">
        <f>Inventory[[#This Row],[Current_Inventory]]*Inventory[[#This Row],[Unit_Cost]]</f>
        <v>106836.29999999999</v>
      </c>
      <c r="Q3201" t="str">
        <f>IF(Inventory[[#This Row],[Stockout_Risk_Score]] &gt;= 0.8, "Critical",
   IF(Inventory[[#This Row],[Stockout_Risk_Score]] &gt;= 0.6, "High",
      IF(Inventory[[#This Row],[Stockout_Risk_Score]] &gt;= 0.3, "Medium", "Low")
   )
)</f>
        <v>High</v>
      </c>
      <c r="R3201">
        <f>Inventory[[#This Row],[Lead_Time_Days]]*0.8</f>
        <v>11.200000000000001</v>
      </c>
      <c r="S3201">
        <f>MAX(0,Inventory[[#This Row],[Daily_Demand]]*Inventory[[#This Row],[Adj_Lead_Time]]+Inventory[[#This Row],[Safety_Stock]]-Inventory[[#This Row],[Current_Inventory]])</f>
        <v>1440.8000000000002</v>
      </c>
    </row>
    <row r="3202" spans="1:19" x14ac:dyDescent="0.25">
      <c r="A3202">
        <v>3201</v>
      </c>
      <c r="B3202" t="s">
        <v>3223</v>
      </c>
      <c r="C3202" s="4" t="s">
        <v>41</v>
      </c>
      <c r="D3202" t="s">
        <v>22</v>
      </c>
      <c r="E3202" s="4">
        <v>51</v>
      </c>
      <c r="F3202" s="4">
        <v>8</v>
      </c>
      <c r="G3202" s="4">
        <v>432</v>
      </c>
      <c r="H3202" s="4">
        <v>217</v>
      </c>
      <c r="I3202" s="4">
        <v>101</v>
      </c>
      <c r="J3202" s="6">
        <v>715.87</v>
      </c>
      <c r="K3202" s="4">
        <v>0.46200000000000002</v>
      </c>
      <c r="L3202" s="4" t="s">
        <v>27</v>
      </c>
      <c r="M3202" s="4">
        <f>Inventory[[#This Row],[Daily_Demand]]*Inventory[[#This Row],[Lead_Time_Days]]</f>
        <v>408</v>
      </c>
      <c r="N3202" s="4">
        <f>MAX(0, Inventory[[#This Row],[Demand_Duration_Lead_time]]+Inventory[[#This Row],[Safety_Stock]]-Inventory[[#This Row],[Current_Inventory]])</f>
        <v>193</v>
      </c>
      <c r="O32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02" s="8">
        <f>Inventory[[#This Row],[Current_Inventory]]*Inventory[[#This Row],[Unit_Cost]]</f>
        <v>309255.84000000003</v>
      </c>
      <c r="Q3202" t="str">
        <f>IF(Inventory[[#This Row],[Stockout_Risk_Score]] &gt;= 0.8, "Critical",
   IF(Inventory[[#This Row],[Stockout_Risk_Score]] &gt;= 0.6, "High",
      IF(Inventory[[#This Row],[Stockout_Risk_Score]] &gt;= 0.3, "Medium", "Low")
   )
)</f>
        <v>Medium</v>
      </c>
      <c r="R3202">
        <f>Inventory[[#This Row],[Lead_Time_Days]]*0.8</f>
        <v>6.4</v>
      </c>
      <c r="S3202">
        <f>MAX(0,Inventory[[#This Row],[Daily_Demand]]*Inventory[[#This Row],[Adj_Lead_Time]]+Inventory[[#This Row],[Safety_Stock]]-Inventory[[#This Row],[Current_Inventory]])</f>
        <v>111.40000000000009</v>
      </c>
    </row>
    <row r="3203" spans="1:19" x14ac:dyDescent="0.25">
      <c r="A3203">
        <v>3202</v>
      </c>
      <c r="B3203" t="s">
        <v>3224</v>
      </c>
      <c r="C3203" s="4" t="s">
        <v>21</v>
      </c>
      <c r="D3203" t="s">
        <v>22</v>
      </c>
      <c r="E3203" s="4">
        <v>18</v>
      </c>
      <c r="F3203" s="4">
        <v>7</v>
      </c>
      <c r="G3203" s="4">
        <v>631</v>
      </c>
      <c r="H3203" s="4">
        <v>42</v>
      </c>
      <c r="I3203" s="4">
        <v>381</v>
      </c>
      <c r="J3203" s="6">
        <v>1721.93</v>
      </c>
      <c r="K3203" s="4">
        <v>3.4000000000000002E-2</v>
      </c>
      <c r="L3203" s="4" t="s">
        <v>27</v>
      </c>
      <c r="M3203" s="4">
        <f>Inventory[[#This Row],[Daily_Demand]]*Inventory[[#This Row],[Lead_Time_Days]]</f>
        <v>126</v>
      </c>
      <c r="N3203" s="4">
        <f>MAX(0, Inventory[[#This Row],[Demand_Duration_Lead_time]]+Inventory[[#This Row],[Safety_Stock]]-Inventory[[#This Row],[Current_Inventory]])</f>
        <v>0</v>
      </c>
      <c r="O32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203" s="8">
        <f>Inventory[[#This Row],[Current_Inventory]]*Inventory[[#This Row],[Unit_Cost]]</f>
        <v>1086537.83</v>
      </c>
      <c r="Q3203" t="str">
        <f>IF(Inventory[[#This Row],[Stockout_Risk_Score]] &gt;= 0.8, "Critical",
   IF(Inventory[[#This Row],[Stockout_Risk_Score]] &gt;= 0.6, "High",
      IF(Inventory[[#This Row],[Stockout_Risk_Score]] &gt;= 0.3, "Medium", "Low")
   )
)</f>
        <v>Low</v>
      </c>
      <c r="R3203">
        <f>Inventory[[#This Row],[Lead_Time_Days]]*0.8</f>
        <v>5.6000000000000005</v>
      </c>
      <c r="S3203">
        <f>MAX(0,Inventory[[#This Row],[Daily_Demand]]*Inventory[[#This Row],[Adj_Lead_Time]]+Inventory[[#This Row],[Safety_Stock]]-Inventory[[#This Row],[Current_Inventory]])</f>
        <v>0</v>
      </c>
    </row>
    <row r="3204" spans="1:19" x14ac:dyDescent="0.25">
      <c r="A3204">
        <v>3203</v>
      </c>
      <c r="B3204" t="s">
        <v>3225</v>
      </c>
      <c r="C3204" s="4" t="s">
        <v>21</v>
      </c>
      <c r="D3204" t="s">
        <v>14</v>
      </c>
      <c r="E3204" s="4">
        <v>35</v>
      </c>
      <c r="F3204" s="4">
        <v>11</v>
      </c>
      <c r="G3204" s="4">
        <v>80</v>
      </c>
      <c r="H3204" s="4">
        <v>142</v>
      </c>
      <c r="I3204" s="4">
        <v>367</v>
      </c>
      <c r="J3204" s="6">
        <v>1977.66</v>
      </c>
      <c r="K3204" s="4">
        <v>0.23400000000000001</v>
      </c>
      <c r="L3204" s="4" t="s">
        <v>27</v>
      </c>
      <c r="M3204" s="4">
        <f>Inventory[[#This Row],[Daily_Demand]]*Inventory[[#This Row],[Lead_Time_Days]]</f>
        <v>385</v>
      </c>
      <c r="N3204" s="4">
        <f>MAX(0, Inventory[[#This Row],[Demand_Duration_Lead_time]]+Inventory[[#This Row],[Safety_Stock]]-Inventory[[#This Row],[Current_Inventory]])</f>
        <v>447</v>
      </c>
      <c r="O32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04" s="8">
        <f>Inventory[[#This Row],[Current_Inventory]]*Inventory[[#This Row],[Unit_Cost]]</f>
        <v>158212.80000000002</v>
      </c>
      <c r="Q3204" t="str">
        <f>IF(Inventory[[#This Row],[Stockout_Risk_Score]] &gt;= 0.8, "Critical",
   IF(Inventory[[#This Row],[Stockout_Risk_Score]] &gt;= 0.6, "High",
      IF(Inventory[[#This Row],[Stockout_Risk_Score]] &gt;= 0.3, "Medium", "Low")
   )
)</f>
        <v>Low</v>
      </c>
      <c r="R3204">
        <f>Inventory[[#This Row],[Lead_Time_Days]]*0.8</f>
        <v>8.8000000000000007</v>
      </c>
      <c r="S3204">
        <f>MAX(0,Inventory[[#This Row],[Daily_Demand]]*Inventory[[#This Row],[Adj_Lead_Time]]+Inventory[[#This Row],[Safety_Stock]]-Inventory[[#This Row],[Current_Inventory]])</f>
        <v>370</v>
      </c>
    </row>
    <row r="3205" spans="1:19" x14ac:dyDescent="0.25">
      <c r="A3205">
        <v>3204</v>
      </c>
      <c r="B3205" t="s">
        <v>3226</v>
      </c>
      <c r="C3205" s="4" t="s">
        <v>26</v>
      </c>
      <c r="D3205" t="s">
        <v>22</v>
      </c>
      <c r="E3205" s="4">
        <v>54</v>
      </c>
      <c r="F3205" s="4">
        <v>11</v>
      </c>
      <c r="G3205" s="4">
        <v>634</v>
      </c>
      <c r="H3205" s="4">
        <v>200</v>
      </c>
      <c r="I3205" s="4">
        <v>372</v>
      </c>
      <c r="J3205" s="6">
        <v>719.43</v>
      </c>
      <c r="K3205" s="4">
        <v>2.5999999999999999E-2</v>
      </c>
      <c r="L3205" s="4" t="s">
        <v>19</v>
      </c>
      <c r="M3205" s="4">
        <f>Inventory[[#This Row],[Daily_Demand]]*Inventory[[#This Row],[Lead_Time_Days]]</f>
        <v>594</v>
      </c>
      <c r="N3205" s="4">
        <f>MAX(0, Inventory[[#This Row],[Demand_Duration_Lead_time]]+Inventory[[#This Row],[Safety_Stock]]-Inventory[[#This Row],[Current_Inventory]])</f>
        <v>160</v>
      </c>
      <c r="O32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05" s="8">
        <f>Inventory[[#This Row],[Current_Inventory]]*Inventory[[#This Row],[Unit_Cost]]</f>
        <v>456118.62</v>
      </c>
      <c r="Q3205" t="str">
        <f>IF(Inventory[[#This Row],[Stockout_Risk_Score]] &gt;= 0.8, "Critical",
   IF(Inventory[[#This Row],[Stockout_Risk_Score]] &gt;= 0.6, "High",
      IF(Inventory[[#This Row],[Stockout_Risk_Score]] &gt;= 0.3, "Medium", "Low")
   )
)</f>
        <v>Low</v>
      </c>
      <c r="R3205">
        <f>Inventory[[#This Row],[Lead_Time_Days]]*0.8</f>
        <v>8.8000000000000007</v>
      </c>
      <c r="S3205">
        <f>MAX(0,Inventory[[#This Row],[Daily_Demand]]*Inventory[[#This Row],[Adj_Lead_Time]]+Inventory[[#This Row],[Safety_Stock]]-Inventory[[#This Row],[Current_Inventory]])</f>
        <v>41.200000000000045</v>
      </c>
    </row>
    <row r="3206" spans="1:19" x14ac:dyDescent="0.25">
      <c r="A3206">
        <v>3205</v>
      </c>
      <c r="B3206" t="s">
        <v>3227</v>
      </c>
      <c r="C3206" s="4" t="s">
        <v>26</v>
      </c>
      <c r="D3206" t="s">
        <v>18</v>
      </c>
      <c r="E3206" s="4">
        <v>193</v>
      </c>
      <c r="F3206" s="4">
        <v>12</v>
      </c>
      <c r="G3206" s="4">
        <v>471</v>
      </c>
      <c r="H3206" s="4">
        <v>35</v>
      </c>
      <c r="I3206" s="4">
        <v>128</v>
      </c>
      <c r="J3206" s="6">
        <v>1424.87</v>
      </c>
      <c r="K3206" s="4">
        <v>0.45700000000000002</v>
      </c>
      <c r="L3206" s="4" t="s">
        <v>15</v>
      </c>
      <c r="M3206" s="4">
        <f>Inventory[[#This Row],[Daily_Demand]]*Inventory[[#This Row],[Lead_Time_Days]]</f>
        <v>2316</v>
      </c>
      <c r="N3206" s="4">
        <f>MAX(0, Inventory[[#This Row],[Demand_Duration_Lead_time]]+Inventory[[#This Row],[Safety_Stock]]-Inventory[[#This Row],[Current_Inventory]])</f>
        <v>1880</v>
      </c>
      <c r="O32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06" s="8">
        <f>Inventory[[#This Row],[Current_Inventory]]*Inventory[[#This Row],[Unit_Cost]]</f>
        <v>671113.7699999999</v>
      </c>
      <c r="Q3206" t="str">
        <f>IF(Inventory[[#This Row],[Stockout_Risk_Score]] &gt;= 0.8, "Critical",
   IF(Inventory[[#This Row],[Stockout_Risk_Score]] &gt;= 0.6, "High",
      IF(Inventory[[#This Row],[Stockout_Risk_Score]] &gt;= 0.3, "Medium", "Low")
   )
)</f>
        <v>Medium</v>
      </c>
      <c r="R3206">
        <f>Inventory[[#This Row],[Lead_Time_Days]]*0.8</f>
        <v>9.6000000000000014</v>
      </c>
      <c r="S3206">
        <f>MAX(0,Inventory[[#This Row],[Daily_Demand]]*Inventory[[#This Row],[Adj_Lead_Time]]+Inventory[[#This Row],[Safety_Stock]]-Inventory[[#This Row],[Current_Inventory]])</f>
        <v>1416.8000000000002</v>
      </c>
    </row>
    <row r="3207" spans="1:19" x14ac:dyDescent="0.25">
      <c r="A3207">
        <v>3206</v>
      </c>
      <c r="B3207" t="s">
        <v>3228</v>
      </c>
      <c r="C3207" s="4" t="s">
        <v>41</v>
      </c>
      <c r="D3207" t="s">
        <v>22</v>
      </c>
      <c r="E3207" s="4">
        <v>45</v>
      </c>
      <c r="F3207" s="4">
        <v>2</v>
      </c>
      <c r="G3207" s="4">
        <v>412</v>
      </c>
      <c r="H3207" s="4">
        <v>98</v>
      </c>
      <c r="I3207" s="4">
        <v>98</v>
      </c>
      <c r="J3207" s="6">
        <v>1332.1</v>
      </c>
      <c r="K3207" s="4">
        <v>0.32600000000000001</v>
      </c>
      <c r="L3207" s="4" t="s">
        <v>19</v>
      </c>
      <c r="M3207" s="4">
        <f>Inventory[[#This Row],[Daily_Demand]]*Inventory[[#This Row],[Lead_Time_Days]]</f>
        <v>90</v>
      </c>
      <c r="N3207" s="4">
        <f>MAX(0, Inventory[[#This Row],[Demand_Duration_Lead_time]]+Inventory[[#This Row],[Safety_Stock]]-Inventory[[#This Row],[Current_Inventory]])</f>
        <v>0</v>
      </c>
      <c r="O32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207" s="8">
        <f>Inventory[[#This Row],[Current_Inventory]]*Inventory[[#This Row],[Unit_Cost]]</f>
        <v>548825.19999999995</v>
      </c>
      <c r="Q3207" t="str">
        <f>IF(Inventory[[#This Row],[Stockout_Risk_Score]] &gt;= 0.8, "Critical",
   IF(Inventory[[#This Row],[Stockout_Risk_Score]] &gt;= 0.6, "High",
      IF(Inventory[[#This Row],[Stockout_Risk_Score]] &gt;= 0.3, "Medium", "Low")
   )
)</f>
        <v>Medium</v>
      </c>
      <c r="R3207">
        <f>Inventory[[#This Row],[Lead_Time_Days]]*0.8</f>
        <v>1.6</v>
      </c>
      <c r="S3207">
        <f>MAX(0,Inventory[[#This Row],[Daily_Demand]]*Inventory[[#This Row],[Adj_Lead_Time]]+Inventory[[#This Row],[Safety_Stock]]-Inventory[[#This Row],[Current_Inventory]])</f>
        <v>0</v>
      </c>
    </row>
    <row r="3208" spans="1:19" x14ac:dyDescent="0.25">
      <c r="A3208">
        <v>3207</v>
      </c>
      <c r="B3208" t="s">
        <v>3229</v>
      </c>
      <c r="C3208" s="4" t="s">
        <v>21</v>
      </c>
      <c r="D3208" t="s">
        <v>22</v>
      </c>
      <c r="E3208" s="4">
        <v>18</v>
      </c>
      <c r="F3208" s="4">
        <v>5</v>
      </c>
      <c r="G3208" s="4">
        <v>650</v>
      </c>
      <c r="H3208" s="4">
        <v>101</v>
      </c>
      <c r="I3208" s="4">
        <v>279</v>
      </c>
      <c r="J3208" s="6">
        <v>429.2</v>
      </c>
      <c r="K3208" s="4">
        <v>0.98699999999999999</v>
      </c>
      <c r="L3208" s="4" t="s">
        <v>27</v>
      </c>
      <c r="M3208" s="4">
        <f>Inventory[[#This Row],[Daily_Demand]]*Inventory[[#This Row],[Lead_Time_Days]]</f>
        <v>90</v>
      </c>
      <c r="N3208" s="4">
        <f>MAX(0, Inventory[[#This Row],[Demand_Duration_Lead_time]]+Inventory[[#This Row],[Safety_Stock]]-Inventory[[#This Row],[Current_Inventory]])</f>
        <v>0</v>
      </c>
      <c r="O32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208" s="8">
        <f>Inventory[[#This Row],[Current_Inventory]]*Inventory[[#This Row],[Unit_Cost]]</f>
        <v>278980</v>
      </c>
      <c r="Q3208" t="str">
        <f>IF(Inventory[[#This Row],[Stockout_Risk_Score]] &gt;= 0.8, "Critical",
   IF(Inventory[[#This Row],[Stockout_Risk_Score]] &gt;= 0.6, "High",
      IF(Inventory[[#This Row],[Stockout_Risk_Score]] &gt;= 0.3, "Medium", "Low")
   )
)</f>
        <v>Critical</v>
      </c>
      <c r="R3208">
        <f>Inventory[[#This Row],[Lead_Time_Days]]*0.8</f>
        <v>4</v>
      </c>
      <c r="S3208">
        <f>MAX(0,Inventory[[#This Row],[Daily_Demand]]*Inventory[[#This Row],[Adj_Lead_Time]]+Inventory[[#This Row],[Safety_Stock]]-Inventory[[#This Row],[Current_Inventory]])</f>
        <v>0</v>
      </c>
    </row>
    <row r="3209" spans="1:19" x14ac:dyDescent="0.25">
      <c r="A3209">
        <v>3208</v>
      </c>
      <c r="B3209" t="s">
        <v>3230</v>
      </c>
      <c r="C3209" s="4" t="s">
        <v>41</v>
      </c>
      <c r="D3209" t="s">
        <v>18</v>
      </c>
      <c r="E3209" s="4">
        <v>137</v>
      </c>
      <c r="F3209" s="4">
        <v>7</v>
      </c>
      <c r="G3209" s="4">
        <v>548</v>
      </c>
      <c r="H3209" s="4">
        <v>42</v>
      </c>
      <c r="I3209" s="4">
        <v>393</v>
      </c>
      <c r="J3209" s="6">
        <v>1840.12</v>
      </c>
      <c r="K3209" s="4">
        <v>0.86899999999999999</v>
      </c>
      <c r="L3209" s="4" t="s">
        <v>19</v>
      </c>
      <c r="M3209" s="4">
        <f>Inventory[[#This Row],[Daily_Demand]]*Inventory[[#This Row],[Lead_Time_Days]]</f>
        <v>959</v>
      </c>
      <c r="N3209" s="4">
        <f>MAX(0, Inventory[[#This Row],[Demand_Duration_Lead_time]]+Inventory[[#This Row],[Safety_Stock]]-Inventory[[#This Row],[Current_Inventory]])</f>
        <v>453</v>
      </c>
      <c r="O32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09" s="8">
        <f>Inventory[[#This Row],[Current_Inventory]]*Inventory[[#This Row],[Unit_Cost]]</f>
        <v>1008385.7599999999</v>
      </c>
      <c r="Q3209" t="str">
        <f>IF(Inventory[[#This Row],[Stockout_Risk_Score]] &gt;= 0.8, "Critical",
   IF(Inventory[[#This Row],[Stockout_Risk_Score]] &gt;= 0.6, "High",
      IF(Inventory[[#This Row],[Stockout_Risk_Score]] &gt;= 0.3, "Medium", "Low")
   )
)</f>
        <v>Critical</v>
      </c>
      <c r="R3209">
        <f>Inventory[[#This Row],[Lead_Time_Days]]*0.8</f>
        <v>5.6000000000000005</v>
      </c>
      <c r="S3209">
        <f>MAX(0,Inventory[[#This Row],[Daily_Demand]]*Inventory[[#This Row],[Adj_Lead_Time]]+Inventory[[#This Row],[Safety_Stock]]-Inventory[[#This Row],[Current_Inventory]])</f>
        <v>261.20000000000005</v>
      </c>
    </row>
    <row r="3210" spans="1:19" x14ac:dyDescent="0.25">
      <c r="A3210">
        <v>3209</v>
      </c>
      <c r="B3210" t="s">
        <v>3231</v>
      </c>
      <c r="C3210" s="4" t="s">
        <v>13</v>
      </c>
      <c r="D3210" t="s">
        <v>22</v>
      </c>
      <c r="E3210" s="4">
        <v>9</v>
      </c>
      <c r="F3210" s="4">
        <v>4</v>
      </c>
      <c r="G3210" s="4">
        <v>324</v>
      </c>
      <c r="H3210" s="4">
        <v>247</v>
      </c>
      <c r="I3210" s="4">
        <v>93</v>
      </c>
      <c r="J3210" s="6">
        <v>438.91</v>
      </c>
      <c r="K3210" s="4">
        <v>0.82599999999999996</v>
      </c>
      <c r="L3210" s="4" t="s">
        <v>27</v>
      </c>
      <c r="M3210" s="4">
        <f>Inventory[[#This Row],[Daily_Demand]]*Inventory[[#This Row],[Lead_Time_Days]]</f>
        <v>36</v>
      </c>
      <c r="N3210" s="4">
        <f>MAX(0, Inventory[[#This Row],[Demand_Duration_Lead_time]]+Inventory[[#This Row],[Safety_Stock]]-Inventory[[#This Row],[Current_Inventory]])</f>
        <v>0</v>
      </c>
      <c r="O32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10" s="8">
        <f>Inventory[[#This Row],[Current_Inventory]]*Inventory[[#This Row],[Unit_Cost]]</f>
        <v>142206.84</v>
      </c>
      <c r="Q3210" t="str">
        <f>IF(Inventory[[#This Row],[Stockout_Risk_Score]] &gt;= 0.8, "Critical",
   IF(Inventory[[#This Row],[Stockout_Risk_Score]] &gt;= 0.6, "High",
      IF(Inventory[[#This Row],[Stockout_Risk_Score]] &gt;= 0.3, "Medium", "Low")
   )
)</f>
        <v>Critical</v>
      </c>
      <c r="R3210">
        <f>Inventory[[#This Row],[Lead_Time_Days]]*0.8</f>
        <v>3.2</v>
      </c>
      <c r="S3210">
        <f>MAX(0,Inventory[[#This Row],[Daily_Demand]]*Inventory[[#This Row],[Adj_Lead_Time]]+Inventory[[#This Row],[Safety_Stock]]-Inventory[[#This Row],[Current_Inventory]])</f>
        <v>0</v>
      </c>
    </row>
    <row r="3211" spans="1:19" x14ac:dyDescent="0.25">
      <c r="A3211">
        <v>3210</v>
      </c>
      <c r="B3211" t="s">
        <v>3232</v>
      </c>
      <c r="C3211" s="4" t="s">
        <v>41</v>
      </c>
      <c r="D3211" t="s">
        <v>18</v>
      </c>
      <c r="E3211" s="4">
        <v>196</v>
      </c>
      <c r="F3211" s="4">
        <v>3</v>
      </c>
      <c r="G3211" s="4">
        <v>210</v>
      </c>
      <c r="H3211" s="4">
        <v>27</v>
      </c>
      <c r="I3211" s="4">
        <v>341</v>
      </c>
      <c r="J3211" s="6">
        <v>1487.07</v>
      </c>
      <c r="K3211" s="4">
        <v>0.501</v>
      </c>
      <c r="L3211" s="4" t="s">
        <v>19</v>
      </c>
      <c r="M3211" s="4">
        <f>Inventory[[#This Row],[Daily_Demand]]*Inventory[[#This Row],[Lead_Time_Days]]</f>
        <v>588</v>
      </c>
      <c r="N3211" s="4">
        <f>MAX(0, Inventory[[#This Row],[Demand_Duration_Lead_time]]+Inventory[[#This Row],[Safety_Stock]]-Inventory[[#This Row],[Current_Inventory]])</f>
        <v>405</v>
      </c>
      <c r="O32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11" s="8">
        <f>Inventory[[#This Row],[Current_Inventory]]*Inventory[[#This Row],[Unit_Cost]]</f>
        <v>312284.7</v>
      </c>
      <c r="Q3211" t="str">
        <f>IF(Inventory[[#This Row],[Stockout_Risk_Score]] &gt;= 0.8, "Critical",
   IF(Inventory[[#This Row],[Stockout_Risk_Score]] &gt;= 0.6, "High",
      IF(Inventory[[#This Row],[Stockout_Risk_Score]] &gt;= 0.3, "Medium", "Low")
   )
)</f>
        <v>Medium</v>
      </c>
      <c r="R3211">
        <f>Inventory[[#This Row],[Lead_Time_Days]]*0.8</f>
        <v>2.4000000000000004</v>
      </c>
      <c r="S3211">
        <f>MAX(0,Inventory[[#This Row],[Daily_Demand]]*Inventory[[#This Row],[Adj_Lead_Time]]+Inventory[[#This Row],[Safety_Stock]]-Inventory[[#This Row],[Current_Inventory]])</f>
        <v>287.40000000000009</v>
      </c>
    </row>
    <row r="3212" spans="1:19" x14ac:dyDescent="0.25">
      <c r="A3212">
        <v>3211</v>
      </c>
      <c r="B3212" t="s">
        <v>3233</v>
      </c>
      <c r="C3212" s="4" t="s">
        <v>17</v>
      </c>
      <c r="D3212" t="s">
        <v>22</v>
      </c>
      <c r="E3212" s="4">
        <v>161</v>
      </c>
      <c r="F3212" s="4">
        <v>3</v>
      </c>
      <c r="G3212" s="4">
        <v>743</v>
      </c>
      <c r="H3212" s="4">
        <v>283</v>
      </c>
      <c r="I3212" s="4">
        <v>296</v>
      </c>
      <c r="J3212" s="6">
        <v>727.84</v>
      </c>
      <c r="K3212" s="4">
        <v>0.80700000000000005</v>
      </c>
      <c r="L3212" s="4" t="s">
        <v>15</v>
      </c>
      <c r="M3212" s="4">
        <f>Inventory[[#This Row],[Daily_Demand]]*Inventory[[#This Row],[Lead_Time_Days]]</f>
        <v>483</v>
      </c>
      <c r="N3212" s="4">
        <f>MAX(0, Inventory[[#This Row],[Demand_Duration_Lead_time]]+Inventory[[#This Row],[Safety_Stock]]-Inventory[[#This Row],[Current_Inventory]])</f>
        <v>23</v>
      </c>
      <c r="O32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12" s="8">
        <f>Inventory[[#This Row],[Current_Inventory]]*Inventory[[#This Row],[Unit_Cost]]</f>
        <v>540785.12</v>
      </c>
      <c r="Q3212" t="str">
        <f>IF(Inventory[[#This Row],[Stockout_Risk_Score]] &gt;= 0.8, "Critical",
   IF(Inventory[[#This Row],[Stockout_Risk_Score]] &gt;= 0.6, "High",
      IF(Inventory[[#This Row],[Stockout_Risk_Score]] &gt;= 0.3, "Medium", "Low")
   )
)</f>
        <v>Critical</v>
      </c>
      <c r="R3212">
        <f>Inventory[[#This Row],[Lead_Time_Days]]*0.8</f>
        <v>2.4000000000000004</v>
      </c>
      <c r="S3212">
        <f>MAX(0,Inventory[[#This Row],[Daily_Demand]]*Inventory[[#This Row],[Adj_Lead_Time]]+Inventory[[#This Row],[Safety_Stock]]-Inventory[[#This Row],[Current_Inventory]])</f>
        <v>0</v>
      </c>
    </row>
    <row r="3213" spans="1:19" x14ac:dyDescent="0.25">
      <c r="A3213">
        <v>3212</v>
      </c>
      <c r="B3213" t="s">
        <v>3234</v>
      </c>
      <c r="C3213" s="4" t="s">
        <v>41</v>
      </c>
      <c r="D3213" t="s">
        <v>14</v>
      </c>
      <c r="E3213" s="4">
        <v>9</v>
      </c>
      <c r="F3213" s="4">
        <v>11</v>
      </c>
      <c r="G3213" s="4">
        <v>97</v>
      </c>
      <c r="H3213" s="4">
        <v>298</v>
      </c>
      <c r="I3213" s="4">
        <v>268</v>
      </c>
      <c r="J3213" s="6">
        <v>765.81</v>
      </c>
      <c r="K3213" s="4">
        <v>0.26700000000000002</v>
      </c>
      <c r="L3213" s="4" t="s">
        <v>19</v>
      </c>
      <c r="M3213" s="4">
        <f>Inventory[[#This Row],[Daily_Demand]]*Inventory[[#This Row],[Lead_Time_Days]]</f>
        <v>99</v>
      </c>
      <c r="N3213" s="4">
        <f>MAX(0, Inventory[[#This Row],[Demand_Duration_Lead_time]]+Inventory[[#This Row],[Safety_Stock]]-Inventory[[#This Row],[Current_Inventory]])</f>
        <v>300</v>
      </c>
      <c r="O32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13" s="8">
        <f>Inventory[[#This Row],[Current_Inventory]]*Inventory[[#This Row],[Unit_Cost]]</f>
        <v>74283.569999999992</v>
      </c>
      <c r="Q3213" t="str">
        <f>IF(Inventory[[#This Row],[Stockout_Risk_Score]] &gt;= 0.8, "Critical",
   IF(Inventory[[#This Row],[Stockout_Risk_Score]] &gt;= 0.6, "High",
      IF(Inventory[[#This Row],[Stockout_Risk_Score]] &gt;= 0.3, "Medium", "Low")
   )
)</f>
        <v>Low</v>
      </c>
      <c r="R3213">
        <f>Inventory[[#This Row],[Lead_Time_Days]]*0.8</f>
        <v>8.8000000000000007</v>
      </c>
      <c r="S3213">
        <f>MAX(0,Inventory[[#This Row],[Daily_Demand]]*Inventory[[#This Row],[Adj_Lead_Time]]+Inventory[[#This Row],[Safety_Stock]]-Inventory[[#This Row],[Current_Inventory]])</f>
        <v>280.2</v>
      </c>
    </row>
    <row r="3214" spans="1:19" x14ac:dyDescent="0.25">
      <c r="A3214">
        <v>3213</v>
      </c>
      <c r="B3214" t="s">
        <v>3235</v>
      </c>
      <c r="C3214" s="4" t="s">
        <v>17</v>
      </c>
      <c r="D3214" t="s">
        <v>22</v>
      </c>
      <c r="E3214" s="4">
        <v>117</v>
      </c>
      <c r="F3214" s="4">
        <v>13</v>
      </c>
      <c r="G3214" s="4">
        <v>577</v>
      </c>
      <c r="H3214" s="4">
        <v>36</v>
      </c>
      <c r="I3214" s="4">
        <v>71</v>
      </c>
      <c r="J3214" s="6">
        <v>938.13</v>
      </c>
      <c r="K3214" s="4">
        <v>0.56100000000000005</v>
      </c>
      <c r="L3214" s="4" t="s">
        <v>15</v>
      </c>
      <c r="M3214" s="4">
        <f>Inventory[[#This Row],[Daily_Demand]]*Inventory[[#This Row],[Lead_Time_Days]]</f>
        <v>1521</v>
      </c>
      <c r="N3214" s="4">
        <f>MAX(0, Inventory[[#This Row],[Demand_Duration_Lead_time]]+Inventory[[#This Row],[Safety_Stock]]-Inventory[[#This Row],[Current_Inventory]])</f>
        <v>980</v>
      </c>
      <c r="O32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14" s="8">
        <f>Inventory[[#This Row],[Current_Inventory]]*Inventory[[#This Row],[Unit_Cost]]</f>
        <v>541301.01</v>
      </c>
      <c r="Q3214" t="str">
        <f>IF(Inventory[[#This Row],[Stockout_Risk_Score]] &gt;= 0.8, "Critical",
   IF(Inventory[[#This Row],[Stockout_Risk_Score]] &gt;= 0.6, "High",
      IF(Inventory[[#This Row],[Stockout_Risk_Score]] &gt;= 0.3, "Medium", "Low")
   )
)</f>
        <v>Medium</v>
      </c>
      <c r="R3214">
        <f>Inventory[[#This Row],[Lead_Time_Days]]*0.8</f>
        <v>10.4</v>
      </c>
      <c r="S3214">
        <f>MAX(0,Inventory[[#This Row],[Daily_Demand]]*Inventory[[#This Row],[Adj_Lead_Time]]+Inventory[[#This Row],[Safety_Stock]]-Inventory[[#This Row],[Current_Inventory]])</f>
        <v>675.8</v>
      </c>
    </row>
    <row r="3215" spans="1:19" x14ac:dyDescent="0.25">
      <c r="A3215">
        <v>3214</v>
      </c>
      <c r="B3215" t="s">
        <v>3236</v>
      </c>
      <c r="C3215" s="4" t="s">
        <v>17</v>
      </c>
      <c r="D3215" t="s">
        <v>14</v>
      </c>
      <c r="E3215" s="4">
        <v>122</v>
      </c>
      <c r="F3215" s="4">
        <v>13</v>
      </c>
      <c r="G3215" s="4">
        <v>624</v>
      </c>
      <c r="H3215" s="4">
        <v>117</v>
      </c>
      <c r="I3215" s="4">
        <v>179</v>
      </c>
      <c r="J3215" s="6">
        <v>1735.79</v>
      </c>
      <c r="K3215" s="4">
        <v>0.39300000000000002</v>
      </c>
      <c r="L3215" s="4" t="s">
        <v>27</v>
      </c>
      <c r="M3215" s="4">
        <f>Inventory[[#This Row],[Daily_Demand]]*Inventory[[#This Row],[Lead_Time_Days]]</f>
        <v>1586</v>
      </c>
      <c r="N3215" s="4">
        <f>MAX(0, Inventory[[#This Row],[Demand_Duration_Lead_time]]+Inventory[[#This Row],[Safety_Stock]]-Inventory[[#This Row],[Current_Inventory]])</f>
        <v>1079</v>
      </c>
      <c r="O32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15" s="8">
        <f>Inventory[[#This Row],[Current_Inventory]]*Inventory[[#This Row],[Unit_Cost]]</f>
        <v>1083132.96</v>
      </c>
      <c r="Q3215" t="str">
        <f>IF(Inventory[[#This Row],[Stockout_Risk_Score]] &gt;= 0.8, "Critical",
   IF(Inventory[[#This Row],[Stockout_Risk_Score]] &gt;= 0.6, "High",
      IF(Inventory[[#This Row],[Stockout_Risk_Score]] &gt;= 0.3, "Medium", "Low")
   )
)</f>
        <v>Medium</v>
      </c>
      <c r="R3215">
        <f>Inventory[[#This Row],[Lead_Time_Days]]*0.8</f>
        <v>10.4</v>
      </c>
      <c r="S3215">
        <f>MAX(0,Inventory[[#This Row],[Daily_Demand]]*Inventory[[#This Row],[Adj_Lead_Time]]+Inventory[[#This Row],[Safety_Stock]]-Inventory[[#This Row],[Current_Inventory]])</f>
        <v>761.8</v>
      </c>
    </row>
    <row r="3216" spans="1:19" x14ac:dyDescent="0.25">
      <c r="A3216">
        <v>3215</v>
      </c>
      <c r="B3216" t="s">
        <v>3237</v>
      </c>
      <c r="C3216" s="4" t="s">
        <v>17</v>
      </c>
      <c r="D3216" t="s">
        <v>14</v>
      </c>
      <c r="E3216" s="4">
        <v>100</v>
      </c>
      <c r="F3216" s="4">
        <v>5</v>
      </c>
      <c r="G3216" s="4">
        <v>544</v>
      </c>
      <c r="H3216" s="4">
        <v>235</v>
      </c>
      <c r="I3216" s="4">
        <v>56</v>
      </c>
      <c r="J3216" s="6">
        <v>323.49</v>
      </c>
      <c r="K3216" s="4">
        <v>0.17100000000000001</v>
      </c>
      <c r="L3216" s="4" t="s">
        <v>15</v>
      </c>
      <c r="M3216" s="4">
        <f>Inventory[[#This Row],[Daily_Demand]]*Inventory[[#This Row],[Lead_Time_Days]]</f>
        <v>500</v>
      </c>
      <c r="N3216" s="4">
        <f>MAX(0, Inventory[[#This Row],[Demand_Duration_Lead_time]]+Inventory[[#This Row],[Safety_Stock]]-Inventory[[#This Row],[Current_Inventory]])</f>
        <v>191</v>
      </c>
      <c r="O32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16" s="8">
        <f>Inventory[[#This Row],[Current_Inventory]]*Inventory[[#This Row],[Unit_Cost]]</f>
        <v>175978.56</v>
      </c>
      <c r="Q3216" t="str">
        <f>IF(Inventory[[#This Row],[Stockout_Risk_Score]] &gt;= 0.8, "Critical",
   IF(Inventory[[#This Row],[Stockout_Risk_Score]] &gt;= 0.6, "High",
      IF(Inventory[[#This Row],[Stockout_Risk_Score]] &gt;= 0.3, "Medium", "Low")
   )
)</f>
        <v>Low</v>
      </c>
      <c r="R3216">
        <f>Inventory[[#This Row],[Lead_Time_Days]]*0.8</f>
        <v>4</v>
      </c>
      <c r="S3216">
        <f>MAX(0,Inventory[[#This Row],[Daily_Demand]]*Inventory[[#This Row],[Adj_Lead_Time]]+Inventory[[#This Row],[Safety_Stock]]-Inventory[[#This Row],[Current_Inventory]])</f>
        <v>91</v>
      </c>
    </row>
    <row r="3217" spans="1:19" x14ac:dyDescent="0.25">
      <c r="A3217">
        <v>3216</v>
      </c>
      <c r="B3217" t="s">
        <v>3238</v>
      </c>
      <c r="C3217" s="4" t="s">
        <v>13</v>
      </c>
      <c r="D3217" t="s">
        <v>14</v>
      </c>
      <c r="E3217" s="4">
        <v>40</v>
      </c>
      <c r="F3217" s="4">
        <v>14</v>
      </c>
      <c r="G3217" s="4">
        <v>759</v>
      </c>
      <c r="H3217" s="4">
        <v>28</v>
      </c>
      <c r="I3217" s="4">
        <v>321</v>
      </c>
      <c r="J3217" s="6">
        <v>156.41</v>
      </c>
      <c r="K3217" s="4">
        <v>7.2999999999999995E-2</v>
      </c>
      <c r="L3217" s="4" t="s">
        <v>27</v>
      </c>
      <c r="M3217" s="4">
        <f>Inventory[[#This Row],[Daily_Demand]]*Inventory[[#This Row],[Lead_Time_Days]]</f>
        <v>560</v>
      </c>
      <c r="N3217" s="4">
        <f>MAX(0, Inventory[[#This Row],[Demand_Duration_Lead_time]]+Inventory[[#This Row],[Safety_Stock]]-Inventory[[#This Row],[Current_Inventory]])</f>
        <v>0</v>
      </c>
      <c r="O32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17" s="8">
        <f>Inventory[[#This Row],[Current_Inventory]]*Inventory[[#This Row],[Unit_Cost]]</f>
        <v>118715.19</v>
      </c>
      <c r="Q3217" t="str">
        <f>IF(Inventory[[#This Row],[Stockout_Risk_Score]] &gt;= 0.8, "Critical",
   IF(Inventory[[#This Row],[Stockout_Risk_Score]] &gt;= 0.6, "High",
      IF(Inventory[[#This Row],[Stockout_Risk_Score]] &gt;= 0.3, "Medium", "Low")
   )
)</f>
        <v>Low</v>
      </c>
      <c r="R3217">
        <f>Inventory[[#This Row],[Lead_Time_Days]]*0.8</f>
        <v>11.200000000000001</v>
      </c>
      <c r="S3217">
        <f>MAX(0,Inventory[[#This Row],[Daily_Demand]]*Inventory[[#This Row],[Adj_Lead_Time]]+Inventory[[#This Row],[Safety_Stock]]-Inventory[[#This Row],[Current_Inventory]])</f>
        <v>0</v>
      </c>
    </row>
    <row r="3218" spans="1:19" x14ac:dyDescent="0.25">
      <c r="A3218">
        <v>3217</v>
      </c>
      <c r="B3218" t="s">
        <v>3239</v>
      </c>
      <c r="C3218" s="4" t="s">
        <v>41</v>
      </c>
      <c r="D3218" t="s">
        <v>14</v>
      </c>
      <c r="E3218" s="4">
        <v>83</v>
      </c>
      <c r="F3218" s="4">
        <v>2</v>
      </c>
      <c r="G3218" s="4">
        <v>320</v>
      </c>
      <c r="H3218" s="4">
        <v>232</v>
      </c>
      <c r="I3218" s="4">
        <v>399</v>
      </c>
      <c r="J3218" s="6">
        <v>833.98</v>
      </c>
      <c r="K3218" s="4">
        <v>0.55800000000000005</v>
      </c>
      <c r="L3218" s="4" t="s">
        <v>19</v>
      </c>
      <c r="M3218" s="4">
        <f>Inventory[[#This Row],[Daily_Demand]]*Inventory[[#This Row],[Lead_Time_Days]]</f>
        <v>166</v>
      </c>
      <c r="N3218" s="4">
        <f>MAX(0, Inventory[[#This Row],[Demand_Duration_Lead_time]]+Inventory[[#This Row],[Safety_Stock]]-Inventory[[#This Row],[Current_Inventory]])</f>
        <v>78</v>
      </c>
      <c r="O32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18" s="8">
        <f>Inventory[[#This Row],[Current_Inventory]]*Inventory[[#This Row],[Unit_Cost]]</f>
        <v>266873.59999999998</v>
      </c>
      <c r="Q3218" t="str">
        <f>IF(Inventory[[#This Row],[Stockout_Risk_Score]] &gt;= 0.8, "Critical",
   IF(Inventory[[#This Row],[Stockout_Risk_Score]] &gt;= 0.6, "High",
      IF(Inventory[[#This Row],[Stockout_Risk_Score]] &gt;= 0.3, "Medium", "Low")
   )
)</f>
        <v>Medium</v>
      </c>
      <c r="R3218">
        <f>Inventory[[#This Row],[Lead_Time_Days]]*0.8</f>
        <v>1.6</v>
      </c>
      <c r="S3218">
        <f>MAX(0,Inventory[[#This Row],[Daily_Demand]]*Inventory[[#This Row],[Adj_Lead_Time]]+Inventory[[#This Row],[Safety_Stock]]-Inventory[[#This Row],[Current_Inventory]])</f>
        <v>44.800000000000011</v>
      </c>
    </row>
    <row r="3219" spans="1:19" x14ac:dyDescent="0.25">
      <c r="A3219">
        <v>3218</v>
      </c>
      <c r="B3219" t="s">
        <v>3240</v>
      </c>
      <c r="C3219" s="4" t="s">
        <v>41</v>
      </c>
      <c r="D3219" t="s">
        <v>14</v>
      </c>
      <c r="E3219" s="4">
        <v>23</v>
      </c>
      <c r="F3219" s="4">
        <v>11</v>
      </c>
      <c r="G3219" s="4">
        <v>36</v>
      </c>
      <c r="H3219" s="4">
        <v>290</v>
      </c>
      <c r="I3219" s="4">
        <v>93</v>
      </c>
      <c r="J3219" s="6">
        <v>158.38999999999999</v>
      </c>
      <c r="K3219" s="4">
        <v>9.8000000000000004E-2</v>
      </c>
      <c r="L3219" s="4" t="s">
        <v>19</v>
      </c>
      <c r="M3219" s="4">
        <f>Inventory[[#This Row],[Daily_Demand]]*Inventory[[#This Row],[Lead_Time_Days]]</f>
        <v>253</v>
      </c>
      <c r="N3219" s="4">
        <f>MAX(0, Inventory[[#This Row],[Demand_Duration_Lead_time]]+Inventory[[#This Row],[Safety_Stock]]-Inventory[[#This Row],[Current_Inventory]])</f>
        <v>507</v>
      </c>
      <c r="O32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19" s="8">
        <f>Inventory[[#This Row],[Current_Inventory]]*Inventory[[#This Row],[Unit_Cost]]</f>
        <v>5702.0399999999991</v>
      </c>
      <c r="Q3219" t="str">
        <f>IF(Inventory[[#This Row],[Stockout_Risk_Score]] &gt;= 0.8, "Critical",
   IF(Inventory[[#This Row],[Stockout_Risk_Score]] &gt;= 0.6, "High",
      IF(Inventory[[#This Row],[Stockout_Risk_Score]] &gt;= 0.3, "Medium", "Low")
   )
)</f>
        <v>Low</v>
      </c>
      <c r="R3219">
        <f>Inventory[[#This Row],[Lead_Time_Days]]*0.8</f>
        <v>8.8000000000000007</v>
      </c>
      <c r="S3219">
        <f>MAX(0,Inventory[[#This Row],[Daily_Demand]]*Inventory[[#This Row],[Adj_Lead_Time]]+Inventory[[#This Row],[Safety_Stock]]-Inventory[[#This Row],[Current_Inventory]])</f>
        <v>456.4</v>
      </c>
    </row>
    <row r="3220" spans="1:19" x14ac:dyDescent="0.25">
      <c r="A3220">
        <v>3219</v>
      </c>
      <c r="B3220" t="s">
        <v>3241</v>
      </c>
      <c r="C3220" s="4" t="s">
        <v>13</v>
      </c>
      <c r="D3220" t="s">
        <v>18</v>
      </c>
      <c r="E3220" s="4">
        <v>196</v>
      </c>
      <c r="F3220" s="4">
        <v>3</v>
      </c>
      <c r="G3220" s="4">
        <v>593</v>
      </c>
      <c r="H3220" s="4">
        <v>113</v>
      </c>
      <c r="I3220" s="4">
        <v>289</v>
      </c>
      <c r="J3220" s="6">
        <v>1390.82</v>
      </c>
      <c r="K3220" s="4">
        <v>0.71799999999999997</v>
      </c>
      <c r="L3220" s="4" t="s">
        <v>15</v>
      </c>
      <c r="M3220" s="4">
        <f>Inventory[[#This Row],[Daily_Demand]]*Inventory[[#This Row],[Lead_Time_Days]]</f>
        <v>588</v>
      </c>
      <c r="N3220" s="4">
        <f>MAX(0, Inventory[[#This Row],[Demand_Duration_Lead_time]]+Inventory[[#This Row],[Safety_Stock]]-Inventory[[#This Row],[Current_Inventory]])</f>
        <v>108</v>
      </c>
      <c r="O32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20" s="8">
        <f>Inventory[[#This Row],[Current_Inventory]]*Inventory[[#This Row],[Unit_Cost]]</f>
        <v>824756.26</v>
      </c>
      <c r="Q3220" t="str">
        <f>IF(Inventory[[#This Row],[Stockout_Risk_Score]] &gt;= 0.8, "Critical",
   IF(Inventory[[#This Row],[Stockout_Risk_Score]] &gt;= 0.6, "High",
      IF(Inventory[[#This Row],[Stockout_Risk_Score]] &gt;= 0.3, "Medium", "Low")
   )
)</f>
        <v>High</v>
      </c>
      <c r="R3220">
        <f>Inventory[[#This Row],[Lead_Time_Days]]*0.8</f>
        <v>2.4000000000000004</v>
      </c>
      <c r="S3220">
        <f>MAX(0,Inventory[[#This Row],[Daily_Demand]]*Inventory[[#This Row],[Adj_Lead_Time]]+Inventory[[#This Row],[Safety_Stock]]-Inventory[[#This Row],[Current_Inventory]])</f>
        <v>0</v>
      </c>
    </row>
    <row r="3221" spans="1:19" x14ac:dyDescent="0.25">
      <c r="A3221">
        <v>3220</v>
      </c>
      <c r="B3221" t="s">
        <v>3242</v>
      </c>
      <c r="C3221" s="4" t="s">
        <v>21</v>
      </c>
      <c r="D3221" t="s">
        <v>18</v>
      </c>
      <c r="E3221" s="4">
        <v>26</v>
      </c>
      <c r="F3221" s="4">
        <v>14</v>
      </c>
      <c r="G3221" s="4">
        <v>453</v>
      </c>
      <c r="H3221" s="4">
        <v>298</v>
      </c>
      <c r="I3221" s="4">
        <v>114</v>
      </c>
      <c r="J3221" s="6">
        <v>1532.63</v>
      </c>
      <c r="K3221" s="4">
        <v>0.92100000000000004</v>
      </c>
      <c r="L3221" s="4" t="s">
        <v>19</v>
      </c>
      <c r="M3221" s="4">
        <f>Inventory[[#This Row],[Daily_Demand]]*Inventory[[#This Row],[Lead_Time_Days]]</f>
        <v>364</v>
      </c>
      <c r="N3221" s="4">
        <f>MAX(0, Inventory[[#This Row],[Demand_Duration_Lead_time]]+Inventory[[#This Row],[Safety_Stock]]-Inventory[[#This Row],[Current_Inventory]])</f>
        <v>209</v>
      </c>
      <c r="O32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21" s="8">
        <f>Inventory[[#This Row],[Current_Inventory]]*Inventory[[#This Row],[Unit_Cost]]</f>
        <v>694281.39</v>
      </c>
      <c r="Q3221" t="str">
        <f>IF(Inventory[[#This Row],[Stockout_Risk_Score]] &gt;= 0.8, "Critical",
   IF(Inventory[[#This Row],[Stockout_Risk_Score]] &gt;= 0.6, "High",
      IF(Inventory[[#This Row],[Stockout_Risk_Score]] &gt;= 0.3, "Medium", "Low")
   )
)</f>
        <v>Critical</v>
      </c>
      <c r="R3221">
        <f>Inventory[[#This Row],[Lead_Time_Days]]*0.8</f>
        <v>11.200000000000001</v>
      </c>
      <c r="S3221">
        <f>MAX(0,Inventory[[#This Row],[Daily_Demand]]*Inventory[[#This Row],[Adj_Lead_Time]]+Inventory[[#This Row],[Safety_Stock]]-Inventory[[#This Row],[Current_Inventory]])</f>
        <v>136.20000000000005</v>
      </c>
    </row>
    <row r="3222" spans="1:19" x14ac:dyDescent="0.25">
      <c r="A3222">
        <v>3221</v>
      </c>
      <c r="B3222" t="s">
        <v>3243</v>
      </c>
      <c r="C3222" s="4" t="s">
        <v>26</v>
      </c>
      <c r="D3222" t="s">
        <v>18</v>
      </c>
      <c r="E3222" s="4">
        <v>166</v>
      </c>
      <c r="F3222" s="4">
        <v>11</v>
      </c>
      <c r="G3222" s="4">
        <v>62</v>
      </c>
      <c r="H3222" s="4">
        <v>46</v>
      </c>
      <c r="I3222" s="4">
        <v>295</v>
      </c>
      <c r="J3222" s="6">
        <v>1716.69</v>
      </c>
      <c r="K3222" s="4">
        <v>0.16200000000000001</v>
      </c>
      <c r="L3222" s="4" t="s">
        <v>19</v>
      </c>
      <c r="M3222" s="4">
        <f>Inventory[[#This Row],[Daily_Demand]]*Inventory[[#This Row],[Lead_Time_Days]]</f>
        <v>1826</v>
      </c>
      <c r="N3222" s="4">
        <f>MAX(0, Inventory[[#This Row],[Demand_Duration_Lead_time]]+Inventory[[#This Row],[Safety_Stock]]-Inventory[[#This Row],[Current_Inventory]])</f>
        <v>1810</v>
      </c>
      <c r="O32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22" s="8">
        <f>Inventory[[#This Row],[Current_Inventory]]*Inventory[[#This Row],[Unit_Cost]]</f>
        <v>106434.78</v>
      </c>
      <c r="Q3222" t="str">
        <f>IF(Inventory[[#This Row],[Stockout_Risk_Score]] &gt;= 0.8, "Critical",
   IF(Inventory[[#This Row],[Stockout_Risk_Score]] &gt;= 0.6, "High",
      IF(Inventory[[#This Row],[Stockout_Risk_Score]] &gt;= 0.3, "Medium", "Low")
   )
)</f>
        <v>Low</v>
      </c>
      <c r="R3222">
        <f>Inventory[[#This Row],[Lead_Time_Days]]*0.8</f>
        <v>8.8000000000000007</v>
      </c>
      <c r="S3222">
        <f>MAX(0,Inventory[[#This Row],[Daily_Demand]]*Inventory[[#This Row],[Adj_Lead_Time]]+Inventory[[#This Row],[Safety_Stock]]-Inventory[[#This Row],[Current_Inventory]])</f>
        <v>1444.8000000000002</v>
      </c>
    </row>
    <row r="3223" spans="1:19" x14ac:dyDescent="0.25">
      <c r="A3223">
        <v>3222</v>
      </c>
      <c r="B3223" t="s">
        <v>3244</v>
      </c>
      <c r="C3223" s="4" t="s">
        <v>41</v>
      </c>
      <c r="D3223" t="s">
        <v>14</v>
      </c>
      <c r="E3223" s="4">
        <v>60</v>
      </c>
      <c r="F3223" s="4">
        <v>3</v>
      </c>
      <c r="G3223" s="4">
        <v>87</v>
      </c>
      <c r="H3223" s="4">
        <v>253</v>
      </c>
      <c r="I3223" s="4">
        <v>122</v>
      </c>
      <c r="J3223" s="6">
        <v>1500.49</v>
      </c>
      <c r="K3223" s="4">
        <v>0.47099999999999997</v>
      </c>
      <c r="L3223" s="4" t="s">
        <v>27</v>
      </c>
      <c r="M3223" s="4">
        <f>Inventory[[#This Row],[Daily_Demand]]*Inventory[[#This Row],[Lead_Time_Days]]</f>
        <v>180</v>
      </c>
      <c r="N3223" s="4">
        <f>MAX(0, Inventory[[#This Row],[Demand_Duration_Lead_time]]+Inventory[[#This Row],[Safety_Stock]]-Inventory[[#This Row],[Current_Inventory]])</f>
        <v>346</v>
      </c>
      <c r="O32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23" s="8">
        <f>Inventory[[#This Row],[Current_Inventory]]*Inventory[[#This Row],[Unit_Cost]]</f>
        <v>130542.63</v>
      </c>
      <c r="Q3223" t="str">
        <f>IF(Inventory[[#This Row],[Stockout_Risk_Score]] &gt;= 0.8, "Critical",
   IF(Inventory[[#This Row],[Stockout_Risk_Score]] &gt;= 0.6, "High",
      IF(Inventory[[#This Row],[Stockout_Risk_Score]] &gt;= 0.3, "Medium", "Low")
   )
)</f>
        <v>Medium</v>
      </c>
      <c r="R3223">
        <f>Inventory[[#This Row],[Lead_Time_Days]]*0.8</f>
        <v>2.4000000000000004</v>
      </c>
      <c r="S3223">
        <f>MAX(0,Inventory[[#This Row],[Daily_Demand]]*Inventory[[#This Row],[Adj_Lead_Time]]+Inventory[[#This Row],[Safety_Stock]]-Inventory[[#This Row],[Current_Inventory]])</f>
        <v>310</v>
      </c>
    </row>
    <row r="3224" spans="1:19" x14ac:dyDescent="0.25">
      <c r="A3224">
        <v>3223</v>
      </c>
      <c r="B3224" t="s">
        <v>3245</v>
      </c>
      <c r="C3224" s="4" t="s">
        <v>26</v>
      </c>
      <c r="D3224" t="s">
        <v>22</v>
      </c>
      <c r="E3224" s="4">
        <v>21</v>
      </c>
      <c r="F3224" s="4">
        <v>5</v>
      </c>
      <c r="G3224" s="4">
        <v>399</v>
      </c>
      <c r="H3224" s="4">
        <v>52</v>
      </c>
      <c r="I3224" s="4">
        <v>120</v>
      </c>
      <c r="J3224" s="6">
        <v>1836.89</v>
      </c>
      <c r="K3224" s="4">
        <v>0.73899999999999999</v>
      </c>
      <c r="L3224" s="4" t="s">
        <v>19</v>
      </c>
      <c r="M3224" s="4">
        <f>Inventory[[#This Row],[Daily_Demand]]*Inventory[[#This Row],[Lead_Time_Days]]</f>
        <v>105</v>
      </c>
      <c r="N3224" s="4">
        <f>MAX(0, Inventory[[#This Row],[Demand_Duration_Lead_time]]+Inventory[[#This Row],[Safety_Stock]]-Inventory[[#This Row],[Current_Inventory]])</f>
        <v>0</v>
      </c>
      <c r="O32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224" s="8">
        <f>Inventory[[#This Row],[Current_Inventory]]*Inventory[[#This Row],[Unit_Cost]]</f>
        <v>732919.11</v>
      </c>
      <c r="Q3224" t="str">
        <f>IF(Inventory[[#This Row],[Stockout_Risk_Score]] &gt;= 0.8, "Critical",
   IF(Inventory[[#This Row],[Stockout_Risk_Score]] &gt;= 0.6, "High",
      IF(Inventory[[#This Row],[Stockout_Risk_Score]] &gt;= 0.3, "Medium", "Low")
   )
)</f>
        <v>High</v>
      </c>
      <c r="R3224">
        <f>Inventory[[#This Row],[Lead_Time_Days]]*0.8</f>
        <v>4</v>
      </c>
      <c r="S3224">
        <f>MAX(0,Inventory[[#This Row],[Daily_Demand]]*Inventory[[#This Row],[Adj_Lead_Time]]+Inventory[[#This Row],[Safety_Stock]]-Inventory[[#This Row],[Current_Inventory]])</f>
        <v>0</v>
      </c>
    </row>
    <row r="3225" spans="1:19" x14ac:dyDescent="0.25">
      <c r="A3225">
        <v>3224</v>
      </c>
      <c r="B3225" t="s">
        <v>3246</v>
      </c>
      <c r="C3225" s="4" t="s">
        <v>13</v>
      </c>
      <c r="D3225" t="s">
        <v>18</v>
      </c>
      <c r="E3225" s="4">
        <v>188</v>
      </c>
      <c r="F3225" s="4">
        <v>5</v>
      </c>
      <c r="G3225" s="4">
        <v>231</v>
      </c>
      <c r="H3225" s="4">
        <v>135</v>
      </c>
      <c r="I3225" s="4">
        <v>246</v>
      </c>
      <c r="J3225" s="6">
        <v>1509.19</v>
      </c>
      <c r="K3225" s="4">
        <v>0.28699999999999998</v>
      </c>
      <c r="L3225" s="4" t="s">
        <v>27</v>
      </c>
      <c r="M3225" s="4">
        <f>Inventory[[#This Row],[Daily_Demand]]*Inventory[[#This Row],[Lead_Time_Days]]</f>
        <v>940</v>
      </c>
      <c r="N3225" s="4">
        <f>MAX(0, Inventory[[#This Row],[Demand_Duration_Lead_time]]+Inventory[[#This Row],[Safety_Stock]]-Inventory[[#This Row],[Current_Inventory]])</f>
        <v>844</v>
      </c>
      <c r="O32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25" s="8">
        <f>Inventory[[#This Row],[Current_Inventory]]*Inventory[[#This Row],[Unit_Cost]]</f>
        <v>348622.89</v>
      </c>
      <c r="Q3225" t="str">
        <f>IF(Inventory[[#This Row],[Stockout_Risk_Score]] &gt;= 0.8, "Critical",
   IF(Inventory[[#This Row],[Stockout_Risk_Score]] &gt;= 0.6, "High",
      IF(Inventory[[#This Row],[Stockout_Risk_Score]] &gt;= 0.3, "Medium", "Low")
   )
)</f>
        <v>Low</v>
      </c>
      <c r="R3225">
        <f>Inventory[[#This Row],[Lead_Time_Days]]*0.8</f>
        <v>4</v>
      </c>
      <c r="S3225">
        <f>MAX(0,Inventory[[#This Row],[Daily_Demand]]*Inventory[[#This Row],[Adj_Lead_Time]]+Inventory[[#This Row],[Safety_Stock]]-Inventory[[#This Row],[Current_Inventory]])</f>
        <v>656</v>
      </c>
    </row>
    <row r="3226" spans="1:19" x14ac:dyDescent="0.25">
      <c r="A3226">
        <v>3225</v>
      </c>
      <c r="B3226" t="s">
        <v>3247</v>
      </c>
      <c r="C3226" s="4" t="s">
        <v>21</v>
      </c>
      <c r="D3226" t="s">
        <v>22</v>
      </c>
      <c r="E3226" s="4">
        <v>21</v>
      </c>
      <c r="F3226" s="4">
        <v>2</v>
      </c>
      <c r="G3226" s="4">
        <v>222</v>
      </c>
      <c r="H3226" s="4">
        <v>18</v>
      </c>
      <c r="I3226" s="4">
        <v>238</v>
      </c>
      <c r="J3226" s="6">
        <v>1875.35</v>
      </c>
      <c r="K3226" s="4">
        <v>0.92100000000000004</v>
      </c>
      <c r="L3226" s="4" t="s">
        <v>15</v>
      </c>
      <c r="M3226" s="4">
        <f>Inventory[[#This Row],[Daily_Demand]]*Inventory[[#This Row],[Lead_Time_Days]]</f>
        <v>42</v>
      </c>
      <c r="N3226" s="4">
        <f>MAX(0, Inventory[[#This Row],[Demand_Duration_Lead_time]]+Inventory[[#This Row],[Safety_Stock]]-Inventory[[#This Row],[Current_Inventory]])</f>
        <v>0</v>
      </c>
      <c r="O32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26" s="8">
        <f>Inventory[[#This Row],[Current_Inventory]]*Inventory[[#This Row],[Unit_Cost]]</f>
        <v>416327.69999999995</v>
      </c>
      <c r="Q3226" t="str">
        <f>IF(Inventory[[#This Row],[Stockout_Risk_Score]] &gt;= 0.8, "Critical",
   IF(Inventory[[#This Row],[Stockout_Risk_Score]] &gt;= 0.6, "High",
      IF(Inventory[[#This Row],[Stockout_Risk_Score]] &gt;= 0.3, "Medium", "Low")
   )
)</f>
        <v>Critical</v>
      </c>
      <c r="R3226">
        <f>Inventory[[#This Row],[Lead_Time_Days]]*0.8</f>
        <v>1.6</v>
      </c>
      <c r="S3226">
        <f>MAX(0,Inventory[[#This Row],[Daily_Demand]]*Inventory[[#This Row],[Adj_Lead_Time]]+Inventory[[#This Row],[Safety_Stock]]-Inventory[[#This Row],[Current_Inventory]])</f>
        <v>0</v>
      </c>
    </row>
    <row r="3227" spans="1:19" x14ac:dyDescent="0.25">
      <c r="A3227">
        <v>3226</v>
      </c>
      <c r="B3227" t="s">
        <v>3248</v>
      </c>
      <c r="C3227" s="4" t="s">
        <v>21</v>
      </c>
      <c r="D3227" t="s">
        <v>22</v>
      </c>
      <c r="E3227" s="4">
        <v>150</v>
      </c>
      <c r="F3227" s="4">
        <v>8</v>
      </c>
      <c r="G3227" s="4">
        <v>745</v>
      </c>
      <c r="H3227" s="4">
        <v>23</v>
      </c>
      <c r="I3227" s="4">
        <v>207</v>
      </c>
      <c r="J3227" s="6">
        <v>426.57</v>
      </c>
      <c r="K3227" s="4">
        <v>0.88800000000000001</v>
      </c>
      <c r="L3227" s="4" t="s">
        <v>19</v>
      </c>
      <c r="M3227" s="4">
        <f>Inventory[[#This Row],[Daily_Demand]]*Inventory[[#This Row],[Lead_Time_Days]]</f>
        <v>1200</v>
      </c>
      <c r="N3227" s="4">
        <f>MAX(0, Inventory[[#This Row],[Demand_Duration_Lead_time]]+Inventory[[#This Row],[Safety_Stock]]-Inventory[[#This Row],[Current_Inventory]])</f>
        <v>478</v>
      </c>
      <c r="O32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27" s="8">
        <f>Inventory[[#This Row],[Current_Inventory]]*Inventory[[#This Row],[Unit_Cost]]</f>
        <v>317794.65000000002</v>
      </c>
      <c r="Q3227" t="str">
        <f>IF(Inventory[[#This Row],[Stockout_Risk_Score]] &gt;= 0.8, "Critical",
   IF(Inventory[[#This Row],[Stockout_Risk_Score]] &gt;= 0.6, "High",
      IF(Inventory[[#This Row],[Stockout_Risk_Score]] &gt;= 0.3, "Medium", "Low")
   )
)</f>
        <v>Critical</v>
      </c>
      <c r="R3227">
        <f>Inventory[[#This Row],[Lead_Time_Days]]*0.8</f>
        <v>6.4</v>
      </c>
      <c r="S3227">
        <f>MAX(0,Inventory[[#This Row],[Daily_Demand]]*Inventory[[#This Row],[Adj_Lead_Time]]+Inventory[[#This Row],[Safety_Stock]]-Inventory[[#This Row],[Current_Inventory]])</f>
        <v>238</v>
      </c>
    </row>
    <row r="3228" spans="1:19" x14ac:dyDescent="0.25">
      <c r="A3228">
        <v>3227</v>
      </c>
      <c r="B3228" t="s">
        <v>3249</v>
      </c>
      <c r="C3228" s="4" t="s">
        <v>21</v>
      </c>
      <c r="D3228" t="s">
        <v>14</v>
      </c>
      <c r="E3228" s="4">
        <v>177</v>
      </c>
      <c r="F3228" s="4">
        <v>8</v>
      </c>
      <c r="G3228" s="4">
        <v>128</v>
      </c>
      <c r="H3228" s="4">
        <v>140</v>
      </c>
      <c r="I3228" s="4">
        <v>379</v>
      </c>
      <c r="J3228" s="6">
        <v>1024.73</v>
      </c>
      <c r="K3228" s="4">
        <v>0.104</v>
      </c>
      <c r="L3228" s="4" t="s">
        <v>15</v>
      </c>
      <c r="M3228" s="4">
        <f>Inventory[[#This Row],[Daily_Demand]]*Inventory[[#This Row],[Lead_Time_Days]]</f>
        <v>1416</v>
      </c>
      <c r="N3228" s="4">
        <f>MAX(0, Inventory[[#This Row],[Demand_Duration_Lead_time]]+Inventory[[#This Row],[Safety_Stock]]-Inventory[[#This Row],[Current_Inventory]])</f>
        <v>1428</v>
      </c>
      <c r="O32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28" s="8">
        <f>Inventory[[#This Row],[Current_Inventory]]*Inventory[[#This Row],[Unit_Cost]]</f>
        <v>131165.44</v>
      </c>
      <c r="Q3228" t="str">
        <f>IF(Inventory[[#This Row],[Stockout_Risk_Score]] &gt;= 0.8, "Critical",
   IF(Inventory[[#This Row],[Stockout_Risk_Score]] &gt;= 0.6, "High",
      IF(Inventory[[#This Row],[Stockout_Risk_Score]] &gt;= 0.3, "Medium", "Low")
   )
)</f>
        <v>Low</v>
      </c>
      <c r="R3228">
        <f>Inventory[[#This Row],[Lead_Time_Days]]*0.8</f>
        <v>6.4</v>
      </c>
      <c r="S3228">
        <f>MAX(0,Inventory[[#This Row],[Daily_Demand]]*Inventory[[#This Row],[Adj_Lead_Time]]+Inventory[[#This Row],[Safety_Stock]]-Inventory[[#This Row],[Current_Inventory]])</f>
        <v>1144.8</v>
      </c>
    </row>
    <row r="3229" spans="1:19" x14ac:dyDescent="0.25">
      <c r="A3229">
        <v>3228</v>
      </c>
      <c r="B3229" t="s">
        <v>3250</v>
      </c>
      <c r="C3229" s="4" t="s">
        <v>13</v>
      </c>
      <c r="D3229" t="s">
        <v>14</v>
      </c>
      <c r="E3229" s="4">
        <v>82</v>
      </c>
      <c r="F3229" s="4">
        <v>11</v>
      </c>
      <c r="G3229" s="4">
        <v>303</v>
      </c>
      <c r="H3229" s="4">
        <v>193</v>
      </c>
      <c r="I3229" s="4">
        <v>74</v>
      </c>
      <c r="J3229" s="6">
        <v>1988.16</v>
      </c>
      <c r="K3229" s="4">
        <v>2.7E-2</v>
      </c>
      <c r="L3229" s="4" t="s">
        <v>19</v>
      </c>
      <c r="M3229" s="4">
        <f>Inventory[[#This Row],[Daily_Demand]]*Inventory[[#This Row],[Lead_Time_Days]]</f>
        <v>902</v>
      </c>
      <c r="N3229" s="4">
        <f>MAX(0, Inventory[[#This Row],[Demand_Duration_Lead_time]]+Inventory[[#This Row],[Safety_Stock]]-Inventory[[#This Row],[Current_Inventory]])</f>
        <v>792</v>
      </c>
      <c r="O32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29" s="8">
        <f>Inventory[[#This Row],[Current_Inventory]]*Inventory[[#This Row],[Unit_Cost]]</f>
        <v>602412.48</v>
      </c>
      <c r="Q3229" t="str">
        <f>IF(Inventory[[#This Row],[Stockout_Risk_Score]] &gt;= 0.8, "Critical",
   IF(Inventory[[#This Row],[Stockout_Risk_Score]] &gt;= 0.6, "High",
      IF(Inventory[[#This Row],[Stockout_Risk_Score]] &gt;= 0.3, "Medium", "Low")
   )
)</f>
        <v>Low</v>
      </c>
      <c r="R3229">
        <f>Inventory[[#This Row],[Lead_Time_Days]]*0.8</f>
        <v>8.8000000000000007</v>
      </c>
      <c r="S3229">
        <f>MAX(0,Inventory[[#This Row],[Daily_Demand]]*Inventory[[#This Row],[Adj_Lead_Time]]+Inventory[[#This Row],[Safety_Stock]]-Inventory[[#This Row],[Current_Inventory]])</f>
        <v>611.6</v>
      </c>
    </row>
    <row r="3230" spans="1:19" x14ac:dyDescent="0.25">
      <c r="A3230">
        <v>3229</v>
      </c>
      <c r="B3230" t="s">
        <v>3251</v>
      </c>
      <c r="C3230" s="4" t="s">
        <v>17</v>
      </c>
      <c r="D3230" t="s">
        <v>14</v>
      </c>
      <c r="E3230" s="4">
        <v>60</v>
      </c>
      <c r="F3230" s="4">
        <v>12</v>
      </c>
      <c r="G3230" s="4">
        <v>625</v>
      </c>
      <c r="H3230" s="4">
        <v>291</v>
      </c>
      <c r="I3230" s="4">
        <v>387</v>
      </c>
      <c r="J3230" s="6">
        <v>1379.08</v>
      </c>
      <c r="K3230" s="4">
        <v>0.97599999999999998</v>
      </c>
      <c r="L3230" s="4" t="s">
        <v>15</v>
      </c>
      <c r="M3230" s="4">
        <f>Inventory[[#This Row],[Daily_Demand]]*Inventory[[#This Row],[Lead_Time_Days]]</f>
        <v>720</v>
      </c>
      <c r="N3230" s="4">
        <f>MAX(0, Inventory[[#This Row],[Demand_Duration_Lead_time]]+Inventory[[#This Row],[Safety_Stock]]-Inventory[[#This Row],[Current_Inventory]])</f>
        <v>386</v>
      </c>
      <c r="O32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30" s="8">
        <f>Inventory[[#This Row],[Current_Inventory]]*Inventory[[#This Row],[Unit_Cost]]</f>
        <v>861925</v>
      </c>
      <c r="Q3230" t="str">
        <f>IF(Inventory[[#This Row],[Stockout_Risk_Score]] &gt;= 0.8, "Critical",
   IF(Inventory[[#This Row],[Stockout_Risk_Score]] &gt;= 0.6, "High",
      IF(Inventory[[#This Row],[Stockout_Risk_Score]] &gt;= 0.3, "Medium", "Low")
   )
)</f>
        <v>Critical</v>
      </c>
      <c r="R3230">
        <f>Inventory[[#This Row],[Lead_Time_Days]]*0.8</f>
        <v>9.6000000000000014</v>
      </c>
      <c r="S3230">
        <f>MAX(0,Inventory[[#This Row],[Daily_Demand]]*Inventory[[#This Row],[Adj_Lead_Time]]+Inventory[[#This Row],[Safety_Stock]]-Inventory[[#This Row],[Current_Inventory]])</f>
        <v>242.00000000000011</v>
      </c>
    </row>
    <row r="3231" spans="1:19" x14ac:dyDescent="0.25">
      <c r="A3231">
        <v>3230</v>
      </c>
      <c r="B3231" t="s">
        <v>3252</v>
      </c>
      <c r="C3231" s="4" t="s">
        <v>17</v>
      </c>
      <c r="D3231" t="s">
        <v>18</v>
      </c>
      <c r="E3231" s="4">
        <v>84</v>
      </c>
      <c r="F3231" s="4">
        <v>11</v>
      </c>
      <c r="G3231" s="4">
        <v>244</v>
      </c>
      <c r="H3231" s="4">
        <v>62</v>
      </c>
      <c r="I3231" s="4">
        <v>120</v>
      </c>
      <c r="J3231" s="6">
        <v>1763.35</v>
      </c>
      <c r="K3231" s="4">
        <v>0.95599999999999996</v>
      </c>
      <c r="L3231" s="4" t="s">
        <v>15</v>
      </c>
      <c r="M3231" s="4">
        <f>Inventory[[#This Row],[Daily_Demand]]*Inventory[[#This Row],[Lead_Time_Days]]</f>
        <v>924</v>
      </c>
      <c r="N3231" s="4">
        <f>MAX(0, Inventory[[#This Row],[Demand_Duration_Lead_time]]+Inventory[[#This Row],[Safety_Stock]]-Inventory[[#This Row],[Current_Inventory]])</f>
        <v>742</v>
      </c>
      <c r="O32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31" s="8">
        <f>Inventory[[#This Row],[Current_Inventory]]*Inventory[[#This Row],[Unit_Cost]]</f>
        <v>430257.39999999997</v>
      </c>
      <c r="Q3231" t="str">
        <f>IF(Inventory[[#This Row],[Stockout_Risk_Score]] &gt;= 0.8, "Critical",
   IF(Inventory[[#This Row],[Stockout_Risk_Score]] &gt;= 0.6, "High",
      IF(Inventory[[#This Row],[Stockout_Risk_Score]] &gt;= 0.3, "Medium", "Low")
   )
)</f>
        <v>Critical</v>
      </c>
      <c r="R3231">
        <f>Inventory[[#This Row],[Lead_Time_Days]]*0.8</f>
        <v>8.8000000000000007</v>
      </c>
      <c r="S3231">
        <f>MAX(0,Inventory[[#This Row],[Daily_Demand]]*Inventory[[#This Row],[Adj_Lead_Time]]+Inventory[[#This Row],[Safety_Stock]]-Inventory[[#This Row],[Current_Inventory]])</f>
        <v>557.20000000000005</v>
      </c>
    </row>
    <row r="3232" spans="1:19" x14ac:dyDescent="0.25">
      <c r="A3232">
        <v>3231</v>
      </c>
      <c r="B3232" t="s">
        <v>3253</v>
      </c>
      <c r="C3232" s="4" t="s">
        <v>26</v>
      </c>
      <c r="D3232" t="s">
        <v>14</v>
      </c>
      <c r="E3232" s="4">
        <v>54</v>
      </c>
      <c r="F3232" s="4">
        <v>11</v>
      </c>
      <c r="G3232" s="4">
        <v>756</v>
      </c>
      <c r="H3232" s="4">
        <v>50</v>
      </c>
      <c r="I3232" s="4">
        <v>362</v>
      </c>
      <c r="J3232" s="6">
        <v>109.27</v>
      </c>
      <c r="K3232" s="4">
        <v>0.42199999999999999</v>
      </c>
      <c r="L3232" s="4" t="s">
        <v>27</v>
      </c>
      <c r="M3232" s="4">
        <f>Inventory[[#This Row],[Daily_Demand]]*Inventory[[#This Row],[Lead_Time_Days]]</f>
        <v>594</v>
      </c>
      <c r="N3232" s="4">
        <f>MAX(0, Inventory[[#This Row],[Demand_Duration_Lead_time]]+Inventory[[#This Row],[Safety_Stock]]-Inventory[[#This Row],[Current_Inventory]])</f>
        <v>0</v>
      </c>
      <c r="O32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32" s="8">
        <f>Inventory[[#This Row],[Current_Inventory]]*Inventory[[#This Row],[Unit_Cost]]</f>
        <v>82608.12</v>
      </c>
      <c r="Q3232" t="str">
        <f>IF(Inventory[[#This Row],[Stockout_Risk_Score]] &gt;= 0.8, "Critical",
   IF(Inventory[[#This Row],[Stockout_Risk_Score]] &gt;= 0.6, "High",
      IF(Inventory[[#This Row],[Stockout_Risk_Score]] &gt;= 0.3, "Medium", "Low")
   )
)</f>
        <v>Medium</v>
      </c>
      <c r="R3232">
        <f>Inventory[[#This Row],[Lead_Time_Days]]*0.8</f>
        <v>8.8000000000000007</v>
      </c>
      <c r="S3232">
        <f>MAX(0,Inventory[[#This Row],[Daily_Demand]]*Inventory[[#This Row],[Adj_Lead_Time]]+Inventory[[#This Row],[Safety_Stock]]-Inventory[[#This Row],[Current_Inventory]])</f>
        <v>0</v>
      </c>
    </row>
    <row r="3233" spans="1:19" x14ac:dyDescent="0.25">
      <c r="A3233">
        <v>3232</v>
      </c>
      <c r="B3233" t="s">
        <v>3254</v>
      </c>
      <c r="C3233" s="4" t="s">
        <v>17</v>
      </c>
      <c r="D3233" t="s">
        <v>18</v>
      </c>
      <c r="E3233" s="4">
        <v>62</v>
      </c>
      <c r="F3233" s="4">
        <v>2</v>
      </c>
      <c r="G3233" s="4">
        <v>770</v>
      </c>
      <c r="H3233" s="4">
        <v>30</v>
      </c>
      <c r="I3233" s="4">
        <v>272</v>
      </c>
      <c r="J3233" s="6">
        <v>1749.93</v>
      </c>
      <c r="K3233" s="4">
        <v>5.0999999999999997E-2</v>
      </c>
      <c r="L3233" s="4" t="s">
        <v>19</v>
      </c>
      <c r="M3233" s="4">
        <f>Inventory[[#This Row],[Daily_Demand]]*Inventory[[#This Row],[Lead_Time_Days]]</f>
        <v>124</v>
      </c>
      <c r="N3233" s="4">
        <f>MAX(0, Inventory[[#This Row],[Demand_Duration_Lead_time]]+Inventory[[#This Row],[Safety_Stock]]-Inventory[[#This Row],[Current_Inventory]])</f>
        <v>0</v>
      </c>
      <c r="O32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233" s="8">
        <f>Inventory[[#This Row],[Current_Inventory]]*Inventory[[#This Row],[Unit_Cost]]</f>
        <v>1347446.1</v>
      </c>
      <c r="Q3233" t="str">
        <f>IF(Inventory[[#This Row],[Stockout_Risk_Score]] &gt;= 0.8, "Critical",
   IF(Inventory[[#This Row],[Stockout_Risk_Score]] &gt;= 0.6, "High",
      IF(Inventory[[#This Row],[Stockout_Risk_Score]] &gt;= 0.3, "Medium", "Low")
   )
)</f>
        <v>Low</v>
      </c>
      <c r="R3233">
        <f>Inventory[[#This Row],[Lead_Time_Days]]*0.8</f>
        <v>1.6</v>
      </c>
      <c r="S3233">
        <f>MAX(0,Inventory[[#This Row],[Daily_Demand]]*Inventory[[#This Row],[Adj_Lead_Time]]+Inventory[[#This Row],[Safety_Stock]]-Inventory[[#This Row],[Current_Inventory]])</f>
        <v>0</v>
      </c>
    </row>
    <row r="3234" spans="1:19" x14ac:dyDescent="0.25">
      <c r="A3234">
        <v>3233</v>
      </c>
      <c r="B3234" t="s">
        <v>3255</v>
      </c>
      <c r="C3234" s="4" t="s">
        <v>17</v>
      </c>
      <c r="D3234" t="s">
        <v>18</v>
      </c>
      <c r="E3234" s="4">
        <v>22</v>
      </c>
      <c r="F3234" s="4">
        <v>12</v>
      </c>
      <c r="G3234" s="4">
        <v>137</v>
      </c>
      <c r="H3234" s="4">
        <v>217</v>
      </c>
      <c r="I3234" s="4">
        <v>209</v>
      </c>
      <c r="J3234" s="6">
        <v>1410.54</v>
      </c>
      <c r="K3234" s="4">
        <v>0.61899999999999999</v>
      </c>
      <c r="L3234" s="4" t="s">
        <v>15</v>
      </c>
      <c r="M3234" s="4">
        <f>Inventory[[#This Row],[Daily_Demand]]*Inventory[[#This Row],[Lead_Time_Days]]</f>
        <v>264</v>
      </c>
      <c r="N3234" s="4">
        <f>MAX(0, Inventory[[#This Row],[Demand_Duration_Lead_time]]+Inventory[[#This Row],[Safety_Stock]]-Inventory[[#This Row],[Current_Inventory]])</f>
        <v>344</v>
      </c>
      <c r="O32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34" s="8">
        <f>Inventory[[#This Row],[Current_Inventory]]*Inventory[[#This Row],[Unit_Cost]]</f>
        <v>193243.97999999998</v>
      </c>
      <c r="Q3234" t="str">
        <f>IF(Inventory[[#This Row],[Stockout_Risk_Score]] &gt;= 0.8, "Critical",
   IF(Inventory[[#This Row],[Stockout_Risk_Score]] &gt;= 0.6, "High",
      IF(Inventory[[#This Row],[Stockout_Risk_Score]] &gt;= 0.3, "Medium", "Low")
   )
)</f>
        <v>High</v>
      </c>
      <c r="R3234">
        <f>Inventory[[#This Row],[Lead_Time_Days]]*0.8</f>
        <v>9.6000000000000014</v>
      </c>
      <c r="S3234">
        <f>MAX(0,Inventory[[#This Row],[Daily_Demand]]*Inventory[[#This Row],[Adj_Lead_Time]]+Inventory[[#This Row],[Safety_Stock]]-Inventory[[#This Row],[Current_Inventory]])</f>
        <v>291.20000000000005</v>
      </c>
    </row>
    <row r="3235" spans="1:19" x14ac:dyDescent="0.25">
      <c r="A3235">
        <v>3234</v>
      </c>
      <c r="B3235" t="s">
        <v>3256</v>
      </c>
      <c r="C3235" s="4" t="s">
        <v>21</v>
      </c>
      <c r="D3235" t="s">
        <v>18</v>
      </c>
      <c r="E3235" s="4">
        <v>139</v>
      </c>
      <c r="F3235" s="4">
        <v>9</v>
      </c>
      <c r="G3235" s="4">
        <v>622</v>
      </c>
      <c r="H3235" s="4">
        <v>160</v>
      </c>
      <c r="I3235" s="4">
        <v>355</v>
      </c>
      <c r="J3235" s="6">
        <v>382.97</v>
      </c>
      <c r="K3235" s="4">
        <v>0.29299999999999998</v>
      </c>
      <c r="L3235" s="4" t="s">
        <v>27</v>
      </c>
      <c r="M3235" s="4">
        <f>Inventory[[#This Row],[Daily_Demand]]*Inventory[[#This Row],[Lead_Time_Days]]</f>
        <v>1251</v>
      </c>
      <c r="N3235" s="4">
        <f>MAX(0, Inventory[[#This Row],[Demand_Duration_Lead_time]]+Inventory[[#This Row],[Safety_Stock]]-Inventory[[#This Row],[Current_Inventory]])</f>
        <v>789</v>
      </c>
      <c r="O32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35" s="8">
        <f>Inventory[[#This Row],[Current_Inventory]]*Inventory[[#This Row],[Unit_Cost]]</f>
        <v>238207.34000000003</v>
      </c>
      <c r="Q3235" t="str">
        <f>IF(Inventory[[#This Row],[Stockout_Risk_Score]] &gt;= 0.8, "Critical",
   IF(Inventory[[#This Row],[Stockout_Risk_Score]] &gt;= 0.6, "High",
      IF(Inventory[[#This Row],[Stockout_Risk_Score]] &gt;= 0.3, "Medium", "Low")
   )
)</f>
        <v>Low</v>
      </c>
      <c r="R3235">
        <f>Inventory[[#This Row],[Lead_Time_Days]]*0.8</f>
        <v>7.2</v>
      </c>
      <c r="S3235">
        <f>MAX(0,Inventory[[#This Row],[Daily_Demand]]*Inventory[[#This Row],[Adj_Lead_Time]]+Inventory[[#This Row],[Safety_Stock]]-Inventory[[#This Row],[Current_Inventory]])</f>
        <v>538.80000000000018</v>
      </c>
    </row>
    <row r="3236" spans="1:19" x14ac:dyDescent="0.25">
      <c r="A3236">
        <v>3235</v>
      </c>
      <c r="B3236" t="s">
        <v>3257</v>
      </c>
      <c r="C3236" s="4" t="s">
        <v>21</v>
      </c>
      <c r="D3236" t="s">
        <v>18</v>
      </c>
      <c r="E3236" s="4">
        <v>80</v>
      </c>
      <c r="F3236" s="4">
        <v>11</v>
      </c>
      <c r="G3236" s="4">
        <v>359</v>
      </c>
      <c r="H3236" s="4">
        <v>78</v>
      </c>
      <c r="I3236" s="4">
        <v>124</v>
      </c>
      <c r="J3236" s="6">
        <v>100.08</v>
      </c>
      <c r="K3236" s="4">
        <v>0.93700000000000006</v>
      </c>
      <c r="L3236" s="4" t="s">
        <v>15</v>
      </c>
      <c r="M3236" s="4">
        <f>Inventory[[#This Row],[Daily_Demand]]*Inventory[[#This Row],[Lead_Time_Days]]</f>
        <v>880</v>
      </c>
      <c r="N3236" s="4">
        <f>MAX(0, Inventory[[#This Row],[Demand_Duration_Lead_time]]+Inventory[[#This Row],[Safety_Stock]]-Inventory[[#This Row],[Current_Inventory]])</f>
        <v>599</v>
      </c>
      <c r="O32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36" s="8">
        <f>Inventory[[#This Row],[Current_Inventory]]*Inventory[[#This Row],[Unit_Cost]]</f>
        <v>35928.720000000001</v>
      </c>
      <c r="Q3236" t="str">
        <f>IF(Inventory[[#This Row],[Stockout_Risk_Score]] &gt;= 0.8, "Critical",
   IF(Inventory[[#This Row],[Stockout_Risk_Score]] &gt;= 0.6, "High",
      IF(Inventory[[#This Row],[Stockout_Risk_Score]] &gt;= 0.3, "Medium", "Low")
   )
)</f>
        <v>Critical</v>
      </c>
      <c r="R3236">
        <f>Inventory[[#This Row],[Lead_Time_Days]]*0.8</f>
        <v>8.8000000000000007</v>
      </c>
      <c r="S3236">
        <f>MAX(0,Inventory[[#This Row],[Daily_Demand]]*Inventory[[#This Row],[Adj_Lead_Time]]+Inventory[[#This Row],[Safety_Stock]]-Inventory[[#This Row],[Current_Inventory]])</f>
        <v>423</v>
      </c>
    </row>
    <row r="3237" spans="1:19" x14ac:dyDescent="0.25">
      <c r="A3237">
        <v>3236</v>
      </c>
      <c r="B3237" t="s">
        <v>3258</v>
      </c>
      <c r="C3237" s="4" t="s">
        <v>26</v>
      </c>
      <c r="D3237" t="s">
        <v>14</v>
      </c>
      <c r="E3237" s="4">
        <v>14</v>
      </c>
      <c r="F3237" s="4">
        <v>8</v>
      </c>
      <c r="G3237" s="4">
        <v>300</v>
      </c>
      <c r="H3237" s="4">
        <v>36</v>
      </c>
      <c r="I3237" s="4">
        <v>187</v>
      </c>
      <c r="J3237" s="6">
        <v>556.86</v>
      </c>
      <c r="K3237" s="4">
        <v>0.79500000000000004</v>
      </c>
      <c r="L3237" s="4" t="s">
        <v>15</v>
      </c>
      <c r="M3237" s="4">
        <f>Inventory[[#This Row],[Daily_Demand]]*Inventory[[#This Row],[Lead_Time_Days]]</f>
        <v>112</v>
      </c>
      <c r="N3237" s="4">
        <f>MAX(0, Inventory[[#This Row],[Demand_Duration_Lead_time]]+Inventory[[#This Row],[Safety_Stock]]-Inventory[[#This Row],[Current_Inventory]])</f>
        <v>0</v>
      </c>
      <c r="O32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237" s="8">
        <f>Inventory[[#This Row],[Current_Inventory]]*Inventory[[#This Row],[Unit_Cost]]</f>
        <v>167058</v>
      </c>
      <c r="Q3237" t="str">
        <f>IF(Inventory[[#This Row],[Stockout_Risk_Score]] &gt;= 0.8, "Critical",
   IF(Inventory[[#This Row],[Stockout_Risk_Score]] &gt;= 0.6, "High",
      IF(Inventory[[#This Row],[Stockout_Risk_Score]] &gt;= 0.3, "Medium", "Low")
   )
)</f>
        <v>High</v>
      </c>
      <c r="R3237">
        <f>Inventory[[#This Row],[Lead_Time_Days]]*0.8</f>
        <v>6.4</v>
      </c>
      <c r="S3237">
        <f>MAX(0,Inventory[[#This Row],[Daily_Demand]]*Inventory[[#This Row],[Adj_Lead_Time]]+Inventory[[#This Row],[Safety_Stock]]-Inventory[[#This Row],[Current_Inventory]])</f>
        <v>0</v>
      </c>
    </row>
    <row r="3238" spans="1:19" x14ac:dyDescent="0.25">
      <c r="A3238">
        <v>3237</v>
      </c>
      <c r="B3238" t="s">
        <v>3259</v>
      </c>
      <c r="C3238" s="4" t="s">
        <v>41</v>
      </c>
      <c r="D3238" t="s">
        <v>18</v>
      </c>
      <c r="E3238" s="4">
        <v>73</v>
      </c>
      <c r="F3238" s="4">
        <v>8</v>
      </c>
      <c r="G3238" s="4">
        <v>510</v>
      </c>
      <c r="H3238" s="4">
        <v>125</v>
      </c>
      <c r="I3238" s="4">
        <v>90</v>
      </c>
      <c r="J3238" s="6">
        <v>1835.76</v>
      </c>
      <c r="K3238" s="4">
        <v>0.65</v>
      </c>
      <c r="L3238" s="4" t="s">
        <v>15</v>
      </c>
      <c r="M3238" s="4">
        <f>Inventory[[#This Row],[Daily_Demand]]*Inventory[[#This Row],[Lead_Time_Days]]</f>
        <v>584</v>
      </c>
      <c r="N3238" s="4">
        <f>MAX(0, Inventory[[#This Row],[Demand_Duration_Lead_time]]+Inventory[[#This Row],[Safety_Stock]]-Inventory[[#This Row],[Current_Inventory]])</f>
        <v>199</v>
      </c>
      <c r="O32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38" s="8">
        <f>Inventory[[#This Row],[Current_Inventory]]*Inventory[[#This Row],[Unit_Cost]]</f>
        <v>936237.6</v>
      </c>
      <c r="Q3238" t="str">
        <f>IF(Inventory[[#This Row],[Stockout_Risk_Score]] &gt;= 0.8, "Critical",
   IF(Inventory[[#This Row],[Stockout_Risk_Score]] &gt;= 0.6, "High",
      IF(Inventory[[#This Row],[Stockout_Risk_Score]] &gt;= 0.3, "Medium", "Low")
   )
)</f>
        <v>High</v>
      </c>
      <c r="R3238">
        <f>Inventory[[#This Row],[Lead_Time_Days]]*0.8</f>
        <v>6.4</v>
      </c>
      <c r="S3238">
        <f>MAX(0,Inventory[[#This Row],[Daily_Demand]]*Inventory[[#This Row],[Adj_Lead_Time]]+Inventory[[#This Row],[Safety_Stock]]-Inventory[[#This Row],[Current_Inventory]])</f>
        <v>82.200000000000045</v>
      </c>
    </row>
    <row r="3239" spans="1:19" x14ac:dyDescent="0.25">
      <c r="A3239">
        <v>3238</v>
      </c>
      <c r="B3239" t="s">
        <v>3260</v>
      </c>
      <c r="C3239" s="4" t="s">
        <v>26</v>
      </c>
      <c r="D3239" t="s">
        <v>14</v>
      </c>
      <c r="E3239" s="4">
        <v>89</v>
      </c>
      <c r="F3239" s="4">
        <v>12</v>
      </c>
      <c r="G3239" s="4">
        <v>38</v>
      </c>
      <c r="H3239" s="4">
        <v>151</v>
      </c>
      <c r="I3239" s="4">
        <v>352</v>
      </c>
      <c r="J3239" s="6">
        <v>1352.86</v>
      </c>
      <c r="K3239" s="4">
        <v>0.28499999999999998</v>
      </c>
      <c r="L3239" s="4" t="s">
        <v>19</v>
      </c>
      <c r="M3239" s="4">
        <f>Inventory[[#This Row],[Daily_Demand]]*Inventory[[#This Row],[Lead_Time_Days]]</f>
        <v>1068</v>
      </c>
      <c r="N3239" s="4">
        <f>MAX(0, Inventory[[#This Row],[Demand_Duration_Lead_time]]+Inventory[[#This Row],[Safety_Stock]]-Inventory[[#This Row],[Current_Inventory]])</f>
        <v>1181</v>
      </c>
      <c r="O32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39" s="8">
        <f>Inventory[[#This Row],[Current_Inventory]]*Inventory[[#This Row],[Unit_Cost]]</f>
        <v>51408.679999999993</v>
      </c>
      <c r="Q3239" t="str">
        <f>IF(Inventory[[#This Row],[Stockout_Risk_Score]] &gt;= 0.8, "Critical",
   IF(Inventory[[#This Row],[Stockout_Risk_Score]] &gt;= 0.6, "High",
      IF(Inventory[[#This Row],[Stockout_Risk_Score]] &gt;= 0.3, "Medium", "Low")
   )
)</f>
        <v>Low</v>
      </c>
      <c r="R3239">
        <f>Inventory[[#This Row],[Lead_Time_Days]]*0.8</f>
        <v>9.6000000000000014</v>
      </c>
      <c r="S3239">
        <f>MAX(0,Inventory[[#This Row],[Daily_Demand]]*Inventory[[#This Row],[Adj_Lead_Time]]+Inventory[[#This Row],[Safety_Stock]]-Inventory[[#This Row],[Current_Inventory]])</f>
        <v>967.40000000000009</v>
      </c>
    </row>
    <row r="3240" spans="1:19" x14ac:dyDescent="0.25">
      <c r="A3240">
        <v>3239</v>
      </c>
      <c r="B3240" t="s">
        <v>3261</v>
      </c>
      <c r="C3240" s="4" t="s">
        <v>26</v>
      </c>
      <c r="D3240" t="s">
        <v>14</v>
      </c>
      <c r="E3240" s="4">
        <v>135</v>
      </c>
      <c r="F3240" s="4">
        <v>7</v>
      </c>
      <c r="G3240" s="4">
        <v>194</v>
      </c>
      <c r="H3240" s="4">
        <v>50</v>
      </c>
      <c r="I3240" s="4">
        <v>383</v>
      </c>
      <c r="J3240" s="6">
        <v>1842.96</v>
      </c>
      <c r="K3240" s="4">
        <v>0.70099999999999996</v>
      </c>
      <c r="L3240" s="4" t="s">
        <v>19</v>
      </c>
      <c r="M3240" s="4">
        <f>Inventory[[#This Row],[Daily_Demand]]*Inventory[[#This Row],[Lead_Time_Days]]</f>
        <v>945</v>
      </c>
      <c r="N3240" s="4">
        <f>MAX(0, Inventory[[#This Row],[Demand_Duration_Lead_time]]+Inventory[[#This Row],[Safety_Stock]]-Inventory[[#This Row],[Current_Inventory]])</f>
        <v>801</v>
      </c>
      <c r="O32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40" s="8">
        <f>Inventory[[#This Row],[Current_Inventory]]*Inventory[[#This Row],[Unit_Cost]]</f>
        <v>357534.24</v>
      </c>
      <c r="Q3240" t="str">
        <f>IF(Inventory[[#This Row],[Stockout_Risk_Score]] &gt;= 0.8, "Critical",
   IF(Inventory[[#This Row],[Stockout_Risk_Score]] &gt;= 0.6, "High",
      IF(Inventory[[#This Row],[Stockout_Risk_Score]] &gt;= 0.3, "Medium", "Low")
   )
)</f>
        <v>High</v>
      </c>
      <c r="R3240">
        <f>Inventory[[#This Row],[Lead_Time_Days]]*0.8</f>
        <v>5.6000000000000005</v>
      </c>
      <c r="S3240">
        <f>MAX(0,Inventory[[#This Row],[Daily_Demand]]*Inventory[[#This Row],[Adj_Lead_Time]]+Inventory[[#This Row],[Safety_Stock]]-Inventory[[#This Row],[Current_Inventory]])</f>
        <v>612.00000000000011</v>
      </c>
    </row>
    <row r="3241" spans="1:19" x14ac:dyDescent="0.25">
      <c r="A3241">
        <v>3240</v>
      </c>
      <c r="B3241" t="s">
        <v>3262</v>
      </c>
      <c r="C3241" s="4" t="s">
        <v>13</v>
      </c>
      <c r="D3241" t="s">
        <v>18</v>
      </c>
      <c r="E3241" s="4">
        <v>87</v>
      </c>
      <c r="F3241" s="4">
        <v>13</v>
      </c>
      <c r="G3241" s="4">
        <v>488</v>
      </c>
      <c r="H3241" s="4">
        <v>115</v>
      </c>
      <c r="I3241" s="4">
        <v>358</v>
      </c>
      <c r="J3241" s="6">
        <v>919.99</v>
      </c>
      <c r="K3241" s="4">
        <v>0.28899999999999998</v>
      </c>
      <c r="L3241" s="4" t="s">
        <v>15</v>
      </c>
      <c r="M3241" s="4">
        <f>Inventory[[#This Row],[Daily_Demand]]*Inventory[[#This Row],[Lead_Time_Days]]</f>
        <v>1131</v>
      </c>
      <c r="N3241" s="4">
        <f>MAX(0, Inventory[[#This Row],[Demand_Duration_Lead_time]]+Inventory[[#This Row],[Safety_Stock]]-Inventory[[#This Row],[Current_Inventory]])</f>
        <v>758</v>
      </c>
      <c r="O32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41" s="8">
        <f>Inventory[[#This Row],[Current_Inventory]]*Inventory[[#This Row],[Unit_Cost]]</f>
        <v>448955.12</v>
      </c>
      <c r="Q3241" t="str">
        <f>IF(Inventory[[#This Row],[Stockout_Risk_Score]] &gt;= 0.8, "Critical",
   IF(Inventory[[#This Row],[Stockout_Risk_Score]] &gt;= 0.6, "High",
      IF(Inventory[[#This Row],[Stockout_Risk_Score]] &gt;= 0.3, "Medium", "Low")
   )
)</f>
        <v>Low</v>
      </c>
      <c r="R3241">
        <f>Inventory[[#This Row],[Lead_Time_Days]]*0.8</f>
        <v>10.4</v>
      </c>
      <c r="S3241">
        <f>MAX(0,Inventory[[#This Row],[Daily_Demand]]*Inventory[[#This Row],[Adj_Lead_Time]]+Inventory[[#This Row],[Safety_Stock]]-Inventory[[#This Row],[Current_Inventory]])</f>
        <v>531.80000000000007</v>
      </c>
    </row>
    <row r="3242" spans="1:19" x14ac:dyDescent="0.25">
      <c r="A3242">
        <v>3241</v>
      </c>
      <c r="B3242" t="s">
        <v>3263</v>
      </c>
      <c r="C3242" s="4" t="s">
        <v>13</v>
      </c>
      <c r="D3242" t="s">
        <v>14</v>
      </c>
      <c r="E3242" s="4">
        <v>113</v>
      </c>
      <c r="F3242" s="4">
        <v>5</v>
      </c>
      <c r="G3242" s="4">
        <v>637</v>
      </c>
      <c r="H3242" s="4">
        <v>83</v>
      </c>
      <c r="I3242" s="4">
        <v>65</v>
      </c>
      <c r="J3242" s="6">
        <v>1876.42</v>
      </c>
      <c r="K3242" s="4">
        <v>3.7999999999999999E-2</v>
      </c>
      <c r="L3242" s="4" t="s">
        <v>15</v>
      </c>
      <c r="M3242" s="4">
        <f>Inventory[[#This Row],[Daily_Demand]]*Inventory[[#This Row],[Lead_Time_Days]]</f>
        <v>565</v>
      </c>
      <c r="N3242" s="4">
        <f>MAX(0, Inventory[[#This Row],[Demand_Duration_Lead_time]]+Inventory[[#This Row],[Safety_Stock]]-Inventory[[#This Row],[Current_Inventory]])</f>
        <v>11</v>
      </c>
      <c r="O32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42" s="8">
        <f>Inventory[[#This Row],[Current_Inventory]]*Inventory[[#This Row],[Unit_Cost]]</f>
        <v>1195279.54</v>
      </c>
      <c r="Q3242" t="str">
        <f>IF(Inventory[[#This Row],[Stockout_Risk_Score]] &gt;= 0.8, "Critical",
   IF(Inventory[[#This Row],[Stockout_Risk_Score]] &gt;= 0.6, "High",
      IF(Inventory[[#This Row],[Stockout_Risk_Score]] &gt;= 0.3, "Medium", "Low")
   )
)</f>
        <v>Low</v>
      </c>
      <c r="R3242">
        <f>Inventory[[#This Row],[Lead_Time_Days]]*0.8</f>
        <v>4</v>
      </c>
      <c r="S3242">
        <f>MAX(0,Inventory[[#This Row],[Daily_Demand]]*Inventory[[#This Row],[Adj_Lead_Time]]+Inventory[[#This Row],[Safety_Stock]]-Inventory[[#This Row],[Current_Inventory]])</f>
        <v>0</v>
      </c>
    </row>
    <row r="3243" spans="1:19" x14ac:dyDescent="0.25">
      <c r="A3243">
        <v>3242</v>
      </c>
      <c r="B3243" t="s">
        <v>3264</v>
      </c>
      <c r="C3243" s="4" t="s">
        <v>26</v>
      </c>
      <c r="D3243" t="s">
        <v>22</v>
      </c>
      <c r="E3243" s="4">
        <v>48</v>
      </c>
      <c r="F3243" s="4">
        <v>12</v>
      </c>
      <c r="G3243" s="4">
        <v>779</v>
      </c>
      <c r="H3243" s="4">
        <v>69</v>
      </c>
      <c r="I3243" s="4">
        <v>238</v>
      </c>
      <c r="J3243" s="6">
        <v>952.77</v>
      </c>
      <c r="K3243" s="4">
        <v>0.50800000000000001</v>
      </c>
      <c r="L3243" s="4" t="s">
        <v>15</v>
      </c>
      <c r="M3243" s="4">
        <f>Inventory[[#This Row],[Daily_Demand]]*Inventory[[#This Row],[Lead_Time_Days]]</f>
        <v>576</v>
      </c>
      <c r="N3243" s="4">
        <f>MAX(0, Inventory[[#This Row],[Demand_Duration_Lead_time]]+Inventory[[#This Row],[Safety_Stock]]-Inventory[[#This Row],[Current_Inventory]])</f>
        <v>0</v>
      </c>
      <c r="O32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43" s="8">
        <f>Inventory[[#This Row],[Current_Inventory]]*Inventory[[#This Row],[Unit_Cost]]</f>
        <v>742207.83</v>
      </c>
      <c r="Q3243" t="str">
        <f>IF(Inventory[[#This Row],[Stockout_Risk_Score]] &gt;= 0.8, "Critical",
   IF(Inventory[[#This Row],[Stockout_Risk_Score]] &gt;= 0.6, "High",
      IF(Inventory[[#This Row],[Stockout_Risk_Score]] &gt;= 0.3, "Medium", "Low")
   )
)</f>
        <v>Medium</v>
      </c>
      <c r="R3243">
        <f>Inventory[[#This Row],[Lead_Time_Days]]*0.8</f>
        <v>9.6000000000000014</v>
      </c>
      <c r="S3243">
        <f>MAX(0,Inventory[[#This Row],[Daily_Demand]]*Inventory[[#This Row],[Adj_Lead_Time]]+Inventory[[#This Row],[Safety_Stock]]-Inventory[[#This Row],[Current_Inventory]])</f>
        <v>0</v>
      </c>
    </row>
    <row r="3244" spans="1:19" x14ac:dyDescent="0.25">
      <c r="A3244">
        <v>3243</v>
      </c>
      <c r="B3244" t="s">
        <v>3265</v>
      </c>
      <c r="C3244" s="4" t="s">
        <v>26</v>
      </c>
      <c r="D3244" t="s">
        <v>14</v>
      </c>
      <c r="E3244" s="4">
        <v>146</v>
      </c>
      <c r="F3244" s="4">
        <v>9</v>
      </c>
      <c r="G3244" s="4">
        <v>161</v>
      </c>
      <c r="H3244" s="4">
        <v>131</v>
      </c>
      <c r="I3244" s="4">
        <v>77</v>
      </c>
      <c r="J3244" s="6">
        <v>448.3</v>
      </c>
      <c r="K3244" s="4">
        <v>0.48899999999999999</v>
      </c>
      <c r="L3244" s="4" t="s">
        <v>19</v>
      </c>
      <c r="M3244" s="4">
        <f>Inventory[[#This Row],[Daily_Demand]]*Inventory[[#This Row],[Lead_Time_Days]]</f>
        <v>1314</v>
      </c>
      <c r="N3244" s="4">
        <f>MAX(0, Inventory[[#This Row],[Demand_Duration_Lead_time]]+Inventory[[#This Row],[Safety_Stock]]-Inventory[[#This Row],[Current_Inventory]])</f>
        <v>1284</v>
      </c>
      <c r="O32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44" s="8">
        <f>Inventory[[#This Row],[Current_Inventory]]*Inventory[[#This Row],[Unit_Cost]]</f>
        <v>72176.3</v>
      </c>
      <c r="Q3244" t="str">
        <f>IF(Inventory[[#This Row],[Stockout_Risk_Score]] &gt;= 0.8, "Critical",
   IF(Inventory[[#This Row],[Stockout_Risk_Score]] &gt;= 0.6, "High",
      IF(Inventory[[#This Row],[Stockout_Risk_Score]] &gt;= 0.3, "Medium", "Low")
   )
)</f>
        <v>Medium</v>
      </c>
      <c r="R3244">
        <f>Inventory[[#This Row],[Lead_Time_Days]]*0.8</f>
        <v>7.2</v>
      </c>
      <c r="S3244">
        <f>MAX(0,Inventory[[#This Row],[Daily_Demand]]*Inventory[[#This Row],[Adj_Lead_Time]]+Inventory[[#This Row],[Safety_Stock]]-Inventory[[#This Row],[Current_Inventory]])</f>
        <v>1021.2</v>
      </c>
    </row>
    <row r="3245" spans="1:19" x14ac:dyDescent="0.25">
      <c r="A3245">
        <v>3244</v>
      </c>
      <c r="B3245" t="s">
        <v>3266</v>
      </c>
      <c r="C3245" s="4" t="s">
        <v>26</v>
      </c>
      <c r="D3245" t="s">
        <v>14</v>
      </c>
      <c r="E3245" s="4">
        <v>136</v>
      </c>
      <c r="F3245" s="4">
        <v>3</v>
      </c>
      <c r="G3245" s="4">
        <v>482</v>
      </c>
      <c r="H3245" s="4">
        <v>212</v>
      </c>
      <c r="I3245" s="4">
        <v>212</v>
      </c>
      <c r="J3245" s="6">
        <v>345.22</v>
      </c>
      <c r="K3245" s="4">
        <v>0.76300000000000001</v>
      </c>
      <c r="L3245" s="4" t="s">
        <v>15</v>
      </c>
      <c r="M3245" s="4">
        <f>Inventory[[#This Row],[Daily_Demand]]*Inventory[[#This Row],[Lead_Time_Days]]</f>
        <v>408</v>
      </c>
      <c r="N3245" s="4">
        <f>MAX(0, Inventory[[#This Row],[Demand_Duration_Lead_time]]+Inventory[[#This Row],[Safety_Stock]]-Inventory[[#This Row],[Current_Inventory]])</f>
        <v>138</v>
      </c>
      <c r="O32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45" s="8">
        <f>Inventory[[#This Row],[Current_Inventory]]*Inventory[[#This Row],[Unit_Cost]]</f>
        <v>166396.04</v>
      </c>
      <c r="Q3245" t="str">
        <f>IF(Inventory[[#This Row],[Stockout_Risk_Score]] &gt;= 0.8, "Critical",
   IF(Inventory[[#This Row],[Stockout_Risk_Score]] &gt;= 0.6, "High",
      IF(Inventory[[#This Row],[Stockout_Risk_Score]] &gt;= 0.3, "Medium", "Low")
   )
)</f>
        <v>High</v>
      </c>
      <c r="R3245">
        <f>Inventory[[#This Row],[Lead_Time_Days]]*0.8</f>
        <v>2.4000000000000004</v>
      </c>
      <c r="S3245">
        <f>MAX(0,Inventory[[#This Row],[Daily_Demand]]*Inventory[[#This Row],[Adj_Lead_Time]]+Inventory[[#This Row],[Safety_Stock]]-Inventory[[#This Row],[Current_Inventory]])</f>
        <v>56.400000000000091</v>
      </c>
    </row>
    <row r="3246" spans="1:19" x14ac:dyDescent="0.25">
      <c r="A3246">
        <v>3245</v>
      </c>
      <c r="B3246" t="s">
        <v>3267</v>
      </c>
      <c r="C3246" s="4" t="s">
        <v>17</v>
      </c>
      <c r="D3246" t="s">
        <v>18</v>
      </c>
      <c r="E3246" s="4">
        <v>22</v>
      </c>
      <c r="F3246" s="4">
        <v>8</v>
      </c>
      <c r="G3246" s="4">
        <v>317</v>
      </c>
      <c r="H3246" s="4">
        <v>20</v>
      </c>
      <c r="I3246" s="4">
        <v>366</v>
      </c>
      <c r="J3246" s="6">
        <v>1987.93</v>
      </c>
      <c r="K3246" s="4">
        <v>0.86599999999999999</v>
      </c>
      <c r="L3246" s="4" t="s">
        <v>15</v>
      </c>
      <c r="M3246" s="4">
        <f>Inventory[[#This Row],[Daily_Demand]]*Inventory[[#This Row],[Lead_Time_Days]]</f>
        <v>176</v>
      </c>
      <c r="N3246" s="4">
        <f>MAX(0, Inventory[[#This Row],[Demand_Duration_Lead_time]]+Inventory[[#This Row],[Safety_Stock]]-Inventory[[#This Row],[Current_Inventory]])</f>
        <v>0</v>
      </c>
      <c r="O32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46" s="8">
        <f>Inventory[[#This Row],[Current_Inventory]]*Inventory[[#This Row],[Unit_Cost]]</f>
        <v>630173.81000000006</v>
      </c>
      <c r="Q3246" t="str">
        <f>IF(Inventory[[#This Row],[Stockout_Risk_Score]] &gt;= 0.8, "Critical",
   IF(Inventory[[#This Row],[Stockout_Risk_Score]] &gt;= 0.6, "High",
      IF(Inventory[[#This Row],[Stockout_Risk_Score]] &gt;= 0.3, "Medium", "Low")
   )
)</f>
        <v>Critical</v>
      </c>
      <c r="R3246">
        <f>Inventory[[#This Row],[Lead_Time_Days]]*0.8</f>
        <v>6.4</v>
      </c>
      <c r="S3246">
        <f>MAX(0,Inventory[[#This Row],[Daily_Demand]]*Inventory[[#This Row],[Adj_Lead_Time]]+Inventory[[#This Row],[Safety_Stock]]-Inventory[[#This Row],[Current_Inventory]])</f>
        <v>0</v>
      </c>
    </row>
    <row r="3247" spans="1:19" x14ac:dyDescent="0.25">
      <c r="A3247">
        <v>3246</v>
      </c>
      <c r="B3247" t="s">
        <v>3268</v>
      </c>
      <c r="C3247" s="4" t="s">
        <v>13</v>
      </c>
      <c r="D3247" t="s">
        <v>18</v>
      </c>
      <c r="E3247" s="4">
        <v>97</v>
      </c>
      <c r="F3247" s="4">
        <v>4</v>
      </c>
      <c r="G3247" s="4">
        <v>489</v>
      </c>
      <c r="H3247" s="4">
        <v>156</v>
      </c>
      <c r="I3247" s="4">
        <v>104</v>
      </c>
      <c r="J3247" s="6">
        <v>701.03</v>
      </c>
      <c r="K3247" s="4">
        <v>0.35399999999999998</v>
      </c>
      <c r="L3247" s="4" t="s">
        <v>15</v>
      </c>
      <c r="M3247" s="4">
        <f>Inventory[[#This Row],[Daily_Demand]]*Inventory[[#This Row],[Lead_Time_Days]]</f>
        <v>388</v>
      </c>
      <c r="N3247" s="4">
        <f>MAX(0, Inventory[[#This Row],[Demand_Duration_Lead_time]]+Inventory[[#This Row],[Safety_Stock]]-Inventory[[#This Row],[Current_Inventory]])</f>
        <v>55</v>
      </c>
      <c r="O32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47" s="8">
        <f>Inventory[[#This Row],[Current_Inventory]]*Inventory[[#This Row],[Unit_Cost]]</f>
        <v>342803.67</v>
      </c>
      <c r="Q3247" t="str">
        <f>IF(Inventory[[#This Row],[Stockout_Risk_Score]] &gt;= 0.8, "Critical",
   IF(Inventory[[#This Row],[Stockout_Risk_Score]] &gt;= 0.6, "High",
      IF(Inventory[[#This Row],[Stockout_Risk_Score]] &gt;= 0.3, "Medium", "Low")
   )
)</f>
        <v>Medium</v>
      </c>
      <c r="R3247">
        <f>Inventory[[#This Row],[Lead_Time_Days]]*0.8</f>
        <v>3.2</v>
      </c>
      <c r="S3247">
        <f>MAX(0,Inventory[[#This Row],[Daily_Demand]]*Inventory[[#This Row],[Adj_Lead_Time]]+Inventory[[#This Row],[Safety_Stock]]-Inventory[[#This Row],[Current_Inventory]])</f>
        <v>0</v>
      </c>
    </row>
    <row r="3248" spans="1:19" x14ac:dyDescent="0.25">
      <c r="A3248">
        <v>3247</v>
      </c>
      <c r="B3248" t="s">
        <v>3269</v>
      </c>
      <c r="C3248" s="4" t="s">
        <v>26</v>
      </c>
      <c r="D3248" t="s">
        <v>14</v>
      </c>
      <c r="E3248" s="4">
        <v>184</v>
      </c>
      <c r="F3248" s="4">
        <v>4</v>
      </c>
      <c r="G3248" s="4">
        <v>724</v>
      </c>
      <c r="H3248" s="4">
        <v>225</v>
      </c>
      <c r="I3248" s="4">
        <v>323</v>
      </c>
      <c r="J3248" s="6">
        <v>362.1</v>
      </c>
      <c r="K3248" s="4">
        <v>0.44900000000000001</v>
      </c>
      <c r="L3248" s="4" t="s">
        <v>15</v>
      </c>
      <c r="M3248" s="4">
        <f>Inventory[[#This Row],[Daily_Demand]]*Inventory[[#This Row],[Lead_Time_Days]]</f>
        <v>736</v>
      </c>
      <c r="N3248" s="4">
        <f>MAX(0, Inventory[[#This Row],[Demand_Duration_Lead_time]]+Inventory[[#This Row],[Safety_Stock]]-Inventory[[#This Row],[Current_Inventory]])</f>
        <v>237</v>
      </c>
      <c r="O32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48" s="8">
        <f>Inventory[[#This Row],[Current_Inventory]]*Inventory[[#This Row],[Unit_Cost]]</f>
        <v>262160.40000000002</v>
      </c>
      <c r="Q3248" t="str">
        <f>IF(Inventory[[#This Row],[Stockout_Risk_Score]] &gt;= 0.8, "Critical",
   IF(Inventory[[#This Row],[Stockout_Risk_Score]] &gt;= 0.6, "High",
      IF(Inventory[[#This Row],[Stockout_Risk_Score]] &gt;= 0.3, "Medium", "Low")
   )
)</f>
        <v>Medium</v>
      </c>
      <c r="R3248">
        <f>Inventory[[#This Row],[Lead_Time_Days]]*0.8</f>
        <v>3.2</v>
      </c>
      <c r="S3248">
        <f>MAX(0,Inventory[[#This Row],[Daily_Demand]]*Inventory[[#This Row],[Adj_Lead_Time]]+Inventory[[#This Row],[Safety_Stock]]-Inventory[[#This Row],[Current_Inventory]])</f>
        <v>89.800000000000068</v>
      </c>
    </row>
    <row r="3249" spans="1:19" x14ac:dyDescent="0.25">
      <c r="A3249">
        <v>3248</v>
      </c>
      <c r="B3249" t="s">
        <v>3270</v>
      </c>
      <c r="C3249" s="4" t="s">
        <v>21</v>
      </c>
      <c r="D3249" t="s">
        <v>18</v>
      </c>
      <c r="E3249" s="4">
        <v>42</v>
      </c>
      <c r="F3249" s="4">
        <v>8</v>
      </c>
      <c r="G3249" s="4">
        <v>392</v>
      </c>
      <c r="H3249" s="4">
        <v>23</v>
      </c>
      <c r="I3249" s="4">
        <v>354</v>
      </c>
      <c r="J3249" s="6">
        <v>66.400000000000006</v>
      </c>
      <c r="K3249" s="4">
        <v>0.47</v>
      </c>
      <c r="L3249" s="4" t="s">
        <v>19</v>
      </c>
      <c r="M3249" s="4">
        <f>Inventory[[#This Row],[Daily_Demand]]*Inventory[[#This Row],[Lead_Time_Days]]</f>
        <v>336</v>
      </c>
      <c r="N3249" s="4">
        <f>MAX(0, Inventory[[#This Row],[Demand_Duration_Lead_time]]+Inventory[[#This Row],[Safety_Stock]]-Inventory[[#This Row],[Current_Inventory]])</f>
        <v>0</v>
      </c>
      <c r="O32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49" s="8">
        <f>Inventory[[#This Row],[Current_Inventory]]*Inventory[[#This Row],[Unit_Cost]]</f>
        <v>26028.800000000003</v>
      </c>
      <c r="Q3249" t="str">
        <f>IF(Inventory[[#This Row],[Stockout_Risk_Score]] &gt;= 0.8, "Critical",
   IF(Inventory[[#This Row],[Stockout_Risk_Score]] &gt;= 0.6, "High",
      IF(Inventory[[#This Row],[Stockout_Risk_Score]] &gt;= 0.3, "Medium", "Low")
   )
)</f>
        <v>Medium</v>
      </c>
      <c r="R3249">
        <f>Inventory[[#This Row],[Lead_Time_Days]]*0.8</f>
        <v>6.4</v>
      </c>
      <c r="S3249">
        <f>MAX(0,Inventory[[#This Row],[Daily_Demand]]*Inventory[[#This Row],[Adj_Lead_Time]]+Inventory[[#This Row],[Safety_Stock]]-Inventory[[#This Row],[Current_Inventory]])</f>
        <v>0</v>
      </c>
    </row>
    <row r="3250" spans="1:19" x14ac:dyDescent="0.25">
      <c r="A3250">
        <v>3249</v>
      </c>
      <c r="B3250" t="s">
        <v>3271</v>
      </c>
      <c r="C3250" s="4" t="s">
        <v>21</v>
      </c>
      <c r="D3250" t="s">
        <v>22</v>
      </c>
      <c r="E3250" s="4">
        <v>152</v>
      </c>
      <c r="F3250" s="4">
        <v>13</v>
      </c>
      <c r="G3250" s="4">
        <v>487</v>
      </c>
      <c r="H3250" s="4">
        <v>76</v>
      </c>
      <c r="I3250" s="4">
        <v>151</v>
      </c>
      <c r="J3250" s="6">
        <v>606.86</v>
      </c>
      <c r="K3250" s="4">
        <v>0.32400000000000001</v>
      </c>
      <c r="L3250" s="4" t="s">
        <v>27</v>
      </c>
      <c r="M3250" s="4">
        <f>Inventory[[#This Row],[Daily_Demand]]*Inventory[[#This Row],[Lead_Time_Days]]</f>
        <v>1976</v>
      </c>
      <c r="N3250" s="4">
        <f>MAX(0, Inventory[[#This Row],[Demand_Duration_Lead_time]]+Inventory[[#This Row],[Safety_Stock]]-Inventory[[#This Row],[Current_Inventory]])</f>
        <v>1565</v>
      </c>
      <c r="O32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50" s="8">
        <f>Inventory[[#This Row],[Current_Inventory]]*Inventory[[#This Row],[Unit_Cost]]</f>
        <v>295540.82</v>
      </c>
      <c r="Q3250" t="str">
        <f>IF(Inventory[[#This Row],[Stockout_Risk_Score]] &gt;= 0.8, "Critical",
   IF(Inventory[[#This Row],[Stockout_Risk_Score]] &gt;= 0.6, "High",
      IF(Inventory[[#This Row],[Stockout_Risk_Score]] &gt;= 0.3, "Medium", "Low")
   )
)</f>
        <v>Medium</v>
      </c>
      <c r="R3250">
        <f>Inventory[[#This Row],[Lead_Time_Days]]*0.8</f>
        <v>10.4</v>
      </c>
      <c r="S3250">
        <f>MAX(0,Inventory[[#This Row],[Daily_Demand]]*Inventory[[#This Row],[Adj_Lead_Time]]+Inventory[[#This Row],[Safety_Stock]]-Inventory[[#This Row],[Current_Inventory]])</f>
        <v>1169.8</v>
      </c>
    </row>
    <row r="3251" spans="1:19" x14ac:dyDescent="0.25">
      <c r="A3251">
        <v>3250</v>
      </c>
      <c r="B3251" t="s">
        <v>3272</v>
      </c>
      <c r="C3251" s="4" t="s">
        <v>17</v>
      </c>
      <c r="D3251" t="s">
        <v>22</v>
      </c>
      <c r="E3251" s="4">
        <v>176</v>
      </c>
      <c r="F3251" s="4">
        <v>4</v>
      </c>
      <c r="G3251" s="4">
        <v>457</v>
      </c>
      <c r="H3251" s="4">
        <v>189</v>
      </c>
      <c r="I3251" s="4">
        <v>91</v>
      </c>
      <c r="J3251" s="6">
        <v>1783.78</v>
      </c>
      <c r="K3251" s="4">
        <v>0.74299999999999999</v>
      </c>
      <c r="L3251" s="4" t="s">
        <v>27</v>
      </c>
      <c r="M3251" s="4">
        <f>Inventory[[#This Row],[Daily_Demand]]*Inventory[[#This Row],[Lead_Time_Days]]</f>
        <v>704</v>
      </c>
      <c r="N3251" s="4">
        <f>MAX(0, Inventory[[#This Row],[Demand_Duration_Lead_time]]+Inventory[[#This Row],[Safety_Stock]]-Inventory[[#This Row],[Current_Inventory]])</f>
        <v>436</v>
      </c>
      <c r="O32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51" s="8">
        <f>Inventory[[#This Row],[Current_Inventory]]*Inventory[[#This Row],[Unit_Cost]]</f>
        <v>815187.46</v>
      </c>
      <c r="Q3251" t="str">
        <f>IF(Inventory[[#This Row],[Stockout_Risk_Score]] &gt;= 0.8, "Critical",
   IF(Inventory[[#This Row],[Stockout_Risk_Score]] &gt;= 0.6, "High",
      IF(Inventory[[#This Row],[Stockout_Risk_Score]] &gt;= 0.3, "Medium", "Low")
   )
)</f>
        <v>High</v>
      </c>
      <c r="R3251">
        <f>Inventory[[#This Row],[Lead_Time_Days]]*0.8</f>
        <v>3.2</v>
      </c>
      <c r="S3251">
        <f>MAX(0,Inventory[[#This Row],[Daily_Demand]]*Inventory[[#This Row],[Adj_Lead_Time]]+Inventory[[#This Row],[Safety_Stock]]-Inventory[[#This Row],[Current_Inventory]])</f>
        <v>295.20000000000005</v>
      </c>
    </row>
    <row r="3252" spans="1:19" x14ac:dyDescent="0.25">
      <c r="A3252">
        <v>3251</v>
      </c>
      <c r="B3252" t="s">
        <v>3273</v>
      </c>
      <c r="C3252" s="4" t="s">
        <v>17</v>
      </c>
      <c r="D3252" t="s">
        <v>18</v>
      </c>
      <c r="E3252" s="4">
        <v>55</v>
      </c>
      <c r="F3252" s="4">
        <v>6</v>
      </c>
      <c r="G3252" s="4">
        <v>739</v>
      </c>
      <c r="H3252" s="4">
        <v>251</v>
      </c>
      <c r="I3252" s="4">
        <v>312</v>
      </c>
      <c r="J3252" s="6">
        <v>1091.32</v>
      </c>
      <c r="K3252" s="4">
        <v>0.52200000000000002</v>
      </c>
      <c r="L3252" s="4" t="s">
        <v>15</v>
      </c>
      <c r="M3252" s="4">
        <f>Inventory[[#This Row],[Daily_Demand]]*Inventory[[#This Row],[Lead_Time_Days]]</f>
        <v>330</v>
      </c>
      <c r="N3252" s="4">
        <f>MAX(0, Inventory[[#This Row],[Demand_Duration_Lead_time]]+Inventory[[#This Row],[Safety_Stock]]-Inventory[[#This Row],[Current_Inventory]])</f>
        <v>0</v>
      </c>
      <c r="O32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52" s="8">
        <f>Inventory[[#This Row],[Current_Inventory]]*Inventory[[#This Row],[Unit_Cost]]</f>
        <v>806485.48</v>
      </c>
      <c r="Q3252" t="str">
        <f>IF(Inventory[[#This Row],[Stockout_Risk_Score]] &gt;= 0.8, "Critical",
   IF(Inventory[[#This Row],[Stockout_Risk_Score]] &gt;= 0.6, "High",
      IF(Inventory[[#This Row],[Stockout_Risk_Score]] &gt;= 0.3, "Medium", "Low")
   )
)</f>
        <v>Medium</v>
      </c>
      <c r="R3252">
        <f>Inventory[[#This Row],[Lead_Time_Days]]*0.8</f>
        <v>4.8000000000000007</v>
      </c>
      <c r="S3252">
        <f>MAX(0,Inventory[[#This Row],[Daily_Demand]]*Inventory[[#This Row],[Adj_Lead_Time]]+Inventory[[#This Row],[Safety_Stock]]-Inventory[[#This Row],[Current_Inventory]])</f>
        <v>0</v>
      </c>
    </row>
    <row r="3253" spans="1:19" x14ac:dyDescent="0.25">
      <c r="A3253">
        <v>3252</v>
      </c>
      <c r="B3253" t="s">
        <v>3274</v>
      </c>
      <c r="C3253" s="4" t="s">
        <v>41</v>
      </c>
      <c r="D3253" t="s">
        <v>14</v>
      </c>
      <c r="E3253" s="4">
        <v>23</v>
      </c>
      <c r="F3253" s="4">
        <v>9</v>
      </c>
      <c r="G3253" s="4">
        <v>462</v>
      </c>
      <c r="H3253" s="4">
        <v>169</v>
      </c>
      <c r="I3253" s="4">
        <v>220</v>
      </c>
      <c r="J3253" s="6">
        <v>1283.25</v>
      </c>
      <c r="K3253" s="4">
        <v>0.91400000000000003</v>
      </c>
      <c r="L3253" s="4" t="s">
        <v>27</v>
      </c>
      <c r="M3253" s="4">
        <f>Inventory[[#This Row],[Daily_Demand]]*Inventory[[#This Row],[Lead_Time_Days]]</f>
        <v>207</v>
      </c>
      <c r="N3253" s="4">
        <f>MAX(0, Inventory[[#This Row],[Demand_Duration_Lead_time]]+Inventory[[#This Row],[Safety_Stock]]-Inventory[[#This Row],[Current_Inventory]])</f>
        <v>0</v>
      </c>
      <c r="O32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53" s="8">
        <f>Inventory[[#This Row],[Current_Inventory]]*Inventory[[#This Row],[Unit_Cost]]</f>
        <v>592861.5</v>
      </c>
      <c r="Q3253" t="str">
        <f>IF(Inventory[[#This Row],[Stockout_Risk_Score]] &gt;= 0.8, "Critical",
   IF(Inventory[[#This Row],[Stockout_Risk_Score]] &gt;= 0.6, "High",
      IF(Inventory[[#This Row],[Stockout_Risk_Score]] &gt;= 0.3, "Medium", "Low")
   )
)</f>
        <v>Critical</v>
      </c>
      <c r="R3253">
        <f>Inventory[[#This Row],[Lead_Time_Days]]*0.8</f>
        <v>7.2</v>
      </c>
      <c r="S3253">
        <f>MAX(0,Inventory[[#This Row],[Daily_Demand]]*Inventory[[#This Row],[Adj_Lead_Time]]+Inventory[[#This Row],[Safety_Stock]]-Inventory[[#This Row],[Current_Inventory]])</f>
        <v>0</v>
      </c>
    </row>
    <row r="3254" spans="1:19" x14ac:dyDescent="0.25">
      <c r="A3254">
        <v>3253</v>
      </c>
      <c r="B3254" t="s">
        <v>3275</v>
      </c>
      <c r="C3254" s="4" t="s">
        <v>41</v>
      </c>
      <c r="D3254" t="s">
        <v>22</v>
      </c>
      <c r="E3254" s="4">
        <v>124</v>
      </c>
      <c r="F3254" s="4">
        <v>14</v>
      </c>
      <c r="G3254" s="4">
        <v>475</v>
      </c>
      <c r="H3254" s="4">
        <v>19</v>
      </c>
      <c r="I3254" s="4">
        <v>257</v>
      </c>
      <c r="J3254" s="6">
        <v>1848.66</v>
      </c>
      <c r="K3254" s="4">
        <v>0.65</v>
      </c>
      <c r="L3254" s="4" t="s">
        <v>27</v>
      </c>
      <c r="M3254" s="4">
        <f>Inventory[[#This Row],[Daily_Demand]]*Inventory[[#This Row],[Lead_Time_Days]]</f>
        <v>1736</v>
      </c>
      <c r="N3254" s="4">
        <f>MAX(0, Inventory[[#This Row],[Demand_Duration_Lead_time]]+Inventory[[#This Row],[Safety_Stock]]-Inventory[[#This Row],[Current_Inventory]])</f>
        <v>1280</v>
      </c>
      <c r="O32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54" s="8">
        <f>Inventory[[#This Row],[Current_Inventory]]*Inventory[[#This Row],[Unit_Cost]]</f>
        <v>878113.5</v>
      </c>
      <c r="Q3254" t="str">
        <f>IF(Inventory[[#This Row],[Stockout_Risk_Score]] &gt;= 0.8, "Critical",
   IF(Inventory[[#This Row],[Stockout_Risk_Score]] &gt;= 0.6, "High",
      IF(Inventory[[#This Row],[Stockout_Risk_Score]] &gt;= 0.3, "Medium", "Low")
   )
)</f>
        <v>High</v>
      </c>
      <c r="R3254">
        <f>Inventory[[#This Row],[Lead_Time_Days]]*0.8</f>
        <v>11.200000000000001</v>
      </c>
      <c r="S3254">
        <f>MAX(0,Inventory[[#This Row],[Daily_Demand]]*Inventory[[#This Row],[Adj_Lead_Time]]+Inventory[[#This Row],[Safety_Stock]]-Inventory[[#This Row],[Current_Inventory]])</f>
        <v>932.80000000000018</v>
      </c>
    </row>
    <row r="3255" spans="1:19" x14ac:dyDescent="0.25">
      <c r="A3255">
        <v>3254</v>
      </c>
      <c r="B3255" t="s">
        <v>3276</v>
      </c>
      <c r="C3255" s="4" t="s">
        <v>41</v>
      </c>
      <c r="D3255" t="s">
        <v>22</v>
      </c>
      <c r="E3255" s="4">
        <v>72</v>
      </c>
      <c r="F3255" s="4">
        <v>5</v>
      </c>
      <c r="G3255" s="4">
        <v>267</v>
      </c>
      <c r="H3255" s="4">
        <v>133</v>
      </c>
      <c r="I3255" s="4">
        <v>364</v>
      </c>
      <c r="J3255" s="6">
        <v>1050.04</v>
      </c>
      <c r="K3255" s="4">
        <v>0.21199999999999999</v>
      </c>
      <c r="L3255" s="4" t="s">
        <v>19</v>
      </c>
      <c r="M3255" s="4">
        <f>Inventory[[#This Row],[Daily_Demand]]*Inventory[[#This Row],[Lead_Time_Days]]</f>
        <v>360</v>
      </c>
      <c r="N3255" s="4">
        <f>MAX(0, Inventory[[#This Row],[Demand_Duration_Lead_time]]+Inventory[[#This Row],[Safety_Stock]]-Inventory[[#This Row],[Current_Inventory]])</f>
        <v>226</v>
      </c>
      <c r="O32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55" s="8">
        <f>Inventory[[#This Row],[Current_Inventory]]*Inventory[[#This Row],[Unit_Cost]]</f>
        <v>280360.68</v>
      </c>
      <c r="Q3255" t="str">
        <f>IF(Inventory[[#This Row],[Stockout_Risk_Score]] &gt;= 0.8, "Critical",
   IF(Inventory[[#This Row],[Stockout_Risk_Score]] &gt;= 0.6, "High",
      IF(Inventory[[#This Row],[Stockout_Risk_Score]] &gt;= 0.3, "Medium", "Low")
   )
)</f>
        <v>Low</v>
      </c>
      <c r="R3255">
        <f>Inventory[[#This Row],[Lead_Time_Days]]*0.8</f>
        <v>4</v>
      </c>
      <c r="S3255">
        <f>MAX(0,Inventory[[#This Row],[Daily_Demand]]*Inventory[[#This Row],[Adj_Lead_Time]]+Inventory[[#This Row],[Safety_Stock]]-Inventory[[#This Row],[Current_Inventory]])</f>
        <v>154</v>
      </c>
    </row>
    <row r="3256" spans="1:19" x14ac:dyDescent="0.25">
      <c r="A3256">
        <v>3255</v>
      </c>
      <c r="B3256" t="s">
        <v>3277</v>
      </c>
      <c r="C3256" s="4" t="s">
        <v>17</v>
      </c>
      <c r="D3256" t="s">
        <v>14</v>
      </c>
      <c r="E3256" s="4">
        <v>70</v>
      </c>
      <c r="F3256" s="4">
        <v>8</v>
      </c>
      <c r="G3256" s="4">
        <v>161</v>
      </c>
      <c r="H3256" s="4">
        <v>282</v>
      </c>
      <c r="I3256" s="4">
        <v>98</v>
      </c>
      <c r="J3256" s="6">
        <v>1684.65</v>
      </c>
      <c r="K3256" s="4">
        <v>0.16500000000000001</v>
      </c>
      <c r="L3256" s="4" t="s">
        <v>15</v>
      </c>
      <c r="M3256" s="4">
        <f>Inventory[[#This Row],[Daily_Demand]]*Inventory[[#This Row],[Lead_Time_Days]]</f>
        <v>560</v>
      </c>
      <c r="N3256" s="4">
        <f>MAX(0, Inventory[[#This Row],[Demand_Duration_Lead_time]]+Inventory[[#This Row],[Safety_Stock]]-Inventory[[#This Row],[Current_Inventory]])</f>
        <v>681</v>
      </c>
      <c r="O32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56" s="8">
        <f>Inventory[[#This Row],[Current_Inventory]]*Inventory[[#This Row],[Unit_Cost]]</f>
        <v>271228.65000000002</v>
      </c>
      <c r="Q3256" t="str">
        <f>IF(Inventory[[#This Row],[Stockout_Risk_Score]] &gt;= 0.8, "Critical",
   IF(Inventory[[#This Row],[Stockout_Risk_Score]] &gt;= 0.6, "High",
      IF(Inventory[[#This Row],[Stockout_Risk_Score]] &gt;= 0.3, "Medium", "Low")
   )
)</f>
        <v>Low</v>
      </c>
      <c r="R3256">
        <f>Inventory[[#This Row],[Lead_Time_Days]]*0.8</f>
        <v>6.4</v>
      </c>
      <c r="S3256">
        <f>MAX(0,Inventory[[#This Row],[Daily_Demand]]*Inventory[[#This Row],[Adj_Lead_Time]]+Inventory[[#This Row],[Safety_Stock]]-Inventory[[#This Row],[Current_Inventory]])</f>
        <v>569</v>
      </c>
    </row>
    <row r="3257" spans="1:19" x14ac:dyDescent="0.25">
      <c r="A3257">
        <v>3256</v>
      </c>
      <c r="B3257" t="s">
        <v>3278</v>
      </c>
      <c r="C3257" s="4" t="s">
        <v>17</v>
      </c>
      <c r="D3257" t="s">
        <v>18</v>
      </c>
      <c r="E3257" s="4">
        <v>145</v>
      </c>
      <c r="F3257" s="4">
        <v>8</v>
      </c>
      <c r="G3257" s="4">
        <v>421</v>
      </c>
      <c r="H3257" s="4">
        <v>250</v>
      </c>
      <c r="I3257" s="4">
        <v>109</v>
      </c>
      <c r="J3257" s="6">
        <v>681.47</v>
      </c>
      <c r="K3257" s="4">
        <v>0.372</v>
      </c>
      <c r="L3257" s="4" t="s">
        <v>19</v>
      </c>
      <c r="M3257" s="4">
        <f>Inventory[[#This Row],[Daily_Demand]]*Inventory[[#This Row],[Lead_Time_Days]]</f>
        <v>1160</v>
      </c>
      <c r="N3257" s="4">
        <f>MAX(0, Inventory[[#This Row],[Demand_Duration_Lead_time]]+Inventory[[#This Row],[Safety_Stock]]-Inventory[[#This Row],[Current_Inventory]])</f>
        <v>989</v>
      </c>
      <c r="O32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57" s="8">
        <f>Inventory[[#This Row],[Current_Inventory]]*Inventory[[#This Row],[Unit_Cost]]</f>
        <v>286898.87</v>
      </c>
      <c r="Q3257" t="str">
        <f>IF(Inventory[[#This Row],[Stockout_Risk_Score]] &gt;= 0.8, "Critical",
   IF(Inventory[[#This Row],[Stockout_Risk_Score]] &gt;= 0.6, "High",
      IF(Inventory[[#This Row],[Stockout_Risk_Score]] &gt;= 0.3, "Medium", "Low")
   )
)</f>
        <v>Medium</v>
      </c>
      <c r="R3257">
        <f>Inventory[[#This Row],[Lead_Time_Days]]*0.8</f>
        <v>6.4</v>
      </c>
      <c r="S3257">
        <f>MAX(0,Inventory[[#This Row],[Daily_Demand]]*Inventory[[#This Row],[Adj_Lead_Time]]+Inventory[[#This Row],[Safety_Stock]]-Inventory[[#This Row],[Current_Inventory]])</f>
        <v>757</v>
      </c>
    </row>
    <row r="3258" spans="1:19" x14ac:dyDescent="0.25">
      <c r="A3258">
        <v>3257</v>
      </c>
      <c r="B3258" t="s">
        <v>3279</v>
      </c>
      <c r="C3258" s="4" t="s">
        <v>17</v>
      </c>
      <c r="D3258" t="s">
        <v>22</v>
      </c>
      <c r="E3258" s="4">
        <v>194</v>
      </c>
      <c r="F3258" s="4">
        <v>3</v>
      </c>
      <c r="G3258" s="4">
        <v>241</v>
      </c>
      <c r="H3258" s="4">
        <v>152</v>
      </c>
      <c r="I3258" s="4">
        <v>55</v>
      </c>
      <c r="J3258" s="6">
        <v>1955.35</v>
      </c>
      <c r="K3258" s="4">
        <v>0.34699999999999998</v>
      </c>
      <c r="L3258" s="4" t="s">
        <v>27</v>
      </c>
      <c r="M3258" s="4">
        <f>Inventory[[#This Row],[Daily_Demand]]*Inventory[[#This Row],[Lead_Time_Days]]</f>
        <v>582</v>
      </c>
      <c r="N3258" s="4">
        <f>MAX(0, Inventory[[#This Row],[Demand_Duration_Lead_time]]+Inventory[[#This Row],[Safety_Stock]]-Inventory[[#This Row],[Current_Inventory]])</f>
        <v>493</v>
      </c>
      <c r="O32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58" s="8">
        <f>Inventory[[#This Row],[Current_Inventory]]*Inventory[[#This Row],[Unit_Cost]]</f>
        <v>471239.35</v>
      </c>
      <c r="Q3258" t="str">
        <f>IF(Inventory[[#This Row],[Stockout_Risk_Score]] &gt;= 0.8, "Critical",
   IF(Inventory[[#This Row],[Stockout_Risk_Score]] &gt;= 0.6, "High",
      IF(Inventory[[#This Row],[Stockout_Risk_Score]] &gt;= 0.3, "Medium", "Low")
   )
)</f>
        <v>Medium</v>
      </c>
      <c r="R3258">
        <f>Inventory[[#This Row],[Lead_Time_Days]]*0.8</f>
        <v>2.4000000000000004</v>
      </c>
      <c r="S3258">
        <f>MAX(0,Inventory[[#This Row],[Daily_Demand]]*Inventory[[#This Row],[Adj_Lead_Time]]+Inventory[[#This Row],[Safety_Stock]]-Inventory[[#This Row],[Current_Inventory]])</f>
        <v>376.60000000000014</v>
      </c>
    </row>
    <row r="3259" spans="1:19" x14ac:dyDescent="0.25">
      <c r="A3259">
        <v>3258</v>
      </c>
      <c r="B3259" t="s">
        <v>3280</v>
      </c>
      <c r="C3259" s="4" t="s">
        <v>21</v>
      </c>
      <c r="D3259" t="s">
        <v>14</v>
      </c>
      <c r="E3259" s="4">
        <v>193</v>
      </c>
      <c r="F3259" s="4">
        <v>9</v>
      </c>
      <c r="G3259" s="4">
        <v>756</v>
      </c>
      <c r="H3259" s="4">
        <v>176</v>
      </c>
      <c r="I3259" s="4">
        <v>197</v>
      </c>
      <c r="J3259" s="6">
        <v>203.69</v>
      </c>
      <c r="K3259" s="4">
        <v>0.40699999999999997</v>
      </c>
      <c r="L3259" s="4" t="s">
        <v>27</v>
      </c>
      <c r="M3259" s="4">
        <f>Inventory[[#This Row],[Daily_Demand]]*Inventory[[#This Row],[Lead_Time_Days]]</f>
        <v>1737</v>
      </c>
      <c r="N3259" s="4">
        <f>MAX(0, Inventory[[#This Row],[Demand_Duration_Lead_time]]+Inventory[[#This Row],[Safety_Stock]]-Inventory[[#This Row],[Current_Inventory]])</f>
        <v>1157</v>
      </c>
      <c r="O32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59" s="8">
        <f>Inventory[[#This Row],[Current_Inventory]]*Inventory[[#This Row],[Unit_Cost]]</f>
        <v>153989.63999999998</v>
      </c>
      <c r="Q3259" t="str">
        <f>IF(Inventory[[#This Row],[Stockout_Risk_Score]] &gt;= 0.8, "Critical",
   IF(Inventory[[#This Row],[Stockout_Risk_Score]] &gt;= 0.6, "High",
      IF(Inventory[[#This Row],[Stockout_Risk_Score]] &gt;= 0.3, "Medium", "Low")
   )
)</f>
        <v>Medium</v>
      </c>
      <c r="R3259">
        <f>Inventory[[#This Row],[Lead_Time_Days]]*0.8</f>
        <v>7.2</v>
      </c>
      <c r="S3259">
        <f>MAX(0,Inventory[[#This Row],[Daily_Demand]]*Inventory[[#This Row],[Adj_Lead_Time]]+Inventory[[#This Row],[Safety_Stock]]-Inventory[[#This Row],[Current_Inventory]])</f>
        <v>809.60000000000014</v>
      </c>
    </row>
    <row r="3260" spans="1:19" x14ac:dyDescent="0.25">
      <c r="A3260">
        <v>3259</v>
      </c>
      <c r="B3260" t="s">
        <v>3281</v>
      </c>
      <c r="C3260" s="4" t="s">
        <v>17</v>
      </c>
      <c r="D3260" t="s">
        <v>14</v>
      </c>
      <c r="E3260" s="4">
        <v>162</v>
      </c>
      <c r="F3260" s="4">
        <v>11</v>
      </c>
      <c r="G3260" s="4">
        <v>203</v>
      </c>
      <c r="H3260" s="4">
        <v>66</v>
      </c>
      <c r="I3260" s="4">
        <v>336</v>
      </c>
      <c r="J3260" s="6">
        <v>1463.42</v>
      </c>
      <c r="K3260" s="4">
        <v>0.184</v>
      </c>
      <c r="L3260" s="4" t="s">
        <v>15</v>
      </c>
      <c r="M3260" s="4">
        <f>Inventory[[#This Row],[Daily_Demand]]*Inventory[[#This Row],[Lead_Time_Days]]</f>
        <v>1782</v>
      </c>
      <c r="N3260" s="4">
        <f>MAX(0, Inventory[[#This Row],[Demand_Duration_Lead_time]]+Inventory[[#This Row],[Safety_Stock]]-Inventory[[#This Row],[Current_Inventory]])</f>
        <v>1645</v>
      </c>
      <c r="O32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60" s="8">
        <f>Inventory[[#This Row],[Current_Inventory]]*Inventory[[#This Row],[Unit_Cost]]</f>
        <v>297074.26</v>
      </c>
      <c r="Q3260" t="str">
        <f>IF(Inventory[[#This Row],[Stockout_Risk_Score]] &gt;= 0.8, "Critical",
   IF(Inventory[[#This Row],[Stockout_Risk_Score]] &gt;= 0.6, "High",
      IF(Inventory[[#This Row],[Stockout_Risk_Score]] &gt;= 0.3, "Medium", "Low")
   )
)</f>
        <v>Low</v>
      </c>
      <c r="R3260">
        <f>Inventory[[#This Row],[Lead_Time_Days]]*0.8</f>
        <v>8.8000000000000007</v>
      </c>
      <c r="S3260">
        <f>MAX(0,Inventory[[#This Row],[Daily_Demand]]*Inventory[[#This Row],[Adj_Lead_Time]]+Inventory[[#This Row],[Safety_Stock]]-Inventory[[#This Row],[Current_Inventory]])</f>
        <v>1288.6000000000001</v>
      </c>
    </row>
    <row r="3261" spans="1:19" x14ac:dyDescent="0.25">
      <c r="A3261">
        <v>3260</v>
      </c>
      <c r="B3261" t="s">
        <v>3282</v>
      </c>
      <c r="C3261" s="4" t="s">
        <v>21</v>
      </c>
      <c r="D3261" t="s">
        <v>22</v>
      </c>
      <c r="E3261" s="4">
        <v>102</v>
      </c>
      <c r="F3261" s="4">
        <v>13</v>
      </c>
      <c r="G3261" s="4">
        <v>383</v>
      </c>
      <c r="H3261" s="4">
        <v>147</v>
      </c>
      <c r="I3261" s="4">
        <v>260</v>
      </c>
      <c r="J3261" s="6">
        <v>1338.1</v>
      </c>
      <c r="K3261" s="4">
        <v>0.97799999999999998</v>
      </c>
      <c r="L3261" s="4" t="s">
        <v>15</v>
      </c>
      <c r="M3261" s="4">
        <f>Inventory[[#This Row],[Daily_Demand]]*Inventory[[#This Row],[Lead_Time_Days]]</f>
        <v>1326</v>
      </c>
      <c r="N3261" s="4">
        <f>MAX(0, Inventory[[#This Row],[Demand_Duration_Lead_time]]+Inventory[[#This Row],[Safety_Stock]]-Inventory[[#This Row],[Current_Inventory]])</f>
        <v>1090</v>
      </c>
      <c r="O32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61" s="8">
        <f>Inventory[[#This Row],[Current_Inventory]]*Inventory[[#This Row],[Unit_Cost]]</f>
        <v>512492.3</v>
      </c>
      <c r="Q3261" t="str">
        <f>IF(Inventory[[#This Row],[Stockout_Risk_Score]] &gt;= 0.8, "Critical",
   IF(Inventory[[#This Row],[Stockout_Risk_Score]] &gt;= 0.6, "High",
      IF(Inventory[[#This Row],[Stockout_Risk_Score]] &gt;= 0.3, "Medium", "Low")
   )
)</f>
        <v>Critical</v>
      </c>
      <c r="R3261">
        <f>Inventory[[#This Row],[Lead_Time_Days]]*0.8</f>
        <v>10.4</v>
      </c>
      <c r="S3261">
        <f>MAX(0,Inventory[[#This Row],[Daily_Demand]]*Inventory[[#This Row],[Adj_Lead_Time]]+Inventory[[#This Row],[Safety_Stock]]-Inventory[[#This Row],[Current_Inventory]])</f>
        <v>824.8</v>
      </c>
    </row>
    <row r="3262" spans="1:19" x14ac:dyDescent="0.25">
      <c r="A3262">
        <v>3261</v>
      </c>
      <c r="B3262" t="s">
        <v>3283</v>
      </c>
      <c r="C3262" s="4" t="s">
        <v>41</v>
      </c>
      <c r="D3262" t="s">
        <v>18</v>
      </c>
      <c r="E3262" s="4">
        <v>162</v>
      </c>
      <c r="F3262" s="4">
        <v>11</v>
      </c>
      <c r="G3262" s="4">
        <v>207</v>
      </c>
      <c r="H3262" s="4">
        <v>26</v>
      </c>
      <c r="I3262" s="4">
        <v>199</v>
      </c>
      <c r="J3262" s="6">
        <v>423.76</v>
      </c>
      <c r="K3262" s="4">
        <v>0.14599999999999999</v>
      </c>
      <c r="L3262" s="4" t="s">
        <v>19</v>
      </c>
      <c r="M3262" s="4">
        <f>Inventory[[#This Row],[Daily_Demand]]*Inventory[[#This Row],[Lead_Time_Days]]</f>
        <v>1782</v>
      </c>
      <c r="N3262" s="4">
        <f>MAX(0, Inventory[[#This Row],[Demand_Duration_Lead_time]]+Inventory[[#This Row],[Safety_Stock]]-Inventory[[#This Row],[Current_Inventory]])</f>
        <v>1601</v>
      </c>
      <c r="O32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62" s="8">
        <f>Inventory[[#This Row],[Current_Inventory]]*Inventory[[#This Row],[Unit_Cost]]</f>
        <v>87718.319999999992</v>
      </c>
      <c r="Q3262" t="str">
        <f>IF(Inventory[[#This Row],[Stockout_Risk_Score]] &gt;= 0.8, "Critical",
   IF(Inventory[[#This Row],[Stockout_Risk_Score]] &gt;= 0.6, "High",
      IF(Inventory[[#This Row],[Stockout_Risk_Score]] &gt;= 0.3, "Medium", "Low")
   )
)</f>
        <v>Low</v>
      </c>
      <c r="R3262">
        <f>Inventory[[#This Row],[Lead_Time_Days]]*0.8</f>
        <v>8.8000000000000007</v>
      </c>
      <c r="S3262">
        <f>MAX(0,Inventory[[#This Row],[Daily_Demand]]*Inventory[[#This Row],[Adj_Lead_Time]]+Inventory[[#This Row],[Safety_Stock]]-Inventory[[#This Row],[Current_Inventory]])</f>
        <v>1244.6000000000001</v>
      </c>
    </row>
    <row r="3263" spans="1:19" x14ac:dyDescent="0.25">
      <c r="A3263">
        <v>3262</v>
      </c>
      <c r="B3263" t="s">
        <v>3284</v>
      </c>
      <c r="C3263" s="4" t="s">
        <v>41</v>
      </c>
      <c r="D3263" t="s">
        <v>22</v>
      </c>
      <c r="E3263" s="4">
        <v>183</v>
      </c>
      <c r="F3263" s="4">
        <v>10</v>
      </c>
      <c r="G3263" s="4">
        <v>132</v>
      </c>
      <c r="H3263" s="4">
        <v>282</v>
      </c>
      <c r="I3263" s="4">
        <v>134</v>
      </c>
      <c r="J3263" s="6">
        <v>808.25</v>
      </c>
      <c r="K3263" s="4">
        <v>0.65300000000000002</v>
      </c>
      <c r="L3263" s="4" t="s">
        <v>15</v>
      </c>
      <c r="M3263" s="4">
        <f>Inventory[[#This Row],[Daily_Demand]]*Inventory[[#This Row],[Lead_Time_Days]]</f>
        <v>1830</v>
      </c>
      <c r="N3263" s="4">
        <f>MAX(0, Inventory[[#This Row],[Demand_Duration_Lead_time]]+Inventory[[#This Row],[Safety_Stock]]-Inventory[[#This Row],[Current_Inventory]])</f>
        <v>1980</v>
      </c>
      <c r="O32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63" s="8">
        <f>Inventory[[#This Row],[Current_Inventory]]*Inventory[[#This Row],[Unit_Cost]]</f>
        <v>106689</v>
      </c>
      <c r="Q3263" t="str">
        <f>IF(Inventory[[#This Row],[Stockout_Risk_Score]] &gt;= 0.8, "Critical",
   IF(Inventory[[#This Row],[Stockout_Risk_Score]] &gt;= 0.6, "High",
      IF(Inventory[[#This Row],[Stockout_Risk_Score]] &gt;= 0.3, "Medium", "Low")
   )
)</f>
        <v>High</v>
      </c>
      <c r="R3263">
        <f>Inventory[[#This Row],[Lead_Time_Days]]*0.8</f>
        <v>8</v>
      </c>
      <c r="S3263">
        <f>MAX(0,Inventory[[#This Row],[Daily_Demand]]*Inventory[[#This Row],[Adj_Lead_Time]]+Inventory[[#This Row],[Safety_Stock]]-Inventory[[#This Row],[Current_Inventory]])</f>
        <v>1614</v>
      </c>
    </row>
    <row r="3264" spans="1:19" x14ac:dyDescent="0.25">
      <c r="A3264">
        <v>3263</v>
      </c>
      <c r="B3264" t="s">
        <v>3285</v>
      </c>
      <c r="C3264" s="4" t="s">
        <v>41</v>
      </c>
      <c r="D3264" t="s">
        <v>14</v>
      </c>
      <c r="E3264" s="4">
        <v>92</v>
      </c>
      <c r="F3264" s="4">
        <v>7</v>
      </c>
      <c r="G3264" s="4">
        <v>200</v>
      </c>
      <c r="H3264" s="4">
        <v>12</v>
      </c>
      <c r="I3264" s="4">
        <v>209</v>
      </c>
      <c r="J3264" s="6">
        <v>660.02</v>
      </c>
      <c r="K3264" s="4">
        <v>1.2999999999999999E-2</v>
      </c>
      <c r="L3264" s="4" t="s">
        <v>27</v>
      </c>
      <c r="M3264" s="4">
        <f>Inventory[[#This Row],[Daily_Demand]]*Inventory[[#This Row],[Lead_Time_Days]]</f>
        <v>644</v>
      </c>
      <c r="N3264" s="4">
        <f>MAX(0, Inventory[[#This Row],[Demand_Duration_Lead_time]]+Inventory[[#This Row],[Safety_Stock]]-Inventory[[#This Row],[Current_Inventory]])</f>
        <v>456</v>
      </c>
      <c r="O32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64" s="8">
        <f>Inventory[[#This Row],[Current_Inventory]]*Inventory[[#This Row],[Unit_Cost]]</f>
        <v>132004</v>
      </c>
      <c r="Q3264" t="str">
        <f>IF(Inventory[[#This Row],[Stockout_Risk_Score]] &gt;= 0.8, "Critical",
   IF(Inventory[[#This Row],[Stockout_Risk_Score]] &gt;= 0.6, "High",
      IF(Inventory[[#This Row],[Stockout_Risk_Score]] &gt;= 0.3, "Medium", "Low")
   )
)</f>
        <v>Low</v>
      </c>
      <c r="R3264">
        <f>Inventory[[#This Row],[Lead_Time_Days]]*0.8</f>
        <v>5.6000000000000005</v>
      </c>
      <c r="S3264">
        <f>MAX(0,Inventory[[#This Row],[Daily_Demand]]*Inventory[[#This Row],[Adj_Lead_Time]]+Inventory[[#This Row],[Safety_Stock]]-Inventory[[#This Row],[Current_Inventory]])</f>
        <v>327.20000000000005</v>
      </c>
    </row>
    <row r="3265" spans="1:19" x14ac:dyDescent="0.25">
      <c r="A3265">
        <v>3264</v>
      </c>
      <c r="B3265" t="s">
        <v>3286</v>
      </c>
      <c r="C3265" s="4" t="s">
        <v>26</v>
      </c>
      <c r="D3265" t="s">
        <v>22</v>
      </c>
      <c r="E3265" s="4">
        <v>180</v>
      </c>
      <c r="F3265" s="4">
        <v>6</v>
      </c>
      <c r="G3265" s="4">
        <v>218</v>
      </c>
      <c r="H3265" s="4">
        <v>252</v>
      </c>
      <c r="I3265" s="4">
        <v>96</v>
      </c>
      <c r="J3265" s="6">
        <v>234.26</v>
      </c>
      <c r="K3265" s="4">
        <v>0.40699999999999997</v>
      </c>
      <c r="L3265" s="4" t="s">
        <v>19</v>
      </c>
      <c r="M3265" s="4">
        <f>Inventory[[#This Row],[Daily_Demand]]*Inventory[[#This Row],[Lead_Time_Days]]</f>
        <v>1080</v>
      </c>
      <c r="N3265" s="4">
        <f>MAX(0, Inventory[[#This Row],[Demand_Duration_Lead_time]]+Inventory[[#This Row],[Safety_Stock]]-Inventory[[#This Row],[Current_Inventory]])</f>
        <v>1114</v>
      </c>
      <c r="O32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65" s="8">
        <f>Inventory[[#This Row],[Current_Inventory]]*Inventory[[#This Row],[Unit_Cost]]</f>
        <v>51068.68</v>
      </c>
      <c r="Q3265" t="str">
        <f>IF(Inventory[[#This Row],[Stockout_Risk_Score]] &gt;= 0.8, "Critical",
   IF(Inventory[[#This Row],[Stockout_Risk_Score]] &gt;= 0.6, "High",
      IF(Inventory[[#This Row],[Stockout_Risk_Score]] &gt;= 0.3, "Medium", "Low")
   )
)</f>
        <v>Medium</v>
      </c>
      <c r="R3265">
        <f>Inventory[[#This Row],[Lead_Time_Days]]*0.8</f>
        <v>4.8000000000000007</v>
      </c>
      <c r="S3265">
        <f>MAX(0,Inventory[[#This Row],[Daily_Demand]]*Inventory[[#This Row],[Adj_Lead_Time]]+Inventory[[#This Row],[Safety_Stock]]-Inventory[[#This Row],[Current_Inventory]])</f>
        <v>898</v>
      </c>
    </row>
    <row r="3266" spans="1:19" x14ac:dyDescent="0.25">
      <c r="A3266">
        <v>3265</v>
      </c>
      <c r="B3266" t="s">
        <v>3287</v>
      </c>
      <c r="C3266" s="4" t="s">
        <v>26</v>
      </c>
      <c r="D3266" t="s">
        <v>18</v>
      </c>
      <c r="E3266" s="4">
        <v>37</v>
      </c>
      <c r="F3266" s="4">
        <v>2</v>
      </c>
      <c r="G3266" s="4">
        <v>89</v>
      </c>
      <c r="H3266" s="4">
        <v>117</v>
      </c>
      <c r="I3266" s="4">
        <v>211</v>
      </c>
      <c r="J3266" s="6">
        <v>1190.3399999999999</v>
      </c>
      <c r="K3266" s="4">
        <v>0.309</v>
      </c>
      <c r="L3266" s="4" t="s">
        <v>19</v>
      </c>
      <c r="M3266" s="4">
        <f>Inventory[[#This Row],[Daily_Demand]]*Inventory[[#This Row],[Lead_Time_Days]]</f>
        <v>74</v>
      </c>
      <c r="N3266" s="4">
        <f>MAX(0, Inventory[[#This Row],[Demand_Duration_Lead_time]]+Inventory[[#This Row],[Safety_Stock]]-Inventory[[#This Row],[Current_Inventory]])</f>
        <v>102</v>
      </c>
      <c r="O32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66" s="8">
        <f>Inventory[[#This Row],[Current_Inventory]]*Inventory[[#This Row],[Unit_Cost]]</f>
        <v>105940.26</v>
      </c>
      <c r="Q3266" t="str">
        <f>IF(Inventory[[#This Row],[Stockout_Risk_Score]] &gt;= 0.8, "Critical",
   IF(Inventory[[#This Row],[Stockout_Risk_Score]] &gt;= 0.6, "High",
      IF(Inventory[[#This Row],[Stockout_Risk_Score]] &gt;= 0.3, "Medium", "Low")
   )
)</f>
        <v>Medium</v>
      </c>
      <c r="R3266">
        <f>Inventory[[#This Row],[Lead_Time_Days]]*0.8</f>
        <v>1.6</v>
      </c>
      <c r="S3266">
        <f>MAX(0,Inventory[[#This Row],[Daily_Demand]]*Inventory[[#This Row],[Adj_Lead_Time]]+Inventory[[#This Row],[Safety_Stock]]-Inventory[[#This Row],[Current_Inventory]])</f>
        <v>87.199999999999989</v>
      </c>
    </row>
    <row r="3267" spans="1:19" x14ac:dyDescent="0.25">
      <c r="A3267">
        <v>3266</v>
      </c>
      <c r="B3267" t="s">
        <v>3288</v>
      </c>
      <c r="C3267" s="4" t="s">
        <v>13</v>
      </c>
      <c r="D3267" t="s">
        <v>14</v>
      </c>
      <c r="E3267" s="4">
        <v>109</v>
      </c>
      <c r="F3267" s="4">
        <v>2</v>
      </c>
      <c r="G3267" s="4">
        <v>617</v>
      </c>
      <c r="H3267" s="4">
        <v>60</v>
      </c>
      <c r="I3267" s="4">
        <v>204</v>
      </c>
      <c r="J3267" s="6">
        <v>1987.66</v>
      </c>
      <c r="K3267" s="4">
        <v>0.38200000000000001</v>
      </c>
      <c r="L3267" s="4" t="s">
        <v>15</v>
      </c>
      <c r="M3267" s="4">
        <f>Inventory[[#This Row],[Daily_Demand]]*Inventory[[#This Row],[Lead_Time_Days]]</f>
        <v>218</v>
      </c>
      <c r="N3267" s="4">
        <f>MAX(0, Inventory[[#This Row],[Demand_Duration_Lead_time]]+Inventory[[#This Row],[Safety_Stock]]-Inventory[[#This Row],[Current_Inventory]])</f>
        <v>0</v>
      </c>
      <c r="O32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267" s="8">
        <f>Inventory[[#This Row],[Current_Inventory]]*Inventory[[#This Row],[Unit_Cost]]</f>
        <v>1226386.22</v>
      </c>
      <c r="Q3267" t="str">
        <f>IF(Inventory[[#This Row],[Stockout_Risk_Score]] &gt;= 0.8, "Critical",
   IF(Inventory[[#This Row],[Stockout_Risk_Score]] &gt;= 0.6, "High",
      IF(Inventory[[#This Row],[Stockout_Risk_Score]] &gt;= 0.3, "Medium", "Low")
   )
)</f>
        <v>Medium</v>
      </c>
      <c r="R3267">
        <f>Inventory[[#This Row],[Lead_Time_Days]]*0.8</f>
        <v>1.6</v>
      </c>
      <c r="S3267">
        <f>MAX(0,Inventory[[#This Row],[Daily_Demand]]*Inventory[[#This Row],[Adj_Lead_Time]]+Inventory[[#This Row],[Safety_Stock]]-Inventory[[#This Row],[Current_Inventory]])</f>
        <v>0</v>
      </c>
    </row>
    <row r="3268" spans="1:19" x14ac:dyDescent="0.25">
      <c r="A3268">
        <v>3267</v>
      </c>
      <c r="B3268" t="s">
        <v>3289</v>
      </c>
      <c r="C3268" s="4" t="s">
        <v>13</v>
      </c>
      <c r="D3268" t="s">
        <v>18</v>
      </c>
      <c r="E3268" s="4">
        <v>78</v>
      </c>
      <c r="F3268" s="4">
        <v>10</v>
      </c>
      <c r="G3268" s="4">
        <v>504</v>
      </c>
      <c r="H3268" s="4">
        <v>183</v>
      </c>
      <c r="I3268" s="4">
        <v>279</v>
      </c>
      <c r="J3268" s="6">
        <v>1141.2</v>
      </c>
      <c r="K3268" s="4">
        <v>0.498</v>
      </c>
      <c r="L3268" s="4" t="s">
        <v>15</v>
      </c>
      <c r="M3268" s="4">
        <f>Inventory[[#This Row],[Daily_Demand]]*Inventory[[#This Row],[Lead_Time_Days]]</f>
        <v>780</v>
      </c>
      <c r="N3268" s="4">
        <f>MAX(0, Inventory[[#This Row],[Demand_Duration_Lead_time]]+Inventory[[#This Row],[Safety_Stock]]-Inventory[[#This Row],[Current_Inventory]])</f>
        <v>459</v>
      </c>
      <c r="O32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68" s="8">
        <f>Inventory[[#This Row],[Current_Inventory]]*Inventory[[#This Row],[Unit_Cost]]</f>
        <v>575164.80000000005</v>
      </c>
      <c r="Q3268" t="str">
        <f>IF(Inventory[[#This Row],[Stockout_Risk_Score]] &gt;= 0.8, "Critical",
   IF(Inventory[[#This Row],[Stockout_Risk_Score]] &gt;= 0.6, "High",
      IF(Inventory[[#This Row],[Stockout_Risk_Score]] &gt;= 0.3, "Medium", "Low")
   )
)</f>
        <v>Medium</v>
      </c>
      <c r="R3268">
        <f>Inventory[[#This Row],[Lead_Time_Days]]*0.8</f>
        <v>8</v>
      </c>
      <c r="S3268">
        <f>MAX(0,Inventory[[#This Row],[Daily_Demand]]*Inventory[[#This Row],[Adj_Lead_Time]]+Inventory[[#This Row],[Safety_Stock]]-Inventory[[#This Row],[Current_Inventory]])</f>
        <v>303</v>
      </c>
    </row>
    <row r="3269" spans="1:19" x14ac:dyDescent="0.25">
      <c r="A3269">
        <v>3268</v>
      </c>
      <c r="B3269" t="s">
        <v>3290</v>
      </c>
      <c r="C3269" s="4" t="s">
        <v>13</v>
      </c>
      <c r="D3269" t="s">
        <v>22</v>
      </c>
      <c r="E3269" s="4">
        <v>86</v>
      </c>
      <c r="F3269" s="4">
        <v>5</v>
      </c>
      <c r="G3269" s="4">
        <v>418</v>
      </c>
      <c r="H3269" s="4">
        <v>125</v>
      </c>
      <c r="I3269" s="4">
        <v>349</v>
      </c>
      <c r="J3269" s="6">
        <v>1113.26</v>
      </c>
      <c r="K3269" s="4">
        <v>0.6</v>
      </c>
      <c r="L3269" s="4" t="s">
        <v>27</v>
      </c>
      <c r="M3269" s="4">
        <f>Inventory[[#This Row],[Daily_Demand]]*Inventory[[#This Row],[Lead_Time_Days]]</f>
        <v>430</v>
      </c>
      <c r="N3269" s="4">
        <f>MAX(0, Inventory[[#This Row],[Demand_Duration_Lead_time]]+Inventory[[#This Row],[Safety_Stock]]-Inventory[[#This Row],[Current_Inventory]])</f>
        <v>137</v>
      </c>
      <c r="O32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69" s="8">
        <f>Inventory[[#This Row],[Current_Inventory]]*Inventory[[#This Row],[Unit_Cost]]</f>
        <v>465342.68</v>
      </c>
      <c r="Q3269" t="str">
        <f>IF(Inventory[[#This Row],[Stockout_Risk_Score]] &gt;= 0.8, "Critical",
   IF(Inventory[[#This Row],[Stockout_Risk_Score]] &gt;= 0.6, "High",
      IF(Inventory[[#This Row],[Stockout_Risk_Score]] &gt;= 0.3, "Medium", "Low")
   )
)</f>
        <v>High</v>
      </c>
      <c r="R3269">
        <f>Inventory[[#This Row],[Lead_Time_Days]]*0.8</f>
        <v>4</v>
      </c>
      <c r="S3269">
        <f>MAX(0,Inventory[[#This Row],[Daily_Demand]]*Inventory[[#This Row],[Adj_Lead_Time]]+Inventory[[#This Row],[Safety_Stock]]-Inventory[[#This Row],[Current_Inventory]])</f>
        <v>51</v>
      </c>
    </row>
    <row r="3270" spans="1:19" x14ac:dyDescent="0.25">
      <c r="A3270">
        <v>3269</v>
      </c>
      <c r="B3270" t="s">
        <v>3291</v>
      </c>
      <c r="C3270" s="4" t="s">
        <v>26</v>
      </c>
      <c r="D3270" t="s">
        <v>22</v>
      </c>
      <c r="E3270" s="4">
        <v>23</v>
      </c>
      <c r="F3270" s="4">
        <v>2</v>
      </c>
      <c r="G3270" s="4">
        <v>570</v>
      </c>
      <c r="H3270" s="4">
        <v>192</v>
      </c>
      <c r="I3270" s="4">
        <v>207</v>
      </c>
      <c r="J3270" s="6">
        <v>128.61000000000001</v>
      </c>
      <c r="K3270" s="4">
        <v>0.58399999999999996</v>
      </c>
      <c r="L3270" s="4" t="s">
        <v>19</v>
      </c>
      <c r="M3270" s="4">
        <f>Inventory[[#This Row],[Daily_Demand]]*Inventory[[#This Row],[Lead_Time_Days]]</f>
        <v>46</v>
      </c>
      <c r="N3270" s="4">
        <f>MAX(0, Inventory[[#This Row],[Demand_Duration_Lead_time]]+Inventory[[#This Row],[Safety_Stock]]-Inventory[[#This Row],[Current_Inventory]])</f>
        <v>0</v>
      </c>
      <c r="O32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270" s="8">
        <f>Inventory[[#This Row],[Current_Inventory]]*Inventory[[#This Row],[Unit_Cost]]</f>
        <v>73307.700000000012</v>
      </c>
      <c r="Q3270" t="str">
        <f>IF(Inventory[[#This Row],[Stockout_Risk_Score]] &gt;= 0.8, "Critical",
   IF(Inventory[[#This Row],[Stockout_Risk_Score]] &gt;= 0.6, "High",
      IF(Inventory[[#This Row],[Stockout_Risk_Score]] &gt;= 0.3, "Medium", "Low")
   )
)</f>
        <v>Medium</v>
      </c>
      <c r="R3270">
        <f>Inventory[[#This Row],[Lead_Time_Days]]*0.8</f>
        <v>1.6</v>
      </c>
      <c r="S3270">
        <f>MAX(0,Inventory[[#This Row],[Daily_Demand]]*Inventory[[#This Row],[Adj_Lead_Time]]+Inventory[[#This Row],[Safety_Stock]]-Inventory[[#This Row],[Current_Inventory]])</f>
        <v>0</v>
      </c>
    </row>
    <row r="3271" spans="1:19" x14ac:dyDescent="0.25">
      <c r="A3271">
        <v>3270</v>
      </c>
      <c r="B3271" t="s">
        <v>3292</v>
      </c>
      <c r="C3271" s="4" t="s">
        <v>26</v>
      </c>
      <c r="D3271" t="s">
        <v>18</v>
      </c>
      <c r="E3271" s="4">
        <v>75</v>
      </c>
      <c r="F3271" s="4">
        <v>12</v>
      </c>
      <c r="G3271" s="4">
        <v>662</v>
      </c>
      <c r="H3271" s="4">
        <v>163</v>
      </c>
      <c r="I3271" s="4">
        <v>210</v>
      </c>
      <c r="J3271" s="6">
        <v>321.48</v>
      </c>
      <c r="K3271" s="4">
        <v>0.63100000000000001</v>
      </c>
      <c r="L3271" s="4" t="s">
        <v>19</v>
      </c>
      <c r="M3271" s="4">
        <f>Inventory[[#This Row],[Daily_Demand]]*Inventory[[#This Row],[Lead_Time_Days]]</f>
        <v>900</v>
      </c>
      <c r="N3271" s="4">
        <f>MAX(0, Inventory[[#This Row],[Demand_Duration_Lead_time]]+Inventory[[#This Row],[Safety_Stock]]-Inventory[[#This Row],[Current_Inventory]])</f>
        <v>401</v>
      </c>
      <c r="O32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71" s="8">
        <f>Inventory[[#This Row],[Current_Inventory]]*Inventory[[#This Row],[Unit_Cost]]</f>
        <v>212819.76</v>
      </c>
      <c r="Q3271" t="str">
        <f>IF(Inventory[[#This Row],[Stockout_Risk_Score]] &gt;= 0.8, "Critical",
   IF(Inventory[[#This Row],[Stockout_Risk_Score]] &gt;= 0.6, "High",
      IF(Inventory[[#This Row],[Stockout_Risk_Score]] &gt;= 0.3, "Medium", "Low")
   )
)</f>
        <v>High</v>
      </c>
      <c r="R3271">
        <f>Inventory[[#This Row],[Lead_Time_Days]]*0.8</f>
        <v>9.6000000000000014</v>
      </c>
      <c r="S3271">
        <f>MAX(0,Inventory[[#This Row],[Daily_Demand]]*Inventory[[#This Row],[Adj_Lead_Time]]+Inventory[[#This Row],[Safety_Stock]]-Inventory[[#This Row],[Current_Inventory]])</f>
        <v>221.00000000000011</v>
      </c>
    </row>
    <row r="3272" spans="1:19" x14ac:dyDescent="0.25">
      <c r="A3272">
        <v>3271</v>
      </c>
      <c r="B3272" t="s">
        <v>3293</v>
      </c>
      <c r="C3272" s="4" t="s">
        <v>13</v>
      </c>
      <c r="D3272" t="s">
        <v>22</v>
      </c>
      <c r="E3272" s="4">
        <v>61</v>
      </c>
      <c r="F3272" s="4">
        <v>11</v>
      </c>
      <c r="G3272" s="4">
        <v>29</v>
      </c>
      <c r="H3272" s="4">
        <v>256</v>
      </c>
      <c r="I3272" s="4">
        <v>296</v>
      </c>
      <c r="J3272" s="6">
        <v>1050.78</v>
      </c>
      <c r="K3272" s="4">
        <v>0.84499999999999997</v>
      </c>
      <c r="L3272" s="4" t="s">
        <v>19</v>
      </c>
      <c r="M3272" s="4">
        <f>Inventory[[#This Row],[Daily_Demand]]*Inventory[[#This Row],[Lead_Time_Days]]</f>
        <v>671</v>
      </c>
      <c r="N3272" s="4">
        <f>MAX(0, Inventory[[#This Row],[Demand_Duration_Lead_time]]+Inventory[[#This Row],[Safety_Stock]]-Inventory[[#This Row],[Current_Inventory]])</f>
        <v>898</v>
      </c>
      <c r="O32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72" s="8">
        <f>Inventory[[#This Row],[Current_Inventory]]*Inventory[[#This Row],[Unit_Cost]]</f>
        <v>30472.62</v>
      </c>
      <c r="Q3272" t="str">
        <f>IF(Inventory[[#This Row],[Stockout_Risk_Score]] &gt;= 0.8, "Critical",
   IF(Inventory[[#This Row],[Stockout_Risk_Score]] &gt;= 0.6, "High",
      IF(Inventory[[#This Row],[Stockout_Risk_Score]] &gt;= 0.3, "Medium", "Low")
   )
)</f>
        <v>Critical</v>
      </c>
      <c r="R3272">
        <f>Inventory[[#This Row],[Lead_Time_Days]]*0.8</f>
        <v>8.8000000000000007</v>
      </c>
      <c r="S3272">
        <f>MAX(0,Inventory[[#This Row],[Daily_Demand]]*Inventory[[#This Row],[Adj_Lead_Time]]+Inventory[[#This Row],[Safety_Stock]]-Inventory[[#This Row],[Current_Inventory]])</f>
        <v>763.80000000000007</v>
      </c>
    </row>
    <row r="3273" spans="1:19" x14ac:dyDescent="0.25">
      <c r="A3273">
        <v>3272</v>
      </c>
      <c r="B3273" t="s">
        <v>3294</v>
      </c>
      <c r="C3273" s="4" t="s">
        <v>13</v>
      </c>
      <c r="D3273" t="s">
        <v>18</v>
      </c>
      <c r="E3273" s="4">
        <v>151</v>
      </c>
      <c r="F3273" s="4">
        <v>13</v>
      </c>
      <c r="G3273" s="4">
        <v>22</v>
      </c>
      <c r="H3273" s="4">
        <v>85</v>
      </c>
      <c r="I3273" s="4">
        <v>105</v>
      </c>
      <c r="J3273" s="6">
        <v>1971.1</v>
      </c>
      <c r="K3273" s="4">
        <v>0.88700000000000001</v>
      </c>
      <c r="L3273" s="4" t="s">
        <v>19</v>
      </c>
      <c r="M3273" s="4">
        <f>Inventory[[#This Row],[Daily_Demand]]*Inventory[[#This Row],[Lead_Time_Days]]</f>
        <v>1963</v>
      </c>
      <c r="N3273" s="4">
        <f>MAX(0, Inventory[[#This Row],[Demand_Duration_Lead_time]]+Inventory[[#This Row],[Safety_Stock]]-Inventory[[#This Row],[Current_Inventory]])</f>
        <v>2026</v>
      </c>
      <c r="O32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73" s="8">
        <f>Inventory[[#This Row],[Current_Inventory]]*Inventory[[#This Row],[Unit_Cost]]</f>
        <v>43364.2</v>
      </c>
      <c r="Q3273" t="str">
        <f>IF(Inventory[[#This Row],[Stockout_Risk_Score]] &gt;= 0.8, "Critical",
   IF(Inventory[[#This Row],[Stockout_Risk_Score]] &gt;= 0.6, "High",
      IF(Inventory[[#This Row],[Stockout_Risk_Score]] &gt;= 0.3, "Medium", "Low")
   )
)</f>
        <v>Critical</v>
      </c>
      <c r="R3273">
        <f>Inventory[[#This Row],[Lead_Time_Days]]*0.8</f>
        <v>10.4</v>
      </c>
      <c r="S3273">
        <f>MAX(0,Inventory[[#This Row],[Daily_Demand]]*Inventory[[#This Row],[Adj_Lead_Time]]+Inventory[[#This Row],[Safety_Stock]]-Inventory[[#This Row],[Current_Inventory]])</f>
        <v>1633.4</v>
      </c>
    </row>
    <row r="3274" spans="1:19" x14ac:dyDescent="0.25">
      <c r="A3274">
        <v>3273</v>
      </c>
      <c r="B3274" t="s">
        <v>3295</v>
      </c>
      <c r="C3274" s="4" t="s">
        <v>17</v>
      </c>
      <c r="D3274" t="s">
        <v>22</v>
      </c>
      <c r="E3274" s="4">
        <v>83</v>
      </c>
      <c r="F3274" s="4">
        <v>4</v>
      </c>
      <c r="G3274" s="4">
        <v>497</v>
      </c>
      <c r="H3274" s="4">
        <v>253</v>
      </c>
      <c r="I3274" s="4">
        <v>200</v>
      </c>
      <c r="J3274" s="6">
        <v>1759.39</v>
      </c>
      <c r="K3274" s="4">
        <v>0.73699999999999999</v>
      </c>
      <c r="L3274" s="4" t="s">
        <v>27</v>
      </c>
      <c r="M3274" s="4">
        <f>Inventory[[#This Row],[Daily_Demand]]*Inventory[[#This Row],[Lead_Time_Days]]</f>
        <v>332</v>
      </c>
      <c r="N3274" s="4">
        <f>MAX(0, Inventory[[#This Row],[Demand_Duration_Lead_time]]+Inventory[[#This Row],[Safety_Stock]]-Inventory[[#This Row],[Current_Inventory]])</f>
        <v>88</v>
      </c>
      <c r="O32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74" s="8">
        <f>Inventory[[#This Row],[Current_Inventory]]*Inventory[[#This Row],[Unit_Cost]]</f>
        <v>874416.83000000007</v>
      </c>
      <c r="Q3274" t="str">
        <f>IF(Inventory[[#This Row],[Stockout_Risk_Score]] &gt;= 0.8, "Critical",
   IF(Inventory[[#This Row],[Stockout_Risk_Score]] &gt;= 0.6, "High",
      IF(Inventory[[#This Row],[Stockout_Risk_Score]] &gt;= 0.3, "Medium", "Low")
   )
)</f>
        <v>High</v>
      </c>
      <c r="R3274">
        <f>Inventory[[#This Row],[Lead_Time_Days]]*0.8</f>
        <v>3.2</v>
      </c>
      <c r="S3274">
        <f>MAX(0,Inventory[[#This Row],[Daily_Demand]]*Inventory[[#This Row],[Adj_Lead_Time]]+Inventory[[#This Row],[Safety_Stock]]-Inventory[[#This Row],[Current_Inventory]])</f>
        <v>21.600000000000023</v>
      </c>
    </row>
    <row r="3275" spans="1:19" x14ac:dyDescent="0.25">
      <c r="A3275">
        <v>3274</v>
      </c>
      <c r="B3275" t="s">
        <v>3296</v>
      </c>
      <c r="C3275" s="4" t="s">
        <v>13</v>
      </c>
      <c r="D3275" t="s">
        <v>18</v>
      </c>
      <c r="E3275" s="4">
        <v>173</v>
      </c>
      <c r="F3275" s="4">
        <v>7</v>
      </c>
      <c r="G3275" s="4">
        <v>681</v>
      </c>
      <c r="H3275" s="4">
        <v>90</v>
      </c>
      <c r="I3275" s="4">
        <v>348</v>
      </c>
      <c r="J3275" s="6">
        <v>713.41</v>
      </c>
      <c r="K3275" s="4">
        <v>7.9000000000000001E-2</v>
      </c>
      <c r="L3275" s="4" t="s">
        <v>27</v>
      </c>
      <c r="M3275" s="4">
        <f>Inventory[[#This Row],[Daily_Demand]]*Inventory[[#This Row],[Lead_Time_Days]]</f>
        <v>1211</v>
      </c>
      <c r="N3275" s="4">
        <f>MAX(0, Inventory[[#This Row],[Demand_Duration_Lead_time]]+Inventory[[#This Row],[Safety_Stock]]-Inventory[[#This Row],[Current_Inventory]])</f>
        <v>620</v>
      </c>
      <c r="O32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75" s="8">
        <f>Inventory[[#This Row],[Current_Inventory]]*Inventory[[#This Row],[Unit_Cost]]</f>
        <v>485832.20999999996</v>
      </c>
      <c r="Q3275" t="str">
        <f>IF(Inventory[[#This Row],[Stockout_Risk_Score]] &gt;= 0.8, "Critical",
   IF(Inventory[[#This Row],[Stockout_Risk_Score]] &gt;= 0.6, "High",
      IF(Inventory[[#This Row],[Stockout_Risk_Score]] &gt;= 0.3, "Medium", "Low")
   )
)</f>
        <v>Low</v>
      </c>
      <c r="R3275">
        <f>Inventory[[#This Row],[Lead_Time_Days]]*0.8</f>
        <v>5.6000000000000005</v>
      </c>
      <c r="S3275">
        <f>MAX(0,Inventory[[#This Row],[Daily_Demand]]*Inventory[[#This Row],[Adj_Lead_Time]]+Inventory[[#This Row],[Safety_Stock]]-Inventory[[#This Row],[Current_Inventory]])</f>
        <v>377.80000000000018</v>
      </c>
    </row>
    <row r="3276" spans="1:19" x14ac:dyDescent="0.25">
      <c r="A3276">
        <v>3275</v>
      </c>
      <c r="B3276" t="s">
        <v>3297</v>
      </c>
      <c r="C3276" s="4" t="s">
        <v>17</v>
      </c>
      <c r="D3276" t="s">
        <v>18</v>
      </c>
      <c r="E3276" s="4">
        <v>46</v>
      </c>
      <c r="F3276" s="4">
        <v>12</v>
      </c>
      <c r="G3276" s="4">
        <v>86</v>
      </c>
      <c r="H3276" s="4">
        <v>238</v>
      </c>
      <c r="I3276" s="4">
        <v>103</v>
      </c>
      <c r="J3276" s="6">
        <v>1108.8599999999999</v>
      </c>
      <c r="K3276" s="4">
        <v>0.96099999999999997</v>
      </c>
      <c r="L3276" s="4" t="s">
        <v>27</v>
      </c>
      <c r="M3276" s="4">
        <f>Inventory[[#This Row],[Daily_Demand]]*Inventory[[#This Row],[Lead_Time_Days]]</f>
        <v>552</v>
      </c>
      <c r="N3276" s="4">
        <f>MAX(0, Inventory[[#This Row],[Demand_Duration_Lead_time]]+Inventory[[#This Row],[Safety_Stock]]-Inventory[[#This Row],[Current_Inventory]])</f>
        <v>704</v>
      </c>
      <c r="O32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76" s="8">
        <f>Inventory[[#This Row],[Current_Inventory]]*Inventory[[#This Row],[Unit_Cost]]</f>
        <v>95361.959999999992</v>
      </c>
      <c r="Q3276" t="str">
        <f>IF(Inventory[[#This Row],[Stockout_Risk_Score]] &gt;= 0.8, "Critical",
   IF(Inventory[[#This Row],[Stockout_Risk_Score]] &gt;= 0.6, "High",
      IF(Inventory[[#This Row],[Stockout_Risk_Score]] &gt;= 0.3, "Medium", "Low")
   )
)</f>
        <v>Critical</v>
      </c>
      <c r="R3276">
        <f>Inventory[[#This Row],[Lead_Time_Days]]*0.8</f>
        <v>9.6000000000000014</v>
      </c>
      <c r="S3276">
        <f>MAX(0,Inventory[[#This Row],[Daily_Demand]]*Inventory[[#This Row],[Adj_Lead_Time]]+Inventory[[#This Row],[Safety_Stock]]-Inventory[[#This Row],[Current_Inventory]])</f>
        <v>593.60000000000014</v>
      </c>
    </row>
    <row r="3277" spans="1:19" x14ac:dyDescent="0.25">
      <c r="A3277">
        <v>3276</v>
      </c>
      <c r="B3277" t="s">
        <v>3298</v>
      </c>
      <c r="C3277" s="4" t="s">
        <v>21</v>
      </c>
      <c r="D3277" t="s">
        <v>14</v>
      </c>
      <c r="E3277" s="4">
        <v>184</v>
      </c>
      <c r="F3277" s="4">
        <v>14</v>
      </c>
      <c r="G3277" s="4">
        <v>724</v>
      </c>
      <c r="H3277" s="4">
        <v>81</v>
      </c>
      <c r="I3277" s="4">
        <v>272</v>
      </c>
      <c r="J3277" s="6">
        <v>1127.77</v>
      </c>
      <c r="K3277" s="4">
        <v>0.94699999999999995</v>
      </c>
      <c r="L3277" s="4" t="s">
        <v>15</v>
      </c>
      <c r="M3277" s="4">
        <f>Inventory[[#This Row],[Daily_Demand]]*Inventory[[#This Row],[Lead_Time_Days]]</f>
        <v>2576</v>
      </c>
      <c r="N3277" s="4">
        <f>MAX(0, Inventory[[#This Row],[Demand_Duration_Lead_time]]+Inventory[[#This Row],[Safety_Stock]]-Inventory[[#This Row],[Current_Inventory]])</f>
        <v>1933</v>
      </c>
      <c r="O32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77" s="8">
        <f>Inventory[[#This Row],[Current_Inventory]]*Inventory[[#This Row],[Unit_Cost]]</f>
        <v>816505.48</v>
      </c>
      <c r="Q3277" t="str">
        <f>IF(Inventory[[#This Row],[Stockout_Risk_Score]] &gt;= 0.8, "Critical",
   IF(Inventory[[#This Row],[Stockout_Risk_Score]] &gt;= 0.6, "High",
      IF(Inventory[[#This Row],[Stockout_Risk_Score]] &gt;= 0.3, "Medium", "Low")
   )
)</f>
        <v>Critical</v>
      </c>
      <c r="R3277">
        <f>Inventory[[#This Row],[Lead_Time_Days]]*0.8</f>
        <v>11.200000000000001</v>
      </c>
      <c r="S3277">
        <f>MAX(0,Inventory[[#This Row],[Daily_Demand]]*Inventory[[#This Row],[Adj_Lead_Time]]+Inventory[[#This Row],[Safety_Stock]]-Inventory[[#This Row],[Current_Inventory]])</f>
        <v>1417.8000000000002</v>
      </c>
    </row>
    <row r="3278" spans="1:19" x14ac:dyDescent="0.25">
      <c r="A3278">
        <v>3277</v>
      </c>
      <c r="B3278" t="s">
        <v>3299</v>
      </c>
      <c r="C3278" s="4" t="s">
        <v>26</v>
      </c>
      <c r="D3278" t="s">
        <v>14</v>
      </c>
      <c r="E3278" s="4">
        <v>120</v>
      </c>
      <c r="F3278" s="4">
        <v>14</v>
      </c>
      <c r="G3278" s="4">
        <v>116</v>
      </c>
      <c r="H3278" s="4">
        <v>227</v>
      </c>
      <c r="I3278" s="4">
        <v>303</v>
      </c>
      <c r="J3278" s="6">
        <v>1386.45</v>
      </c>
      <c r="K3278" s="4">
        <v>0.71199999999999997</v>
      </c>
      <c r="L3278" s="4" t="s">
        <v>27</v>
      </c>
      <c r="M3278" s="4">
        <f>Inventory[[#This Row],[Daily_Demand]]*Inventory[[#This Row],[Lead_Time_Days]]</f>
        <v>1680</v>
      </c>
      <c r="N3278" s="4">
        <f>MAX(0, Inventory[[#This Row],[Demand_Duration_Lead_time]]+Inventory[[#This Row],[Safety_Stock]]-Inventory[[#This Row],[Current_Inventory]])</f>
        <v>1791</v>
      </c>
      <c r="O32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78" s="8">
        <f>Inventory[[#This Row],[Current_Inventory]]*Inventory[[#This Row],[Unit_Cost]]</f>
        <v>160828.20000000001</v>
      </c>
      <c r="Q3278" t="str">
        <f>IF(Inventory[[#This Row],[Stockout_Risk_Score]] &gt;= 0.8, "Critical",
   IF(Inventory[[#This Row],[Stockout_Risk_Score]] &gt;= 0.6, "High",
      IF(Inventory[[#This Row],[Stockout_Risk_Score]] &gt;= 0.3, "Medium", "Low")
   )
)</f>
        <v>High</v>
      </c>
      <c r="R3278">
        <f>Inventory[[#This Row],[Lead_Time_Days]]*0.8</f>
        <v>11.200000000000001</v>
      </c>
      <c r="S3278">
        <f>MAX(0,Inventory[[#This Row],[Daily_Demand]]*Inventory[[#This Row],[Adj_Lead_Time]]+Inventory[[#This Row],[Safety_Stock]]-Inventory[[#This Row],[Current_Inventory]])</f>
        <v>1455.0000000000002</v>
      </c>
    </row>
    <row r="3279" spans="1:19" x14ac:dyDescent="0.25">
      <c r="A3279">
        <v>3278</v>
      </c>
      <c r="B3279" t="s">
        <v>3300</v>
      </c>
      <c r="C3279" s="4" t="s">
        <v>13</v>
      </c>
      <c r="D3279" t="s">
        <v>18</v>
      </c>
      <c r="E3279" s="4">
        <v>8</v>
      </c>
      <c r="F3279" s="4">
        <v>12</v>
      </c>
      <c r="G3279" s="4">
        <v>550</v>
      </c>
      <c r="H3279" s="4">
        <v>252</v>
      </c>
      <c r="I3279" s="4">
        <v>117</v>
      </c>
      <c r="J3279" s="6">
        <v>1391.17</v>
      </c>
      <c r="K3279" s="4">
        <v>0.51700000000000002</v>
      </c>
      <c r="L3279" s="4" t="s">
        <v>27</v>
      </c>
      <c r="M3279" s="4">
        <f>Inventory[[#This Row],[Daily_Demand]]*Inventory[[#This Row],[Lead_Time_Days]]</f>
        <v>96</v>
      </c>
      <c r="N3279" s="4">
        <f>MAX(0, Inventory[[#This Row],[Demand_Duration_Lead_time]]+Inventory[[#This Row],[Safety_Stock]]-Inventory[[#This Row],[Current_Inventory]])</f>
        <v>0</v>
      </c>
      <c r="O32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79" s="8">
        <f>Inventory[[#This Row],[Current_Inventory]]*Inventory[[#This Row],[Unit_Cost]]</f>
        <v>765143.5</v>
      </c>
      <c r="Q3279" t="str">
        <f>IF(Inventory[[#This Row],[Stockout_Risk_Score]] &gt;= 0.8, "Critical",
   IF(Inventory[[#This Row],[Stockout_Risk_Score]] &gt;= 0.6, "High",
      IF(Inventory[[#This Row],[Stockout_Risk_Score]] &gt;= 0.3, "Medium", "Low")
   )
)</f>
        <v>Medium</v>
      </c>
      <c r="R3279">
        <f>Inventory[[#This Row],[Lead_Time_Days]]*0.8</f>
        <v>9.6000000000000014</v>
      </c>
      <c r="S3279">
        <f>MAX(0,Inventory[[#This Row],[Daily_Demand]]*Inventory[[#This Row],[Adj_Lead_Time]]+Inventory[[#This Row],[Safety_Stock]]-Inventory[[#This Row],[Current_Inventory]])</f>
        <v>0</v>
      </c>
    </row>
    <row r="3280" spans="1:19" x14ac:dyDescent="0.25">
      <c r="A3280">
        <v>3279</v>
      </c>
      <c r="B3280" t="s">
        <v>3301</v>
      </c>
      <c r="C3280" s="4" t="s">
        <v>26</v>
      </c>
      <c r="D3280" t="s">
        <v>22</v>
      </c>
      <c r="E3280" s="4">
        <v>8</v>
      </c>
      <c r="F3280" s="4">
        <v>9</v>
      </c>
      <c r="G3280" s="4">
        <v>337</v>
      </c>
      <c r="H3280" s="4">
        <v>87</v>
      </c>
      <c r="I3280" s="4">
        <v>102</v>
      </c>
      <c r="J3280" s="6">
        <v>1590.1</v>
      </c>
      <c r="K3280" s="4">
        <v>0.251</v>
      </c>
      <c r="L3280" s="4" t="s">
        <v>27</v>
      </c>
      <c r="M3280" s="4">
        <f>Inventory[[#This Row],[Daily_Demand]]*Inventory[[#This Row],[Lead_Time_Days]]</f>
        <v>72</v>
      </c>
      <c r="N3280" s="4">
        <f>MAX(0, Inventory[[#This Row],[Demand_Duration_Lead_time]]+Inventory[[#This Row],[Safety_Stock]]-Inventory[[#This Row],[Current_Inventory]])</f>
        <v>0</v>
      </c>
      <c r="O32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280" s="8">
        <f>Inventory[[#This Row],[Current_Inventory]]*Inventory[[#This Row],[Unit_Cost]]</f>
        <v>535863.69999999995</v>
      </c>
      <c r="Q3280" t="str">
        <f>IF(Inventory[[#This Row],[Stockout_Risk_Score]] &gt;= 0.8, "Critical",
   IF(Inventory[[#This Row],[Stockout_Risk_Score]] &gt;= 0.6, "High",
      IF(Inventory[[#This Row],[Stockout_Risk_Score]] &gt;= 0.3, "Medium", "Low")
   )
)</f>
        <v>Low</v>
      </c>
      <c r="R3280">
        <f>Inventory[[#This Row],[Lead_Time_Days]]*0.8</f>
        <v>7.2</v>
      </c>
      <c r="S3280">
        <f>MAX(0,Inventory[[#This Row],[Daily_Demand]]*Inventory[[#This Row],[Adj_Lead_Time]]+Inventory[[#This Row],[Safety_Stock]]-Inventory[[#This Row],[Current_Inventory]])</f>
        <v>0</v>
      </c>
    </row>
    <row r="3281" spans="1:19" x14ac:dyDescent="0.25">
      <c r="A3281">
        <v>3280</v>
      </c>
      <c r="B3281" t="s">
        <v>3302</v>
      </c>
      <c r="C3281" s="4" t="s">
        <v>26</v>
      </c>
      <c r="D3281" t="s">
        <v>22</v>
      </c>
      <c r="E3281" s="4">
        <v>9</v>
      </c>
      <c r="F3281" s="4">
        <v>14</v>
      </c>
      <c r="G3281" s="4">
        <v>117</v>
      </c>
      <c r="H3281" s="4">
        <v>167</v>
      </c>
      <c r="I3281" s="4">
        <v>294</v>
      </c>
      <c r="J3281" s="6">
        <v>98.69</v>
      </c>
      <c r="K3281" s="4">
        <v>0.75600000000000001</v>
      </c>
      <c r="L3281" s="4" t="s">
        <v>27</v>
      </c>
      <c r="M3281" s="4">
        <f>Inventory[[#This Row],[Daily_Demand]]*Inventory[[#This Row],[Lead_Time_Days]]</f>
        <v>126</v>
      </c>
      <c r="N3281" s="4">
        <f>MAX(0, Inventory[[#This Row],[Demand_Duration_Lead_time]]+Inventory[[#This Row],[Safety_Stock]]-Inventory[[#This Row],[Current_Inventory]])</f>
        <v>176</v>
      </c>
      <c r="O32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81" s="8">
        <f>Inventory[[#This Row],[Current_Inventory]]*Inventory[[#This Row],[Unit_Cost]]</f>
        <v>11546.73</v>
      </c>
      <c r="Q3281" t="str">
        <f>IF(Inventory[[#This Row],[Stockout_Risk_Score]] &gt;= 0.8, "Critical",
   IF(Inventory[[#This Row],[Stockout_Risk_Score]] &gt;= 0.6, "High",
      IF(Inventory[[#This Row],[Stockout_Risk_Score]] &gt;= 0.3, "Medium", "Low")
   )
)</f>
        <v>High</v>
      </c>
      <c r="R3281">
        <f>Inventory[[#This Row],[Lead_Time_Days]]*0.8</f>
        <v>11.200000000000001</v>
      </c>
      <c r="S3281">
        <f>MAX(0,Inventory[[#This Row],[Daily_Demand]]*Inventory[[#This Row],[Adj_Lead_Time]]+Inventory[[#This Row],[Safety_Stock]]-Inventory[[#This Row],[Current_Inventory]])</f>
        <v>150.80000000000001</v>
      </c>
    </row>
    <row r="3282" spans="1:19" x14ac:dyDescent="0.25">
      <c r="A3282">
        <v>3281</v>
      </c>
      <c r="B3282" t="s">
        <v>3303</v>
      </c>
      <c r="C3282" s="4" t="s">
        <v>26</v>
      </c>
      <c r="D3282" t="s">
        <v>22</v>
      </c>
      <c r="E3282" s="4">
        <v>45</v>
      </c>
      <c r="F3282" s="4">
        <v>11</v>
      </c>
      <c r="G3282" s="4">
        <v>76</v>
      </c>
      <c r="H3282" s="4">
        <v>57</v>
      </c>
      <c r="I3282" s="4">
        <v>89</v>
      </c>
      <c r="J3282" s="6">
        <v>1890.18</v>
      </c>
      <c r="K3282" s="4">
        <v>0.878</v>
      </c>
      <c r="L3282" s="4" t="s">
        <v>15</v>
      </c>
      <c r="M3282" s="4">
        <f>Inventory[[#This Row],[Daily_Demand]]*Inventory[[#This Row],[Lead_Time_Days]]</f>
        <v>495</v>
      </c>
      <c r="N3282" s="4">
        <f>MAX(0, Inventory[[#This Row],[Demand_Duration_Lead_time]]+Inventory[[#This Row],[Safety_Stock]]-Inventory[[#This Row],[Current_Inventory]])</f>
        <v>476</v>
      </c>
      <c r="O32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82" s="8">
        <f>Inventory[[#This Row],[Current_Inventory]]*Inventory[[#This Row],[Unit_Cost]]</f>
        <v>143653.68</v>
      </c>
      <c r="Q3282" t="str">
        <f>IF(Inventory[[#This Row],[Stockout_Risk_Score]] &gt;= 0.8, "Critical",
   IF(Inventory[[#This Row],[Stockout_Risk_Score]] &gt;= 0.6, "High",
      IF(Inventory[[#This Row],[Stockout_Risk_Score]] &gt;= 0.3, "Medium", "Low")
   )
)</f>
        <v>Critical</v>
      </c>
      <c r="R3282">
        <f>Inventory[[#This Row],[Lead_Time_Days]]*0.8</f>
        <v>8.8000000000000007</v>
      </c>
      <c r="S3282">
        <f>MAX(0,Inventory[[#This Row],[Daily_Demand]]*Inventory[[#This Row],[Adj_Lead_Time]]+Inventory[[#This Row],[Safety_Stock]]-Inventory[[#This Row],[Current_Inventory]])</f>
        <v>377.00000000000006</v>
      </c>
    </row>
    <row r="3283" spans="1:19" x14ac:dyDescent="0.25">
      <c r="A3283">
        <v>3282</v>
      </c>
      <c r="B3283" t="s">
        <v>3304</v>
      </c>
      <c r="C3283" s="4" t="s">
        <v>21</v>
      </c>
      <c r="D3283" t="s">
        <v>18</v>
      </c>
      <c r="E3283" s="4">
        <v>112</v>
      </c>
      <c r="F3283" s="4">
        <v>3</v>
      </c>
      <c r="G3283" s="4">
        <v>126</v>
      </c>
      <c r="H3283" s="4">
        <v>33</v>
      </c>
      <c r="I3283" s="4">
        <v>391</v>
      </c>
      <c r="J3283" s="6">
        <v>186.62</v>
      </c>
      <c r="K3283" s="4">
        <v>0.66500000000000004</v>
      </c>
      <c r="L3283" s="4" t="s">
        <v>19</v>
      </c>
      <c r="M3283" s="4">
        <f>Inventory[[#This Row],[Daily_Demand]]*Inventory[[#This Row],[Lead_Time_Days]]</f>
        <v>336</v>
      </c>
      <c r="N3283" s="4">
        <f>MAX(0, Inventory[[#This Row],[Demand_Duration_Lead_time]]+Inventory[[#This Row],[Safety_Stock]]-Inventory[[#This Row],[Current_Inventory]])</f>
        <v>243</v>
      </c>
      <c r="O32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83" s="8">
        <f>Inventory[[#This Row],[Current_Inventory]]*Inventory[[#This Row],[Unit_Cost]]</f>
        <v>23514.12</v>
      </c>
      <c r="Q3283" t="str">
        <f>IF(Inventory[[#This Row],[Stockout_Risk_Score]] &gt;= 0.8, "Critical",
   IF(Inventory[[#This Row],[Stockout_Risk_Score]] &gt;= 0.6, "High",
      IF(Inventory[[#This Row],[Stockout_Risk_Score]] &gt;= 0.3, "Medium", "Low")
   )
)</f>
        <v>High</v>
      </c>
      <c r="R3283">
        <f>Inventory[[#This Row],[Lead_Time_Days]]*0.8</f>
        <v>2.4000000000000004</v>
      </c>
      <c r="S3283">
        <f>MAX(0,Inventory[[#This Row],[Daily_Demand]]*Inventory[[#This Row],[Adj_Lead_Time]]+Inventory[[#This Row],[Safety_Stock]]-Inventory[[#This Row],[Current_Inventory]])</f>
        <v>175.80000000000007</v>
      </c>
    </row>
    <row r="3284" spans="1:19" x14ac:dyDescent="0.25">
      <c r="A3284">
        <v>3283</v>
      </c>
      <c r="B3284" t="s">
        <v>3305</v>
      </c>
      <c r="C3284" s="4" t="s">
        <v>41</v>
      </c>
      <c r="D3284" t="s">
        <v>18</v>
      </c>
      <c r="E3284" s="4">
        <v>91</v>
      </c>
      <c r="F3284" s="4">
        <v>9</v>
      </c>
      <c r="G3284" s="4">
        <v>107</v>
      </c>
      <c r="H3284" s="4">
        <v>119</v>
      </c>
      <c r="I3284" s="4">
        <v>187</v>
      </c>
      <c r="J3284" s="6">
        <v>978.51</v>
      </c>
      <c r="K3284" s="4">
        <v>0.629</v>
      </c>
      <c r="L3284" s="4" t="s">
        <v>19</v>
      </c>
      <c r="M3284" s="4">
        <f>Inventory[[#This Row],[Daily_Demand]]*Inventory[[#This Row],[Lead_Time_Days]]</f>
        <v>819</v>
      </c>
      <c r="N3284" s="4">
        <f>MAX(0, Inventory[[#This Row],[Demand_Duration_Lead_time]]+Inventory[[#This Row],[Safety_Stock]]-Inventory[[#This Row],[Current_Inventory]])</f>
        <v>831</v>
      </c>
      <c r="O32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84" s="8">
        <f>Inventory[[#This Row],[Current_Inventory]]*Inventory[[#This Row],[Unit_Cost]]</f>
        <v>104700.56999999999</v>
      </c>
      <c r="Q3284" t="str">
        <f>IF(Inventory[[#This Row],[Stockout_Risk_Score]] &gt;= 0.8, "Critical",
   IF(Inventory[[#This Row],[Stockout_Risk_Score]] &gt;= 0.6, "High",
      IF(Inventory[[#This Row],[Stockout_Risk_Score]] &gt;= 0.3, "Medium", "Low")
   )
)</f>
        <v>High</v>
      </c>
      <c r="R3284">
        <f>Inventory[[#This Row],[Lead_Time_Days]]*0.8</f>
        <v>7.2</v>
      </c>
      <c r="S3284">
        <f>MAX(0,Inventory[[#This Row],[Daily_Demand]]*Inventory[[#This Row],[Adj_Lead_Time]]+Inventory[[#This Row],[Safety_Stock]]-Inventory[[#This Row],[Current_Inventory]])</f>
        <v>667.2</v>
      </c>
    </row>
    <row r="3285" spans="1:19" x14ac:dyDescent="0.25">
      <c r="A3285">
        <v>3284</v>
      </c>
      <c r="B3285" t="s">
        <v>3306</v>
      </c>
      <c r="C3285" s="4" t="s">
        <v>13</v>
      </c>
      <c r="D3285" t="s">
        <v>18</v>
      </c>
      <c r="E3285" s="4">
        <v>108</v>
      </c>
      <c r="F3285" s="4">
        <v>14</v>
      </c>
      <c r="G3285" s="4">
        <v>672</v>
      </c>
      <c r="H3285" s="4">
        <v>61</v>
      </c>
      <c r="I3285" s="4">
        <v>315</v>
      </c>
      <c r="J3285" s="6">
        <v>1843.18</v>
      </c>
      <c r="K3285" s="4">
        <v>0.193</v>
      </c>
      <c r="L3285" s="4" t="s">
        <v>15</v>
      </c>
      <c r="M3285" s="4">
        <f>Inventory[[#This Row],[Daily_Demand]]*Inventory[[#This Row],[Lead_Time_Days]]</f>
        <v>1512</v>
      </c>
      <c r="N3285" s="4">
        <f>MAX(0, Inventory[[#This Row],[Demand_Duration_Lead_time]]+Inventory[[#This Row],[Safety_Stock]]-Inventory[[#This Row],[Current_Inventory]])</f>
        <v>901</v>
      </c>
      <c r="O32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85" s="8">
        <f>Inventory[[#This Row],[Current_Inventory]]*Inventory[[#This Row],[Unit_Cost]]</f>
        <v>1238616.96</v>
      </c>
      <c r="Q3285" t="str">
        <f>IF(Inventory[[#This Row],[Stockout_Risk_Score]] &gt;= 0.8, "Critical",
   IF(Inventory[[#This Row],[Stockout_Risk_Score]] &gt;= 0.6, "High",
      IF(Inventory[[#This Row],[Stockout_Risk_Score]] &gt;= 0.3, "Medium", "Low")
   )
)</f>
        <v>Low</v>
      </c>
      <c r="R3285">
        <f>Inventory[[#This Row],[Lead_Time_Days]]*0.8</f>
        <v>11.200000000000001</v>
      </c>
      <c r="S3285">
        <f>MAX(0,Inventory[[#This Row],[Daily_Demand]]*Inventory[[#This Row],[Adj_Lead_Time]]+Inventory[[#This Row],[Safety_Stock]]-Inventory[[#This Row],[Current_Inventory]])</f>
        <v>598.60000000000014</v>
      </c>
    </row>
    <row r="3286" spans="1:19" x14ac:dyDescent="0.25">
      <c r="A3286">
        <v>3285</v>
      </c>
      <c r="B3286" t="s">
        <v>3307</v>
      </c>
      <c r="C3286" s="4" t="s">
        <v>41</v>
      </c>
      <c r="D3286" t="s">
        <v>18</v>
      </c>
      <c r="E3286" s="4">
        <v>121</v>
      </c>
      <c r="F3286" s="4">
        <v>2</v>
      </c>
      <c r="G3286" s="4">
        <v>675</v>
      </c>
      <c r="H3286" s="4">
        <v>299</v>
      </c>
      <c r="I3286" s="4">
        <v>187</v>
      </c>
      <c r="J3286" s="6">
        <v>1000.95</v>
      </c>
      <c r="K3286" s="4">
        <v>0.35799999999999998</v>
      </c>
      <c r="L3286" s="4" t="s">
        <v>27</v>
      </c>
      <c r="M3286" s="4">
        <f>Inventory[[#This Row],[Daily_Demand]]*Inventory[[#This Row],[Lead_Time_Days]]</f>
        <v>242</v>
      </c>
      <c r="N3286" s="4">
        <f>MAX(0, Inventory[[#This Row],[Demand_Duration_Lead_time]]+Inventory[[#This Row],[Safety_Stock]]-Inventory[[#This Row],[Current_Inventory]])</f>
        <v>0</v>
      </c>
      <c r="O32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86" s="8">
        <f>Inventory[[#This Row],[Current_Inventory]]*Inventory[[#This Row],[Unit_Cost]]</f>
        <v>675641.25</v>
      </c>
      <c r="Q3286" t="str">
        <f>IF(Inventory[[#This Row],[Stockout_Risk_Score]] &gt;= 0.8, "Critical",
   IF(Inventory[[#This Row],[Stockout_Risk_Score]] &gt;= 0.6, "High",
      IF(Inventory[[#This Row],[Stockout_Risk_Score]] &gt;= 0.3, "Medium", "Low")
   )
)</f>
        <v>Medium</v>
      </c>
      <c r="R3286">
        <f>Inventory[[#This Row],[Lead_Time_Days]]*0.8</f>
        <v>1.6</v>
      </c>
      <c r="S3286">
        <f>MAX(0,Inventory[[#This Row],[Daily_Demand]]*Inventory[[#This Row],[Adj_Lead_Time]]+Inventory[[#This Row],[Safety_Stock]]-Inventory[[#This Row],[Current_Inventory]])</f>
        <v>0</v>
      </c>
    </row>
    <row r="3287" spans="1:19" x14ac:dyDescent="0.25">
      <c r="A3287">
        <v>3286</v>
      </c>
      <c r="B3287" t="s">
        <v>3308</v>
      </c>
      <c r="C3287" s="4" t="s">
        <v>41</v>
      </c>
      <c r="D3287" t="s">
        <v>14</v>
      </c>
      <c r="E3287" s="4">
        <v>105</v>
      </c>
      <c r="F3287" s="4">
        <v>12</v>
      </c>
      <c r="G3287" s="4">
        <v>390</v>
      </c>
      <c r="H3287" s="4">
        <v>268</v>
      </c>
      <c r="I3287" s="4">
        <v>341</v>
      </c>
      <c r="J3287" s="6">
        <v>174.09</v>
      </c>
      <c r="K3287" s="4">
        <v>0.72299999999999998</v>
      </c>
      <c r="L3287" s="4" t="s">
        <v>19</v>
      </c>
      <c r="M3287" s="4">
        <f>Inventory[[#This Row],[Daily_Demand]]*Inventory[[#This Row],[Lead_Time_Days]]</f>
        <v>1260</v>
      </c>
      <c r="N3287" s="4">
        <f>MAX(0, Inventory[[#This Row],[Demand_Duration_Lead_time]]+Inventory[[#This Row],[Safety_Stock]]-Inventory[[#This Row],[Current_Inventory]])</f>
        <v>1138</v>
      </c>
      <c r="O32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87" s="8">
        <f>Inventory[[#This Row],[Current_Inventory]]*Inventory[[#This Row],[Unit_Cost]]</f>
        <v>67895.100000000006</v>
      </c>
      <c r="Q3287" t="str">
        <f>IF(Inventory[[#This Row],[Stockout_Risk_Score]] &gt;= 0.8, "Critical",
   IF(Inventory[[#This Row],[Stockout_Risk_Score]] &gt;= 0.6, "High",
      IF(Inventory[[#This Row],[Stockout_Risk_Score]] &gt;= 0.3, "Medium", "Low")
   )
)</f>
        <v>High</v>
      </c>
      <c r="R3287">
        <f>Inventory[[#This Row],[Lead_Time_Days]]*0.8</f>
        <v>9.6000000000000014</v>
      </c>
      <c r="S3287">
        <f>MAX(0,Inventory[[#This Row],[Daily_Demand]]*Inventory[[#This Row],[Adj_Lead_Time]]+Inventory[[#This Row],[Safety_Stock]]-Inventory[[#This Row],[Current_Inventory]])</f>
        <v>886</v>
      </c>
    </row>
    <row r="3288" spans="1:19" x14ac:dyDescent="0.25">
      <c r="A3288">
        <v>3287</v>
      </c>
      <c r="B3288" t="s">
        <v>3309</v>
      </c>
      <c r="C3288" s="4" t="s">
        <v>41</v>
      </c>
      <c r="D3288" t="s">
        <v>18</v>
      </c>
      <c r="E3288" s="4">
        <v>193</v>
      </c>
      <c r="F3288" s="4">
        <v>3</v>
      </c>
      <c r="G3288" s="4">
        <v>394</v>
      </c>
      <c r="H3288" s="4">
        <v>148</v>
      </c>
      <c r="I3288" s="4">
        <v>259</v>
      </c>
      <c r="J3288" s="6">
        <v>497.02</v>
      </c>
      <c r="K3288" s="4">
        <v>1.7000000000000001E-2</v>
      </c>
      <c r="L3288" s="4" t="s">
        <v>19</v>
      </c>
      <c r="M3288" s="4">
        <f>Inventory[[#This Row],[Daily_Demand]]*Inventory[[#This Row],[Lead_Time_Days]]</f>
        <v>579</v>
      </c>
      <c r="N3288" s="4">
        <f>MAX(0, Inventory[[#This Row],[Demand_Duration_Lead_time]]+Inventory[[#This Row],[Safety_Stock]]-Inventory[[#This Row],[Current_Inventory]])</f>
        <v>333</v>
      </c>
      <c r="O32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88" s="8">
        <f>Inventory[[#This Row],[Current_Inventory]]*Inventory[[#This Row],[Unit_Cost]]</f>
        <v>195825.88</v>
      </c>
      <c r="Q3288" t="str">
        <f>IF(Inventory[[#This Row],[Stockout_Risk_Score]] &gt;= 0.8, "Critical",
   IF(Inventory[[#This Row],[Stockout_Risk_Score]] &gt;= 0.6, "High",
      IF(Inventory[[#This Row],[Stockout_Risk_Score]] &gt;= 0.3, "Medium", "Low")
   )
)</f>
        <v>Low</v>
      </c>
      <c r="R3288">
        <f>Inventory[[#This Row],[Lead_Time_Days]]*0.8</f>
        <v>2.4000000000000004</v>
      </c>
      <c r="S3288">
        <f>MAX(0,Inventory[[#This Row],[Daily_Demand]]*Inventory[[#This Row],[Adj_Lead_Time]]+Inventory[[#This Row],[Safety_Stock]]-Inventory[[#This Row],[Current_Inventory]])</f>
        <v>217.20000000000005</v>
      </c>
    </row>
    <row r="3289" spans="1:19" x14ac:dyDescent="0.25">
      <c r="A3289">
        <v>3288</v>
      </c>
      <c r="B3289" t="s">
        <v>3310</v>
      </c>
      <c r="C3289" s="4" t="s">
        <v>26</v>
      </c>
      <c r="D3289" t="s">
        <v>22</v>
      </c>
      <c r="E3289" s="4">
        <v>79</v>
      </c>
      <c r="F3289" s="4">
        <v>9</v>
      </c>
      <c r="G3289" s="4">
        <v>71</v>
      </c>
      <c r="H3289" s="4">
        <v>284</v>
      </c>
      <c r="I3289" s="4">
        <v>221</v>
      </c>
      <c r="J3289" s="6">
        <v>1178.4000000000001</v>
      </c>
      <c r="K3289" s="4">
        <v>0.64100000000000001</v>
      </c>
      <c r="L3289" s="4" t="s">
        <v>19</v>
      </c>
      <c r="M3289" s="4">
        <f>Inventory[[#This Row],[Daily_Demand]]*Inventory[[#This Row],[Lead_Time_Days]]</f>
        <v>711</v>
      </c>
      <c r="N3289" s="4">
        <f>MAX(0, Inventory[[#This Row],[Demand_Duration_Lead_time]]+Inventory[[#This Row],[Safety_Stock]]-Inventory[[#This Row],[Current_Inventory]])</f>
        <v>924</v>
      </c>
      <c r="O32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89" s="8">
        <f>Inventory[[#This Row],[Current_Inventory]]*Inventory[[#This Row],[Unit_Cost]]</f>
        <v>83666.400000000009</v>
      </c>
      <c r="Q3289" t="str">
        <f>IF(Inventory[[#This Row],[Stockout_Risk_Score]] &gt;= 0.8, "Critical",
   IF(Inventory[[#This Row],[Stockout_Risk_Score]] &gt;= 0.6, "High",
      IF(Inventory[[#This Row],[Stockout_Risk_Score]] &gt;= 0.3, "Medium", "Low")
   )
)</f>
        <v>High</v>
      </c>
      <c r="R3289">
        <f>Inventory[[#This Row],[Lead_Time_Days]]*0.8</f>
        <v>7.2</v>
      </c>
      <c r="S3289">
        <f>MAX(0,Inventory[[#This Row],[Daily_Demand]]*Inventory[[#This Row],[Adj_Lead_Time]]+Inventory[[#This Row],[Safety_Stock]]-Inventory[[#This Row],[Current_Inventory]])</f>
        <v>781.80000000000007</v>
      </c>
    </row>
    <row r="3290" spans="1:19" x14ac:dyDescent="0.25">
      <c r="A3290">
        <v>3289</v>
      </c>
      <c r="B3290" t="s">
        <v>3311</v>
      </c>
      <c r="C3290" s="4" t="s">
        <v>17</v>
      </c>
      <c r="D3290" t="s">
        <v>14</v>
      </c>
      <c r="E3290" s="4">
        <v>187</v>
      </c>
      <c r="F3290" s="4">
        <v>8</v>
      </c>
      <c r="G3290" s="4">
        <v>743</v>
      </c>
      <c r="H3290" s="4">
        <v>53</v>
      </c>
      <c r="I3290" s="4">
        <v>234</v>
      </c>
      <c r="J3290" s="6">
        <v>221.33</v>
      </c>
      <c r="K3290" s="4">
        <v>0.76700000000000002</v>
      </c>
      <c r="L3290" s="4" t="s">
        <v>19</v>
      </c>
      <c r="M3290" s="4">
        <f>Inventory[[#This Row],[Daily_Demand]]*Inventory[[#This Row],[Lead_Time_Days]]</f>
        <v>1496</v>
      </c>
      <c r="N3290" s="4">
        <f>MAX(0, Inventory[[#This Row],[Demand_Duration_Lead_time]]+Inventory[[#This Row],[Safety_Stock]]-Inventory[[#This Row],[Current_Inventory]])</f>
        <v>806</v>
      </c>
      <c r="O32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90" s="8">
        <f>Inventory[[#This Row],[Current_Inventory]]*Inventory[[#This Row],[Unit_Cost]]</f>
        <v>164448.19</v>
      </c>
      <c r="Q3290" t="str">
        <f>IF(Inventory[[#This Row],[Stockout_Risk_Score]] &gt;= 0.8, "Critical",
   IF(Inventory[[#This Row],[Stockout_Risk_Score]] &gt;= 0.6, "High",
      IF(Inventory[[#This Row],[Stockout_Risk_Score]] &gt;= 0.3, "Medium", "Low")
   )
)</f>
        <v>High</v>
      </c>
      <c r="R3290">
        <f>Inventory[[#This Row],[Lead_Time_Days]]*0.8</f>
        <v>6.4</v>
      </c>
      <c r="S3290">
        <f>MAX(0,Inventory[[#This Row],[Daily_Demand]]*Inventory[[#This Row],[Adj_Lead_Time]]+Inventory[[#This Row],[Safety_Stock]]-Inventory[[#This Row],[Current_Inventory]])</f>
        <v>506.79999999999995</v>
      </c>
    </row>
    <row r="3291" spans="1:19" x14ac:dyDescent="0.25">
      <c r="A3291">
        <v>3290</v>
      </c>
      <c r="B3291" t="s">
        <v>3312</v>
      </c>
      <c r="C3291" s="4" t="s">
        <v>26</v>
      </c>
      <c r="D3291" t="s">
        <v>22</v>
      </c>
      <c r="E3291" s="4">
        <v>79</v>
      </c>
      <c r="F3291" s="4">
        <v>6</v>
      </c>
      <c r="G3291" s="4">
        <v>60</v>
      </c>
      <c r="H3291" s="4">
        <v>268</v>
      </c>
      <c r="I3291" s="4">
        <v>348</v>
      </c>
      <c r="J3291" s="6">
        <v>876.17</v>
      </c>
      <c r="K3291" s="4">
        <v>0.33500000000000002</v>
      </c>
      <c r="L3291" s="4" t="s">
        <v>27</v>
      </c>
      <c r="M3291" s="4">
        <f>Inventory[[#This Row],[Daily_Demand]]*Inventory[[#This Row],[Lead_Time_Days]]</f>
        <v>474</v>
      </c>
      <c r="N3291" s="4">
        <f>MAX(0, Inventory[[#This Row],[Demand_Duration_Lead_time]]+Inventory[[#This Row],[Safety_Stock]]-Inventory[[#This Row],[Current_Inventory]])</f>
        <v>682</v>
      </c>
      <c r="O32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91" s="8">
        <f>Inventory[[#This Row],[Current_Inventory]]*Inventory[[#This Row],[Unit_Cost]]</f>
        <v>52570.2</v>
      </c>
      <c r="Q3291" t="str">
        <f>IF(Inventory[[#This Row],[Stockout_Risk_Score]] &gt;= 0.8, "Critical",
   IF(Inventory[[#This Row],[Stockout_Risk_Score]] &gt;= 0.6, "High",
      IF(Inventory[[#This Row],[Stockout_Risk_Score]] &gt;= 0.3, "Medium", "Low")
   )
)</f>
        <v>Medium</v>
      </c>
      <c r="R3291">
        <f>Inventory[[#This Row],[Lead_Time_Days]]*0.8</f>
        <v>4.8000000000000007</v>
      </c>
      <c r="S3291">
        <f>MAX(0,Inventory[[#This Row],[Daily_Demand]]*Inventory[[#This Row],[Adj_Lead_Time]]+Inventory[[#This Row],[Safety_Stock]]-Inventory[[#This Row],[Current_Inventory]])</f>
        <v>587.20000000000005</v>
      </c>
    </row>
    <row r="3292" spans="1:19" x14ac:dyDescent="0.25">
      <c r="A3292">
        <v>3291</v>
      </c>
      <c r="B3292" t="s">
        <v>3313</v>
      </c>
      <c r="C3292" s="4" t="s">
        <v>26</v>
      </c>
      <c r="D3292" t="s">
        <v>18</v>
      </c>
      <c r="E3292" s="4">
        <v>17</v>
      </c>
      <c r="F3292" s="4">
        <v>14</v>
      </c>
      <c r="G3292" s="4">
        <v>110</v>
      </c>
      <c r="H3292" s="4">
        <v>122</v>
      </c>
      <c r="I3292" s="4">
        <v>289</v>
      </c>
      <c r="J3292" s="6">
        <v>691.73</v>
      </c>
      <c r="K3292" s="4">
        <v>7.5999999999999998E-2</v>
      </c>
      <c r="L3292" s="4" t="s">
        <v>19</v>
      </c>
      <c r="M3292" s="4">
        <f>Inventory[[#This Row],[Daily_Demand]]*Inventory[[#This Row],[Lead_Time_Days]]</f>
        <v>238</v>
      </c>
      <c r="N3292" s="4">
        <f>MAX(0, Inventory[[#This Row],[Demand_Duration_Lead_time]]+Inventory[[#This Row],[Safety_Stock]]-Inventory[[#This Row],[Current_Inventory]])</f>
        <v>250</v>
      </c>
      <c r="O32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92" s="8">
        <f>Inventory[[#This Row],[Current_Inventory]]*Inventory[[#This Row],[Unit_Cost]]</f>
        <v>76090.3</v>
      </c>
      <c r="Q3292" t="str">
        <f>IF(Inventory[[#This Row],[Stockout_Risk_Score]] &gt;= 0.8, "Critical",
   IF(Inventory[[#This Row],[Stockout_Risk_Score]] &gt;= 0.6, "High",
      IF(Inventory[[#This Row],[Stockout_Risk_Score]] &gt;= 0.3, "Medium", "Low")
   )
)</f>
        <v>Low</v>
      </c>
      <c r="R3292">
        <f>Inventory[[#This Row],[Lead_Time_Days]]*0.8</f>
        <v>11.200000000000001</v>
      </c>
      <c r="S3292">
        <f>MAX(0,Inventory[[#This Row],[Daily_Demand]]*Inventory[[#This Row],[Adj_Lead_Time]]+Inventory[[#This Row],[Safety_Stock]]-Inventory[[#This Row],[Current_Inventory]])</f>
        <v>202.39999999999998</v>
      </c>
    </row>
    <row r="3293" spans="1:19" x14ac:dyDescent="0.25">
      <c r="A3293">
        <v>3292</v>
      </c>
      <c r="B3293" t="s">
        <v>3314</v>
      </c>
      <c r="C3293" s="4" t="s">
        <v>41</v>
      </c>
      <c r="D3293" t="s">
        <v>14</v>
      </c>
      <c r="E3293" s="4">
        <v>146</v>
      </c>
      <c r="F3293" s="4">
        <v>11</v>
      </c>
      <c r="G3293" s="4">
        <v>58</v>
      </c>
      <c r="H3293" s="4">
        <v>236</v>
      </c>
      <c r="I3293" s="4">
        <v>260</v>
      </c>
      <c r="J3293" s="6">
        <v>1639.65</v>
      </c>
      <c r="K3293" s="4">
        <v>0.81899999999999995</v>
      </c>
      <c r="L3293" s="4" t="s">
        <v>15</v>
      </c>
      <c r="M3293" s="4">
        <f>Inventory[[#This Row],[Daily_Demand]]*Inventory[[#This Row],[Lead_Time_Days]]</f>
        <v>1606</v>
      </c>
      <c r="N3293" s="4">
        <f>MAX(0, Inventory[[#This Row],[Demand_Duration_Lead_time]]+Inventory[[#This Row],[Safety_Stock]]-Inventory[[#This Row],[Current_Inventory]])</f>
        <v>1784</v>
      </c>
      <c r="O32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93" s="8">
        <f>Inventory[[#This Row],[Current_Inventory]]*Inventory[[#This Row],[Unit_Cost]]</f>
        <v>95099.700000000012</v>
      </c>
      <c r="Q3293" t="str">
        <f>IF(Inventory[[#This Row],[Stockout_Risk_Score]] &gt;= 0.8, "Critical",
   IF(Inventory[[#This Row],[Stockout_Risk_Score]] &gt;= 0.6, "High",
      IF(Inventory[[#This Row],[Stockout_Risk_Score]] &gt;= 0.3, "Medium", "Low")
   )
)</f>
        <v>Critical</v>
      </c>
      <c r="R3293">
        <f>Inventory[[#This Row],[Lead_Time_Days]]*0.8</f>
        <v>8.8000000000000007</v>
      </c>
      <c r="S3293">
        <f>MAX(0,Inventory[[#This Row],[Daily_Demand]]*Inventory[[#This Row],[Adj_Lead_Time]]+Inventory[[#This Row],[Safety_Stock]]-Inventory[[#This Row],[Current_Inventory]])</f>
        <v>1462.8000000000002</v>
      </c>
    </row>
    <row r="3294" spans="1:19" x14ac:dyDescent="0.25">
      <c r="A3294">
        <v>3293</v>
      </c>
      <c r="B3294" t="s">
        <v>3315</v>
      </c>
      <c r="C3294" s="4" t="s">
        <v>26</v>
      </c>
      <c r="D3294" t="s">
        <v>18</v>
      </c>
      <c r="E3294" s="4">
        <v>192</v>
      </c>
      <c r="F3294" s="4">
        <v>3</v>
      </c>
      <c r="G3294" s="4">
        <v>32</v>
      </c>
      <c r="H3294" s="4">
        <v>74</v>
      </c>
      <c r="I3294" s="4">
        <v>200</v>
      </c>
      <c r="J3294" s="6">
        <v>264.76</v>
      </c>
      <c r="K3294" s="4">
        <v>0.14199999999999999</v>
      </c>
      <c r="L3294" s="4" t="s">
        <v>15</v>
      </c>
      <c r="M3294" s="4">
        <f>Inventory[[#This Row],[Daily_Demand]]*Inventory[[#This Row],[Lead_Time_Days]]</f>
        <v>576</v>
      </c>
      <c r="N3294" s="4">
        <f>MAX(0, Inventory[[#This Row],[Demand_Duration_Lead_time]]+Inventory[[#This Row],[Safety_Stock]]-Inventory[[#This Row],[Current_Inventory]])</f>
        <v>618</v>
      </c>
      <c r="O32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94" s="8">
        <f>Inventory[[#This Row],[Current_Inventory]]*Inventory[[#This Row],[Unit_Cost]]</f>
        <v>8472.32</v>
      </c>
      <c r="Q3294" t="str">
        <f>IF(Inventory[[#This Row],[Stockout_Risk_Score]] &gt;= 0.8, "Critical",
   IF(Inventory[[#This Row],[Stockout_Risk_Score]] &gt;= 0.6, "High",
      IF(Inventory[[#This Row],[Stockout_Risk_Score]] &gt;= 0.3, "Medium", "Low")
   )
)</f>
        <v>Low</v>
      </c>
      <c r="R3294">
        <f>Inventory[[#This Row],[Lead_Time_Days]]*0.8</f>
        <v>2.4000000000000004</v>
      </c>
      <c r="S3294">
        <f>MAX(0,Inventory[[#This Row],[Daily_Demand]]*Inventory[[#This Row],[Adj_Lead_Time]]+Inventory[[#This Row],[Safety_Stock]]-Inventory[[#This Row],[Current_Inventory]])</f>
        <v>502.80000000000007</v>
      </c>
    </row>
    <row r="3295" spans="1:19" x14ac:dyDescent="0.25">
      <c r="A3295">
        <v>3294</v>
      </c>
      <c r="B3295" t="s">
        <v>3316</v>
      </c>
      <c r="C3295" s="4" t="s">
        <v>41</v>
      </c>
      <c r="D3295" t="s">
        <v>14</v>
      </c>
      <c r="E3295" s="4">
        <v>29</v>
      </c>
      <c r="F3295" s="4">
        <v>10</v>
      </c>
      <c r="G3295" s="4">
        <v>627</v>
      </c>
      <c r="H3295" s="4">
        <v>172</v>
      </c>
      <c r="I3295" s="4">
        <v>173</v>
      </c>
      <c r="J3295" s="6">
        <v>1381.46</v>
      </c>
      <c r="K3295" s="4">
        <v>0.371</v>
      </c>
      <c r="L3295" s="4" t="s">
        <v>19</v>
      </c>
      <c r="M3295" s="4">
        <f>Inventory[[#This Row],[Daily_Demand]]*Inventory[[#This Row],[Lead_Time_Days]]</f>
        <v>290</v>
      </c>
      <c r="N3295" s="4">
        <f>MAX(0, Inventory[[#This Row],[Demand_Duration_Lead_time]]+Inventory[[#This Row],[Safety_Stock]]-Inventory[[#This Row],[Current_Inventory]])</f>
        <v>0</v>
      </c>
      <c r="O32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95" s="8">
        <f>Inventory[[#This Row],[Current_Inventory]]*Inventory[[#This Row],[Unit_Cost]]</f>
        <v>866175.42</v>
      </c>
      <c r="Q3295" t="str">
        <f>IF(Inventory[[#This Row],[Stockout_Risk_Score]] &gt;= 0.8, "Critical",
   IF(Inventory[[#This Row],[Stockout_Risk_Score]] &gt;= 0.6, "High",
      IF(Inventory[[#This Row],[Stockout_Risk_Score]] &gt;= 0.3, "Medium", "Low")
   )
)</f>
        <v>Medium</v>
      </c>
      <c r="R3295">
        <f>Inventory[[#This Row],[Lead_Time_Days]]*0.8</f>
        <v>8</v>
      </c>
      <c r="S3295">
        <f>MAX(0,Inventory[[#This Row],[Daily_Demand]]*Inventory[[#This Row],[Adj_Lead_Time]]+Inventory[[#This Row],[Safety_Stock]]-Inventory[[#This Row],[Current_Inventory]])</f>
        <v>0</v>
      </c>
    </row>
    <row r="3296" spans="1:19" x14ac:dyDescent="0.25">
      <c r="A3296">
        <v>3295</v>
      </c>
      <c r="B3296" t="s">
        <v>3317</v>
      </c>
      <c r="C3296" s="4" t="s">
        <v>17</v>
      </c>
      <c r="D3296" t="s">
        <v>22</v>
      </c>
      <c r="E3296" s="4">
        <v>119</v>
      </c>
      <c r="F3296" s="4">
        <v>6</v>
      </c>
      <c r="G3296" s="4">
        <v>640</v>
      </c>
      <c r="H3296" s="4">
        <v>173</v>
      </c>
      <c r="I3296" s="4">
        <v>98</v>
      </c>
      <c r="J3296" s="6">
        <v>842.85</v>
      </c>
      <c r="K3296" s="4">
        <v>0.70699999999999996</v>
      </c>
      <c r="L3296" s="4" t="s">
        <v>27</v>
      </c>
      <c r="M3296" s="4">
        <f>Inventory[[#This Row],[Daily_Demand]]*Inventory[[#This Row],[Lead_Time_Days]]</f>
        <v>714</v>
      </c>
      <c r="N3296" s="4">
        <f>MAX(0, Inventory[[#This Row],[Demand_Duration_Lead_time]]+Inventory[[#This Row],[Safety_Stock]]-Inventory[[#This Row],[Current_Inventory]])</f>
        <v>247</v>
      </c>
      <c r="O32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96" s="8">
        <f>Inventory[[#This Row],[Current_Inventory]]*Inventory[[#This Row],[Unit_Cost]]</f>
        <v>539424</v>
      </c>
      <c r="Q3296" t="str">
        <f>IF(Inventory[[#This Row],[Stockout_Risk_Score]] &gt;= 0.8, "Critical",
   IF(Inventory[[#This Row],[Stockout_Risk_Score]] &gt;= 0.6, "High",
      IF(Inventory[[#This Row],[Stockout_Risk_Score]] &gt;= 0.3, "Medium", "Low")
   )
)</f>
        <v>High</v>
      </c>
      <c r="R3296">
        <f>Inventory[[#This Row],[Lead_Time_Days]]*0.8</f>
        <v>4.8000000000000007</v>
      </c>
      <c r="S3296">
        <f>MAX(0,Inventory[[#This Row],[Daily_Demand]]*Inventory[[#This Row],[Adj_Lead_Time]]+Inventory[[#This Row],[Safety_Stock]]-Inventory[[#This Row],[Current_Inventory]])</f>
        <v>104.20000000000005</v>
      </c>
    </row>
    <row r="3297" spans="1:19" x14ac:dyDescent="0.25">
      <c r="A3297">
        <v>3296</v>
      </c>
      <c r="B3297" t="s">
        <v>3318</v>
      </c>
      <c r="C3297" s="4" t="s">
        <v>13</v>
      </c>
      <c r="D3297" t="s">
        <v>18</v>
      </c>
      <c r="E3297" s="4">
        <v>176</v>
      </c>
      <c r="F3297" s="4">
        <v>9</v>
      </c>
      <c r="G3297" s="4">
        <v>123</v>
      </c>
      <c r="H3297" s="4">
        <v>175</v>
      </c>
      <c r="I3297" s="4">
        <v>173</v>
      </c>
      <c r="J3297" s="6">
        <v>1196.1099999999999</v>
      </c>
      <c r="K3297" s="4">
        <v>0.81699999999999995</v>
      </c>
      <c r="L3297" s="4" t="s">
        <v>19</v>
      </c>
      <c r="M3297" s="4">
        <f>Inventory[[#This Row],[Daily_Demand]]*Inventory[[#This Row],[Lead_Time_Days]]</f>
        <v>1584</v>
      </c>
      <c r="N3297" s="4">
        <f>MAX(0, Inventory[[#This Row],[Demand_Duration_Lead_time]]+Inventory[[#This Row],[Safety_Stock]]-Inventory[[#This Row],[Current_Inventory]])</f>
        <v>1636</v>
      </c>
      <c r="O32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97" s="8">
        <f>Inventory[[#This Row],[Current_Inventory]]*Inventory[[#This Row],[Unit_Cost]]</f>
        <v>147121.53</v>
      </c>
      <c r="Q3297" t="str">
        <f>IF(Inventory[[#This Row],[Stockout_Risk_Score]] &gt;= 0.8, "Critical",
   IF(Inventory[[#This Row],[Stockout_Risk_Score]] &gt;= 0.6, "High",
      IF(Inventory[[#This Row],[Stockout_Risk_Score]] &gt;= 0.3, "Medium", "Low")
   )
)</f>
        <v>Critical</v>
      </c>
      <c r="R3297">
        <f>Inventory[[#This Row],[Lead_Time_Days]]*0.8</f>
        <v>7.2</v>
      </c>
      <c r="S3297">
        <f>MAX(0,Inventory[[#This Row],[Daily_Demand]]*Inventory[[#This Row],[Adj_Lead_Time]]+Inventory[[#This Row],[Safety_Stock]]-Inventory[[#This Row],[Current_Inventory]])</f>
        <v>1319.2</v>
      </c>
    </row>
    <row r="3298" spans="1:19" x14ac:dyDescent="0.25">
      <c r="A3298">
        <v>3297</v>
      </c>
      <c r="B3298" t="s">
        <v>3319</v>
      </c>
      <c r="C3298" s="4" t="s">
        <v>41</v>
      </c>
      <c r="D3298" t="s">
        <v>18</v>
      </c>
      <c r="E3298" s="4">
        <v>86</v>
      </c>
      <c r="F3298" s="4">
        <v>14</v>
      </c>
      <c r="G3298" s="4">
        <v>762</v>
      </c>
      <c r="H3298" s="4">
        <v>48</v>
      </c>
      <c r="I3298" s="4">
        <v>117</v>
      </c>
      <c r="J3298" s="6">
        <v>450.79</v>
      </c>
      <c r="K3298" s="4">
        <v>0.86199999999999999</v>
      </c>
      <c r="L3298" s="4" t="s">
        <v>19</v>
      </c>
      <c r="M3298" s="4">
        <f>Inventory[[#This Row],[Daily_Demand]]*Inventory[[#This Row],[Lead_Time_Days]]</f>
        <v>1204</v>
      </c>
      <c r="N3298" s="4">
        <f>MAX(0, Inventory[[#This Row],[Demand_Duration_Lead_time]]+Inventory[[#This Row],[Safety_Stock]]-Inventory[[#This Row],[Current_Inventory]])</f>
        <v>490</v>
      </c>
      <c r="O32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298" s="8">
        <f>Inventory[[#This Row],[Current_Inventory]]*Inventory[[#This Row],[Unit_Cost]]</f>
        <v>343501.98000000004</v>
      </c>
      <c r="Q3298" t="str">
        <f>IF(Inventory[[#This Row],[Stockout_Risk_Score]] &gt;= 0.8, "Critical",
   IF(Inventory[[#This Row],[Stockout_Risk_Score]] &gt;= 0.6, "High",
      IF(Inventory[[#This Row],[Stockout_Risk_Score]] &gt;= 0.3, "Medium", "Low")
   )
)</f>
        <v>Critical</v>
      </c>
      <c r="R3298">
        <f>Inventory[[#This Row],[Lead_Time_Days]]*0.8</f>
        <v>11.200000000000001</v>
      </c>
      <c r="S3298">
        <f>MAX(0,Inventory[[#This Row],[Daily_Demand]]*Inventory[[#This Row],[Adj_Lead_Time]]+Inventory[[#This Row],[Safety_Stock]]-Inventory[[#This Row],[Current_Inventory]])</f>
        <v>249.20000000000005</v>
      </c>
    </row>
    <row r="3299" spans="1:19" x14ac:dyDescent="0.25">
      <c r="A3299">
        <v>3298</v>
      </c>
      <c r="B3299" t="s">
        <v>3320</v>
      </c>
      <c r="C3299" s="4" t="s">
        <v>17</v>
      </c>
      <c r="D3299" t="s">
        <v>14</v>
      </c>
      <c r="E3299" s="4">
        <v>14</v>
      </c>
      <c r="F3299" s="4">
        <v>5</v>
      </c>
      <c r="G3299" s="4">
        <v>62</v>
      </c>
      <c r="H3299" s="4">
        <v>162</v>
      </c>
      <c r="I3299" s="4">
        <v>280</v>
      </c>
      <c r="J3299" s="6">
        <v>1238.92</v>
      </c>
      <c r="K3299" s="4">
        <v>0.53</v>
      </c>
      <c r="L3299" s="4" t="s">
        <v>19</v>
      </c>
      <c r="M3299" s="4">
        <f>Inventory[[#This Row],[Daily_Demand]]*Inventory[[#This Row],[Lead_Time_Days]]</f>
        <v>70</v>
      </c>
      <c r="N3299" s="4">
        <f>MAX(0, Inventory[[#This Row],[Demand_Duration_Lead_time]]+Inventory[[#This Row],[Safety_Stock]]-Inventory[[#This Row],[Current_Inventory]])</f>
        <v>170</v>
      </c>
      <c r="O32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299" s="8">
        <f>Inventory[[#This Row],[Current_Inventory]]*Inventory[[#This Row],[Unit_Cost]]</f>
        <v>76813.040000000008</v>
      </c>
      <c r="Q3299" t="str">
        <f>IF(Inventory[[#This Row],[Stockout_Risk_Score]] &gt;= 0.8, "Critical",
   IF(Inventory[[#This Row],[Stockout_Risk_Score]] &gt;= 0.6, "High",
      IF(Inventory[[#This Row],[Stockout_Risk_Score]] &gt;= 0.3, "Medium", "Low")
   )
)</f>
        <v>Medium</v>
      </c>
      <c r="R3299">
        <f>Inventory[[#This Row],[Lead_Time_Days]]*0.8</f>
        <v>4</v>
      </c>
      <c r="S3299">
        <f>MAX(0,Inventory[[#This Row],[Daily_Demand]]*Inventory[[#This Row],[Adj_Lead_Time]]+Inventory[[#This Row],[Safety_Stock]]-Inventory[[#This Row],[Current_Inventory]])</f>
        <v>156</v>
      </c>
    </row>
    <row r="3300" spans="1:19" x14ac:dyDescent="0.25">
      <c r="A3300">
        <v>3299</v>
      </c>
      <c r="B3300" t="s">
        <v>3321</v>
      </c>
      <c r="C3300" s="4" t="s">
        <v>13</v>
      </c>
      <c r="D3300" t="s">
        <v>14</v>
      </c>
      <c r="E3300" s="4">
        <v>54</v>
      </c>
      <c r="F3300" s="4">
        <v>10</v>
      </c>
      <c r="G3300" s="4">
        <v>228</v>
      </c>
      <c r="H3300" s="4">
        <v>278</v>
      </c>
      <c r="I3300" s="4">
        <v>395</v>
      </c>
      <c r="J3300" s="6">
        <v>1364.26</v>
      </c>
      <c r="K3300" s="4">
        <v>0.47599999999999998</v>
      </c>
      <c r="L3300" s="4" t="s">
        <v>15</v>
      </c>
      <c r="M3300" s="4">
        <f>Inventory[[#This Row],[Daily_Demand]]*Inventory[[#This Row],[Lead_Time_Days]]</f>
        <v>540</v>
      </c>
      <c r="N3300" s="4">
        <f>MAX(0, Inventory[[#This Row],[Demand_Duration_Lead_time]]+Inventory[[#This Row],[Safety_Stock]]-Inventory[[#This Row],[Current_Inventory]])</f>
        <v>590</v>
      </c>
      <c r="O33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00" s="8">
        <f>Inventory[[#This Row],[Current_Inventory]]*Inventory[[#This Row],[Unit_Cost]]</f>
        <v>311051.27999999997</v>
      </c>
      <c r="Q3300" t="str">
        <f>IF(Inventory[[#This Row],[Stockout_Risk_Score]] &gt;= 0.8, "Critical",
   IF(Inventory[[#This Row],[Stockout_Risk_Score]] &gt;= 0.6, "High",
      IF(Inventory[[#This Row],[Stockout_Risk_Score]] &gt;= 0.3, "Medium", "Low")
   )
)</f>
        <v>Medium</v>
      </c>
      <c r="R3300">
        <f>Inventory[[#This Row],[Lead_Time_Days]]*0.8</f>
        <v>8</v>
      </c>
      <c r="S3300">
        <f>MAX(0,Inventory[[#This Row],[Daily_Demand]]*Inventory[[#This Row],[Adj_Lead_Time]]+Inventory[[#This Row],[Safety_Stock]]-Inventory[[#This Row],[Current_Inventory]])</f>
        <v>482</v>
      </c>
    </row>
    <row r="3301" spans="1:19" x14ac:dyDescent="0.25">
      <c r="A3301">
        <v>3300</v>
      </c>
      <c r="B3301" t="s">
        <v>3322</v>
      </c>
      <c r="C3301" s="4" t="s">
        <v>21</v>
      </c>
      <c r="D3301" t="s">
        <v>18</v>
      </c>
      <c r="E3301" s="4">
        <v>176</v>
      </c>
      <c r="F3301" s="4">
        <v>11</v>
      </c>
      <c r="G3301" s="4">
        <v>619</v>
      </c>
      <c r="H3301" s="4">
        <v>84</v>
      </c>
      <c r="I3301" s="4">
        <v>58</v>
      </c>
      <c r="J3301" s="6">
        <v>186.95</v>
      </c>
      <c r="K3301" s="4">
        <v>0.84799999999999998</v>
      </c>
      <c r="L3301" s="4" t="s">
        <v>15</v>
      </c>
      <c r="M3301" s="4">
        <f>Inventory[[#This Row],[Daily_Demand]]*Inventory[[#This Row],[Lead_Time_Days]]</f>
        <v>1936</v>
      </c>
      <c r="N3301" s="4">
        <f>MAX(0, Inventory[[#This Row],[Demand_Duration_Lead_time]]+Inventory[[#This Row],[Safety_Stock]]-Inventory[[#This Row],[Current_Inventory]])</f>
        <v>1401</v>
      </c>
      <c r="O33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01" s="8">
        <f>Inventory[[#This Row],[Current_Inventory]]*Inventory[[#This Row],[Unit_Cost]]</f>
        <v>115722.04999999999</v>
      </c>
      <c r="Q3301" t="str">
        <f>IF(Inventory[[#This Row],[Stockout_Risk_Score]] &gt;= 0.8, "Critical",
   IF(Inventory[[#This Row],[Stockout_Risk_Score]] &gt;= 0.6, "High",
      IF(Inventory[[#This Row],[Stockout_Risk_Score]] &gt;= 0.3, "Medium", "Low")
   )
)</f>
        <v>Critical</v>
      </c>
      <c r="R3301">
        <f>Inventory[[#This Row],[Lead_Time_Days]]*0.8</f>
        <v>8.8000000000000007</v>
      </c>
      <c r="S3301">
        <f>MAX(0,Inventory[[#This Row],[Daily_Demand]]*Inventory[[#This Row],[Adj_Lead_Time]]+Inventory[[#This Row],[Safety_Stock]]-Inventory[[#This Row],[Current_Inventory]])</f>
        <v>1013.8000000000002</v>
      </c>
    </row>
    <row r="3302" spans="1:19" x14ac:dyDescent="0.25">
      <c r="A3302">
        <v>3301</v>
      </c>
      <c r="B3302" t="s">
        <v>3323</v>
      </c>
      <c r="C3302" s="4" t="s">
        <v>41</v>
      </c>
      <c r="D3302" t="s">
        <v>14</v>
      </c>
      <c r="E3302" s="4">
        <v>146</v>
      </c>
      <c r="F3302" s="4">
        <v>8</v>
      </c>
      <c r="G3302" s="4">
        <v>624</v>
      </c>
      <c r="H3302" s="4">
        <v>266</v>
      </c>
      <c r="I3302" s="4">
        <v>315</v>
      </c>
      <c r="J3302" s="6">
        <v>1657.47</v>
      </c>
      <c r="K3302" s="4">
        <v>0.56299999999999994</v>
      </c>
      <c r="L3302" s="4" t="s">
        <v>27</v>
      </c>
      <c r="M3302" s="4">
        <f>Inventory[[#This Row],[Daily_Demand]]*Inventory[[#This Row],[Lead_Time_Days]]</f>
        <v>1168</v>
      </c>
      <c r="N3302" s="4">
        <f>MAX(0, Inventory[[#This Row],[Demand_Duration_Lead_time]]+Inventory[[#This Row],[Safety_Stock]]-Inventory[[#This Row],[Current_Inventory]])</f>
        <v>810</v>
      </c>
      <c r="O33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02" s="8">
        <f>Inventory[[#This Row],[Current_Inventory]]*Inventory[[#This Row],[Unit_Cost]]</f>
        <v>1034261.28</v>
      </c>
      <c r="Q3302" t="str">
        <f>IF(Inventory[[#This Row],[Stockout_Risk_Score]] &gt;= 0.8, "Critical",
   IF(Inventory[[#This Row],[Stockout_Risk_Score]] &gt;= 0.6, "High",
      IF(Inventory[[#This Row],[Stockout_Risk_Score]] &gt;= 0.3, "Medium", "Low")
   )
)</f>
        <v>Medium</v>
      </c>
      <c r="R3302">
        <f>Inventory[[#This Row],[Lead_Time_Days]]*0.8</f>
        <v>6.4</v>
      </c>
      <c r="S3302">
        <f>MAX(0,Inventory[[#This Row],[Daily_Demand]]*Inventory[[#This Row],[Adj_Lead_Time]]+Inventory[[#This Row],[Safety_Stock]]-Inventory[[#This Row],[Current_Inventory]])</f>
        <v>576.40000000000009</v>
      </c>
    </row>
    <row r="3303" spans="1:19" x14ac:dyDescent="0.25">
      <c r="A3303">
        <v>3302</v>
      </c>
      <c r="B3303" t="s">
        <v>3324</v>
      </c>
      <c r="C3303" s="4" t="s">
        <v>41</v>
      </c>
      <c r="D3303" t="s">
        <v>18</v>
      </c>
      <c r="E3303" s="4">
        <v>19</v>
      </c>
      <c r="F3303" s="4">
        <v>3</v>
      </c>
      <c r="G3303" s="4">
        <v>705</v>
      </c>
      <c r="H3303" s="4">
        <v>209</v>
      </c>
      <c r="I3303" s="4">
        <v>174</v>
      </c>
      <c r="J3303" s="6">
        <v>1729.45</v>
      </c>
      <c r="K3303" s="4">
        <v>0.57899999999999996</v>
      </c>
      <c r="L3303" s="4" t="s">
        <v>19</v>
      </c>
      <c r="M3303" s="4">
        <f>Inventory[[#This Row],[Daily_Demand]]*Inventory[[#This Row],[Lead_Time_Days]]</f>
        <v>57</v>
      </c>
      <c r="N3303" s="4">
        <f>MAX(0, Inventory[[#This Row],[Demand_Duration_Lead_time]]+Inventory[[#This Row],[Safety_Stock]]-Inventory[[#This Row],[Current_Inventory]])</f>
        <v>0</v>
      </c>
      <c r="O33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303" s="8">
        <f>Inventory[[#This Row],[Current_Inventory]]*Inventory[[#This Row],[Unit_Cost]]</f>
        <v>1219262.25</v>
      </c>
      <c r="Q3303" t="str">
        <f>IF(Inventory[[#This Row],[Stockout_Risk_Score]] &gt;= 0.8, "Critical",
   IF(Inventory[[#This Row],[Stockout_Risk_Score]] &gt;= 0.6, "High",
      IF(Inventory[[#This Row],[Stockout_Risk_Score]] &gt;= 0.3, "Medium", "Low")
   )
)</f>
        <v>Medium</v>
      </c>
      <c r="R3303">
        <f>Inventory[[#This Row],[Lead_Time_Days]]*0.8</f>
        <v>2.4000000000000004</v>
      </c>
      <c r="S3303">
        <f>MAX(0,Inventory[[#This Row],[Daily_Demand]]*Inventory[[#This Row],[Adj_Lead_Time]]+Inventory[[#This Row],[Safety_Stock]]-Inventory[[#This Row],[Current_Inventory]])</f>
        <v>0</v>
      </c>
    </row>
    <row r="3304" spans="1:19" x14ac:dyDescent="0.25">
      <c r="A3304">
        <v>3303</v>
      </c>
      <c r="B3304" t="s">
        <v>3325</v>
      </c>
      <c r="C3304" s="4" t="s">
        <v>21</v>
      </c>
      <c r="D3304" t="s">
        <v>14</v>
      </c>
      <c r="E3304" s="4">
        <v>20</v>
      </c>
      <c r="F3304" s="4">
        <v>4</v>
      </c>
      <c r="G3304" s="4">
        <v>495</v>
      </c>
      <c r="H3304" s="4">
        <v>107</v>
      </c>
      <c r="I3304" s="4">
        <v>370</v>
      </c>
      <c r="J3304" s="6">
        <v>173.93</v>
      </c>
      <c r="K3304" s="4">
        <v>0.434</v>
      </c>
      <c r="L3304" s="4" t="s">
        <v>19</v>
      </c>
      <c r="M3304" s="4">
        <f>Inventory[[#This Row],[Daily_Demand]]*Inventory[[#This Row],[Lead_Time_Days]]</f>
        <v>80</v>
      </c>
      <c r="N3304" s="4">
        <f>MAX(0, Inventory[[#This Row],[Demand_Duration_Lead_time]]+Inventory[[#This Row],[Safety_Stock]]-Inventory[[#This Row],[Current_Inventory]])</f>
        <v>0</v>
      </c>
      <c r="O33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304" s="8">
        <f>Inventory[[#This Row],[Current_Inventory]]*Inventory[[#This Row],[Unit_Cost]]</f>
        <v>86095.35</v>
      </c>
      <c r="Q3304" t="str">
        <f>IF(Inventory[[#This Row],[Stockout_Risk_Score]] &gt;= 0.8, "Critical",
   IF(Inventory[[#This Row],[Stockout_Risk_Score]] &gt;= 0.6, "High",
      IF(Inventory[[#This Row],[Stockout_Risk_Score]] &gt;= 0.3, "Medium", "Low")
   )
)</f>
        <v>Medium</v>
      </c>
      <c r="R3304">
        <f>Inventory[[#This Row],[Lead_Time_Days]]*0.8</f>
        <v>3.2</v>
      </c>
      <c r="S3304">
        <f>MAX(0,Inventory[[#This Row],[Daily_Demand]]*Inventory[[#This Row],[Adj_Lead_Time]]+Inventory[[#This Row],[Safety_Stock]]-Inventory[[#This Row],[Current_Inventory]])</f>
        <v>0</v>
      </c>
    </row>
    <row r="3305" spans="1:19" x14ac:dyDescent="0.25">
      <c r="A3305">
        <v>3304</v>
      </c>
      <c r="B3305" t="s">
        <v>3326</v>
      </c>
      <c r="C3305" s="4" t="s">
        <v>21</v>
      </c>
      <c r="D3305" t="s">
        <v>22</v>
      </c>
      <c r="E3305" s="4">
        <v>6</v>
      </c>
      <c r="F3305" s="4">
        <v>3</v>
      </c>
      <c r="G3305" s="4">
        <v>657</v>
      </c>
      <c r="H3305" s="4">
        <v>113</v>
      </c>
      <c r="I3305" s="4">
        <v>161</v>
      </c>
      <c r="J3305" s="6">
        <v>1226.22</v>
      </c>
      <c r="K3305" s="4">
        <v>0.373</v>
      </c>
      <c r="L3305" s="4" t="s">
        <v>19</v>
      </c>
      <c r="M3305" s="4">
        <f>Inventory[[#This Row],[Daily_Demand]]*Inventory[[#This Row],[Lead_Time_Days]]</f>
        <v>18</v>
      </c>
      <c r="N3305" s="4">
        <f>MAX(0, Inventory[[#This Row],[Demand_Duration_Lead_time]]+Inventory[[#This Row],[Safety_Stock]]-Inventory[[#This Row],[Current_Inventory]])</f>
        <v>0</v>
      </c>
      <c r="O33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305" s="8">
        <f>Inventory[[#This Row],[Current_Inventory]]*Inventory[[#This Row],[Unit_Cost]]</f>
        <v>805626.54</v>
      </c>
      <c r="Q3305" t="str">
        <f>IF(Inventory[[#This Row],[Stockout_Risk_Score]] &gt;= 0.8, "Critical",
   IF(Inventory[[#This Row],[Stockout_Risk_Score]] &gt;= 0.6, "High",
      IF(Inventory[[#This Row],[Stockout_Risk_Score]] &gt;= 0.3, "Medium", "Low")
   )
)</f>
        <v>Medium</v>
      </c>
      <c r="R3305">
        <f>Inventory[[#This Row],[Lead_Time_Days]]*0.8</f>
        <v>2.4000000000000004</v>
      </c>
      <c r="S3305">
        <f>MAX(0,Inventory[[#This Row],[Daily_Demand]]*Inventory[[#This Row],[Adj_Lead_Time]]+Inventory[[#This Row],[Safety_Stock]]-Inventory[[#This Row],[Current_Inventory]])</f>
        <v>0</v>
      </c>
    </row>
    <row r="3306" spans="1:19" x14ac:dyDescent="0.25">
      <c r="A3306">
        <v>3305</v>
      </c>
      <c r="B3306" t="s">
        <v>3327</v>
      </c>
      <c r="C3306" s="4" t="s">
        <v>41</v>
      </c>
      <c r="D3306" t="s">
        <v>14</v>
      </c>
      <c r="E3306" s="4">
        <v>162</v>
      </c>
      <c r="F3306" s="4">
        <v>6</v>
      </c>
      <c r="G3306" s="4">
        <v>128</v>
      </c>
      <c r="H3306" s="4">
        <v>173</v>
      </c>
      <c r="I3306" s="4">
        <v>377</v>
      </c>
      <c r="J3306" s="6">
        <v>1208.32</v>
      </c>
      <c r="K3306" s="4">
        <v>0.48099999999999998</v>
      </c>
      <c r="L3306" s="4" t="s">
        <v>19</v>
      </c>
      <c r="M3306" s="4">
        <f>Inventory[[#This Row],[Daily_Demand]]*Inventory[[#This Row],[Lead_Time_Days]]</f>
        <v>972</v>
      </c>
      <c r="N3306" s="4">
        <f>MAX(0, Inventory[[#This Row],[Demand_Duration_Lead_time]]+Inventory[[#This Row],[Safety_Stock]]-Inventory[[#This Row],[Current_Inventory]])</f>
        <v>1017</v>
      </c>
      <c r="O33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06" s="8">
        <f>Inventory[[#This Row],[Current_Inventory]]*Inventory[[#This Row],[Unit_Cost]]</f>
        <v>154664.95999999999</v>
      </c>
      <c r="Q3306" t="str">
        <f>IF(Inventory[[#This Row],[Stockout_Risk_Score]] &gt;= 0.8, "Critical",
   IF(Inventory[[#This Row],[Stockout_Risk_Score]] &gt;= 0.6, "High",
      IF(Inventory[[#This Row],[Stockout_Risk_Score]] &gt;= 0.3, "Medium", "Low")
   )
)</f>
        <v>Medium</v>
      </c>
      <c r="R3306">
        <f>Inventory[[#This Row],[Lead_Time_Days]]*0.8</f>
        <v>4.8000000000000007</v>
      </c>
      <c r="S3306">
        <f>MAX(0,Inventory[[#This Row],[Daily_Demand]]*Inventory[[#This Row],[Adj_Lead_Time]]+Inventory[[#This Row],[Safety_Stock]]-Inventory[[#This Row],[Current_Inventory]])</f>
        <v>822.60000000000014</v>
      </c>
    </row>
    <row r="3307" spans="1:19" x14ac:dyDescent="0.25">
      <c r="A3307">
        <v>3306</v>
      </c>
      <c r="B3307" t="s">
        <v>3328</v>
      </c>
      <c r="C3307" s="4" t="s">
        <v>21</v>
      </c>
      <c r="D3307" t="s">
        <v>22</v>
      </c>
      <c r="E3307" s="4">
        <v>34</v>
      </c>
      <c r="F3307" s="4">
        <v>3</v>
      </c>
      <c r="G3307" s="4">
        <v>578</v>
      </c>
      <c r="H3307" s="4">
        <v>122</v>
      </c>
      <c r="I3307" s="4">
        <v>379</v>
      </c>
      <c r="J3307" s="6">
        <v>74.290000000000006</v>
      </c>
      <c r="K3307" s="4">
        <v>0.36499999999999999</v>
      </c>
      <c r="L3307" s="4" t="s">
        <v>15</v>
      </c>
      <c r="M3307" s="4">
        <f>Inventory[[#This Row],[Daily_Demand]]*Inventory[[#This Row],[Lead_Time_Days]]</f>
        <v>102</v>
      </c>
      <c r="N3307" s="4">
        <f>MAX(0, Inventory[[#This Row],[Demand_Duration_Lead_time]]+Inventory[[#This Row],[Safety_Stock]]-Inventory[[#This Row],[Current_Inventory]])</f>
        <v>0</v>
      </c>
      <c r="O33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307" s="8">
        <f>Inventory[[#This Row],[Current_Inventory]]*Inventory[[#This Row],[Unit_Cost]]</f>
        <v>42939.62</v>
      </c>
      <c r="Q3307" t="str">
        <f>IF(Inventory[[#This Row],[Stockout_Risk_Score]] &gt;= 0.8, "Critical",
   IF(Inventory[[#This Row],[Stockout_Risk_Score]] &gt;= 0.6, "High",
      IF(Inventory[[#This Row],[Stockout_Risk_Score]] &gt;= 0.3, "Medium", "Low")
   )
)</f>
        <v>Medium</v>
      </c>
      <c r="R3307">
        <f>Inventory[[#This Row],[Lead_Time_Days]]*0.8</f>
        <v>2.4000000000000004</v>
      </c>
      <c r="S3307">
        <f>MAX(0,Inventory[[#This Row],[Daily_Demand]]*Inventory[[#This Row],[Adj_Lead_Time]]+Inventory[[#This Row],[Safety_Stock]]-Inventory[[#This Row],[Current_Inventory]])</f>
        <v>0</v>
      </c>
    </row>
    <row r="3308" spans="1:19" x14ac:dyDescent="0.25">
      <c r="A3308">
        <v>3307</v>
      </c>
      <c r="B3308" t="s">
        <v>3329</v>
      </c>
      <c r="C3308" s="4" t="s">
        <v>26</v>
      </c>
      <c r="D3308" t="s">
        <v>14</v>
      </c>
      <c r="E3308" s="4">
        <v>86</v>
      </c>
      <c r="F3308" s="4">
        <v>6</v>
      </c>
      <c r="G3308" s="4">
        <v>233</v>
      </c>
      <c r="H3308" s="4">
        <v>112</v>
      </c>
      <c r="I3308" s="4">
        <v>103</v>
      </c>
      <c r="J3308" s="6">
        <v>717.58</v>
      </c>
      <c r="K3308" s="4">
        <v>0.34399999999999997</v>
      </c>
      <c r="L3308" s="4" t="s">
        <v>27</v>
      </c>
      <c r="M3308" s="4">
        <f>Inventory[[#This Row],[Daily_Demand]]*Inventory[[#This Row],[Lead_Time_Days]]</f>
        <v>516</v>
      </c>
      <c r="N3308" s="4">
        <f>MAX(0, Inventory[[#This Row],[Demand_Duration_Lead_time]]+Inventory[[#This Row],[Safety_Stock]]-Inventory[[#This Row],[Current_Inventory]])</f>
        <v>395</v>
      </c>
      <c r="O33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08" s="8">
        <f>Inventory[[#This Row],[Current_Inventory]]*Inventory[[#This Row],[Unit_Cost]]</f>
        <v>167196.14000000001</v>
      </c>
      <c r="Q3308" t="str">
        <f>IF(Inventory[[#This Row],[Stockout_Risk_Score]] &gt;= 0.8, "Critical",
   IF(Inventory[[#This Row],[Stockout_Risk_Score]] &gt;= 0.6, "High",
      IF(Inventory[[#This Row],[Stockout_Risk_Score]] &gt;= 0.3, "Medium", "Low")
   )
)</f>
        <v>Medium</v>
      </c>
      <c r="R3308">
        <f>Inventory[[#This Row],[Lead_Time_Days]]*0.8</f>
        <v>4.8000000000000007</v>
      </c>
      <c r="S3308">
        <f>MAX(0,Inventory[[#This Row],[Daily_Demand]]*Inventory[[#This Row],[Adj_Lead_Time]]+Inventory[[#This Row],[Safety_Stock]]-Inventory[[#This Row],[Current_Inventory]])</f>
        <v>291.80000000000007</v>
      </c>
    </row>
    <row r="3309" spans="1:19" x14ac:dyDescent="0.25">
      <c r="A3309">
        <v>3308</v>
      </c>
      <c r="B3309" t="s">
        <v>3330</v>
      </c>
      <c r="C3309" s="4" t="s">
        <v>13</v>
      </c>
      <c r="D3309" t="s">
        <v>14</v>
      </c>
      <c r="E3309" s="4">
        <v>35</v>
      </c>
      <c r="F3309" s="4">
        <v>14</v>
      </c>
      <c r="G3309" s="4">
        <v>623</v>
      </c>
      <c r="H3309" s="4">
        <v>46</v>
      </c>
      <c r="I3309" s="4">
        <v>138</v>
      </c>
      <c r="J3309" s="6">
        <v>1939.41</v>
      </c>
      <c r="K3309" s="4">
        <v>0.99399999999999999</v>
      </c>
      <c r="L3309" s="4" t="s">
        <v>15</v>
      </c>
      <c r="M3309" s="4">
        <f>Inventory[[#This Row],[Daily_Demand]]*Inventory[[#This Row],[Lead_Time_Days]]</f>
        <v>490</v>
      </c>
      <c r="N3309" s="4">
        <f>MAX(0, Inventory[[#This Row],[Demand_Duration_Lead_time]]+Inventory[[#This Row],[Safety_Stock]]-Inventory[[#This Row],[Current_Inventory]])</f>
        <v>0</v>
      </c>
      <c r="O33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09" s="8">
        <f>Inventory[[#This Row],[Current_Inventory]]*Inventory[[#This Row],[Unit_Cost]]</f>
        <v>1208252.43</v>
      </c>
      <c r="Q3309" t="str">
        <f>IF(Inventory[[#This Row],[Stockout_Risk_Score]] &gt;= 0.8, "Critical",
   IF(Inventory[[#This Row],[Stockout_Risk_Score]] &gt;= 0.6, "High",
      IF(Inventory[[#This Row],[Stockout_Risk_Score]] &gt;= 0.3, "Medium", "Low")
   )
)</f>
        <v>Critical</v>
      </c>
      <c r="R3309">
        <f>Inventory[[#This Row],[Lead_Time_Days]]*0.8</f>
        <v>11.200000000000001</v>
      </c>
      <c r="S3309">
        <f>MAX(0,Inventory[[#This Row],[Daily_Demand]]*Inventory[[#This Row],[Adj_Lead_Time]]+Inventory[[#This Row],[Safety_Stock]]-Inventory[[#This Row],[Current_Inventory]])</f>
        <v>0</v>
      </c>
    </row>
    <row r="3310" spans="1:19" x14ac:dyDescent="0.25">
      <c r="A3310">
        <v>3309</v>
      </c>
      <c r="B3310" t="s">
        <v>3331</v>
      </c>
      <c r="C3310" s="4" t="s">
        <v>13</v>
      </c>
      <c r="D3310" t="s">
        <v>18</v>
      </c>
      <c r="E3310" s="4">
        <v>81</v>
      </c>
      <c r="F3310" s="4">
        <v>10</v>
      </c>
      <c r="G3310" s="4">
        <v>712</v>
      </c>
      <c r="H3310" s="4">
        <v>115</v>
      </c>
      <c r="I3310" s="4">
        <v>144</v>
      </c>
      <c r="J3310" s="6">
        <v>1133.1300000000001</v>
      </c>
      <c r="K3310" s="4">
        <v>0.33600000000000002</v>
      </c>
      <c r="L3310" s="4" t="s">
        <v>19</v>
      </c>
      <c r="M3310" s="4">
        <f>Inventory[[#This Row],[Daily_Demand]]*Inventory[[#This Row],[Lead_Time_Days]]</f>
        <v>810</v>
      </c>
      <c r="N3310" s="4">
        <f>MAX(0, Inventory[[#This Row],[Demand_Duration_Lead_time]]+Inventory[[#This Row],[Safety_Stock]]-Inventory[[#This Row],[Current_Inventory]])</f>
        <v>213</v>
      </c>
      <c r="O33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10" s="8">
        <f>Inventory[[#This Row],[Current_Inventory]]*Inventory[[#This Row],[Unit_Cost]]</f>
        <v>806788.56</v>
      </c>
      <c r="Q3310" t="str">
        <f>IF(Inventory[[#This Row],[Stockout_Risk_Score]] &gt;= 0.8, "Critical",
   IF(Inventory[[#This Row],[Stockout_Risk_Score]] &gt;= 0.6, "High",
      IF(Inventory[[#This Row],[Stockout_Risk_Score]] &gt;= 0.3, "Medium", "Low")
   )
)</f>
        <v>Medium</v>
      </c>
      <c r="R3310">
        <f>Inventory[[#This Row],[Lead_Time_Days]]*0.8</f>
        <v>8</v>
      </c>
      <c r="S3310">
        <f>MAX(0,Inventory[[#This Row],[Daily_Demand]]*Inventory[[#This Row],[Adj_Lead_Time]]+Inventory[[#This Row],[Safety_Stock]]-Inventory[[#This Row],[Current_Inventory]])</f>
        <v>51</v>
      </c>
    </row>
    <row r="3311" spans="1:19" x14ac:dyDescent="0.25">
      <c r="A3311">
        <v>3310</v>
      </c>
      <c r="B3311" t="s">
        <v>3332</v>
      </c>
      <c r="C3311" s="4" t="s">
        <v>13</v>
      </c>
      <c r="D3311" t="s">
        <v>14</v>
      </c>
      <c r="E3311" s="4">
        <v>152</v>
      </c>
      <c r="F3311" s="4">
        <v>3</v>
      </c>
      <c r="G3311" s="4">
        <v>428</v>
      </c>
      <c r="H3311" s="4">
        <v>196</v>
      </c>
      <c r="I3311" s="4">
        <v>299</v>
      </c>
      <c r="J3311" s="6">
        <v>1869.76</v>
      </c>
      <c r="K3311" s="4">
        <v>0.25600000000000001</v>
      </c>
      <c r="L3311" s="4" t="s">
        <v>15</v>
      </c>
      <c r="M3311" s="4">
        <f>Inventory[[#This Row],[Daily_Demand]]*Inventory[[#This Row],[Lead_Time_Days]]</f>
        <v>456</v>
      </c>
      <c r="N3311" s="4">
        <f>MAX(0, Inventory[[#This Row],[Demand_Duration_Lead_time]]+Inventory[[#This Row],[Safety_Stock]]-Inventory[[#This Row],[Current_Inventory]])</f>
        <v>224</v>
      </c>
      <c r="O33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11" s="8">
        <f>Inventory[[#This Row],[Current_Inventory]]*Inventory[[#This Row],[Unit_Cost]]</f>
        <v>800257.28</v>
      </c>
      <c r="Q3311" t="str">
        <f>IF(Inventory[[#This Row],[Stockout_Risk_Score]] &gt;= 0.8, "Critical",
   IF(Inventory[[#This Row],[Stockout_Risk_Score]] &gt;= 0.6, "High",
      IF(Inventory[[#This Row],[Stockout_Risk_Score]] &gt;= 0.3, "Medium", "Low")
   )
)</f>
        <v>Low</v>
      </c>
      <c r="R3311">
        <f>Inventory[[#This Row],[Lead_Time_Days]]*0.8</f>
        <v>2.4000000000000004</v>
      </c>
      <c r="S3311">
        <f>MAX(0,Inventory[[#This Row],[Daily_Demand]]*Inventory[[#This Row],[Adj_Lead_Time]]+Inventory[[#This Row],[Safety_Stock]]-Inventory[[#This Row],[Current_Inventory]])</f>
        <v>132.80000000000007</v>
      </c>
    </row>
    <row r="3312" spans="1:19" x14ac:dyDescent="0.25">
      <c r="A3312">
        <v>3311</v>
      </c>
      <c r="B3312" t="s">
        <v>3333</v>
      </c>
      <c r="C3312" s="4" t="s">
        <v>26</v>
      </c>
      <c r="D3312" t="s">
        <v>14</v>
      </c>
      <c r="E3312" s="4">
        <v>181</v>
      </c>
      <c r="F3312" s="4">
        <v>10</v>
      </c>
      <c r="G3312" s="4">
        <v>572</v>
      </c>
      <c r="H3312" s="4">
        <v>30</v>
      </c>
      <c r="I3312" s="4">
        <v>366</v>
      </c>
      <c r="J3312" s="6">
        <v>1367.51</v>
      </c>
      <c r="K3312" s="4">
        <v>0.35399999999999998</v>
      </c>
      <c r="L3312" s="4" t="s">
        <v>27</v>
      </c>
      <c r="M3312" s="4">
        <f>Inventory[[#This Row],[Daily_Demand]]*Inventory[[#This Row],[Lead_Time_Days]]</f>
        <v>1810</v>
      </c>
      <c r="N3312" s="4">
        <f>MAX(0, Inventory[[#This Row],[Demand_Duration_Lead_time]]+Inventory[[#This Row],[Safety_Stock]]-Inventory[[#This Row],[Current_Inventory]])</f>
        <v>1268</v>
      </c>
      <c r="O33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12" s="8">
        <f>Inventory[[#This Row],[Current_Inventory]]*Inventory[[#This Row],[Unit_Cost]]</f>
        <v>782215.72</v>
      </c>
      <c r="Q3312" t="str">
        <f>IF(Inventory[[#This Row],[Stockout_Risk_Score]] &gt;= 0.8, "Critical",
   IF(Inventory[[#This Row],[Stockout_Risk_Score]] &gt;= 0.6, "High",
      IF(Inventory[[#This Row],[Stockout_Risk_Score]] &gt;= 0.3, "Medium", "Low")
   )
)</f>
        <v>Medium</v>
      </c>
      <c r="R3312">
        <f>Inventory[[#This Row],[Lead_Time_Days]]*0.8</f>
        <v>8</v>
      </c>
      <c r="S3312">
        <f>MAX(0,Inventory[[#This Row],[Daily_Demand]]*Inventory[[#This Row],[Adj_Lead_Time]]+Inventory[[#This Row],[Safety_Stock]]-Inventory[[#This Row],[Current_Inventory]])</f>
        <v>906</v>
      </c>
    </row>
    <row r="3313" spans="1:19" x14ac:dyDescent="0.25">
      <c r="A3313">
        <v>3312</v>
      </c>
      <c r="B3313" t="s">
        <v>3334</v>
      </c>
      <c r="C3313" s="4" t="s">
        <v>21</v>
      </c>
      <c r="D3313" t="s">
        <v>22</v>
      </c>
      <c r="E3313" s="4">
        <v>118</v>
      </c>
      <c r="F3313" s="4">
        <v>8</v>
      </c>
      <c r="G3313" s="4">
        <v>790</v>
      </c>
      <c r="H3313" s="4">
        <v>157</v>
      </c>
      <c r="I3313" s="4">
        <v>215</v>
      </c>
      <c r="J3313" s="6">
        <v>105.36</v>
      </c>
      <c r="K3313" s="4">
        <v>0.59099999999999997</v>
      </c>
      <c r="L3313" s="4" t="s">
        <v>19</v>
      </c>
      <c r="M3313" s="4">
        <f>Inventory[[#This Row],[Daily_Demand]]*Inventory[[#This Row],[Lead_Time_Days]]</f>
        <v>944</v>
      </c>
      <c r="N3313" s="4">
        <f>MAX(0, Inventory[[#This Row],[Demand_Duration_Lead_time]]+Inventory[[#This Row],[Safety_Stock]]-Inventory[[#This Row],[Current_Inventory]])</f>
        <v>311</v>
      </c>
      <c r="O33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13" s="8">
        <f>Inventory[[#This Row],[Current_Inventory]]*Inventory[[#This Row],[Unit_Cost]]</f>
        <v>83234.399999999994</v>
      </c>
      <c r="Q3313" t="str">
        <f>IF(Inventory[[#This Row],[Stockout_Risk_Score]] &gt;= 0.8, "Critical",
   IF(Inventory[[#This Row],[Stockout_Risk_Score]] &gt;= 0.6, "High",
      IF(Inventory[[#This Row],[Stockout_Risk_Score]] &gt;= 0.3, "Medium", "Low")
   )
)</f>
        <v>Medium</v>
      </c>
      <c r="R3313">
        <f>Inventory[[#This Row],[Lead_Time_Days]]*0.8</f>
        <v>6.4</v>
      </c>
      <c r="S3313">
        <f>MAX(0,Inventory[[#This Row],[Daily_Demand]]*Inventory[[#This Row],[Adj_Lead_Time]]+Inventory[[#This Row],[Safety_Stock]]-Inventory[[#This Row],[Current_Inventory]])</f>
        <v>122.20000000000005</v>
      </c>
    </row>
    <row r="3314" spans="1:19" x14ac:dyDescent="0.25">
      <c r="A3314">
        <v>3313</v>
      </c>
      <c r="B3314" t="s">
        <v>3335</v>
      </c>
      <c r="C3314" s="4" t="s">
        <v>17</v>
      </c>
      <c r="D3314" t="s">
        <v>14</v>
      </c>
      <c r="E3314" s="4">
        <v>39</v>
      </c>
      <c r="F3314" s="4">
        <v>8</v>
      </c>
      <c r="G3314" s="4">
        <v>652</v>
      </c>
      <c r="H3314" s="4">
        <v>138</v>
      </c>
      <c r="I3314" s="4">
        <v>276</v>
      </c>
      <c r="J3314" s="6">
        <v>201.54</v>
      </c>
      <c r="K3314" s="4">
        <v>0.91100000000000003</v>
      </c>
      <c r="L3314" s="4" t="s">
        <v>19</v>
      </c>
      <c r="M3314" s="4">
        <f>Inventory[[#This Row],[Daily_Demand]]*Inventory[[#This Row],[Lead_Time_Days]]</f>
        <v>312</v>
      </c>
      <c r="N3314" s="4">
        <f>MAX(0, Inventory[[#This Row],[Demand_Duration_Lead_time]]+Inventory[[#This Row],[Safety_Stock]]-Inventory[[#This Row],[Current_Inventory]])</f>
        <v>0</v>
      </c>
      <c r="O33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14" s="8">
        <f>Inventory[[#This Row],[Current_Inventory]]*Inventory[[#This Row],[Unit_Cost]]</f>
        <v>131404.07999999999</v>
      </c>
      <c r="Q3314" t="str">
        <f>IF(Inventory[[#This Row],[Stockout_Risk_Score]] &gt;= 0.8, "Critical",
   IF(Inventory[[#This Row],[Stockout_Risk_Score]] &gt;= 0.6, "High",
      IF(Inventory[[#This Row],[Stockout_Risk_Score]] &gt;= 0.3, "Medium", "Low")
   )
)</f>
        <v>Critical</v>
      </c>
      <c r="R3314">
        <f>Inventory[[#This Row],[Lead_Time_Days]]*0.8</f>
        <v>6.4</v>
      </c>
      <c r="S3314">
        <f>MAX(0,Inventory[[#This Row],[Daily_Demand]]*Inventory[[#This Row],[Adj_Lead_Time]]+Inventory[[#This Row],[Safety_Stock]]-Inventory[[#This Row],[Current_Inventory]])</f>
        <v>0</v>
      </c>
    </row>
    <row r="3315" spans="1:19" x14ac:dyDescent="0.25">
      <c r="A3315">
        <v>3314</v>
      </c>
      <c r="B3315" t="s">
        <v>3336</v>
      </c>
      <c r="C3315" s="4" t="s">
        <v>21</v>
      </c>
      <c r="D3315" t="s">
        <v>18</v>
      </c>
      <c r="E3315" s="4">
        <v>27</v>
      </c>
      <c r="F3315" s="4">
        <v>6</v>
      </c>
      <c r="G3315" s="4">
        <v>96</v>
      </c>
      <c r="H3315" s="4">
        <v>196</v>
      </c>
      <c r="I3315" s="4">
        <v>185</v>
      </c>
      <c r="J3315" s="6">
        <v>1458.25</v>
      </c>
      <c r="K3315" s="4">
        <v>0.78800000000000003</v>
      </c>
      <c r="L3315" s="4" t="s">
        <v>15</v>
      </c>
      <c r="M3315" s="4">
        <f>Inventory[[#This Row],[Daily_Demand]]*Inventory[[#This Row],[Lead_Time_Days]]</f>
        <v>162</v>
      </c>
      <c r="N3315" s="4">
        <f>MAX(0, Inventory[[#This Row],[Demand_Duration_Lead_time]]+Inventory[[#This Row],[Safety_Stock]]-Inventory[[#This Row],[Current_Inventory]])</f>
        <v>262</v>
      </c>
      <c r="O33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15" s="8">
        <f>Inventory[[#This Row],[Current_Inventory]]*Inventory[[#This Row],[Unit_Cost]]</f>
        <v>139992</v>
      </c>
      <c r="Q3315" t="str">
        <f>IF(Inventory[[#This Row],[Stockout_Risk_Score]] &gt;= 0.8, "Critical",
   IF(Inventory[[#This Row],[Stockout_Risk_Score]] &gt;= 0.6, "High",
      IF(Inventory[[#This Row],[Stockout_Risk_Score]] &gt;= 0.3, "Medium", "Low")
   )
)</f>
        <v>High</v>
      </c>
      <c r="R3315">
        <f>Inventory[[#This Row],[Lead_Time_Days]]*0.8</f>
        <v>4.8000000000000007</v>
      </c>
      <c r="S3315">
        <f>MAX(0,Inventory[[#This Row],[Daily_Demand]]*Inventory[[#This Row],[Adj_Lead_Time]]+Inventory[[#This Row],[Safety_Stock]]-Inventory[[#This Row],[Current_Inventory]])</f>
        <v>229.60000000000002</v>
      </c>
    </row>
    <row r="3316" spans="1:19" x14ac:dyDescent="0.25">
      <c r="A3316">
        <v>3315</v>
      </c>
      <c r="B3316" t="s">
        <v>3337</v>
      </c>
      <c r="C3316" s="4" t="s">
        <v>41</v>
      </c>
      <c r="D3316" t="s">
        <v>22</v>
      </c>
      <c r="E3316" s="4">
        <v>110</v>
      </c>
      <c r="F3316" s="4">
        <v>9</v>
      </c>
      <c r="G3316" s="4">
        <v>114</v>
      </c>
      <c r="H3316" s="4">
        <v>293</v>
      </c>
      <c r="I3316" s="4">
        <v>114</v>
      </c>
      <c r="J3316" s="6">
        <v>1131.4100000000001</v>
      </c>
      <c r="K3316" s="4">
        <v>0.84199999999999997</v>
      </c>
      <c r="L3316" s="4" t="s">
        <v>15</v>
      </c>
      <c r="M3316" s="4">
        <f>Inventory[[#This Row],[Daily_Demand]]*Inventory[[#This Row],[Lead_Time_Days]]</f>
        <v>990</v>
      </c>
      <c r="N3316" s="4">
        <f>MAX(0, Inventory[[#This Row],[Demand_Duration_Lead_time]]+Inventory[[#This Row],[Safety_Stock]]-Inventory[[#This Row],[Current_Inventory]])</f>
        <v>1169</v>
      </c>
      <c r="O33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16" s="8">
        <f>Inventory[[#This Row],[Current_Inventory]]*Inventory[[#This Row],[Unit_Cost]]</f>
        <v>128980.74</v>
      </c>
      <c r="Q3316" t="str">
        <f>IF(Inventory[[#This Row],[Stockout_Risk_Score]] &gt;= 0.8, "Critical",
   IF(Inventory[[#This Row],[Stockout_Risk_Score]] &gt;= 0.6, "High",
      IF(Inventory[[#This Row],[Stockout_Risk_Score]] &gt;= 0.3, "Medium", "Low")
   )
)</f>
        <v>Critical</v>
      </c>
      <c r="R3316">
        <f>Inventory[[#This Row],[Lead_Time_Days]]*0.8</f>
        <v>7.2</v>
      </c>
      <c r="S3316">
        <f>MAX(0,Inventory[[#This Row],[Daily_Demand]]*Inventory[[#This Row],[Adj_Lead_Time]]+Inventory[[#This Row],[Safety_Stock]]-Inventory[[#This Row],[Current_Inventory]])</f>
        <v>971</v>
      </c>
    </row>
    <row r="3317" spans="1:19" x14ac:dyDescent="0.25">
      <c r="A3317">
        <v>3316</v>
      </c>
      <c r="B3317" t="s">
        <v>3338</v>
      </c>
      <c r="C3317" s="4" t="s">
        <v>13</v>
      </c>
      <c r="D3317" t="s">
        <v>18</v>
      </c>
      <c r="E3317" s="4">
        <v>101</v>
      </c>
      <c r="F3317" s="4">
        <v>8</v>
      </c>
      <c r="G3317" s="4">
        <v>288</v>
      </c>
      <c r="H3317" s="4">
        <v>208</v>
      </c>
      <c r="I3317" s="4">
        <v>54</v>
      </c>
      <c r="J3317" s="6">
        <v>297.95</v>
      </c>
      <c r="K3317" s="4">
        <v>0.85899999999999999</v>
      </c>
      <c r="L3317" s="4" t="s">
        <v>15</v>
      </c>
      <c r="M3317" s="4">
        <f>Inventory[[#This Row],[Daily_Demand]]*Inventory[[#This Row],[Lead_Time_Days]]</f>
        <v>808</v>
      </c>
      <c r="N3317" s="4">
        <f>MAX(0, Inventory[[#This Row],[Demand_Duration_Lead_time]]+Inventory[[#This Row],[Safety_Stock]]-Inventory[[#This Row],[Current_Inventory]])</f>
        <v>728</v>
      </c>
      <c r="O33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17" s="8">
        <f>Inventory[[#This Row],[Current_Inventory]]*Inventory[[#This Row],[Unit_Cost]]</f>
        <v>85809.599999999991</v>
      </c>
      <c r="Q3317" t="str">
        <f>IF(Inventory[[#This Row],[Stockout_Risk_Score]] &gt;= 0.8, "Critical",
   IF(Inventory[[#This Row],[Stockout_Risk_Score]] &gt;= 0.6, "High",
      IF(Inventory[[#This Row],[Stockout_Risk_Score]] &gt;= 0.3, "Medium", "Low")
   )
)</f>
        <v>Critical</v>
      </c>
      <c r="R3317">
        <f>Inventory[[#This Row],[Lead_Time_Days]]*0.8</f>
        <v>6.4</v>
      </c>
      <c r="S3317">
        <f>MAX(0,Inventory[[#This Row],[Daily_Demand]]*Inventory[[#This Row],[Adj_Lead_Time]]+Inventory[[#This Row],[Safety_Stock]]-Inventory[[#This Row],[Current_Inventory]])</f>
        <v>566.40000000000009</v>
      </c>
    </row>
    <row r="3318" spans="1:19" x14ac:dyDescent="0.25">
      <c r="A3318">
        <v>3317</v>
      </c>
      <c r="B3318" t="s">
        <v>3339</v>
      </c>
      <c r="C3318" s="4" t="s">
        <v>21</v>
      </c>
      <c r="D3318" t="s">
        <v>18</v>
      </c>
      <c r="E3318" s="4">
        <v>119</v>
      </c>
      <c r="F3318" s="4">
        <v>7</v>
      </c>
      <c r="G3318" s="4">
        <v>380</v>
      </c>
      <c r="H3318" s="4">
        <v>244</v>
      </c>
      <c r="I3318" s="4">
        <v>169</v>
      </c>
      <c r="J3318" s="6">
        <v>1247.42</v>
      </c>
      <c r="K3318" s="4">
        <v>0.92100000000000004</v>
      </c>
      <c r="L3318" s="4" t="s">
        <v>27</v>
      </c>
      <c r="M3318" s="4">
        <f>Inventory[[#This Row],[Daily_Demand]]*Inventory[[#This Row],[Lead_Time_Days]]</f>
        <v>833</v>
      </c>
      <c r="N3318" s="4">
        <f>MAX(0, Inventory[[#This Row],[Demand_Duration_Lead_time]]+Inventory[[#This Row],[Safety_Stock]]-Inventory[[#This Row],[Current_Inventory]])</f>
        <v>697</v>
      </c>
      <c r="O33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18" s="8">
        <f>Inventory[[#This Row],[Current_Inventory]]*Inventory[[#This Row],[Unit_Cost]]</f>
        <v>474019.60000000003</v>
      </c>
      <c r="Q3318" t="str">
        <f>IF(Inventory[[#This Row],[Stockout_Risk_Score]] &gt;= 0.8, "Critical",
   IF(Inventory[[#This Row],[Stockout_Risk_Score]] &gt;= 0.6, "High",
      IF(Inventory[[#This Row],[Stockout_Risk_Score]] &gt;= 0.3, "Medium", "Low")
   )
)</f>
        <v>Critical</v>
      </c>
      <c r="R3318">
        <f>Inventory[[#This Row],[Lead_Time_Days]]*0.8</f>
        <v>5.6000000000000005</v>
      </c>
      <c r="S3318">
        <f>MAX(0,Inventory[[#This Row],[Daily_Demand]]*Inventory[[#This Row],[Adj_Lead_Time]]+Inventory[[#This Row],[Safety_Stock]]-Inventory[[#This Row],[Current_Inventory]])</f>
        <v>530.40000000000009</v>
      </c>
    </row>
    <row r="3319" spans="1:19" x14ac:dyDescent="0.25">
      <c r="A3319">
        <v>3318</v>
      </c>
      <c r="B3319" t="s">
        <v>3340</v>
      </c>
      <c r="C3319" s="4" t="s">
        <v>17</v>
      </c>
      <c r="D3319" t="s">
        <v>18</v>
      </c>
      <c r="E3319" s="4">
        <v>104</v>
      </c>
      <c r="F3319" s="4">
        <v>3</v>
      </c>
      <c r="G3319" s="4">
        <v>549</v>
      </c>
      <c r="H3319" s="4">
        <v>117</v>
      </c>
      <c r="I3319" s="4">
        <v>268</v>
      </c>
      <c r="J3319" s="6">
        <v>1630.06</v>
      </c>
      <c r="K3319" s="4">
        <v>0.23499999999999999</v>
      </c>
      <c r="L3319" s="4" t="s">
        <v>27</v>
      </c>
      <c r="M3319" s="4">
        <f>Inventory[[#This Row],[Daily_Demand]]*Inventory[[#This Row],[Lead_Time_Days]]</f>
        <v>312</v>
      </c>
      <c r="N3319" s="4">
        <f>MAX(0, Inventory[[#This Row],[Demand_Duration_Lead_time]]+Inventory[[#This Row],[Safety_Stock]]-Inventory[[#This Row],[Current_Inventory]])</f>
        <v>0</v>
      </c>
      <c r="O33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19" s="8">
        <f>Inventory[[#This Row],[Current_Inventory]]*Inventory[[#This Row],[Unit_Cost]]</f>
        <v>894902.94</v>
      </c>
      <c r="Q3319" t="str">
        <f>IF(Inventory[[#This Row],[Stockout_Risk_Score]] &gt;= 0.8, "Critical",
   IF(Inventory[[#This Row],[Stockout_Risk_Score]] &gt;= 0.6, "High",
      IF(Inventory[[#This Row],[Stockout_Risk_Score]] &gt;= 0.3, "Medium", "Low")
   )
)</f>
        <v>Low</v>
      </c>
      <c r="R3319">
        <f>Inventory[[#This Row],[Lead_Time_Days]]*0.8</f>
        <v>2.4000000000000004</v>
      </c>
      <c r="S3319">
        <f>MAX(0,Inventory[[#This Row],[Daily_Demand]]*Inventory[[#This Row],[Adj_Lead_Time]]+Inventory[[#This Row],[Safety_Stock]]-Inventory[[#This Row],[Current_Inventory]])</f>
        <v>0</v>
      </c>
    </row>
    <row r="3320" spans="1:19" x14ac:dyDescent="0.25">
      <c r="A3320">
        <v>3319</v>
      </c>
      <c r="B3320" t="s">
        <v>3341</v>
      </c>
      <c r="C3320" s="4" t="s">
        <v>41</v>
      </c>
      <c r="D3320" t="s">
        <v>18</v>
      </c>
      <c r="E3320" s="4">
        <v>193</v>
      </c>
      <c r="F3320" s="4">
        <v>7</v>
      </c>
      <c r="G3320" s="4">
        <v>702</v>
      </c>
      <c r="H3320" s="4">
        <v>18</v>
      </c>
      <c r="I3320" s="4">
        <v>92</v>
      </c>
      <c r="J3320" s="6">
        <v>1518.32</v>
      </c>
      <c r="K3320" s="4">
        <v>0.45800000000000002</v>
      </c>
      <c r="L3320" s="4" t="s">
        <v>27</v>
      </c>
      <c r="M3320" s="4">
        <f>Inventory[[#This Row],[Daily_Demand]]*Inventory[[#This Row],[Lead_Time_Days]]</f>
        <v>1351</v>
      </c>
      <c r="N3320" s="4">
        <f>MAX(0, Inventory[[#This Row],[Demand_Duration_Lead_time]]+Inventory[[#This Row],[Safety_Stock]]-Inventory[[#This Row],[Current_Inventory]])</f>
        <v>667</v>
      </c>
      <c r="O33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20" s="8">
        <f>Inventory[[#This Row],[Current_Inventory]]*Inventory[[#This Row],[Unit_Cost]]</f>
        <v>1065860.6399999999</v>
      </c>
      <c r="Q3320" t="str">
        <f>IF(Inventory[[#This Row],[Stockout_Risk_Score]] &gt;= 0.8, "Critical",
   IF(Inventory[[#This Row],[Stockout_Risk_Score]] &gt;= 0.6, "High",
      IF(Inventory[[#This Row],[Stockout_Risk_Score]] &gt;= 0.3, "Medium", "Low")
   )
)</f>
        <v>Medium</v>
      </c>
      <c r="R3320">
        <f>Inventory[[#This Row],[Lead_Time_Days]]*0.8</f>
        <v>5.6000000000000005</v>
      </c>
      <c r="S3320">
        <f>MAX(0,Inventory[[#This Row],[Daily_Demand]]*Inventory[[#This Row],[Adj_Lead_Time]]+Inventory[[#This Row],[Safety_Stock]]-Inventory[[#This Row],[Current_Inventory]])</f>
        <v>396.80000000000018</v>
      </c>
    </row>
    <row r="3321" spans="1:19" x14ac:dyDescent="0.25">
      <c r="A3321">
        <v>3320</v>
      </c>
      <c r="B3321" t="s">
        <v>3342</v>
      </c>
      <c r="C3321" s="4" t="s">
        <v>26</v>
      </c>
      <c r="D3321" t="s">
        <v>22</v>
      </c>
      <c r="E3321" s="4">
        <v>59</v>
      </c>
      <c r="F3321" s="4">
        <v>3</v>
      </c>
      <c r="G3321" s="4">
        <v>181</v>
      </c>
      <c r="H3321" s="4">
        <v>235</v>
      </c>
      <c r="I3321" s="4">
        <v>237</v>
      </c>
      <c r="J3321" s="6">
        <v>530.02</v>
      </c>
      <c r="K3321" s="4">
        <v>0.38500000000000001</v>
      </c>
      <c r="L3321" s="4" t="s">
        <v>19</v>
      </c>
      <c r="M3321" s="4">
        <f>Inventory[[#This Row],[Daily_Demand]]*Inventory[[#This Row],[Lead_Time_Days]]</f>
        <v>177</v>
      </c>
      <c r="N3321" s="4">
        <f>MAX(0, Inventory[[#This Row],[Demand_Duration_Lead_time]]+Inventory[[#This Row],[Safety_Stock]]-Inventory[[#This Row],[Current_Inventory]])</f>
        <v>231</v>
      </c>
      <c r="O33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21" s="8">
        <f>Inventory[[#This Row],[Current_Inventory]]*Inventory[[#This Row],[Unit_Cost]]</f>
        <v>95933.62</v>
      </c>
      <c r="Q3321" t="str">
        <f>IF(Inventory[[#This Row],[Stockout_Risk_Score]] &gt;= 0.8, "Critical",
   IF(Inventory[[#This Row],[Stockout_Risk_Score]] &gt;= 0.6, "High",
      IF(Inventory[[#This Row],[Stockout_Risk_Score]] &gt;= 0.3, "Medium", "Low")
   )
)</f>
        <v>Medium</v>
      </c>
      <c r="R3321">
        <f>Inventory[[#This Row],[Lead_Time_Days]]*0.8</f>
        <v>2.4000000000000004</v>
      </c>
      <c r="S3321">
        <f>MAX(0,Inventory[[#This Row],[Daily_Demand]]*Inventory[[#This Row],[Adj_Lead_Time]]+Inventory[[#This Row],[Safety_Stock]]-Inventory[[#This Row],[Current_Inventory]])</f>
        <v>195.60000000000002</v>
      </c>
    </row>
    <row r="3322" spans="1:19" x14ac:dyDescent="0.25">
      <c r="A3322">
        <v>3321</v>
      </c>
      <c r="B3322" t="s">
        <v>3343</v>
      </c>
      <c r="C3322" s="4" t="s">
        <v>26</v>
      </c>
      <c r="D3322" t="s">
        <v>14</v>
      </c>
      <c r="E3322" s="4">
        <v>199</v>
      </c>
      <c r="F3322" s="4">
        <v>2</v>
      </c>
      <c r="G3322" s="4">
        <v>484</v>
      </c>
      <c r="H3322" s="4">
        <v>218</v>
      </c>
      <c r="I3322" s="4">
        <v>75</v>
      </c>
      <c r="J3322" s="6">
        <v>553.48</v>
      </c>
      <c r="K3322" s="4">
        <v>0.38200000000000001</v>
      </c>
      <c r="L3322" s="4" t="s">
        <v>19</v>
      </c>
      <c r="M3322" s="4">
        <f>Inventory[[#This Row],[Daily_Demand]]*Inventory[[#This Row],[Lead_Time_Days]]</f>
        <v>398</v>
      </c>
      <c r="N3322" s="4">
        <f>MAX(0, Inventory[[#This Row],[Demand_Duration_Lead_time]]+Inventory[[#This Row],[Safety_Stock]]-Inventory[[#This Row],[Current_Inventory]])</f>
        <v>132</v>
      </c>
      <c r="O33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22" s="8">
        <f>Inventory[[#This Row],[Current_Inventory]]*Inventory[[#This Row],[Unit_Cost]]</f>
        <v>267884.32</v>
      </c>
      <c r="Q3322" t="str">
        <f>IF(Inventory[[#This Row],[Stockout_Risk_Score]] &gt;= 0.8, "Critical",
   IF(Inventory[[#This Row],[Stockout_Risk_Score]] &gt;= 0.6, "High",
      IF(Inventory[[#This Row],[Stockout_Risk_Score]] &gt;= 0.3, "Medium", "Low")
   )
)</f>
        <v>Medium</v>
      </c>
      <c r="R3322">
        <f>Inventory[[#This Row],[Lead_Time_Days]]*0.8</f>
        <v>1.6</v>
      </c>
      <c r="S3322">
        <f>MAX(0,Inventory[[#This Row],[Daily_Demand]]*Inventory[[#This Row],[Adj_Lead_Time]]+Inventory[[#This Row],[Safety_Stock]]-Inventory[[#This Row],[Current_Inventory]])</f>
        <v>52.400000000000091</v>
      </c>
    </row>
    <row r="3323" spans="1:19" x14ac:dyDescent="0.25">
      <c r="A3323">
        <v>3322</v>
      </c>
      <c r="B3323" t="s">
        <v>3344</v>
      </c>
      <c r="C3323" s="4" t="s">
        <v>17</v>
      </c>
      <c r="D3323" t="s">
        <v>18</v>
      </c>
      <c r="E3323" s="4">
        <v>12</v>
      </c>
      <c r="F3323" s="4">
        <v>10</v>
      </c>
      <c r="G3323" s="4">
        <v>583</v>
      </c>
      <c r="H3323" s="4">
        <v>254</v>
      </c>
      <c r="I3323" s="4">
        <v>316</v>
      </c>
      <c r="J3323" s="6">
        <v>1937.28</v>
      </c>
      <c r="K3323" s="4">
        <v>0.65200000000000002</v>
      </c>
      <c r="L3323" s="4" t="s">
        <v>15</v>
      </c>
      <c r="M3323" s="4">
        <f>Inventory[[#This Row],[Daily_Demand]]*Inventory[[#This Row],[Lead_Time_Days]]</f>
        <v>120</v>
      </c>
      <c r="N3323" s="4">
        <f>MAX(0, Inventory[[#This Row],[Demand_Duration_Lead_time]]+Inventory[[#This Row],[Safety_Stock]]-Inventory[[#This Row],[Current_Inventory]])</f>
        <v>0</v>
      </c>
      <c r="O33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23" s="8">
        <f>Inventory[[#This Row],[Current_Inventory]]*Inventory[[#This Row],[Unit_Cost]]</f>
        <v>1129434.24</v>
      </c>
      <c r="Q3323" t="str">
        <f>IF(Inventory[[#This Row],[Stockout_Risk_Score]] &gt;= 0.8, "Critical",
   IF(Inventory[[#This Row],[Stockout_Risk_Score]] &gt;= 0.6, "High",
      IF(Inventory[[#This Row],[Stockout_Risk_Score]] &gt;= 0.3, "Medium", "Low")
   )
)</f>
        <v>High</v>
      </c>
      <c r="R3323">
        <f>Inventory[[#This Row],[Lead_Time_Days]]*0.8</f>
        <v>8</v>
      </c>
      <c r="S3323">
        <f>MAX(0,Inventory[[#This Row],[Daily_Demand]]*Inventory[[#This Row],[Adj_Lead_Time]]+Inventory[[#This Row],[Safety_Stock]]-Inventory[[#This Row],[Current_Inventory]])</f>
        <v>0</v>
      </c>
    </row>
    <row r="3324" spans="1:19" x14ac:dyDescent="0.25">
      <c r="A3324">
        <v>3323</v>
      </c>
      <c r="B3324" t="s">
        <v>3345</v>
      </c>
      <c r="C3324" s="4" t="s">
        <v>41</v>
      </c>
      <c r="D3324" t="s">
        <v>22</v>
      </c>
      <c r="E3324" s="4">
        <v>172</v>
      </c>
      <c r="F3324" s="4">
        <v>14</v>
      </c>
      <c r="G3324" s="4">
        <v>567</v>
      </c>
      <c r="H3324" s="4">
        <v>297</v>
      </c>
      <c r="I3324" s="4">
        <v>211</v>
      </c>
      <c r="J3324" s="6">
        <v>1780.44</v>
      </c>
      <c r="K3324" s="4">
        <v>0.40200000000000002</v>
      </c>
      <c r="L3324" s="4" t="s">
        <v>19</v>
      </c>
      <c r="M3324" s="4">
        <f>Inventory[[#This Row],[Daily_Demand]]*Inventory[[#This Row],[Lead_Time_Days]]</f>
        <v>2408</v>
      </c>
      <c r="N3324" s="4">
        <f>MAX(0, Inventory[[#This Row],[Demand_Duration_Lead_time]]+Inventory[[#This Row],[Safety_Stock]]-Inventory[[#This Row],[Current_Inventory]])</f>
        <v>2138</v>
      </c>
      <c r="O33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24" s="8">
        <f>Inventory[[#This Row],[Current_Inventory]]*Inventory[[#This Row],[Unit_Cost]]</f>
        <v>1009509.48</v>
      </c>
      <c r="Q3324" t="str">
        <f>IF(Inventory[[#This Row],[Stockout_Risk_Score]] &gt;= 0.8, "Critical",
   IF(Inventory[[#This Row],[Stockout_Risk_Score]] &gt;= 0.6, "High",
      IF(Inventory[[#This Row],[Stockout_Risk_Score]] &gt;= 0.3, "Medium", "Low")
   )
)</f>
        <v>Medium</v>
      </c>
      <c r="R3324">
        <f>Inventory[[#This Row],[Lead_Time_Days]]*0.8</f>
        <v>11.200000000000001</v>
      </c>
      <c r="S3324">
        <f>MAX(0,Inventory[[#This Row],[Daily_Demand]]*Inventory[[#This Row],[Adj_Lead_Time]]+Inventory[[#This Row],[Safety_Stock]]-Inventory[[#This Row],[Current_Inventory]])</f>
        <v>1656.4</v>
      </c>
    </row>
    <row r="3325" spans="1:19" x14ac:dyDescent="0.25">
      <c r="A3325">
        <v>3324</v>
      </c>
      <c r="B3325" t="s">
        <v>3346</v>
      </c>
      <c r="C3325" s="4" t="s">
        <v>13</v>
      </c>
      <c r="D3325" t="s">
        <v>18</v>
      </c>
      <c r="E3325" s="4">
        <v>63</v>
      </c>
      <c r="F3325" s="4">
        <v>6</v>
      </c>
      <c r="G3325" s="4">
        <v>206</v>
      </c>
      <c r="H3325" s="4">
        <v>75</v>
      </c>
      <c r="I3325" s="4">
        <v>282</v>
      </c>
      <c r="J3325" s="6">
        <v>670.76</v>
      </c>
      <c r="K3325" s="4">
        <v>0.61599999999999999</v>
      </c>
      <c r="L3325" s="4" t="s">
        <v>27</v>
      </c>
      <c r="M3325" s="4">
        <f>Inventory[[#This Row],[Daily_Demand]]*Inventory[[#This Row],[Lead_Time_Days]]</f>
        <v>378</v>
      </c>
      <c r="N3325" s="4">
        <f>MAX(0, Inventory[[#This Row],[Demand_Duration_Lead_time]]+Inventory[[#This Row],[Safety_Stock]]-Inventory[[#This Row],[Current_Inventory]])</f>
        <v>247</v>
      </c>
      <c r="O33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25" s="8">
        <f>Inventory[[#This Row],[Current_Inventory]]*Inventory[[#This Row],[Unit_Cost]]</f>
        <v>138176.56</v>
      </c>
      <c r="Q3325" t="str">
        <f>IF(Inventory[[#This Row],[Stockout_Risk_Score]] &gt;= 0.8, "Critical",
   IF(Inventory[[#This Row],[Stockout_Risk_Score]] &gt;= 0.6, "High",
      IF(Inventory[[#This Row],[Stockout_Risk_Score]] &gt;= 0.3, "Medium", "Low")
   )
)</f>
        <v>High</v>
      </c>
      <c r="R3325">
        <f>Inventory[[#This Row],[Lead_Time_Days]]*0.8</f>
        <v>4.8000000000000007</v>
      </c>
      <c r="S3325">
        <f>MAX(0,Inventory[[#This Row],[Daily_Demand]]*Inventory[[#This Row],[Adj_Lead_Time]]+Inventory[[#This Row],[Safety_Stock]]-Inventory[[#This Row],[Current_Inventory]])</f>
        <v>171.40000000000003</v>
      </c>
    </row>
    <row r="3326" spans="1:19" x14ac:dyDescent="0.25">
      <c r="A3326">
        <v>3325</v>
      </c>
      <c r="B3326" t="s">
        <v>3347</v>
      </c>
      <c r="C3326" s="4" t="s">
        <v>21</v>
      </c>
      <c r="D3326" t="s">
        <v>14</v>
      </c>
      <c r="E3326" s="4">
        <v>132</v>
      </c>
      <c r="F3326" s="4">
        <v>11</v>
      </c>
      <c r="G3326" s="4">
        <v>779</v>
      </c>
      <c r="H3326" s="4">
        <v>162</v>
      </c>
      <c r="I3326" s="4">
        <v>179</v>
      </c>
      <c r="J3326" s="6">
        <v>1656.91</v>
      </c>
      <c r="K3326" s="4">
        <v>0.38200000000000001</v>
      </c>
      <c r="L3326" s="4" t="s">
        <v>19</v>
      </c>
      <c r="M3326" s="4">
        <f>Inventory[[#This Row],[Daily_Demand]]*Inventory[[#This Row],[Lead_Time_Days]]</f>
        <v>1452</v>
      </c>
      <c r="N3326" s="4">
        <f>MAX(0, Inventory[[#This Row],[Demand_Duration_Lead_time]]+Inventory[[#This Row],[Safety_Stock]]-Inventory[[#This Row],[Current_Inventory]])</f>
        <v>835</v>
      </c>
      <c r="O33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26" s="8">
        <f>Inventory[[#This Row],[Current_Inventory]]*Inventory[[#This Row],[Unit_Cost]]</f>
        <v>1290732.8900000001</v>
      </c>
      <c r="Q3326" t="str">
        <f>IF(Inventory[[#This Row],[Stockout_Risk_Score]] &gt;= 0.8, "Critical",
   IF(Inventory[[#This Row],[Stockout_Risk_Score]] &gt;= 0.6, "High",
      IF(Inventory[[#This Row],[Stockout_Risk_Score]] &gt;= 0.3, "Medium", "Low")
   )
)</f>
        <v>Medium</v>
      </c>
      <c r="R3326">
        <f>Inventory[[#This Row],[Lead_Time_Days]]*0.8</f>
        <v>8.8000000000000007</v>
      </c>
      <c r="S3326">
        <f>MAX(0,Inventory[[#This Row],[Daily_Demand]]*Inventory[[#This Row],[Adj_Lead_Time]]+Inventory[[#This Row],[Safety_Stock]]-Inventory[[#This Row],[Current_Inventory]])</f>
        <v>544.60000000000014</v>
      </c>
    </row>
    <row r="3327" spans="1:19" x14ac:dyDescent="0.25">
      <c r="A3327">
        <v>3326</v>
      </c>
      <c r="B3327" t="s">
        <v>3348</v>
      </c>
      <c r="C3327" s="4" t="s">
        <v>41</v>
      </c>
      <c r="D3327" t="s">
        <v>22</v>
      </c>
      <c r="E3327" s="4">
        <v>36</v>
      </c>
      <c r="F3327" s="4">
        <v>11</v>
      </c>
      <c r="G3327" s="4">
        <v>71</v>
      </c>
      <c r="H3327" s="4">
        <v>200</v>
      </c>
      <c r="I3327" s="4">
        <v>70</v>
      </c>
      <c r="J3327" s="6">
        <v>365.39</v>
      </c>
      <c r="K3327" s="4">
        <v>0.311</v>
      </c>
      <c r="L3327" s="4" t="s">
        <v>15</v>
      </c>
      <c r="M3327" s="4">
        <f>Inventory[[#This Row],[Daily_Demand]]*Inventory[[#This Row],[Lead_Time_Days]]</f>
        <v>396</v>
      </c>
      <c r="N3327" s="4">
        <f>MAX(0, Inventory[[#This Row],[Demand_Duration_Lead_time]]+Inventory[[#This Row],[Safety_Stock]]-Inventory[[#This Row],[Current_Inventory]])</f>
        <v>525</v>
      </c>
      <c r="O33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27" s="8">
        <f>Inventory[[#This Row],[Current_Inventory]]*Inventory[[#This Row],[Unit_Cost]]</f>
        <v>25942.69</v>
      </c>
      <c r="Q3327" t="str">
        <f>IF(Inventory[[#This Row],[Stockout_Risk_Score]] &gt;= 0.8, "Critical",
   IF(Inventory[[#This Row],[Stockout_Risk_Score]] &gt;= 0.6, "High",
      IF(Inventory[[#This Row],[Stockout_Risk_Score]] &gt;= 0.3, "Medium", "Low")
   )
)</f>
        <v>Medium</v>
      </c>
      <c r="R3327">
        <f>Inventory[[#This Row],[Lead_Time_Days]]*0.8</f>
        <v>8.8000000000000007</v>
      </c>
      <c r="S3327">
        <f>MAX(0,Inventory[[#This Row],[Daily_Demand]]*Inventory[[#This Row],[Adj_Lead_Time]]+Inventory[[#This Row],[Safety_Stock]]-Inventory[[#This Row],[Current_Inventory]])</f>
        <v>445.79999999999995</v>
      </c>
    </row>
    <row r="3328" spans="1:19" x14ac:dyDescent="0.25">
      <c r="A3328">
        <v>3327</v>
      </c>
      <c r="B3328" t="s">
        <v>3349</v>
      </c>
      <c r="C3328" s="4" t="s">
        <v>26</v>
      </c>
      <c r="D3328" t="s">
        <v>22</v>
      </c>
      <c r="E3328" s="4">
        <v>97</v>
      </c>
      <c r="F3328" s="4">
        <v>5</v>
      </c>
      <c r="G3328" s="4">
        <v>507</v>
      </c>
      <c r="H3328" s="4">
        <v>227</v>
      </c>
      <c r="I3328" s="4">
        <v>177</v>
      </c>
      <c r="J3328" s="6">
        <v>433.84</v>
      </c>
      <c r="K3328" s="4">
        <v>0.35299999999999998</v>
      </c>
      <c r="L3328" s="4" t="s">
        <v>15</v>
      </c>
      <c r="M3328" s="4">
        <f>Inventory[[#This Row],[Daily_Demand]]*Inventory[[#This Row],[Lead_Time_Days]]</f>
        <v>485</v>
      </c>
      <c r="N3328" s="4">
        <f>MAX(0, Inventory[[#This Row],[Demand_Duration_Lead_time]]+Inventory[[#This Row],[Safety_Stock]]-Inventory[[#This Row],[Current_Inventory]])</f>
        <v>205</v>
      </c>
      <c r="O33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28" s="8">
        <f>Inventory[[#This Row],[Current_Inventory]]*Inventory[[#This Row],[Unit_Cost]]</f>
        <v>219956.87999999998</v>
      </c>
      <c r="Q3328" t="str">
        <f>IF(Inventory[[#This Row],[Stockout_Risk_Score]] &gt;= 0.8, "Critical",
   IF(Inventory[[#This Row],[Stockout_Risk_Score]] &gt;= 0.6, "High",
      IF(Inventory[[#This Row],[Stockout_Risk_Score]] &gt;= 0.3, "Medium", "Low")
   )
)</f>
        <v>Medium</v>
      </c>
      <c r="R3328">
        <f>Inventory[[#This Row],[Lead_Time_Days]]*0.8</f>
        <v>4</v>
      </c>
      <c r="S3328">
        <f>MAX(0,Inventory[[#This Row],[Daily_Demand]]*Inventory[[#This Row],[Adj_Lead_Time]]+Inventory[[#This Row],[Safety_Stock]]-Inventory[[#This Row],[Current_Inventory]])</f>
        <v>108</v>
      </c>
    </row>
    <row r="3329" spans="1:19" x14ac:dyDescent="0.25">
      <c r="A3329">
        <v>3328</v>
      </c>
      <c r="B3329" t="s">
        <v>3350</v>
      </c>
      <c r="C3329" s="4" t="s">
        <v>17</v>
      </c>
      <c r="D3329" t="s">
        <v>14</v>
      </c>
      <c r="E3329" s="4">
        <v>11</v>
      </c>
      <c r="F3329" s="4">
        <v>13</v>
      </c>
      <c r="G3329" s="4">
        <v>550</v>
      </c>
      <c r="H3329" s="4">
        <v>163</v>
      </c>
      <c r="I3329" s="4">
        <v>125</v>
      </c>
      <c r="J3329" s="6">
        <v>403.33</v>
      </c>
      <c r="K3329" s="4">
        <v>0.80400000000000005</v>
      </c>
      <c r="L3329" s="4" t="s">
        <v>15</v>
      </c>
      <c r="M3329" s="4">
        <f>Inventory[[#This Row],[Daily_Demand]]*Inventory[[#This Row],[Lead_Time_Days]]</f>
        <v>143</v>
      </c>
      <c r="N3329" s="4">
        <f>MAX(0, Inventory[[#This Row],[Demand_Duration_Lead_time]]+Inventory[[#This Row],[Safety_Stock]]-Inventory[[#This Row],[Current_Inventory]])</f>
        <v>0</v>
      </c>
      <c r="O33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29" s="8">
        <f>Inventory[[#This Row],[Current_Inventory]]*Inventory[[#This Row],[Unit_Cost]]</f>
        <v>221831.5</v>
      </c>
      <c r="Q3329" t="str">
        <f>IF(Inventory[[#This Row],[Stockout_Risk_Score]] &gt;= 0.8, "Critical",
   IF(Inventory[[#This Row],[Stockout_Risk_Score]] &gt;= 0.6, "High",
      IF(Inventory[[#This Row],[Stockout_Risk_Score]] &gt;= 0.3, "Medium", "Low")
   )
)</f>
        <v>Critical</v>
      </c>
      <c r="R3329">
        <f>Inventory[[#This Row],[Lead_Time_Days]]*0.8</f>
        <v>10.4</v>
      </c>
      <c r="S3329">
        <f>MAX(0,Inventory[[#This Row],[Daily_Demand]]*Inventory[[#This Row],[Adj_Lead_Time]]+Inventory[[#This Row],[Safety_Stock]]-Inventory[[#This Row],[Current_Inventory]])</f>
        <v>0</v>
      </c>
    </row>
    <row r="3330" spans="1:19" x14ac:dyDescent="0.25">
      <c r="A3330">
        <v>3329</v>
      </c>
      <c r="B3330" t="s">
        <v>3351</v>
      </c>
      <c r="C3330" s="4" t="s">
        <v>17</v>
      </c>
      <c r="D3330" t="s">
        <v>22</v>
      </c>
      <c r="E3330" s="4">
        <v>6</v>
      </c>
      <c r="F3330" s="4">
        <v>12</v>
      </c>
      <c r="G3330" s="4">
        <v>415</v>
      </c>
      <c r="H3330" s="4">
        <v>286</v>
      </c>
      <c r="I3330" s="4">
        <v>122</v>
      </c>
      <c r="J3330" s="6">
        <v>221.06</v>
      </c>
      <c r="K3330" s="4">
        <v>0.60099999999999998</v>
      </c>
      <c r="L3330" s="4" t="s">
        <v>15</v>
      </c>
      <c r="M3330" s="4">
        <f>Inventory[[#This Row],[Daily_Demand]]*Inventory[[#This Row],[Lead_Time_Days]]</f>
        <v>72</v>
      </c>
      <c r="N3330" s="4">
        <f>MAX(0, Inventory[[#This Row],[Demand_Duration_Lead_time]]+Inventory[[#This Row],[Safety_Stock]]-Inventory[[#This Row],[Current_Inventory]])</f>
        <v>0</v>
      </c>
      <c r="O33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30" s="8">
        <f>Inventory[[#This Row],[Current_Inventory]]*Inventory[[#This Row],[Unit_Cost]]</f>
        <v>91739.9</v>
      </c>
      <c r="Q3330" t="str">
        <f>IF(Inventory[[#This Row],[Stockout_Risk_Score]] &gt;= 0.8, "Critical",
   IF(Inventory[[#This Row],[Stockout_Risk_Score]] &gt;= 0.6, "High",
      IF(Inventory[[#This Row],[Stockout_Risk_Score]] &gt;= 0.3, "Medium", "Low")
   )
)</f>
        <v>High</v>
      </c>
      <c r="R3330">
        <f>Inventory[[#This Row],[Lead_Time_Days]]*0.8</f>
        <v>9.6000000000000014</v>
      </c>
      <c r="S3330">
        <f>MAX(0,Inventory[[#This Row],[Daily_Demand]]*Inventory[[#This Row],[Adj_Lead_Time]]+Inventory[[#This Row],[Safety_Stock]]-Inventory[[#This Row],[Current_Inventory]])</f>
        <v>0</v>
      </c>
    </row>
    <row r="3331" spans="1:19" x14ac:dyDescent="0.25">
      <c r="A3331">
        <v>3330</v>
      </c>
      <c r="B3331" t="s">
        <v>3352</v>
      </c>
      <c r="C3331" s="4" t="s">
        <v>21</v>
      </c>
      <c r="D3331" t="s">
        <v>14</v>
      </c>
      <c r="E3331" s="4">
        <v>89</v>
      </c>
      <c r="F3331" s="4">
        <v>9</v>
      </c>
      <c r="G3331" s="4">
        <v>111</v>
      </c>
      <c r="H3331" s="4">
        <v>91</v>
      </c>
      <c r="I3331" s="4">
        <v>282</v>
      </c>
      <c r="J3331" s="6">
        <v>1716.62</v>
      </c>
      <c r="K3331" s="4">
        <v>0.97399999999999998</v>
      </c>
      <c r="L3331" s="4" t="s">
        <v>19</v>
      </c>
      <c r="M3331" s="4">
        <f>Inventory[[#This Row],[Daily_Demand]]*Inventory[[#This Row],[Lead_Time_Days]]</f>
        <v>801</v>
      </c>
      <c r="N3331" s="4">
        <f>MAX(0, Inventory[[#This Row],[Demand_Duration_Lead_time]]+Inventory[[#This Row],[Safety_Stock]]-Inventory[[#This Row],[Current_Inventory]])</f>
        <v>781</v>
      </c>
      <c r="O33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31" s="8">
        <f>Inventory[[#This Row],[Current_Inventory]]*Inventory[[#This Row],[Unit_Cost]]</f>
        <v>190544.81999999998</v>
      </c>
      <c r="Q3331" t="str">
        <f>IF(Inventory[[#This Row],[Stockout_Risk_Score]] &gt;= 0.8, "Critical",
   IF(Inventory[[#This Row],[Stockout_Risk_Score]] &gt;= 0.6, "High",
      IF(Inventory[[#This Row],[Stockout_Risk_Score]] &gt;= 0.3, "Medium", "Low")
   )
)</f>
        <v>Critical</v>
      </c>
      <c r="R3331">
        <f>Inventory[[#This Row],[Lead_Time_Days]]*0.8</f>
        <v>7.2</v>
      </c>
      <c r="S3331">
        <f>MAX(0,Inventory[[#This Row],[Daily_Demand]]*Inventory[[#This Row],[Adj_Lead_Time]]+Inventory[[#This Row],[Safety_Stock]]-Inventory[[#This Row],[Current_Inventory]])</f>
        <v>620.80000000000007</v>
      </c>
    </row>
    <row r="3332" spans="1:19" x14ac:dyDescent="0.25">
      <c r="A3332">
        <v>3331</v>
      </c>
      <c r="B3332" t="s">
        <v>3353</v>
      </c>
      <c r="C3332" s="4" t="s">
        <v>17</v>
      </c>
      <c r="D3332" t="s">
        <v>22</v>
      </c>
      <c r="E3332" s="4">
        <v>138</v>
      </c>
      <c r="F3332" s="4">
        <v>6</v>
      </c>
      <c r="G3332" s="4">
        <v>670</v>
      </c>
      <c r="H3332" s="4">
        <v>230</v>
      </c>
      <c r="I3332" s="4">
        <v>392</v>
      </c>
      <c r="J3332" s="6">
        <v>1178.67</v>
      </c>
      <c r="K3332" s="4">
        <v>0.83299999999999996</v>
      </c>
      <c r="L3332" s="4" t="s">
        <v>15</v>
      </c>
      <c r="M3332" s="4">
        <f>Inventory[[#This Row],[Daily_Demand]]*Inventory[[#This Row],[Lead_Time_Days]]</f>
        <v>828</v>
      </c>
      <c r="N3332" s="4">
        <f>MAX(0, Inventory[[#This Row],[Demand_Duration_Lead_time]]+Inventory[[#This Row],[Safety_Stock]]-Inventory[[#This Row],[Current_Inventory]])</f>
        <v>388</v>
      </c>
      <c r="O33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32" s="8">
        <f>Inventory[[#This Row],[Current_Inventory]]*Inventory[[#This Row],[Unit_Cost]]</f>
        <v>789708.9</v>
      </c>
      <c r="Q3332" t="str">
        <f>IF(Inventory[[#This Row],[Stockout_Risk_Score]] &gt;= 0.8, "Critical",
   IF(Inventory[[#This Row],[Stockout_Risk_Score]] &gt;= 0.6, "High",
      IF(Inventory[[#This Row],[Stockout_Risk_Score]] &gt;= 0.3, "Medium", "Low")
   )
)</f>
        <v>Critical</v>
      </c>
      <c r="R3332">
        <f>Inventory[[#This Row],[Lead_Time_Days]]*0.8</f>
        <v>4.8000000000000007</v>
      </c>
      <c r="S3332">
        <f>MAX(0,Inventory[[#This Row],[Daily_Demand]]*Inventory[[#This Row],[Adj_Lead_Time]]+Inventory[[#This Row],[Safety_Stock]]-Inventory[[#This Row],[Current_Inventory]])</f>
        <v>222.40000000000009</v>
      </c>
    </row>
    <row r="3333" spans="1:19" x14ac:dyDescent="0.25">
      <c r="A3333">
        <v>3332</v>
      </c>
      <c r="B3333" t="s">
        <v>3354</v>
      </c>
      <c r="C3333" s="4" t="s">
        <v>17</v>
      </c>
      <c r="D3333" t="s">
        <v>22</v>
      </c>
      <c r="E3333" s="4">
        <v>110</v>
      </c>
      <c r="F3333" s="4">
        <v>8</v>
      </c>
      <c r="G3333" s="4">
        <v>376</v>
      </c>
      <c r="H3333" s="4">
        <v>289</v>
      </c>
      <c r="I3333" s="4">
        <v>155</v>
      </c>
      <c r="J3333" s="6">
        <v>554.96</v>
      </c>
      <c r="K3333" s="4">
        <v>0.48599999999999999</v>
      </c>
      <c r="L3333" s="4" t="s">
        <v>19</v>
      </c>
      <c r="M3333" s="4">
        <f>Inventory[[#This Row],[Daily_Demand]]*Inventory[[#This Row],[Lead_Time_Days]]</f>
        <v>880</v>
      </c>
      <c r="N3333" s="4">
        <f>MAX(0, Inventory[[#This Row],[Demand_Duration_Lead_time]]+Inventory[[#This Row],[Safety_Stock]]-Inventory[[#This Row],[Current_Inventory]])</f>
        <v>793</v>
      </c>
      <c r="O33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33" s="8">
        <f>Inventory[[#This Row],[Current_Inventory]]*Inventory[[#This Row],[Unit_Cost]]</f>
        <v>208664.96000000002</v>
      </c>
      <c r="Q3333" t="str">
        <f>IF(Inventory[[#This Row],[Stockout_Risk_Score]] &gt;= 0.8, "Critical",
   IF(Inventory[[#This Row],[Stockout_Risk_Score]] &gt;= 0.6, "High",
      IF(Inventory[[#This Row],[Stockout_Risk_Score]] &gt;= 0.3, "Medium", "Low")
   )
)</f>
        <v>Medium</v>
      </c>
      <c r="R3333">
        <f>Inventory[[#This Row],[Lead_Time_Days]]*0.8</f>
        <v>6.4</v>
      </c>
      <c r="S3333">
        <f>MAX(0,Inventory[[#This Row],[Daily_Demand]]*Inventory[[#This Row],[Adj_Lead_Time]]+Inventory[[#This Row],[Safety_Stock]]-Inventory[[#This Row],[Current_Inventory]])</f>
        <v>617</v>
      </c>
    </row>
    <row r="3334" spans="1:19" x14ac:dyDescent="0.25">
      <c r="A3334">
        <v>3333</v>
      </c>
      <c r="B3334" t="s">
        <v>3355</v>
      </c>
      <c r="C3334" s="4" t="s">
        <v>41</v>
      </c>
      <c r="D3334" t="s">
        <v>14</v>
      </c>
      <c r="E3334" s="4">
        <v>40</v>
      </c>
      <c r="F3334" s="4">
        <v>4</v>
      </c>
      <c r="G3334" s="4">
        <v>751</v>
      </c>
      <c r="H3334" s="4">
        <v>120</v>
      </c>
      <c r="I3334" s="4">
        <v>58</v>
      </c>
      <c r="J3334" s="6">
        <v>1704.88</v>
      </c>
      <c r="K3334" s="4">
        <v>0.24199999999999999</v>
      </c>
      <c r="L3334" s="4" t="s">
        <v>15</v>
      </c>
      <c r="M3334" s="4">
        <f>Inventory[[#This Row],[Daily_Demand]]*Inventory[[#This Row],[Lead_Time_Days]]</f>
        <v>160</v>
      </c>
      <c r="N3334" s="4">
        <f>MAX(0, Inventory[[#This Row],[Demand_Duration_Lead_time]]+Inventory[[#This Row],[Safety_Stock]]-Inventory[[#This Row],[Current_Inventory]])</f>
        <v>0</v>
      </c>
      <c r="O33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334" s="8">
        <f>Inventory[[#This Row],[Current_Inventory]]*Inventory[[#This Row],[Unit_Cost]]</f>
        <v>1280364.8800000001</v>
      </c>
      <c r="Q3334" t="str">
        <f>IF(Inventory[[#This Row],[Stockout_Risk_Score]] &gt;= 0.8, "Critical",
   IF(Inventory[[#This Row],[Stockout_Risk_Score]] &gt;= 0.6, "High",
      IF(Inventory[[#This Row],[Stockout_Risk_Score]] &gt;= 0.3, "Medium", "Low")
   )
)</f>
        <v>Low</v>
      </c>
      <c r="R3334">
        <f>Inventory[[#This Row],[Lead_Time_Days]]*0.8</f>
        <v>3.2</v>
      </c>
      <c r="S3334">
        <f>MAX(0,Inventory[[#This Row],[Daily_Demand]]*Inventory[[#This Row],[Adj_Lead_Time]]+Inventory[[#This Row],[Safety_Stock]]-Inventory[[#This Row],[Current_Inventory]])</f>
        <v>0</v>
      </c>
    </row>
    <row r="3335" spans="1:19" x14ac:dyDescent="0.25">
      <c r="A3335">
        <v>3334</v>
      </c>
      <c r="B3335" t="s">
        <v>3356</v>
      </c>
      <c r="C3335" s="4" t="s">
        <v>13</v>
      </c>
      <c r="D3335" t="s">
        <v>14</v>
      </c>
      <c r="E3335" s="4">
        <v>164</v>
      </c>
      <c r="F3335" s="4">
        <v>9</v>
      </c>
      <c r="G3335" s="4">
        <v>630</v>
      </c>
      <c r="H3335" s="4">
        <v>101</v>
      </c>
      <c r="I3335" s="4">
        <v>168</v>
      </c>
      <c r="J3335" s="6">
        <v>1615.16</v>
      </c>
      <c r="K3335" s="4">
        <v>0.67400000000000004</v>
      </c>
      <c r="L3335" s="4" t="s">
        <v>15</v>
      </c>
      <c r="M3335" s="4">
        <f>Inventory[[#This Row],[Daily_Demand]]*Inventory[[#This Row],[Lead_Time_Days]]</f>
        <v>1476</v>
      </c>
      <c r="N3335" s="4">
        <f>MAX(0, Inventory[[#This Row],[Demand_Duration_Lead_time]]+Inventory[[#This Row],[Safety_Stock]]-Inventory[[#This Row],[Current_Inventory]])</f>
        <v>947</v>
      </c>
      <c r="O33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35" s="8">
        <f>Inventory[[#This Row],[Current_Inventory]]*Inventory[[#This Row],[Unit_Cost]]</f>
        <v>1017550.8</v>
      </c>
      <c r="Q3335" t="str">
        <f>IF(Inventory[[#This Row],[Stockout_Risk_Score]] &gt;= 0.8, "Critical",
   IF(Inventory[[#This Row],[Stockout_Risk_Score]] &gt;= 0.6, "High",
      IF(Inventory[[#This Row],[Stockout_Risk_Score]] &gt;= 0.3, "Medium", "Low")
   )
)</f>
        <v>High</v>
      </c>
      <c r="R3335">
        <f>Inventory[[#This Row],[Lead_Time_Days]]*0.8</f>
        <v>7.2</v>
      </c>
      <c r="S3335">
        <f>MAX(0,Inventory[[#This Row],[Daily_Demand]]*Inventory[[#This Row],[Adj_Lead_Time]]+Inventory[[#This Row],[Safety_Stock]]-Inventory[[#This Row],[Current_Inventory]])</f>
        <v>651.79999999999995</v>
      </c>
    </row>
    <row r="3336" spans="1:19" x14ac:dyDescent="0.25">
      <c r="A3336">
        <v>3335</v>
      </c>
      <c r="B3336" t="s">
        <v>3357</v>
      </c>
      <c r="C3336" s="4" t="s">
        <v>21</v>
      </c>
      <c r="D3336" t="s">
        <v>22</v>
      </c>
      <c r="E3336" s="4">
        <v>49</v>
      </c>
      <c r="F3336" s="4">
        <v>9</v>
      </c>
      <c r="G3336" s="4">
        <v>767</v>
      </c>
      <c r="H3336" s="4">
        <v>21</v>
      </c>
      <c r="I3336" s="4">
        <v>99</v>
      </c>
      <c r="J3336" s="6">
        <v>246.86</v>
      </c>
      <c r="K3336" s="4">
        <v>0.72699999999999998</v>
      </c>
      <c r="L3336" s="4" t="s">
        <v>19</v>
      </c>
      <c r="M3336" s="4">
        <f>Inventory[[#This Row],[Daily_Demand]]*Inventory[[#This Row],[Lead_Time_Days]]</f>
        <v>441</v>
      </c>
      <c r="N3336" s="4">
        <f>MAX(0, Inventory[[#This Row],[Demand_Duration_Lead_time]]+Inventory[[#This Row],[Safety_Stock]]-Inventory[[#This Row],[Current_Inventory]])</f>
        <v>0</v>
      </c>
      <c r="O33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36" s="8">
        <f>Inventory[[#This Row],[Current_Inventory]]*Inventory[[#This Row],[Unit_Cost]]</f>
        <v>189341.62000000002</v>
      </c>
      <c r="Q3336" t="str">
        <f>IF(Inventory[[#This Row],[Stockout_Risk_Score]] &gt;= 0.8, "Critical",
   IF(Inventory[[#This Row],[Stockout_Risk_Score]] &gt;= 0.6, "High",
      IF(Inventory[[#This Row],[Stockout_Risk_Score]] &gt;= 0.3, "Medium", "Low")
   )
)</f>
        <v>High</v>
      </c>
      <c r="R3336">
        <f>Inventory[[#This Row],[Lead_Time_Days]]*0.8</f>
        <v>7.2</v>
      </c>
      <c r="S3336">
        <f>MAX(0,Inventory[[#This Row],[Daily_Demand]]*Inventory[[#This Row],[Adj_Lead_Time]]+Inventory[[#This Row],[Safety_Stock]]-Inventory[[#This Row],[Current_Inventory]])</f>
        <v>0</v>
      </c>
    </row>
    <row r="3337" spans="1:19" x14ac:dyDescent="0.25">
      <c r="A3337">
        <v>3336</v>
      </c>
      <c r="B3337" t="s">
        <v>3358</v>
      </c>
      <c r="C3337" s="4" t="s">
        <v>41</v>
      </c>
      <c r="D3337" t="s">
        <v>22</v>
      </c>
      <c r="E3337" s="4">
        <v>46</v>
      </c>
      <c r="F3337" s="4">
        <v>4</v>
      </c>
      <c r="G3337" s="4">
        <v>738</v>
      </c>
      <c r="H3337" s="4">
        <v>148</v>
      </c>
      <c r="I3337" s="4">
        <v>59</v>
      </c>
      <c r="J3337" s="6">
        <v>1306.07</v>
      </c>
      <c r="K3337" s="4">
        <v>0.46400000000000002</v>
      </c>
      <c r="L3337" s="4" t="s">
        <v>27</v>
      </c>
      <c r="M3337" s="4">
        <f>Inventory[[#This Row],[Daily_Demand]]*Inventory[[#This Row],[Lead_Time_Days]]</f>
        <v>184</v>
      </c>
      <c r="N3337" s="4">
        <f>MAX(0, Inventory[[#This Row],[Demand_Duration_Lead_time]]+Inventory[[#This Row],[Safety_Stock]]-Inventory[[#This Row],[Current_Inventory]])</f>
        <v>0</v>
      </c>
      <c r="O33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337" s="8">
        <f>Inventory[[#This Row],[Current_Inventory]]*Inventory[[#This Row],[Unit_Cost]]</f>
        <v>963879.65999999992</v>
      </c>
      <c r="Q3337" t="str">
        <f>IF(Inventory[[#This Row],[Stockout_Risk_Score]] &gt;= 0.8, "Critical",
   IF(Inventory[[#This Row],[Stockout_Risk_Score]] &gt;= 0.6, "High",
      IF(Inventory[[#This Row],[Stockout_Risk_Score]] &gt;= 0.3, "Medium", "Low")
   )
)</f>
        <v>Medium</v>
      </c>
      <c r="R3337">
        <f>Inventory[[#This Row],[Lead_Time_Days]]*0.8</f>
        <v>3.2</v>
      </c>
      <c r="S3337">
        <f>MAX(0,Inventory[[#This Row],[Daily_Demand]]*Inventory[[#This Row],[Adj_Lead_Time]]+Inventory[[#This Row],[Safety_Stock]]-Inventory[[#This Row],[Current_Inventory]])</f>
        <v>0</v>
      </c>
    </row>
    <row r="3338" spans="1:19" x14ac:dyDescent="0.25">
      <c r="A3338">
        <v>3337</v>
      </c>
      <c r="B3338" t="s">
        <v>3359</v>
      </c>
      <c r="C3338" s="4" t="s">
        <v>13</v>
      </c>
      <c r="D3338" t="s">
        <v>14</v>
      </c>
      <c r="E3338" s="4">
        <v>57</v>
      </c>
      <c r="F3338" s="4">
        <v>10</v>
      </c>
      <c r="G3338" s="4">
        <v>163</v>
      </c>
      <c r="H3338" s="4">
        <v>164</v>
      </c>
      <c r="I3338" s="4">
        <v>162</v>
      </c>
      <c r="J3338" s="6">
        <v>1457.58</v>
      </c>
      <c r="K3338" s="4">
        <v>0.23</v>
      </c>
      <c r="L3338" s="4" t="s">
        <v>27</v>
      </c>
      <c r="M3338" s="4">
        <f>Inventory[[#This Row],[Daily_Demand]]*Inventory[[#This Row],[Lead_Time_Days]]</f>
        <v>570</v>
      </c>
      <c r="N3338" s="4">
        <f>MAX(0, Inventory[[#This Row],[Demand_Duration_Lead_time]]+Inventory[[#This Row],[Safety_Stock]]-Inventory[[#This Row],[Current_Inventory]])</f>
        <v>571</v>
      </c>
      <c r="O33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38" s="8">
        <f>Inventory[[#This Row],[Current_Inventory]]*Inventory[[#This Row],[Unit_Cost]]</f>
        <v>237585.53999999998</v>
      </c>
      <c r="Q3338" t="str">
        <f>IF(Inventory[[#This Row],[Stockout_Risk_Score]] &gt;= 0.8, "Critical",
   IF(Inventory[[#This Row],[Stockout_Risk_Score]] &gt;= 0.6, "High",
      IF(Inventory[[#This Row],[Stockout_Risk_Score]] &gt;= 0.3, "Medium", "Low")
   )
)</f>
        <v>Low</v>
      </c>
      <c r="R3338">
        <f>Inventory[[#This Row],[Lead_Time_Days]]*0.8</f>
        <v>8</v>
      </c>
      <c r="S3338">
        <f>MAX(0,Inventory[[#This Row],[Daily_Demand]]*Inventory[[#This Row],[Adj_Lead_Time]]+Inventory[[#This Row],[Safety_Stock]]-Inventory[[#This Row],[Current_Inventory]])</f>
        <v>457</v>
      </c>
    </row>
    <row r="3339" spans="1:19" x14ac:dyDescent="0.25">
      <c r="A3339">
        <v>3338</v>
      </c>
      <c r="B3339" t="s">
        <v>3360</v>
      </c>
      <c r="C3339" s="4" t="s">
        <v>41</v>
      </c>
      <c r="D3339" t="s">
        <v>14</v>
      </c>
      <c r="E3339" s="4">
        <v>114</v>
      </c>
      <c r="F3339" s="4">
        <v>9</v>
      </c>
      <c r="G3339" s="4">
        <v>218</v>
      </c>
      <c r="H3339" s="4">
        <v>32</v>
      </c>
      <c r="I3339" s="4">
        <v>315</v>
      </c>
      <c r="J3339" s="6">
        <v>1445.86</v>
      </c>
      <c r="K3339" s="4">
        <v>0.55700000000000005</v>
      </c>
      <c r="L3339" s="4" t="s">
        <v>27</v>
      </c>
      <c r="M3339" s="4">
        <f>Inventory[[#This Row],[Daily_Demand]]*Inventory[[#This Row],[Lead_Time_Days]]</f>
        <v>1026</v>
      </c>
      <c r="N3339" s="4">
        <f>MAX(0, Inventory[[#This Row],[Demand_Duration_Lead_time]]+Inventory[[#This Row],[Safety_Stock]]-Inventory[[#This Row],[Current_Inventory]])</f>
        <v>840</v>
      </c>
      <c r="O33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39" s="8">
        <f>Inventory[[#This Row],[Current_Inventory]]*Inventory[[#This Row],[Unit_Cost]]</f>
        <v>315197.48</v>
      </c>
      <c r="Q3339" t="str">
        <f>IF(Inventory[[#This Row],[Stockout_Risk_Score]] &gt;= 0.8, "Critical",
   IF(Inventory[[#This Row],[Stockout_Risk_Score]] &gt;= 0.6, "High",
      IF(Inventory[[#This Row],[Stockout_Risk_Score]] &gt;= 0.3, "Medium", "Low")
   )
)</f>
        <v>Medium</v>
      </c>
      <c r="R3339">
        <f>Inventory[[#This Row],[Lead_Time_Days]]*0.8</f>
        <v>7.2</v>
      </c>
      <c r="S3339">
        <f>MAX(0,Inventory[[#This Row],[Daily_Demand]]*Inventory[[#This Row],[Adj_Lead_Time]]+Inventory[[#This Row],[Safety_Stock]]-Inventory[[#This Row],[Current_Inventory]])</f>
        <v>634.80000000000007</v>
      </c>
    </row>
    <row r="3340" spans="1:19" x14ac:dyDescent="0.25">
      <c r="A3340">
        <v>3339</v>
      </c>
      <c r="B3340" t="s">
        <v>3361</v>
      </c>
      <c r="C3340" s="4" t="s">
        <v>41</v>
      </c>
      <c r="D3340" t="s">
        <v>22</v>
      </c>
      <c r="E3340" s="4">
        <v>13</v>
      </c>
      <c r="F3340" s="4">
        <v>2</v>
      </c>
      <c r="G3340" s="4">
        <v>342</v>
      </c>
      <c r="H3340" s="4">
        <v>229</v>
      </c>
      <c r="I3340" s="4">
        <v>127</v>
      </c>
      <c r="J3340" s="6">
        <v>1460.13</v>
      </c>
      <c r="K3340" s="4">
        <v>0.254</v>
      </c>
      <c r="L3340" s="4" t="s">
        <v>27</v>
      </c>
      <c r="M3340" s="4">
        <f>Inventory[[#This Row],[Daily_Demand]]*Inventory[[#This Row],[Lead_Time_Days]]</f>
        <v>26</v>
      </c>
      <c r="N3340" s="4">
        <f>MAX(0, Inventory[[#This Row],[Demand_Duration_Lead_time]]+Inventory[[#This Row],[Safety_Stock]]-Inventory[[#This Row],[Current_Inventory]])</f>
        <v>0</v>
      </c>
      <c r="O33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40" s="8">
        <f>Inventory[[#This Row],[Current_Inventory]]*Inventory[[#This Row],[Unit_Cost]]</f>
        <v>499364.46</v>
      </c>
      <c r="Q3340" t="str">
        <f>IF(Inventory[[#This Row],[Stockout_Risk_Score]] &gt;= 0.8, "Critical",
   IF(Inventory[[#This Row],[Stockout_Risk_Score]] &gt;= 0.6, "High",
      IF(Inventory[[#This Row],[Stockout_Risk_Score]] &gt;= 0.3, "Medium", "Low")
   )
)</f>
        <v>Low</v>
      </c>
      <c r="R3340">
        <f>Inventory[[#This Row],[Lead_Time_Days]]*0.8</f>
        <v>1.6</v>
      </c>
      <c r="S3340">
        <f>MAX(0,Inventory[[#This Row],[Daily_Demand]]*Inventory[[#This Row],[Adj_Lead_Time]]+Inventory[[#This Row],[Safety_Stock]]-Inventory[[#This Row],[Current_Inventory]])</f>
        <v>0</v>
      </c>
    </row>
    <row r="3341" spans="1:19" x14ac:dyDescent="0.25">
      <c r="A3341">
        <v>3340</v>
      </c>
      <c r="B3341" t="s">
        <v>3362</v>
      </c>
      <c r="C3341" s="4" t="s">
        <v>17</v>
      </c>
      <c r="D3341" t="s">
        <v>22</v>
      </c>
      <c r="E3341" s="4">
        <v>91</v>
      </c>
      <c r="F3341" s="4">
        <v>9</v>
      </c>
      <c r="G3341" s="4">
        <v>351</v>
      </c>
      <c r="H3341" s="4">
        <v>246</v>
      </c>
      <c r="I3341" s="4">
        <v>85</v>
      </c>
      <c r="J3341" s="6">
        <v>380.44</v>
      </c>
      <c r="K3341" s="4">
        <v>0.94</v>
      </c>
      <c r="L3341" s="4" t="s">
        <v>15</v>
      </c>
      <c r="M3341" s="4">
        <f>Inventory[[#This Row],[Daily_Demand]]*Inventory[[#This Row],[Lead_Time_Days]]</f>
        <v>819</v>
      </c>
      <c r="N3341" s="4">
        <f>MAX(0, Inventory[[#This Row],[Demand_Duration_Lead_time]]+Inventory[[#This Row],[Safety_Stock]]-Inventory[[#This Row],[Current_Inventory]])</f>
        <v>714</v>
      </c>
      <c r="O33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41" s="8">
        <f>Inventory[[#This Row],[Current_Inventory]]*Inventory[[#This Row],[Unit_Cost]]</f>
        <v>133534.44</v>
      </c>
      <c r="Q3341" t="str">
        <f>IF(Inventory[[#This Row],[Stockout_Risk_Score]] &gt;= 0.8, "Critical",
   IF(Inventory[[#This Row],[Stockout_Risk_Score]] &gt;= 0.6, "High",
      IF(Inventory[[#This Row],[Stockout_Risk_Score]] &gt;= 0.3, "Medium", "Low")
   )
)</f>
        <v>Critical</v>
      </c>
      <c r="R3341">
        <f>Inventory[[#This Row],[Lead_Time_Days]]*0.8</f>
        <v>7.2</v>
      </c>
      <c r="S3341">
        <f>MAX(0,Inventory[[#This Row],[Daily_Demand]]*Inventory[[#This Row],[Adj_Lead_Time]]+Inventory[[#This Row],[Safety_Stock]]-Inventory[[#This Row],[Current_Inventory]])</f>
        <v>550.20000000000005</v>
      </c>
    </row>
    <row r="3342" spans="1:19" x14ac:dyDescent="0.25">
      <c r="A3342">
        <v>3341</v>
      </c>
      <c r="B3342" t="s">
        <v>3363</v>
      </c>
      <c r="C3342" s="4" t="s">
        <v>13</v>
      </c>
      <c r="D3342" t="s">
        <v>22</v>
      </c>
      <c r="E3342" s="4">
        <v>118</v>
      </c>
      <c r="F3342" s="4">
        <v>13</v>
      </c>
      <c r="G3342" s="4">
        <v>283</v>
      </c>
      <c r="H3342" s="4">
        <v>262</v>
      </c>
      <c r="I3342" s="4">
        <v>251</v>
      </c>
      <c r="J3342" s="6">
        <v>664.42</v>
      </c>
      <c r="K3342" s="4">
        <v>0.629</v>
      </c>
      <c r="L3342" s="4" t="s">
        <v>19</v>
      </c>
      <c r="M3342" s="4">
        <f>Inventory[[#This Row],[Daily_Demand]]*Inventory[[#This Row],[Lead_Time_Days]]</f>
        <v>1534</v>
      </c>
      <c r="N3342" s="4">
        <f>MAX(0, Inventory[[#This Row],[Demand_Duration_Lead_time]]+Inventory[[#This Row],[Safety_Stock]]-Inventory[[#This Row],[Current_Inventory]])</f>
        <v>1513</v>
      </c>
      <c r="O33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42" s="8">
        <f>Inventory[[#This Row],[Current_Inventory]]*Inventory[[#This Row],[Unit_Cost]]</f>
        <v>188030.86</v>
      </c>
      <c r="Q3342" t="str">
        <f>IF(Inventory[[#This Row],[Stockout_Risk_Score]] &gt;= 0.8, "Critical",
   IF(Inventory[[#This Row],[Stockout_Risk_Score]] &gt;= 0.6, "High",
      IF(Inventory[[#This Row],[Stockout_Risk_Score]] &gt;= 0.3, "Medium", "Low")
   )
)</f>
        <v>High</v>
      </c>
      <c r="R3342">
        <f>Inventory[[#This Row],[Lead_Time_Days]]*0.8</f>
        <v>10.4</v>
      </c>
      <c r="S3342">
        <f>MAX(0,Inventory[[#This Row],[Daily_Demand]]*Inventory[[#This Row],[Adj_Lead_Time]]+Inventory[[#This Row],[Safety_Stock]]-Inventory[[#This Row],[Current_Inventory]])</f>
        <v>1206.2</v>
      </c>
    </row>
    <row r="3343" spans="1:19" x14ac:dyDescent="0.25">
      <c r="A3343">
        <v>3342</v>
      </c>
      <c r="B3343" t="s">
        <v>3364</v>
      </c>
      <c r="C3343" s="4" t="s">
        <v>21</v>
      </c>
      <c r="D3343" t="s">
        <v>14</v>
      </c>
      <c r="E3343" s="4">
        <v>79</v>
      </c>
      <c r="F3343" s="4">
        <v>12</v>
      </c>
      <c r="G3343" s="4">
        <v>236</v>
      </c>
      <c r="H3343" s="4">
        <v>192</v>
      </c>
      <c r="I3343" s="4">
        <v>361</v>
      </c>
      <c r="J3343" s="6">
        <v>1696.15</v>
      </c>
      <c r="K3343" s="4">
        <v>0.29199999999999998</v>
      </c>
      <c r="L3343" s="4" t="s">
        <v>27</v>
      </c>
      <c r="M3343" s="4">
        <f>Inventory[[#This Row],[Daily_Demand]]*Inventory[[#This Row],[Lead_Time_Days]]</f>
        <v>948</v>
      </c>
      <c r="N3343" s="4">
        <f>MAX(0, Inventory[[#This Row],[Demand_Duration_Lead_time]]+Inventory[[#This Row],[Safety_Stock]]-Inventory[[#This Row],[Current_Inventory]])</f>
        <v>904</v>
      </c>
      <c r="O33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43" s="8">
        <f>Inventory[[#This Row],[Current_Inventory]]*Inventory[[#This Row],[Unit_Cost]]</f>
        <v>400291.4</v>
      </c>
      <c r="Q3343" t="str">
        <f>IF(Inventory[[#This Row],[Stockout_Risk_Score]] &gt;= 0.8, "Critical",
   IF(Inventory[[#This Row],[Stockout_Risk_Score]] &gt;= 0.6, "High",
      IF(Inventory[[#This Row],[Stockout_Risk_Score]] &gt;= 0.3, "Medium", "Low")
   )
)</f>
        <v>Low</v>
      </c>
      <c r="R3343">
        <f>Inventory[[#This Row],[Lead_Time_Days]]*0.8</f>
        <v>9.6000000000000014</v>
      </c>
      <c r="S3343">
        <f>MAX(0,Inventory[[#This Row],[Daily_Demand]]*Inventory[[#This Row],[Adj_Lead_Time]]+Inventory[[#This Row],[Safety_Stock]]-Inventory[[#This Row],[Current_Inventory]])</f>
        <v>714.40000000000009</v>
      </c>
    </row>
    <row r="3344" spans="1:19" x14ac:dyDescent="0.25">
      <c r="A3344">
        <v>3343</v>
      </c>
      <c r="B3344" t="s">
        <v>3365</v>
      </c>
      <c r="C3344" s="4" t="s">
        <v>21</v>
      </c>
      <c r="D3344" t="s">
        <v>22</v>
      </c>
      <c r="E3344" s="4">
        <v>181</v>
      </c>
      <c r="F3344" s="4">
        <v>5</v>
      </c>
      <c r="G3344" s="4">
        <v>720</v>
      </c>
      <c r="H3344" s="4">
        <v>207</v>
      </c>
      <c r="I3344" s="4">
        <v>167</v>
      </c>
      <c r="J3344" s="6">
        <v>1801.86</v>
      </c>
      <c r="K3344" s="4">
        <v>0.216</v>
      </c>
      <c r="L3344" s="4" t="s">
        <v>15</v>
      </c>
      <c r="M3344" s="4">
        <f>Inventory[[#This Row],[Daily_Demand]]*Inventory[[#This Row],[Lead_Time_Days]]</f>
        <v>905</v>
      </c>
      <c r="N3344" s="4">
        <f>MAX(0, Inventory[[#This Row],[Demand_Duration_Lead_time]]+Inventory[[#This Row],[Safety_Stock]]-Inventory[[#This Row],[Current_Inventory]])</f>
        <v>392</v>
      </c>
      <c r="O33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44" s="8">
        <f>Inventory[[#This Row],[Current_Inventory]]*Inventory[[#This Row],[Unit_Cost]]</f>
        <v>1297339.2</v>
      </c>
      <c r="Q3344" t="str">
        <f>IF(Inventory[[#This Row],[Stockout_Risk_Score]] &gt;= 0.8, "Critical",
   IF(Inventory[[#This Row],[Stockout_Risk_Score]] &gt;= 0.6, "High",
      IF(Inventory[[#This Row],[Stockout_Risk_Score]] &gt;= 0.3, "Medium", "Low")
   )
)</f>
        <v>Low</v>
      </c>
      <c r="R3344">
        <f>Inventory[[#This Row],[Lead_Time_Days]]*0.8</f>
        <v>4</v>
      </c>
      <c r="S3344">
        <f>MAX(0,Inventory[[#This Row],[Daily_Demand]]*Inventory[[#This Row],[Adj_Lead_Time]]+Inventory[[#This Row],[Safety_Stock]]-Inventory[[#This Row],[Current_Inventory]])</f>
        <v>211</v>
      </c>
    </row>
    <row r="3345" spans="1:19" x14ac:dyDescent="0.25">
      <c r="A3345">
        <v>3344</v>
      </c>
      <c r="B3345" t="s">
        <v>3366</v>
      </c>
      <c r="C3345" s="4" t="s">
        <v>13</v>
      </c>
      <c r="D3345" t="s">
        <v>18</v>
      </c>
      <c r="E3345" s="4">
        <v>134</v>
      </c>
      <c r="F3345" s="4">
        <v>7</v>
      </c>
      <c r="G3345" s="4">
        <v>575</v>
      </c>
      <c r="H3345" s="4">
        <v>179</v>
      </c>
      <c r="I3345" s="4">
        <v>239</v>
      </c>
      <c r="J3345" s="6">
        <v>594.41999999999996</v>
      </c>
      <c r="K3345" s="4">
        <v>0.71699999999999997</v>
      </c>
      <c r="L3345" s="4" t="s">
        <v>19</v>
      </c>
      <c r="M3345" s="4">
        <f>Inventory[[#This Row],[Daily_Demand]]*Inventory[[#This Row],[Lead_Time_Days]]</f>
        <v>938</v>
      </c>
      <c r="N3345" s="4">
        <f>MAX(0, Inventory[[#This Row],[Demand_Duration_Lead_time]]+Inventory[[#This Row],[Safety_Stock]]-Inventory[[#This Row],[Current_Inventory]])</f>
        <v>542</v>
      </c>
      <c r="O33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45" s="8">
        <f>Inventory[[#This Row],[Current_Inventory]]*Inventory[[#This Row],[Unit_Cost]]</f>
        <v>341791.5</v>
      </c>
      <c r="Q3345" t="str">
        <f>IF(Inventory[[#This Row],[Stockout_Risk_Score]] &gt;= 0.8, "Critical",
   IF(Inventory[[#This Row],[Stockout_Risk_Score]] &gt;= 0.6, "High",
      IF(Inventory[[#This Row],[Stockout_Risk_Score]] &gt;= 0.3, "Medium", "Low")
   )
)</f>
        <v>High</v>
      </c>
      <c r="R3345">
        <f>Inventory[[#This Row],[Lead_Time_Days]]*0.8</f>
        <v>5.6000000000000005</v>
      </c>
      <c r="S3345">
        <f>MAX(0,Inventory[[#This Row],[Daily_Demand]]*Inventory[[#This Row],[Adj_Lead_Time]]+Inventory[[#This Row],[Safety_Stock]]-Inventory[[#This Row],[Current_Inventory]])</f>
        <v>354.40000000000009</v>
      </c>
    </row>
    <row r="3346" spans="1:19" x14ac:dyDescent="0.25">
      <c r="A3346">
        <v>3345</v>
      </c>
      <c r="B3346" t="s">
        <v>3367</v>
      </c>
      <c r="C3346" s="4" t="s">
        <v>17</v>
      </c>
      <c r="D3346" t="s">
        <v>14</v>
      </c>
      <c r="E3346" s="4">
        <v>199</v>
      </c>
      <c r="F3346" s="4">
        <v>14</v>
      </c>
      <c r="G3346" s="4">
        <v>453</v>
      </c>
      <c r="H3346" s="4">
        <v>132</v>
      </c>
      <c r="I3346" s="4">
        <v>291</v>
      </c>
      <c r="J3346" s="6">
        <v>94.89</v>
      </c>
      <c r="K3346" s="4">
        <v>0.70799999999999996</v>
      </c>
      <c r="L3346" s="4" t="s">
        <v>15</v>
      </c>
      <c r="M3346" s="4">
        <f>Inventory[[#This Row],[Daily_Demand]]*Inventory[[#This Row],[Lead_Time_Days]]</f>
        <v>2786</v>
      </c>
      <c r="N3346" s="4">
        <f>MAX(0, Inventory[[#This Row],[Demand_Duration_Lead_time]]+Inventory[[#This Row],[Safety_Stock]]-Inventory[[#This Row],[Current_Inventory]])</f>
        <v>2465</v>
      </c>
      <c r="O33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46" s="8">
        <f>Inventory[[#This Row],[Current_Inventory]]*Inventory[[#This Row],[Unit_Cost]]</f>
        <v>42985.17</v>
      </c>
      <c r="Q3346" t="str">
        <f>IF(Inventory[[#This Row],[Stockout_Risk_Score]] &gt;= 0.8, "Critical",
   IF(Inventory[[#This Row],[Stockout_Risk_Score]] &gt;= 0.6, "High",
      IF(Inventory[[#This Row],[Stockout_Risk_Score]] &gt;= 0.3, "Medium", "Low")
   )
)</f>
        <v>High</v>
      </c>
      <c r="R3346">
        <f>Inventory[[#This Row],[Lead_Time_Days]]*0.8</f>
        <v>11.200000000000001</v>
      </c>
      <c r="S3346">
        <f>MAX(0,Inventory[[#This Row],[Daily_Demand]]*Inventory[[#This Row],[Adj_Lead_Time]]+Inventory[[#This Row],[Safety_Stock]]-Inventory[[#This Row],[Current_Inventory]])</f>
        <v>1907.8000000000002</v>
      </c>
    </row>
    <row r="3347" spans="1:19" x14ac:dyDescent="0.25">
      <c r="A3347">
        <v>3346</v>
      </c>
      <c r="B3347" t="s">
        <v>3368</v>
      </c>
      <c r="C3347" s="4" t="s">
        <v>26</v>
      </c>
      <c r="D3347" t="s">
        <v>22</v>
      </c>
      <c r="E3347" s="4">
        <v>15</v>
      </c>
      <c r="F3347" s="4">
        <v>11</v>
      </c>
      <c r="G3347" s="4">
        <v>479</v>
      </c>
      <c r="H3347" s="4">
        <v>43</v>
      </c>
      <c r="I3347" s="4">
        <v>342</v>
      </c>
      <c r="J3347" s="6">
        <v>1726.55</v>
      </c>
      <c r="K3347" s="4">
        <v>0.59699999999999998</v>
      </c>
      <c r="L3347" s="4" t="s">
        <v>27</v>
      </c>
      <c r="M3347" s="4">
        <f>Inventory[[#This Row],[Daily_Demand]]*Inventory[[#This Row],[Lead_Time_Days]]</f>
        <v>165</v>
      </c>
      <c r="N3347" s="4">
        <f>MAX(0, Inventory[[#This Row],[Demand_Duration_Lead_time]]+Inventory[[#This Row],[Safety_Stock]]-Inventory[[#This Row],[Current_Inventory]])</f>
        <v>0</v>
      </c>
      <c r="O33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347" s="8">
        <f>Inventory[[#This Row],[Current_Inventory]]*Inventory[[#This Row],[Unit_Cost]]</f>
        <v>827017.45</v>
      </c>
      <c r="Q3347" t="str">
        <f>IF(Inventory[[#This Row],[Stockout_Risk_Score]] &gt;= 0.8, "Critical",
   IF(Inventory[[#This Row],[Stockout_Risk_Score]] &gt;= 0.6, "High",
      IF(Inventory[[#This Row],[Stockout_Risk_Score]] &gt;= 0.3, "Medium", "Low")
   )
)</f>
        <v>Medium</v>
      </c>
      <c r="R3347">
        <f>Inventory[[#This Row],[Lead_Time_Days]]*0.8</f>
        <v>8.8000000000000007</v>
      </c>
      <c r="S3347">
        <f>MAX(0,Inventory[[#This Row],[Daily_Demand]]*Inventory[[#This Row],[Adj_Lead_Time]]+Inventory[[#This Row],[Safety_Stock]]-Inventory[[#This Row],[Current_Inventory]])</f>
        <v>0</v>
      </c>
    </row>
    <row r="3348" spans="1:19" x14ac:dyDescent="0.25">
      <c r="A3348">
        <v>3347</v>
      </c>
      <c r="B3348" t="s">
        <v>3369</v>
      </c>
      <c r="C3348" s="4" t="s">
        <v>41</v>
      </c>
      <c r="D3348" t="s">
        <v>14</v>
      </c>
      <c r="E3348" s="4">
        <v>54</v>
      </c>
      <c r="F3348" s="4">
        <v>10</v>
      </c>
      <c r="G3348" s="4">
        <v>720</v>
      </c>
      <c r="H3348" s="4">
        <v>12</v>
      </c>
      <c r="I3348" s="4">
        <v>218</v>
      </c>
      <c r="J3348" s="6">
        <v>785.33</v>
      </c>
      <c r="K3348" s="4">
        <v>0.61399999999999999</v>
      </c>
      <c r="L3348" s="4" t="s">
        <v>19</v>
      </c>
      <c r="M3348" s="4">
        <f>Inventory[[#This Row],[Daily_Demand]]*Inventory[[#This Row],[Lead_Time_Days]]</f>
        <v>540</v>
      </c>
      <c r="N3348" s="4">
        <f>MAX(0, Inventory[[#This Row],[Demand_Duration_Lead_time]]+Inventory[[#This Row],[Safety_Stock]]-Inventory[[#This Row],[Current_Inventory]])</f>
        <v>0</v>
      </c>
      <c r="O33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48" s="8">
        <f>Inventory[[#This Row],[Current_Inventory]]*Inventory[[#This Row],[Unit_Cost]]</f>
        <v>565437.6</v>
      </c>
      <c r="Q3348" t="str">
        <f>IF(Inventory[[#This Row],[Stockout_Risk_Score]] &gt;= 0.8, "Critical",
   IF(Inventory[[#This Row],[Stockout_Risk_Score]] &gt;= 0.6, "High",
      IF(Inventory[[#This Row],[Stockout_Risk_Score]] &gt;= 0.3, "Medium", "Low")
   )
)</f>
        <v>High</v>
      </c>
      <c r="R3348">
        <f>Inventory[[#This Row],[Lead_Time_Days]]*0.8</f>
        <v>8</v>
      </c>
      <c r="S3348">
        <f>MAX(0,Inventory[[#This Row],[Daily_Demand]]*Inventory[[#This Row],[Adj_Lead_Time]]+Inventory[[#This Row],[Safety_Stock]]-Inventory[[#This Row],[Current_Inventory]])</f>
        <v>0</v>
      </c>
    </row>
    <row r="3349" spans="1:19" x14ac:dyDescent="0.25">
      <c r="A3349">
        <v>3348</v>
      </c>
      <c r="B3349" t="s">
        <v>3370</v>
      </c>
      <c r="C3349" s="4" t="s">
        <v>17</v>
      </c>
      <c r="D3349" t="s">
        <v>18</v>
      </c>
      <c r="E3349" s="4">
        <v>167</v>
      </c>
      <c r="F3349" s="4">
        <v>6</v>
      </c>
      <c r="G3349" s="4">
        <v>522</v>
      </c>
      <c r="H3349" s="4">
        <v>15</v>
      </c>
      <c r="I3349" s="4">
        <v>279</v>
      </c>
      <c r="J3349" s="6">
        <v>692.45</v>
      </c>
      <c r="K3349" s="4">
        <v>0.60399999999999998</v>
      </c>
      <c r="L3349" s="4" t="s">
        <v>19</v>
      </c>
      <c r="M3349" s="4">
        <f>Inventory[[#This Row],[Daily_Demand]]*Inventory[[#This Row],[Lead_Time_Days]]</f>
        <v>1002</v>
      </c>
      <c r="N3349" s="4">
        <f>MAX(0, Inventory[[#This Row],[Demand_Duration_Lead_time]]+Inventory[[#This Row],[Safety_Stock]]-Inventory[[#This Row],[Current_Inventory]])</f>
        <v>495</v>
      </c>
      <c r="O33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49" s="8">
        <f>Inventory[[#This Row],[Current_Inventory]]*Inventory[[#This Row],[Unit_Cost]]</f>
        <v>361458.9</v>
      </c>
      <c r="Q3349" t="str">
        <f>IF(Inventory[[#This Row],[Stockout_Risk_Score]] &gt;= 0.8, "Critical",
   IF(Inventory[[#This Row],[Stockout_Risk_Score]] &gt;= 0.6, "High",
      IF(Inventory[[#This Row],[Stockout_Risk_Score]] &gt;= 0.3, "Medium", "Low")
   )
)</f>
        <v>High</v>
      </c>
      <c r="R3349">
        <f>Inventory[[#This Row],[Lead_Time_Days]]*0.8</f>
        <v>4.8000000000000007</v>
      </c>
      <c r="S3349">
        <f>MAX(0,Inventory[[#This Row],[Daily_Demand]]*Inventory[[#This Row],[Adj_Lead_Time]]+Inventory[[#This Row],[Safety_Stock]]-Inventory[[#This Row],[Current_Inventory]])</f>
        <v>294.60000000000014</v>
      </c>
    </row>
    <row r="3350" spans="1:19" x14ac:dyDescent="0.25">
      <c r="A3350">
        <v>3349</v>
      </c>
      <c r="B3350" t="s">
        <v>3371</v>
      </c>
      <c r="C3350" s="4" t="s">
        <v>13</v>
      </c>
      <c r="D3350" t="s">
        <v>14</v>
      </c>
      <c r="E3350" s="4">
        <v>126</v>
      </c>
      <c r="F3350" s="4">
        <v>8</v>
      </c>
      <c r="G3350" s="4">
        <v>488</v>
      </c>
      <c r="H3350" s="4">
        <v>111</v>
      </c>
      <c r="I3350" s="4">
        <v>97</v>
      </c>
      <c r="J3350" s="6">
        <v>726.65</v>
      </c>
      <c r="K3350" s="4">
        <v>0.36</v>
      </c>
      <c r="L3350" s="4" t="s">
        <v>15</v>
      </c>
      <c r="M3350" s="4">
        <f>Inventory[[#This Row],[Daily_Demand]]*Inventory[[#This Row],[Lead_Time_Days]]</f>
        <v>1008</v>
      </c>
      <c r="N3350" s="4">
        <f>MAX(0, Inventory[[#This Row],[Demand_Duration_Lead_time]]+Inventory[[#This Row],[Safety_Stock]]-Inventory[[#This Row],[Current_Inventory]])</f>
        <v>631</v>
      </c>
      <c r="O33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50" s="8">
        <f>Inventory[[#This Row],[Current_Inventory]]*Inventory[[#This Row],[Unit_Cost]]</f>
        <v>354605.2</v>
      </c>
      <c r="Q3350" t="str">
        <f>IF(Inventory[[#This Row],[Stockout_Risk_Score]] &gt;= 0.8, "Critical",
   IF(Inventory[[#This Row],[Stockout_Risk_Score]] &gt;= 0.6, "High",
      IF(Inventory[[#This Row],[Stockout_Risk_Score]] &gt;= 0.3, "Medium", "Low")
   )
)</f>
        <v>Medium</v>
      </c>
      <c r="R3350">
        <f>Inventory[[#This Row],[Lead_Time_Days]]*0.8</f>
        <v>6.4</v>
      </c>
      <c r="S3350">
        <f>MAX(0,Inventory[[#This Row],[Daily_Demand]]*Inventory[[#This Row],[Adj_Lead_Time]]+Inventory[[#This Row],[Safety_Stock]]-Inventory[[#This Row],[Current_Inventory]])</f>
        <v>429.40000000000009</v>
      </c>
    </row>
    <row r="3351" spans="1:19" x14ac:dyDescent="0.25">
      <c r="A3351">
        <v>3350</v>
      </c>
      <c r="B3351" t="s">
        <v>3372</v>
      </c>
      <c r="C3351" s="4" t="s">
        <v>41</v>
      </c>
      <c r="D3351" t="s">
        <v>22</v>
      </c>
      <c r="E3351" s="4">
        <v>147</v>
      </c>
      <c r="F3351" s="4">
        <v>14</v>
      </c>
      <c r="G3351" s="4">
        <v>725</v>
      </c>
      <c r="H3351" s="4">
        <v>201</v>
      </c>
      <c r="I3351" s="4">
        <v>199</v>
      </c>
      <c r="J3351" s="6">
        <v>860.61</v>
      </c>
      <c r="K3351" s="4">
        <v>0.93700000000000006</v>
      </c>
      <c r="L3351" s="4" t="s">
        <v>15</v>
      </c>
      <c r="M3351" s="4">
        <f>Inventory[[#This Row],[Daily_Demand]]*Inventory[[#This Row],[Lead_Time_Days]]</f>
        <v>2058</v>
      </c>
      <c r="N3351" s="4">
        <f>MAX(0, Inventory[[#This Row],[Demand_Duration_Lead_time]]+Inventory[[#This Row],[Safety_Stock]]-Inventory[[#This Row],[Current_Inventory]])</f>
        <v>1534</v>
      </c>
      <c r="O33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51" s="8">
        <f>Inventory[[#This Row],[Current_Inventory]]*Inventory[[#This Row],[Unit_Cost]]</f>
        <v>623942.25</v>
      </c>
      <c r="Q3351" t="str">
        <f>IF(Inventory[[#This Row],[Stockout_Risk_Score]] &gt;= 0.8, "Critical",
   IF(Inventory[[#This Row],[Stockout_Risk_Score]] &gt;= 0.6, "High",
      IF(Inventory[[#This Row],[Stockout_Risk_Score]] &gt;= 0.3, "Medium", "Low")
   )
)</f>
        <v>Critical</v>
      </c>
      <c r="R3351">
        <f>Inventory[[#This Row],[Lead_Time_Days]]*0.8</f>
        <v>11.200000000000001</v>
      </c>
      <c r="S3351">
        <f>MAX(0,Inventory[[#This Row],[Daily_Demand]]*Inventory[[#This Row],[Adj_Lead_Time]]+Inventory[[#This Row],[Safety_Stock]]-Inventory[[#This Row],[Current_Inventory]])</f>
        <v>1122.4000000000001</v>
      </c>
    </row>
    <row r="3352" spans="1:19" x14ac:dyDescent="0.25">
      <c r="A3352">
        <v>3351</v>
      </c>
      <c r="B3352" t="s">
        <v>3373</v>
      </c>
      <c r="C3352" s="4" t="s">
        <v>21</v>
      </c>
      <c r="D3352" t="s">
        <v>18</v>
      </c>
      <c r="E3352" s="4">
        <v>79</v>
      </c>
      <c r="F3352" s="4">
        <v>2</v>
      </c>
      <c r="G3352" s="4">
        <v>385</v>
      </c>
      <c r="H3352" s="4">
        <v>22</v>
      </c>
      <c r="I3352" s="4">
        <v>392</v>
      </c>
      <c r="J3352" s="6">
        <v>787.62</v>
      </c>
      <c r="K3352" s="4">
        <v>0.47899999999999998</v>
      </c>
      <c r="L3352" s="4" t="s">
        <v>19</v>
      </c>
      <c r="M3352" s="4">
        <f>Inventory[[#This Row],[Daily_Demand]]*Inventory[[#This Row],[Lead_Time_Days]]</f>
        <v>158</v>
      </c>
      <c r="N3352" s="4">
        <f>MAX(0, Inventory[[#This Row],[Demand_Duration_Lead_time]]+Inventory[[#This Row],[Safety_Stock]]-Inventory[[#This Row],[Current_Inventory]])</f>
        <v>0</v>
      </c>
      <c r="O33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52" s="8">
        <f>Inventory[[#This Row],[Current_Inventory]]*Inventory[[#This Row],[Unit_Cost]]</f>
        <v>303233.7</v>
      </c>
      <c r="Q3352" t="str">
        <f>IF(Inventory[[#This Row],[Stockout_Risk_Score]] &gt;= 0.8, "Critical",
   IF(Inventory[[#This Row],[Stockout_Risk_Score]] &gt;= 0.6, "High",
      IF(Inventory[[#This Row],[Stockout_Risk_Score]] &gt;= 0.3, "Medium", "Low")
   )
)</f>
        <v>Medium</v>
      </c>
      <c r="R3352">
        <f>Inventory[[#This Row],[Lead_Time_Days]]*0.8</f>
        <v>1.6</v>
      </c>
      <c r="S3352">
        <f>MAX(0,Inventory[[#This Row],[Daily_Demand]]*Inventory[[#This Row],[Adj_Lead_Time]]+Inventory[[#This Row],[Safety_Stock]]-Inventory[[#This Row],[Current_Inventory]])</f>
        <v>0</v>
      </c>
    </row>
    <row r="3353" spans="1:19" x14ac:dyDescent="0.25">
      <c r="A3353">
        <v>3352</v>
      </c>
      <c r="B3353" t="s">
        <v>3374</v>
      </c>
      <c r="C3353" s="4" t="s">
        <v>26</v>
      </c>
      <c r="D3353" t="s">
        <v>18</v>
      </c>
      <c r="E3353" s="4">
        <v>35</v>
      </c>
      <c r="F3353" s="4">
        <v>10</v>
      </c>
      <c r="G3353" s="4">
        <v>791</v>
      </c>
      <c r="H3353" s="4">
        <v>45</v>
      </c>
      <c r="I3353" s="4">
        <v>257</v>
      </c>
      <c r="J3353" s="6">
        <v>1154.54</v>
      </c>
      <c r="K3353" s="4">
        <v>0.02</v>
      </c>
      <c r="L3353" s="4" t="s">
        <v>27</v>
      </c>
      <c r="M3353" s="4">
        <f>Inventory[[#This Row],[Daily_Demand]]*Inventory[[#This Row],[Lead_Time_Days]]</f>
        <v>350</v>
      </c>
      <c r="N3353" s="4">
        <f>MAX(0, Inventory[[#This Row],[Demand_Duration_Lead_time]]+Inventory[[#This Row],[Safety_Stock]]-Inventory[[#This Row],[Current_Inventory]])</f>
        <v>0</v>
      </c>
      <c r="O33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353" s="8">
        <f>Inventory[[#This Row],[Current_Inventory]]*Inventory[[#This Row],[Unit_Cost]]</f>
        <v>913241.14</v>
      </c>
      <c r="Q3353" t="str">
        <f>IF(Inventory[[#This Row],[Stockout_Risk_Score]] &gt;= 0.8, "Critical",
   IF(Inventory[[#This Row],[Stockout_Risk_Score]] &gt;= 0.6, "High",
      IF(Inventory[[#This Row],[Stockout_Risk_Score]] &gt;= 0.3, "Medium", "Low")
   )
)</f>
        <v>Low</v>
      </c>
      <c r="R3353">
        <f>Inventory[[#This Row],[Lead_Time_Days]]*0.8</f>
        <v>8</v>
      </c>
      <c r="S3353">
        <f>MAX(0,Inventory[[#This Row],[Daily_Demand]]*Inventory[[#This Row],[Adj_Lead_Time]]+Inventory[[#This Row],[Safety_Stock]]-Inventory[[#This Row],[Current_Inventory]])</f>
        <v>0</v>
      </c>
    </row>
    <row r="3354" spans="1:19" x14ac:dyDescent="0.25">
      <c r="A3354">
        <v>3353</v>
      </c>
      <c r="B3354" t="s">
        <v>3375</v>
      </c>
      <c r="C3354" s="4" t="s">
        <v>21</v>
      </c>
      <c r="D3354" t="s">
        <v>22</v>
      </c>
      <c r="E3354" s="4">
        <v>96</v>
      </c>
      <c r="F3354" s="4">
        <v>7</v>
      </c>
      <c r="G3354" s="4">
        <v>258</v>
      </c>
      <c r="H3354" s="4">
        <v>79</v>
      </c>
      <c r="I3354" s="4">
        <v>110</v>
      </c>
      <c r="J3354" s="6">
        <v>203.93</v>
      </c>
      <c r="K3354" s="4">
        <v>0.34799999999999998</v>
      </c>
      <c r="L3354" s="4" t="s">
        <v>27</v>
      </c>
      <c r="M3354" s="4">
        <f>Inventory[[#This Row],[Daily_Demand]]*Inventory[[#This Row],[Lead_Time_Days]]</f>
        <v>672</v>
      </c>
      <c r="N3354" s="4">
        <f>MAX(0, Inventory[[#This Row],[Demand_Duration_Lead_time]]+Inventory[[#This Row],[Safety_Stock]]-Inventory[[#This Row],[Current_Inventory]])</f>
        <v>493</v>
      </c>
      <c r="O33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54" s="8">
        <f>Inventory[[#This Row],[Current_Inventory]]*Inventory[[#This Row],[Unit_Cost]]</f>
        <v>52613.94</v>
      </c>
      <c r="Q3354" t="str">
        <f>IF(Inventory[[#This Row],[Stockout_Risk_Score]] &gt;= 0.8, "Critical",
   IF(Inventory[[#This Row],[Stockout_Risk_Score]] &gt;= 0.6, "High",
      IF(Inventory[[#This Row],[Stockout_Risk_Score]] &gt;= 0.3, "Medium", "Low")
   )
)</f>
        <v>Medium</v>
      </c>
      <c r="R3354">
        <f>Inventory[[#This Row],[Lead_Time_Days]]*0.8</f>
        <v>5.6000000000000005</v>
      </c>
      <c r="S3354">
        <f>MAX(0,Inventory[[#This Row],[Daily_Demand]]*Inventory[[#This Row],[Adj_Lead_Time]]+Inventory[[#This Row],[Safety_Stock]]-Inventory[[#This Row],[Current_Inventory]])</f>
        <v>358.6</v>
      </c>
    </row>
    <row r="3355" spans="1:19" x14ac:dyDescent="0.25">
      <c r="A3355">
        <v>3354</v>
      </c>
      <c r="B3355" t="s">
        <v>3376</v>
      </c>
      <c r="C3355" s="4" t="s">
        <v>13</v>
      </c>
      <c r="D3355" t="s">
        <v>22</v>
      </c>
      <c r="E3355" s="4">
        <v>194</v>
      </c>
      <c r="F3355" s="4">
        <v>12</v>
      </c>
      <c r="G3355" s="4">
        <v>643</v>
      </c>
      <c r="H3355" s="4">
        <v>298</v>
      </c>
      <c r="I3355" s="4">
        <v>380</v>
      </c>
      <c r="J3355" s="6">
        <v>1944.5</v>
      </c>
      <c r="K3355" s="4">
        <v>0.13</v>
      </c>
      <c r="L3355" s="4" t="s">
        <v>19</v>
      </c>
      <c r="M3355" s="4">
        <f>Inventory[[#This Row],[Daily_Demand]]*Inventory[[#This Row],[Lead_Time_Days]]</f>
        <v>2328</v>
      </c>
      <c r="N3355" s="4">
        <f>MAX(0, Inventory[[#This Row],[Demand_Duration_Lead_time]]+Inventory[[#This Row],[Safety_Stock]]-Inventory[[#This Row],[Current_Inventory]])</f>
        <v>1983</v>
      </c>
      <c r="O33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55" s="8">
        <f>Inventory[[#This Row],[Current_Inventory]]*Inventory[[#This Row],[Unit_Cost]]</f>
        <v>1250313.5</v>
      </c>
      <c r="Q3355" t="str">
        <f>IF(Inventory[[#This Row],[Stockout_Risk_Score]] &gt;= 0.8, "Critical",
   IF(Inventory[[#This Row],[Stockout_Risk_Score]] &gt;= 0.6, "High",
      IF(Inventory[[#This Row],[Stockout_Risk_Score]] &gt;= 0.3, "Medium", "Low")
   )
)</f>
        <v>Low</v>
      </c>
      <c r="R3355">
        <f>Inventory[[#This Row],[Lead_Time_Days]]*0.8</f>
        <v>9.6000000000000014</v>
      </c>
      <c r="S3355">
        <f>MAX(0,Inventory[[#This Row],[Daily_Demand]]*Inventory[[#This Row],[Adj_Lead_Time]]+Inventory[[#This Row],[Safety_Stock]]-Inventory[[#This Row],[Current_Inventory]])</f>
        <v>1517.4000000000005</v>
      </c>
    </row>
    <row r="3356" spans="1:19" x14ac:dyDescent="0.25">
      <c r="A3356">
        <v>3355</v>
      </c>
      <c r="B3356" t="s">
        <v>3377</v>
      </c>
      <c r="C3356" s="4" t="s">
        <v>41</v>
      </c>
      <c r="D3356" t="s">
        <v>22</v>
      </c>
      <c r="E3356" s="4">
        <v>160</v>
      </c>
      <c r="F3356" s="4">
        <v>5</v>
      </c>
      <c r="G3356" s="4">
        <v>600</v>
      </c>
      <c r="H3356" s="4">
        <v>114</v>
      </c>
      <c r="I3356" s="4">
        <v>166</v>
      </c>
      <c r="J3356" s="6">
        <v>1876.08</v>
      </c>
      <c r="K3356" s="4">
        <v>0.36299999999999999</v>
      </c>
      <c r="L3356" s="4" t="s">
        <v>19</v>
      </c>
      <c r="M3356" s="4">
        <f>Inventory[[#This Row],[Daily_Demand]]*Inventory[[#This Row],[Lead_Time_Days]]</f>
        <v>800</v>
      </c>
      <c r="N3356" s="4">
        <f>MAX(0, Inventory[[#This Row],[Demand_Duration_Lead_time]]+Inventory[[#This Row],[Safety_Stock]]-Inventory[[#This Row],[Current_Inventory]])</f>
        <v>314</v>
      </c>
      <c r="O33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56" s="8">
        <f>Inventory[[#This Row],[Current_Inventory]]*Inventory[[#This Row],[Unit_Cost]]</f>
        <v>1125648</v>
      </c>
      <c r="Q3356" t="str">
        <f>IF(Inventory[[#This Row],[Stockout_Risk_Score]] &gt;= 0.8, "Critical",
   IF(Inventory[[#This Row],[Stockout_Risk_Score]] &gt;= 0.6, "High",
      IF(Inventory[[#This Row],[Stockout_Risk_Score]] &gt;= 0.3, "Medium", "Low")
   )
)</f>
        <v>Medium</v>
      </c>
      <c r="R3356">
        <f>Inventory[[#This Row],[Lead_Time_Days]]*0.8</f>
        <v>4</v>
      </c>
      <c r="S3356">
        <f>MAX(0,Inventory[[#This Row],[Daily_Demand]]*Inventory[[#This Row],[Adj_Lead_Time]]+Inventory[[#This Row],[Safety_Stock]]-Inventory[[#This Row],[Current_Inventory]])</f>
        <v>154</v>
      </c>
    </row>
    <row r="3357" spans="1:19" x14ac:dyDescent="0.25">
      <c r="A3357">
        <v>3356</v>
      </c>
      <c r="B3357" t="s">
        <v>3378</v>
      </c>
      <c r="C3357" s="4" t="s">
        <v>13</v>
      </c>
      <c r="D3357" t="s">
        <v>14</v>
      </c>
      <c r="E3357" s="4">
        <v>157</v>
      </c>
      <c r="F3357" s="4">
        <v>7</v>
      </c>
      <c r="G3357" s="4">
        <v>580</v>
      </c>
      <c r="H3357" s="4">
        <v>213</v>
      </c>
      <c r="I3357" s="4">
        <v>288</v>
      </c>
      <c r="J3357" s="6">
        <v>1872.09</v>
      </c>
      <c r="K3357" s="4">
        <v>0.60799999999999998</v>
      </c>
      <c r="L3357" s="4" t="s">
        <v>27</v>
      </c>
      <c r="M3357" s="4">
        <f>Inventory[[#This Row],[Daily_Demand]]*Inventory[[#This Row],[Lead_Time_Days]]</f>
        <v>1099</v>
      </c>
      <c r="N3357" s="4">
        <f>MAX(0, Inventory[[#This Row],[Demand_Duration_Lead_time]]+Inventory[[#This Row],[Safety_Stock]]-Inventory[[#This Row],[Current_Inventory]])</f>
        <v>732</v>
      </c>
      <c r="O33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57" s="8">
        <f>Inventory[[#This Row],[Current_Inventory]]*Inventory[[#This Row],[Unit_Cost]]</f>
        <v>1085812.2</v>
      </c>
      <c r="Q3357" t="str">
        <f>IF(Inventory[[#This Row],[Stockout_Risk_Score]] &gt;= 0.8, "Critical",
   IF(Inventory[[#This Row],[Stockout_Risk_Score]] &gt;= 0.6, "High",
      IF(Inventory[[#This Row],[Stockout_Risk_Score]] &gt;= 0.3, "Medium", "Low")
   )
)</f>
        <v>High</v>
      </c>
      <c r="R3357">
        <f>Inventory[[#This Row],[Lead_Time_Days]]*0.8</f>
        <v>5.6000000000000005</v>
      </c>
      <c r="S3357">
        <f>MAX(0,Inventory[[#This Row],[Daily_Demand]]*Inventory[[#This Row],[Adj_Lead_Time]]+Inventory[[#This Row],[Safety_Stock]]-Inventory[[#This Row],[Current_Inventory]])</f>
        <v>512.20000000000005</v>
      </c>
    </row>
    <row r="3358" spans="1:19" x14ac:dyDescent="0.25">
      <c r="A3358">
        <v>3357</v>
      </c>
      <c r="B3358" t="s">
        <v>3379</v>
      </c>
      <c r="C3358" s="4" t="s">
        <v>41</v>
      </c>
      <c r="D3358" t="s">
        <v>14</v>
      </c>
      <c r="E3358" s="4">
        <v>96</v>
      </c>
      <c r="F3358" s="4">
        <v>6</v>
      </c>
      <c r="G3358" s="4">
        <v>682</v>
      </c>
      <c r="H3358" s="4">
        <v>64</v>
      </c>
      <c r="I3358" s="4">
        <v>97</v>
      </c>
      <c r="J3358" s="6">
        <v>1764.59</v>
      </c>
      <c r="K3358" s="4">
        <v>2.3E-2</v>
      </c>
      <c r="L3358" s="4" t="s">
        <v>27</v>
      </c>
      <c r="M3358" s="4">
        <f>Inventory[[#This Row],[Daily_Demand]]*Inventory[[#This Row],[Lead_Time_Days]]</f>
        <v>576</v>
      </c>
      <c r="N3358" s="4">
        <f>MAX(0, Inventory[[#This Row],[Demand_Duration_Lead_time]]+Inventory[[#This Row],[Safety_Stock]]-Inventory[[#This Row],[Current_Inventory]])</f>
        <v>0</v>
      </c>
      <c r="O33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58" s="8">
        <f>Inventory[[#This Row],[Current_Inventory]]*Inventory[[#This Row],[Unit_Cost]]</f>
        <v>1203450.3799999999</v>
      </c>
      <c r="Q3358" t="str">
        <f>IF(Inventory[[#This Row],[Stockout_Risk_Score]] &gt;= 0.8, "Critical",
   IF(Inventory[[#This Row],[Stockout_Risk_Score]] &gt;= 0.6, "High",
      IF(Inventory[[#This Row],[Stockout_Risk_Score]] &gt;= 0.3, "Medium", "Low")
   )
)</f>
        <v>Low</v>
      </c>
      <c r="R3358">
        <f>Inventory[[#This Row],[Lead_Time_Days]]*0.8</f>
        <v>4.8000000000000007</v>
      </c>
      <c r="S3358">
        <f>MAX(0,Inventory[[#This Row],[Daily_Demand]]*Inventory[[#This Row],[Adj_Lead_Time]]+Inventory[[#This Row],[Safety_Stock]]-Inventory[[#This Row],[Current_Inventory]])</f>
        <v>0</v>
      </c>
    </row>
    <row r="3359" spans="1:19" x14ac:dyDescent="0.25">
      <c r="A3359">
        <v>3358</v>
      </c>
      <c r="B3359" t="s">
        <v>3380</v>
      </c>
      <c r="C3359" s="4" t="s">
        <v>17</v>
      </c>
      <c r="D3359" t="s">
        <v>14</v>
      </c>
      <c r="E3359" s="4">
        <v>157</v>
      </c>
      <c r="F3359" s="4">
        <v>4</v>
      </c>
      <c r="G3359" s="4">
        <v>770</v>
      </c>
      <c r="H3359" s="4">
        <v>116</v>
      </c>
      <c r="I3359" s="4">
        <v>294</v>
      </c>
      <c r="J3359" s="6">
        <v>1337.64</v>
      </c>
      <c r="K3359" s="4">
        <v>0.87</v>
      </c>
      <c r="L3359" s="4" t="s">
        <v>15</v>
      </c>
      <c r="M3359" s="4">
        <f>Inventory[[#This Row],[Daily_Demand]]*Inventory[[#This Row],[Lead_Time_Days]]</f>
        <v>628</v>
      </c>
      <c r="N3359" s="4">
        <f>MAX(0, Inventory[[#This Row],[Demand_Duration_Lead_time]]+Inventory[[#This Row],[Safety_Stock]]-Inventory[[#This Row],[Current_Inventory]])</f>
        <v>0</v>
      </c>
      <c r="O33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59" s="8">
        <f>Inventory[[#This Row],[Current_Inventory]]*Inventory[[#This Row],[Unit_Cost]]</f>
        <v>1029982.8</v>
      </c>
      <c r="Q3359" t="str">
        <f>IF(Inventory[[#This Row],[Stockout_Risk_Score]] &gt;= 0.8, "Critical",
   IF(Inventory[[#This Row],[Stockout_Risk_Score]] &gt;= 0.6, "High",
      IF(Inventory[[#This Row],[Stockout_Risk_Score]] &gt;= 0.3, "Medium", "Low")
   )
)</f>
        <v>Critical</v>
      </c>
      <c r="R3359">
        <f>Inventory[[#This Row],[Lead_Time_Days]]*0.8</f>
        <v>3.2</v>
      </c>
      <c r="S3359">
        <f>MAX(0,Inventory[[#This Row],[Daily_Demand]]*Inventory[[#This Row],[Adj_Lead_Time]]+Inventory[[#This Row],[Safety_Stock]]-Inventory[[#This Row],[Current_Inventory]])</f>
        <v>0</v>
      </c>
    </row>
    <row r="3360" spans="1:19" x14ac:dyDescent="0.25">
      <c r="A3360">
        <v>3359</v>
      </c>
      <c r="B3360" t="s">
        <v>3381</v>
      </c>
      <c r="C3360" s="4" t="s">
        <v>26</v>
      </c>
      <c r="D3360" t="s">
        <v>22</v>
      </c>
      <c r="E3360" s="4">
        <v>79</v>
      </c>
      <c r="F3360" s="4">
        <v>8</v>
      </c>
      <c r="G3360" s="4">
        <v>415</v>
      </c>
      <c r="H3360" s="4">
        <v>150</v>
      </c>
      <c r="I3360" s="4">
        <v>342</v>
      </c>
      <c r="J3360" s="6">
        <v>481.16</v>
      </c>
      <c r="K3360" s="4">
        <v>0.61</v>
      </c>
      <c r="L3360" s="4" t="s">
        <v>15</v>
      </c>
      <c r="M3360" s="4">
        <f>Inventory[[#This Row],[Daily_Demand]]*Inventory[[#This Row],[Lead_Time_Days]]</f>
        <v>632</v>
      </c>
      <c r="N3360" s="4">
        <f>MAX(0, Inventory[[#This Row],[Demand_Duration_Lead_time]]+Inventory[[#This Row],[Safety_Stock]]-Inventory[[#This Row],[Current_Inventory]])</f>
        <v>367</v>
      </c>
      <c r="O33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60" s="8">
        <f>Inventory[[#This Row],[Current_Inventory]]*Inventory[[#This Row],[Unit_Cost]]</f>
        <v>199681.40000000002</v>
      </c>
      <c r="Q3360" t="str">
        <f>IF(Inventory[[#This Row],[Stockout_Risk_Score]] &gt;= 0.8, "Critical",
   IF(Inventory[[#This Row],[Stockout_Risk_Score]] &gt;= 0.6, "High",
      IF(Inventory[[#This Row],[Stockout_Risk_Score]] &gt;= 0.3, "Medium", "Low")
   )
)</f>
        <v>High</v>
      </c>
      <c r="R3360">
        <f>Inventory[[#This Row],[Lead_Time_Days]]*0.8</f>
        <v>6.4</v>
      </c>
      <c r="S3360">
        <f>MAX(0,Inventory[[#This Row],[Daily_Demand]]*Inventory[[#This Row],[Adj_Lead_Time]]+Inventory[[#This Row],[Safety_Stock]]-Inventory[[#This Row],[Current_Inventory]])</f>
        <v>240.60000000000002</v>
      </c>
    </row>
    <row r="3361" spans="1:19" x14ac:dyDescent="0.25">
      <c r="A3361">
        <v>3360</v>
      </c>
      <c r="B3361" t="s">
        <v>3382</v>
      </c>
      <c r="C3361" s="4" t="s">
        <v>17</v>
      </c>
      <c r="D3361" t="s">
        <v>22</v>
      </c>
      <c r="E3361" s="4">
        <v>96</v>
      </c>
      <c r="F3361" s="4">
        <v>4</v>
      </c>
      <c r="G3361" s="4">
        <v>414</v>
      </c>
      <c r="H3361" s="4">
        <v>234</v>
      </c>
      <c r="I3361" s="4">
        <v>54</v>
      </c>
      <c r="J3361" s="6">
        <v>146.49</v>
      </c>
      <c r="K3361" s="4">
        <v>0.29499999999999998</v>
      </c>
      <c r="L3361" s="4" t="s">
        <v>27</v>
      </c>
      <c r="M3361" s="4">
        <f>Inventory[[#This Row],[Daily_Demand]]*Inventory[[#This Row],[Lead_Time_Days]]</f>
        <v>384</v>
      </c>
      <c r="N3361" s="4">
        <f>MAX(0, Inventory[[#This Row],[Demand_Duration_Lead_time]]+Inventory[[#This Row],[Safety_Stock]]-Inventory[[#This Row],[Current_Inventory]])</f>
        <v>204</v>
      </c>
      <c r="O33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61" s="8">
        <f>Inventory[[#This Row],[Current_Inventory]]*Inventory[[#This Row],[Unit_Cost]]</f>
        <v>60646.86</v>
      </c>
      <c r="Q3361" t="str">
        <f>IF(Inventory[[#This Row],[Stockout_Risk_Score]] &gt;= 0.8, "Critical",
   IF(Inventory[[#This Row],[Stockout_Risk_Score]] &gt;= 0.6, "High",
      IF(Inventory[[#This Row],[Stockout_Risk_Score]] &gt;= 0.3, "Medium", "Low")
   )
)</f>
        <v>Low</v>
      </c>
      <c r="R3361">
        <f>Inventory[[#This Row],[Lead_Time_Days]]*0.8</f>
        <v>3.2</v>
      </c>
      <c r="S3361">
        <f>MAX(0,Inventory[[#This Row],[Daily_Demand]]*Inventory[[#This Row],[Adj_Lead_Time]]+Inventory[[#This Row],[Safety_Stock]]-Inventory[[#This Row],[Current_Inventory]])</f>
        <v>127.20000000000005</v>
      </c>
    </row>
    <row r="3362" spans="1:19" x14ac:dyDescent="0.25">
      <c r="A3362">
        <v>3361</v>
      </c>
      <c r="B3362" t="s">
        <v>3383</v>
      </c>
      <c r="C3362" s="4" t="s">
        <v>17</v>
      </c>
      <c r="D3362" t="s">
        <v>14</v>
      </c>
      <c r="E3362" s="4">
        <v>133</v>
      </c>
      <c r="F3362" s="4">
        <v>14</v>
      </c>
      <c r="G3362" s="4">
        <v>646</v>
      </c>
      <c r="H3362" s="4">
        <v>45</v>
      </c>
      <c r="I3362" s="4">
        <v>149</v>
      </c>
      <c r="J3362" s="6">
        <v>243.68</v>
      </c>
      <c r="K3362" s="4">
        <v>0.311</v>
      </c>
      <c r="L3362" s="4" t="s">
        <v>19</v>
      </c>
      <c r="M3362" s="4">
        <f>Inventory[[#This Row],[Daily_Demand]]*Inventory[[#This Row],[Lead_Time_Days]]</f>
        <v>1862</v>
      </c>
      <c r="N3362" s="4">
        <f>MAX(0, Inventory[[#This Row],[Demand_Duration_Lead_time]]+Inventory[[#This Row],[Safety_Stock]]-Inventory[[#This Row],[Current_Inventory]])</f>
        <v>1261</v>
      </c>
      <c r="O33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62" s="8">
        <f>Inventory[[#This Row],[Current_Inventory]]*Inventory[[#This Row],[Unit_Cost]]</f>
        <v>157417.28</v>
      </c>
      <c r="Q3362" t="str">
        <f>IF(Inventory[[#This Row],[Stockout_Risk_Score]] &gt;= 0.8, "Critical",
   IF(Inventory[[#This Row],[Stockout_Risk_Score]] &gt;= 0.6, "High",
      IF(Inventory[[#This Row],[Stockout_Risk_Score]] &gt;= 0.3, "Medium", "Low")
   )
)</f>
        <v>Medium</v>
      </c>
      <c r="R3362">
        <f>Inventory[[#This Row],[Lead_Time_Days]]*0.8</f>
        <v>11.200000000000001</v>
      </c>
      <c r="S3362">
        <f>MAX(0,Inventory[[#This Row],[Daily_Demand]]*Inventory[[#This Row],[Adj_Lead_Time]]+Inventory[[#This Row],[Safety_Stock]]-Inventory[[#This Row],[Current_Inventory]])</f>
        <v>888.60000000000014</v>
      </c>
    </row>
    <row r="3363" spans="1:19" x14ac:dyDescent="0.25">
      <c r="A3363">
        <v>3362</v>
      </c>
      <c r="B3363" t="s">
        <v>3384</v>
      </c>
      <c r="C3363" s="4" t="s">
        <v>13</v>
      </c>
      <c r="D3363" t="s">
        <v>18</v>
      </c>
      <c r="E3363" s="4">
        <v>191</v>
      </c>
      <c r="F3363" s="4">
        <v>14</v>
      </c>
      <c r="G3363" s="4">
        <v>94</v>
      </c>
      <c r="H3363" s="4">
        <v>142</v>
      </c>
      <c r="I3363" s="4">
        <v>254</v>
      </c>
      <c r="J3363" s="6">
        <v>681.79</v>
      </c>
      <c r="K3363" s="4">
        <v>0.46600000000000003</v>
      </c>
      <c r="L3363" s="4" t="s">
        <v>19</v>
      </c>
      <c r="M3363" s="4">
        <f>Inventory[[#This Row],[Daily_Demand]]*Inventory[[#This Row],[Lead_Time_Days]]</f>
        <v>2674</v>
      </c>
      <c r="N3363" s="4">
        <f>MAX(0, Inventory[[#This Row],[Demand_Duration_Lead_time]]+Inventory[[#This Row],[Safety_Stock]]-Inventory[[#This Row],[Current_Inventory]])</f>
        <v>2722</v>
      </c>
      <c r="O33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63" s="8">
        <f>Inventory[[#This Row],[Current_Inventory]]*Inventory[[#This Row],[Unit_Cost]]</f>
        <v>64088.259999999995</v>
      </c>
      <c r="Q3363" t="str">
        <f>IF(Inventory[[#This Row],[Stockout_Risk_Score]] &gt;= 0.8, "Critical",
   IF(Inventory[[#This Row],[Stockout_Risk_Score]] &gt;= 0.6, "High",
      IF(Inventory[[#This Row],[Stockout_Risk_Score]] &gt;= 0.3, "Medium", "Low")
   )
)</f>
        <v>Medium</v>
      </c>
      <c r="R3363">
        <f>Inventory[[#This Row],[Lead_Time_Days]]*0.8</f>
        <v>11.200000000000001</v>
      </c>
      <c r="S3363">
        <f>MAX(0,Inventory[[#This Row],[Daily_Demand]]*Inventory[[#This Row],[Adj_Lead_Time]]+Inventory[[#This Row],[Safety_Stock]]-Inventory[[#This Row],[Current_Inventory]])</f>
        <v>2187.2000000000003</v>
      </c>
    </row>
    <row r="3364" spans="1:19" x14ac:dyDescent="0.25">
      <c r="A3364">
        <v>3363</v>
      </c>
      <c r="B3364" t="s">
        <v>3385</v>
      </c>
      <c r="C3364" s="4" t="s">
        <v>26</v>
      </c>
      <c r="D3364" t="s">
        <v>14</v>
      </c>
      <c r="E3364" s="4">
        <v>46</v>
      </c>
      <c r="F3364" s="4">
        <v>3</v>
      </c>
      <c r="G3364" s="4">
        <v>117</v>
      </c>
      <c r="H3364" s="4">
        <v>34</v>
      </c>
      <c r="I3364" s="4">
        <v>229</v>
      </c>
      <c r="J3364" s="6">
        <v>1032.57</v>
      </c>
      <c r="K3364" s="4">
        <v>0.248</v>
      </c>
      <c r="L3364" s="4" t="s">
        <v>15</v>
      </c>
      <c r="M3364" s="4">
        <f>Inventory[[#This Row],[Daily_Demand]]*Inventory[[#This Row],[Lead_Time_Days]]</f>
        <v>138</v>
      </c>
      <c r="N3364" s="4">
        <f>MAX(0, Inventory[[#This Row],[Demand_Duration_Lead_time]]+Inventory[[#This Row],[Safety_Stock]]-Inventory[[#This Row],[Current_Inventory]])</f>
        <v>55</v>
      </c>
      <c r="O33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64" s="8">
        <f>Inventory[[#This Row],[Current_Inventory]]*Inventory[[#This Row],[Unit_Cost]]</f>
        <v>120810.68999999999</v>
      </c>
      <c r="Q3364" t="str">
        <f>IF(Inventory[[#This Row],[Stockout_Risk_Score]] &gt;= 0.8, "Critical",
   IF(Inventory[[#This Row],[Stockout_Risk_Score]] &gt;= 0.6, "High",
      IF(Inventory[[#This Row],[Stockout_Risk_Score]] &gt;= 0.3, "Medium", "Low")
   )
)</f>
        <v>Low</v>
      </c>
      <c r="R3364">
        <f>Inventory[[#This Row],[Lead_Time_Days]]*0.8</f>
        <v>2.4000000000000004</v>
      </c>
      <c r="S3364">
        <f>MAX(0,Inventory[[#This Row],[Daily_Demand]]*Inventory[[#This Row],[Adj_Lead_Time]]+Inventory[[#This Row],[Safety_Stock]]-Inventory[[#This Row],[Current_Inventory]])</f>
        <v>27.400000000000034</v>
      </c>
    </row>
    <row r="3365" spans="1:19" x14ac:dyDescent="0.25">
      <c r="A3365">
        <v>3364</v>
      </c>
      <c r="B3365" t="s">
        <v>3386</v>
      </c>
      <c r="C3365" s="4" t="s">
        <v>41</v>
      </c>
      <c r="D3365" t="s">
        <v>18</v>
      </c>
      <c r="E3365" s="4">
        <v>114</v>
      </c>
      <c r="F3365" s="4">
        <v>5</v>
      </c>
      <c r="G3365" s="4">
        <v>402</v>
      </c>
      <c r="H3365" s="4">
        <v>46</v>
      </c>
      <c r="I3365" s="4">
        <v>66</v>
      </c>
      <c r="J3365" s="6">
        <v>1986.84</v>
      </c>
      <c r="K3365" s="4">
        <v>4.0000000000000001E-3</v>
      </c>
      <c r="L3365" s="4" t="s">
        <v>19</v>
      </c>
      <c r="M3365" s="4">
        <f>Inventory[[#This Row],[Daily_Demand]]*Inventory[[#This Row],[Lead_Time_Days]]</f>
        <v>570</v>
      </c>
      <c r="N3365" s="4">
        <f>MAX(0, Inventory[[#This Row],[Demand_Duration_Lead_time]]+Inventory[[#This Row],[Safety_Stock]]-Inventory[[#This Row],[Current_Inventory]])</f>
        <v>214</v>
      </c>
      <c r="O33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65" s="8">
        <f>Inventory[[#This Row],[Current_Inventory]]*Inventory[[#This Row],[Unit_Cost]]</f>
        <v>798709.67999999993</v>
      </c>
      <c r="Q3365" t="str">
        <f>IF(Inventory[[#This Row],[Stockout_Risk_Score]] &gt;= 0.8, "Critical",
   IF(Inventory[[#This Row],[Stockout_Risk_Score]] &gt;= 0.6, "High",
      IF(Inventory[[#This Row],[Stockout_Risk_Score]] &gt;= 0.3, "Medium", "Low")
   )
)</f>
        <v>Low</v>
      </c>
      <c r="R3365">
        <f>Inventory[[#This Row],[Lead_Time_Days]]*0.8</f>
        <v>4</v>
      </c>
      <c r="S3365">
        <f>MAX(0,Inventory[[#This Row],[Daily_Demand]]*Inventory[[#This Row],[Adj_Lead_Time]]+Inventory[[#This Row],[Safety_Stock]]-Inventory[[#This Row],[Current_Inventory]])</f>
        <v>100</v>
      </c>
    </row>
    <row r="3366" spans="1:19" x14ac:dyDescent="0.25">
      <c r="A3366">
        <v>3365</v>
      </c>
      <c r="B3366" t="s">
        <v>3387</v>
      </c>
      <c r="C3366" s="4" t="s">
        <v>41</v>
      </c>
      <c r="D3366" t="s">
        <v>22</v>
      </c>
      <c r="E3366" s="4">
        <v>166</v>
      </c>
      <c r="F3366" s="4">
        <v>8</v>
      </c>
      <c r="G3366" s="4">
        <v>642</v>
      </c>
      <c r="H3366" s="4">
        <v>28</v>
      </c>
      <c r="I3366" s="4">
        <v>139</v>
      </c>
      <c r="J3366" s="6">
        <v>899.11</v>
      </c>
      <c r="K3366" s="4">
        <v>2.7E-2</v>
      </c>
      <c r="L3366" s="4" t="s">
        <v>19</v>
      </c>
      <c r="M3366" s="4">
        <f>Inventory[[#This Row],[Daily_Demand]]*Inventory[[#This Row],[Lead_Time_Days]]</f>
        <v>1328</v>
      </c>
      <c r="N3366" s="4">
        <f>MAX(0, Inventory[[#This Row],[Demand_Duration_Lead_time]]+Inventory[[#This Row],[Safety_Stock]]-Inventory[[#This Row],[Current_Inventory]])</f>
        <v>714</v>
      </c>
      <c r="O33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66" s="8">
        <f>Inventory[[#This Row],[Current_Inventory]]*Inventory[[#This Row],[Unit_Cost]]</f>
        <v>577228.62</v>
      </c>
      <c r="Q3366" t="str">
        <f>IF(Inventory[[#This Row],[Stockout_Risk_Score]] &gt;= 0.8, "Critical",
   IF(Inventory[[#This Row],[Stockout_Risk_Score]] &gt;= 0.6, "High",
      IF(Inventory[[#This Row],[Stockout_Risk_Score]] &gt;= 0.3, "Medium", "Low")
   )
)</f>
        <v>Low</v>
      </c>
      <c r="R3366">
        <f>Inventory[[#This Row],[Lead_Time_Days]]*0.8</f>
        <v>6.4</v>
      </c>
      <c r="S3366">
        <f>MAX(0,Inventory[[#This Row],[Daily_Demand]]*Inventory[[#This Row],[Adj_Lead_Time]]+Inventory[[#This Row],[Safety_Stock]]-Inventory[[#This Row],[Current_Inventory]])</f>
        <v>448.40000000000009</v>
      </c>
    </row>
    <row r="3367" spans="1:19" x14ac:dyDescent="0.25">
      <c r="A3367">
        <v>3366</v>
      </c>
      <c r="B3367" t="s">
        <v>3388</v>
      </c>
      <c r="C3367" s="4" t="s">
        <v>21</v>
      </c>
      <c r="D3367" t="s">
        <v>22</v>
      </c>
      <c r="E3367" s="4">
        <v>198</v>
      </c>
      <c r="F3367" s="4">
        <v>6</v>
      </c>
      <c r="G3367" s="4">
        <v>389</v>
      </c>
      <c r="H3367" s="4">
        <v>44</v>
      </c>
      <c r="I3367" s="4">
        <v>157</v>
      </c>
      <c r="J3367" s="6">
        <v>1073.06</v>
      </c>
      <c r="K3367" s="4">
        <v>0.35799999999999998</v>
      </c>
      <c r="L3367" s="4" t="s">
        <v>19</v>
      </c>
      <c r="M3367" s="4">
        <f>Inventory[[#This Row],[Daily_Demand]]*Inventory[[#This Row],[Lead_Time_Days]]</f>
        <v>1188</v>
      </c>
      <c r="N3367" s="4">
        <f>MAX(0, Inventory[[#This Row],[Demand_Duration_Lead_time]]+Inventory[[#This Row],[Safety_Stock]]-Inventory[[#This Row],[Current_Inventory]])</f>
        <v>843</v>
      </c>
      <c r="O33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67" s="8">
        <f>Inventory[[#This Row],[Current_Inventory]]*Inventory[[#This Row],[Unit_Cost]]</f>
        <v>417420.33999999997</v>
      </c>
      <c r="Q3367" t="str">
        <f>IF(Inventory[[#This Row],[Stockout_Risk_Score]] &gt;= 0.8, "Critical",
   IF(Inventory[[#This Row],[Stockout_Risk_Score]] &gt;= 0.6, "High",
      IF(Inventory[[#This Row],[Stockout_Risk_Score]] &gt;= 0.3, "Medium", "Low")
   )
)</f>
        <v>Medium</v>
      </c>
      <c r="R3367">
        <f>Inventory[[#This Row],[Lead_Time_Days]]*0.8</f>
        <v>4.8000000000000007</v>
      </c>
      <c r="S3367">
        <f>MAX(0,Inventory[[#This Row],[Daily_Demand]]*Inventory[[#This Row],[Adj_Lead_Time]]+Inventory[[#This Row],[Safety_Stock]]-Inventory[[#This Row],[Current_Inventory]])</f>
        <v>605.40000000000009</v>
      </c>
    </row>
    <row r="3368" spans="1:19" x14ac:dyDescent="0.25">
      <c r="A3368">
        <v>3367</v>
      </c>
      <c r="B3368" t="s">
        <v>3389</v>
      </c>
      <c r="C3368" s="4" t="s">
        <v>41</v>
      </c>
      <c r="D3368" t="s">
        <v>14</v>
      </c>
      <c r="E3368" s="4">
        <v>22</v>
      </c>
      <c r="F3368" s="4">
        <v>10</v>
      </c>
      <c r="G3368" s="4">
        <v>304</v>
      </c>
      <c r="H3368" s="4">
        <v>15</v>
      </c>
      <c r="I3368" s="4">
        <v>239</v>
      </c>
      <c r="J3368" s="6">
        <v>1405.56</v>
      </c>
      <c r="K3368" s="4">
        <v>0.124</v>
      </c>
      <c r="L3368" s="4" t="s">
        <v>19</v>
      </c>
      <c r="M3368" s="4">
        <f>Inventory[[#This Row],[Daily_Demand]]*Inventory[[#This Row],[Lead_Time_Days]]</f>
        <v>220</v>
      </c>
      <c r="N3368" s="4">
        <f>MAX(0, Inventory[[#This Row],[Demand_Duration_Lead_time]]+Inventory[[#This Row],[Safety_Stock]]-Inventory[[#This Row],[Current_Inventory]])</f>
        <v>0</v>
      </c>
      <c r="O33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68" s="8">
        <f>Inventory[[#This Row],[Current_Inventory]]*Inventory[[#This Row],[Unit_Cost]]</f>
        <v>427290.24</v>
      </c>
      <c r="Q3368" t="str">
        <f>IF(Inventory[[#This Row],[Stockout_Risk_Score]] &gt;= 0.8, "Critical",
   IF(Inventory[[#This Row],[Stockout_Risk_Score]] &gt;= 0.6, "High",
      IF(Inventory[[#This Row],[Stockout_Risk_Score]] &gt;= 0.3, "Medium", "Low")
   )
)</f>
        <v>Low</v>
      </c>
      <c r="R3368">
        <f>Inventory[[#This Row],[Lead_Time_Days]]*0.8</f>
        <v>8</v>
      </c>
      <c r="S3368">
        <f>MAX(0,Inventory[[#This Row],[Daily_Demand]]*Inventory[[#This Row],[Adj_Lead_Time]]+Inventory[[#This Row],[Safety_Stock]]-Inventory[[#This Row],[Current_Inventory]])</f>
        <v>0</v>
      </c>
    </row>
    <row r="3369" spans="1:19" x14ac:dyDescent="0.25">
      <c r="A3369">
        <v>3368</v>
      </c>
      <c r="B3369" t="s">
        <v>3390</v>
      </c>
      <c r="C3369" s="4" t="s">
        <v>13</v>
      </c>
      <c r="D3369" t="s">
        <v>14</v>
      </c>
      <c r="E3369" s="4">
        <v>81</v>
      </c>
      <c r="F3369" s="4">
        <v>11</v>
      </c>
      <c r="G3369" s="4">
        <v>275</v>
      </c>
      <c r="H3369" s="4">
        <v>208</v>
      </c>
      <c r="I3369" s="4">
        <v>229</v>
      </c>
      <c r="J3369" s="6">
        <v>402.43</v>
      </c>
      <c r="K3369" s="4">
        <v>2.1999999999999999E-2</v>
      </c>
      <c r="L3369" s="4" t="s">
        <v>15</v>
      </c>
      <c r="M3369" s="4">
        <f>Inventory[[#This Row],[Daily_Demand]]*Inventory[[#This Row],[Lead_Time_Days]]</f>
        <v>891</v>
      </c>
      <c r="N3369" s="4">
        <f>MAX(0, Inventory[[#This Row],[Demand_Duration_Lead_time]]+Inventory[[#This Row],[Safety_Stock]]-Inventory[[#This Row],[Current_Inventory]])</f>
        <v>824</v>
      </c>
      <c r="O33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69" s="8">
        <f>Inventory[[#This Row],[Current_Inventory]]*Inventory[[#This Row],[Unit_Cost]]</f>
        <v>110668.25</v>
      </c>
      <c r="Q3369" t="str">
        <f>IF(Inventory[[#This Row],[Stockout_Risk_Score]] &gt;= 0.8, "Critical",
   IF(Inventory[[#This Row],[Stockout_Risk_Score]] &gt;= 0.6, "High",
      IF(Inventory[[#This Row],[Stockout_Risk_Score]] &gt;= 0.3, "Medium", "Low")
   )
)</f>
        <v>Low</v>
      </c>
      <c r="R3369">
        <f>Inventory[[#This Row],[Lead_Time_Days]]*0.8</f>
        <v>8.8000000000000007</v>
      </c>
      <c r="S3369">
        <f>MAX(0,Inventory[[#This Row],[Daily_Demand]]*Inventory[[#This Row],[Adj_Lead_Time]]+Inventory[[#This Row],[Safety_Stock]]-Inventory[[#This Row],[Current_Inventory]])</f>
        <v>645.80000000000007</v>
      </c>
    </row>
    <row r="3370" spans="1:19" x14ac:dyDescent="0.25">
      <c r="A3370">
        <v>3369</v>
      </c>
      <c r="B3370" t="s">
        <v>3391</v>
      </c>
      <c r="C3370" s="4" t="s">
        <v>17</v>
      </c>
      <c r="D3370" t="s">
        <v>22</v>
      </c>
      <c r="E3370" s="4">
        <v>137</v>
      </c>
      <c r="F3370" s="4">
        <v>8</v>
      </c>
      <c r="G3370" s="4">
        <v>328</v>
      </c>
      <c r="H3370" s="4">
        <v>43</v>
      </c>
      <c r="I3370" s="4">
        <v>298</v>
      </c>
      <c r="J3370" s="6">
        <v>1869.01</v>
      </c>
      <c r="K3370" s="4">
        <v>0.85899999999999999</v>
      </c>
      <c r="L3370" s="4" t="s">
        <v>19</v>
      </c>
      <c r="M3370" s="4">
        <f>Inventory[[#This Row],[Daily_Demand]]*Inventory[[#This Row],[Lead_Time_Days]]</f>
        <v>1096</v>
      </c>
      <c r="N3370" s="4">
        <f>MAX(0, Inventory[[#This Row],[Demand_Duration_Lead_time]]+Inventory[[#This Row],[Safety_Stock]]-Inventory[[#This Row],[Current_Inventory]])</f>
        <v>811</v>
      </c>
      <c r="O33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70" s="8">
        <f>Inventory[[#This Row],[Current_Inventory]]*Inventory[[#This Row],[Unit_Cost]]</f>
        <v>613035.28</v>
      </c>
      <c r="Q3370" t="str">
        <f>IF(Inventory[[#This Row],[Stockout_Risk_Score]] &gt;= 0.8, "Critical",
   IF(Inventory[[#This Row],[Stockout_Risk_Score]] &gt;= 0.6, "High",
      IF(Inventory[[#This Row],[Stockout_Risk_Score]] &gt;= 0.3, "Medium", "Low")
   )
)</f>
        <v>Critical</v>
      </c>
      <c r="R3370">
        <f>Inventory[[#This Row],[Lead_Time_Days]]*0.8</f>
        <v>6.4</v>
      </c>
      <c r="S3370">
        <f>MAX(0,Inventory[[#This Row],[Daily_Demand]]*Inventory[[#This Row],[Adj_Lead_Time]]+Inventory[[#This Row],[Safety_Stock]]-Inventory[[#This Row],[Current_Inventory]])</f>
        <v>591.80000000000007</v>
      </c>
    </row>
    <row r="3371" spans="1:19" x14ac:dyDescent="0.25">
      <c r="A3371">
        <v>3370</v>
      </c>
      <c r="B3371" t="s">
        <v>3392</v>
      </c>
      <c r="C3371" s="4" t="s">
        <v>17</v>
      </c>
      <c r="D3371" t="s">
        <v>14</v>
      </c>
      <c r="E3371" s="4">
        <v>24</v>
      </c>
      <c r="F3371" s="4">
        <v>13</v>
      </c>
      <c r="G3371" s="4">
        <v>648</v>
      </c>
      <c r="H3371" s="4">
        <v>65</v>
      </c>
      <c r="I3371" s="4">
        <v>300</v>
      </c>
      <c r="J3371" s="6">
        <v>1081.6199999999999</v>
      </c>
      <c r="K3371" s="4">
        <v>0.27400000000000002</v>
      </c>
      <c r="L3371" s="4" t="s">
        <v>27</v>
      </c>
      <c r="M3371" s="4">
        <f>Inventory[[#This Row],[Daily_Demand]]*Inventory[[#This Row],[Lead_Time_Days]]</f>
        <v>312</v>
      </c>
      <c r="N3371" s="4">
        <f>MAX(0, Inventory[[#This Row],[Demand_Duration_Lead_time]]+Inventory[[#This Row],[Safety_Stock]]-Inventory[[#This Row],[Current_Inventory]])</f>
        <v>0</v>
      </c>
      <c r="O33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71" s="8">
        <f>Inventory[[#This Row],[Current_Inventory]]*Inventory[[#This Row],[Unit_Cost]]</f>
        <v>700889.75999999989</v>
      </c>
      <c r="Q3371" t="str">
        <f>IF(Inventory[[#This Row],[Stockout_Risk_Score]] &gt;= 0.8, "Critical",
   IF(Inventory[[#This Row],[Stockout_Risk_Score]] &gt;= 0.6, "High",
      IF(Inventory[[#This Row],[Stockout_Risk_Score]] &gt;= 0.3, "Medium", "Low")
   )
)</f>
        <v>Low</v>
      </c>
      <c r="R3371">
        <f>Inventory[[#This Row],[Lead_Time_Days]]*0.8</f>
        <v>10.4</v>
      </c>
      <c r="S3371">
        <f>MAX(0,Inventory[[#This Row],[Daily_Demand]]*Inventory[[#This Row],[Adj_Lead_Time]]+Inventory[[#This Row],[Safety_Stock]]-Inventory[[#This Row],[Current_Inventory]])</f>
        <v>0</v>
      </c>
    </row>
    <row r="3372" spans="1:19" x14ac:dyDescent="0.25">
      <c r="A3372">
        <v>3371</v>
      </c>
      <c r="B3372" t="s">
        <v>3393</v>
      </c>
      <c r="C3372" s="4" t="s">
        <v>17</v>
      </c>
      <c r="D3372" t="s">
        <v>22</v>
      </c>
      <c r="E3372" s="4">
        <v>198</v>
      </c>
      <c r="F3372" s="4">
        <v>10</v>
      </c>
      <c r="G3372" s="4">
        <v>195</v>
      </c>
      <c r="H3372" s="4">
        <v>265</v>
      </c>
      <c r="I3372" s="4">
        <v>69</v>
      </c>
      <c r="J3372" s="6">
        <v>588.70000000000005</v>
      </c>
      <c r="K3372" s="4">
        <v>0.503</v>
      </c>
      <c r="L3372" s="4" t="s">
        <v>15</v>
      </c>
      <c r="M3372" s="4">
        <f>Inventory[[#This Row],[Daily_Demand]]*Inventory[[#This Row],[Lead_Time_Days]]</f>
        <v>1980</v>
      </c>
      <c r="N3372" s="4">
        <f>MAX(0, Inventory[[#This Row],[Demand_Duration_Lead_time]]+Inventory[[#This Row],[Safety_Stock]]-Inventory[[#This Row],[Current_Inventory]])</f>
        <v>2050</v>
      </c>
      <c r="O33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72" s="8">
        <f>Inventory[[#This Row],[Current_Inventory]]*Inventory[[#This Row],[Unit_Cost]]</f>
        <v>114796.50000000001</v>
      </c>
      <c r="Q3372" t="str">
        <f>IF(Inventory[[#This Row],[Stockout_Risk_Score]] &gt;= 0.8, "Critical",
   IF(Inventory[[#This Row],[Stockout_Risk_Score]] &gt;= 0.6, "High",
      IF(Inventory[[#This Row],[Stockout_Risk_Score]] &gt;= 0.3, "Medium", "Low")
   )
)</f>
        <v>Medium</v>
      </c>
      <c r="R3372">
        <f>Inventory[[#This Row],[Lead_Time_Days]]*0.8</f>
        <v>8</v>
      </c>
      <c r="S3372">
        <f>MAX(0,Inventory[[#This Row],[Daily_Demand]]*Inventory[[#This Row],[Adj_Lead_Time]]+Inventory[[#This Row],[Safety_Stock]]-Inventory[[#This Row],[Current_Inventory]])</f>
        <v>1654</v>
      </c>
    </row>
    <row r="3373" spans="1:19" x14ac:dyDescent="0.25">
      <c r="A3373">
        <v>3372</v>
      </c>
      <c r="B3373" t="s">
        <v>3394</v>
      </c>
      <c r="C3373" s="4" t="s">
        <v>26</v>
      </c>
      <c r="D3373" t="s">
        <v>22</v>
      </c>
      <c r="E3373" s="4">
        <v>131</v>
      </c>
      <c r="F3373" s="4">
        <v>10</v>
      </c>
      <c r="G3373" s="4">
        <v>247</v>
      </c>
      <c r="H3373" s="4">
        <v>220</v>
      </c>
      <c r="I3373" s="4">
        <v>146</v>
      </c>
      <c r="J3373" s="6">
        <v>1873.46</v>
      </c>
      <c r="K3373" s="4">
        <v>0.17899999999999999</v>
      </c>
      <c r="L3373" s="4" t="s">
        <v>19</v>
      </c>
      <c r="M3373" s="4">
        <f>Inventory[[#This Row],[Daily_Demand]]*Inventory[[#This Row],[Lead_Time_Days]]</f>
        <v>1310</v>
      </c>
      <c r="N3373" s="4">
        <f>MAX(0, Inventory[[#This Row],[Demand_Duration_Lead_time]]+Inventory[[#This Row],[Safety_Stock]]-Inventory[[#This Row],[Current_Inventory]])</f>
        <v>1283</v>
      </c>
      <c r="O33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73" s="8">
        <f>Inventory[[#This Row],[Current_Inventory]]*Inventory[[#This Row],[Unit_Cost]]</f>
        <v>462744.62</v>
      </c>
      <c r="Q3373" t="str">
        <f>IF(Inventory[[#This Row],[Stockout_Risk_Score]] &gt;= 0.8, "Critical",
   IF(Inventory[[#This Row],[Stockout_Risk_Score]] &gt;= 0.6, "High",
      IF(Inventory[[#This Row],[Stockout_Risk_Score]] &gt;= 0.3, "Medium", "Low")
   )
)</f>
        <v>Low</v>
      </c>
      <c r="R3373">
        <f>Inventory[[#This Row],[Lead_Time_Days]]*0.8</f>
        <v>8</v>
      </c>
      <c r="S3373">
        <f>MAX(0,Inventory[[#This Row],[Daily_Demand]]*Inventory[[#This Row],[Adj_Lead_Time]]+Inventory[[#This Row],[Safety_Stock]]-Inventory[[#This Row],[Current_Inventory]])</f>
        <v>1021</v>
      </c>
    </row>
    <row r="3374" spans="1:19" x14ac:dyDescent="0.25">
      <c r="A3374">
        <v>3373</v>
      </c>
      <c r="B3374" t="s">
        <v>3395</v>
      </c>
      <c r="C3374" s="4" t="s">
        <v>41</v>
      </c>
      <c r="D3374" t="s">
        <v>18</v>
      </c>
      <c r="E3374" s="4">
        <v>79</v>
      </c>
      <c r="F3374" s="4">
        <v>13</v>
      </c>
      <c r="G3374" s="4">
        <v>366</v>
      </c>
      <c r="H3374" s="4">
        <v>106</v>
      </c>
      <c r="I3374" s="4">
        <v>271</v>
      </c>
      <c r="J3374" s="6">
        <v>1269.6300000000001</v>
      </c>
      <c r="K3374" s="4">
        <v>4.7E-2</v>
      </c>
      <c r="L3374" s="4" t="s">
        <v>19</v>
      </c>
      <c r="M3374" s="4">
        <f>Inventory[[#This Row],[Daily_Demand]]*Inventory[[#This Row],[Lead_Time_Days]]</f>
        <v>1027</v>
      </c>
      <c r="N3374" s="4">
        <f>MAX(0, Inventory[[#This Row],[Demand_Duration_Lead_time]]+Inventory[[#This Row],[Safety_Stock]]-Inventory[[#This Row],[Current_Inventory]])</f>
        <v>767</v>
      </c>
      <c r="O33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74" s="8">
        <f>Inventory[[#This Row],[Current_Inventory]]*Inventory[[#This Row],[Unit_Cost]]</f>
        <v>464684.58</v>
      </c>
      <c r="Q3374" t="str">
        <f>IF(Inventory[[#This Row],[Stockout_Risk_Score]] &gt;= 0.8, "Critical",
   IF(Inventory[[#This Row],[Stockout_Risk_Score]] &gt;= 0.6, "High",
      IF(Inventory[[#This Row],[Stockout_Risk_Score]] &gt;= 0.3, "Medium", "Low")
   )
)</f>
        <v>Low</v>
      </c>
      <c r="R3374">
        <f>Inventory[[#This Row],[Lead_Time_Days]]*0.8</f>
        <v>10.4</v>
      </c>
      <c r="S3374">
        <f>MAX(0,Inventory[[#This Row],[Daily_Demand]]*Inventory[[#This Row],[Adj_Lead_Time]]+Inventory[[#This Row],[Safety_Stock]]-Inventory[[#This Row],[Current_Inventory]])</f>
        <v>561.6</v>
      </c>
    </row>
    <row r="3375" spans="1:19" x14ac:dyDescent="0.25">
      <c r="A3375">
        <v>3374</v>
      </c>
      <c r="B3375" t="s">
        <v>3396</v>
      </c>
      <c r="C3375" s="4" t="s">
        <v>13</v>
      </c>
      <c r="D3375" t="s">
        <v>14</v>
      </c>
      <c r="E3375" s="4">
        <v>66</v>
      </c>
      <c r="F3375" s="4">
        <v>3</v>
      </c>
      <c r="G3375" s="4">
        <v>637</v>
      </c>
      <c r="H3375" s="4">
        <v>291</v>
      </c>
      <c r="I3375" s="4">
        <v>193</v>
      </c>
      <c r="J3375" s="6">
        <v>993.19</v>
      </c>
      <c r="K3375" s="4">
        <v>0.745</v>
      </c>
      <c r="L3375" s="4" t="s">
        <v>19</v>
      </c>
      <c r="M3375" s="4">
        <f>Inventory[[#This Row],[Daily_Demand]]*Inventory[[#This Row],[Lead_Time_Days]]</f>
        <v>198</v>
      </c>
      <c r="N3375" s="4">
        <f>MAX(0, Inventory[[#This Row],[Demand_Duration_Lead_time]]+Inventory[[#This Row],[Safety_Stock]]-Inventory[[#This Row],[Current_Inventory]])</f>
        <v>0</v>
      </c>
      <c r="O33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75" s="8">
        <f>Inventory[[#This Row],[Current_Inventory]]*Inventory[[#This Row],[Unit_Cost]]</f>
        <v>632662.03</v>
      </c>
      <c r="Q3375" t="str">
        <f>IF(Inventory[[#This Row],[Stockout_Risk_Score]] &gt;= 0.8, "Critical",
   IF(Inventory[[#This Row],[Stockout_Risk_Score]] &gt;= 0.6, "High",
      IF(Inventory[[#This Row],[Stockout_Risk_Score]] &gt;= 0.3, "Medium", "Low")
   )
)</f>
        <v>High</v>
      </c>
      <c r="R3375">
        <f>Inventory[[#This Row],[Lead_Time_Days]]*0.8</f>
        <v>2.4000000000000004</v>
      </c>
      <c r="S3375">
        <f>MAX(0,Inventory[[#This Row],[Daily_Demand]]*Inventory[[#This Row],[Adj_Lead_Time]]+Inventory[[#This Row],[Safety_Stock]]-Inventory[[#This Row],[Current_Inventory]])</f>
        <v>0</v>
      </c>
    </row>
    <row r="3376" spans="1:19" x14ac:dyDescent="0.25">
      <c r="A3376">
        <v>3375</v>
      </c>
      <c r="B3376" t="s">
        <v>3397</v>
      </c>
      <c r="C3376" s="4" t="s">
        <v>26</v>
      </c>
      <c r="D3376" t="s">
        <v>22</v>
      </c>
      <c r="E3376" s="4">
        <v>36</v>
      </c>
      <c r="F3376" s="4">
        <v>2</v>
      </c>
      <c r="G3376" s="4">
        <v>361</v>
      </c>
      <c r="H3376" s="4">
        <v>250</v>
      </c>
      <c r="I3376" s="4">
        <v>56</v>
      </c>
      <c r="J3376" s="6">
        <v>1181.3</v>
      </c>
      <c r="K3376" s="4">
        <v>0.125</v>
      </c>
      <c r="L3376" s="4" t="s">
        <v>15</v>
      </c>
      <c r="M3376" s="4">
        <f>Inventory[[#This Row],[Daily_Demand]]*Inventory[[#This Row],[Lead_Time_Days]]</f>
        <v>72</v>
      </c>
      <c r="N3376" s="4">
        <f>MAX(0, Inventory[[#This Row],[Demand_Duration_Lead_time]]+Inventory[[#This Row],[Safety_Stock]]-Inventory[[#This Row],[Current_Inventory]])</f>
        <v>0</v>
      </c>
      <c r="O33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76" s="8">
        <f>Inventory[[#This Row],[Current_Inventory]]*Inventory[[#This Row],[Unit_Cost]]</f>
        <v>426449.3</v>
      </c>
      <c r="Q3376" t="str">
        <f>IF(Inventory[[#This Row],[Stockout_Risk_Score]] &gt;= 0.8, "Critical",
   IF(Inventory[[#This Row],[Stockout_Risk_Score]] &gt;= 0.6, "High",
      IF(Inventory[[#This Row],[Stockout_Risk_Score]] &gt;= 0.3, "Medium", "Low")
   )
)</f>
        <v>Low</v>
      </c>
      <c r="R3376">
        <f>Inventory[[#This Row],[Lead_Time_Days]]*0.8</f>
        <v>1.6</v>
      </c>
      <c r="S3376">
        <f>MAX(0,Inventory[[#This Row],[Daily_Demand]]*Inventory[[#This Row],[Adj_Lead_Time]]+Inventory[[#This Row],[Safety_Stock]]-Inventory[[#This Row],[Current_Inventory]])</f>
        <v>0</v>
      </c>
    </row>
    <row r="3377" spans="1:19" x14ac:dyDescent="0.25">
      <c r="A3377">
        <v>3376</v>
      </c>
      <c r="B3377" t="s">
        <v>3398</v>
      </c>
      <c r="C3377" s="4" t="s">
        <v>21</v>
      </c>
      <c r="D3377" t="s">
        <v>14</v>
      </c>
      <c r="E3377" s="4">
        <v>190</v>
      </c>
      <c r="F3377" s="4">
        <v>12</v>
      </c>
      <c r="G3377" s="4">
        <v>258</v>
      </c>
      <c r="H3377" s="4">
        <v>179</v>
      </c>
      <c r="I3377" s="4">
        <v>399</v>
      </c>
      <c r="J3377" s="6">
        <v>1509.19</v>
      </c>
      <c r="K3377" s="4">
        <v>2.5999999999999999E-2</v>
      </c>
      <c r="L3377" s="4" t="s">
        <v>19</v>
      </c>
      <c r="M3377" s="4">
        <f>Inventory[[#This Row],[Daily_Demand]]*Inventory[[#This Row],[Lead_Time_Days]]</f>
        <v>2280</v>
      </c>
      <c r="N3377" s="4">
        <f>MAX(0, Inventory[[#This Row],[Demand_Duration_Lead_time]]+Inventory[[#This Row],[Safety_Stock]]-Inventory[[#This Row],[Current_Inventory]])</f>
        <v>2201</v>
      </c>
      <c r="O33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77" s="8">
        <f>Inventory[[#This Row],[Current_Inventory]]*Inventory[[#This Row],[Unit_Cost]]</f>
        <v>389371.02</v>
      </c>
      <c r="Q3377" t="str">
        <f>IF(Inventory[[#This Row],[Stockout_Risk_Score]] &gt;= 0.8, "Critical",
   IF(Inventory[[#This Row],[Stockout_Risk_Score]] &gt;= 0.6, "High",
      IF(Inventory[[#This Row],[Stockout_Risk_Score]] &gt;= 0.3, "Medium", "Low")
   )
)</f>
        <v>Low</v>
      </c>
      <c r="R3377">
        <f>Inventory[[#This Row],[Lead_Time_Days]]*0.8</f>
        <v>9.6000000000000014</v>
      </c>
      <c r="S3377">
        <f>MAX(0,Inventory[[#This Row],[Daily_Demand]]*Inventory[[#This Row],[Adj_Lead_Time]]+Inventory[[#This Row],[Safety_Stock]]-Inventory[[#This Row],[Current_Inventory]])</f>
        <v>1745.0000000000002</v>
      </c>
    </row>
    <row r="3378" spans="1:19" x14ac:dyDescent="0.25">
      <c r="A3378">
        <v>3377</v>
      </c>
      <c r="B3378" t="s">
        <v>3399</v>
      </c>
      <c r="C3378" s="4" t="s">
        <v>13</v>
      </c>
      <c r="D3378" t="s">
        <v>18</v>
      </c>
      <c r="E3378" s="4">
        <v>182</v>
      </c>
      <c r="F3378" s="4">
        <v>5</v>
      </c>
      <c r="G3378" s="4">
        <v>631</v>
      </c>
      <c r="H3378" s="4">
        <v>236</v>
      </c>
      <c r="I3378" s="4">
        <v>371</v>
      </c>
      <c r="J3378" s="6">
        <v>351.35</v>
      </c>
      <c r="K3378" s="4">
        <v>0.58699999999999997</v>
      </c>
      <c r="L3378" s="4" t="s">
        <v>15</v>
      </c>
      <c r="M3378" s="4">
        <f>Inventory[[#This Row],[Daily_Demand]]*Inventory[[#This Row],[Lead_Time_Days]]</f>
        <v>910</v>
      </c>
      <c r="N3378" s="4">
        <f>MAX(0, Inventory[[#This Row],[Demand_Duration_Lead_time]]+Inventory[[#This Row],[Safety_Stock]]-Inventory[[#This Row],[Current_Inventory]])</f>
        <v>515</v>
      </c>
      <c r="O33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78" s="8">
        <f>Inventory[[#This Row],[Current_Inventory]]*Inventory[[#This Row],[Unit_Cost]]</f>
        <v>221701.85</v>
      </c>
      <c r="Q3378" t="str">
        <f>IF(Inventory[[#This Row],[Stockout_Risk_Score]] &gt;= 0.8, "Critical",
   IF(Inventory[[#This Row],[Stockout_Risk_Score]] &gt;= 0.6, "High",
      IF(Inventory[[#This Row],[Stockout_Risk_Score]] &gt;= 0.3, "Medium", "Low")
   )
)</f>
        <v>Medium</v>
      </c>
      <c r="R3378">
        <f>Inventory[[#This Row],[Lead_Time_Days]]*0.8</f>
        <v>4</v>
      </c>
      <c r="S3378">
        <f>MAX(0,Inventory[[#This Row],[Daily_Demand]]*Inventory[[#This Row],[Adj_Lead_Time]]+Inventory[[#This Row],[Safety_Stock]]-Inventory[[#This Row],[Current_Inventory]])</f>
        <v>333</v>
      </c>
    </row>
    <row r="3379" spans="1:19" x14ac:dyDescent="0.25">
      <c r="A3379">
        <v>3378</v>
      </c>
      <c r="B3379" t="s">
        <v>3400</v>
      </c>
      <c r="C3379" s="4" t="s">
        <v>13</v>
      </c>
      <c r="D3379" t="s">
        <v>18</v>
      </c>
      <c r="E3379" s="4">
        <v>170</v>
      </c>
      <c r="F3379" s="4">
        <v>5</v>
      </c>
      <c r="G3379" s="4">
        <v>707</v>
      </c>
      <c r="H3379" s="4">
        <v>136</v>
      </c>
      <c r="I3379" s="4">
        <v>317</v>
      </c>
      <c r="J3379" s="6">
        <v>1736.42</v>
      </c>
      <c r="K3379" s="4">
        <v>1.2999999999999999E-2</v>
      </c>
      <c r="L3379" s="4" t="s">
        <v>27</v>
      </c>
      <c r="M3379" s="4">
        <f>Inventory[[#This Row],[Daily_Demand]]*Inventory[[#This Row],[Lead_Time_Days]]</f>
        <v>850</v>
      </c>
      <c r="N3379" s="4">
        <f>MAX(0, Inventory[[#This Row],[Demand_Duration_Lead_time]]+Inventory[[#This Row],[Safety_Stock]]-Inventory[[#This Row],[Current_Inventory]])</f>
        <v>279</v>
      </c>
      <c r="O33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79" s="8">
        <f>Inventory[[#This Row],[Current_Inventory]]*Inventory[[#This Row],[Unit_Cost]]</f>
        <v>1227648.94</v>
      </c>
      <c r="Q3379" t="str">
        <f>IF(Inventory[[#This Row],[Stockout_Risk_Score]] &gt;= 0.8, "Critical",
   IF(Inventory[[#This Row],[Stockout_Risk_Score]] &gt;= 0.6, "High",
      IF(Inventory[[#This Row],[Stockout_Risk_Score]] &gt;= 0.3, "Medium", "Low")
   )
)</f>
        <v>Low</v>
      </c>
      <c r="R3379">
        <f>Inventory[[#This Row],[Lead_Time_Days]]*0.8</f>
        <v>4</v>
      </c>
      <c r="S3379">
        <f>MAX(0,Inventory[[#This Row],[Daily_Demand]]*Inventory[[#This Row],[Adj_Lead_Time]]+Inventory[[#This Row],[Safety_Stock]]-Inventory[[#This Row],[Current_Inventory]])</f>
        <v>109</v>
      </c>
    </row>
    <row r="3380" spans="1:19" x14ac:dyDescent="0.25">
      <c r="A3380">
        <v>3379</v>
      </c>
      <c r="B3380" t="s">
        <v>3401</v>
      </c>
      <c r="C3380" s="4" t="s">
        <v>13</v>
      </c>
      <c r="D3380" t="s">
        <v>14</v>
      </c>
      <c r="E3380" s="4">
        <v>187</v>
      </c>
      <c r="F3380" s="4">
        <v>14</v>
      </c>
      <c r="G3380" s="4">
        <v>369</v>
      </c>
      <c r="H3380" s="4">
        <v>289</v>
      </c>
      <c r="I3380" s="4">
        <v>345</v>
      </c>
      <c r="J3380" s="6">
        <v>1921.04</v>
      </c>
      <c r="K3380" s="4">
        <v>0.436</v>
      </c>
      <c r="L3380" s="4" t="s">
        <v>19</v>
      </c>
      <c r="M3380" s="4">
        <f>Inventory[[#This Row],[Daily_Demand]]*Inventory[[#This Row],[Lead_Time_Days]]</f>
        <v>2618</v>
      </c>
      <c r="N3380" s="4">
        <f>MAX(0, Inventory[[#This Row],[Demand_Duration_Lead_time]]+Inventory[[#This Row],[Safety_Stock]]-Inventory[[#This Row],[Current_Inventory]])</f>
        <v>2538</v>
      </c>
      <c r="O33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80" s="8">
        <f>Inventory[[#This Row],[Current_Inventory]]*Inventory[[#This Row],[Unit_Cost]]</f>
        <v>708863.76</v>
      </c>
      <c r="Q3380" t="str">
        <f>IF(Inventory[[#This Row],[Stockout_Risk_Score]] &gt;= 0.8, "Critical",
   IF(Inventory[[#This Row],[Stockout_Risk_Score]] &gt;= 0.6, "High",
      IF(Inventory[[#This Row],[Stockout_Risk_Score]] &gt;= 0.3, "Medium", "Low")
   )
)</f>
        <v>Medium</v>
      </c>
      <c r="R3380">
        <f>Inventory[[#This Row],[Lead_Time_Days]]*0.8</f>
        <v>11.200000000000001</v>
      </c>
      <c r="S3380">
        <f>MAX(0,Inventory[[#This Row],[Daily_Demand]]*Inventory[[#This Row],[Adj_Lead_Time]]+Inventory[[#This Row],[Safety_Stock]]-Inventory[[#This Row],[Current_Inventory]])</f>
        <v>2014.4</v>
      </c>
    </row>
    <row r="3381" spans="1:19" x14ac:dyDescent="0.25">
      <c r="A3381">
        <v>3380</v>
      </c>
      <c r="B3381" t="s">
        <v>3402</v>
      </c>
      <c r="C3381" s="4" t="s">
        <v>17</v>
      </c>
      <c r="D3381" t="s">
        <v>14</v>
      </c>
      <c r="E3381" s="4">
        <v>32</v>
      </c>
      <c r="F3381" s="4">
        <v>3</v>
      </c>
      <c r="G3381" s="4">
        <v>474</v>
      </c>
      <c r="H3381" s="4">
        <v>30</v>
      </c>
      <c r="I3381" s="4">
        <v>50</v>
      </c>
      <c r="J3381" s="6">
        <v>1155.6500000000001</v>
      </c>
      <c r="K3381" s="4">
        <v>0.28899999999999998</v>
      </c>
      <c r="L3381" s="4" t="s">
        <v>15</v>
      </c>
      <c r="M3381" s="4">
        <f>Inventory[[#This Row],[Daily_Demand]]*Inventory[[#This Row],[Lead_Time_Days]]</f>
        <v>96</v>
      </c>
      <c r="N3381" s="4">
        <f>MAX(0, Inventory[[#This Row],[Demand_Duration_Lead_time]]+Inventory[[#This Row],[Safety_Stock]]-Inventory[[#This Row],[Current_Inventory]])</f>
        <v>0</v>
      </c>
      <c r="O33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381" s="8">
        <f>Inventory[[#This Row],[Current_Inventory]]*Inventory[[#This Row],[Unit_Cost]]</f>
        <v>547778.10000000009</v>
      </c>
      <c r="Q3381" t="str">
        <f>IF(Inventory[[#This Row],[Stockout_Risk_Score]] &gt;= 0.8, "Critical",
   IF(Inventory[[#This Row],[Stockout_Risk_Score]] &gt;= 0.6, "High",
      IF(Inventory[[#This Row],[Stockout_Risk_Score]] &gt;= 0.3, "Medium", "Low")
   )
)</f>
        <v>Low</v>
      </c>
      <c r="R3381">
        <f>Inventory[[#This Row],[Lead_Time_Days]]*0.8</f>
        <v>2.4000000000000004</v>
      </c>
      <c r="S3381">
        <f>MAX(0,Inventory[[#This Row],[Daily_Demand]]*Inventory[[#This Row],[Adj_Lead_Time]]+Inventory[[#This Row],[Safety_Stock]]-Inventory[[#This Row],[Current_Inventory]])</f>
        <v>0</v>
      </c>
    </row>
    <row r="3382" spans="1:19" x14ac:dyDescent="0.25">
      <c r="A3382">
        <v>3381</v>
      </c>
      <c r="B3382" t="s">
        <v>3403</v>
      </c>
      <c r="C3382" s="4" t="s">
        <v>13</v>
      </c>
      <c r="D3382" t="s">
        <v>22</v>
      </c>
      <c r="E3382" s="4">
        <v>78</v>
      </c>
      <c r="F3382" s="4">
        <v>4</v>
      </c>
      <c r="G3382" s="4">
        <v>460</v>
      </c>
      <c r="H3382" s="4">
        <v>255</v>
      </c>
      <c r="I3382" s="4">
        <v>107</v>
      </c>
      <c r="J3382" s="6">
        <v>1380.43</v>
      </c>
      <c r="K3382" s="4">
        <v>0.31900000000000001</v>
      </c>
      <c r="L3382" s="4" t="s">
        <v>27</v>
      </c>
      <c r="M3382" s="4">
        <f>Inventory[[#This Row],[Daily_Demand]]*Inventory[[#This Row],[Lead_Time_Days]]</f>
        <v>312</v>
      </c>
      <c r="N3382" s="4">
        <f>MAX(0, Inventory[[#This Row],[Demand_Duration_Lead_time]]+Inventory[[#This Row],[Safety_Stock]]-Inventory[[#This Row],[Current_Inventory]])</f>
        <v>107</v>
      </c>
      <c r="O33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82" s="8">
        <f>Inventory[[#This Row],[Current_Inventory]]*Inventory[[#This Row],[Unit_Cost]]</f>
        <v>634997.80000000005</v>
      </c>
      <c r="Q3382" t="str">
        <f>IF(Inventory[[#This Row],[Stockout_Risk_Score]] &gt;= 0.8, "Critical",
   IF(Inventory[[#This Row],[Stockout_Risk_Score]] &gt;= 0.6, "High",
      IF(Inventory[[#This Row],[Stockout_Risk_Score]] &gt;= 0.3, "Medium", "Low")
   )
)</f>
        <v>Medium</v>
      </c>
      <c r="R3382">
        <f>Inventory[[#This Row],[Lead_Time_Days]]*0.8</f>
        <v>3.2</v>
      </c>
      <c r="S3382">
        <f>MAX(0,Inventory[[#This Row],[Daily_Demand]]*Inventory[[#This Row],[Adj_Lead_Time]]+Inventory[[#This Row],[Safety_Stock]]-Inventory[[#This Row],[Current_Inventory]])</f>
        <v>44.600000000000023</v>
      </c>
    </row>
    <row r="3383" spans="1:19" x14ac:dyDescent="0.25">
      <c r="A3383">
        <v>3382</v>
      </c>
      <c r="B3383" t="s">
        <v>3404</v>
      </c>
      <c r="C3383" s="4" t="s">
        <v>41</v>
      </c>
      <c r="D3383" t="s">
        <v>18</v>
      </c>
      <c r="E3383" s="4">
        <v>85</v>
      </c>
      <c r="F3383" s="4">
        <v>4</v>
      </c>
      <c r="G3383" s="4">
        <v>780</v>
      </c>
      <c r="H3383" s="4">
        <v>99</v>
      </c>
      <c r="I3383" s="4">
        <v>313</v>
      </c>
      <c r="J3383" s="6">
        <v>1726.68</v>
      </c>
      <c r="K3383" s="4">
        <v>4.0000000000000001E-3</v>
      </c>
      <c r="L3383" s="4" t="s">
        <v>15</v>
      </c>
      <c r="M3383" s="4">
        <f>Inventory[[#This Row],[Daily_Demand]]*Inventory[[#This Row],[Lead_Time_Days]]</f>
        <v>340</v>
      </c>
      <c r="N3383" s="4">
        <f>MAX(0, Inventory[[#This Row],[Demand_Duration_Lead_time]]+Inventory[[#This Row],[Safety_Stock]]-Inventory[[#This Row],[Current_Inventory]])</f>
        <v>0</v>
      </c>
      <c r="O33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83" s="8">
        <f>Inventory[[#This Row],[Current_Inventory]]*Inventory[[#This Row],[Unit_Cost]]</f>
        <v>1346810.4000000001</v>
      </c>
      <c r="Q3383" t="str">
        <f>IF(Inventory[[#This Row],[Stockout_Risk_Score]] &gt;= 0.8, "Critical",
   IF(Inventory[[#This Row],[Stockout_Risk_Score]] &gt;= 0.6, "High",
      IF(Inventory[[#This Row],[Stockout_Risk_Score]] &gt;= 0.3, "Medium", "Low")
   )
)</f>
        <v>Low</v>
      </c>
      <c r="R3383">
        <f>Inventory[[#This Row],[Lead_Time_Days]]*0.8</f>
        <v>3.2</v>
      </c>
      <c r="S3383">
        <f>MAX(0,Inventory[[#This Row],[Daily_Demand]]*Inventory[[#This Row],[Adj_Lead_Time]]+Inventory[[#This Row],[Safety_Stock]]-Inventory[[#This Row],[Current_Inventory]])</f>
        <v>0</v>
      </c>
    </row>
    <row r="3384" spans="1:19" x14ac:dyDescent="0.25">
      <c r="A3384">
        <v>3383</v>
      </c>
      <c r="B3384" t="s">
        <v>3405</v>
      </c>
      <c r="C3384" s="4" t="s">
        <v>13</v>
      </c>
      <c r="D3384" t="s">
        <v>18</v>
      </c>
      <c r="E3384" s="4">
        <v>26</v>
      </c>
      <c r="F3384" s="4">
        <v>6</v>
      </c>
      <c r="G3384" s="4">
        <v>607</v>
      </c>
      <c r="H3384" s="4">
        <v>15</v>
      </c>
      <c r="I3384" s="4">
        <v>139</v>
      </c>
      <c r="J3384" s="6">
        <v>780.88</v>
      </c>
      <c r="K3384" s="4">
        <v>0.96399999999999997</v>
      </c>
      <c r="L3384" s="4" t="s">
        <v>19</v>
      </c>
      <c r="M3384" s="4">
        <f>Inventory[[#This Row],[Daily_Demand]]*Inventory[[#This Row],[Lead_Time_Days]]</f>
        <v>156</v>
      </c>
      <c r="N3384" s="4">
        <f>MAX(0, Inventory[[#This Row],[Demand_Duration_Lead_time]]+Inventory[[#This Row],[Safety_Stock]]-Inventory[[#This Row],[Current_Inventory]])</f>
        <v>0</v>
      </c>
      <c r="O33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384" s="8">
        <f>Inventory[[#This Row],[Current_Inventory]]*Inventory[[#This Row],[Unit_Cost]]</f>
        <v>473994.16</v>
      </c>
      <c r="Q3384" t="str">
        <f>IF(Inventory[[#This Row],[Stockout_Risk_Score]] &gt;= 0.8, "Critical",
   IF(Inventory[[#This Row],[Stockout_Risk_Score]] &gt;= 0.6, "High",
      IF(Inventory[[#This Row],[Stockout_Risk_Score]] &gt;= 0.3, "Medium", "Low")
   )
)</f>
        <v>Critical</v>
      </c>
      <c r="R3384">
        <f>Inventory[[#This Row],[Lead_Time_Days]]*0.8</f>
        <v>4.8000000000000007</v>
      </c>
      <c r="S3384">
        <f>MAX(0,Inventory[[#This Row],[Daily_Demand]]*Inventory[[#This Row],[Adj_Lead_Time]]+Inventory[[#This Row],[Safety_Stock]]-Inventory[[#This Row],[Current_Inventory]])</f>
        <v>0</v>
      </c>
    </row>
    <row r="3385" spans="1:19" x14ac:dyDescent="0.25">
      <c r="A3385">
        <v>3384</v>
      </c>
      <c r="B3385" t="s">
        <v>3406</v>
      </c>
      <c r="C3385" s="4" t="s">
        <v>17</v>
      </c>
      <c r="D3385" t="s">
        <v>18</v>
      </c>
      <c r="E3385" s="4">
        <v>175</v>
      </c>
      <c r="F3385" s="4">
        <v>2</v>
      </c>
      <c r="G3385" s="4">
        <v>534</v>
      </c>
      <c r="H3385" s="4">
        <v>275</v>
      </c>
      <c r="I3385" s="4">
        <v>124</v>
      </c>
      <c r="J3385" s="6">
        <v>1986.02</v>
      </c>
      <c r="K3385" s="4">
        <v>0.51700000000000002</v>
      </c>
      <c r="L3385" s="4" t="s">
        <v>15</v>
      </c>
      <c r="M3385" s="4">
        <f>Inventory[[#This Row],[Daily_Demand]]*Inventory[[#This Row],[Lead_Time_Days]]</f>
        <v>350</v>
      </c>
      <c r="N3385" s="4">
        <f>MAX(0, Inventory[[#This Row],[Demand_Duration_Lead_time]]+Inventory[[#This Row],[Safety_Stock]]-Inventory[[#This Row],[Current_Inventory]])</f>
        <v>91</v>
      </c>
      <c r="O33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85" s="8">
        <f>Inventory[[#This Row],[Current_Inventory]]*Inventory[[#This Row],[Unit_Cost]]</f>
        <v>1060534.68</v>
      </c>
      <c r="Q3385" t="str">
        <f>IF(Inventory[[#This Row],[Stockout_Risk_Score]] &gt;= 0.8, "Critical",
   IF(Inventory[[#This Row],[Stockout_Risk_Score]] &gt;= 0.6, "High",
      IF(Inventory[[#This Row],[Stockout_Risk_Score]] &gt;= 0.3, "Medium", "Low")
   )
)</f>
        <v>Medium</v>
      </c>
      <c r="R3385">
        <f>Inventory[[#This Row],[Lead_Time_Days]]*0.8</f>
        <v>1.6</v>
      </c>
      <c r="S3385">
        <f>MAX(0,Inventory[[#This Row],[Daily_Demand]]*Inventory[[#This Row],[Adj_Lead_Time]]+Inventory[[#This Row],[Safety_Stock]]-Inventory[[#This Row],[Current_Inventory]])</f>
        <v>21</v>
      </c>
    </row>
    <row r="3386" spans="1:19" x14ac:dyDescent="0.25">
      <c r="A3386">
        <v>3385</v>
      </c>
      <c r="B3386" t="s">
        <v>3407</v>
      </c>
      <c r="C3386" s="4" t="s">
        <v>13</v>
      </c>
      <c r="D3386" t="s">
        <v>14</v>
      </c>
      <c r="E3386" s="4">
        <v>168</v>
      </c>
      <c r="F3386" s="4">
        <v>10</v>
      </c>
      <c r="G3386" s="4">
        <v>100</v>
      </c>
      <c r="H3386" s="4">
        <v>106</v>
      </c>
      <c r="I3386" s="4">
        <v>390</v>
      </c>
      <c r="J3386" s="6">
        <v>1376.98</v>
      </c>
      <c r="K3386" s="4">
        <v>0.57299999999999995</v>
      </c>
      <c r="L3386" s="4" t="s">
        <v>19</v>
      </c>
      <c r="M3386" s="4">
        <f>Inventory[[#This Row],[Daily_Demand]]*Inventory[[#This Row],[Lead_Time_Days]]</f>
        <v>1680</v>
      </c>
      <c r="N3386" s="4">
        <f>MAX(0, Inventory[[#This Row],[Demand_Duration_Lead_time]]+Inventory[[#This Row],[Safety_Stock]]-Inventory[[#This Row],[Current_Inventory]])</f>
        <v>1686</v>
      </c>
      <c r="O33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86" s="8">
        <f>Inventory[[#This Row],[Current_Inventory]]*Inventory[[#This Row],[Unit_Cost]]</f>
        <v>137698</v>
      </c>
      <c r="Q3386" t="str">
        <f>IF(Inventory[[#This Row],[Stockout_Risk_Score]] &gt;= 0.8, "Critical",
   IF(Inventory[[#This Row],[Stockout_Risk_Score]] &gt;= 0.6, "High",
      IF(Inventory[[#This Row],[Stockout_Risk_Score]] &gt;= 0.3, "Medium", "Low")
   )
)</f>
        <v>Medium</v>
      </c>
      <c r="R3386">
        <f>Inventory[[#This Row],[Lead_Time_Days]]*0.8</f>
        <v>8</v>
      </c>
      <c r="S3386">
        <f>MAX(0,Inventory[[#This Row],[Daily_Demand]]*Inventory[[#This Row],[Adj_Lead_Time]]+Inventory[[#This Row],[Safety_Stock]]-Inventory[[#This Row],[Current_Inventory]])</f>
        <v>1350</v>
      </c>
    </row>
    <row r="3387" spans="1:19" x14ac:dyDescent="0.25">
      <c r="A3387">
        <v>3386</v>
      </c>
      <c r="B3387" t="s">
        <v>3408</v>
      </c>
      <c r="C3387" s="4" t="s">
        <v>21</v>
      </c>
      <c r="D3387" t="s">
        <v>22</v>
      </c>
      <c r="E3387" s="4">
        <v>100</v>
      </c>
      <c r="F3387" s="4">
        <v>9</v>
      </c>
      <c r="G3387" s="4">
        <v>380</v>
      </c>
      <c r="H3387" s="4">
        <v>159</v>
      </c>
      <c r="I3387" s="4">
        <v>310</v>
      </c>
      <c r="J3387" s="6">
        <v>876.8</v>
      </c>
      <c r="K3387" s="4">
        <v>0.66600000000000004</v>
      </c>
      <c r="L3387" s="4" t="s">
        <v>15</v>
      </c>
      <c r="M3387" s="4">
        <f>Inventory[[#This Row],[Daily_Demand]]*Inventory[[#This Row],[Lead_Time_Days]]</f>
        <v>900</v>
      </c>
      <c r="N3387" s="4">
        <f>MAX(0, Inventory[[#This Row],[Demand_Duration_Lead_time]]+Inventory[[#This Row],[Safety_Stock]]-Inventory[[#This Row],[Current_Inventory]])</f>
        <v>679</v>
      </c>
      <c r="O33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87" s="8">
        <f>Inventory[[#This Row],[Current_Inventory]]*Inventory[[#This Row],[Unit_Cost]]</f>
        <v>333184</v>
      </c>
      <c r="Q3387" t="str">
        <f>IF(Inventory[[#This Row],[Stockout_Risk_Score]] &gt;= 0.8, "Critical",
   IF(Inventory[[#This Row],[Stockout_Risk_Score]] &gt;= 0.6, "High",
      IF(Inventory[[#This Row],[Stockout_Risk_Score]] &gt;= 0.3, "Medium", "Low")
   )
)</f>
        <v>High</v>
      </c>
      <c r="R3387">
        <f>Inventory[[#This Row],[Lead_Time_Days]]*0.8</f>
        <v>7.2</v>
      </c>
      <c r="S3387">
        <f>MAX(0,Inventory[[#This Row],[Daily_Demand]]*Inventory[[#This Row],[Adj_Lead_Time]]+Inventory[[#This Row],[Safety_Stock]]-Inventory[[#This Row],[Current_Inventory]])</f>
        <v>499</v>
      </c>
    </row>
    <row r="3388" spans="1:19" x14ac:dyDescent="0.25">
      <c r="A3388">
        <v>3387</v>
      </c>
      <c r="B3388" t="s">
        <v>3409</v>
      </c>
      <c r="C3388" s="4" t="s">
        <v>21</v>
      </c>
      <c r="D3388" t="s">
        <v>14</v>
      </c>
      <c r="E3388" s="4">
        <v>126</v>
      </c>
      <c r="F3388" s="4">
        <v>9</v>
      </c>
      <c r="G3388" s="4">
        <v>307</v>
      </c>
      <c r="H3388" s="4">
        <v>89</v>
      </c>
      <c r="I3388" s="4">
        <v>331</v>
      </c>
      <c r="J3388" s="6">
        <v>1370.81</v>
      </c>
      <c r="K3388" s="4">
        <v>0.79800000000000004</v>
      </c>
      <c r="L3388" s="4" t="s">
        <v>27</v>
      </c>
      <c r="M3388" s="4">
        <f>Inventory[[#This Row],[Daily_Demand]]*Inventory[[#This Row],[Lead_Time_Days]]</f>
        <v>1134</v>
      </c>
      <c r="N3388" s="4">
        <f>MAX(0, Inventory[[#This Row],[Demand_Duration_Lead_time]]+Inventory[[#This Row],[Safety_Stock]]-Inventory[[#This Row],[Current_Inventory]])</f>
        <v>916</v>
      </c>
      <c r="O33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88" s="8">
        <f>Inventory[[#This Row],[Current_Inventory]]*Inventory[[#This Row],[Unit_Cost]]</f>
        <v>420838.67</v>
      </c>
      <c r="Q3388" t="str">
        <f>IF(Inventory[[#This Row],[Stockout_Risk_Score]] &gt;= 0.8, "Critical",
   IF(Inventory[[#This Row],[Stockout_Risk_Score]] &gt;= 0.6, "High",
      IF(Inventory[[#This Row],[Stockout_Risk_Score]] &gt;= 0.3, "Medium", "Low")
   )
)</f>
        <v>High</v>
      </c>
      <c r="R3388">
        <f>Inventory[[#This Row],[Lead_Time_Days]]*0.8</f>
        <v>7.2</v>
      </c>
      <c r="S3388">
        <f>MAX(0,Inventory[[#This Row],[Daily_Demand]]*Inventory[[#This Row],[Adj_Lead_Time]]+Inventory[[#This Row],[Safety_Stock]]-Inventory[[#This Row],[Current_Inventory]])</f>
        <v>689.2</v>
      </c>
    </row>
    <row r="3389" spans="1:19" x14ac:dyDescent="0.25">
      <c r="A3389">
        <v>3388</v>
      </c>
      <c r="B3389" t="s">
        <v>3410</v>
      </c>
      <c r="C3389" s="4" t="s">
        <v>17</v>
      </c>
      <c r="D3389" t="s">
        <v>14</v>
      </c>
      <c r="E3389" s="4">
        <v>127</v>
      </c>
      <c r="F3389" s="4">
        <v>4</v>
      </c>
      <c r="G3389" s="4">
        <v>27</v>
      </c>
      <c r="H3389" s="4">
        <v>26</v>
      </c>
      <c r="I3389" s="4">
        <v>390</v>
      </c>
      <c r="J3389" s="6">
        <v>1067.28</v>
      </c>
      <c r="K3389" s="4">
        <v>0.60799999999999998</v>
      </c>
      <c r="L3389" s="4" t="s">
        <v>19</v>
      </c>
      <c r="M3389" s="4">
        <f>Inventory[[#This Row],[Daily_Demand]]*Inventory[[#This Row],[Lead_Time_Days]]</f>
        <v>508</v>
      </c>
      <c r="N3389" s="4">
        <f>MAX(0, Inventory[[#This Row],[Demand_Duration_Lead_time]]+Inventory[[#This Row],[Safety_Stock]]-Inventory[[#This Row],[Current_Inventory]])</f>
        <v>507</v>
      </c>
      <c r="O33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89" s="8">
        <f>Inventory[[#This Row],[Current_Inventory]]*Inventory[[#This Row],[Unit_Cost]]</f>
        <v>28816.559999999998</v>
      </c>
      <c r="Q3389" t="str">
        <f>IF(Inventory[[#This Row],[Stockout_Risk_Score]] &gt;= 0.8, "Critical",
   IF(Inventory[[#This Row],[Stockout_Risk_Score]] &gt;= 0.6, "High",
      IF(Inventory[[#This Row],[Stockout_Risk_Score]] &gt;= 0.3, "Medium", "Low")
   )
)</f>
        <v>High</v>
      </c>
      <c r="R3389">
        <f>Inventory[[#This Row],[Lead_Time_Days]]*0.8</f>
        <v>3.2</v>
      </c>
      <c r="S3389">
        <f>MAX(0,Inventory[[#This Row],[Daily_Demand]]*Inventory[[#This Row],[Adj_Lead_Time]]+Inventory[[#This Row],[Safety_Stock]]-Inventory[[#This Row],[Current_Inventory]])</f>
        <v>405.40000000000003</v>
      </c>
    </row>
    <row r="3390" spans="1:19" x14ac:dyDescent="0.25">
      <c r="A3390">
        <v>3389</v>
      </c>
      <c r="B3390" t="s">
        <v>3411</v>
      </c>
      <c r="C3390" s="4" t="s">
        <v>41</v>
      </c>
      <c r="D3390" t="s">
        <v>14</v>
      </c>
      <c r="E3390" s="4">
        <v>56</v>
      </c>
      <c r="F3390" s="4">
        <v>3</v>
      </c>
      <c r="G3390" s="4">
        <v>106</v>
      </c>
      <c r="H3390" s="4">
        <v>147</v>
      </c>
      <c r="I3390" s="4">
        <v>378</v>
      </c>
      <c r="J3390" s="6">
        <v>267.7</v>
      </c>
      <c r="K3390" s="4">
        <v>0.76200000000000001</v>
      </c>
      <c r="L3390" s="4" t="s">
        <v>27</v>
      </c>
      <c r="M3390" s="4">
        <f>Inventory[[#This Row],[Daily_Demand]]*Inventory[[#This Row],[Lead_Time_Days]]</f>
        <v>168</v>
      </c>
      <c r="N3390" s="4">
        <f>MAX(0, Inventory[[#This Row],[Demand_Duration_Lead_time]]+Inventory[[#This Row],[Safety_Stock]]-Inventory[[#This Row],[Current_Inventory]])</f>
        <v>209</v>
      </c>
      <c r="O33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90" s="8">
        <f>Inventory[[#This Row],[Current_Inventory]]*Inventory[[#This Row],[Unit_Cost]]</f>
        <v>28376.199999999997</v>
      </c>
      <c r="Q3390" t="str">
        <f>IF(Inventory[[#This Row],[Stockout_Risk_Score]] &gt;= 0.8, "Critical",
   IF(Inventory[[#This Row],[Stockout_Risk_Score]] &gt;= 0.6, "High",
      IF(Inventory[[#This Row],[Stockout_Risk_Score]] &gt;= 0.3, "Medium", "Low")
   )
)</f>
        <v>High</v>
      </c>
      <c r="R3390">
        <f>Inventory[[#This Row],[Lead_Time_Days]]*0.8</f>
        <v>2.4000000000000004</v>
      </c>
      <c r="S3390">
        <f>MAX(0,Inventory[[#This Row],[Daily_Demand]]*Inventory[[#This Row],[Adj_Lead_Time]]+Inventory[[#This Row],[Safety_Stock]]-Inventory[[#This Row],[Current_Inventory]])</f>
        <v>175.40000000000003</v>
      </c>
    </row>
    <row r="3391" spans="1:19" x14ac:dyDescent="0.25">
      <c r="A3391">
        <v>3390</v>
      </c>
      <c r="B3391" t="s">
        <v>3412</v>
      </c>
      <c r="C3391" s="4" t="s">
        <v>41</v>
      </c>
      <c r="D3391" t="s">
        <v>22</v>
      </c>
      <c r="E3391" s="4">
        <v>168</v>
      </c>
      <c r="F3391" s="4">
        <v>2</v>
      </c>
      <c r="G3391" s="4">
        <v>305</v>
      </c>
      <c r="H3391" s="4">
        <v>149</v>
      </c>
      <c r="I3391" s="4">
        <v>292</v>
      </c>
      <c r="J3391" s="6">
        <v>1601.94</v>
      </c>
      <c r="K3391" s="4">
        <v>0.44900000000000001</v>
      </c>
      <c r="L3391" s="4" t="s">
        <v>19</v>
      </c>
      <c r="M3391" s="4">
        <f>Inventory[[#This Row],[Daily_Demand]]*Inventory[[#This Row],[Lead_Time_Days]]</f>
        <v>336</v>
      </c>
      <c r="N3391" s="4">
        <f>MAX(0, Inventory[[#This Row],[Demand_Duration_Lead_time]]+Inventory[[#This Row],[Safety_Stock]]-Inventory[[#This Row],[Current_Inventory]])</f>
        <v>180</v>
      </c>
      <c r="O33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91" s="8">
        <f>Inventory[[#This Row],[Current_Inventory]]*Inventory[[#This Row],[Unit_Cost]]</f>
        <v>488591.7</v>
      </c>
      <c r="Q3391" t="str">
        <f>IF(Inventory[[#This Row],[Stockout_Risk_Score]] &gt;= 0.8, "Critical",
   IF(Inventory[[#This Row],[Stockout_Risk_Score]] &gt;= 0.6, "High",
      IF(Inventory[[#This Row],[Stockout_Risk_Score]] &gt;= 0.3, "Medium", "Low")
   )
)</f>
        <v>Medium</v>
      </c>
      <c r="R3391">
        <f>Inventory[[#This Row],[Lead_Time_Days]]*0.8</f>
        <v>1.6</v>
      </c>
      <c r="S3391">
        <f>MAX(0,Inventory[[#This Row],[Daily_Demand]]*Inventory[[#This Row],[Adj_Lead_Time]]+Inventory[[#This Row],[Safety_Stock]]-Inventory[[#This Row],[Current_Inventory]])</f>
        <v>112.80000000000001</v>
      </c>
    </row>
    <row r="3392" spans="1:19" x14ac:dyDescent="0.25">
      <c r="A3392">
        <v>3391</v>
      </c>
      <c r="B3392" t="s">
        <v>3413</v>
      </c>
      <c r="C3392" s="4" t="s">
        <v>26</v>
      </c>
      <c r="D3392" t="s">
        <v>14</v>
      </c>
      <c r="E3392" s="4">
        <v>160</v>
      </c>
      <c r="F3392" s="4">
        <v>13</v>
      </c>
      <c r="G3392" s="4">
        <v>418</v>
      </c>
      <c r="H3392" s="4">
        <v>49</v>
      </c>
      <c r="I3392" s="4">
        <v>371</v>
      </c>
      <c r="J3392" s="6">
        <v>1150.53</v>
      </c>
      <c r="K3392" s="4">
        <v>0.371</v>
      </c>
      <c r="L3392" s="4" t="s">
        <v>15</v>
      </c>
      <c r="M3392" s="4">
        <f>Inventory[[#This Row],[Daily_Demand]]*Inventory[[#This Row],[Lead_Time_Days]]</f>
        <v>2080</v>
      </c>
      <c r="N3392" s="4">
        <f>MAX(0, Inventory[[#This Row],[Demand_Duration_Lead_time]]+Inventory[[#This Row],[Safety_Stock]]-Inventory[[#This Row],[Current_Inventory]])</f>
        <v>1711</v>
      </c>
      <c r="O33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92" s="8">
        <f>Inventory[[#This Row],[Current_Inventory]]*Inventory[[#This Row],[Unit_Cost]]</f>
        <v>480921.54</v>
      </c>
      <c r="Q3392" t="str">
        <f>IF(Inventory[[#This Row],[Stockout_Risk_Score]] &gt;= 0.8, "Critical",
   IF(Inventory[[#This Row],[Stockout_Risk_Score]] &gt;= 0.6, "High",
      IF(Inventory[[#This Row],[Stockout_Risk_Score]] &gt;= 0.3, "Medium", "Low")
   )
)</f>
        <v>Medium</v>
      </c>
      <c r="R3392">
        <f>Inventory[[#This Row],[Lead_Time_Days]]*0.8</f>
        <v>10.4</v>
      </c>
      <c r="S3392">
        <f>MAX(0,Inventory[[#This Row],[Daily_Demand]]*Inventory[[#This Row],[Adj_Lead_Time]]+Inventory[[#This Row],[Safety_Stock]]-Inventory[[#This Row],[Current_Inventory]])</f>
        <v>1295</v>
      </c>
    </row>
    <row r="3393" spans="1:19" x14ac:dyDescent="0.25">
      <c r="A3393">
        <v>3392</v>
      </c>
      <c r="B3393" t="s">
        <v>3414</v>
      </c>
      <c r="C3393" s="4" t="s">
        <v>17</v>
      </c>
      <c r="D3393" t="s">
        <v>18</v>
      </c>
      <c r="E3393" s="4">
        <v>82</v>
      </c>
      <c r="F3393" s="4">
        <v>7</v>
      </c>
      <c r="G3393" s="4">
        <v>93</v>
      </c>
      <c r="H3393" s="4">
        <v>177</v>
      </c>
      <c r="I3393" s="4">
        <v>168</v>
      </c>
      <c r="J3393" s="6">
        <v>1601.9</v>
      </c>
      <c r="K3393" s="4">
        <v>0.82299999999999995</v>
      </c>
      <c r="L3393" s="4" t="s">
        <v>27</v>
      </c>
      <c r="M3393" s="4">
        <f>Inventory[[#This Row],[Daily_Demand]]*Inventory[[#This Row],[Lead_Time_Days]]</f>
        <v>574</v>
      </c>
      <c r="N3393" s="4">
        <f>MAX(0, Inventory[[#This Row],[Demand_Duration_Lead_time]]+Inventory[[#This Row],[Safety_Stock]]-Inventory[[#This Row],[Current_Inventory]])</f>
        <v>658</v>
      </c>
      <c r="O33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93" s="8">
        <f>Inventory[[#This Row],[Current_Inventory]]*Inventory[[#This Row],[Unit_Cost]]</f>
        <v>148976.70000000001</v>
      </c>
      <c r="Q3393" t="str">
        <f>IF(Inventory[[#This Row],[Stockout_Risk_Score]] &gt;= 0.8, "Critical",
   IF(Inventory[[#This Row],[Stockout_Risk_Score]] &gt;= 0.6, "High",
      IF(Inventory[[#This Row],[Stockout_Risk_Score]] &gt;= 0.3, "Medium", "Low")
   )
)</f>
        <v>Critical</v>
      </c>
      <c r="R3393">
        <f>Inventory[[#This Row],[Lead_Time_Days]]*0.8</f>
        <v>5.6000000000000005</v>
      </c>
      <c r="S3393">
        <f>MAX(0,Inventory[[#This Row],[Daily_Demand]]*Inventory[[#This Row],[Adj_Lead_Time]]+Inventory[[#This Row],[Safety_Stock]]-Inventory[[#This Row],[Current_Inventory]])</f>
        <v>543.20000000000005</v>
      </c>
    </row>
    <row r="3394" spans="1:19" x14ac:dyDescent="0.25">
      <c r="A3394">
        <v>3393</v>
      </c>
      <c r="B3394" t="s">
        <v>3415</v>
      </c>
      <c r="C3394" s="4" t="s">
        <v>13</v>
      </c>
      <c r="D3394" t="s">
        <v>18</v>
      </c>
      <c r="E3394" s="4">
        <v>190</v>
      </c>
      <c r="F3394" s="4">
        <v>14</v>
      </c>
      <c r="G3394" s="4">
        <v>458</v>
      </c>
      <c r="H3394" s="4">
        <v>83</v>
      </c>
      <c r="I3394" s="4">
        <v>96</v>
      </c>
      <c r="J3394" s="6">
        <v>352.08</v>
      </c>
      <c r="K3394" s="4">
        <v>0.86499999999999999</v>
      </c>
      <c r="L3394" s="4" t="s">
        <v>19</v>
      </c>
      <c r="M3394" s="4">
        <f>Inventory[[#This Row],[Daily_Demand]]*Inventory[[#This Row],[Lead_Time_Days]]</f>
        <v>2660</v>
      </c>
      <c r="N3394" s="4">
        <f>MAX(0, Inventory[[#This Row],[Demand_Duration_Lead_time]]+Inventory[[#This Row],[Safety_Stock]]-Inventory[[#This Row],[Current_Inventory]])</f>
        <v>2285</v>
      </c>
      <c r="O33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94" s="8">
        <f>Inventory[[#This Row],[Current_Inventory]]*Inventory[[#This Row],[Unit_Cost]]</f>
        <v>161252.63999999998</v>
      </c>
      <c r="Q3394" t="str">
        <f>IF(Inventory[[#This Row],[Stockout_Risk_Score]] &gt;= 0.8, "Critical",
   IF(Inventory[[#This Row],[Stockout_Risk_Score]] &gt;= 0.6, "High",
      IF(Inventory[[#This Row],[Stockout_Risk_Score]] &gt;= 0.3, "Medium", "Low")
   )
)</f>
        <v>Critical</v>
      </c>
      <c r="R3394">
        <f>Inventory[[#This Row],[Lead_Time_Days]]*0.8</f>
        <v>11.200000000000001</v>
      </c>
      <c r="S3394">
        <f>MAX(0,Inventory[[#This Row],[Daily_Demand]]*Inventory[[#This Row],[Adj_Lead_Time]]+Inventory[[#This Row],[Safety_Stock]]-Inventory[[#This Row],[Current_Inventory]])</f>
        <v>1753</v>
      </c>
    </row>
    <row r="3395" spans="1:19" x14ac:dyDescent="0.25">
      <c r="A3395">
        <v>3394</v>
      </c>
      <c r="B3395" t="s">
        <v>3416</v>
      </c>
      <c r="C3395" s="4" t="s">
        <v>17</v>
      </c>
      <c r="D3395" t="s">
        <v>18</v>
      </c>
      <c r="E3395" s="4">
        <v>168</v>
      </c>
      <c r="F3395" s="4">
        <v>11</v>
      </c>
      <c r="G3395" s="4">
        <v>142</v>
      </c>
      <c r="H3395" s="4">
        <v>83</v>
      </c>
      <c r="I3395" s="4">
        <v>217</v>
      </c>
      <c r="J3395" s="6">
        <v>1099.8</v>
      </c>
      <c r="K3395" s="4">
        <v>0.13800000000000001</v>
      </c>
      <c r="L3395" s="4" t="s">
        <v>27</v>
      </c>
      <c r="M3395" s="4">
        <f>Inventory[[#This Row],[Daily_Demand]]*Inventory[[#This Row],[Lead_Time_Days]]</f>
        <v>1848</v>
      </c>
      <c r="N3395" s="4">
        <f>MAX(0, Inventory[[#This Row],[Demand_Duration_Lead_time]]+Inventory[[#This Row],[Safety_Stock]]-Inventory[[#This Row],[Current_Inventory]])</f>
        <v>1789</v>
      </c>
      <c r="O33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95" s="8">
        <f>Inventory[[#This Row],[Current_Inventory]]*Inventory[[#This Row],[Unit_Cost]]</f>
        <v>156171.6</v>
      </c>
      <c r="Q3395" t="str">
        <f>IF(Inventory[[#This Row],[Stockout_Risk_Score]] &gt;= 0.8, "Critical",
   IF(Inventory[[#This Row],[Stockout_Risk_Score]] &gt;= 0.6, "High",
      IF(Inventory[[#This Row],[Stockout_Risk_Score]] &gt;= 0.3, "Medium", "Low")
   )
)</f>
        <v>Low</v>
      </c>
      <c r="R3395">
        <f>Inventory[[#This Row],[Lead_Time_Days]]*0.8</f>
        <v>8.8000000000000007</v>
      </c>
      <c r="S3395">
        <f>MAX(0,Inventory[[#This Row],[Daily_Demand]]*Inventory[[#This Row],[Adj_Lead_Time]]+Inventory[[#This Row],[Safety_Stock]]-Inventory[[#This Row],[Current_Inventory]])</f>
        <v>1419.4</v>
      </c>
    </row>
    <row r="3396" spans="1:19" x14ac:dyDescent="0.25">
      <c r="A3396">
        <v>3395</v>
      </c>
      <c r="B3396" t="s">
        <v>3417</v>
      </c>
      <c r="C3396" s="4" t="s">
        <v>26</v>
      </c>
      <c r="D3396" t="s">
        <v>22</v>
      </c>
      <c r="E3396" s="4">
        <v>74</v>
      </c>
      <c r="F3396" s="4">
        <v>2</v>
      </c>
      <c r="G3396" s="4">
        <v>396</v>
      </c>
      <c r="H3396" s="4">
        <v>59</v>
      </c>
      <c r="I3396" s="4">
        <v>397</v>
      </c>
      <c r="J3396" s="6">
        <v>1544.92</v>
      </c>
      <c r="K3396" s="4">
        <v>0.54300000000000004</v>
      </c>
      <c r="L3396" s="4" t="s">
        <v>27</v>
      </c>
      <c r="M3396" s="4">
        <f>Inventory[[#This Row],[Daily_Demand]]*Inventory[[#This Row],[Lead_Time_Days]]</f>
        <v>148</v>
      </c>
      <c r="N3396" s="4">
        <f>MAX(0, Inventory[[#This Row],[Demand_Duration_Lead_time]]+Inventory[[#This Row],[Safety_Stock]]-Inventory[[#This Row],[Current_Inventory]])</f>
        <v>0</v>
      </c>
      <c r="O33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96" s="8">
        <f>Inventory[[#This Row],[Current_Inventory]]*Inventory[[#This Row],[Unit_Cost]]</f>
        <v>611788.32000000007</v>
      </c>
      <c r="Q3396" t="str">
        <f>IF(Inventory[[#This Row],[Stockout_Risk_Score]] &gt;= 0.8, "Critical",
   IF(Inventory[[#This Row],[Stockout_Risk_Score]] &gt;= 0.6, "High",
      IF(Inventory[[#This Row],[Stockout_Risk_Score]] &gt;= 0.3, "Medium", "Low")
   )
)</f>
        <v>Medium</v>
      </c>
      <c r="R3396">
        <f>Inventory[[#This Row],[Lead_Time_Days]]*0.8</f>
        <v>1.6</v>
      </c>
      <c r="S3396">
        <f>MAX(0,Inventory[[#This Row],[Daily_Demand]]*Inventory[[#This Row],[Adj_Lead_Time]]+Inventory[[#This Row],[Safety_Stock]]-Inventory[[#This Row],[Current_Inventory]])</f>
        <v>0</v>
      </c>
    </row>
    <row r="3397" spans="1:19" x14ac:dyDescent="0.25">
      <c r="A3397">
        <v>3396</v>
      </c>
      <c r="B3397" t="s">
        <v>3418</v>
      </c>
      <c r="C3397" s="4" t="s">
        <v>17</v>
      </c>
      <c r="D3397" t="s">
        <v>14</v>
      </c>
      <c r="E3397" s="4">
        <v>141</v>
      </c>
      <c r="F3397" s="4">
        <v>12</v>
      </c>
      <c r="G3397" s="4">
        <v>162</v>
      </c>
      <c r="H3397" s="4">
        <v>19</v>
      </c>
      <c r="I3397" s="4">
        <v>76</v>
      </c>
      <c r="J3397" s="6">
        <v>1977.19</v>
      </c>
      <c r="K3397" s="4">
        <v>0.68400000000000005</v>
      </c>
      <c r="L3397" s="4" t="s">
        <v>19</v>
      </c>
      <c r="M3397" s="4">
        <f>Inventory[[#This Row],[Daily_Demand]]*Inventory[[#This Row],[Lead_Time_Days]]</f>
        <v>1692</v>
      </c>
      <c r="N3397" s="4">
        <f>MAX(0, Inventory[[#This Row],[Demand_Duration_Lead_time]]+Inventory[[#This Row],[Safety_Stock]]-Inventory[[#This Row],[Current_Inventory]])</f>
        <v>1549</v>
      </c>
      <c r="O33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97" s="8">
        <f>Inventory[[#This Row],[Current_Inventory]]*Inventory[[#This Row],[Unit_Cost]]</f>
        <v>320304.78000000003</v>
      </c>
      <c r="Q3397" t="str">
        <f>IF(Inventory[[#This Row],[Stockout_Risk_Score]] &gt;= 0.8, "Critical",
   IF(Inventory[[#This Row],[Stockout_Risk_Score]] &gt;= 0.6, "High",
      IF(Inventory[[#This Row],[Stockout_Risk_Score]] &gt;= 0.3, "Medium", "Low")
   )
)</f>
        <v>High</v>
      </c>
      <c r="R3397">
        <f>Inventory[[#This Row],[Lead_Time_Days]]*0.8</f>
        <v>9.6000000000000014</v>
      </c>
      <c r="S3397">
        <f>MAX(0,Inventory[[#This Row],[Daily_Demand]]*Inventory[[#This Row],[Adj_Lead_Time]]+Inventory[[#This Row],[Safety_Stock]]-Inventory[[#This Row],[Current_Inventory]])</f>
        <v>1210.6000000000001</v>
      </c>
    </row>
    <row r="3398" spans="1:19" x14ac:dyDescent="0.25">
      <c r="A3398">
        <v>3397</v>
      </c>
      <c r="B3398" t="s">
        <v>3419</v>
      </c>
      <c r="C3398" s="4" t="s">
        <v>17</v>
      </c>
      <c r="D3398" t="s">
        <v>22</v>
      </c>
      <c r="E3398" s="4">
        <v>25</v>
      </c>
      <c r="F3398" s="4">
        <v>6</v>
      </c>
      <c r="G3398" s="4">
        <v>177</v>
      </c>
      <c r="H3398" s="4">
        <v>112</v>
      </c>
      <c r="I3398" s="4">
        <v>345</v>
      </c>
      <c r="J3398" s="6">
        <v>1774.57</v>
      </c>
      <c r="K3398" s="4">
        <v>8.4000000000000005E-2</v>
      </c>
      <c r="L3398" s="4" t="s">
        <v>15</v>
      </c>
      <c r="M3398" s="4">
        <f>Inventory[[#This Row],[Daily_Demand]]*Inventory[[#This Row],[Lead_Time_Days]]</f>
        <v>150</v>
      </c>
      <c r="N3398" s="4">
        <f>MAX(0, Inventory[[#This Row],[Demand_Duration_Lead_time]]+Inventory[[#This Row],[Safety_Stock]]-Inventory[[#This Row],[Current_Inventory]])</f>
        <v>85</v>
      </c>
      <c r="O33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398" s="8">
        <f>Inventory[[#This Row],[Current_Inventory]]*Inventory[[#This Row],[Unit_Cost]]</f>
        <v>314098.89</v>
      </c>
      <c r="Q3398" t="str">
        <f>IF(Inventory[[#This Row],[Stockout_Risk_Score]] &gt;= 0.8, "Critical",
   IF(Inventory[[#This Row],[Stockout_Risk_Score]] &gt;= 0.6, "High",
      IF(Inventory[[#This Row],[Stockout_Risk_Score]] &gt;= 0.3, "Medium", "Low")
   )
)</f>
        <v>Low</v>
      </c>
      <c r="R3398">
        <f>Inventory[[#This Row],[Lead_Time_Days]]*0.8</f>
        <v>4.8000000000000007</v>
      </c>
      <c r="S3398">
        <f>MAX(0,Inventory[[#This Row],[Daily_Demand]]*Inventory[[#This Row],[Adj_Lead_Time]]+Inventory[[#This Row],[Safety_Stock]]-Inventory[[#This Row],[Current_Inventory]])</f>
        <v>55</v>
      </c>
    </row>
    <row r="3399" spans="1:19" x14ac:dyDescent="0.25">
      <c r="A3399">
        <v>3398</v>
      </c>
      <c r="B3399" t="s">
        <v>3420</v>
      </c>
      <c r="C3399" s="4" t="s">
        <v>26</v>
      </c>
      <c r="D3399" t="s">
        <v>14</v>
      </c>
      <c r="E3399" s="4">
        <v>68</v>
      </c>
      <c r="F3399" s="4">
        <v>10</v>
      </c>
      <c r="G3399" s="4">
        <v>449</v>
      </c>
      <c r="H3399" s="4">
        <v>113</v>
      </c>
      <c r="I3399" s="4">
        <v>50</v>
      </c>
      <c r="J3399" s="6">
        <v>1735.48</v>
      </c>
      <c r="K3399" s="4">
        <v>0.93</v>
      </c>
      <c r="L3399" s="4" t="s">
        <v>27</v>
      </c>
      <c r="M3399" s="4">
        <f>Inventory[[#This Row],[Daily_Demand]]*Inventory[[#This Row],[Lead_Time_Days]]</f>
        <v>680</v>
      </c>
      <c r="N3399" s="4">
        <f>MAX(0, Inventory[[#This Row],[Demand_Duration_Lead_time]]+Inventory[[#This Row],[Safety_Stock]]-Inventory[[#This Row],[Current_Inventory]])</f>
        <v>344</v>
      </c>
      <c r="O33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399" s="8">
        <f>Inventory[[#This Row],[Current_Inventory]]*Inventory[[#This Row],[Unit_Cost]]</f>
        <v>779230.52</v>
      </c>
      <c r="Q3399" t="str">
        <f>IF(Inventory[[#This Row],[Stockout_Risk_Score]] &gt;= 0.8, "Critical",
   IF(Inventory[[#This Row],[Stockout_Risk_Score]] &gt;= 0.6, "High",
      IF(Inventory[[#This Row],[Stockout_Risk_Score]] &gt;= 0.3, "Medium", "Low")
   )
)</f>
        <v>Critical</v>
      </c>
      <c r="R3399">
        <f>Inventory[[#This Row],[Lead_Time_Days]]*0.8</f>
        <v>8</v>
      </c>
      <c r="S3399">
        <f>MAX(0,Inventory[[#This Row],[Daily_Demand]]*Inventory[[#This Row],[Adj_Lead_Time]]+Inventory[[#This Row],[Safety_Stock]]-Inventory[[#This Row],[Current_Inventory]])</f>
        <v>208</v>
      </c>
    </row>
    <row r="3400" spans="1:19" x14ac:dyDescent="0.25">
      <c r="A3400">
        <v>3399</v>
      </c>
      <c r="B3400" t="s">
        <v>3421</v>
      </c>
      <c r="C3400" s="4" t="s">
        <v>41</v>
      </c>
      <c r="D3400" t="s">
        <v>18</v>
      </c>
      <c r="E3400" s="4">
        <v>80</v>
      </c>
      <c r="F3400" s="4">
        <v>12</v>
      </c>
      <c r="G3400" s="4">
        <v>467</v>
      </c>
      <c r="H3400" s="4">
        <v>299</v>
      </c>
      <c r="I3400" s="4">
        <v>223</v>
      </c>
      <c r="J3400" s="6">
        <v>532.54999999999995</v>
      </c>
      <c r="K3400" s="4">
        <v>0.52</v>
      </c>
      <c r="L3400" s="4" t="s">
        <v>19</v>
      </c>
      <c r="M3400" s="4">
        <f>Inventory[[#This Row],[Daily_Demand]]*Inventory[[#This Row],[Lead_Time_Days]]</f>
        <v>960</v>
      </c>
      <c r="N3400" s="4">
        <f>MAX(0, Inventory[[#This Row],[Demand_Duration_Lead_time]]+Inventory[[#This Row],[Safety_Stock]]-Inventory[[#This Row],[Current_Inventory]])</f>
        <v>792</v>
      </c>
      <c r="O34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00" s="8">
        <f>Inventory[[#This Row],[Current_Inventory]]*Inventory[[#This Row],[Unit_Cost]]</f>
        <v>248700.84999999998</v>
      </c>
      <c r="Q3400" t="str">
        <f>IF(Inventory[[#This Row],[Stockout_Risk_Score]] &gt;= 0.8, "Critical",
   IF(Inventory[[#This Row],[Stockout_Risk_Score]] &gt;= 0.6, "High",
      IF(Inventory[[#This Row],[Stockout_Risk_Score]] &gt;= 0.3, "Medium", "Low")
   )
)</f>
        <v>Medium</v>
      </c>
      <c r="R3400">
        <f>Inventory[[#This Row],[Lead_Time_Days]]*0.8</f>
        <v>9.6000000000000014</v>
      </c>
      <c r="S3400">
        <f>MAX(0,Inventory[[#This Row],[Daily_Demand]]*Inventory[[#This Row],[Adj_Lead_Time]]+Inventory[[#This Row],[Safety_Stock]]-Inventory[[#This Row],[Current_Inventory]])</f>
        <v>600</v>
      </c>
    </row>
    <row r="3401" spans="1:19" x14ac:dyDescent="0.25">
      <c r="A3401">
        <v>3400</v>
      </c>
      <c r="B3401" t="s">
        <v>3422</v>
      </c>
      <c r="C3401" s="4" t="s">
        <v>13</v>
      </c>
      <c r="D3401" t="s">
        <v>14</v>
      </c>
      <c r="E3401" s="4">
        <v>65</v>
      </c>
      <c r="F3401" s="4">
        <v>10</v>
      </c>
      <c r="G3401" s="4">
        <v>429</v>
      </c>
      <c r="H3401" s="4">
        <v>289</v>
      </c>
      <c r="I3401" s="4">
        <v>216</v>
      </c>
      <c r="J3401" s="6">
        <v>1684.07</v>
      </c>
      <c r="K3401" s="4">
        <v>0.64500000000000002</v>
      </c>
      <c r="L3401" s="4" t="s">
        <v>27</v>
      </c>
      <c r="M3401" s="4">
        <f>Inventory[[#This Row],[Daily_Demand]]*Inventory[[#This Row],[Lead_Time_Days]]</f>
        <v>650</v>
      </c>
      <c r="N3401" s="4">
        <f>MAX(0, Inventory[[#This Row],[Demand_Duration_Lead_time]]+Inventory[[#This Row],[Safety_Stock]]-Inventory[[#This Row],[Current_Inventory]])</f>
        <v>510</v>
      </c>
      <c r="O34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01" s="8">
        <f>Inventory[[#This Row],[Current_Inventory]]*Inventory[[#This Row],[Unit_Cost]]</f>
        <v>722466.03</v>
      </c>
      <c r="Q3401" t="str">
        <f>IF(Inventory[[#This Row],[Stockout_Risk_Score]] &gt;= 0.8, "Critical",
   IF(Inventory[[#This Row],[Stockout_Risk_Score]] &gt;= 0.6, "High",
      IF(Inventory[[#This Row],[Stockout_Risk_Score]] &gt;= 0.3, "Medium", "Low")
   )
)</f>
        <v>High</v>
      </c>
      <c r="R3401">
        <f>Inventory[[#This Row],[Lead_Time_Days]]*0.8</f>
        <v>8</v>
      </c>
      <c r="S3401">
        <f>MAX(0,Inventory[[#This Row],[Daily_Demand]]*Inventory[[#This Row],[Adj_Lead_Time]]+Inventory[[#This Row],[Safety_Stock]]-Inventory[[#This Row],[Current_Inventory]])</f>
        <v>380</v>
      </c>
    </row>
    <row r="3402" spans="1:19" x14ac:dyDescent="0.25">
      <c r="A3402">
        <v>3401</v>
      </c>
      <c r="B3402" t="s">
        <v>3423</v>
      </c>
      <c r="C3402" s="4" t="s">
        <v>26</v>
      </c>
      <c r="D3402" t="s">
        <v>14</v>
      </c>
      <c r="E3402" s="4">
        <v>99</v>
      </c>
      <c r="F3402" s="4">
        <v>14</v>
      </c>
      <c r="G3402" s="4">
        <v>390</v>
      </c>
      <c r="H3402" s="4">
        <v>151</v>
      </c>
      <c r="I3402" s="4">
        <v>67</v>
      </c>
      <c r="J3402" s="6">
        <v>380.1</v>
      </c>
      <c r="K3402" s="4">
        <v>0.17799999999999999</v>
      </c>
      <c r="L3402" s="4" t="s">
        <v>27</v>
      </c>
      <c r="M3402" s="4">
        <f>Inventory[[#This Row],[Daily_Demand]]*Inventory[[#This Row],[Lead_Time_Days]]</f>
        <v>1386</v>
      </c>
      <c r="N3402" s="4">
        <f>MAX(0, Inventory[[#This Row],[Demand_Duration_Lead_time]]+Inventory[[#This Row],[Safety_Stock]]-Inventory[[#This Row],[Current_Inventory]])</f>
        <v>1147</v>
      </c>
      <c r="O34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02" s="8">
        <f>Inventory[[#This Row],[Current_Inventory]]*Inventory[[#This Row],[Unit_Cost]]</f>
        <v>148239</v>
      </c>
      <c r="Q3402" t="str">
        <f>IF(Inventory[[#This Row],[Stockout_Risk_Score]] &gt;= 0.8, "Critical",
   IF(Inventory[[#This Row],[Stockout_Risk_Score]] &gt;= 0.6, "High",
      IF(Inventory[[#This Row],[Stockout_Risk_Score]] &gt;= 0.3, "Medium", "Low")
   )
)</f>
        <v>Low</v>
      </c>
      <c r="R3402">
        <f>Inventory[[#This Row],[Lead_Time_Days]]*0.8</f>
        <v>11.200000000000001</v>
      </c>
      <c r="S3402">
        <f>MAX(0,Inventory[[#This Row],[Daily_Demand]]*Inventory[[#This Row],[Adj_Lead_Time]]+Inventory[[#This Row],[Safety_Stock]]-Inventory[[#This Row],[Current_Inventory]])</f>
        <v>869.80000000000018</v>
      </c>
    </row>
    <row r="3403" spans="1:19" x14ac:dyDescent="0.25">
      <c r="A3403">
        <v>3402</v>
      </c>
      <c r="B3403" t="s">
        <v>3424</v>
      </c>
      <c r="C3403" s="4" t="s">
        <v>21</v>
      </c>
      <c r="D3403" t="s">
        <v>14</v>
      </c>
      <c r="E3403" s="4">
        <v>44</v>
      </c>
      <c r="F3403" s="4">
        <v>13</v>
      </c>
      <c r="G3403" s="4">
        <v>128</v>
      </c>
      <c r="H3403" s="4">
        <v>179</v>
      </c>
      <c r="I3403" s="4">
        <v>140</v>
      </c>
      <c r="J3403" s="6">
        <v>436.31</v>
      </c>
      <c r="K3403" s="4">
        <v>0.26400000000000001</v>
      </c>
      <c r="L3403" s="4" t="s">
        <v>15</v>
      </c>
      <c r="M3403" s="4">
        <f>Inventory[[#This Row],[Daily_Demand]]*Inventory[[#This Row],[Lead_Time_Days]]</f>
        <v>572</v>
      </c>
      <c r="N3403" s="4">
        <f>MAX(0, Inventory[[#This Row],[Demand_Duration_Lead_time]]+Inventory[[#This Row],[Safety_Stock]]-Inventory[[#This Row],[Current_Inventory]])</f>
        <v>623</v>
      </c>
      <c r="O34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03" s="8">
        <f>Inventory[[#This Row],[Current_Inventory]]*Inventory[[#This Row],[Unit_Cost]]</f>
        <v>55847.68</v>
      </c>
      <c r="Q3403" t="str">
        <f>IF(Inventory[[#This Row],[Stockout_Risk_Score]] &gt;= 0.8, "Critical",
   IF(Inventory[[#This Row],[Stockout_Risk_Score]] &gt;= 0.6, "High",
      IF(Inventory[[#This Row],[Stockout_Risk_Score]] &gt;= 0.3, "Medium", "Low")
   )
)</f>
        <v>Low</v>
      </c>
      <c r="R3403">
        <f>Inventory[[#This Row],[Lead_Time_Days]]*0.8</f>
        <v>10.4</v>
      </c>
      <c r="S3403">
        <f>MAX(0,Inventory[[#This Row],[Daily_Demand]]*Inventory[[#This Row],[Adj_Lead_Time]]+Inventory[[#This Row],[Safety_Stock]]-Inventory[[#This Row],[Current_Inventory]])</f>
        <v>508.6</v>
      </c>
    </row>
    <row r="3404" spans="1:19" x14ac:dyDescent="0.25">
      <c r="A3404">
        <v>3403</v>
      </c>
      <c r="B3404" t="s">
        <v>3425</v>
      </c>
      <c r="C3404" s="4" t="s">
        <v>41</v>
      </c>
      <c r="D3404" t="s">
        <v>22</v>
      </c>
      <c r="E3404" s="4">
        <v>188</v>
      </c>
      <c r="F3404" s="4">
        <v>5</v>
      </c>
      <c r="G3404" s="4">
        <v>726</v>
      </c>
      <c r="H3404" s="4">
        <v>22</v>
      </c>
      <c r="I3404" s="4">
        <v>352</v>
      </c>
      <c r="J3404" s="6">
        <v>264.73</v>
      </c>
      <c r="K3404" s="4">
        <v>0.121</v>
      </c>
      <c r="L3404" s="4" t="s">
        <v>19</v>
      </c>
      <c r="M3404" s="4">
        <f>Inventory[[#This Row],[Daily_Demand]]*Inventory[[#This Row],[Lead_Time_Days]]</f>
        <v>940</v>
      </c>
      <c r="N3404" s="4">
        <f>MAX(0, Inventory[[#This Row],[Demand_Duration_Lead_time]]+Inventory[[#This Row],[Safety_Stock]]-Inventory[[#This Row],[Current_Inventory]])</f>
        <v>236</v>
      </c>
      <c r="O34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04" s="8">
        <f>Inventory[[#This Row],[Current_Inventory]]*Inventory[[#This Row],[Unit_Cost]]</f>
        <v>192193.98</v>
      </c>
      <c r="Q3404" t="str">
        <f>IF(Inventory[[#This Row],[Stockout_Risk_Score]] &gt;= 0.8, "Critical",
   IF(Inventory[[#This Row],[Stockout_Risk_Score]] &gt;= 0.6, "High",
      IF(Inventory[[#This Row],[Stockout_Risk_Score]] &gt;= 0.3, "Medium", "Low")
   )
)</f>
        <v>Low</v>
      </c>
      <c r="R3404">
        <f>Inventory[[#This Row],[Lead_Time_Days]]*0.8</f>
        <v>4</v>
      </c>
      <c r="S3404">
        <f>MAX(0,Inventory[[#This Row],[Daily_Demand]]*Inventory[[#This Row],[Adj_Lead_Time]]+Inventory[[#This Row],[Safety_Stock]]-Inventory[[#This Row],[Current_Inventory]])</f>
        <v>48</v>
      </c>
    </row>
    <row r="3405" spans="1:19" x14ac:dyDescent="0.25">
      <c r="A3405">
        <v>3404</v>
      </c>
      <c r="B3405" t="s">
        <v>3426</v>
      </c>
      <c r="C3405" s="4" t="s">
        <v>21</v>
      </c>
      <c r="D3405" t="s">
        <v>14</v>
      </c>
      <c r="E3405" s="4">
        <v>8</v>
      </c>
      <c r="F3405" s="4">
        <v>8</v>
      </c>
      <c r="G3405" s="4">
        <v>55</v>
      </c>
      <c r="H3405" s="4">
        <v>166</v>
      </c>
      <c r="I3405" s="4">
        <v>251</v>
      </c>
      <c r="J3405" s="6">
        <v>1722.31</v>
      </c>
      <c r="K3405" s="4">
        <v>0.26400000000000001</v>
      </c>
      <c r="L3405" s="4" t="s">
        <v>19</v>
      </c>
      <c r="M3405" s="4">
        <f>Inventory[[#This Row],[Daily_Demand]]*Inventory[[#This Row],[Lead_Time_Days]]</f>
        <v>64</v>
      </c>
      <c r="N3405" s="4">
        <f>MAX(0, Inventory[[#This Row],[Demand_Duration_Lead_time]]+Inventory[[#This Row],[Safety_Stock]]-Inventory[[#This Row],[Current_Inventory]])</f>
        <v>175</v>
      </c>
      <c r="O34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05" s="8">
        <f>Inventory[[#This Row],[Current_Inventory]]*Inventory[[#This Row],[Unit_Cost]]</f>
        <v>94727.05</v>
      </c>
      <c r="Q3405" t="str">
        <f>IF(Inventory[[#This Row],[Stockout_Risk_Score]] &gt;= 0.8, "Critical",
   IF(Inventory[[#This Row],[Stockout_Risk_Score]] &gt;= 0.6, "High",
      IF(Inventory[[#This Row],[Stockout_Risk_Score]] &gt;= 0.3, "Medium", "Low")
   )
)</f>
        <v>Low</v>
      </c>
      <c r="R3405">
        <f>Inventory[[#This Row],[Lead_Time_Days]]*0.8</f>
        <v>6.4</v>
      </c>
      <c r="S3405">
        <f>MAX(0,Inventory[[#This Row],[Daily_Demand]]*Inventory[[#This Row],[Adj_Lead_Time]]+Inventory[[#This Row],[Safety_Stock]]-Inventory[[#This Row],[Current_Inventory]])</f>
        <v>162.19999999999999</v>
      </c>
    </row>
    <row r="3406" spans="1:19" x14ac:dyDescent="0.25">
      <c r="A3406">
        <v>3405</v>
      </c>
      <c r="B3406" t="s">
        <v>3427</v>
      </c>
      <c r="C3406" s="4" t="s">
        <v>41</v>
      </c>
      <c r="D3406" t="s">
        <v>14</v>
      </c>
      <c r="E3406" s="4">
        <v>35</v>
      </c>
      <c r="F3406" s="4">
        <v>12</v>
      </c>
      <c r="G3406" s="4">
        <v>109</v>
      </c>
      <c r="H3406" s="4">
        <v>183</v>
      </c>
      <c r="I3406" s="4">
        <v>70</v>
      </c>
      <c r="J3406" s="6">
        <v>261.10000000000002</v>
      </c>
      <c r="K3406" s="4">
        <v>0.49199999999999999</v>
      </c>
      <c r="L3406" s="4" t="s">
        <v>27</v>
      </c>
      <c r="M3406" s="4">
        <f>Inventory[[#This Row],[Daily_Demand]]*Inventory[[#This Row],[Lead_Time_Days]]</f>
        <v>420</v>
      </c>
      <c r="N3406" s="4">
        <f>MAX(0, Inventory[[#This Row],[Demand_Duration_Lead_time]]+Inventory[[#This Row],[Safety_Stock]]-Inventory[[#This Row],[Current_Inventory]])</f>
        <v>494</v>
      </c>
      <c r="O34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06" s="8">
        <f>Inventory[[#This Row],[Current_Inventory]]*Inventory[[#This Row],[Unit_Cost]]</f>
        <v>28459.9</v>
      </c>
      <c r="Q3406" t="str">
        <f>IF(Inventory[[#This Row],[Stockout_Risk_Score]] &gt;= 0.8, "Critical",
   IF(Inventory[[#This Row],[Stockout_Risk_Score]] &gt;= 0.6, "High",
      IF(Inventory[[#This Row],[Stockout_Risk_Score]] &gt;= 0.3, "Medium", "Low")
   )
)</f>
        <v>Medium</v>
      </c>
      <c r="R3406">
        <f>Inventory[[#This Row],[Lead_Time_Days]]*0.8</f>
        <v>9.6000000000000014</v>
      </c>
      <c r="S3406">
        <f>MAX(0,Inventory[[#This Row],[Daily_Demand]]*Inventory[[#This Row],[Adj_Lead_Time]]+Inventory[[#This Row],[Safety_Stock]]-Inventory[[#This Row],[Current_Inventory]])</f>
        <v>410</v>
      </c>
    </row>
    <row r="3407" spans="1:19" x14ac:dyDescent="0.25">
      <c r="A3407">
        <v>3406</v>
      </c>
      <c r="B3407" t="s">
        <v>3428</v>
      </c>
      <c r="C3407" s="4" t="s">
        <v>13</v>
      </c>
      <c r="D3407" t="s">
        <v>14</v>
      </c>
      <c r="E3407" s="4">
        <v>159</v>
      </c>
      <c r="F3407" s="4">
        <v>8</v>
      </c>
      <c r="G3407" s="4">
        <v>434</v>
      </c>
      <c r="H3407" s="4">
        <v>171</v>
      </c>
      <c r="I3407" s="4">
        <v>205</v>
      </c>
      <c r="J3407" s="6">
        <v>319.32</v>
      </c>
      <c r="K3407" s="4">
        <v>0.83399999999999996</v>
      </c>
      <c r="L3407" s="4" t="s">
        <v>15</v>
      </c>
      <c r="M3407" s="4">
        <f>Inventory[[#This Row],[Daily_Demand]]*Inventory[[#This Row],[Lead_Time_Days]]</f>
        <v>1272</v>
      </c>
      <c r="N3407" s="4">
        <f>MAX(0, Inventory[[#This Row],[Demand_Duration_Lead_time]]+Inventory[[#This Row],[Safety_Stock]]-Inventory[[#This Row],[Current_Inventory]])</f>
        <v>1009</v>
      </c>
      <c r="O34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07" s="8">
        <f>Inventory[[#This Row],[Current_Inventory]]*Inventory[[#This Row],[Unit_Cost]]</f>
        <v>138584.88</v>
      </c>
      <c r="Q3407" t="str">
        <f>IF(Inventory[[#This Row],[Stockout_Risk_Score]] &gt;= 0.8, "Critical",
   IF(Inventory[[#This Row],[Stockout_Risk_Score]] &gt;= 0.6, "High",
      IF(Inventory[[#This Row],[Stockout_Risk_Score]] &gt;= 0.3, "Medium", "Low")
   )
)</f>
        <v>Critical</v>
      </c>
      <c r="R3407">
        <f>Inventory[[#This Row],[Lead_Time_Days]]*0.8</f>
        <v>6.4</v>
      </c>
      <c r="S3407">
        <f>MAX(0,Inventory[[#This Row],[Daily_Demand]]*Inventory[[#This Row],[Adj_Lead_Time]]+Inventory[[#This Row],[Safety_Stock]]-Inventory[[#This Row],[Current_Inventory]])</f>
        <v>754.59999999999991</v>
      </c>
    </row>
    <row r="3408" spans="1:19" x14ac:dyDescent="0.25">
      <c r="A3408">
        <v>3407</v>
      </c>
      <c r="B3408" t="s">
        <v>3429</v>
      </c>
      <c r="C3408" s="4" t="s">
        <v>13</v>
      </c>
      <c r="D3408" t="s">
        <v>22</v>
      </c>
      <c r="E3408" s="4">
        <v>190</v>
      </c>
      <c r="F3408" s="4">
        <v>5</v>
      </c>
      <c r="G3408" s="4">
        <v>315</v>
      </c>
      <c r="H3408" s="4">
        <v>141</v>
      </c>
      <c r="I3408" s="4">
        <v>63</v>
      </c>
      <c r="J3408" s="6">
        <v>529.48</v>
      </c>
      <c r="K3408" s="4">
        <v>0.53400000000000003</v>
      </c>
      <c r="L3408" s="4" t="s">
        <v>15</v>
      </c>
      <c r="M3408" s="4">
        <f>Inventory[[#This Row],[Daily_Demand]]*Inventory[[#This Row],[Lead_Time_Days]]</f>
        <v>950</v>
      </c>
      <c r="N3408" s="4">
        <f>MAX(0, Inventory[[#This Row],[Demand_Duration_Lead_time]]+Inventory[[#This Row],[Safety_Stock]]-Inventory[[#This Row],[Current_Inventory]])</f>
        <v>776</v>
      </c>
      <c r="O34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08" s="8">
        <f>Inventory[[#This Row],[Current_Inventory]]*Inventory[[#This Row],[Unit_Cost]]</f>
        <v>166786.20000000001</v>
      </c>
      <c r="Q3408" t="str">
        <f>IF(Inventory[[#This Row],[Stockout_Risk_Score]] &gt;= 0.8, "Critical",
   IF(Inventory[[#This Row],[Stockout_Risk_Score]] &gt;= 0.6, "High",
      IF(Inventory[[#This Row],[Stockout_Risk_Score]] &gt;= 0.3, "Medium", "Low")
   )
)</f>
        <v>Medium</v>
      </c>
      <c r="R3408">
        <f>Inventory[[#This Row],[Lead_Time_Days]]*0.8</f>
        <v>4</v>
      </c>
      <c r="S3408">
        <f>MAX(0,Inventory[[#This Row],[Daily_Demand]]*Inventory[[#This Row],[Adj_Lead_Time]]+Inventory[[#This Row],[Safety_Stock]]-Inventory[[#This Row],[Current_Inventory]])</f>
        <v>586</v>
      </c>
    </row>
    <row r="3409" spans="1:19" x14ac:dyDescent="0.25">
      <c r="A3409">
        <v>3408</v>
      </c>
      <c r="B3409" t="s">
        <v>3430</v>
      </c>
      <c r="C3409" s="4" t="s">
        <v>17</v>
      </c>
      <c r="D3409" t="s">
        <v>22</v>
      </c>
      <c r="E3409" s="4">
        <v>157</v>
      </c>
      <c r="F3409" s="4">
        <v>6</v>
      </c>
      <c r="G3409" s="4">
        <v>732</v>
      </c>
      <c r="H3409" s="4">
        <v>37</v>
      </c>
      <c r="I3409" s="4">
        <v>69</v>
      </c>
      <c r="J3409" s="6">
        <v>1166.69</v>
      </c>
      <c r="K3409" s="4">
        <v>0.24399999999999999</v>
      </c>
      <c r="L3409" s="4" t="s">
        <v>15</v>
      </c>
      <c r="M3409" s="4">
        <f>Inventory[[#This Row],[Daily_Demand]]*Inventory[[#This Row],[Lead_Time_Days]]</f>
        <v>942</v>
      </c>
      <c r="N3409" s="4">
        <f>MAX(0, Inventory[[#This Row],[Demand_Duration_Lead_time]]+Inventory[[#This Row],[Safety_Stock]]-Inventory[[#This Row],[Current_Inventory]])</f>
        <v>247</v>
      </c>
      <c r="O34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09" s="8">
        <f>Inventory[[#This Row],[Current_Inventory]]*Inventory[[#This Row],[Unit_Cost]]</f>
        <v>854017.08000000007</v>
      </c>
      <c r="Q3409" t="str">
        <f>IF(Inventory[[#This Row],[Stockout_Risk_Score]] &gt;= 0.8, "Critical",
   IF(Inventory[[#This Row],[Stockout_Risk_Score]] &gt;= 0.6, "High",
      IF(Inventory[[#This Row],[Stockout_Risk_Score]] &gt;= 0.3, "Medium", "Low")
   )
)</f>
        <v>Low</v>
      </c>
      <c r="R3409">
        <f>Inventory[[#This Row],[Lead_Time_Days]]*0.8</f>
        <v>4.8000000000000007</v>
      </c>
      <c r="S3409">
        <f>MAX(0,Inventory[[#This Row],[Daily_Demand]]*Inventory[[#This Row],[Adj_Lead_Time]]+Inventory[[#This Row],[Safety_Stock]]-Inventory[[#This Row],[Current_Inventory]])</f>
        <v>58.600000000000136</v>
      </c>
    </row>
    <row r="3410" spans="1:19" x14ac:dyDescent="0.25">
      <c r="A3410">
        <v>3409</v>
      </c>
      <c r="B3410" t="s">
        <v>3431</v>
      </c>
      <c r="C3410" s="4" t="s">
        <v>21</v>
      </c>
      <c r="D3410" t="s">
        <v>22</v>
      </c>
      <c r="E3410" s="4">
        <v>73</v>
      </c>
      <c r="F3410" s="4">
        <v>12</v>
      </c>
      <c r="G3410" s="4">
        <v>65</v>
      </c>
      <c r="H3410" s="4">
        <v>92</v>
      </c>
      <c r="I3410" s="4">
        <v>293</v>
      </c>
      <c r="J3410" s="6">
        <v>1766.35</v>
      </c>
      <c r="K3410" s="4">
        <v>4.4999999999999998E-2</v>
      </c>
      <c r="L3410" s="4" t="s">
        <v>19</v>
      </c>
      <c r="M3410" s="4">
        <f>Inventory[[#This Row],[Daily_Demand]]*Inventory[[#This Row],[Lead_Time_Days]]</f>
        <v>876</v>
      </c>
      <c r="N3410" s="4">
        <f>MAX(0, Inventory[[#This Row],[Demand_Duration_Lead_time]]+Inventory[[#This Row],[Safety_Stock]]-Inventory[[#This Row],[Current_Inventory]])</f>
        <v>903</v>
      </c>
      <c r="O34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10" s="8">
        <f>Inventory[[#This Row],[Current_Inventory]]*Inventory[[#This Row],[Unit_Cost]]</f>
        <v>114812.75</v>
      </c>
      <c r="Q3410" t="str">
        <f>IF(Inventory[[#This Row],[Stockout_Risk_Score]] &gt;= 0.8, "Critical",
   IF(Inventory[[#This Row],[Stockout_Risk_Score]] &gt;= 0.6, "High",
      IF(Inventory[[#This Row],[Stockout_Risk_Score]] &gt;= 0.3, "Medium", "Low")
   )
)</f>
        <v>Low</v>
      </c>
      <c r="R3410">
        <f>Inventory[[#This Row],[Lead_Time_Days]]*0.8</f>
        <v>9.6000000000000014</v>
      </c>
      <c r="S3410">
        <f>MAX(0,Inventory[[#This Row],[Daily_Demand]]*Inventory[[#This Row],[Adj_Lead_Time]]+Inventory[[#This Row],[Safety_Stock]]-Inventory[[#This Row],[Current_Inventory]])</f>
        <v>727.80000000000007</v>
      </c>
    </row>
    <row r="3411" spans="1:19" x14ac:dyDescent="0.25">
      <c r="A3411">
        <v>3410</v>
      </c>
      <c r="B3411" t="s">
        <v>3432</v>
      </c>
      <c r="C3411" s="4" t="s">
        <v>41</v>
      </c>
      <c r="D3411" t="s">
        <v>14</v>
      </c>
      <c r="E3411" s="4">
        <v>74</v>
      </c>
      <c r="F3411" s="4">
        <v>10</v>
      </c>
      <c r="G3411" s="4">
        <v>507</v>
      </c>
      <c r="H3411" s="4">
        <v>278</v>
      </c>
      <c r="I3411" s="4">
        <v>222</v>
      </c>
      <c r="J3411" s="6">
        <v>865.54</v>
      </c>
      <c r="K3411" s="4">
        <v>0.622</v>
      </c>
      <c r="L3411" s="4" t="s">
        <v>19</v>
      </c>
      <c r="M3411" s="4">
        <f>Inventory[[#This Row],[Daily_Demand]]*Inventory[[#This Row],[Lead_Time_Days]]</f>
        <v>740</v>
      </c>
      <c r="N3411" s="4">
        <f>MAX(0, Inventory[[#This Row],[Demand_Duration_Lead_time]]+Inventory[[#This Row],[Safety_Stock]]-Inventory[[#This Row],[Current_Inventory]])</f>
        <v>511</v>
      </c>
      <c r="O34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11" s="8">
        <f>Inventory[[#This Row],[Current_Inventory]]*Inventory[[#This Row],[Unit_Cost]]</f>
        <v>438828.77999999997</v>
      </c>
      <c r="Q3411" t="str">
        <f>IF(Inventory[[#This Row],[Stockout_Risk_Score]] &gt;= 0.8, "Critical",
   IF(Inventory[[#This Row],[Stockout_Risk_Score]] &gt;= 0.6, "High",
      IF(Inventory[[#This Row],[Stockout_Risk_Score]] &gt;= 0.3, "Medium", "Low")
   )
)</f>
        <v>High</v>
      </c>
      <c r="R3411">
        <f>Inventory[[#This Row],[Lead_Time_Days]]*0.8</f>
        <v>8</v>
      </c>
      <c r="S3411">
        <f>MAX(0,Inventory[[#This Row],[Daily_Demand]]*Inventory[[#This Row],[Adj_Lead_Time]]+Inventory[[#This Row],[Safety_Stock]]-Inventory[[#This Row],[Current_Inventory]])</f>
        <v>363</v>
      </c>
    </row>
    <row r="3412" spans="1:19" x14ac:dyDescent="0.25">
      <c r="A3412">
        <v>3411</v>
      </c>
      <c r="B3412" t="s">
        <v>3433</v>
      </c>
      <c r="C3412" s="4" t="s">
        <v>13</v>
      </c>
      <c r="D3412" t="s">
        <v>18</v>
      </c>
      <c r="E3412" s="4">
        <v>9</v>
      </c>
      <c r="F3412" s="4">
        <v>8</v>
      </c>
      <c r="G3412" s="4">
        <v>638</v>
      </c>
      <c r="H3412" s="4">
        <v>260</v>
      </c>
      <c r="I3412" s="4">
        <v>171</v>
      </c>
      <c r="J3412" s="6">
        <v>1115.26</v>
      </c>
      <c r="K3412" s="4">
        <v>0.42</v>
      </c>
      <c r="L3412" s="4" t="s">
        <v>27</v>
      </c>
      <c r="M3412" s="4">
        <f>Inventory[[#This Row],[Daily_Demand]]*Inventory[[#This Row],[Lead_Time_Days]]</f>
        <v>72</v>
      </c>
      <c r="N3412" s="4">
        <f>MAX(0, Inventory[[#This Row],[Demand_Duration_Lead_time]]+Inventory[[#This Row],[Safety_Stock]]-Inventory[[#This Row],[Current_Inventory]])</f>
        <v>0</v>
      </c>
      <c r="O34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12" s="8">
        <f>Inventory[[#This Row],[Current_Inventory]]*Inventory[[#This Row],[Unit_Cost]]</f>
        <v>711535.88</v>
      </c>
      <c r="Q3412" t="str">
        <f>IF(Inventory[[#This Row],[Stockout_Risk_Score]] &gt;= 0.8, "Critical",
   IF(Inventory[[#This Row],[Stockout_Risk_Score]] &gt;= 0.6, "High",
      IF(Inventory[[#This Row],[Stockout_Risk_Score]] &gt;= 0.3, "Medium", "Low")
   )
)</f>
        <v>Medium</v>
      </c>
      <c r="R3412">
        <f>Inventory[[#This Row],[Lead_Time_Days]]*0.8</f>
        <v>6.4</v>
      </c>
      <c r="S3412">
        <f>MAX(0,Inventory[[#This Row],[Daily_Demand]]*Inventory[[#This Row],[Adj_Lead_Time]]+Inventory[[#This Row],[Safety_Stock]]-Inventory[[#This Row],[Current_Inventory]])</f>
        <v>0</v>
      </c>
    </row>
    <row r="3413" spans="1:19" x14ac:dyDescent="0.25">
      <c r="A3413">
        <v>3412</v>
      </c>
      <c r="B3413" t="s">
        <v>3434</v>
      </c>
      <c r="C3413" s="4" t="s">
        <v>26</v>
      </c>
      <c r="D3413" t="s">
        <v>18</v>
      </c>
      <c r="E3413" s="4">
        <v>119</v>
      </c>
      <c r="F3413" s="4">
        <v>8</v>
      </c>
      <c r="G3413" s="4">
        <v>189</v>
      </c>
      <c r="H3413" s="4">
        <v>115</v>
      </c>
      <c r="I3413" s="4">
        <v>233</v>
      </c>
      <c r="J3413" s="6">
        <v>374.65</v>
      </c>
      <c r="K3413" s="4">
        <v>0.98399999999999999</v>
      </c>
      <c r="L3413" s="4" t="s">
        <v>15</v>
      </c>
      <c r="M3413" s="4">
        <f>Inventory[[#This Row],[Daily_Demand]]*Inventory[[#This Row],[Lead_Time_Days]]</f>
        <v>952</v>
      </c>
      <c r="N3413" s="4">
        <f>MAX(0, Inventory[[#This Row],[Demand_Duration_Lead_time]]+Inventory[[#This Row],[Safety_Stock]]-Inventory[[#This Row],[Current_Inventory]])</f>
        <v>878</v>
      </c>
      <c r="O34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13" s="8">
        <f>Inventory[[#This Row],[Current_Inventory]]*Inventory[[#This Row],[Unit_Cost]]</f>
        <v>70808.849999999991</v>
      </c>
      <c r="Q3413" t="str">
        <f>IF(Inventory[[#This Row],[Stockout_Risk_Score]] &gt;= 0.8, "Critical",
   IF(Inventory[[#This Row],[Stockout_Risk_Score]] &gt;= 0.6, "High",
      IF(Inventory[[#This Row],[Stockout_Risk_Score]] &gt;= 0.3, "Medium", "Low")
   )
)</f>
        <v>Critical</v>
      </c>
      <c r="R3413">
        <f>Inventory[[#This Row],[Lead_Time_Days]]*0.8</f>
        <v>6.4</v>
      </c>
      <c r="S3413">
        <f>MAX(0,Inventory[[#This Row],[Daily_Demand]]*Inventory[[#This Row],[Adj_Lead_Time]]+Inventory[[#This Row],[Safety_Stock]]-Inventory[[#This Row],[Current_Inventory]])</f>
        <v>687.6</v>
      </c>
    </row>
    <row r="3414" spans="1:19" x14ac:dyDescent="0.25">
      <c r="A3414">
        <v>3413</v>
      </c>
      <c r="B3414" t="s">
        <v>3435</v>
      </c>
      <c r="C3414" s="4" t="s">
        <v>13</v>
      </c>
      <c r="D3414" t="s">
        <v>18</v>
      </c>
      <c r="E3414" s="4">
        <v>95</v>
      </c>
      <c r="F3414" s="4">
        <v>11</v>
      </c>
      <c r="G3414" s="4">
        <v>165</v>
      </c>
      <c r="H3414" s="4">
        <v>270</v>
      </c>
      <c r="I3414" s="4">
        <v>357</v>
      </c>
      <c r="J3414" s="6">
        <v>568.59</v>
      </c>
      <c r="K3414" s="4">
        <v>0.78</v>
      </c>
      <c r="L3414" s="4" t="s">
        <v>15</v>
      </c>
      <c r="M3414" s="4">
        <f>Inventory[[#This Row],[Daily_Demand]]*Inventory[[#This Row],[Lead_Time_Days]]</f>
        <v>1045</v>
      </c>
      <c r="N3414" s="4">
        <f>MAX(0, Inventory[[#This Row],[Demand_Duration_Lead_time]]+Inventory[[#This Row],[Safety_Stock]]-Inventory[[#This Row],[Current_Inventory]])</f>
        <v>1150</v>
      </c>
      <c r="O34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14" s="8">
        <f>Inventory[[#This Row],[Current_Inventory]]*Inventory[[#This Row],[Unit_Cost]]</f>
        <v>93817.35</v>
      </c>
      <c r="Q3414" t="str">
        <f>IF(Inventory[[#This Row],[Stockout_Risk_Score]] &gt;= 0.8, "Critical",
   IF(Inventory[[#This Row],[Stockout_Risk_Score]] &gt;= 0.6, "High",
      IF(Inventory[[#This Row],[Stockout_Risk_Score]] &gt;= 0.3, "Medium", "Low")
   )
)</f>
        <v>High</v>
      </c>
      <c r="R3414">
        <f>Inventory[[#This Row],[Lead_Time_Days]]*0.8</f>
        <v>8.8000000000000007</v>
      </c>
      <c r="S3414">
        <f>MAX(0,Inventory[[#This Row],[Daily_Demand]]*Inventory[[#This Row],[Adj_Lead_Time]]+Inventory[[#This Row],[Safety_Stock]]-Inventory[[#This Row],[Current_Inventory]])</f>
        <v>941</v>
      </c>
    </row>
    <row r="3415" spans="1:19" x14ac:dyDescent="0.25">
      <c r="A3415">
        <v>3414</v>
      </c>
      <c r="B3415" t="s">
        <v>3436</v>
      </c>
      <c r="C3415" s="4" t="s">
        <v>26</v>
      </c>
      <c r="D3415" t="s">
        <v>14</v>
      </c>
      <c r="E3415" s="4">
        <v>12</v>
      </c>
      <c r="F3415" s="4">
        <v>8</v>
      </c>
      <c r="G3415" s="4">
        <v>439</v>
      </c>
      <c r="H3415" s="4">
        <v>23</v>
      </c>
      <c r="I3415" s="4">
        <v>117</v>
      </c>
      <c r="J3415" s="6">
        <v>311.16000000000003</v>
      </c>
      <c r="K3415" s="4">
        <v>0.80800000000000005</v>
      </c>
      <c r="L3415" s="4" t="s">
        <v>19</v>
      </c>
      <c r="M3415" s="4">
        <f>Inventory[[#This Row],[Daily_Demand]]*Inventory[[#This Row],[Lead_Time_Days]]</f>
        <v>96</v>
      </c>
      <c r="N3415" s="4">
        <f>MAX(0, Inventory[[#This Row],[Demand_Duration_Lead_time]]+Inventory[[#This Row],[Safety_Stock]]-Inventory[[#This Row],[Current_Inventory]])</f>
        <v>0</v>
      </c>
      <c r="O34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415" s="8">
        <f>Inventory[[#This Row],[Current_Inventory]]*Inventory[[#This Row],[Unit_Cost]]</f>
        <v>136599.24000000002</v>
      </c>
      <c r="Q3415" t="str">
        <f>IF(Inventory[[#This Row],[Stockout_Risk_Score]] &gt;= 0.8, "Critical",
   IF(Inventory[[#This Row],[Stockout_Risk_Score]] &gt;= 0.6, "High",
      IF(Inventory[[#This Row],[Stockout_Risk_Score]] &gt;= 0.3, "Medium", "Low")
   )
)</f>
        <v>Critical</v>
      </c>
      <c r="R3415">
        <f>Inventory[[#This Row],[Lead_Time_Days]]*0.8</f>
        <v>6.4</v>
      </c>
      <c r="S3415">
        <f>MAX(0,Inventory[[#This Row],[Daily_Demand]]*Inventory[[#This Row],[Adj_Lead_Time]]+Inventory[[#This Row],[Safety_Stock]]-Inventory[[#This Row],[Current_Inventory]])</f>
        <v>0</v>
      </c>
    </row>
    <row r="3416" spans="1:19" x14ac:dyDescent="0.25">
      <c r="A3416">
        <v>3415</v>
      </c>
      <c r="B3416" t="s">
        <v>3437</v>
      </c>
      <c r="C3416" s="4" t="s">
        <v>41</v>
      </c>
      <c r="D3416" t="s">
        <v>18</v>
      </c>
      <c r="E3416" s="4">
        <v>13</v>
      </c>
      <c r="F3416" s="4">
        <v>10</v>
      </c>
      <c r="G3416" s="4">
        <v>709</v>
      </c>
      <c r="H3416" s="4">
        <v>89</v>
      </c>
      <c r="I3416" s="4">
        <v>342</v>
      </c>
      <c r="J3416" s="6">
        <v>849.34</v>
      </c>
      <c r="K3416" s="4">
        <v>1.2E-2</v>
      </c>
      <c r="L3416" s="4" t="s">
        <v>27</v>
      </c>
      <c r="M3416" s="4">
        <f>Inventory[[#This Row],[Daily_Demand]]*Inventory[[#This Row],[Lead_Time_Days]]</f>
        <v>130</v>
      </c>
      <c r="N3416" s="4">
        <f>MAX(0, Inventory[[#This Row],[Demand_Duration_Lead_time]]+Inventory[[#This Row],[Safety_Stock]]-Inventory[[#This Row],[Current_Inventory]])</f>
        <v>0</v>
      </c>
      <c r="O34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416" s="8">
        <f>Inventory[[#This Row],[Current_Inventory]]*Inventory[[#This Row],[Unit_Cost]]</f>
        <v>602182.06000000006</v>
      </c>
      <c r="Q3416" t="str">
        <f>IF(Inventory[[#This Row],[Stockout_Risk_Score]] &gt;= 0.8, "Critical",
   IF(Inventory[[#This Row],[Stockout_Risk_Score]] &gt;= 0.6, "High",
      IF(Inventory[[#This Row],[Stockout_Risk_Score]] &gt;= 0.3, "Medium", "Low")
   )
)</f>
        <v>Low</v>
      </c>
      <c r="R3416">
        <f>Inventory[[#This Row],[Lead_Time_Days]]*0.8</f>
        <v>8</v>
      </c>
      <c r="S3416">
        <f>MAX(0,Inventory[[#This Row],[Daily_Demand]]*Inventory[[#This Row],[Adj_Lead_Time]]+Inventory[[#This Row],[Safety_Stock]]-Inventory[[#This Row],[Current_Inventory]])</f>
        <v>0</v>
      </c>
    </row>
    <row r="3417" spans="1:19" x14ac:dyDescent="0.25">
      <c r="A3417">
        <v>3416</v>
      </c>
      <c r="B3417" t="s">
        <v>3438</v>
      </c>
      <c r="C3417" s="4" t="s">
        <v>13</v>
      </c>
      <c r="D3417" t="s">
        <v>18</v>
      </c>
      <c r="E3417" s="4">
        <v>19</v>
      </c>
      <c r="F3417" s="4">
        <v>6</v>
      </c>
      <c r="G3417" s="4">
        <v>592</v>
      </c>
      <c r="H3417" s="4">
        <v>169</v>
      </c>
      <c r="I3417" s="4">
        <v>387</v>
      </c>
      <c r="J3417" s="6">
        <v>1201.1500000000001</v>
      </c>
      <c r="K3417" s="4">
        <v>0.77800000000000002</v>
      </c>
      <c r="L3417" s="4" t="s">
        <v>19</v>
      </c>
      <c r="M3417" s="4">
        <f>Inventory[[#This Row],[Daily_Demand]]*Inventory[[#This Row],[Lead_Time_Days]]</f>
        <v>114</v>
      </c>
      <c r="N3417" s="4">
        <f>MAX(0, Inventory[[#This Row],[Demand_Duration_Lead_time]]+Inventory[[#This Row],[Safety_Stock]]-Inventory[[#This Row],[Current_Inventory]])</f>
        <v>0</v>
      </c>
      <c r="O34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417" s="8">
        <f>Inventory[[#This Row],[Current_Inventory]]*Inventory[[#This Row],[Unit_Cost]]</f>
        <v>711080.8</v>
      </c>
      <c r="Q3417" t="str">
        <f>IF(Inventory[[#This Row],[Stockout_Risk_Score]] &gt;= 0.8, "Critical",
   IF(Inventory[[#This Row],[Stockout_Risk_Score]] &gt;= 0.6, "High",
      IF(Inventory[[#This Row],[Stockout_Risk_Score]] &gt;= 0.3, "Medium", "Low")
   )
)</f>
        <v>High</v>
      </c>
      <c r="R3417">
        <f>Inventory[[#This Row],[Lead_Time_Days]]*0.8</f>
        <v>4.8000000000000007</v>
      </c>
      <c r="S3417">
        <f>MAX(0,Inventory[[#This Row],[Daily_Demand]]*Inventory[[#This Row],[Adj_Lead_Time]]+Inventory[[#This Row],[Safety_Stock]]-Inventory[[#This Row],[Current_Inventory]])</f>
        <v>0</v>
      </c>
    </row>
    <row r="3418" spans="1:19" x14ac:dyDescent="0.25">
      <c r="A3418">
        <v>3417</v>
      </c>
      <c r="B3418" t="s">
        <v>3439</v>
      </c>
      <c r="C3418" s="4" t="s">
        <v>13</v>
      </c>
      <c r="D3418" t="s">
        <v>18</v>
      </c>
      <c r="E3418" s="4">
        <v>109</v>
      </c>
      <c r="F3418" s="4">
        <v>7</v>
      </c>
      <c r="G3418" s="4">
        <v>22</v>
      </c>
      <c r="H3418" s="4">
        <v>187</v>
      </c>
      <c r="I3418" s="4">
        <v>208</v>
      </c>
      <c r="J3418" s="6">
        <v>603.84</v>
      </c>
      <c r="K3418" s="4">
        <v>0.19500000000000001</v>
      </c>
      <c r="L3418" s="4" t="s">
        <v>19</v>
      </c>
      <c r="M3418" s="4">
        <f>Inventory[[#This Row],[Daily_Demand]]*Inventory[[#This Row],[Lead_Time_Days]]</f>
        <v>763</v>
      </c>
      <c r="N3418" s="4">
        <f>MAX(0, Inventory[[#This Row],[Demand_Duration_Lead_time]]+Inventory[[#This Row],[Safety_Stock]]-Inventory[[#This Row],[Current_Inventory]])</f>
        <v>928</v>
      </c>
      <c r="O34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18" s="8">
        <f>Inventory[[#This Row],[Current_Inventory]]*Inventory[[#This Row],[Unit_Cost]]</f>
        <v>13284.480000000001</v>
      </c>
      <c r="Q3418" t="str">
        <f>IF(Inventory[[#This Row],[Stockout_Risk_Score]] &gt;= 0.8, "Critical",
   IF(Inventory[[#This Row],[Stockout_Risk_Score]] &gt;= 0.6, "High",
      IF(Inventory[[#This Row],[Stockout_Risk_Score]] &gt;= 0.3, "Medium", "Low")
   )
)</f>
        <v>Low</v>
      </c>
      <c r="R3418">
        <f>Inventory[[#This Row],[Lead_Time_Days]]*0.8</f>
        <v>5.6000000000000005</v>
      </c>
      <c r="S3418">
        <f>MAX(0,Inventory[[#This Row],[Daily_Demand]]*Inventory[[#This Row],[Adj_Lead_Time]]+Inventory[[#This Row],[Safety_Stock]]-Inventory[[#This Row],[Current_Inventory]])</f>
        <v>775.40000000000009</v>
      </c>
    </row>
    <row r="3419" spans="1:19" x14ac:dyDescent="0.25">
      <c r="A3419">
        <v>3418</v>
      </c>
      <c r="B3419" t="s">
        <v>3440</v>
      </c>
      <c r="C3419" s="4" t="s">
        <v>41</v>
      </c>
      <c r="D3419" t="s">
        <v>14</v>
      </c>
      <c r="E3419" s="4">
        <v>11</v>
      </c>
      <c r="F3419" s="4">
        <v>4</v>
      </c>
      <c r="G3419" s="4">
        <v>613</v>
      </c>
      <c r="H3419" s="4">
        <v>164</v>
      </c>
      <c r="I3419" s="4">
        <v>98</v>
      </c>
      <c r="J3419" s="6">
        <v>1699.69</v>
      </c>
      <c r="K3419" s="4">
        <v>0.58599999999999997</v>
      </c>
      <c r="L3419" s="4" t="s">
        <v>27</v>
      </c>
      <c r="M3419" s="4">
        <f>Inventory[[#This Row],[Daily_Demand]]*Inventory[[#This Row],[Lead_Time_Days]]</f>
        <v>44</v>
      </c>
      <c r="N3419" s="4">
        <f>MAX(0, Inventory[[#This Row],[Demand_Duration_Lead_time]]+Inventory[[#This Row],[Safety_Stock]]-Inventory[[#This Row],[Current_Inventory]])</f>
        <v>0</v>
      </c>
      <c r="O34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419" s="8">
        <f>Inventory[[#This Row],[Current_Inventory]]*Inventory[[#This Row],[Unit_Cost]]</f>
        <v>1041909.9700000001</v>
      </c>
      <c r="Q3419" t="str">
        <f>IF(Inventory[[#This Row],[Stockout_Risk_Score]] &gt;= 0.8, "Critical",
   IF(Inventory[[#This Row],[Stockout_Risk_Score]] &gt;= 0.6, "High",
      IF(Inventory[[#This Row],[Stockout_Risk_Score]] &gt;= 0.3, "Medium", "Low")
   )
)</f>
        <v>Medium</v>
      </c>
      <c r="R3419">
        <f>Inventory[[#This Row],[Lead_Time_Days]]*0.8</f>
        <v>3.2</v>
      </c>
      <c r="S3419">
        <f>MAX(0,Inventory[[#This Row],[Daily_Demand]]*Inventory[[#This Row],[Adj_Lead_Time]]+Inventory[[#This Row],[Safety_Stock]]-Inventory[[#This Row],[Current_Inventory]])</f>
        <v>0</v>
      </c>
    </row>
    <row r="3420" spans="1:19" x14ac:dyDescent="0.25">
      <c r="A3420">
        <v>3419</v>
      </c>
      <c r="B3420" t="s">
        <v>3441</v>
      </c>
      <c r="C3420" s="4" t="s">
        <v>13</v>
      </c>
      <c r="D3420" t="s">
        <v>18</v>
      </c>
      <c r="E3420" s="4">
        <v>76</v>
      </c>
      <c r="F3420" s="4">
        <v>2</v>
      </c>
      <c r="G3420" s="4">
        <v>282</v>
      </c>
      <c r="H3420" s="4">
        <v>44</v>
      </c>
      <c r="I3420" s="4">
        <v>230</v>
      </c>
      <c r="J3420" s="6">
        <v>1963.41</v>
      </c>
      <c r="K3420" s="4">
        <v>0.44700000000000001</v>
      </c>
      <c r="L3420" s="4" t="s">
        <v>15</v>
      </c>
      <c r="M3420" s="4">
        <f>Inventory[[#This Row],[Daily_Demand]]*Inventory[[#This Row],[Lead_Time_Days]]</f>
        <v>152</v>
      </c>
      <c r="N3420" s="4">
        <f>MAX(0, Inventory[[#This Row],[Demand_Duration_Lead_time]]+Inventory[[#This Row],[Safety_Stock]]-Inventory[[#This Row],[Current_Inventory]])</f>
        <v>0</v>
      </c>
      <c r="O34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20" s="8">
        <f>Inventory[[#This Row],[Current_Inventory]]*Inventory[[#This Row],[Unit_Cost]]</f>
        <v>553681.62</v>
      </c>
      <c r="Q3420" t="str">
        <f>IF(Inventory[[#This Row],[Stockout_Risk_Score]] &gt;= 0.8, "Critical",
   IF(Inventory[[#This Row],[Stockout_Risk_Score]] &gt;= 0.6, "High",
      IF(Inventory[[#This Row],[Stockout_Risk_Score]] &gt;= 0.3, "Medium", "Low")
   )
)</f>
        <v>Medium</v>
      </c>
      <c r="R3420">
        <f>Inventory[[#This Row],[Lead_Time_Days]]*0.8</f>
        <v>1.6</v>
      </c>
      <c r="S3420">
        <f>MAX(0,Inventory[[#This Row],[Daily_Demand]]*Inventory[[#This Row],[Adj_Lead_Time]]+Inventory[[#This Row],[Safety_Stock]]-Inventory[[#This Row],[Current_Inventory]])</f>
        <v>0</v>
      </c>
    </row>
    <row r="3421" spans="1:19" x14ac:dyDescent="0.25">
      <c r="A3421">
        <v>3420</v>
      </c>
      <c r="B3421" t="s">
        <v>3442</v>
      </c>
      <c r="C3421" s="4" t="s">
        <v>26</v>
      </c>
      <c r="D3421" t="s">
        <v>18</v>
      </c>
      <c r="E3421" s="4">
        <v>119</v>
      </c>
      <c r="F3421" s="4">
        <v>12</v>
      </c>
      <c r="G3421" s="4">
        <v>340</v>
      </c>
      <c r="H3421" s="4">
        <v>268</v>
      </c>
      <c r="I3421" s="4">
        <v>344</v>
      </c>
      <c r="J3421" s="6">
        <v>284.3</v>
      </c>
      <c r="K3421" s="4">
        <v>0.57199999999999995</v>
      </c>
      <c r="L3421" s="4" t="s">
        <v>15</v>
      </c>
      <c r="M3421" s="4">
        <f>Inventory[[#This Row],[Daily_Demand]]*Inventory[[#This Row],[Lead_Time_Days]]</f>
        <v>1428</v>
      </c>
      <c r="N3421" s="4">
        <f>MAX(0, Inventory[[#This Row],[Demand_Duration_Lead_time]]+Inventory[[#This Row],[Safety_Stock]]-Inventory[[#This Row],[Current_Inventory]])</f>
        <v>1356</v>
      </c>
      <c r="O34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21" s="8">
        <f>Inventory[[#This Row],[Current_Inventory]]*Inventory[[#This Row],[Unit_Cost]]</f>
        <v>96662</v>
      </c>
      <c r="Q3421" t="str">
        <f>IF(Inventory[[#This Row],[Stockout_Risk_Score]] &gt;= 0.8, "Critical",
   IF(Inventory[[#This Row],[Stockout_Risk_Score]] &gt;= 0.6, "High",
      IF(Inventory[[#This Row],[Stockout_Risk_Score]] &gt;= 0.3, "Medium", "Low")
   )
)</f>
        <v>Medium</v>
      </c>
      <c r="R3421">
        <f>Inventory[[#This Row],[Lead_Time_Days]]*0.8</f>
        <v>9.6000000000000014</v>
      </c>
      <c r="S3421">
        <f>MAX(0,Inventory[[#This Row],[Daily_Demand]]*Inventory[[#This Row],[Adj_Lead_Time]]+Inventory[[#This Row],[Safety_Stock]]-Inventory[[#This Row],[Current_Inventory]])</f>
        <v>1070.4000000000001</v>
      </c>
    </row>
    <row r="3422" spans="1:19" x14ac:dyDescent="0.25">
      <c r="A3422">
        <v>3421</v>
      </c>
      <c r="B3422" t="s">
        <v>3443</v>
      </c>
      <c r="C3422" s="4" t="s">
        <v>13</v>
      </c>
      <c r="D3422" t="s">
        <v>14</v>
      </c>
      <c r="E3422" s="4">
        <v>19</v>
      </c>
      <c r="F3422" s="4">
        <v>13</v>
      </c>
      <c r="G3422" s="4">
        <v>626</v>
      </c>
      <c r="H3422" s="4">
        <v>269</v>
      </c>
      <c r="I3422" s="4">
        <v>397</v>
      </c>
      <c r="J3422" s="6">
        <v>84.83</v>
      </c>
      <c r="K3422" s="4">
        <v>0.13300000000000001</v>
      </c>
      <c r="L3422" s="4" t="s">
        <v>27</v>
      </c>
      <c r="M3422" s="4">
        <f>Inventory[[#This Row],[Daily_Demand]]*Inventory[[#This Row],[Lead_Time_Days]]</f>
        <v>247</v>
      </c>
      <c r="N3422" s="4">
        <f>MAX(0, Inventory[[#This Row],[Demand_Duration_Lead_time]]+Inventory[[#This Row],[Safety_Stock]]-Inventory[[#This Row],[Current_Inventory]])</f>
        <v>0</v>
      </c>
      <c r="O34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22" s="8">
        <f>Inventory[[#This Row],[Current_Inventory]]*Inventory[[#This Row],[Unit_Cost]]</f>
        <v>53103.58</v>
      </c>
      <c r="Q3422" t="str">
        <f>IF(Inventory[[#This Row],[Stockout_Risk_Score]] &gt;= 0.8, "Critical",
   IF(Inventory[[#This Row],[Stockout_Risk_Score]] &gt;= 0.6, "High",
      IF(Inventory[[#This Row],[Stockout_Risk_Score]] &gt;= 0.3, "Medium", "Low")
   )
)</f>
        <v>Low</v>
      </c>
      <c r="R3422">
        <f>Inventory[[#This Row],[Lead_Time_Days]]*0.8</f>
        <v>10.4</v>
      </c>
      <c r="S3422">
        <f>MAX(0,Inventory[[#This Row],[Daily_Demand]]*Inventory[[#This Row],[Adj_Lead_Time]]+Inventory[[#This Row],[Safety_Stock]]-Inventory[[#This Row],[Current_Inventory]])</f>
        <v>0</v>
      </c>
    </row>
    <row r="3423" spans="1:19" x14ac:dyDescent="0.25">
      <c r="A3423">
        <v>3422</v>
      </c>
      <c r="B3423" t="s">
        <v>3444</v>
      </c>
      <c r="C3423" s="4" t="s">
        <v>21</v>
      </c>
      <c r="D3423" t="s">
        <v>22</v>
      </c>
      <c r="E3423" s="4">
        <v>169</v>
      </c>
      <c r="F3423" s="4">
        <v>3</v>
      </c>
      <c r="G3423" s="4">
        <v>595</v>
      </c>
      <c r="H3423" s="4">
        <v>144</v>
      </c>
      <c r="I3423" s="4">
        <v>190</v>
      </c>
      <c r="J3423" s="6">
        <v>1590.06</v>
      </c>
      <c r="K3423" s="4">
        <v>0.45700000000000002</v>
      </c>
      <c r="L3423" s="4" t="s">
        <v>15</v>
      </c>
      <c r="M3423" s="4">
        <f>Inventory[[#This Row],[Daily_Demand]]*Inventory[[#This Row],[Lead_Time_Days]]</f>
        <v>507</v>
      </c>
      <c r="N3423" s="4">
        <f>MAX(0, Inventory[[#This Row],[Demand_Duration_Lead_time]]+Inventory[[#This Row],[Safety_Stock]]-Inventory[[#This Row],[Current_Inventory]])</f>
        <v>56</v>
      </c>
      <c r="O34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23" s="8">
        <f>Inventory[[#This Row],[Current_Inventory]]*Inventory[[#This Row],[Unit_Cost]]</f>
        <v>946085.7</v>
      </c>
      <c r="Q3423" t="str">
        <f>IF(Inventory[[#This Row],[Stockout_Risk_Score]] &gt;= 0.8, "Critical",
   IF(Inventory[[#This Row],[Stockout_Risk_Score]] &gt;= 0.6, "High",
      IF(Inventory[[#This Row],[Stockout_Risk_Score]] &gt;= 0.3, "Medium", "Low")
   )
)</f>
        <v>Medium</v>
      </c>
      <c r="R3423">
        <f>Inventory[[#This Row],[Lead_Time_Days]]*0.8</f>
        <v>2.4000000000000004</v>
      </c>
      <c r="S3423">
        <f>MAX(0,Inventory[[#This Row],[Daily_Demand]]*Inventory[[#This Row],[Adj_Lead_Time]]+Inventory[[#This Row],[Safety_Stock]]-Inventory[[#This Row],[Current_Inventory]])</f>
        <v>0</v>
      </c>
    </row>
    <row r="3424" spans="1:19" x14ac:dyDescent="0.25">
      <c r="A3424">
        <v>3423</v>
      </c>
      <c r="B3424" t="s">
        <v>3445</v>
      </c>
      <c r="C3424" s="4" t="s">
        <v>17</v>
      </c>
      <c r="D3424" t="s">
        <v>18</v>
      </c>
      <c r="E3424" s="4">
        <v>87</v>
      </c>
      <c r="F3424" s="4">
        <v>9</v>
      </c>
      <c r="G3424" s="4">
        <v>265</v>
      </c>
      <c r="H3424" s="4">
        <v>140</v>
      </c>
      <c r="I3424" s="4">
        <v>67</v>
      </c>
      <c r="J3424" s="6">
        <v>421.75</v>
      </c>
      <c r="K3424" s="4">
        <v>3.6999999999999998E-2</v>
      </c>
      <c r="L3424" s="4" t="s">
        <v>27</v>
      </c>
      <c r="M3424" s="4">
        <f>Inventory[[#This Row],[Daily_Demand]]*Inventory[[#This Row],[Lead_Time_Days]]</f>
        <v>783</v>
      </c>
      <c r="N3424" s="4">
        <f>MAX(0, Inventory[[#This Row],[Demand_Duration_Lead_time]]+Inventory[[#This Row],[Safety_Stock]]-Inventory[[#This Row],[Current_Inventory]])</f>
        <v>658</v>
      </c>
      <c r="O34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24" s="8">
        <f>Inventory[[#This Row],[Current_Inventory]]*Inventory[[#This Row],[Unit_Cost]]</f>
        <v>111763.75</v>
      </c>
      <c r="Q3424" t="str">
        <f>IF(Inventory[[#This Row],[Stockout_Risk_Score]] &gt;= 0.8, "Critical",
   IF(Inventory[[#This Row],[Stockout_Risk_Score]] &gt;= 0.6, "High",
      IF(Inventory[[#This Row],[Stockout_Risk_Score]] &gt;= 0.3, "Medium", "Low")
   )
)</f>
        <v>Low</v>
      </c>
      <c r="R3424">
        <f>Inventory[[#This Row],[Lead_Time_Days]]*0.8</f>
        <v>7.2</v>
      </c>
      <c r="S3424">
        <f>MAX(0,Inventory[[#This Row],[Daily_Demand]]*Inventory[[#This Row],[Adj_Lead_Time]]+Inventory[[#This Row],[Safety_Stock]]-Inventory[[#This Row],[Current_Inventory]])</f>
        <v>501.4</v>
      </c>
    </row>
    <row r="3425" spans="1:19" x14ac:dyDescent="0.25">
      <c r="A3425">
        <v>3424</v>
      </c>
      <c r="B3425" t="s">
        <v>3446</v>
      </c>
      <c r="C3425" s="4" t="s">
        <v>26</v>
      </c>
      <c r="D3425" t="s">
        <v>22</v>
      </c>
      <c r="E3425" s="4">
        <v>43</v>
      </c>
      <c r="F3425" s="4">
        <v>14</v>
      </c>
      <c r="G3425" s="4">
        <v>608</v>
      </c>
      <c r="H3425" s="4">
        <v>90</v>
      </c>
      <c r="I3425" s="4">
        <v>189</v>
      </c>
      <c r="J3425" s="6">
        <v>738.64</v>
      </c>
      <c r="K3425" s="4">
        <v>4.1000000000000002E-2</v>
      </c>
      <c r="L3425" s="4" t="s">
        <v>27</v>
      </c>
      <c r="M3425" s="4">
        <f>Inventory[[#This Row],[Daily_Demand]]*Inventory[[#This Row],[Lead_Time_Days]]</f>
        <v>602</v>
      </c>
      <c r="N3425" s="4">
        <f>MAX(0, Inventory[[#This Row],[Demand_Duration_Lead_time]]+Inventory[[#This Row],[Safety_Stock]]-Inventory[[#This Row],[Current_Inventory]])</f>
        <v>84</v>
      </c>
      <c r="O34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25" s="8">
        <f>Inventory[[#This Row],[Current_Inventory]]*Inventory[[#This Row],[Unit_Cost]]</f>
        <v>449093.12</v>
      </c>
      <c r="Q3425" t="str">
        <f>IF(Inventory[[#This Row],[Stockout_Risk_Score]] &gt;= 0.8, "Critical",
   IF(Inventory[[#This Row],[Stockout_Risk_Score]] &gt;= 0.6, "High",
      IF(Inventory[[#This Row],[Stockout_Risk_Score]] &gt;= 0.3, "Medium", "Low")
   )
)</f>
        <v>Low</v>
      </c>
      <c r="R3425">
        <f>Inventory[[#This Row],[Lead_Time_Days]]*0.8</f>
        <v>11.200000000000001</v>
      </c>
      <c r="S3425">
        <f>MAX(0,Inventory[[#This Row],[Daily_Demand]]*Inventory[[#This Row],[Adj_Lead_Time]]+Inventory[[#This Row],[Safety_Stock]]-Inventory[[#This Row],[Current_Inventory]])</f>
        <v>0</v>
      </c>
    </row>
    <row r="3426" spans="1:19" x14ac:dyDescent="0.25">
      <c r="A3426">
        <v>3425</v>
      </c>
      <c r="B3426" t="s">
        <v>3447</v>
      </c>
      <c r="C3426" s="4" t="s">
        <v>21</v>
      </c>
      <c r="D3426" t="s">
        <v>18</v>
      </c>
      <c r="E3426" s="4">
        <v>138</v>
      </c>
      <c r="F3426" s="4">
        <v>2</v>
      </c>
      <c r="G3426" s="4">
        <v>496</v>
      </c>
      <c r="H3426" s="4">
        <v>68</v>
      </c>
      <c r="I3426" s="4">
        <v>121</v>
      </c>
      <c r="J3426" s="6">
        <v>818.75</v>
      </c>
      <c r="K3426" s="4">
        <v>0.65800000000000003</v>
      </c>
      <c r="L3426" s="4" t="s">
        <v>19</v>
      </c>
      <c r="M3426" s="4">
        <f>Inventory[[#This Row],[Daily_Demand]]*Inventory[[#This Row],[Lead_Time_Days]]</f>
        <v>276</v>
      </c>
      <c r="N3426" s="4">
        <f>MAX(0, Inventory[[#This Row],[Demand_Duration_Lead_time]]+Inventory[[#This Row],[Safety_Stock]]-Inventory[[#This Row],[Current_Inventory]])</f>
        <v>0</v>
      </c>
      <c r="O34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26" s="8">
        <f>Inventory[[#This Row],[Current_Inventory]]*Inventory[[#This Row],[Unit_Cost]]</f>
        <v>406100</v>
      </c>
      <c r="Q3426" t="str">
        <f>IF(Inventory[[#This Row],[Stockout_Risk_Score]] &gt;= 0.8, "Critical",
   IF(Inventory[[#This Row],[Stockout_Risk_Score]] &gt;= 0.6, "High",
      IF(Inventory[[#This Row],[Stockout_Risk_Score]] &gt;= 0.3, "Medium", "Low")
   )
)</f>
        <v>High</v>
      </c>
      <c r="R3426">
        <f>Inventory[[#This Row],[Lead_Time_Days]]*0.8</f>
        <v>1.6</v>
      </c>
      <c r="S3426">
        <f>MAX(0,Inventory[[#This Row],[Daily_Demand]]*Inventory[[#This Row],[Adj_Lead_Time]]+Inventory[[#This Row],[Safety_Stock]]-Inventory[[#This Row],[Current_Inventory]])</f>
        <v>0</v>
      </c>
    </row>
    <row r="3427" spans="1:19" x14ac:dyDescent="0.25">
      <c r="A3427">
        <v>3426</v>
      </c>
      <c r="B3427" t="s">
        <v>3448</v>
      </c>
      <c r="C3427" s="4" t="s">
        <v>41</v>
      </c>
      <c r="D3427" t="s">
        <v>14</v>
      </c>
      <c r="E3427" s="4">
        <v>61</v>
      </c>
      <c r="F3427" s="4">
        <v>11</v>
      </c>
      <c r="G3427" s="4">
        <v>278</v>
      </c>
      <c r="H3427" s="4">
        <v>83</v>
      </c>
      <c r="I3427" s="4">
        <v>291</v>
      </c>
      <c r="J3427" s="6">
        <v>1837.37</v>
      </c>
      <c r="K3427" s="4">
        <v>0.95199999999999996</v>
      </c>
      <c r="L3427" s="4" t="s">
        <v>15</v>
      </c>
      <c r="M3427" s="4">
        <f>Inventory[[#This Row],[Daily_Demand]]*Inventory[[#This Row],[Lead_Time_Days]]</f>
        <v>671</v>
      </c>
      <c r="N3427" s="4">
        <f>MAX(0, Inventory[[#This Row],[Demand_Duration_Lead_time]]+Inventory[[#This Row],[Safety_Stock]]-Inventory[[#This Row],[Current_Inventory]])</f>
        <v>476</v>
      </c>
      <c r="O34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27" s="8">
        <f>Inventory[[#This Row],[Current_Inventory]]*Inventory[[#This Row],[Unit_Cost]]</f>
        <v>510788.86</v>
      </c>
      <c r="Q3427" t="str">
        <f>IF(Inventory[[#This Row],[Stockout_Risk_Score]] &gt;= 0.8, "Critical",
   IF(Inventory[[#This Row],[Stockout_Risk_Score]] &gt;= 0.6, "High",
      IF(Inventory[[#This Row],[Stockout_Risk_Score]] &gt;= 0.3, "Medium", "Low")
   )
)</f>
        <v>Critical</v>
      </c>
      <c r="R3427">
        <f>Inventory[[#This Row],[Lead_Time_Days]]*0.8</f>
        <v>8.8000000000000007</v>
      </c>
      <c r="S3427">
        <f>MAX(0,Inventory[[#This Row],[Daily_Demand]]*Inventory[[#This Row],[Adj_Lead_Time]]+Inventory[[#This Row],[Safety_Stock]]-Inventory[[#This Row],[Current_Inventory]])</f>
        <v>341.80000000000007</v>
      </c>
    </row>
    <row r="3428" spans="1:19" x14ac:dyDescent="0.25">
      <c r="A3428">
        <v>3427</v>
      </c>
      <c r="B3428" t="s">
        <v>3449</v>
      </c>
      <c r="C3428" s="4" t="s">
        <v>26</v>
      </c>
      <c r="D3428" t="s">
        <v>22</v>
      </c>
      <c r="E3428" s="4">
        <v>96</v>
      </c>
      <c r="F3428" s="4">
        <v>8</v>
      </c>
      <c r="G3428" s="4">
        <v>112</v>
      </c>
      <c r="H3428" s="4">
        <v>248</v>
      </c>
      <c r="I3428" s="4">
        <v>310</v>
      </c>
      <c r="J3428" s="6">
        <v>1334.73</v>
      </c>
      <c r="K3428" s="4">
        <v>0.77700000000000002</v>
      </c>
      <c r="L3428" s="4" t="s">
        <v>15</v>
      </c>
      <c r="M3428" s="4">
        <f>Inventory[[#This Row],[Daily_Demand]]*Inventory[[#This Row],[Lead_Time_Days]]</f>
        <v>768</v>
      </c>
      <c r="N3428" s="4">
        <f>MAX(0, Inventory[[#This Row],[Demand_Duration_Lead_time]]+Inventory[[#This Row],[Safety_Stock]]-Inventory[[#This Row],[Current_Inventory]])</f>
        <v>904</v>
      </c>
      <c r="O34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28" s="8">
        <f>Inventory[[#This Row],[Current_Inventory]]*Inventory[[#This Row],[Unit_Cost]]</f>
        <v>149489.76</v>
      </c>
      <c r="Q3428" t="str">
        <f>IF(Inventory[[#This Row],[Stockout_Risk_Score]] &gt;= 0.8, "Critical",
   IF(Inventory[[#This Row],[Stockout_Risk_Score]] &gt;= 0.6, "High",
      IF(Inventory[[#This Row],[Stockout_Risk_Score]] &gt;= 0.3, "Medium", "Low")
   )
)</f>
        <v>High</v>
      </c>
      <c r="R3428">
        <f>Inventory[[#This Row],[Lead_Time_Days]]*0.8</f>
        <v>6.4</v>
      </c>
      <c r="S3428">
        <f>MAX(0,Inventory[[#This Row],[Daily_Demand]]*Inventory[[#This Row],[Adj_Lead_Time]]+Inventory[[#This Row],[Safety_Stock]]-Inventory[[#This Row],[Current_Inventory]])</f>
        <v>750.40000000000009</v>
      </c>
    </row>
    <row r="3429" spans="1:19" x14ac:dyDescent="0.25">
      <c r="A3429">
        <v>3428</v>
      </c>
      <c r="B3429" t="s">
        <v>3450</v>
      </c>
      <c r="C3429" s="4" t="s">
        <v>17</v>
      </c>
      <c r="D3429" t="s">
        <v>22</v>
      </c>
      <c r="E3429" s="4">
        <v>85</v>
      </c>
      <c r="F3429" s="4">
        <v>6</v>
      </c>
      <c r="G3429" s="4">
        <v>552</v>
      </c>
      <c r="H3429" s="4">
        <v>138</v>
      </c>
      <c r="I3429" s="4">
        <v>312</v>
      </c>
      <c r="J3429" s="6">
        <v>129.19</v>
      </c>
      <c r="K3429" s="4">
        <v>0.46899999999999997</v>
      </c>
      <c r="L3429" s="4" t="s">
        <v>27</v>
      </c>
      <c r="M3429" s="4">
        <f>Inventory[[#This Row],[Daily_Demand]]*Inventory[[#This Row],[Lead_Time_Days]]</f>
        <v>510</v>
      </c>
      <c r="N3429" s="4">
        <f>MAX(0, Inventory[[#This Row],[Demand_Duration_Lead_time]]+Inventory[[#This Row],[Safety_Stock]]-Inventory[[#This Row],[Current_Inventory]])</f>
        <v>96</v>
      </c>
      <c r="O34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29" s="8">
        <f>Inventory[[#This Row],[Current_Inventory]]*Inventory[[#This Row],[Unit_Cost]]</f>
        <v>71312.88</v>
      </c>
      <c r="Q3429" t="str">
        <f>IF(Inventory[[#This Row],[Stockout_Risk_Score]] &gt;= 0.8, "Critical",
   IF(Inventory[[#This Row],[Stockout_Risk_Score]] &gt;= 0.6, "High",
      IF(Inventory[[#This Row],[Stockout_Risk_Score]] &gt;= 0.3, "Medium", "Low")
   )
)</f>
        <v>Medium</v>
      </c>
      <c r="R3429">
        <f>Inventory[[#This Row],[Lead_Time_Days]]*0.8</f>
        <v>4.8000000000000007</v>
      </c>
      <c r="S3429">
        <f>MAX(0,Inventory[[#This Row],[Daily_Demand]]*Inventory[[#This Row],[Adj_Lead_Time]]+Inventory[[#This Row],[Safety_Stock]]-Inventory[[#This Row],[Current_Inventory]])</f>
        <v>0</v>
      </c>
    </row>
    <row r="3430" spans="1:19" x14ac:dyDescent="0.25">
      <c r="A3430">
        <v>3429</v>
      </c>
      <c r="B3430" t="s">
        <v>3451</v>
      </c>
      <c r="C3430" s="4" t="s">
        <v>17</v>
      </c>
      <c r="D3430" t="s">
        <v>22</v>
      </c>
      <c r="E3430" s="4">
        <v>151</v>
      </c>
      <c r="F3430" s="4">
        <v>14</v>
      </c>
      <c r="G3430" s="4">
        <v>593</v>
      </c>
      <c r="H3430" s="4">
        <v>147</v>
      </c>
      <c r="I3430" s="4">
        <v>192</v>
      </c>
      <c r="J3430" s="6">
        <v>78.88</v>
      </c>
      <c r="K3430" s="4">
        <v>5.6000000000000001E-2</v>
      </c>
      <c r="L3430" s="4" t="s">
        <v>19</v>
      </c>
      <c r="M3430" s="4">
        <f>Inventory[[#This Row],[Daily_Demand]]*Inventory[[#This Row],[Lead_Time_Days]]</f>
        <v>2114</v>
      </c>
      <c r="N3430" s="4">
        <f>MAX(0, Inventory[[#This Row],[Demand_Duration_Lead_time]]+Inventory[[#This Row],[Safety_Stock]]-Inventory[[#This Row],[Current_Inventory]])</f>
        <v>1668</v>
      </c>
      <c r="O34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30" s="8">
        <f>Inventory[[#This Row],[Current_Inventory]]*Inventory[[#This Row],[Unit_Cost]]</f>
        <v>46775.839999999997</v>
      </c>
      <c r="Q3430" t="str">
        <f>IF(Inventory[[#This Row],[Stockout_Risk_Score]] &gt;= 0.8, "Critical",
   IF(Inventory[[#This Row],[Stockout_Risk_Score]] &gt;= 0.6, "High",
      IF(Inventory[[#This Row],[Stockout_Risk_Score]] &gt;= 0.3, "Medium", "Low")
   )
)</f>
        <v>Low</v>
      </c>
      <c r="R3430">
        <f>Inventory[[#This Row],[Lead_Time_Days]]*0.8</f>
        <v>11.200000000000001</v>
      </c>
      <c r="S3430">
        <f>MAX(0,Inventory[[#This Row],[Daily_Demand]]*Inventory[[#This Row],[Adj_Lead_Time]]+Inventory[[#This Row],[Safety_Stock]]-Inventory[[#This Row],[Current_Inventory]])</f>
        <v>1245.2000000000003</v>
      </c>
    </row>
    <row r="3431" spans="1:19" x14ac:dyDescent="0.25">
      <c r="A3431">
        <v>3430</v>
      </c>
      <c r="B3431" t="s">
        <v>3452</v>
      </c>
      <c r="C3431" s="4" t="s">
        <v>41</v>
      </c>
      <c r="D3431" t="s">
        <v>22</v>
      </c>
      <c r="E3431" s="4">
        <v>131</v>
      </c>
      <c r="F3431" s="4">
        <v>7</v>
      </c>
      <c r="G3431" s="4">
        <v>358</v>
      </c>
      <c r="H3431" s="4">
        <v>112</v>
      </c>
      <c r="I3431" s="4">
        <v>244</v>
      </c>
      <c r="J3431" s="6">
        <v>439.16</v>
      </c>
      <c r="K3431" s="4">
        <v>4.4999999999999998E-2</v>
      </c>
      <c r="L3431" s="4" t="s">
        <v>19</v>
      </c>
      <c r="M3431" s="4">
        <f>Inventory[[#This Row],[Daily_Demand]]*Inventory[[#This Row],[Lead_Time_Days]]</f>
        <v>917</v>
      </c>
      <c r="N3431" s="4">
        <f>MAX(0, Inventory[[#This Row],[Demand_Duration_Lead_time]]+Inventory[[#This Row],[Safety_Stock]]-Inventory[[#This Row],[Current_Inventory]])</f>
        <v>671</v>
      </c>
      <c r="O34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31" s="8">
        <f>Inventory[[#This Row],[Current_Inventory]]*Inventory[[#This Row],[Unit_Cost]]</f>
        <v>157219.28</v>
      </c>
      <c r="Q3431" t="str">
        <f>IF(Inventory[[#This Row],[Stockout_Risk_Score]] &gt;= 0.8, "Critical",
   IF(Inventory[[#This Row],[Stockout_Risk_Score]] &gt;= 0.6, "High",
      IF(Inventory[[#This Row],[Stockout_Risk_Score]] &gt;= 0.3, "Medium", "Low")
   )
)</f>
        <v>Low</v>
      </c>
      <c r="R3431">
        <f>Inventory[[#This Row],[Lead_Time_Days]]*0.8</f>
        <v>5.6000000000000005</v>
      </c>
      <c r="S3431">
        <f>MAX(0,Inventory[[#This Row],[Daily_Demand]]*Inventory[[#This Row],[Adj_Lead_Time]]+Inventory[[#This Row],[Safety_Stock]]-Inventory[[#This Row],[Current_Inventory]])</f>
        <v>487.6</v>
      </c>
    </row>
    <row r="3432" spans="1:19" x14ac:dyDescent="0.25">
      <c r="A3432">
        <v>3431</v>
      </c>
      <c r="B3432" t="s">
        <v>3453</v>
      </c>
      <c r="C3432" s="4" t="s">
        <v>41</v>
      </c>
      <c r="D3432" t="s">
        <v>18</v>
      </c>
      <c r="E3432" s="4">
        <v>195</v>
      </c>
      <c r="F3432" s="4">
        <v>9</v>
      </c>
      <c r="G3432" s="4">
        <v>279</v>
      </c>
      <c r="H3432" s="4">
        <v>18</v>
      </c>
      <c r="I3432" s="4">
        <v>195</v>
      </c>
      <c r="J3432" s="6">
        <v>670.44</v>
      </c>
      <c r="K3432" s="4">
        <v>0.158</v>
      </c>
      <c r="L3432" s="4" t="s">
        <v>15</v>
      </c>
      <c r="M3432" s="4">
        <f>Inventory[[#This Row],[Daily_Demand]]*Inventory[[#This Row],[Lead_Time_Days]]</f>
        <v>1755</v>
      </c>
      <c r="N3432" s="4">
        <f>MAX(0, Inventory[[#This Row],[Demand_Duration_Lead_time]]+Inventory[[#This Row],[Safety_Stock]]-Inventory[[#This Row],[Current_Inventory]])</f>
        <v>1494</v>
      </c>
      <c r="O34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32" s="8">
        <f>Inventory[[#This Row],[Current_Inventory]]*Inventory[[#This Row],[Unit_Cost]]</f>
        <v>187052.76</v>
      </c>
      <c r="Q3432" t="str">
        <f>IF(Inventory[[#This Row],[Stockout_Risk_Score]] &gt;= 0.8, "Critical",
   IF(Inventory[[#This Row],[Stockout_Risk_Score]] &gt;= 0.6, "High",
      IF(Inventory[[#This Row],[Stockout_Risk_Score]] &gt;= 0.3, "Medium", "Low")
   )
)</f>
        <v>Low</v>
      </c>
      <c r="R3432">
        <f>Inventory[[#This Row],[Lead_Time_Days]]*0.8</f>
        <v>7.2</v>
      </c>
      <c r="S3432">
        <f>MAX(0,Inventory[[#This Row],[Daily_Demand]]*Inventory[[#This Row],[Adj_Lead_Time]]+Inventory[[#This Row],[Safety_Stock]]-Inventory[[#This Row],[Current_Inventory]])</f>
        <v>1143</v>
      </c>
    </row>
    <row r="3433" spans="1:19" x14ac:dyDescent="0.25">
      <c r="A3433">
        <v>3432</v>
      </c>
      <c r="B3433" t="s">
        <v>3454</v>
      </c>
      <c r="C3433" s="4" t="s">
        <v>26</v>
      </c>
      <c r="D3433" t="s">
        <v>18</v>
      </c>
      <c r="E3433" s="4">
        <v>163</v>
      </c>
      <c r="F3433" s="4">
        <v>5</v>
      </c>
      <c r="G3433" s="4">
        <v>256</v>
      </c>
      <c r="H3433" s="4">
        <v>241</v>
      </c>
      <c r="I3433" s="4">
        <v>343</v>
      </c>
      <c r="J3433" s="6">
        <v>994.82</v>
      </c>
      <c r="K3433" s="4">
        <v>0.97599999999999998</v>
      </c>
      <c r="L3433" s="4" t="s">
        <v>27</v>
      </c>
      <c r="M3433" s="4">
        <f>Inventory[[#This Row],[Daily_Demand]]*Inventory[[#This Row],[Lead_Time_Days]]</f>
        <v>815</v>
      </c>
      <c r="N3433" s="4">
        <f>MAX(0, Inventory[[#This Row],[Demand_Duration_Lead_time]]+Inventory[[#This Row],[Safety_Stock]]-Inventory[[#This Row],[Current_Inventory]])</f>
        <v>800</v>
      </c>
      <c r="O34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33" s="8">
        <f>Inventory[[#This Row],[Current_Inventory]]*Inventory[[#This Row],[Unit_Cost]]</f>
        <v>254673.92000000001</v>
      </c>
      <c r="Q3433" t="str">
        <f>IF(Inventory[[#This Row],[Stockout_Risk_Score]] &gt;= 0.8, "Critical",
   IF(Inventory[[#This Row],[Stockout_Risk_Score]] &gt;= 0.6, "High",
      IF(Inventory[[#This Row],[Stockout_Risk_Score]] &gt;= 0.3, "Medium", "Low")
   )
)</f>
        <v>Critical</v>
      </c>
      <c r="R3433">
        <f>Inventory[[#This Row],[Lead_Time_Days]]*0.8</f>
        <v>4</v>
      </c>
      <c r="S3433">
        <f>MAX(0,Inventory[[#This Row],[Daily_Demand]]*Inventory[[#This Row],[Adj_Lead_Time]]+Inventory[[#This Row],[Safety_Stock]]-Inventory[[#This Row],[Current_Inventory]])</f>
        <v>637</v>
      </c>
    </row>
    <row r="3434" spans="1:19" x14ac:dyDescent="0.25">
      <c r="A3434">
        <v>3433</v>
      </c>
      <c r="B3434" t="s">
        <v>3455</v>
      </c>
      <c r="C3434" s="4" t="s">
        <v>13</v>
      </c>
      <c r="D3434" t="s">
        <v>22</v>
      </c>
      <c r="E3434" s="4">
        <v>79</v>
      </c>
      <c r="F3434" s="4">
        <v>7</v>
      </c>
      <c r="G3434" s="4">
        <v>160</v>
      </c>
      <c r="H3434" s="4">
        <v>108</v>
      </c>
      <c r="I3434" s="4">
        <v>75</v>
      </c>
      <c r="J3434" s="6">
        <v>1683.79</v>
      </c>
      <c r="K3434" s="4">
        <v>0.39900000000000002</v>
      </c>
      <c r="L3434" s="4" t="s">
        <v>15</v>
      </c>
      <c r="M3434" s="4">
        <f>Inventory[[#This Row],[Daily_Demand]]*Inventory[[#This Row],[Lead_Time_Days]]</f>
        <v>553</v>
      </c>
      <c r="N3434" s="4">
        <f>MAX(0, Inventory[[#This Row],[Demand_Duration_Lead_time]]+Inventory[[#This Row],[Safety_Stock]]-Inventory[[#This Row],[Current_Inventory]])</f>
        <v>501</v>
      </c>
      <c r="O34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34" s="8">
        <f>Inventory[[#This Row],[Current_Inventory]]*Inventory[[#This Row],[Unit_Cost]]</f>
        <v>269406.40000000002</v>
      </c>
      <c r="Q3434" t="str">
        <f>IF(Inventory[[#This Row],[Stockout_Risk_Score]] &gt;= 0.8, "Critical",
   IF(Inventory[[#This Row],[Stockout_Risk_Score]] &gt;= 0.6, "High",
      IF(Inventory[[#This Row],[Stockout_Risk_Score]] &gt;= 0.3, "Medium", "Low")
   )
)</f>
        <v>Medium</v>
      </c>
      <c r="R3434">
        <f>Inventory[[#This Row],[Lead_Time_Days]]*0.8</f>
        <v>5.6000000000000005</v>
      </c>
      <c r="S3434">
        <f>MAX(0,Inventory[[#This Row],[Daily_Demand]]*Inventory[[#This Row],[Adj_Lead_Time]]+Inventory[[#This Row],[Safety_Stock]]-Inventory[[#This Row],[Current_Inventory]])</f>
        <v>390.40000000000009</v>
      </c>
    </row>
    <row r="3435" spans="1:19" x14ac:dyDescent="0.25">
      <c r="A3435">
        <v>3434</v>
      </c>
      <c r="B3435" t="s">
        <v>3456</v>
      </c>
      <c r="C3435" s="4" t="s">
        <v>41</v>
      </c>
      <c r="D3435" t="s">
        <v>18</v>
      </c>
      <c r="E3435" s="4">
        <v>83</v>
      </c>
      <c r="F3435" s="4">
        <v>12</v>
      </c>
      <c r="G3435" s="4">
        <v>698</v>
      </c>
      <c r="H3435" s="4">
        <v>227</v>
      </c>
      <c r="I3435" s="4">
        <v>108</v>
      </c>
      <c r="J3435" s="6">
        <v>663.89</v>
      </c>
      <c r="K3435" s="4">
        <v>0.84299999999999997</v>
      </c>
      <c r="L3435" s="4" t="s">
        <v>15</v>
      </c>
      <c r="M3435" s="4">
        <f>Inventory[[#This Row],[Daily_Demand]]*Inventory[[#This Row],[Lead_Time_Days]]</f>
        <v>996</v>
      </c>
      <c r="N3435" s="4">
        <f>MAX(0, Inventory[[#This Row],[Demand_Duration_Lead_time]]+Inventory[[#This Row],[Safety_Stock]]-Inventory[[#This Row],[Current_Inventory]])</f>
        <v>525</v>
      </c>
      <c r="O34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35" s="8">
        <f>Inventory[[#This Row],[Current_Inventory]]*Inventory[[#This Row],[Unit_Cost]]</f>
        <v>463395.22</v>
      </c>
      <c r="Q3435" t="str">
        <f>IF(Inventory[[#This Row],[Stockout_Risk_Score]] &gt;= 0.8, "Critical",
   IF(Inventory[[#This Row],[Stockout_Risk_Score]] &gt;= 0.6, "High",
      IF(Inventory[[#This Row],[Stockout_Risk_Score]] &gt;= 0.3, "Medium", "Low")
   )
)</f>
        <v>Critical</v>
      </c>
      <c r="R3435">
        <f>Inventory[[#This Row],[Lead_Time_Days]]*0.8</f>
        <v>9.6000000000000014</v>
      </c>
      <c r="S3435">
        <f>MAX(0,Inventory[[#This Row],[Daily_Demand]]*Inventory[[#This Row],[Adj_Lead_Time]]+Inventory[[#This Row],[Safety_Stock]]-Inventory[[#This Row],[Current_Inventory]])</f>
        <v>325.80000000000007</v>
      </c>
    </row>
    <row r="3436" spans="1:19" x14ac:dyDescent="0.25">
      <c r="A3436">
        <v>3435</v>
      </c>
      <c r="B3436" t="s">
        <v>3457</v>
      </c>
      <c r="C3436" s="4" t="s">
        <v>13</v>
      </c>
      <c r="D3436" t="s">
        <v>22</v>
      </c>
      <c r="E3436" s="4">
        <v>14</v>
      </c>
      <c r="F3436" s="4">
        <v>4</v>
      </c>
      <c r="G3436" s="4">
        <v>499</v>
      </c>
      <c r="H3436" s="4">
        <v>246</v>
      </c>
      <c r="I3436" s="4">
        <v>101</v>
      </c>
      <c r="J3436" s="6">
        <v>784.25</v>
      </c>
      <c r="K3436" s="4">
        <v>0.70499999999999996</v>
      </c>
      <c r="L3436" s="4" t="s">
        <v>19</v>
      </c>
      <c r="M3436" s="4">
        <f>Inventory[[#This Row],[Daily_Demand]]*Inventory[[#This Row],[Lead_Time_Days]]</f>
        <v>56</v>
      </c>
      <c r="N3436" s="4">
        <f>MAX(0, Inventory[[#This Row],[Demand_Duration_Lead_time]]+Inventory[[#This Row],[Safety_Stock]]-Inventory[[#This Row],[Current_Inventory]])</f>
        <v>0</v>
      </c>
      <c r="O34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36" s="8">
        <f>Inventory[[#This Row],[Current_Inventory]]*Inventory[[#This Row],[Unit_Cost]]</f>
        <v>391340.75</v>
      </c>
      <c r="Q3436" t="str">
        <f>IF(Inventory[[#This Row],[Stockout_Risk_Score]] &gt;= 0.8, "Critical",
   IF(Inventory[[#This Row],[Stockout_Risk_Score]] &gt;= 0.6, "High",
      IF(Inventory[[#This Row],[Stockout_Risk_Score]] &gt;= 0.3, "Medium", "Low")
   )
)</f>
        <v>High</v>
      </c>
      <c r="R3436">
        <f>Inventory[[#This Row],[Lead_Time_Days]]*0.8</f>
        <v>3.2</v>
      </c>
      <c r="S3436">
        <f>MAX(0,Inventory[[#This Row],[Daily_Demand]]*Inventory[[#This Row],[Adj_Lead_Time]]+Inventory[[#This Row],[Safety_Stock]]-Inventory[[#This Row],[Current_Inventory]])</f>
        <v>0</v>
      </c>
    </row>
    <row r="3437" spans="1:19" x14ac:dyDescent="0.25">
      <c r="A3437">
        <v>3436</v>
      </c>
      <c r="B3437" t="s">
        <v>3458</v>
      </c>
      <c r="C3437" s="4" t="s">
        <v>21</v>
      </c>
      <c r="D3437" t="s">
        <v>22</v>
      </c>
      <c r="E3437" s="4">
        <v>111</v>
      </c>
      <c r="F3437" s="4">
        <v>8</v>
      </c>
      <c r="G3437" s="4">
        <v>598</v>
      </c>
      <c r="H3437" s="4">
        <v>231</v>
      </c>
      <c r="I3437" s="4">
        <v>198</v>
      </c>
      <c r="J3437" s="6">
        <v>692.21</v>
      </c>
      <c r="K3437" s="4">
        <v>0.60499999999999998</v>
      </c>
      <c r="L3437" s="4" t="s">
        <v>19</v>
      </c>
      <c r="M3437" s="4">
        <f>Inventory[[#This Row],[Daily_Demand]]*Inventory[[#This Row],[Lead_Time_Days]]</f>
        <v>888</v>
      </c>
      <c r="N3437" s="4">
        <f>MAX(0, Inventory[[#This Row],[Demand_Duration_Lead_time]]+Inventory[[#This Row],[Safety_Stock]]-Inventory[[#This Row],[Current_Inventory]])</f>
        <v>521</v>
      </c>
      <c r="O34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37" s="8">
        <f>Inventory[[#This Row],[Current_Inventory]]*Inventory[[#This Row],[Unit_Cost]]</f>
        <v>413941.58</v>
      </c>
      <c r="Q3437" t="str">
        <f>IF(Inventory[[#This Row],[Stockout_Risk_Score]] &gt;= 0.8, "Critical",
   IF(Inventory[[#This Row],[Stockout_Risk_Score]] &gt;= 0.6, "High",
      IF(Inventory[[#This Row],[Stockout_Risk_Score]] &gt;= 0.3, "Medium", "Low")
   )
)</f>
        <v>High</v>
      </c>
      <c r="R3437">
        <f>Inventory[[#This Row],[Lead_Time_Days]]*0.8</f>
        <v>6.4</v>
      </c>
      <c r="S3437">
        <f>MAX(0,Inventory[[#This Row],[Daily_Demand]]*Inventory[[#This Row],[Adj_Lead_Time]]+Inventory[[#This Row],[Safety_Stock]]-Inventory[[#This Row],[Current_Inventory]])</f>
        <v>343.40000000000009</v>
      </c>
    </row>
    <row r="3438" spans="1:19" x14ac:dyDescent="0.25">
      <c r="A3438">
        <v>3437</v>
      </c>
      <c r="B3438" t="s">
        <v>3459</v>
      </c>
      <c r="C3438" s="4" t="s">
        <v>17</v>
      </c>
      <c r="D3438" t="s">
        <v>14</v>
      </c>
      <c r="E3438" s="4">
        <v>91</v>
      </c>
      <c r="F3438" s="4">
        <v>3</v>
      </c>
      <c r="G3438" s="4">
        <v>369</v>
      </c>
      <c r="H3438" s="4">
        <v>177</v>
      </c>
      <c r="I3438" s="4">
        <v>156</v>
      </c>
      <c r="J3438" s="6">
        <v>67.48</v>
      </c>
      <c r="K3438" s="4">
        <v>0.94799999999999995</v>
      </c>
      <c r="L3438" s="4" t="s">
        <v>19</v>
      </c>
      <c r="M3438" s="4">
        <f>Inventory[[#This Row],[Daily_Demand]]*Inventory[[#This Row],[Lead_Time_Days]]</f>
        <v>273</v>
      </c>
      <c r="N3438" s="4">
        <f>MAX(0, Inventory[[#This Row],[Demand_Duration_Lead_time]]+Inventory[[#This Row],[Safety_Stock]]-Inventory[[#This Row],[Current_Inventory]])</f>
        <v>81</v>
      </c>
      <c r="O34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38" s="8">
        <f>Inventory[[#This Row],[Current_Inventory]]*Inventory[[#This Row],[Unit_Cost]]</f>
        <v>24900.120000000003</v>
      </c>
      <c r="Q3438" t="str">
        <f>IF(Inventory[[#This Row],[Stockout_Risk_Score]] &gt;= 0.8, "Critical",
   IF(Inventory[[#This Row],[Stockout_Risk_Score]] &gt;= 0.6, "High",
      IF(Inventory[[#This Row],[Stockout_Risk_Score]] &gt;= 0.3, "Medium", "Low")
   )
)</f>
        <v>Critical</v>
      </c>
      <c r="R3438">
        <f>Inventory[[#This Row],[Lead_Time_Days]]*0.8</f>
        <v>2.4000000000000004</v>
      </c>
      <c r="S3438">
        <f>MAX(0,Inventory[[#This Row],[Daily_Demand]]*Inventory[[#This Row],[Adj_Lead_Time]]+Inventory[[#This Row],[Safety_Stock]]-Inventory[[#This Row],[Current_Inventory]])</f>
        <v>26.400000000000034</v>
      </c>
    </row>
    <row r="3439" spans="1:19" x14ac:dyDescent="0.25">
      <c r="A3439">
        <v>3438</v>
      </c>
      <c r="B3439" t="s">
        <v>3460</v>
      </c>
      <c r="C3439" s="4" t="s">
        <v>13</v>
      </c>
      <c r="D3439" t="s">
        <v>22</v>
      </c>
      <c r="E3439" s="4">
        <v>71</v>
      </c>
      <c r="F3439" s="4">
        <v>13</v>
      </c>
      <c r="G3439" s="4">
        <v>589</v>
      </c>
      <c r="H3439" s="4">
        <v>71</v>
      </c>
      <c r="I3439" s="4">
        <v>367</v>
      </c>
      <c r="J3439" s="6">
        <v>1912.64</v>
      </c>
      <c r="K3439" s="4">
        <v>0.23</v>
      </c>
      <c r="L3439" s="4" t="s">
        <v>19</v>
      </c>
      <c r="M3439" s="4">
        <f>Inventory[[#This Row],[Daily_Demand]]*Inventory[[#This Row],[Lead_Time_Days]]</f>
        <v>923</v>
      </c>
      <c r="N3439" s="4">
        <f>MAX(0, Inventory[[#This Row],[Demand_Duration_Lead_time]]+Inventory[[#This Row],[Safety_Stock]]-Inventory[[#This Row],[Current_Inventory]])</f>
        <v>405</v>
      </c>
      <c r="O34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39" s="8">
        <f>Inventory[[#This Row],[Current_Inventory]]*Inventory[[#This Row],[Unit_Cost]]</f>
        <v>1126544.96</v>
      </c>
      <c r="Q3439" t="str">
        <f>IF(Inventory[[#This Row],[Stockout_Risk_Score]] &gt;= 0.8, "Critical",
   IF(Inventory[[#This Row],[Stockout_Risk_Score]] &gt;= 0.6, "High",
      IF(Inventory[[#This Row],[Stockout_Risk_Score]] &gt;= 0.3, "Medium", "Low")
   )
)</f>
        <v>Low</v>
      </c>
      <c r="R3439">
        <f>Inventory[[#This Row],[Lead_Time_Days]]*0.8</f>
        <v>10.4</v>
      </c>
      <c r="S3439">
        <f>MAX(0,Inventory[[#This Row],[Daily_Demand]]*Inventory[[#This Row],[Adj_Lead_Time]]+Inventory[[#This Row],[Safety_Stock]]-Inventory[[#This Row],[Current_Inventory]])</f>
        <v>220.39999999999998</v>
      </c>
    </row>
    <row r="3440" spans="1:19" x14ac:dyDescent="0.25">
      <c r="A3440">
        <v>3439</v>
      </c>
      <c r="B3440" t="s">
        <v>3461</v>
      </c>
      <c r="C3440" s="4" t="s">
        <v>17</v>
      </c>
      <c r="D3440" t="s">
        <v>18</v>
      </c>
      <c r="E3440" s="4">
        <v>66</v>
      </c>
      <c r="F3440" s="4">
        <v>9</v>
      </c>
      <c r="G3440" s="4">
        <v>743</v>
      </c>
      <c r="H3440" s="4">
        <v>19</v>
      </c>
      <c r="I3440" s="4">
        <v>108</v>
      </c>
      <c r="J3440" s="6">
        <v>321.04000000000002</v>
      </c>
      <c r="K3440" s="4">
        <v>0.45500000000000002</v>
      </c>
      <c r="L3440" s="4" t="s">
        <v>27</v>
      </c>
      <c r="M3440" s="4">
        <f>Inventory[[#This Row],[Daily_Demand]]*Inventory[[#This Row],[Lead_Time_Days]]</f>
        <v>594</v>
      </c>
      <c r="N3440" s="4">
        <f>MAX(0, Inventory[[#This Row],[Demand_Duration_Lead_time]]+Inventory[[#This Row],[Safety_Stock]]-Inventory[[#This Row],[Current_Inventory]])</f>
        <v>0</v>
      </c>
      <c r="O34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40" s="8">
        <f>Inventory[[#This Row],[Current_Inventory]]*Inventory[[#This Row],[Unit_Cost]]</f>
        <v>238532.72</v>
      </c>
      <c r="Q3440" t="str">
        <f>IF(Inventory[[#This Row],[Stockout_Risk_Score]] &gt;= 0.8, "Critical",
   IF(Inventory[[#This Row],[Stockout_Risk_Score]] &gt;= 0.6, "High",
      IF(Inventory[[#This Row],[Stockout_Risk_Score]] &gt;= 0.3, "Medium", "Low")
   )
)</f>
        <v>Medium</v>
      </c>
      <c r="R3440">
        <f>Inventory[[#This Row],[Lead_Time_Days]]*0.8</f>
        <v>7.2</v>
      </c>
      <c r="S3440">
        <f>MAX(0,Inventory[[#This Row],[Daily_Demand]]*Inventory[[#This Row],[Adj_Lead_Time]]+Inventory[[#This Row],[Safety_Stock]]-Inventory[[#This Row],[Current_Inventory]])</f>
        <v>0</v>
      </c>
    </row>
    <row r="3441" spans="1:19" x14ac:dyDescent="0.25">
      <c r="A3441">
        <v>3440</v>
      </c>
      <c r="B3441" t="s">
        <v>3462</v>
      </c>
      <c r="C3441" s="4" t="s">
        <v>13</v>
      </c>
      <c r="D3441" t="s">
        <v>22</v>
      </c>
      <c r="E3441" s="4">
        <v>135</v>
      </c>
      <c r="F3441" s="4">
        <v>14</v>
      </c>
      <c r="G3441" s="4">
        <v>149</v>
      </c>
      <c r="H3441" s="4">
        <v>243</v>
      </c>
      <c r="I3441" s="4">
        <v>307</v>
      </c>
      <c r="J3441" s="6">
        <v>610.95000000000005</v>
      </c>
      <c r="K3441" s="4">
        <v>0.86499999999999999</v>
      </c>
      <c r="L3441" s="4" t="s">
        <v>15</v>
      </c>
      <c r="M3441" s="4">
        <f>Inventory[[#This Row],[Daily_Demand]]*Inventory[[#This Row],[Lead_Time_Days]]</f>
        <v>1890</v>
      </c>
      <c r="N3441" s="4">
        <f>MAX(0, Inventory[[#This Row],[Demand_Duration_Lead_time]]+Inventory[[#This Row],[Safety_Stock]]-Inventory[[#This Row],[Current_Inventory]])</f>
        <v>1984</v>
      </c>
      <c r="O34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41" s="8">
        <f>Inventory[[#This Row],[Current_Inventory]]*Inventory[[#This Row],[Unit_Cost]]</f>
        <v>91031.55</v>
      </c>
      <c r="Q3441" t="str">
        <f>IF(Inventory[[#This Row],[Stockout_Risk_Score]] &gt;= 0.8, "Critical",
   IF(Inventory[[#This Row],[Stockout_Risk_Score]] &gt;= 0.6, "High",
      IF(Inventory[[#This Row],[Stockout_Risk_Score]] &gt;= 0.3, "Medium", "Low")
   )
)</f>
        <v>Critical</v>
      </c>
      <c r="R3441">
        <f>Inventory[[#This Row],[Lead_Time_Days]]*0.8</f>
        <v>11.200000000000001</v>
      </c>
      <c r="S3441">
        <f>MAX(0,Inventory[[#This Row],[Daily_Demand]]*Inventory[[#This Row],[Adj_Lead_Time]]+Inventory[[#This Row],[Safety_Stock]]-Inventory[[#This Row],[Current_Inventory]])</f>
        <v>1606.0000000000002</v>
      </c>
    </row>
    <row r="3442" spans="1:19" x14ac:dyDescent="0.25">
      <c r="A3442">
        <v>3441</v>
      </c>
      <c r="B3442" t="s">
        <v>3463</v>
      </c>
      <c r="C3442" s="4" t="s">
        <v>21</v>
      </c>
      <c r="D3442" t="s">
        <v>14</v>
      </c>
      <c r="E3442" s="4">
        <v>150</v>
      </c>
      <c r="F3442" s="4">
        <v>8</v>
      </c>
      <c r="G3442" s="4">
        <v>556</v>
      </c>
      <c r="H3442" s="4">
        <v>96</v>
      </c>
      <c r="I3442" s="4">
        <v>330</v>
      </c>
      <c r="J3442" s="6">
        <v>302.14</v>
      </c>
      <c r="K3442" s="4">
        <v>0.55200000000000005</v>
      </c>
      <c r="L3442" s="4" t="s">
        <v>19</v>
      </c>
      <c r="M3442" s="4">
        <f>Inventory[[#This Row],[Daily_Demand]]*Inventory[[#This Row],[Lead_Time_Days]]</f>
        <v>1200</v>
      </c>
      <c r="N3442" s="4">
        <f>MAX(0, Inventory[[#This Row],[Demand_Duration_Lead_time]]+Inventory[[#This Row],[Safety_Stock]]-Inventory[[#This Row],[Current_Inventory]])</f>
        <v>740</v>
      </c>
      <c r="O34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42" s="8">
        <f>Inventory[[#This Row],[Current_Inventory]]*Inventory[[#This Row],[Unit_Cost]]</f>
        <v>167989.84</v>
      </c>
      <c r="Q3442" t="str">
        <f>IF(Inventory[[#This Row],[Stockout_Risk_Score]] &gt;= 0.8, "Critical",
   IF(Inventory[[#This Row],[Stockout_Risk_Score]] &gt;= 0.6, "High",
      IF(Inventory[[#This Row],[Stockout_Risk_Score]] &gt;= 0.3, "Medium", "Low")
   )
)</f>
        <v>Medium</v>
      </c>
      <c r="R3442">
        <f>Inventory[[#This Row],[Lead_Time_Days]]*0.8</f>
        <v>6.4</v>
      </c>
      <c r="S3442">
        <f>MAX(0,Inventory[[#This Row],[Daily_Demand]]*Inventory[[#This Row],[Adj_Lead_Time]]+Inventory[[#This Row],[Safety_Stock]]-Inventory[[#This Row],[Current_Inventory]])</f>
        <v>500</v>
      </c>
    </row>
    <row r="3443" spans="1:19" x14ac:dyDescent="0.25">
      <c r="A3443">
        <v>3442</v>
      </c>
      <c r="B3443" t="s">
        <v>3464</v>
      </c>
      <c r="C3443" s="4" t="s">
        <v>41</v>
      </c>
      <c r="D3443" t="s">
        <v>18</v>
      </c>
      <c r="E3443" s="4">
        <v>157</v>
      </c>
      <c r="F3443" s="4">
        <v>13</v>
      </c>
      <c r="G3443" s="4">
        <v>30</v>
      </c>
      <c r="H3443" s="4">
        <v>276</v>
      </c>
      <c r="I3443" s="4">
        <v>68</v>
      </c>
      <c r="J3443" s="6">
        <v>1006.56</v>
      </c>
      <c r="K3443" s="4">
        <v>0.246</v>
      </c>
      <c r="L3443" s="4" t="s">
        <v>15</v>
      </c>
      <c r="M3443" s="4">
        <f>Inventory[[#This Row],[Daily_Demand]]*Inventory[[#This Row],[Lead_Time_Days]]</f>
        <v>2041</v>
      </c>
      <c r="N3443" s="4">
        <f>MAX(0, Inventory[[#This Row],[Demand_Duration_Lead_time]]+Inventory[[#This Row],[Safety_Stock]]-Inventory[[#This Row],[Current_Inventory]])</f>
        <v>2287</v>
      </c>
      <c r="O34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43" s="8">
        <f>Inventory[[#This Row],[Current_Inventory]]*Inventory[[#This Row],[Unit_Cost]]</f>
        <v>30196.799999999999</v>
      </c>
      <c r="Q3443" t="str">
        <f>IF(Inventory[[#This Row],[Stockout_Risk_Score]] &gt;= 0.8, "Critical",
   IF(Inventory[[#This Row],[Stockout_Risk_Score]] &gt;= 0.6, "High",
      IF(Inventory[[#This Row],[Stockout_Risk_Score]] &gt;= 0.3, "Medium", "Low")
   )
)</f>
        <v>Low</v>
      </c>
      <c r="R3443">
        <f>Inventory[[#This Row],[Lead_Time_Days]]*0.8</f>
        <v>10.4</v>
      </c>
      <c r="S3443">
        <f>MAX(0,Inventory[[#This Row],[Daily_Demand]]*Inventory[[#This Row],[Adj_Lead_Time]]+Inventory[[#This Row],[Safety_Stock]]-Inventory[[#This Row],[Current_Inventory]])</f>
        <v>1878.8</v>
      </c>
    </row>
    <row r="3444" spans="1:19" x14ac:dyDescent="0.25">
      <c r="A3444">
        <v>3443</v>
      </c>
      <c r="B3444" t="s">
        <v>3465</v>
      </c>
      <c r="C3444" s="4" t="s">
        <v>21</v>
      </c>
      <c r="D3444" t="s">
        <v>14</v>
      </c>
      <c r="E3444" s="4">
        <v>111</v>
      </c>
      <c r="F3444" s="4">
        <v>13</v>
      </c>
      <c r="G3444" s="4">
        <v>276</v>
      </c>
      <c r="H3444" s="4">
        <v>213</v>
      </c>
      <c r="I3444" s="4">
        <v>215</v>
      </c>
      <c r="J3444" s="6">
        <v>1867.72</v>
      </c>
      <c r="K3444" s="4">
        <v>0.20899999999999999</v>
      </c>
      <c r="L3444" s="4" t="s">
        <v>27</v>
      </c>
      <c r="M3444" s="4">
        <f>Inventory[[#This Row],[Daily_Demand]]*Inventory[[#This Row],[Lead_Time_Days]]</f>
        <v>1443</v>
      </c>
      <c r="N3444" s="4">
        <f>MAX(0, Inventory[[#This Row],[Demand_Duration_Lead_time]]+Inventory[[#This Row],[Safety_Stock]]-Inventory[[#This Row],[Current_Inventory]])</f>
        <v>1380</v>
      </c>
      <c r="O34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44" s="8">
        <f>Inventory[[#This Row],[Current_Inventory]]*Inventory[[#This Row],[Unit_Cost]]</f>
        <v>515490.72000000003</v>
      </c>
      <c r="Q3444" t="str">
        <f>IF(Inventory[[#This Row],[Stockout_Risk_Score]] &gt;= 0.8, "Critical",
   IF(Inventory[[#This Row],[Stockout_Risk_Score]] &gt;= 0.6, "High",
      IF(Inventory[[#This Row],[Stockout_Risk_Score]] &gt;= 0.3, "Medium", "Low")
   )
)</f>
        <v>Low</v>
      </c>
      <c r="R3444">
        <f>Inventory[[#This Row],[Lead_Time_Days]]*0.8</f>
        <v>10.4</v>
      </c>
      <c r="S3444">
        <f>MAX(0,Inventory[[#This Row],[Daily_Demand]]*Inventory[[#This Row],[Adj_Lead_Time]]+Inventory[[#This Row],[Safety_Stock]]-Inventory[[#This Row],[Current_Inventory]])</f>
        <v>1091.4000000000001</v>
      </c>
    </row>
    <row r="3445" spans="1:19" x14ac:dyDescent="0.25">
      <c r="A3445">
        <v>3444</v>
      </c>
      <c r="B3445" t="s">
        <v>3466</v>
      </c>
      <c r="C3445" s="4" t="s">
        <v>41</v>
      </c>
      <c r="D3445" t="s">
        <v>14</v>
      </c>
      <c r="E3445" s="4">
        <v>152</v>
      </c>
      <c r="F3445" s="4">
        <v>9</v>
      </c>
      <c r="G3445" s="4">
        <v>388</v>
      </c>
      <c r="H3445" s="4">
        <v>250</v>
      </c>
      <c r="I3445" s="4">
        <v>74</v>
      </c>
      <c r="J3445" s="6">
        <v>246.37</v>
      </c>
      <c r="K3445" s="4">
        <v>0.753</v>
      </c>
      <c r="L3445" s="4" t="s">
        <v>19</v>
      </c>
      <c r="M3445" s="4">
        <f>Inventory[[#This Row],[Daily_Demand]]*Inventory[[#This Row],[Lead_Time_Days]]</f>
        <v>1368</v>
      </c>
      <c r="N3445" s="4">
        <f>MAX(0, Inventory[[#This Row],[Demand_Duration_Lead_time]]+Inventory[[#This Row],[Safety_Stock]]-Inventory[[#This Row],[Current_Inventory]])</f>
        <v>1230</v>
      </c>
      <c r="O34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45" s="8">
        <f>Inventory[[#This Row],[Current_Inventory]]*Inventory[[#This Row],[Unit_Cost]]</f>
        <v>95591.56</v>
      </c>
      <c r="Q3445" t="str">
        <f>IF(Inventory[[#This Row],[Stockout_Risk_Score]] &gt;= 0.8, "Critical",
   IF(Inventory[[#This Row],[Stockout_Risk_Score]] &gt;= 0.6, "High",
      IF(Inventory[[#This Row],[Stockout_Risk_Score]] &gt;= 0.3, "Medium", "Low")
   )
)</f>
        <v>High</v>
      </c>
      <c r="R3445">
        <f>Inventory[[#This Row],[Lead_Time_Days]]*0.8</f>
        <v>7.2</v>
      </c>
      <c r="S3445">
        <f>MAX(0,Inventory[[#This Row],[Daily_Demand]]*Inventory[[#This Row],[Adj_Lead_Time]]+Inventory[[#This Row],[Safety_Stock]]-Inventory[[#This Row],[Current_Inventory]])</f>
        <v>956.40000000000009</v>
      </c>
    </row>
    <row r="3446" spans="1:19" x14ac:dyDescent="0.25">
      <c r="A3446">
        <v>3445</v>
      </c>
      <c r="B3446" t="s">
        <v>3467</v>
      </c>
      <c r="C3446" s="4" t="s">
        <v>41</v>
      </c>
      <c r="D3446" t="s">
        <v>22</v>
      </c>
      <c r="E3446" s="4">
        <v>190</v>
      </c>
      <c r="F3446" s="4">
        <v>3</v>
      </c>
      <c r="G3446" s="4">
        <v>413</v>
      </c>
      <c r="H3446" s="4">
        <v>65</v>
      </c>
      <c r="I3446" s="4">
        <v>53</v>
      </c>
      <c r="J3446" s="6">
        <v>909.75</v>
      </c>
      <c r="K3446" s="4">
        <v>1.2999999999999999E-2</v>
      </c>
      <c r="L3446" s="4" t="s">
        <v>27</v>
      </c>
      <c r="M3446" s="4">
        <f>Inventory[[#This Row],[Daily_Demand]]*Inventory[[#This Row],[Lead_Time_Days]]</f>
        <v>570</v>
      </c>
      <c r="N3446" s="4">
        <f>MAX(0, Inventory[[#This Row],[Demand_Duration_Lead_time]]+Inventory[[#This Row],[Safety_Stock]]-Inventory[[#This Row],[Current_Inventory]])</f>
        <v>222</v>
      </c>
      <c r="O34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46" s="8">
        <f>Inventory[[#This Row],[Current_Inventory]]*Inventory[[#This Row],[Unit_Cost]]</f>
        <v>375726.75</v>
      </c>
      <c r="Q3446" t="str">
        <f>IF(Inventory[[#This Row],[Stockout_Risk_Score]] &gt;= 0.8, "Critical",
   IF(Inventory[[#This Row],[Stockout_Risk_Score]] &gt;= 0.6, "High",
      IF(Inventory[[#This Row],[Stockout_Risk_Score]] &gt;= 0.3, "Medium", "Low")
   )
)</f>
        <v>Low</v>
      </c>
      <c r="R3446">
        <f>Inventory[[#This Row],[Lead_Time_Days]]*0.8</f>
        <v>2.4000000000000004</v>
      </c>
      <c r="S3446">
        <f>MAX(0,Inventory[[#This Row],[Daily_Demand]]*Inventory[[#This Row],[Adj_Lead_Time]]+Inventory[[#This Row],[Safety_Stock]]-Inventory[[#This Row],[Current_Inventory]])</f>
        <v>108</v>
      </c>
    </row>
    <row r="3447" spans="1:19" x14ac:dyDescent="0.25">
      <c r="A3447">
        <v>3446</v>
      </c>
      <c r="B3447" t="s">
        <v>3468</v>
      </c>
      <c r="C3447" s="4" t="s">
        <v>17</v>
      </c>
      <c r="D3447" t="s">
        <v>14</v>
      </c>
      <c r="E3447" s="4">
        <v>97</v>
      </c>
      <c r="F3447" s="4">
        <v>4</v>
      </c>
      <c r="G3447" s="4">
        <v>612</v>
      </c>
      <c r="H3447" s="4">
        <v>119</v>
      </c>
      <c r="I3447" s="4">
        <v>52</v>
      </c>
      <c r="J3447" s="6">
        <v>93.63</v>
      </c>
      <c r="K3447" s="4">
        <v>0.91400000000000003</v>
      </c>
      <c r="L3447" s="4" t="s">
        <v>19</v>
      </c>
      <c r="M3447" s="4">
        <f>Inventory[[#This Row],[Daily_Demand]]*Inventory[[#This Row],[Lead_Time_Days]]</f>
        <v>388</v>
      </c>
      <c r="N3447" s="4">
        <f>MAX(0, Inventory[[#This Row],[Demand_Duration_Lead_time]]+Inventory[[#This Row],[Safety_Stock]]-Inventory[[#This Row],[Current_Inventory]])</f>
        <v>0</v>
      </c>
      <c r="O34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47" s="8">
        <f>Inventory[[#This Row],[Current_Inventory]]*Inventory[[#This Row],[Unit_Cost]]</f>
        <v>57301.56</v>
      </c>
      <c r="Q3447" t="str">
        <f>IF(Inventory[[#This Row],[Stockout_Risk_Score]] &gt;= 0.8, "Critical",
   IF(Inventory[[#This Row],[Stockout_Risk_Score]] &gt;= 0.6, "High",
      IF(Inventory[[#This Row],[Stockout_Risk_Score]] &gt;= 0.3, "Medium", "Low")
   )
)</f>
        <v>Critical</v>
      </c>
      <c r="R3447">
        <f>Inventory[[#This Row],[Lead_Time_Days]]*0.8</f>
        <v>3.2</v>
      </c>
      <c r="S3447">
        <f>MAX(0,Inventory[[#This Row],[Daily_Demand]]*Inventory[[#This Row],[Adj_Lead_Time]]+Inventory[[#This Row],[Safety_Stock]]-Inventory[[#This Row],[Current_Inventory]])</f>
        <v>0</v>
      </c>
    </row>
    <row r="3448" spans="1:19" x14ac:dyDescent="0.25">
      <c r="A3448">
        <v>3447</v>
      </c>
      <c r="B3448" t="s">
        <v>3469</v>
      </c>
      <c r="C3448" s="4" t="s">
        <v>21</v>
      </c>
      <c r="D3448" t="s">
        <v>14</v>
      </c>
      <c r="E3448" s="4">
        <v>90</v>
      </c>
      <c r="F3448" s="4">
        <v>13</v>
      </c>
      <c r="G3448" s="4">
        <v>438</v>
      </c>
      <c r="H3448" s="4">
        <v>58</v>
      </c>
      <c r="I3448" s="4">
        <v>76</v>
      </c>
      <c r="J3448" s="6">
        <v>1553.25</v>
      </c>
      <c r="K3448" s="4">
        <v>1.7999999999999999E-2</v>
      </c>
      <c r="L3448" s="4" t="s">
        <v>15</v>
      </c>
      <c r="M3448" s="4">
        <f>Inventory[[#This Row],[Daily_Demand]]*Inventory[[#This Row],[Lead_Time_Days]]</f>
        <v>1170</v>
      </c>
      <c r="N3448" s="4">
        <f>MAX(0, Inventory[[#This Row],[Demand_Duration_Lead_time]]+Inventory[[#This Row],[Safety_Stock]]-Inventory[[#This Row],[Current_Inventory]])</f>
        <v>790</v>
      </c>
      <c r="O34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48" s="8">
        <f>Inventory[[#This Row],[Current_Inventory]]*Inventory[[#This Row],[Unit_Cost]]</f>
        <v>680323.5</v>
      </c>
      <c r="Q3448" t="str">
        <f>IF(Inventory[[#This Row],[Stockout_Risk_Score]] &gt;= 0.8, "Critical",
   IF(Inventory[[#This Row],[Stockout_Risk_Score]] &gt;= 0.6, "High",
      IF(Inventory[[#This Row],[Stockout_Risk_Score]] &gt;= 0.3, "Medium", "Low")
   )
)</f>
        <v>Low</v>
      </c>
      <c r="R3448">
        <f>Inventory[[#This Row],[Lead_Time_Days]]*0.8</f>
        <v>10.4</v>
      </c>
      <c r="S3448">
        <f>MAX(0,Inventory[[#This Row],[Daily_Demand]]*Inventory[[#This Row],[Adj_Lead_Time]]+Inventory[[#This Row],[Safety_Stock]]-Inventory[[#This Row],[Current_Inventory]])</f>
        <v>556</v>
      </c>
    </row>
    <row r="3449" spans="1:19" x14ac:dyDescent="0.25">
      <c r="A3449">
        <v>3448</v>
      </c>
      <c r="B3449" t="s">
        <v>3470</v>
      </c>
      <c r="C3449" s="4" t="s">
        <v>13</v>
      </c>
      <c r="D3449" t="s">
        <v>18</v>
      </c>
      <c r="E3449" s="4">
        <v>182</v>
      </c>
      <c r="F3449" s="4">
        <v>5</v>
      </c>
      <c r="G3449" s="4">
        <v>38</v>
      </c>
      <c r="H3449" s="4">
        <v>252</v>
      </c>
      <c r="I3449" s="4">
        <v>395</v>
      </c>
      <c r="J3449" s="6">
        <v>1300.3900000000001</v>
      </c>
      <c r="K3449" s="4">
        <v>0.63100000000000001</v>
      </c>
      <c r="L3449" s="4" t="s">
        <v>27</v>
      </c>
      <c r="M3449" s="4">
        <f>Inventory[[#This Row],[Daily_Demand]]*Inventory[[#This Row],[Lead_Time_Days]]</f>
        <v>910</v>
      </c>
      <c r="N3449" s="4">
        <f>MAX(0, Inventory[[#This Row],[Demand_Duration_Lead_time]]+Inventory[[#This Row],[Safety_Stock]]-Inventory[[#This Row],[Current_Inventory]])</f>
        <v>1124</v>
      </c>
      <c r="O34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49" s="8">
        <f>Inventory[[#This Row],[Current_Inventory]]*Inventory[[#This Row],[Unit_Cost]]</f>
        <v>49414.820000000007</v>
      </c>
      <c r="Q3449" t="str">
        <f>IF(Inventory[[#This Row],[Stockout_Risk_Score]] &gt;= 0.8, "Critical",
   IF(Inventory[[#This Row],[Stockout_Risk_Score]] &gt;= 0.6, "High",
      IF(Inventory[[#This Row],[Stockout_Risk_Score]] &gt;= 0.3, "Medium", "Low")
   )
)</f>
        <v>High</v>
      </c>
      <c r="R3449">
        <f>Inventory[[#This Row],[Lead_Time_Days]]*0.8</f>
        <v>4</v>
      </c>
      <c r="S3449">
        <f>MAX(0,Inventory[[#This Row],[Daily_Demand]]*Inventory[[#This Row],[Adj_Lead_Time]]+Inventory[[#This Row],[Safety_Stock]]-Inventory[[#This Row],[Current_Inventory]])</f>
        <v>942</v>
      </c>
    </row>
    <row r="3450" spans="1:19" x14ac:dyDescent="0.25">
      <c r="A3450">
        <v>3449</v>
      </c>
      <c r="B3450" t="s">
        <v>3471</v>
      </c>
      <c r="C3450" s="4" t="s">
        <v>21</v>
      </c>
      <c r="D3450" t="s">
        <v>14</v>
      </c>
      <c r="E3450" s="4">
        <v>125</v>
      </c>
      <c r="F3450" s="4">
        <v>13</v>
      </c>
      <c r="G3450" s="4">
        <v>129</v>
      </c>
      <c r="H3450" s="4">
        <v>25</v>
      </c>
      <c r="I3450" s="4">
        <v>268</v>
      </c>
      <c r="J3450" s="6">
        <v>1414.41</v>
      </c>
      <c r="K3450" s="4">
        <v>0.60499999999999998</v>
      </c>
      <c r="L3450" s="4" t="s">
        <v>19</v>
      </c>
      <c r="M3450" s="4">
        <f>Inventory[[#This Row],[Daily_Demand]]*Inventory[[#This Row],[Lead_Time_Days]]</f>
        <v>1625</v>
      </c>
      <c r="N3450" s="4">
        <f>MAX(0, Inventory[[#This Row],[Demand_Duration_Lead_time]]+Inventory[[#This Row],[Safety_Stock]]-Inventory[[#This Row],[Current_Inventory]])</f>
        <v>1521</v>
      </c>
      <c r="O34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50" s="8">
        <f>Inventory[[#This Row],[Current_Inventory]]*Inventory[[#This Row],[Unit_Cost]]</f>
        <v>182458.89</v>
      </c>
      <c r="Q3450" t="str">
        <f>IF(Inventory[[#This Row],[Stockout_Risk_Score]] &gt;= 0.8, "Critical",
   IF(Inventory[[#This Row],[Stockout_Risk_Score]] &gt;= 0.6, "High",
      IF(Inventory[[#This Row],[Stockout_Risk_Score]] &gt;= 0.3, "Medium", "Low")
   )
)</f>
        <v>High</v>
      </c>
      <c r="R3450">
        <f>Inventory[[#This Row],[Lead_Time_Days]]*0.8</f>
        <v>10.4</v>
      </c>
      <c r="S3450">
        <f>MAX(0,Inventory[[#This Row],[Daily_Demand]]*Inventory[[#This Row],[Adj_Lead_Time]]+Inventory[[#This Row],[Safety_Stock]]-Inventory[[#This Row],[Current_Inventory]])</f>
        <v>1196</v>
      </c>
    </row>
    <row r="3451" spans="1:19" x14ac:dyDescent="0.25">
      <c r="A3451">
        <v>3450</v>
      </c>
      <c r="B3451" t="s">
        <v>3472</v>
      </c>
      <c r="C3451" s="4" t="s">
        <v>17</v>
      </c>
      <c r="D3451" t="s">
        <v>22</v>
      </c>
      <c r="E3451" s="4">
        <v>83</v>
      </c>
      <c r="F3451" s="4">
        <v>10</v>
      </c>
      <c r="G3451" s="4">
        <v>456</v>
      </c>
      <c r="H3451" s="4">
        <v>82</v>
      </c>
      <c r="I3451" s="4">
        <v>93</v>
      </c>
      <c r="J3451" s="6">
        <v>971.06</v>
      </c>
      <c r="K3451" s="4">
        <v>0.57799999999999996</v>
      </c>
      <c r="L3451" s="4" t="s">
        <v>15</v>
      </c>
      <c r="M3451" s="4">
        <f>Inventory[[#This Row],[Daily_Demand]]*Inventory[[#This Row],[Lead_Time_Days]]</f>
        <v>830</v>
      </c>
      <c r="N3451" s="4">
        <f>MAX(0, Inventory[[#This Row],[Demand_Duration_Lead_time]]+Inventory[[#This Row],[Safety_Stock]]-Inventory[[#This Row],[Current_Inventory]])</f>
        <v>456</v>
      </c>
      <c r="O34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51" s="8">
        <f>Inventory[[#This Row],[Current_Inventory]]*Inventory[[#This Row],[Unit_Cost]]</f>
        <v>442803.36</v>
      </c>
      <c r="Q3451" t="str">
        <f>IF(Inventory[[#This Row],[Stockout_Risk_Score]] &gt;= 0.8, "Critical",
   IF(Inventory[[#This Row],[Stockout_Risk_Score]] &gt;= 0.6, "High",
      IF(Inventory[[#This Row],[Stockout_Risk_Score]] &gt;= 0.3, "Medium", "Low")
   )
)</f>
        <v>Medium</v>
      </c>
      <c r="R3451">
        <f>Inventory[[#This Row],[Lead_Time_Days]]*0.8</f>
        <v>8</v>
      </c>
      <c r="S3451">
        <f>MAX(0,Inventory[[#This Row],[Daily_Demand]]*Inventory[[#This Row],[Adj_Lead_Time]]+Inventory[[#This Row],[Safety_Stock]]-Inventory[[#This Row],[Current_Inventory]])</f>
        <v>290</v>
      </c>
    </row>
    <row r="3452" spans="1:19" x14ac:dyDescent="0.25">
      <c r="A3452">
        <v>3451</v>
      </c>
      <c r="B3452" t="s">
        <v>3473</v>
      </c>
      <c r="C3452" s="4" t="s">
        <v>41</v>
      </c>
      <c r="D3452" t="s">
        <v>22</v>
      </c>
      <c r="E3452" s="4">
        <v>14</v>
      </c>
      <c r="F3452" s="4">
        <v>13</v>
      </c>
      <c r="G3452" s="4">
        <v>524</v>
      </c>
      <c r="H3452" s="4">
        <v>211</v>
      </c>
      <c r="I3452" s="4">
        <v>261</v>
      </c>
      <c r="J3452" s="6">
        <v>1819.88</v>
      </c>
      <c r="K3452" s="4">
        <v>0.47399999999999998</v>
      </c>
      <c r="L3452" s="4" t="s">
        <v>15</v>
      </c>
      <c r="M3452" s="4">
        <f>Inventory[[#This Row],[Daily_Demand]]*Inventory[[#This Row],[Lead_Time_Days]]</f>
        <v>182</v>
      </c>
      <c r="N3452" s="4">
        <f>MAX(0, Inventory[[#This Row],[Demand_Duration_Lead_time]]+Inventory[[#This Row],[Safety_Stock]]-Inventory[[#This Row],[Current_Inventory]])</f>
        <v>0</v>
      </c>
      <c r="O34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52" s="8">
        <f>Inventory[[#This Row],[Current_Inventory]]*Inventory[[#This Row],[Unit_Cost]]</f>
        <v>953617.12000000011</v>
      </c>
      <c r="Q3452" t="str">
        <f>IF(Inventory[[#This Row],[Stockout_Risk_Score]] &gt;= 0.8, "Critical",
   IF(Inventory[[#This Row],[Stockout_Risk_Score]] &gt;= 0.6, "High",
      IF(Inventory[[#This Row],[Stockout_Risk_Score]] &gt;= 0.3, "Medium", "Low")
   )
)</f>
        <v>Medium</v>
      </c>
      <c r="R3452">
        <f>Inventory[[#This Row],[Lead_Time_Days]]*0.8</f>
        <v>10.4</v>
      </c>
      <c r="S3452">
        <f>MAX(0,Inventory[[#This Row],[Daily_Demand]]*Inventory[[#This Row],[Adj_Lead_Time]]+Inventory[[#This Row],[Safety_Stock]]-Inventory[[#This Row],[Current_Inventory]])</f>
        <v>0</v>
      </c>
    </row>
    <row r="3453" spans="1:19" x14ac:dyDescent="0.25">
      <c r="A3453">
        <v>3452</v>
      </c>
      <c r="B3453" t="s">
        <v>3474</v>
      </c>
      <c r="C3453" s="4" t="s">
        <v>17</v>
      </c>
      <c r="D3453" t="s">
        <v>22</v>
      </c>
      <c r="E3453" s="4">
        <v>153</v>
      </c>
      <c r="F3453" s="4">
        <v>13</v>
      </c>
      <c r="G3453" s="4">
        <v>53</v>
      </c>
      <c r="H3453" s="4">
        <v>102</v>
      </c>
      <c r="I3453" s="4">
        <v>101</v>
      </c>
      <c r="J3453" s="6">
        <v>848.64</v>
      </c>
      <c r="K3453" s="4">
        <v>0.85199999999999998</v>
      </c>
      <c r="L3453" s="4" t="s">
        <v>15</v>
      </c>
      <c r="M3453" s="4">
        <f>Inventory[[#This Row],[Daily_Demand]]*Inventory[[#This Row],[Lead_Time_Days]]</f>
        <v>1989</v>
      </c>
      <c r="N3453" s="4">
        <f>MAX(0, Inventory[[#This Row],[Demand_Duration_Lead_time]]+Inventory[[#This Row],[Safety_Stock]]-Inventory[[#This Row],[Current_Inventory]])</f>
        <v>2038</v>
      </c>
      <c r="O34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53" s="8">
        <f>Inventory[[#This Row],[Current_Inventory]]*Inventory[[#This Row],[Unit_Cost]]</f>
        <v>44977.919999999998</v>
      </c>
      <c r="Q3453" t="str">
        <f>IF(Inventory[[#This Row],[Stockout_Risk_Score]] &gt;= 0.8, "Critical",
   IF(Inventory[[#This Row],[Stockout_Risk_Score]] &gt;= 0.6, "High",
      IF(Inventory[[#This Row],[Stockout_Risk_Score]] &gt;= 0.3, "Medium", "Low")
   )
)</f>
        <v>Critical</v>
      </c>
      <c r="R3453">
        <f>Inventory[[#This Row],[Lead_Time_Days]]*0.8</f>
        <v>10.4</v>
      </c>
      <c r="S3453">
        <f>MAX(0,Inventory[[#This Row],[Daily_Demand]]*Inventory[[#This Row],[Adj_Lead_Time]]+Inventory[[#This Row],[Safety_Stock]]-Inventory[[#This Row],[Current_Inventory]])</f>
        <v>1640.2</v>
      </c>
    </row>
    <row r="3454" spans="1:19" x14ac:dyDescent="0.25">
      <c r="A3454">
        <v>3453</v>
      </c>
      <c r="B3454" t="s">
        <v>3475</v>
      </c>
      <c r="C3454" s="4" t="s">
        <v>26</v>
      </c>
      <c r="D3454" t="s">
        <v>14</v>
      </c>
      <c r="E3454" s="4">
        <v>33</v>
      </c>
      <c r="F3454" s="4">
        <v>6</v>
      </c>
      <c r="G3454" s="4">
        <v>307</v>
      </c>
      <c r="H3454" s="4">
        <v>146</v>
      </c>
      <c r="I3454" s="4">
        <v>202</v>
      </c>
      <c r="J3454" s="6">
        <v>1052.47</v>
      </c>
      <c r="K3454" s="4">
        <v>0.65900000000000003</v>
      </c>
      <c r="L3454" s="4" t="s">
        <v>19</v>
      </c>
      <c r="M3454" s="4">
        <f>Inventory[[#This Row],[Daily_Demand]]*Inventory[[#This Row],[Lead_Time_Days]]</f>
        <v>198</v>
      </c>
      <c r="N3454" s="4">
        <f>MAX(0, Inventory[[#This Row],[Demand_Duration_Lead_time]]+Inventory[[#This Row],[Safety_Stock]]-Inventory[[#This Row],[Current_Inventory]])</f>
        <v>37</v>
      </c>
      <c r="O34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54" s="8">
        <f>Inventory[[#This Row],[Current_Inventory]]*Inventory[[#This Row],[Unit_Cost]]</f>
        <v>323108.29000000004</v>
      </c>
      <c r="Q3454" t="str">
        <f>IF(Inventory[[#This Row],[Stockout_Risk_Score]] &gt;= 0.8, "Critical",
   IF(Inventory[[#This Row],[Stockout_Risk_Score]] &gt;= 0.6, "High",
      IF(Inventory[[#This Row],[Stockout_Risk_Score]] &gt;= 0.3, "Medium", "Low")
   )
)</f>
        <v>High</v>
      </c>
      <c r="R3454">
        <f>Inventory[[#This Row],[Lead_Time_Days]]*0.8</f>
        <v>4.8000000000000007</v>
      </c>
      <c r="S3454">
        <f>MAX(0,Inventory[[#This Row],[Daily_Demand]]*Inventory[[#This Row],[Adj_Lead_Time]]+Inventory[[#This Row],[Safety_Stock]]-Inventory[[#This Row],[Current_Inventory]])</f>
        <v>0</v>
      </c>
    </row>
    <row r="3455" spans="1:19" x14ac:dyDescent="0.25">
      <c r="A3455">
        <v>3454</v>
      </c>
      <c r="B3455" t="s">
        <v>3476</v>
      </c>
      <c r="C3455" s="4" t="s">
        <v>26</v>
      </c>
      <c r="D3455" t="s">
        <v>18</v>
      </c>
      <c r="E3455" s="4">
        <v>100</v>
      </c>
      <c r="F3455" s="4">
        <v>7</v>
      </c>
      <c r="G3455" s="4">
        <v>274</v>
      </c>
      <c r="H3455" s="4">
        <v>42</v>
      </c>
      <c r="I3455" s="4">
        <v>251</v>
      </c>
      <c r="J3455" s="6">
        <v>1405.81</v>
      </c>
      <c r="K3455" s="4">
        <v>0.78200000000000003</v>
      </c>
      <c r="L3455" s="4" t="s">
        <v>15</v>
      </c>
      <c r="M3455" s="4">
        <f>Inventory[[#This Row],[Daily_Demand]]*Inventory[[#This Row],[Lead_Time_Days]]</f>
        <v>700</v>
      </c>
      <c r="N3455" s="4">
        <f>MAX(0, Inventory[[#This Row],[Demand_Duration_Lead_time]]+Inventory[[#This Row],[Safety_Stock]]-Inventory[[#This Row],[Current_Inventory]])</f>
        <v>468</v>
      </c>
      <c r="O34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55" s="8">
        <f>Inventory[[#This Row],[Current_Inventory]]*Inventory[[#This Row],[Unit_Cost]]</f>
        <v>385191.94</v>
      </c>
      <c r="Q3455" t="str">
        <f>IF(Inventory[[#This Row],[Stockout_Risk_Score]] &gt;= 0.8, "Critical",
   IF(Inventory[[#This Row],[Stockout_Risk_Score]] &gt;= 0.6, "High",
      IF(Inventory[[#This Row],[Stockout_Risk_Score]] &gt;= 0.3, "Medium", "Low")
   )
)</f>
        <v>High</v>
      </c>
      <c r="R3455">
        <f>Inventory[[#This Row],[Lead_Time_Days]]*0.8</f>
        <v>5.6000000000000005</v>
      </c>
      <c r="S3455">
        <f>MAX(0,Inventory[[#This Row],[Daily_Demand]]*Inventory[[#This Row],[Adj_Lead_Time]]+Inventory[[#This Row],[Safety_Stock]]-Inventory[[#This Row],[Current_Inventory]])</f>
        <v>328</v>
      </c>
    </row>
    <row r="3456" spans="1:19" x14ac:dyDescent="0.25">
      <c r="A3456">
        <v>3455</v>
      </c>
      <c r="B3456" t="s">
        <v>3477</v>
      </c>
      <c r="C3456" s="4" t="s">
        <v>13</v>
      </c>
      <c r="D3456" t="s">
        <v>22</v>
      </c>
      <c r="E3456" s="4">
        <v>14</v>
      </c>
      <c r="F3456" s="4">
        <v>2</v>
      </c>
      <c r="G3456" s="4">
        <v>657</v>
      </c>
      <c r="H3456" s="4">
        <v>97</v>
      </c>
      <c r="I3456" s="4">
        <v>370</v>
      </c>
      <c r="J3456" s="6">
        <v>1065.0899999999999</v>
      </c>
      <c r="K3456" s="4">
        <v>0.11600000000000001</v>
      </c>
      <c r="L3456" s="4" t="s">
        <v>15</v>
      </c>
      <c r="M3456" s="4">
        <f>Inventory[[#This Row],[Daily_Demand]]*Inventory[[#This Row],[Lead_Time_Days]]</f>
        <v>28</v>
      </c>
      <c r="N3456" s="4">
        <f>MAX(0, Inventory[[#This Row],[Demand_Duration_Lead_time]]+Inventory[[#This Row],[Safety_Stock]]-Inventory[[#This Row],[Current_Inventory]])</f>
        <v>0</v>
      </c>
      <c r="O34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456" s="8">
        <f>Inventory[[#This Row],[Current_Inventory]]*Inventory[[#This Row],[Unit_Cost]]</f>
        <v>699764.12999999989</v>
      </c>
      <c r="Q3456" t="str">
        <f>IF(Inventory[[#This Row],[Stockout_Risk_Score]] &gt;= 0.8, "Critical",
   IF(Inventory[[#This Row],[Stockout_Risk_Score]] &gt;= 0.6, "High",
      IF(Inventory[[#This Row],[Stockout_Risk_Score]] &gt;= 0.3, "Medium", "Low")
   )
)</f>
        <v>Low</v>
      </c>
      <c r="R3456">
        <f>Inventory[[#This Row],[Lead_Time_Days]]*0.8</f>
        <v>1.6</v>
      </c>
      <c r="S3456">
        <f>MAX(0,Inventory[[#This Row],[Daily_Demand]]*Inventory[[#This Row],[Adj_Lead_Time]]+Inventory[[#This Row],[Safety_Stock]]-Inventory[[#This Row],[Current_Inventory]])</f>
        <v>0</v>
      </c>
    </row>
    <row r="3457" spans="1:19" x14ac:dyDescent="0.25">
      <c r="A3457">
        <v>3456</v>
      </c>
      <c r="B3457" t="s">
        <v>3478</v>
      </c>
      <c r="C3457" s="4" t="s">
        <v>17</v>
      </c>
      <c r="D3457" t="s">
        <v>14</v>
      </c>
      <c r="E3457" s="4">
        <v>17</v>
      </c>
      <c r="F3457" s="4">
        <v>5</v>
      </c>
      <c r="G3457" s="4">
        <v>740</v>
      </c>
      <c r="H3457" s="4">
        <v>212</v>
      </c>
      <c r="I3457" s="4">
        <v>60</v>
      </c>
      <c r="J3457" s="6">
        <v>419.2</v>
      </c>
      <c r="K3457" s="4">
        <v>0.05</v>
      </c>
      <c r="L3457" s="4" t="s">
        <v>19</v>
      </c>
      <c r="M3457" s="4">
        <f>Inventory[[#This Row],[Daily_Demand]]*Inventory[[#This Row],[Lead_Time_Days]]</f>
        <v>85</v>
      </c>
      <c r="N3457" s="4">
        <f>MAX(0, Inventory[[#This Row],[Demand_Duration_Lead_time]]+Inventory[[#This Row],[Safety_Stock]]-Inventory[[#This Row],[Current_Inventory]])</f>
        <v>0</v>
      </c>
      <c r="O34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457" s="8">
        <f>Inventory[[#This Row],[Current_Inventory]]*Inventory[[#This Row],[Unit_Cost]]</f>
        <v>310208</v>
      </c>
      <c r="Q3457" t="str">
        <f>IF(Inventory[[#This Row],[Stockout_Risk_Score]] &gt;= 0.8, "Critical",
   IF(Inventory[[#This Row],[Stockout_Risk_Score]] &gt;= 0.6, "High",
      IF(Inventory[[#This Row],[Stockout_Risk_Score]] &gt;= 0.3, "Medium", "Low")
   )
)</f>
        <v>Low</v>
      </c>
      <c r="R3457">
        <f>Inventory[[#This Row],[Lead_Time_Days]]*0.8</f>
        <v>4</v>
      </c>
      <c r="S3457">
        <f>MAX(0,Inventory[[#This Row],[Daily_Demand]]*Inventory[[#This Row],[Adj_Lead_Time]]+Inventory[[#This Row],[Safety_Stock]]-Inventory[[#This Row],[Current_Inventory]])</f>
        <v>0</v>
      </c>
    </row>
    <row r="3458" spans="1:19" x14ac:dyDescent="0.25">
      <c r="A3458">
        <v>3457</v>
      </c>
      <c r="B3458" t="s">
        <v>3479</v>
      </c>
      <c r="C3458" s="4" t="s">
        <v>13</v>
      </c>
      <c r="D3458" t="s">
        <v>22</v>
      </c>
      <c r="E3458" s="4">
        <v>51</v>
      </c>
      <c r="F3458" s="4">
        <v>5</v>
      </c>
      <c r="G3458" s="4">
        <v>153</v>
      </c>
      <c r="H3458" s="4">
        <v>48</v>
      </c>
      <c r="I3458" s="4">
        <v>117</v>
      </c>
      <c r="J3458" s="6">
        <v>668.29</v>
      </c>
      <c r="K3458" s="4">
        <v>2.9000000000000001E-2</v>
      </c>
      <c r="L3458" s="4" t="s">
        <v>27</v>
      </c>
      <c r="M3458" s="4">
        <f>Inventory[[#This Row],[Daily_Demand]]*Inventory[[#This Row],[Lead_Time_Days]]</f>
        <v>255</v>
      </c>
      <c r="N3458" s="4">
        <f>MAX(0, Inventory[[#This Row],[Demand_Duration_Lead_time]]+Inventory[[#This Row],[Safety_Stock]]-Inventory[[#This Row],[Current_Inventory]])</f>
        <v>150</v>
      </c>
      <c r="O34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58" s="8">
        <f>Inventory[[#This Row],[Current_Inventory]]*Inventory[[#This Row],[Unit_Cost]]</f>
        <v>102248.37</v>
      </c>
      <c r="Q3458" t="str">
        <f>IF(Inventory[[#This Row],[Stockout_Risk_Score]] &gt;= 0.8, "Critical",
   IF(Inventory[[#This Row],[Stockout_Risk_Score]] &gt;= 0.6, "High",
      IF(Inventory[[#This Row],[Stockout_Risk_Score]] &gt;= 0.3, "Medium", "Low")
   )
)</f>
        <v>Low</v>
      </c>
      <c r="R3458">
        <f>Inventory[[#This Row],[Lead_Time_Days]]*0.8</f>
        <v>4</v>
      </c>
      <c r="S3458">
        <f>MAX(0,Inventory[[#This Row],[Daily_Demand]]*Inventory[[#This Row],[Adj_Lead_Time]]+Inventory[[#This Row],[Safety_Stock]]-Inventory[[#This Row],[Current_Inventory]])</f>
        <v>99</v>
      </c>
    </row>
    <row r="3459" spans="1:19" x14ac:dyDescent="0.25">
      <c r="A3459">
        <v>3458</v>
      </c>
      <c r="B3459" t="s">
        <v>3480</v>
      </c>
      <c r="C3459" s="4" t="s">
        <v>13</v>
      </c>
      <c r="D3459" t="s">
        <v>22</v>
      </c>
      <c r="E3459" s="4">
        <v>155</v>
      </c>
      <c r="F3459" s="4">
        <v>11</v>
      </c>
      <c r="G3459" s="4">
        <v>518</v>
      </c>
      <c r="H3459" s="4">
        <v>123</v>
      </c>
      <c r="I3459" s="4">
        <v>276</v>
      </c>
      <c r="J3459" s="6">
        <v>229.97</v>
      </c>
      <c r="K3459" s="4">
        <v>0.14699999999999999</v>
      </c>
      <c r="L3459" s="4" t="s">
        <v>15</v>
      </c>
      <c r="M3459" s="4">
        <f>Inventory[[#This Row],[Daily_Demand]]*Inventory[[#This Row],[Lead_Time_Days]]</f>
        <v>1705</v>
      </c>
      <c r="N3459" s="4">
        <f>MAX(0, Inventory[[#This Row],[Demand_Duration_Lead_time]]+Inventory[[#This Row],[Safety_Stock]]-Inventory[[#This Row],[Current_Inventory]])</f>
        <v>1310</v>
      </c>
      <c r="O34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59" s="8">
        <f>Inventory[[#This Row],[Current_Inventory]]*Inventory[[#This Row],[Unit_Cost]]</f>
        <v>119124.46</v>
      </c>
      <c r="Q3459" t="str">
        <f>IF(Inventory[[#This Row],[Stockout_Risk_Score]] &gt;= 0.8, "Critical",
   IF(Inventory[[#This Row],[Stockout_Risk_Score]] &gt;= 0.6, "High",
      IF(Inventory[[#This Row],[Stockout_Risk_Score]] &gt;= 0.3, "Medium", "Low")
   )
)</f>
        <v>Low</v>
      </c>
      <c r="R3459">
        <f>Inventory[[#This Row],[Lead_Time_Days]]*0.8</f>
        <v>8.8000000000000007</v>
      </c>
      <c r="S3459">
        <f>MAX(0,Inventory[[#This Row],[Daily_Demand]]*Inventory[[#This Row],[Adj_Lead_Time]]+Inventory[[#This Row],[Safety_Stock]]-Inventory[[#This Row],[Current_Inventory]])</f>
        <v>969</v>
      </c>
    </row>
    <row r="3460" spans="1:19" x14ac:dyDescent="0.25">
      <c r="A3460">
        <v>3459</v>
      </c>
      <c r="B3460" t="s">
        <v>3481</v>
      </c>
      <c r="C3460" s="4" t="s">
        <v>26</v>
      </c>
      <c r="D3460" t="s">
        <v>18</v>
      </c>
      <c r="E3460" s="4">
        <v>54</v>
      </c>
      <c r="F3460" s="4">
        <v>9</v>
      </c>
      <c r="G3460" s="4">
        <v>416</v>
      </c>
      <c r="H3460" s="4">
        <v>256</v>
      </c>
      <c r="I3460" s="4">
        <v>170</v>
      </c>
      <c r="J3460" s="6">
        <v>893.6</v>
      </c>
      <c r="K3460" s="4">
        <v>0.66700000000000004</v>
      </c>
      <c r="L3460" s="4" t="s">
        <v>19</v>
      </c>
      <c r="M3460" s="4">
        <f>Inventory[[#This Row],[Daily_Demand]]*Inventory[[#This Row],[Lead_Time_Days]]</f>
        <v>486</v>
      </c>
      <c r="N3460" s="4">
        <f>MAX(0, Inventory[[#This Row],[Demand_Duration_Lead_time]]+Inventory[[#This Row],[Safety_Stock]]-Inventory[[#This Row],[Current_Inventory]])</f>
        <v>326</v>
      </c>
      <c r="O34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60" s="8">
        <f>Inventory[[#This Row],[Current_Inventory]]*Inventory[[#This Row],[Unit_Cost]]</f>
        <v>371737.60000000003</v>
      </c>
      <c r="Q3460" t="str">
        <f>IF(Inventory[[#This Row],[Stockout_Risk_Score]] &gt;= 0.8, "Critical",
   IF(Inventory[[#This Row],[Stockout_Risk_Score]] &gt;= 0.6, "High",
      IF(Inventory[[#This Row],[Stockout_Risk_Score]] &gt;= 0.3, "Medium", "Low")
   )
)</f>
        <v>High</v>
      </c>
      <c r="R3460">
        <f>Inventory[[#This Row],[Lead_Time_Days]]*0.8</f>
        <v>7.2</v>
      </c>
      <c r="S3460">
        <f>MAX(0,Inventory[[#This Row],[Daily_Demand]]*Inventory[[#This Row],[Adj_Lead_Time]]+Inventory[[#This Row],[Safety_Stock]]-Inventory[[#This Row],[Current_Inventory]])</f>
        <v>228.79999999999995</v>
      </c>
    </row>
    <row r="3461" spans="1:19" x14ac:dyDescent="0.25">
      <c r="A3461">
        <v>3460</v>
      </c>
      <c r="B3461" t="s">
        <v>3482</v>
      </c>
      <c r="C3461" s="4" t="s">
        <v>13</v>
      </c>
      <c r="D3461" t="s">
        <v>22</v>
      </c>
      <c r="E3461" s="4">
        <v>136</v>
      </c>
      <c r="F3461" s="4">
        <v>9</v>
      </c>
      <c r="G3461" s="4">
        <v>506</v>
      </c>
      <c r="H3461" s="4">
        <v>217</v>
      </c>
      <c r="I3461" s="4">
        <v>382</v>
      </c>
      <c r="J3461" s="6">
        <v>1238.31</v>
      </c>
      <c r="K3461" s="4">
        <v>0.49399999999999999</v>
      </c>
      <c r="L3461" s="4" t="s">
        <v>27</v>
      </c>
      <c r="M3461" s="4">
        <f>Inventory[[#This Row],[Daily_Demand]]*Inventory[[#This Row],[Lead_Time_Days]]</f>
        <v>1224</v>
      </c>
      <c r="N3461" s="4">
        <f>MAX(0, Inventory[[#This Row],[Demand_Duration_Lead_time]]+Inventory[[#This Row],[Safety_Stock]]-Inventory[[#This Row],[Current_Inventory]])</f>
        <v>935</v>
      </c>
      <c r="O34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61" s="8">
        <f>Inventory[[#This Row],[Current_Inventory]]*Inventory[[#This Row],[Unit_Cost]]</f>
        <v>626584.86</v>
      </c>
      <c r="Q3461" t="str">
        <f>IF(Inventory[[#This Row],[Stockout_Risk_Score]] &gt;= 0.8, "Critical",
   IF(Inventory[[#This Row],[Stockout_Risk_Score]] &gt;= 0.6, "High",
      IF(Inventory[[#This Row],[Stockout_Risk_Score]] &gt;= 0.3, "Medium", "Low")
   )
)</f>
        <v>Medium</v>
      </c>
      <c r="R3461">
        <f>Inventory[[#This Row],[Lead_Time_Days]]*0.8</f>
        <v>7.2</v>
      </c>
      <c r="S3461">
        <f>MAX(0,Inventory[[#This Row],[Daily_Demand]]*Inventory[[#This Row],[Adj_Lead_Time]]+Inventory[[#This Row],[Safety_Stock]]-Inventory[[#This Row],[Current_Inventory]])</f>
        <v>690.2</v>
      </c>
    </row>
    <row r="3462" spans="1:19" x14ac:dyDescent="0.25">
      <c r="A3462">
        <v>3461</v>
      </c>
      <c r="B3462" t="s">
        <v>3483</v>
      </c>
      <c r="C3462" s="4" t="s">
        <v>26</v>
      </c>
      <c r="D3462" t="s">
        <v>18</v>
      </c>
      <c r="E3462" s="4">
        <v>120</v>
      </c>
      <c r="F3462" s="4">
        <v>11</v>
      </c>
      <c r="G3462" s="4">
        <v>617</v>
      </c>
      <c r="H3462" s="4">
        <v>220</v>
      </c>
      <c r="I3462" s="4">
        <v>64</v>
      </c>
      <c r="J3462" s="6">
        <v>281.13</v>
      </c>
      <c r="K3462" s="4">
        <v>0.752</v>
      </c>
      <c r="L3462" s="4" t="s">
        <v>15</v>
      </c>
      <c r="M3462" s="4">
        <f>Inventory[[#This Row],[Daily_Demand]]*Inventory[[#This Row],[Lead_Time_Days]]</f>
        <v>1320</v>
      </c>
      <c r="N3462" s="4">
        <f>MAX(0, Inventory[[#This Row],[Demand_Duration_Lead_time]]+Inventory[[#This Row],[Safety_Stock]]-Inventory[[#This Row],[Current_Inventory]])</f>
        <v>923</v>
      </c>
      <c r="O34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62" s="8">
        <f>Inventory[[#This Row],[Current_Inventory]]*Inventory[[#This Row],[Unit_Cost]]</f>
        <v>173457.21</v>
      </c>
      <c r="Q3462" t="str">
        <f>IF(Inventory[[#This Row],[Stockout_Risk_Score]] &gt;= 0.8, "Critical",
   IF(Inventory[[#This Row],[Stockout_Risk_Score]] &gt;= 0.6, "High",
      IF(Inventory[[#This Row],[Stockout_Risk_Score]] &gt;= 0.3, "Medium", "Low")
   )
)</f>
        <v>High</v>
      </c>
      <c r="R3462">
        <f>Inventory[[#This Row],[Lead_Time_Days]]*0.8</f>
        <v>8.8000000000000007</v>
      </c>
      <c r="S3462">
        <f>MAX(0,Inventory[[#This Row],[Daily_Demand]]*Inventory[[#This Row],[Adj_Lead_Time]]+Inventory[[#This Row],[Safety_Stock]]-Inventory[[#This Row],[Current_Inventory]])</f>
        <v>659</v>
      </c>
    </row>
    <row r="3463" spans="1:19" x14ac:dyDescent="0.25">
      <c r="A3463">
        <v>3462</v>
      </c>
      <c r="B3463" t="s">
        <v>3484</v>
      </c>
      <c r="C3463" s="4" t="s">
        <v>41</v>
      </c>
      <c r="D3463" t="s">
        <v>14</v>
      </c>
      <c r="E3463" s="4">
        <v>117</v>
      </c>
      <c r="F3463" s="4">
        <v>7</v>
      </c>
      <c r="G3463" s="4">
        <v>606</v>
      </c>
      <c r="H3463" s="4">
        <v>68</v>
      </c>
      <c r="I3463" s="4">
        <v>106</v>
      </c>
      <c r="J3463" s="6">
        <v>1279.6400000000001</v>
      </c>
      <c r="K3463" s="4">
        <v>0.192</v>
      </c>
      <c r="L3463" s="4" t="s">
        <v>19</v>
      </c>
      <c r="M3463" s="4">
        <f>Inventory[[#This Row],[Daily_Demand]]*Inventory[[#This Row],[Lead_Time_Days]]</f>
        <v>819</v>
      </c>
      <c r="N3463" s="4">
        <f>MAX(0, Inventory[[#This Row],[Demand_Duration_Lead_time]]+Inventory[[#This Row],[Safety_Stock]]-Inventory[[#This Row],[Current_Inventory]])</f>
        <v>281</v>
      </c>
      <c r="O34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63" s="8">
        <f>Inventory[[#This Row],[Current_Inventory]]*Inventory[[#This Row],[Unit_Cost]]</f>
        <v>775461.84000000008</v>
      </c>
      <c r="Q3463" t="str">
        <f>IF(Inventory[[#This Row],[Stockout_Risk_Score]] &gt;= 0.8, "Critical",
   IF(Inventory[[#This Row],[Stockout_Risk_Score]] &gt;= 0.6, "High",
      IF(Inventory[[#This Row],[Stockout_Risk_Score]] &gt;= 0.3, "Medium", "Low")
   )
)</f>
        <v>Low</v>
      </c>
      <c r="R3463">
        <f>Inventory[[#This Row],[Lead_Time_Days]]*0.8</f>
        <v>5.6000000000000005</v>
      </c>
      <c r="S3463">
        <f>MAX(0,Inventory[[#This Row],[Daily_Demand]]*Inventory[[#This Row],[Adj_Lead_Time]]+Inventory[[#This Row],[Safety_Stock]]-Inventory[[#This Row],[Current_Inventory]])</f>
        <v>117.20000000000005</v>
      </c>
    </row>
    <row r="3464" spans="1:19" x14ac:dyDescent="0.25">
      <c r="A3464">
        <v>3463</v>
      </c>
      <c r="B3464" t="s">
        <v>3485</v>
      </c>
      <c r="C3464" s="4" t="s">
        <v>17</v>
      </c>
      <c r="D3464" t="s">
        <v>22</v>
      </c>
      <c r="E3464" s="4">
        <v>199</v>
      </c>
      <c r="F3464" s="4">
        <v>9</v>
      </c>
      <c r="G3464" s="4">
        <v>666</v>
      </c>
      <c r="H3464" s="4">
        <v>165</v>
      </c>
      <c r="I3464" s="4">
        <v>379</v>
      </c>
      <c r="J3464" s="6">
        <v>1791.1</v>
      </c>
      <c r="K3464" s="4">
        <v>0.36699999999999999</v>
      </c>
      <c r="L3464" s="4" t="s">
        <v>19</v>
      </c>
      <c r="M3464" s="4">
        <f>Inventory[[#This Row],[Daily_Demand]]*Inventory[[#This Row],[Lead_Time_Days]]</f>
        <v>1791</v>
      </c>
      <c r="N3464" s="4">
        <f>MAX(0, Inventory[[#This Row],[Demand_Duration_Lead_time]]+Inventory[[#This Row],[Safety_Stock]]-Inventory[[#This Row],[Current_Inventory]])</f>
        <v>1290</v>
      </c>
      <c r="O34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64" s="8">
        <f>Inventory[[#This Row],[Current_Inventory]]*Inventory[[#This Row],[Unit_Cost]]</f>
        <v>1192872.5999999999</v>
      </c>
      <c r="Q3464" t="str">
        <f>IF(Inventory[[#This Row],[Stockout_Risk_Score]] &gt;= 0.8, "Critical",
   IF(Inventory[[#This Row],[Stockout_Risk_Score]] &gt;= 0.6, "High",
      IF(Inventory[[#This Row],[Stockout_Risk_Score]] &gt;= 0.3, "Medium", "Low")
   )
)</f>
        <v>Medium</v>
      </c>
      <c r="R3464">
        <f>Inventory[[#This Row],[Lead_Time_Days]]*0.8</f>
        <v>7.2</v>
      </c>
      <c r="S3464">
        <f>MAX(0,Inventory[[#This Row],[Daily_Demand]]*Inventory[[#This Row],[Adj_Lead_Time]]+Inventory[[#This Row],[Safety_Stock]]-Inventory[[#This Row],[Current_Inventory]])</f>
        <v>931.8</v>
      </c>
    </row>
    <row r="3465" spans="1:19" x14ac:dyDescent="0.25">
      <c r="A3465">
        <v>3464</v>
      </c>
      <c r="B3465" t="s">
        <v>3486</v>
      </c>
      <c r="C3465" s="4" t="s">
        <v>13</v>
      </c>
      <c r="D3465" t="s">
        <v>14</v>
      </c>
      <c r="E3465" s="4">
        <v>89</v>
      </c>
      <c r="F3465" s="4">
        <v>10</v>
      </c>
      <c r="G3465" s="4">
        <v>704</v>
      </c>
      <c r="H3465" s="4">
        <v>131</v>
      </c>
      <c r="I3465" s="4">
        <v>113</v>
      </c>
      <c r="J3465" s="6">
        <v>708.56</v>
      </c>
      <c r="K3465" s="4">
        <v>0.88800000000000001</v>
      </c>
      <c r="L3465" s="4" t="s">
        <v>15</v>
      </c>
      <c r="M3465" s="4">
        <f>Inventory[[#This Row],[Daily_Demand]]*Inventory[[#This Row],[Lead_Time_Days]]</f>
        <v>890</v>
      </c>
      <c r="N3465" s="4">
        <f>MAX(0, Inventory[[#This Row],[Demand_Duration_Lead_time]]+Inventory[[#This Row],[Safety_Stock]]-Inventory[[#This Row],[Current_Inventory]])</f>
        <v>317</v>
      </c>
      <c r="O34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65" s="8">
        <f>Inventory[[#This Row],[Current_Inventory]]*Inventory[[#This Row],[Unit_Cost]]</f>
        <v>498826.23999999999</v>
      </c>
      <c r="Q3465" t="str">
        <f>IF(Inventory[[#This Row],[Stockout_Risk_Score]] &gt;= 0.8, "Critical",
   IF(Inventory[[#This Row],[Stockout_Risk_Score]] &gt;= 0.6, "High",
      IF(Inventory[[#This Row],[Stockout_Risk_Score]] &gt;= 0.3, "Medium", "Low")
   )
)</f>
        <v>Critical</v>
      </c>
      <c r="R3465">
        <f>Inventory[[#This Row],[Lead_Time_Days]]*0.8</f>
        <v>8</v>
      </c>
      <c r="S3465">
        <f>MAX(0,Inventory[[#This Row],[Daily_Demand]]*Inventory[[#This Row],[Adj_Lead_Time]]+Inventory[[#This Row],[Safety_Stock]]-Inventory[[#This Row],[Current_Inventory]])</f>
        <v>139</v>
      </c>
    </row>
    <row r="3466" spans="1:19" x14ac:dyDescent="0.25">
      <c r="A3466">
        <v>3465</v>
      </c>
      <c r="B3466" t="s">
        <v>3487</v>
      </c>
      <c r="C3466" s="4" t="s">
        <v>26</v>
      </c>
      <c r="D3466" t="s">
        <v>14</v>
      </c>
      <c r="E3466" s="4">
        <v>57</v>
      </c>
      <c r="F3466" s="4">
        <v>6</v>
      </c>
      <c r="G3466" s="4">
        <v>232</v>
      </c>
      <c r="H3466" s="4">
        <v>129</v>
      </c>
      <c r="I3466" s="4">
        <v>279</v>
      </c>
      <c r="J3466" s="6">
        <v>482.96</v>
      </c>
      <c r="K3466" s="4">
        <v>0.93600000000000005</v>
      </c>
      <c r="L3466" s="4" t="s">
        <v>27</v>
      </c>
      <c r="M3466" s="4">
        <f>Inventory[[#This Row],[Daily_Demand]]*Inventory[[#This Row],[Lead_Time_Days]]</f>
        <v>342</v>
      </c>
      <c r="N3466" s="4">
        <f>MAX(0, Inventory[[#This Row],[Demand_Duration_Lead_time]]+Inventory[[#This Row],[Safety_Stock]]-Inventory[[#This Row],[Current_Inventory]])</f>
        <v>239</v>
      </c>
      <c r="O34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66" s="8">
        <f>Inventory[[#This Row],[Current_Inventory]]*Inventory[[#This Row],[Unit_Cost]]</f>
        <v>112046.72</v>
      </c>
      <c r="Q3466" t="str">
        <f>IF(Inventory[[#This Row],[Stockout_Risk_Score]] &gt;= 0.8, "Critical",
   IF(Inventory[[#This Row],[Stockout_Risk_Score]] &gt;= 0.6, "High",
      IF(Inventory[[#This Row],[Stockout_Risk_Score]] &gt;= 0.3, "Medium", "Low")
   )
)</f>
        <v>Critical</v>
      </c>
      <c r="R3466">
        <f>Inventory[[#This Row],[Lead_Time_Days]]*0.8</f>
        <v>4.8000000000000007</v>
      </c>
      <c r="S3466">
        <f>MAX(0,Inventory[[#This Row],[Daily_Demand]]*Inventory[[#This Row],[Adj_Lead_Time]]+Inventory[[#This Row],[Safety_Stock]]-Inventory[[#This Row],[Current_Inventory]])</f>
        <v>170.60000000000002</v>
      </c>
    </row>
    <row r="3467" spans="1:19" x14ac:dyDescent="0.25">
      <c r="A3467">
        <v>3466</v>
      </c>
      <c r="B3467" t="s">
        <v>3488</v>
      </c>
      <c r="C3467" s="4" t="s">
        <v>21</v>
      </c>
      <c r="D3467" t="s">
        <v>14</v>
      </c>
      <c r="E3467" s="4">
        <v>134</v>
      </c>
      <c r="F3467" s="4">
        <v>2</v>
      </c>
      <c r="G3467" s="4">
        <v>369</v>
      </c>
      <c r="H3467" s="4">
        <v>71</v>
      </c>
      <c r="I3467" s="4">
        <v>60</v>
      </c>
      <c r="J3467" s="6">
        <v>1791.36</v>
      </c>
      <c r="K3467" s="4">
        <v>0.92200000000000004</v>
      </c>
      <c r="L3467" s="4" t="s">
        <v>27</v>
      </c>
      <c r="M3467" s="4">
        <f>Inventory[[#This Row],[Daily_Demand]]*Inventory[[#This Row],[Lead_Time_Days]]</f>
        <v>268</v>
      </c>
      <c r="N3467" s="4">
        <f>MAX(0, Inventory[[#This Row],[Demand_Duration_Lead_time]]+Inventory[[#This Row],[Safety_Stock]]-Inventory[[#This Row],[Current_Inventory]])</f>
        <v>0</v>
      </c>
      <c r="O34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67" s="8">
        <f>Inventory[[#This Row],[Current_Inventory]]*Inventory[[#This Row],[Unit_Cost]]</f>
        <v>661011.84</v>
      </c>
      <c r="Q3467" t="str">
        <f>IF(Inventory[[#This Row],[Stockout_Risk_Score]] &gt;= 0.8, "Critical",
   IF(Inventory[[#This Row],[Stockout_Risk_Score]] &gt;= 0.6, "High",
      IF(Inventory[[#This Row],[Stockout_Risk_Score]] &gt;= 0.3, "Medium", "Low")
   )
)</f>
        <v>Critical</v>
      </c>
      <c r="R3467">
        <f>Inventory[[#This Row],[Lead_Time_Days]]*0.8</f>
        <v>1.6</v>
      </c>
      <c r="S3467">
        <f>MAX(0,Inventory[[#This Row],[Daily_Demand]]*Inventory[[#This Row],[Adj_Lead_Time]]+Inventory[[#This Row],[Safety_Stock]]-Inventory[[#This Row],[Current_Inventory]])</f>
        <v>0</v>
      </c>
    </row>
    <row r="3468" spans="1:19" x14ac:dyDescent="0.25">
      <c r="A3468">
        <v>3467</v>
      </c>
      <c r="B3468" t="s">
        <v>3489</v>
      </c>
      <c r="C3468" s="4" t="s">
        <v>13</v>
      </c>
      <c r="D3468" t="s">
        <v>22</v>
      </c>
      <c r="E3468" s="4">
        <v>72</v>
      </c>
      <c r="F3468" s="4">
        <v>2</v>
      </c>
      <c r="G3468" s="4">
        <v>38</v>
      </c>
      <c r="H3468" s="4">
        <v>167</v>
      </c>
      <c r="I3468" s="4">
        <v>170</v>
      </c>
      <c r="J3468" s="6">
        <v>1399.29</v>
      </c>
      <c r="K3468" s="4">
        <v>0.81799999999999995</v>
      </c>
      <c r="L3468" s="4" t="s">
        <v>27</v>
      </c>
      <c r="M3468" s="4">
        <f>Inventory[[#This Row],[Daily_Demand]]*Inventory[[#This Row],[Lead_Time_Days]]</f>
        <v>144</v>
      </c>
      <c r="N3468" s="4">
        <f>MAX(0, Inventory[[#This Row],[Demand_Duration_Lead_time]]+Inventory[[#This Row],[Safety_Stock]]-Inventory[[#This Row],[Current_Inventory]])</f>
        <v>273</v>
      </c>
      <c r="O34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68" s="8">
        <f>Inventory[[#This Row],[Current_Inventory]]*Inventory[[#This Row],[Unit_Cost]]</f>
        <v>53173.02</v>
      </c>
      <c r="Q3468" t="str">
        <f>IF(Inventory[[#This Row],[Stockout_Risk_Score]] &gt;= 0.8, "Critical",
   IF(Inventory[[#This Row],[Stockout_Risk_Score]] &gt;= 0.6, "High",
      IF(Inventory[[#This Row],[Stockout_Risk_Score]] &gt;= 0.3, "Medium", "Low")
   )
)</f>
        <v>Critical</v>
      </c>
      <c r="R3468">
        <f>Inventory[[#This Row],[Lead_Time_Days]]*0.8</f>
        <v>1.6</v>
      </c>
      <c r="S3468">
        <f>MAX(0,Inventory[[#This Row],[Daily_Demand]]*Inventory[[#This Row],[Adj_Lead_Time]]+Inventory[[#This Row],[Safety_Stock]]-Inventory[[#This Row],[Current_Inventory]])</f>
        <v>244.2</v>
      </c>
    </row>
    <row r="3469" spans="1:19" x14ac:dyDescent="0.25">
      <c r="A3469">
        <v>3468</v>
      </c>
      <c r="B3469" t="s">
        <v>3490</v>
      </c>
      <c r="C3469" s="4" t="s">
        <v>41</v>
      </c>
      <c r="D3469" t="s">
        <v>18</v>
      </c>
      <c r="E3469" s="4">
        <v>197</v>
      </c>
      <c r="F3469" s="4">
        <v>3</v>
      </c>
      <c r="G3469" s="4">
        <v>138</v>
      </c>
      <c r="H3469" s="4">
        <v>49</v>
      </c>
      <c r="I3469" s="4">
        <v>273</v>
      </c>
      <c r="J3469" s="6">
        <v>255.52</v>
      </c>
      <c r="K3469" s="4">
        <v>0.68799999999999994</v>
      </c>
      <c r="L3469" s="4" t="s">
        <v>15</v>
      </c>
      <c r="M3469" s="4">
        <f>Inventory[[#This Row],[Daily_Demand]]*Inventory[[#This Row],[Lead_Time_Days]]</f>
        <v>591</v>
      </c>
      <c r="N3469" s="4">
        <f>MAX(0, Inventory[[#This Row],[Demand_Duration_Lead_time]]+Inventory[[#This Row],[Safety_Stock]]-Inventory[[#This Row],[Current_Inventory]])</f>
        <v>502</v>
      </c>
      <c r="O34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69" s="8">
        <f>Inventory[[#This Row],[Current_Inventory]]*Inventory[[#This Row],[Unit_Cost]]</f>
        <v>35261.760000000002</v>
      </c>
      <c r="Q3469" t="str">
        <f>IF(Inventory[[#This Row],[Stockout_Risk_Score]] &gt;= 0.8, "Critical",
   IF(Inventory[[#This Row],[Stockout_Risk_Score]] &gt;= 0.6, "High",
      IF(Inventory[[#This Row],[Stockout_Risk_Score]] &gt;= 0.3, "Medium", "Low")
   )
)</f>
        <v>High</v>
      </c>
      <c r="R3469">
        <f>Inventory[[#This Row],[Lead_Time_Days]]*0.8</f>
        <v>2.4000000000000004</v>
      </c>
      <c r="S3469">
        <f>MAX(0,Inventory[[#This Row],[Daily_Demand]]*Inventory[[#This Row],[Adj_Lead_Time]]+Inventory[[#This Row],[Safety_Stock]]-Inventory[[#This Row],[Current_Inventory]])</f>
        <v>383.80000000000007</v>
      </c>
    </row>
    <row r="3470" spans="1:19" x14ac:dyDescent="0.25">
      <c r="A3470">
        <v>3469</v>
      </c>
      <c r="B3470" t="s">
        <v>3491</v>
      </c>
      <c r="C3470" s="4" t="s">
        <v>41</v>
      </c>
      <c r="D3470" t="s">
        <v>22</v>
      </c>
      <c r="E3470" s="4">
        <v>83</v>
      </c>
      <c r="F3470" s="4">
        <v>3</v>
      </c>
      <c r="G3470" s="4">
        <v>321</v>
      </c>
      <c r="H3470" s="4">
        <v>251</v>
      </c>
      <c r="I3470" s="4">
        <v>274</v>
      </c>
      <c r="J3470" s="6">
        <v>845.82</v>
      </c>
      <c r="K3470" s="4">
        <v>0.91400000000000003</v>
      </c>
      <c r="L3470" s="4" t="s">
        <v>15</v>
      </c>
      <c r="M3470" s="4">
        <f>Inventory[[#This Row],[Daily_Demand]]*Inventory[[#This Row],[Lead_Time_Days]]</f>
        <v>249</v>
      </c>
      <c r="N3470" s="4">
        <f>MAX(0, Inventory[[#This Row],[Demand_Duration_Lead_time]]+Inventory[[#This Row],[Safety_Stock]]-Inventory[[#This Row],[Current_Inventory]])</f>
        <v>179</v>
      </c>
      <c r="O34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70" s="8">
        <f>Inventory[[#This Row],[Current_Inventory]]*Inventory[[#This Row],[Unit_Cost]]</f>
        <v>271508.22000000003</v>
      </c>
      <c r="Q3470" t="str">
        <f>IF(Inventory[[#This Row],[Stockout_Risk_Score]] &gt;= 0.8, "Critical",
   IF(Inventory[[#This Row],[Stockout_Risk_Score]] &gt;= 0.6, "High",
      IF(Inventory[[#This Row],[Stockout_Risk_Score]] &gt;= 0.3, "Medium", "Low")
   )
)</f>
        <v>Critical</v>
      </c>
      <c r="R3470">
        <f>Inventory[[#This Row],[Lead_Time_Days]]*0.8</f>
        <v>2.4000000000000004</v>
      </c>
      <c r="S3470">
        <f>MAX(0,Inventory[[#This Row],[Daily_Demand]]*Inventory[[#This Row],[Adj_Lead_Time]]+Inventory[[#This Row],[Safety_Stock]]-Inventory[[#This Row],[Current_Inventory]])</f>
        <v>129.20000000000005</v>
      </c>
    </row>
    <row r="3471" spans="1:19" x14ac:dyDescent="0.25">
      <c r="A3471">
        <v>3470</v>
      </c>
      <c r="B3471" t="s">
        <v>3492</v>
      </c>
      <c r="C3471" s="4" t="s">
        <v>21</v>
      </c>
      <c r="D3471" t="s">
        <v>14</v>
      </c>
      <c r="E3471" s="4">
        <v>61</v>
      </c>
      <c r="F3471" s="4">
        <v>6</v>
      </c>
      <c r="G3471" s="4">
        <v>304</v>
      </c>
      <c r="H3471" s="4">
        <v>49</v>
      </c>
      <c r="I3471" s="4">
        <v>174</v>
      </c>
      <c r="J3471" s="6">
        <v>1364.47</v>
      </c>
      <c r="K3471" s="4">
        <v>0.71399999999999997</v>
      </c>
      <c r="L3471" s="4" t="s">
        <v>27</v>
      </c>
      <c r="M3471" s="4">
        <f>Inventory[[#This Row],[Daily_Demand]]*Inventory[[#This Row],[Lead_Time_Days]]</f>
        <v>366</v>
      </c>
      <c r="N3471" s="4">
        <f>MAX(0, Inventory[[#This Row],[Demand_Duration_Lead_time]]+Inventory[[#This Row],[Safety_Stock]]-Inventory[[#This Row],[Current_Inventory]])</f>
        <v>111</v>
      </c>
      <c r="O34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71" s="8">
        <f>Inventory[[#This Row],[Current_Inventory]]*Inventory[[#This Row],[Unit_Cost]]</f>
        <v>414798.88</v>
      </c>
      <c r="Q3471" t="str">
        <f>IF(Inventory[[#This Row],[Stockout_Risk_Score]] &gt;= 0.8, "Critical",
   IF(Inventory[[#This Row],[Stockout_Risk_Score]] &gt;= 0.6, "High",
      IF(Inventory[[#This Row],[Stockout_Risk_Score]] &gt;= 0.3, "Medium", "Low")
   )
)</f>
        <v>High</v>
      </c>
      <c r="R3471">
        <f>Inventory[[#This Row],[Lead_Time_Days]]*0.8</f>
        <v>4.8000000000000007</v>
      </c>
      <c r="S3471">
        <f>MAX(0,Inventory[[#This Row],[Daily_Demand]]*Inventory[[#This Row],[Adj_Lead_Time]]+Inventory[[#This Row],[Safety_Stock]]-Inventory[[#This Row],[Current_Inventory]])</f>
        <v>37.800000000000068</v>
      </c>
    </row>
    <row r="3472" spans="1:19" x14ac:dyDescent="0.25">
      <c r="A3472">
        <v>3471</v>
      </c>
      <c r="B3472" t="s">
        <v>3493</v>
      </c>
      <c r="C3472" s="4" t="s">
        <v>26</v>
      </c>
      <c r="D3472" t="s">
        <v>18</v>
      </c>
      <c r="E3472" s="4">
        <v>101</v>
      </c>
      <c r="F3472" s="4">
        <v>8</v>
      </c>
      <c r="G3472" s="4">
        <v>246</v>
      </c>
      <c r="H3472" s="4">
        <v>199</v>
      </c>
      <c r="I3472" s="4">
        <v>197</v>
      </c>
      <c r="J3472" s="6">
        <v>1170.05</v>
      </c>
      <c r="K3472" s="4">
        <v>0.95399999999999996</v>
      </c>
      <c r="L3472" s="4" t="s">
        <v>27</v>
      </c>
      <c r="M3472" s="4">
        <f>Inventory[[#This Row],[Daily_Demand]]*Inventory[[#This Row],[Lead_Time_Days]]</f>
        <v>808</v>
      </c>
      <c r="N3472" s="4">
        <f>MAX(0, Inventory[[#This Row],[Demand_Duration_Lead_time]]+Inventory[[#This Row],[Safety_Stock]]-Inventory[[#This Row],[Current_Inventory]])</f>
        <v>761</v>
      </c>
      <c r="O34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72" s="8">
        <f>Inventory[[#This Row],[Current_Inventory]]*Inventory[[#This Row],[Unit_Cost]]</f>
        <v>287832.3</v>
      </c>
      <c r="Q3472" t="str">
        <f>IF(Inventory[[#This Row],[Stockout_Risk_Score]] &gt;= 0.8, "Critical",
   IF(Inventory[[#This Row],[Stockout_Risk_Score]] &gt;= 0.6, "High",
      IF(Inventory[[#This Row],[Stockout_Risk_Score]] &gt;= 0.3, "Medium", "Low")
   )
)</f>
        <v>Critical</v>
      </c>
      <c r="R3472">
        <f>Inventory[[#This Row],[Lead_Time_Days]]*0.8</f>
        <v>6.4</v>
      </c>
      <c r="S3472">
        <f>MAX(0,Inventory[[#This Row],[Daily_Demand]]*Inventory[[#This Row],[Adj_Lead_Time]]+Inventory[[#This Row],[Safety_Stock]]-Inventory[[#This Row],[Current_Inventory]])</f>
        <v>599.40000000000009</v>
      </c>
    </row>
    <row r="3473" spans="1:19" x14ac:dyDescent="0.25">
      <c r="A3473">
        <v>3472</v>
      </c>
      <c r="B3473" t="s">
        <v>3494</v>
      </c>
      <c r="C3473" s="4" t="s">
        <v>13</v>
      </c>
      <c r="D3473" t="s">
        <v>14</v>
      </c>
      <c r="E3473" s="4">
        <v>139</v>
      </c>
      <c r="F3473" s="4">
        <v>8</v>
      </c>
      <c r="G3473" s="4">
        <v>526</v>
      </c>
      <c r="H3473" s="4">
        <v>243</v>
      </c>
      <c r="I3473" s="4">
        <v>277</v>
      </c>
      <c r="J3473" s="6">
        <v>1256.17</v>
      </c>
      <c r="K3473" s="4">
        <v>2.5000000000000001E-2</v>
      </c>
      <c r="L3473" s="4" t="s">
        <v>27</v>
      </c>
      <c r="M3473" s="4">
        <f>Inventory[[#This Row],[Daily_Demand]]*Inventory[[#This Row],[Lead_Time_Days]]</f>
        <v>1112</v>
      </c>
      <c r="N3473" s="4">
        <f>MAX(0, Inventory[[#This Row],[Demand_Duration_Lead_time]]+Inventory[[#This Row],[Safety_Stock]]-Inventory[[#This Row],[Current_Inventory]])</f>
        <v>829</v>
      </c>
      <c r="O34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73" s="8">
        <f>Inventory[[#This Row],[Current_Inventory]]*Inventory[[#This Row],[Unit_Cost]]</f>
        <v>660745.42000000004</v>
      </c>
      <c r="Q3473" t="str">
        <f>IF(Inventory[[#This Row],[Stockout_Risk_Score]] &gt;= 0.8, "Critical",
   IF(Inventory[[#This Row],[Stockout_Risk_Score]] &gt;= 0.6, "High",
      IF(Inventory[[#This Row],[Stockout_Risk_Score]] &gt;= 0.3, "Medium", "Low")
   )
)</f>
        <v>Low</v>
      </c>
      <c r="R3473">
        <f>Inventory[[#This Row],[Lead_Time_Days]]*0.8</f>
        <v>6.4</v>
      </c>
      <c r="S3473">
        <f>MAX(0,Inventory[[#This Row],[Daily_Demand]]*Inventory[[#This Row],[Adj_Lead_Time]]+Inventory[[#This Row],[Safety_Stock]]-Inventory[[#This Row],[Current_Inventory]])</f>
        <v>606.59999999999991</v>
      </c>
    </row>
    <row r="3474" spans="1:19" x14ac:dyDescent="0.25">
      <c r="A3474">
        <v>3473</v>
      </c>
      <c r="B3474" t="s">
        <v>3495</v>
      </c>
      <c r="C3474" s="4" t="s">
        <v>26</v>
      </c>
      <c r="D3474" t="s">
        <v>18</v>
      </c>
      <c r="E3474" s="4">
        <v>151</v>
      </c>
      <c r="F3474" s="4">
        <v>5</v>
      </c>
      <c r="G3474" s="4">
        <v>520</v>
      </c>
      <c r="H3474" s="4">
        <v>24</v>
      </c>
      <c r="I3474" s="4">
        <v>79</v>
      </c>
      <c r="J3474" s="6">
        <v>1155.9100000000001</v>
      </c>
      <c r="K3474" s="4">
        <v>0.92200000000000004</v>
      </c>
      <c r="L3474" s="4" t="s">
        <v>27</v>
      </c>
      <c r="M3474" s="4">
        <f>Inventory[[#This Row],[Daily_Demand]]*Inventory[[#This Row],[Lead_Time_Days]]</f>
        <v>755</v>
      </c>
      <c r="N3474" s="4">
        <f>MAX(0, Inventory[[#This Row],[Demand_Duration_Lead_time]]+Inventory[[#This Row],[Safety_Stock]]-Inventory[[#This Row],[Current_Inventory]])</f>
        <v>259</v>
      </c>
      <c r="O34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74" s="8">
        <f>Inventory[[#This Row],[Current_Inventory]]*Inventory[[#This Row],[Unit_Cost]]</f>
        <v>601073.20000000007</v>
      </c>
      <c r="Q3474" t="str">
        <f>IF(Inventory[[#This Row],[Stockout_Risk_Score]] &gt;= 0.8, "Critical",
   IF(Inventory[[#This Row],[Stockout_Risk_Score]] &gt;= 0.6, "High",
      IF(Inventory[[#This Row],[Stockout_Risk_Score]] &gt;= 0.3, "Medium", "Low")
   )
)</f>
        <v>Critical</v>
      </c>
      <c r="R3474">
        <f>Inventory[[#This Row],[Lead_Time_Days]]*0.8</f>
        <v>4</v>
      </c>
      <c r="S3474">
        <f>MAX(0,Inventory[[#This Row],[Daily_Demand]]*Inventory[[#This Row],[Adj_Lead_Time]]+Inventory[[#This Row],[Safety_Stock]]-Inventory[[#This Row],[Current_Inventory]])</f>
        <v>108</v>
      </c>
    </row>
    <row r="3475" spans="1:19" x14ac:dyDescent="0.25">
      <c r="A3475">
        <v>3474</v>
      </c>
      <c r="B3475" t="s">
        <v>3496</v>
      </c>
      <c r="C3475" s="4" t="s">
        <v>41</v>
      </c>
      <c r="D3475" t="s">
        <v>22</v>
      </c>
      <c r="E3475" s="4">
        <v>176</v>
      </c>
      <c r="F3475" s="4">
        <v>14</v>
      </c>
      <c r="G3475" s="4">
        <v>231</v>
      </c>
      <c r="H3475" s="4">
        <v>133</v>
      </c>
      <c r="I3475" s="4">
        <v>59</v>
      </c>
      <c r="J3475" s="6">
        <v>1606.22</v>
      </c>
      <c r="K3475" s="4">
        <v>0.55600000000000005</v>
      </c>
      <c r="L3475" s="4" t="s">
        <v>19</v>
      </c>
      <c r="M3475" s="4">
        <f>Inventory[[#This Row],[Daily_Demand]]*Inventory[[#This Row],[Lead_Time_Days]]</f>
        <v>2464</v>
      </c>
      <c r="N3475" s="4">
        <f>MAX(0, Inventory[[#This Row],[Demand_Duration_Lead_time]]+Inventory[[#This Row],[Safety_Stock]]-Inventory[[#This Row],[Current_Inventory]])</f>
        <v>2366</v>
      </c>
      <c r="O34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75" s="8">
        <f>Inventory[[#This Row],[Current_Inventory]]*Inventory[[#This Row],[Unit_Cost]]</f>
        <v>371036.82</v>
      </c>
      <c r="Q3475" t="str">
        <f>IF(Inventory[[#This Row],[Stockout_Risk_Score]] &gt;= 0.8, "Critical",
   IF(Inventory[[#This Row],[Stockout_Risk_Score]] &gt;= 0.6, "High",
      IF(Inventory[[#This Row],[Stockout_Risk_Score]] &gt;= 0.3, "Medium", "Low")
   )
)</f>
        <v>Medium</v>
      </c>
      <c r="R3475">
        <f>Inventory[[#This Row],[Lead_Time_Days]]*0.8</f>
        <v>11.200000000000001</v>
      </c>
      <c r="S3475">
        <f>MAX(0,Inventory[[#This Row],[Daily_Demand]]*Inventory[[#This Row],[Adj_Lead_Time]]+Inventory[[#This Row],[Safety_Stock]]-Inventory[[#This Row],[Current_Inventory]])</f>
        <v>1873.2000000000003</v>
      </c>
    </row>
    <row r="3476" spans="1:19" x14ac:dyDescent="0.25">
      <c r="A3476">
        <v>3475</v>
      </c>
      <c r="B3476" t="s">
        <v>3497</v>
      </c>
      <c r="C3476" s="4" t="s">
        <v>26</v>
      </c>
      <c r="D3476" t="s">
        <v>18</v>
      </c>
      <c r="E3476" s="4">
        <v>67</v>
      </c>
      <c r="F3476" s="4">
        <v>5</v>
      </c>
      <c r="G3476" s="4">
        <v>375</v>
      </c>
      <c r="H3476" s="4">
        <v>237</v>
      </c>
      <c r="I3476" s="4">
        <v>103</v>
      </c>
      <c r="J3476" s="6">
        <v>674.83</v>
      </c>
      <c r="K3476" s="4">
        <v>0.112</v>
      </c>
      <c r="L3476" s="4" t="s">
        <v>15</v>
      </c>
      <c r="M3476" s="4">
        <f>Inventory[[#This Row],[Daily_Demand]]*Inventory[[#This Row],[Lead_Time_Days]]</f>
        <v>335</v>
      </c>
      <c r="N3476" s="4">
        <f>MAX(0, Inventory[[#This Row],[Demand_Duration_Lead_time]]+Inventory[[#This Row],[Safety_Stock]]-Inventory[[#This Row],[Current_Inventory]])</f>
        <v>197</v>
      </c>
      <c r="O34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76" s="8">
        <f>Inventory[[#This Row],[Current_Inventory]]*Inventory[[#This Row],[Unit_Cost]]</f>
        <v>253061.25000000003</v>
      </c>
      <c r="Q3476" t="str">
        <f>IF(Inventory[[#This Row],[Stockout_Risk_Score]] &gt;= 0.8, "Critical",
   IF(Inventory[[#This Row],[Stockout_Risk_Score]] &gt;= 0.6, "High",
      IF(Inventory[[#This Row],[Stockout_Risk_Score]] &gt;= 0.3, "Medium", "Low")
   )
)</f>
        <v>Low</v>
      </c>
      <c r="R3476">
        <f>Inventory[[#This Row],[Lead_Time_Days]]*0.8</f>
        <v>4</v>
      </c>
      <c r="S3476">
        <f>MAX(0,Inventory[[#This Row],[Daily_Demand]]*Inventory[[#This Row],[Adj_Lead_Time]]+Inventory[[#This Row],[Safety_Stock]]-Inventory[[#This Row],[Current_Inventory]])</f>
        <v>130</v>
      </c>
    </row>
    <row r="3477" spans="1:19" x14ac:dyDescent="0.25">
      <c r="A3477">
        <v>3476</v>
      </c>
      <c r="B3477" t="s">
        <v>3498</v>
      </c>
      <c r="C3477" s="4" t="s">
        <v>41</v>
      </c>
      <c r="D3477" t="s">
        <v>22</v>
      </c>
      <c r="E3477" s="4">
        <v>69</v>
      </c>
      <c r="F3477" s="4">
        <v>12</v>
      </c>
      <c r="G3477" s="4">
        <v>720</v>
      </c>
      <c r="H3477" s="4">
        <v>289</v>
      </c>
      <c r="I3477" s="4">
        <v>235</v>
      </c>
      <c r="J3477" s="6">
        <v>1431.5</v>
      </c>
      <c r="K3477" s="4">
        <v>0.215</v>
      </c>
      <c r="L3477" s="4" t="s">
        <v>27</v>
      </c>
      <c r="M3477" s="4">
        <f>Inventory[[#This Row],[Daily_Demand]]*Inventory[[#This Row],[Lead_Time_Days]]</f>
        <v>828</v>
      </c>
      <c r="N3477" s="4">
        <f>MAX(0, Inventory[[#This Row],[Demand_Duration_Lead_time]]+Inventory[[#This Row],[Safety_Stock]]-Inventory[[#This Row],[Current_Inventory]])</f>
        <v>397</v>
      </c>
      <c r="O34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77" s="8">
        <f>Inventory[[#This Row],[Current_Inventory]]*Inventory[[#This Row],[Unit_Cost]]</f>
        <v>1030680</v>
      </c>
      <c r="Q3477" t="str">
        <f>IF(Inventory[[#This Row],[Stockout_Risk_Score]] &gt;= 0.8, "Critical",
   IF(Inventory[[#This Row],[Stockout_Risk_Score]] &gt;= 0.6, "High",
      IF(Inventory[[#This Row],[Stockout_Risk_Score]] &gt;= 0.3, "Medium", "Low")
   )
)</f>
        <v>Low</v>
      </c>
      <c r="R3477">
        <f>Inventory[[#This Row],[Lead_Time_Days]]*0.8</f>
        <v>9.6000000000000014</v>
      </c>
      <c r="S3477">
        <f>MAX(0,Inventory[[#This Row],[Daily_Demand]]*Inventory[[#This Row],[Adj_Lead_Time]]+Inventory[[#This Row],[Safety_Stock]]-Inventory[[#This Row],[Current_Inventory]])</f>
        <v>231.40000000000009</v>
      </c>
    </row>
    <row r="3478" spans="1:19" x14ac:dyDescent="0.25">
      <c r="A3478">
        <v>3477</v>
      </c>
      <c r="B3478" t="s">
        <v>3499</v>
      </c>
      <c r="C3478" s="4" t="s">
        <v>26</v>
      </c>
      <c r="D3478" t="s">
        <v>14</v>
      </c>
      <c r="E3478" s="4">
        <v>43</v>
      </c>
      <c r="F3478" s="4">
        <v>11</v>
      </c>
      <c r="G3478" s="4">
        <v>506</v>
      </c>
      <c r="H3478" s="4">
        <v>57</v>
      </c>
      <c r="I3478" s="4">
        <v>256</v>
      </c>
      <c r="J3478" s="6">
        <v>1982.6</v>
      </c>
      <c r="K3478" s="4">
        <v>0.85199999999999998</v>
      </c>
      <c r="L3478" s="4" t="s">
        <v>19</v>
      </c>
      <c r="M3478" s="4">
        <f>Inventory[[#This Row],[Daily_Demand]]*Inventory[[#This Row],[Lead_Time_Days]]</f>
        <v>473</v>
      </c>
      <c r="N3478" s="4">
        <f>MAX(0, Inventory[[#This Row],[Demand_Duration_Lead_time]]+Inventory[[#This Row],[Safety_Stock]]-Inventory[[#This Row],[Current_Inventory]])</f>
        <v>24</v>
      </c>
      <c r="O34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78" s="8">
        <f>Inventory[[#This Row],[Current_Inventory]]*Inventory[[#This Row],[Unit_Cost]]</f>
        <v>1003195.6</v>
      </c>
      <c r="Q3478" t="str">
        <f>IF(Inventory[[#This Row],[Stockout_Risk_Score]] &gt;= 0.8, "Critical",
   IF(Inventory[[#This Row],[Stockout_Risk_Score]] &gt;= 0.6, "High",
      IF(Inventory[[#This Row],[Stockout_Risk_Score]] &gt;= 0.3, "Medium", "Low")
   )
)</f>
        <v>Critical</v>
      </c>
      <c r="R3478">
        <f>Inventory[[#This Row],[Lead_Time_Days]]*0.8</f>
        <v>8.8000000000000007</v>
      </c>
      <c r="S3478">
        <f>MAX(0,Inventory[[#This Row],[Daily_Demand]]*Inventory[[#This Row],[Adj_Lead_Time]]+Inventory[[#This Row],[Safety_Stock]]-Inventory[[#This Row],[Current_Inventory]])</f>
        <v>0</v>
      </c>
    </row>
    <row r="3479" spans="1:19" x14ac:dyDescent="0.25">
      <c r="A3479">
        <v>3478</v>
      </c>
      <c r="B3479" t="s">
        <v>3500</v>
      </c>
      <c r="C3479" s="4" t="s">
        <v>21</v>
      </c>
      <c r="D3479" t="s">
        <v>18</v>
      </c>
      <c r="E3479" s="4">
        <v>113</v>
      </c>
      <c r="F3479" s="4">
        <v>4</v>
      </c>
      <c r="G3479" s="4">
        <v>340</v>
      </c>
      <c r="H3479" s="4">
        <v>198</v>
      </c>
      <c r="I3479" s="4">
        <v>304</v>
      </c>
      <c r="J3479" s="6">
        <v>810.42</v>
      </c>
      <c r="K3479" s="4">
        <v>0.50600000000000001</v>
      </c>
      <c r="L3479" s="4" t="s">
        <v>27</v>
      </c>
      <c r="M3479" s="4">
        <f>Inventory[[#This Row],[Daily_Demand]]*Inventory[[#This Row],[Lead_Time_Days]]</f>
        <v>452</v>
      </c>
      <c r="N3479" s="4">
        <f>MAX(0, Inventory[[#This Row],[Demand_Duration_Lead_time]]+Inventory[[#This Row],[Safety_Stock]]-Inventory[[#This Row],[Current_Inventory]])</f>
        <v>310</v>
      </c>
      <c r="O34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79" s="8">
        <f>Inventory[[#This Row],[Current_Inventory]]*Inventory[[#This Row],[Unit_Cost]]</f>
        <v>275542.8</v>
      </c>
      <c r="Q3479" t="str">
        <f>IF(Inventory[[#This Row],[Stockout_Risk_Score]] &gt;= 0.8, "Critical",
   IF(Inventory[[#This Row],[Stockout_Risk_Score]] &gt;= 0.6, "High",
      IF(Inventory[[#This Row],[Stockout_Risk_Score]] &gt;= 0.3, "Medium", "Low")
   )
)</f>
        <v>Medium</v>
      </c>
      <c r="R3479">
        <f>Inventory[[#This Row],[Lead_Time_Days]]*0.8</f>
        <v>3.2</v>
      </c>
      <c r="S3479">
        <f>MAX(0,Inventory[[#This Row],[Daily_Demand]]*Inventory[[#This Row],[Adj_Lead_Time]]+Inventory[[#This Row],[Safety_Stock]]-Inventory[[#This Row],[Current_Inventory]])</f>
        <v>219.60000000000002</v>
      </c>
    </row>
    <row r="3480" spans="1:19" x14ac:dyDescent="0.25">
      <c r="A3480">
        <v>3479</v>
      </c>
      <c r="B3480" t="s">
        <v>3501</v>
      </c>
      <c r="C3480" s="4" t="s">
        <v>17</v>
      </c>
      <c r="D3480" t="s">
        <v>14</v>
      </c>
      <c r="E3480" s="4">
        <v>30</v>
      </c>
      <c r="F3480" s="4">
        <v>12</v>
      </c>
      <c r="G3480" s="4">
        <v>682</v>
      </c>
      <c r="H3480" s="4">
        <v>56</v>
      </c>
      <c r="I3480" s="4">
        <v>206</v>
      </c>
      <c r="J3480" s="6">
        <v>1592.54</v>
      </c>
      <c r="K3480" s="4">
        <v>0.98299999999999998</v>
      </c>
      <c r="L3480" s="4" t="s">
        <v>27</v>
      </c>
      <c r="M3480" s="4">
        <f>Inventory[[#This Row],[Daily_Demand]]*Inventory[[#This Row],[Lead_Time_Days]]</f>
        <v>360</v>
      </c>
      <c r="N3480" s="4">
        <f>MAX(0, Inventory[[#This Row],[Demand_Duration_Lead_time]]+Inventory[[#This Row],[Safety_Stock]]-Inventory[[#This Row],[Current_Inventory]])</f>
        <v>0</v>
      </c>
      <c r="O34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80" s="8">
        <f>Inventory[[#This Row],[Current_Inventory]]*Inventory[[#This Row],[Unit_Cost]]</f>
        <v>1086112.28</v>
      </c>
      <c r="Q3480" t="str">
        <f>IF(Inventory[[#This Row],[Stockout_Risk_Score]] &gt;= 0.8, "Critical",
   IF(Inventory[[#This Row],[Stockout_Risk_Score]] &gt;= 0.6, "High",
      IF(Inventory[[#This Row],[Stockout_Risk_Score]] &gt;= 0.3, "Medium", "Low")
   )
)</f>
        <v>Critical</v>
      </c>
      <c r="R3480">
        <f>Inventory[[#This Row],[Lead_Time_Days]]*0.8</f>
        <v>9.6000000000000014</v>
      </c>
      <c r="S3480">
        <f>MAX(0,Inventory[[#This Row],[Daily_Demand]]*Inventory[[#This Row],[Adj_Lead_Time]]+Inventory[[#This Row],[Safety_Stock]]-Inventory[[#This Row],[Current_Inventory]])</f>
        <v>0</v>
      </c>
    </row>
    <row r="3481" spans="1:19" x14ac:dyDescent="0.25">
      <c r="A3481">
        <v>3480</v>
      </c>
      <c r="B3481" t="s">
        <v>3502</v>
      </c>
      <c r="C3481" s="4" t="s">
        <v>21</v>
      </c>
      <c r="D3481" t="s">
        <v>18</v>
      </c>
      <c r="E3481" s="4">
        <v>176</v>
      </c>
      <c r="F3481" s="4">
        <v>3</v>
      </c>
      <c r="G3481" s="4">
        <v>242</v>
      </c>
      <c r="H3481" s="4">
        <v>193</v>
      </c>
      <c r="I3481" s="4">
        <v>178</v>
      </c>
      <c r="J3481" s="6">
        <v>529.91</v>
      </c>
      <c r="K3481" s="4">
        <v>0.11799999999999999</v>
      </c>
      <c r="L3481" s="4" t="s">
        <v>19</v>
      </c>
      <c r="M3481" s="4">
        <f>Inventory[[#This Row],[Daily_Demand]]*Inventory[[#This Row],[Lead_Time_Days]]</f>
        <v>528</v>
      </c>
      <c r="N3481" s="4">
        <f>MAX(0, Inventory[[#This Row],[Demand_Duration_Lead_time]]+Inventory[[#This Row],[Safety_Stock]]-Inventory[[#This Row],[Current_Inventory]])</f>
        <v>479</v>
      </c>
      <c r="O34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81" s="8">
        <f>Inventory[[#This Row],[Current_Inventory]]*Inventory[[#This Row],[Unit_Cost]]</f>
        <v>128238.21999999999</v>
      </c>
      <c r="Q3481" t="str">
        <f>IF(Inventory[[#This Row],[Stockout_Risk_Score]] &gt;= 0.8, "Critical",
   IF(Inventory[[#This Row],[Stockout_Risk_Score]] &gt;= 0.6, "High",
      IF(Inventory[[#This Row],[Stockout_Risk_Score]] &gt;= 0.3, "Medium", "Low")
   )
)</f>
        <v>Low</v>
      </c>
      <c r="R3481">
        <f>Inventory[[#This Row],[Lead_Time_Days]]*0.8</f>
        <v>2.4000000000000004</v>
      </c>
      <c r="S3481">
        <f>MAX(0,Inventory[[#This Row],[Daily_Demand]]*Inventory[[#This Row],[Adj_Lead_Time]]+Inventory[[#This Row],[Safety_Stock]]-Inventory[[#This Row],[Current_Inventory]])</f>
        <v>373.40000000000009</v>
      </c>
    </row>
    <row r="3482" spans="1:19" x14ac:dyDescent="0.25">
      <c r="A3482">
        <v>3481</v>
      </c>
      <c r="B3482" t="s">
        <v>3503</v>
      </c>
      <c r="C3482" s="4" t="s">
        <v>21</v>
      </c>
      <c r="D3482" t="s">
        <v>22</v>
      </c>
      <c r="E3482" s="4">
        <v>16</v>
      </c>
      <c r="F3482" s="4">
        <v>4</v>
      </c>
      <c r="G3482" s="4">
        <v>659</v>
      </c>
      <c r="H3482" s="4">
        <v>114</v>
      </c>
      <c r="I3482" s="4">
        <v>107</v>
      </c>
      <c r="J3482" s="6">
        <v>599.70000000000005</v>
      </c>
      <c r="K3482" s="4">
        <v>0.41299999999999998</v>
      </c>
      <c r="L3482" s="4" t="s">
        <v>27</v>
      </c>
      <c r="M3482" s="4">
        <f>Inventory[[#This Row],[Daily_Demand]]*Inventory[[#This Row],[Lead_Time_Days]]</f>
        <v>64</v>
      </c>
      <c r="N3482" s="4">
        <f>MAX(0, Inventory[[#This Row],[Demand_Duration_Lead_time]]+Inventory[[#This Row],[Safety_Stock]]-Inventory[[#This Row],[Current_Inventory]])</f>
        <v>0</v>
      </c>
      <c r="O34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482" s="8">
        <f>Inventory[[#This Row],[Current_Inventory]]*Inventory[[#This Row],[Unit_Cost]]</f>
        <v>395202.30000000005</v>
      </c>
      <c r="Q3482" t="str">
        <f>IF(Inventory[[#This Row],[Stockout_Risk_Score]] &gt;= 0.8, "Critical",
   IF(Inventory[[#This Row],[Stockout_Risk_Score]] &gt;= 0.6, "High",
      IF(Inventory[[#This Row],[Stockout_Risk_Score]] &gt;= 0.3, "Medium", "Low")
   )
)</f>
        <v>Medium</v>
      </c>
      <c r="R3482">
        <f>Inventory[[#This Row],[Lead_Time_Days]]*0.8</f>
        <v>3.2</v>
      </c>
      <c r="S3482">
        <f>MAX(0,Inventory[[#This Row],[Daily_Demand]]*Inventory[[#This Row],[Adj_Lead_Time]]+Inventory[[#This Row],[Safety_Stock]]-Inventory[[#This Row],[Current_Inventory]])</f>
        <v>0</v>
      </c>
    </row>
    <row r="3483" spans="1:19" x14ac:dyDescent="0.25">
      <c r="A3483">
        <v>3482</v>
      </c>
      <c r="B3483" t="s">
        <v>3504</v>
      </c>
      <c r="C3483" s="4" t="s">
        <v>17</v>
      </c>
      <c r="D3483" t="s">
        <v>18</v>
      </c>
      <c r="E3483" s="4">
        <v>154</v>
      </c>
      <c r="F3483" s="4">
        <v>9</v>
      </c>
      <c r="G3483" s="4">
        <v>779</v>
      </c>
      <c r="H3483" s="4">
        <v>256</v>
      </c>
      <c r="I3483" s="4">
        <v>244</v>
      </c>
      <c r="J3483" s="6">
        <v>1872.98</v>
      </c>
      <c r="K3483" s="4">
        <v>0.33200000000000002</v>
      </c>
      <c r="L3483" s="4" t="s">
        <v>27</v>
      </c>
      <c r="M3483" s="4">
        <f>Inventory[[#This Row],[Daily_Demand]]*Inventory[[#This Row],[Lead_Time_Days]]</f>
        <v>1386</v>
      </c>
      <c r="N3483" s="4">
        <f>MAX(0, Inventory[[#This Row],[Demand_Duration_Lead_time]]+Inventory[[#This Row],[Safety_Stock]]-Inventory[[#This Row],[Current_Inventory]])</f>
        <v>863</v>
      </c>
      <c r="O34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83" s="8">
        <f>Inventory[[#This Row],[Current_Inventory]]*Inventory[[#This Row],[Unit_Cost]]</f>
        <v>1459051.42</v>
      </c>
      <c r="Q3483" t="str">
        <f>IF(Inventory[[#This Row],[Stockout_Risk_Score]] &gt;= 0.8, "Critical",
   IF(Inventory[[#This Row],[Stockout_Risk_Score]] &gt;= 0.6, "High",
      IF(Inventory[[#This Row],[Stockout_Risk_Score]] &gt;= 0.3, "Medium", "Low")
   )
)</f>
        <v>Medium</v>
      </c>
      <c r="R3483">
        <f>Inventory[[#This Row],[Lead_Time_Days]]*0.8</f>
        <v>7.2</v>
      </c>
      <c r="S3483">
        <f>MAX(0,Inventory[[#This Row],[Daily_Demand]]*Inventory[[#This Row],[Adj_Lead_Time]]+Inventory[[#This Row],[Safety_Stock]]-Inventory[[#This Row],[Current_Inventory]])</f>
        <v>585.79999999999995</v>
      </c>
    </row>
    <row r="3484" spans="1:19" x14ac:dyDescent="0.25">
      <c r="A3484">
        <v>3483</v>
      </c>
      <c r="B3484" t="s">
        <v>3505</v>
      </c>
      <c r="C3484" s="4" t="s">
        <v>17</v>
      </c>
      <c r="D3484" t="s">
        <v>18</v>
      </c>
      <c r="E3484" s="4">
        <v>81</v>
      </c>
      <c r="F3484" s="4">
        <v>2</v>
      </c>
      <c r="G3484" s="4">
        <v>582</v>
      </c>
      <c r="H3484" s="4">
        <v>273</v>
      </c>
      <c r="I3484" s="4">
        <v>125</v>
      </c>
      <c r="J3484" s="6">
        <v>100.58</v>
      </c>
      <c r="K3484" s="4">
        <v>0.51600000000000001</v>
      </c>
      <c r="L3484" s="4" t="s">
        <v>19</v>
      </c>
      <c r="M3484" s="4">
        <f>Inventory[[#This Row],[Daily_Demand]]*Inventory[[#This Row],[Lead_Time_Days]]</f>
        <v>162</v>
      </c>
      <c r="N3484" s="4">
        <f>MAX(0, Inventory[[#This Row],[Demand_Duration_Lead_time]]+Inventory[[#This Row],[Safety_Stock]]-Inventory[[#This Row],[Current_Inventory]])</f>
        <v>0</v>
      </c>
      <c r="O34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84" s="8">
        <f>Inventory[[#This Row],[Current_Inventory]]*Inventory[[#This Row],[Unit_Cost]]</f>
        <v>58537.56</v>
      </c>
      <c r="Q3484" t="str">
        <f>IF(Inventory[[#This Row],[Stockout_Risk_Score]] &gt;= 0.8, "Critical",
   IF(Inventory[[#This Row],[Stockout_Risk_Score]] &gt;= 0.6, "High",
      IF(Inventory[[#This Row],[Stockout_Risk_Score]] &gt;= 0.3, "Medium", "Low")
   )
)</f>
        <v>Medium</v>
      </c>
      <c r="R3484">
        <f>Inventory[[#This Row],[Lead_Time_Days]]*0.8</f>
        <v>1.6</v>
      </c>
      <c r="S3484">
        <f>MAX(0,Inventory[[#This Row],[Daily_Demand]]*Inventory[[#This Row],[Adj_Lead_Time]]+Inventory[[#This Row],[Safety_Stock]]-Inventory[[#This Row],[Current_Inventory]])</f>
        <v>0</v>
      </c>
    </row>
    <row r="3485" spans="1:19" x14ac:dyDescent="0.25">
      <c r="A3485">
        <v>3484</v>
      </c>
      <c r="B3485" t="s">
        <v>3506</v>
      </c>
      <c r="C3485" s="4" t="s">
        <v>13</v>
      </c>
      <c r="D3485" t="s">
        <v>22</v>
      </c>
      <c r="E3485" s="4">
        <v>146</v>
      </c>
      <c r="F3485" s="4">
        <v>5</v>
      </c>
      <c r="G3485" s="4">
        <v>210</v>
      </c>
      <c r="H3485" s="4">
        <v>215</v>
      </c>
      <c r="I3485" s="4">
        <v>138</v>
      </c>
      <c r="J3485" s="6">
        <v>473.98</v>
      </c>
      <c r="K3485" s="4">
        <v>0.63300000000000001</v>
      </c>
      <c r="L3485" s="4" t="s">
        <v>19</v>
      </c>
      <c r="M3485" s="4">
        <f>Inventory[[#This Row],[Daily_Demand]]*Inventory[[#This Row],[Lead_Time_Days]]</f>
        <v>730</v>
      </c>
      <c r="N3485" s="4">
        <f>MAX(0, Inventory[[#This Row],[Demand_Duration_Lead_time]]+Inventory[[#This Row],[Safety_Stock]]-Inventory[[#This Row],[Current_Inventory]])</f>
        <v>735</v>
      </c>
      <c r="O34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85" s="8">
        <f>Inventory[[#This Row],[Current_Inventory]]*Inventory[[#This Row],[Unit_Cost]]</f>
        <v>99535.8</v>
      </c>
      <c r="Q3485" t="str">
        <f>IF(Inventory[[#This Row],[Stockout_Risk_Score]] &gt;= 0.8, "Critical",
   IF(Inventory[[#This Row],[Stockout_Risk_Score]] &gt;= 0.6, "High",
      IF(Inventory[[#This Row],[Stockout_Risk_Score]] &gt;= 0.3, "Medium", "Low")
   )
)</f>
        <v>High</v>
      </c>
      <c r="R3485">
        <f>Inventory[[#This Row],[Lead_Time_Days]]*0.8</f>
        <v>4</v>
      </c>
      <c r="S3485">
        <f>MAX(0,Inventory[[#This Row],[Daily_Demand]]*Inventory[[#This Row],[Adj_Lead_Time]]+Inventory[[#This Row],[Safety_Stock]]-Inventory[[#This Row],[Current_Inventory]])</f>
        <v>589</v>
      </c>
    </row>
    <row r="3486" spans="1:19" x14ac:dyDescent="0.25">
      <c r="A3486">
        <v>3485</v>
      </c>
      <c r="B3486" t="s">
        <v>3507</v>
      </c>
      <c r="C3486" s="4" t="s">
        <v>13</v>
      </c>
      <c r="D3486" t="s">
        <v>22</v>
      </c>
      <c r="E3486" s="4">
        <v>90</v>
      </c>
      <c r="F3486" s="4">
        <v>8</v>
      </c>
      <c r="G3486" s="4">
        <v>519</v>
      </c>
      <c r="H3486" s="4">
        <v>27</v>
      </c>
      <c r="I3486" s="4">
        <v>130</v>
      </c>
      <c r="J3486" s="6">
        <v>991.7</v>
      </c>
      <c r="K3486" s="4">
        <v>0.66200000000000003</v>
      </c>
      <c r="L3486" s="4" t="s">
        <v>19</v>
      </c>
      <c r="M3486" s="4">
        <f>Inventory[[#This Row],[Daily_Demand]]*Inventory[[#This Row],[Lead_Time_Days]]</f>
        <v>720</v>
      </c>
      <c r="N3486" s="4">
        <f>MAX(0, Inventory[[#This Row],[Demand_Duration_Lead_time]]+Inventory[[#This Row],[Safety_Stock]]-Inventory[[#This Row],[Current_Inventory]])</f>
        <v>228</v>
      </c>
      <c r="O34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86" s="8">
        <f>Inventory[[#This Row],[Current_Inventory]]*Inventory[[#This Row],[Unit_Cost]]</f>
        <v>514692.30000000005</v>
      </c>
      <c r="Q3486" t="str">
        <f>IF(Inventory[[#This Row],[Stockout_Risk_Score]] &gt;= 0.8, "Critical",
   IF(Inventory[[#This Row],[Stockout_Risk_Score]] &gt;= 0.6, "High",
      IF(Inventory[[#This Row],[Stockout_Risk_Score]] &gt;= 0.3, "Medium", "Low")
   )
)</f>
        <v>High</v>
      </c>
      <c r="R3486">
        <f>Inventory[[#This Row],[Lead_Time_Days]]*0.8</f>
        <v>6.4</v>
      </c>
      <c r="S3486">
        <f>MAX(0,Inventory[[#This Row],[Daily_Demand]]*Inventory[[#This Row],[Adj_Lead_Time]]+Inventory[[#This Row],[Safety_Stock]]-Inventory[[#This Row],[Current_Inventory]])</f>
        <v>84</v>
      </c>
    </row>
    <row r="3487" spans="1:19" x14ac:dyDescent="0.25">
      <c r="A3487">
        <v>3486</v>
      </c>
      <c r="B3487" t="s">
        <v>3508</v>
      </c>
      <c r="C3487" s="4" t="s">
        <v>21</v>
      </c>
      <c r="D3487" t="s">
        <v>22</v>
      </c>
      <c r="E3487" s="4">
        <v>34</v>
      </c>
      <c r="F3487" s="4">
        <v>6</v>
      </c>
      <c r="G3487" s="4">
        <v>514</v>
      </c>
      <c r="H3487" s="4">
        <v>260</v>
      </c>
      <c r="I3487" s="4">
        <v>235</v>
      </c>
      <c r="J3487" s="6">
        <v>833.6</v>
      </c>
      <c r="K3487" s="4">
        <v>1E-3</v>
      </c>
      <c r="L3487" s="4" t="s">
        <v>19</v>
      </c>
      <c r="M3487" s="4">
        <f>Inventory[[#This Row],[Daily_Demand]]*Inventory[[#This Row],[Lead_Time_Days]]</f>
        <v>204</v>
      </c>
      <c r="N3487" s="4">
        <f>MAX(0, Inventory[[#This Row],[Demand_Duration_Lead_time]]+Inventory[[#This Row],[Safety_Stock]]-Inventory[[#This Row],[Current_Inventory]])</f>
        <v>0</v>
      </c>
      <c r="O34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87" s="8">
        <f>Inventory[[#This Row],[Current_Inventory]]*Inventory[[#This Row],[Unit_Cost]]</f>
        <v>428470.4</v>
      </c>
      <c r="Q3487" t="str">
        <f>IF(Inventory[[#This Row],[Stockout_Risk_Score]] &gt;= 0.8, "Critical",
   IF(Inventory[[#This Row],[Stockout_Risk_Score]] &gt;= 0.6, "High",
      IF(Inventory[[#This Row],[Stockout_Risk_Score]] &gt;= 0.3, "Medium", "Low")
   )
)</f>
        <v>Low</v>
      </c>
      <c r="R3487">
        <f>Inventory[[#This Row],[Lead_Time_Days]]*0.8</f>
        <v>4.8000000000000007</v>
      </c>
      <c r="S3487">
        <f>MAX(0,Inventory[[#This Row],[Daily_Demand]]*Inventory[[#This Row],[Adj_Lead_Time]]+Inventory[[#This Row],[Safety_Stock]]-Inventory[[#This Row],[Current_Inventory]])</f>
        <v>0</v>
      </c>
    </row>
    <row r="3488" spans="1:19" x14ac:dyDescent="0.25">
      <c r="A3488">
        <v>3487</v>
      </c>
      <c r="B3488" t="s">
        <v>3509</v>
      </c>
      <c r="C3488" s="4" t="s">
        <v>21</v>
      </c>
      <c r="D3488" t="s">
        <v>18</v>
      </c>
      <c r="E3488" s="4">
        <v>176</v>
      </c>
      <c r="F3488" s="4">
        <v>3</v>
      </c>
      <c r="G3488" s="4">
        <v>256</v>
      </c>
      <c r="H3488" s="4">
        <v>247</v>
      </c>
      <c r="I3488" s="4">
        <v>375</v>
      </c>
      <c r="J3488" s="6">
        <v>1276.8800000000001</v>
      </c>
      <c r="K3488" s="4">
        <v>8.8999999999999996E-2</v>
      </c>
      <c r="L3488" s="4" t="s">
        <v>19</v>
      </c>
      <c r="M3488" s="4">
        <f>Inventory[[#This Row],[Daily_Demand]]*Inventory[[#This Row],[Lead_Time_Days]]</f>
        <v>528</v>
      </c>
      <c r="N3488" s="4">
        <f>MAX(0, Inventory[[#This Row],[Demand_Duration_Lead_time]]+Inventory[[#This Row],[Safety_Stock]]-Inventory[[#This Row],[Current_Inventory]])</f>
        <v>519</v>
      </c>
      <c r="O34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88" s="8">
        <f>Inventory[[#This Row],[Current_Inventory]]*Inventory[[#This Row],[Unit_Cost]]</f>
        <v>326881.28000000003</v>
      </c>
      <c r="Q3488" t="str">
        <f>IF(Inventory[[#This Row],[Stockout_Risk_Score]] &gt;= 0.8, "Critical",
   IF(Inventory[[#This Row],[Stockout_Risk_Score]] &gt;= 0.6, "High",
      IF(Inventory[[#This Row],[Stockout_Risk_Score]] &gt;= 0.3, "Medium", "Low")
   )
)</f>
        <v>Low</v>
      </c>
      <c r="R3488">
        <f>Inventory[[#This Row],[Lead_Time_Days]]*0.8</f>
        <v>2.4000000000000004</v>
      </c>
      <c r="S3488">
        <f>MAX(0,Inventory[[#This Row],[Daily_Demand]]*Inventory[[#This Row],[Adj_Lead_Time]]+Inventory[[#This Row],[Safety_Stock]]-Inventory[[#This Row],[Current_Inventory]])</f>
        <v>413.40000000000009</v>
      </c>
    </row>
    <row r="3489" spans="1:19" x14ac:dyDescent="0.25">
      <c r="A3489">
        <v>3488</v>
      </c>
      <c r="B3489" t="s">
        <v>3510</v>
      </c>
      <c r="C3489" s="4" t="s">
        <v>41</v>
      </c>
      <c r="D3489" t="s">
        <v>14</v>
      </c>
      <c r="E3489" s="4">
        <v>170</v>
      </c>
      <c r="F3489" s="4">
        <v>2</v>
      </c>
      <c r="G3489" s="4">
        <v>41</v>
      </c>
      <c r="H3489" s="4">
        <v>75</v>
      </c>
      <c r="I3489" s="4">
        <v>317</v>
      </c>
      <c r="J3489" s="6">
        <v>425.81</v>
      </c>
      <c r="K3489" s="4">
        <v>3.5000000000000003E-2</v>
      </c>
      <c r="L3489" s="4" t="s">
        <v>27</v>
      </c>
      <c r="M3489" s="4">
        <f>Inventory[[#This Row],[Daily_Demand]]*Inventory[[#This Row],[Lead_Time_Days]]</f>
        <v>340</v>
      </c>
      <c r="N3489" s="4">
        <f>MAX(0, Inventory[[#This Row],[Demand_Duration_Lead_time]]+Inventory[[#This Row],[Safety_Stock]]-Inventory[[#This Row],[Current_Inventory]])</f>
        <v>374</v>
      </c>
      <c r="O34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89" s="8">
        <f>Inventory[[#This Row],[Current_Inventory]]*Inventory[[#This Row],[Unit_Cost]]</f>
        <v>17458.21</v>
      </c>
      <c r="Q3489" t="str">
        <f>IF(Inventory[[#This Row],[Stockout_Risk_Score]] &gt;= 0.8, "Critical",
   IF(Inventory[[#This Row],[Stockout_Risk_Score]] &gt;= 0.6, "High",
      IF(Inventory[[#This Row],[Stockout_Risk_Score]] &gt;= 0.3, "Medium", "Low")
   )
)</f>
        <v>Low</v>
      </c>
      <c r="R3489">
        <f>Inventory[[#This Row],[Lead_Time_Days]]*0.8</f>
        <v>1.6</v>
      </c>
      <c r="S3489">
        <f>MAX(0,Inventory[[#This Row],[Daily_Demand]]*Inventory[[#This Row],[Adj_Lead_Time]]+Inventory[[#This Row],[Safety_Stock]]-Inventory[[#This Row],[Current_Inventory]])</f>
        <v>306</v>
      </c>
    </row>
    <row r="3490" spans="1:19" x14ac:dyDescent="0.25">
      <c r="A3490">
        <v>3489</v>
      </c>
      <c r="B3490" t="s">
        <v>3511</v>
      </c>
      <c r="C3490" s="4" t="s">
        <v>41</v>
      </c>
      <c r="D3490" t="s">
        <v>18</v>
      </c>
      <c r="E3490" s="4">
        <v>191</v>
      </c>
      <c r="F3490" s="4">
        <v>7</v>
      </c>
      <c r="G3490" s="4">
        <v>641</v>
      </c>
      <c r="H3490" s="4">
        <v>159</v>
      </c>
      <c r="I3490" s="4">
        <v>128</v>
      </c>
      <c r="J3490" s="6">
        <v>187.57</v>
      </c>
      <c r="K3490" s="4">
        <v>0.86499999999999999</v>
      </c>
      <c r="L3490" s="4" t="s">
        <v>15</v>
      </c>
      <c r="M3490" s="4">
        <f>Inventory[[#This Row],[Daily_Demand]]*Inventory[[#This Row],[Lead_Time_Days]]</f>
        <v>1337</v>
      </c>
      <c r="N3490" s="4">
        <f>MAX(0, Inventory[[#This Row],[Demand_Duration_Lead_time]]+Inventory[[#This Row],[Safety_Stock]]-Inventory[[#This Row],[Current_Inventory]])</f>
        <v>855</v>
      </c>
      <c r="O34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90" s="8">
        <f>Inventory[[#This Row],[Current_Inventory]]*Inventory[[#This Row],[Unit_Cost]]</f>
        <v>120232.37</v>
      </c>
      <c r="Q3490" t="str">
        <f>IF(Inventory[[#This Row],[Stockout_Risk_Score]] &gt;= 0.8, "Critical",
   IF(Inventory[[#This Row],[Stockout_Risk_Score]] &gt;= 0.6, "High",
      IF(Inventory[[#This Row],[Stockout_Risk_Score]] &gt;= 0.3, "Medium", "Low")
   )
)</f>
        <v>Critical</v>
      </c>
      <c r="R3490">
        <f>Inventory[[#This Row],[Lead_Time_Days]]*0.8</f>
        <v>5.6000000000000005</v>
      </c>
      <c r="S3490">
        <f>MAX(0,Inventory[[#This Row],[Daily_Demand]]*Inventory[[#This Row],[Adj_Lead_Time]]+Inventory[[#This Row],[Safety_Stock]]-Inventory[[#This Row],[Current_Inventory]])</f>
        <v>587.60000000000014</v>
      </c>
    </row>
    <row r="3491" spans="1:19" x14ac:dyDescent="0.25">
      <c r="A3491">
        <v>3490</v>
      </c>
      <c r="B3491" t="s">
        <v>3512</v>
      </c>
      <c r="C3491" s="4" t="s">
        <v>13</v>
      </c>
      <c r="D3491" t="s">
        <v>18</v>
      </c>
      <c r="E3491" s="4">
        <v>174</v>
      </c>
      <c r="F3491" s="4">
        <v>14</v>
      </c>
      <c r="G3491" s="4">
        <v>346</v>
      </c>
      <c r="H3491" s="4">
        <v>202</v>
      </c>
      <c r="I3491" s="4">
        <v>194</v>
      </c>
      <c r="J3491" s="6">
        <v>770.2</v>
      </c>
      <c r="K3491" s="4">
        <v>0.313</v>
      </c>
      <c r="L3491" s="4" t="s">
        <v>19</v>
      </c>
      <c r="M3491" s="4">
        <f>Inventory[[#This Row],[Daily_Demand]]*Inventory[[#This Row],[Lead_Time_Days]]</f>
        <v>2436</v>
      </c>
      <c r="N3491" s="4">
        <f>MAX(0, Inventory[[#This Row],[Demand_Duration_Lead_time]]+Inventory[[#This Row],[Safety_Stock]]-Inventory[[#This Row],[Current_Inventory]])</f>
        <v>2292</v>
      </c>
      <c r="O34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91" s="8">
        <f>Inventory[[#This Row],[Current_Inventory]]*Inventory[[#This Row],[Unit_Cost]]</f>
        <v>266489.2</v>
      </c>
      <c r="Q3491" t="str">
        <f>IF(Inventory[[#This Row],[Stockout_Risk_Score]] &gt;= 0.8, "Critical",
   IF(Inventory[[#This Row],[Stockout_Risk_Score]] &gt;= 0.6, "High",
      IF(Inventory[[#This Row],[Stockout_Risk_Score]] &gt;= 0.3, "Medium", "Low")
   )
)</f>
        <v>Medium</v>
      </c>
      <c r="R3491">
        <f>Inventory[[#This Row],[Lead_Time_Days]]*0.8</f>
        <v>11.200000000000001</v>
      </c>
      <c r="S3491">
        <f>MAX(0,Inventory[[#This Row],[Daily_Demand]]*Inventory[[#This Row],[Adj_Lead_Time]]+Inventory[[#This Row],[Safety_Stock]]-Inventory[[#This Row],[Current_Inventory]])</f>
        <v>1804.8000000000002</v>
      </c>
    </row>
    <row r="3492" spans="1:19" x14ac:dyDescent="0.25">
      <c r="A3492">
        <v>3491</v>
      </c>
      <c r="B3492" t="s">
        <v>3513</v>
      </c>
      <c r="C3492" s="4" t="s">
        <v>13</v>
      </c>
      <c r="D3492" t="s">
        <v>14</v>
      </c>
      <c r="E3492" s="4">
        <v>56</v>
      </c>
      <c r="F3492" s="4">
        <v>14</v>
      </c>
      <c r="G3492" s="4">
        <v>564</v>
      </c>
      <c r="H3492" s="4">
        <v>156</v>
      </c>
      <c r="I3492" s="4">
        <v>178</v>
      </c>
      <c r="J3492" s="6">
        <v>1072.49</v>
      </c>
      <c r="K3492" s="4">
        <v>0.36699999999999999</v>
      </c>
      <c r="L3492" s="4" t="s">
        <v>15</v>
      </c>
      <c r="M3492" s="4">
        <f>Inventory[[#This Row],[Daily_Demand]]*Inventory[[#This Row],[Lead_Time_Days]]</f>
        <v>784</v>
      </c>
      <c r="N3492" s="4">
        <f>MAX(0, Inventory[[#This Row],[Demand_Duration_Lead_time]]+Inventory[[#This Row],[Safety_Stock]]-Inventory[[#This Row],[Current_Inventory]])</f>
        <v>376</v>
      </c>
      <c r="O34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92" s="8">
        <f>Inventory[[#This Row],[Current_Inventory]]*Inventory[[#This Row],[Unit_Cost]]</f>
        <v>604884.36</v>
      </c>
      <c r="Q3492" t="str">
        <f>IF(Inventory[[#This Row],[Stockout_Risk_Score]] &gt;= 0.8, "Critical",
   IF(Inventory[[#This Row],[Stockout_Risk_Score]] &gt;= 0.6, "High",
      IF(Inventory[[#This Row],[Stockout_Risk_Score]] &gt;= 0.3, "Medium", "Low")
   )
)</f>
        <v>Medium</v>
      </c>
      <c r="R3492">
        <f>Inventory[[#This Row],[Lead_Time_Days]]*0.8</f>
        <v>11.200000000000001</v>
      </c>
      <c r="S3492">
        <f>MAX(0,Inventory[[#This Row],[Daily_Demand]]*Inventory[[#This Row],[Adj_Lead_Time]]+Inventory[[#This Row],[Safety_Stock]]-Inventory[[#This Row],[Current_Inventory]])</f>
        <v>219.20000000000005</v>
      </c>
    </row>
    <row r="3493" spans="1:19" x14ac:dyDescent="0.25">
      <c r="A3493">
        <v>3492</v>
      </c>
      <c r="B3493" t="s">
        <v>3514</v>
      </c>
      <c r="C3493" s="4" t="s">
        <v>41</v>
      </c>
      <c r="D3493" t="s">
        <v>22</v>
      </c>
      <c r="E3493" s="4">
        <v>67</v>
      </c>
      <c r="F3493" s="4">
        <v>6</v>
      </c>
      <c r="G3493" s="4">
        <v>146</v>
      </c>
      <c r="H3493" s="4">
        <v>192</v>
      </c>
      <c r="I3493" s="4">
        <v>63</v>
      </c>
      <c r="J3493" s="6">
        <v>1145.9000000000001</v>
      </c>
      <c r="K3493" s="4">
        <v>0.45</v>
      </c>
      <c r="L3493" s="4" t="s">
        <v>27</v>
      </c>
      <c r="M3493" s="4">
        <f>Inventory[[#This Row],[Daily_Demand]]*Inventory[[#This Row],[Lead_Time_Days]]</f>
        <v>402</v>
      </c>
      <c r="N3493" s="4">
        <f>MAX(0, Inventory[[#This Row],[Demand_Duration_Lead_time]]+Inventory[[#This Row],[Safety_Stock]]-Inventory[[#This Row],[Current_Inventory]])</f>
        <v>448</v>
      </c>
      <c r="O34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93" s="8">
        <f>Inventory[[#This Row],[Current_Inventory]]*Inventory[[#This Row],[Unit_Cost]]</f>
        <v>167301.40000000002</v>
      </c>
      <c r="Q3493" t="str">
        <f>IF(Inventory[[#This Row],[Stockout_Risk_Score]] &gt;= 0.8, "Critical",
   IF(Inventory[[#This Row],[Stockout_Risk_Score]] &gt;= 0.6, "High",
      IF(Inventory[[#This Row],[Stockout_Risk_Score]] &gt;= 0.3, "Medium", "Low")
   )
)</f>
        <v>Medium</v>
      </c>
      <c r="R3493">
        <f>Inventory[[#This Row],[Lead_Time_Days]]*0.8</f>
        <v>4.8000000000000007</v>
      </c>
      <c r="S3493">
        <f>MAX(0,Inventory[[#This Row],[Daily_Demand]]*Inventory[[#This Row],[Adj_Lead_Time]]+Inventory[[#This Row],[Safety_Stock]]-Inventory[[#This Row],[Current_Inventory]])</f>
        <v>367.6</v>
      </c>
    </row>
    <row r="3494" spans="1:19" x14ac:dyDescent="0.25">
      <c r="A3494">
        <v>3493</v>
      </c>
      <c r="B3494" t="s">
        <v>3515</v>
      </c>
      <c r="C3494" s="4" t="s">
        <v>41</v>
      </c>
      <c r="D3494" t="s">
        <v>18</v>
      </c>
      <c r="E3494" s="4">
        <v>193</v>
      </c>
      <c r="F3494" s="4">
        <v>4</v>
      </c>
      <c r="G3494" s="4">
        <v>384</v>
      </c>
      <c r="H3494" s="4">
        <v>115</v>
      </c>
      <c r="I3494" s="4">
        <v>168</v>
      </c>
      <c r="J3494" s="6">
        <v>1222.9100000000001</v>
      </c>
      <c r="K3494" s="4">
        <v>0.84899999999999998</v>
      </c>
      <c r="L3494" s="4" t="s">
        <v>19</v>
      </c>
      <c r="M3494" s="4">
        <f>Inventory[[#This Row],[Daily_Demand]]*Inventory[[#This Row],[Lead_Time_Days]]</f>
        <v>772</v>
      </c>
      <c r="N3494" s="4">
        <f>MAX(0, Inventory[[#This Row],[Demand_Duration_Lead_time]]+Inventory[[#This Row],[Safety_Stock]]-Inventory[[#This Row],[Current_Inventory]])</f>
        <v>503</v>
      </c>
      <c r="O34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94" s="8">
        <f>Inventory[[#This Row],[Current_Inventory]]*Inventory[[#This Row],[Unit_Cost]]</f>
        <v>469597.44000000006</v>
      </c>
      <c r="Q3494" t="str">
        <f>IF(Inventory[[#This Row],[Stockout_Risk_Score]] &gt;= 0.8, "Critical",
   IF(Inventory[[#This Row],[Stockout_Risk_Score]] &gt;= 0.6, "High",
      IF(Inventory[[#This Row],[Stockout_Risk_Score]] &gt;= 0.3, "Medium", "Low")
   )
)</f>
        <v>Critical</v>
      </c>
      <c r="R3494">
        <f>Inventory[[#This Row],[Lead_Time_Days]]*0.8</f>
        <v>3.2</v>
      </c>
      <c r="S3494">
        <f>MAX(0,Inventory[[#This Row],[Daily_Demand]]*Inventory[[#This Row],[Adj_Lead_Time]]+Inventory[[#This Row],[Safety_Stock]]-Inventory[[#This Row],[Current_Inventory]])</f>
        <v>348.6</v>
      </c>
    </row>
    <row r="3495" spans="1:19" x14ac:dyDescent="0.25">
      <c r="A3495">
        <v>3494</v>
      </c>
      <c r="B3495" t="s">
        <v>3516</v>
      </c>
      <c r="C3495" s="4" t="s">
        <v>26</v>
      </c>
      <c r="D3495" t="s">
        <v>14</v>
      </c>
      <c r="E3495" s="4">
        <v>124</v>
      </c>
      <c r="F3495" s="4">
        <v>12</v>
      </c>
      <c r="G3495" s="4">
        <v>63</v>
      </c>
      <c r="H3495" s="4">
        <v>245</v>
      </c>
      <c r="I3495" s="4">
        <v>51</v>
      </c>
      <c r="J3495" s="6">
        <v>1119.8900000000001</v>
      </c>
      <c r="K3495" s="4">
        <v>1.4E-2</v>
      </c>
      <c r="L3495" s="4" t="s">
        <v>15</v>
      </c>
      <c r="M3495" s="4">
        <f>Inventory[[#This Row],[Daily_Demand]]*Inventory[[#This Row],[Lead_Time_Days]]</f>
        <v>1488</v>
      </c>
      <c r="N3495" s="4">
        <f>MAX(0, Inventory[[#This Row],[Demand_Duration_Lead_time]]+Inventory[[#This Row],[Safety_Stock]]-Inventory[[#This Row],[Current_Inventory]])</f>
        <v>1670</v>
      </c>
      <c r="O34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95" s="8">
        <f>Inventory[[#This Row],[Current_Inventory]]*Inventory[[#This Row],[Unit_Cost]]</f>
        <v>70553.070000000007</v>
      </c>
      <c r="Q3495" t="str">
        <f>IF(Inventory[[#This Row],[Stockout_Risk_Score]] &gt;= 0.8, "Critical",
   IF(Inventory[[#This Row],[Stockout_Risk_Score]] &gt;= 0.6, "High",
      IF(Inventory[[#This Row],[Stockout_Risk_Score]] &gt;= 0.3, "Medium", "Low")
   )
)</f>
        <v>Low</v>
      </c>
      <c r="R3495">
        <f>Inventory[[#This Row],[Lead_Time_Days]]*0.8</f>
        <v>9.6000000000000014</v>
      </c>
      <c r="S3495">
        <f>MAX(0,Inventory[[#This Row],[Daily_Demand]]*Inventory[[#This Row],[Adj_Lead_Time]]+Inventory[[#This Row],[Safety_Stock]]-Inventory[[#This Row],[Current_Inventory]])</f>
        <v>1372.4</v>
      </c>
    </row>
    <row r="3496" spans="1:19" x14ac:dyDescent="0.25">
      <c r="A3496">
        <v>3495</v>
      </c>
      <c r="B3496" t="s">
        <v>3517</v>
      </c>
      <c r="C3496" s="4" t="s">
        <v>26</v>
      </c>
      <c r="D3496" t="s">
        <v>22</v>
      </c>
      <c r="E3496" s="4">
        <v>109</v>
      </c>
      <c r="F3496" s="4">
        <v>12</v>
      </c>
      <c r="G3496" s="4">
        <v>538</v>
      </c>
      <c r="H3496" s="4">
        <v>135</v>
      </c>
      <c r="I3496" s="4">
        <v>53</v>
      </c>
      <c r="J3496" s="6">
        <v>529.22</v>
      </c>
      <c r="K3496" s="4">
        <v>0.11899999999999999</v>
      </c>
      <c r="L3496" s="4" t="s">
        <v>15</v>
      </c>
      <c r="M3496" s="4">
        <f>Inventory[[#This Row],[Daily_Demand]]*Inventory[[#This Row],[Lead_Time_Days]]</f>
        <v>1308</v>
      </c>
      <c r="N3496" s="4">
        <f>MAX(0, Inventory[[#This Row],[Demand_Duration_Lead_time]]+Inventory[[#This Row],[Safety_Stock]]-Inventory[[#This Row],[Current_Inventory]])</f>
        <v>905</v>
      </c>
      <c r="O34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96" s="8">
        <f>Inventory[[#This Row],[Current_Inventory]]*Inventory[[#This Row],[Unit_Cost]]</f>
        <v>284720.36</v>
      </c>
      <c r="Q3496" t="str">
        <f>IF(Inventory[[#This Row],[Stockout_Risk_Score]] &gt;= 0.8, "Critical",
   IF(Inventory[[#This Row],[Stockout_Risk_Score]] &gt;= 0.6, "High",
      IF(Inventory[[#This Row],[Stockout_Risk_Score]] &gt;= 0.3, "Medium", "Low")
   )
)</f>
        <v>Low</v>
      </c>
      <c r="R3496">
        <f>Inventory[[#This Row],[Lead_Time_Days]]*0.8</f>
        <v>9.6000000000000014</v>
      </c>
      <c r="S3496">
        <f>MAX(0,Inventory[[#This Row],[Daily_Demand]]*Inventory[[#This Row],[Adj_Lead_Time]]+Inventory[[#This Row],[Safety_Stock]]-Inventory[[#This Row],[Current_Inventory]])</f>
        <v>643.40000000000009</v>
      </c>
    </row>
    <row r="3497" spans="1:19" x14ac:dyDescent="0.25">
      <c r="A3497">
        <v>3496</v>
      </c>
      <c r="B3497" t="s">
        <v>3518</v>
      </c>
      <c r="C3497" s="4" t="s">
        <v>41</v>
      </c>
      <c r="D3497" t="s">
        <v>22</v>
      </c>
      <c r="E3497" s="4">
        <v>166</v>
      </c>
      <c r="F3497" s="4">
        <v>12</v>
      </c>
      <c r="G3497" s="4">
        <v>147</v>
      </c>
      <c r="H3497" s="4">
        <v>188</v>
      </c>
      <c r="I3497" s="4">
        <v>293</v>
      </c>
      <c r="J3497" s="6">
        <v>1540.87</v>
      </c>
      <c r="K3497" s="4">
        <v>0.68500000000000005</v>
      </c>
      <c r="L3497" s="4" t="s">
        <v>15</v>
      </c>
      <c r="M3497" s="4">
        <f>Inventory[[#This Row],[Daily_Demand]]*Inventory[[#This Row],[Lead_Time_Days]]</f>
        <v>1992</v>
      </c>
      <c r="N3497" s="4">
        <f>MAX(0, Inventory[[#This Row],[Demand_Duration_Lead_time]]+Inventory[[#This Row],[Safety_Stock]]-Inventory[[#This Row],[Current_Inventory]])</f>
        <v>2033</v>
      </c>
      <c r="O34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97" s="8">
        <f>Inventory[[#This Row],[Current_Inventory]]*Inventory[[#This Row],[Unit_Cost]]</f>
        <v>226507.88999999998</v>
      </c>
      <c r="Q3497" t="str">
        <f>IF(Inventory[[#This Row],[Stockout_Risk_Score]] &gt;= 0.8, "Critical",
   IF(Inventory[[#This Row],[Stockout_Risk_Score]] &gt;= 0.6, "High",
      IF(Inventory[[#This Row],[Stockout_Risk_Score]] &gt;= 0.3, "Medium", "Low")
   )
)</f>
        <v>High</v>
      </c>
      <c r="R3497">
        <f>Inventory[[#This Row],[Lead_Time_Days]]*0.8</f>
        <v>9.6000000000000014</v>
      </c>
      <c r="S3497">
        <f>MAX(0,Inventory[[#This Row],[Daily_Demand]]*Inventory[[#This Row],[Adj_Lead_Time]]+Inventory[[#This Row],[Safety_Stock]]-Inventory[[#This Row],[Current_Inventory]])</f>
        <v>1634.6000000000001</v>
      </c>
    </row>
    <row r="3498" spans="1:19" x14ac:dyDescent="0.25">
      <c r="A3498">
        <v>3497</v>
      </c>
      <c r="B3498" t="s">
        <v>3519</v>
      </c>
      <c r="C3498" s="4" t="s">
        <v>26</v>
      </c>
      <c r="D3498" t="s">
        <v>18</v>
      </c>
      <c r="E3498" s="4">
        <v>43</v>
      </c>
      <c r="F3498" s="4">
        <v>10</v>
      </c>
      <c r="G3498" s="4">
        <v>622</v>
      </c>
      <c r="H3498" s="4">
        <v>22</v>
      </c>
      <c r="I3498" s="4">
        <v>115</v>
      </c>
      <c r="J3498" s="6">
        <v>221.17</v>
      </c>
      <c r="K3498" s="4">
        <v>0.96399999999999997</v>
      </c>
      <c r="L3498" s="4" t="s">
        <v>15</v>
      </c>
      <c r="M3498" s="4">
        <f>Inventory[[#This Row],[Daily_Demand]]*Inventory[[#This Row],[Lead_Time_Days]]</f>
        <v>430</v>
      </c>
      <c r="N3498" s="4">
        <f>MAX(0, Inventory[[#This Row],[Demand_Duration_Lead_time]]+Inventory[[#This Row],[Safety_Stock]]-Inventory[[#This Row],[Current_Inventory]])</f>
        <v>0</v>
      </c>
      <c r="O34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498" s="8">
        <f>Inventory[[#This Row],[Current_Inventory]]*Inventory[[#This Row],[Unit_Cost]]</f>
        <v>137567.74</v>
      </c>
      <c r="Q3498" t="str">
        <f>IF(Inventory[[#This Row],[Stockout_Risk_Score]] &gt;= 0.8, "Critical",
   IF(Inventory[[#This Row],[Stockout_Risk_Score]] &gt;= 0.6, "High",
      IF(Inventory[[#This Row],[Stockout_Risk_Score]] &gt;= 0.3, "Medium", "Low")
   )
)</f>
        <v>Critical</v>
      </c>
      <c r="R3498">
        <f>Inventory[[#This Row],[Lead_Time_Days]]*0.8</f>
        <v>8</v>
      </c>
      <c r="S3498">
        <f>MAX(0,Inventory[[#This Row],[Daily_Demand]]*Inventory[[#This Row],[Adj_Lead_Time]]+Inventory[[#This Row],[Safety_Stock]]-Inventory[[#This Row],[Current_Inventory]])</f>
        <v>0</v>
      </c>
    </row>
    <row r="3499" spans="1:19" x14ac:dyDescent="0.25">
      <c r="A3499">
        <v>3498</v>
      </c>
      <c r="B3499" t="s">
        <v>3520</v>
      </c>
      <c r="C3499" s="4" t="s">
        <v>17</v>
      </c>
      <c r="D3499" t="s">
        <v>22</v>
      </c>
      <c r="E3499" s="4">
        <v>45</v>
      </c>
      <c r="F3499" s="4">
        <v>4</v>
      </c>
      <c r="G3499" s="4">
        <v>149</v>
      </c>
      <c r="H3499" s="4">
        <v>240</v>
      </c>
      <c r="I3499" s="4">
        <v>295</v>
      </c>
      <c r="J3499" s="6">
        <v>436.79</v>
      </c>
      <c r="K3499" s="4">
        <v>0.64300000000000002</v>
      </c>
      <c r="L3499" s="4" t="s">
        <v>15</v>
      </c>
      <c r="M3499" s="4">
        <f>Inventory[[#This Row],[Daily_Demand]]*Inventory[[#This Row],[Lead_Time_Days]]</f>
        <v>180</v>
      </c>
      <c r="N3499" s="4">
        <f>MAX(0, Inventory[[#This Row],[Demand_Duration_Lead_time]]+Inventory[[#This Row],[Safety_Stock]]-Inventory[[#This Row],[Current_Inventory]])</f>
        <v>271</v>
      </c>
      <c r="O34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499" s="8">
        <f>Inventory[[#This Row],[Current_Inventory]]*Inventory[[#This Row],[Unit_Cost]]</f>
        <v>65081.710000000006</v>
      </c>
      <c r="Q3499" t="str">
        <f>IF(Inventory[[#This Row],[Stockout_Risk_Score]] &gt;= 0.8, "Critical",
   IF(Inventory[[#This Row],[Stockout_Risk_Score]] &gt;= 0.6, "High",
      IF(Inventory[[#This Row],[Stockout_Risk_Score]] &gt;= 0.3, "Medium", "Low")
   )
)</f>
        <v>High</v>
      </c>
      <c r="R3499">
        <f>Inventory[[#This Row],[Lead_Time_Days]]*0.8</f>
        <v>3.2</v>
      </c>
      <c r="S3499">
        <f>MAX(0,Inventory[[#This Row],[Daily_Demand]]*Inventory[[#This Row],[Adj_Lead_Time]]+Inventory[[#This Row],[Safety_Stock]]-Inventory[[#This Row],[Current_Inventory]])</f>
        <v>235</v>
      </c>
    </row>
    <row r="3500" spans="1:19" x14ac:dyDescent="0.25">
      <c r="A3500">
        <v>3499</v>
      </c>
      <c r="B3500" t="s">
        <v>3521</v>
      </c>
      <c r="C3500" s="4" t="s">
        <v>13</v>
      </c>
      <c r="D3500" t="s">
        <v>22</v>
      </c>
      <c r="E3500" s="4">
        <v>125</v>
      </c>
      <c r="F3500" s="4">
        <v>3</v>
      </c>
      <c r="G3500" s="4">
        <v>548</v>
      </c>
      <c r="H3500" s="4">
        <v>37</v>
      </c>
      <c r="I3500" s="4">
        <v>139</v>
      </c>
      <c r="J3500" s="6">
        <v>1491.79</v>
      </c>
      <c r="K3500" s="4">
        <v>0.26100000000000001</v>
      </c>
      <c r="L3500" s="4" t="s">
        <v>19</v>
      </c>
      <c r="M3500" s="4">
        <f>Inventory[[#This Row],[Daily_Demand]]*Inventory[[#This Row],[Lead_Time_Days]]</f>
        <v>375</v>
      </c>
      <c r="N3500" s="4">
        <f>MAX(0, Inventory[[#This Row],[Demand_Duration_Lead_time]]+Inventory[[#This Row],[Safety_Stock]]-Inventory[[#This Row],[Current_Inventory]])</f>
        <v>0</v>
      </c>
      <c r="O35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00" s="8">
        <f>Inventory[[#This Row],[Current_Inventory]]*Inventory[[#This Row],[Unit_Cost]]</f>
        <v>817500.91999999993</v>
      </c>
      <c r="Q3500" t="str">
        <f>IF(Inventory[[#This Row],[Stockout_Risk_Score]] &gt;= 0.8, "Critical",
   IF(Inventory[[#This Row],[Stockout_Risk_Score]] &gt;= 0.6, "High",
      IF(Inventory[[#This Row],[Stockout_Risk_Score]] &gt;= 0.3, "Medium", "Low")
   )
)</f>
        <v>Low</v>
      </c>
      <c r="R3500">
        <f>Inventory[[#This Row],[Lead_Time_Days]]*0.8</f>
        <v>2.4000000000000004</v>
      </c>
      <c r="S3500">
        <f>MAX(0,Inventory[[#This Row],[Daily_Demand]]*Inventory[[#This Row],[Adj_Lead_Time]]+Inventory[[#This Row],[Safety_Stock]]-Inventory[[#This Row],[Current_Inventory]])</f>
        <v>0</v>
      </c>
    </row>
    <row r="3501" spans="1:19" x14ac:dyDescent="0.25">
      <c r="A3501">
        <v>3500</v>
      </c>
      <c r="B3501" t="s">
        <v>3522</v>
      </c>
      <c r="C3501" s="4" t="s">
        <v>13</v>
      </c>
      <c r="D3501" t="s">
        <v>14</v>
      </c>
      <c r="E3501" s="4">
        <v>112</v>
      </c>
      <c r="F3501" s="4">
        <v>6</v>
      </c>
      <c r="G3501" s="4">
        <v>340</v>
      </c>
      <c r="H3501" s="4">
        <v>270</v>
      </c>
      <c r="I3501" s="4">
        <v>227</v>
      </c>
      <c r="J3501" s="6">
        <v>595.47</v>
      </c>
      <c r="K3501" s="4">
        <v>0.52</v>
      </c>
      <c r="L3501" s="4" t="s">
        <v>19</v>
      </c>
      <c r="M3501" s="4">
        <f>Inventory[[#This Row],[Daily_Demand]]*Inventory[[#This Row],[Lead_Time_Days]]</f>
        <v>672</v>
      </c>
      <c r="N3501" s="4">
        <f>MAX(0, Inventory[[#This Row],[Demand_Duration_Lead_time]]+Inventory[[#This Row],[Safety_Stock]]-Inventory[[#This Row],[Current_Inventory]])</f>
        <v>602</v>
      </c>
      <c r="O35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01" s="8">
        <f>Inventory[[#This Row],[Current_Inventory]]*Inventory[[#This Row],[Unit_Cost]]</f>
        <v>202459.80000000002</v>
      </c>
      <c r="Q3501" t="str">
        <f>IF(Inventory[[#This Row],[Stockout_Risk_Score]] &gt;= 0.8, "Critical",
   IF(Inventory[[#This Row],[Stockout_Risk_Score]] &gt;= 0.6, "High",
      IF(Inventory[[#This Row],[Stockout_Risk_Score]] &gt;= 0.3, "Medium", "Low")
   )
)</f>
        <v>Medium</v>
      </c>
      <c r="R3501">
        <f>Inventory[[#This Row],[Lead_Time_Days]]*0.8</f>
        <v>4.8000000000000007</v>
      </c>
      <c r="S3501">
        <f>MAX(0,Inventory[[#This Row],[Daily_Demand]]*Inventory[[#This Row],[Adj_Lead_Time]]+Inventory[[#This Row],[Safety_Stock]]-Inventory[[#This Row],[Current_Inventory]])</f>
        <v>467.60000000000014</v>
      </c>
    </row>
    <row r="3502" spans="1:19" x14ac:dyDescent="0.25">
      <c r="A3502">
        <v>3501</v>
      </c>
      <c r="B3502" t="s">
        <v>3523</v>
      </c>
      <c r="C3502" s="4" t="s">
        <v>41</v>
      </c>
      <c r="D3502" t="s">
        <v>14</v>
      </c>
      <c r="E3502" s="4">
        <v>169</v>
      </c>
      <c r="F3502" s="4">
        <v>10</v>
      </c>
      <c r="G3502" s="4">
        <v>205</v>
      </c>
      <c r="H3502" s="4">
        <v>109</v>
      </c>
      <c r="I3502" s="4">
        <v>109</v>
      </c>
      <c r="J3502" s="6">
        <v>1012.27</v>
      </c>
      <c r="K3502" s="4">
        <v>0.97499999999999998</v>
      </c>
      <c r="L3502" s="4" t="s">
        <v>19</v>
      </c>
      <c r="M3502" s="4">
        <f>Inventory[[#This Row],[Daily_Demand]]*Inventory[[#This Row],[Lead_Time_Days]]</f>
        <v>1690</v>
      </c>
      <c r="N3502" s="4">
        <f>MAX(0, Inventory[[#This Row],[Demand_Duration_Lead_time]]+Inventory[[#This Row],[Safety_Stock]]-Inventory[[#This Row],[Current_Inventory]])</f>
        <v>1594</v>
      </c>
      <c r="O35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02" s="8">
        <f>Inventory[[#This Row],[Current_Inventory]]*Inventory[[#This Row],[Unit_Cost]]</f>
        <v>207515.35</v>
      </c>
      <c r="Q3502" t="str">
        <f>IF(Inventory[[#This Row],[Stockout_Risk_Score]] &gt;= 0.8, "Critical",
   IF(Inventory[[#This Row],[Stockout_Risk_Score]] &gt;= 0.6, "High",
      IF(Inventory[[#This Row],[Stockout_Risk_Score]] &gt;= 0.3, "Medium", "Low")
   )
)</f>
        <v>Critical</v>
      </c>
      <c r="R3502">
        <f>Inventory[[#This Row],[Lead_Time_Days]]*0.8</f>
        <v>8</v>
      </c>
      <c r="S3502">
        <f>MAX(0,Inventory[[#This Row],[Daily_Demand]]*Inventory[[#This Row],[Adj_Lead_Time]]+Inventory[[#This Row],[Safety_Stock]]-Inventory[[#This Row],[Current_Inventory]])</f>
        <v>1256</v>
      </c>
    </row>
    <row r="3503" spans="1:19" x14ac:dyDescent="0.25">
      <c r="A3503">
        <v>3502</v>
      </c>
      <c r="B3503" t="s">
        <v>3524</v>
      </c>
      <c r="C3503" s="4" t="s">
        <v>21</v>
      </c>
      <c r="D3503" t="s">
        <v>22</v>
      </c>
      <c r="E3503" s="4">
        <v>69</v>
      </c>
      <c r="F3503" s="4">
        <v>9</v>
      </c>
      <c r="G3503" s="4">
        <v>641</v>
      </c>
      <c r="H3503" s="4">
        <v>197</v>
      </c>
      <c r="I3503" s="4">
        <v>281</v>
      </c>
      <c r="J3503" s="6">
        <v>688.04</v>
      </c>
      <c r="K3503" s="4">
        <v>0.52800000000000002</v>
      </c>
      <c r="L3503" s="4" t="s">
        <v>15</v>
      </c>
      <c r="M3503" s="4">
        <f>Inventory[[#This Row],[Daily_Demand]]*Inventory[[#This Row],[Lead_Time_Days]]</f>
        <v>621</v>
      </c>
      <c r="N3503" s="4">
        <f>MAX(0, Inventory[[#This Row],[Demand_Duration_Lead_time]]+Inventory[[#This Row],[Safety_Stock]]-Inventory[[#This Row],[Current_Inventory]])</f>
        <v>177</v>
      </c>
      <c r="O35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03" s="8">
        <f>Inventory[[#This Row],[Current_Inventory]]*Inventory[[#This Row],[Unit_Cost]]</f>
        <v>441033.63999999996</v>
      </c>
      <c r="Q3503" t="str">
        <f>IF(Inventory[[#This Row],[Stockout_Risk_Score]] &gt;= 0.8, "Critical",
   IF(Inventory[[#This Row],[Stockout_Risk_Score]] &gt;= 0.6, "High",
      IF(Inventory[[#This Row],[Stockout_Risk_Score]] &gt;= 0.3, "Medium", "Low")
   )
)</f>
        <v>Medium</v>
      </c>
      <c r="R3503">
        <f>Inventory[[#This Row],[Lead_Time_Days]]*0.8</f>
        <v>7.2</v>
      </c>
      <c r="S3503">
        <f>MAX(0,Inventory[[#This Row],[Daily_Demand]]*Inventory[[#This Row],[Adj_Lead_Time]]+Inventory[[#This Row],[Safety_Stock]]-Inventory[[#This Row],[Current_Inventory]])</f>
        <v>52.799999999999955</v>
      </c>
    </row>
    <row r="3504" spans="1:19" x14ac:dyDescent="0.25">
      <c r="A3504">
        <v>3503</v>
      </c>
      <c r="B3504" t="s">
        <v>3525</v>
      </c>
      <c r="C3504" s="4" t="s">
        <v>41</v>
      </c>
      <c r="D3504" t="s">
        <v>14</v>
      </c>
      <c r="E3504" s="4">
        <v>122</v>
      </c>
      <c r="F3504" s="4">
        <v>7</v>
      </c>
      <c r="G3504" s="4">
        <v>367</v>
      </c>
      <c r="H3504" s="4">
        <v>128</v>
      </c>
      <c r="I3504" s="4">
        <v>225</v>
      </c>
      <c r="J3504" s="6">
        <v>1038.6099999999999</v>
      </c>
      <c r="K3504" s="4">
        <v>0.374</v>
      </c>
      <c r="L3504" s="4" t="s">
        <v>15</v>
      </c>
      <c r="M3504" s="4">
        <f>Inventory[[#This Row],[Daily_Demand]]*Inventory[[#This Row],[Lead_Time_Days]]</f>
        <v>854</v>
      </c>
      <c r="N3504" s="4">
        <f>MAX(0, Inventory[[#This Row],[Demand_Duration_Lead_time]]+Inventory[[#This Row],[Safety_Stock]]-Inventory[[#This Row],[Current_Inventory]])</f>
        <v>615</v>
      </c>
      <c r="O35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04" s="8">
        <f>Inventory[[#This Row],[Current_Inventory]]*Inventory[[#This Row],[Unit_Cost]]</f>
        <v>381169.86999999994</v>
      </c>
      <c r="Q3504" t="str">
        <f>IF(Inventory[[#This Row],[Stockout_Risk_Score]] &gt;= 0.8, "Critical",
   IF(Inventory[[#This Row],[Stockout_Risk_Score]] &gt;= 0.6, "High",
      IF(Inventory[[#This Row],[Stockout_Risk_Score]] &gt;= 0.3, "Medium", "Low")
   )
)</f>
        <v>Medium</v>
      </c>
      <c r="R3504">
        <f>Inventory[[#This Row],[Lead_Time_Days]]*0.8</f>
        <v>5.6000000000000005</v>
      </c>
      <c r="S3504">
        <f>MAX(0,Inventory[[#This Row],[Daily_Demand]]*Inventory[[#This Row],[Adj_Lead_Time]]+Inventory[[#This Row],[Safety_Stock]]-Inventory[[#This Row],[Current_Inventory]])</f>
        <v>444.20000000000005</v>
      </c>
    </row>
    <row r="3505" spans="1:19" x14ac:dyDescent="0.25">
      <c r="A3505">
        <v>3504</v>
      </c>
      <c r="B3505" t="s">
        <v>3526</v>
      </c>
      <c r="C3505" s="4" t="s">
        <v>26</v>
      </c>
      <c r="D3505" t="s">
        <v>22</v>
      </c>
      <c r="E3505" s="4">
        <v>83</v>
      </c>
      <c r="F3505" s="4">
        <v>4</v>
      </c>
      <c r="G3505" s="4">
        <v>500</v>
      </c>
      <c r="H3505" s="4">
        <v>55</v>
      </c>
      <c r="I3505" s="4">
        <v>216</v>
      </c>
      <c r="J3505" s="6">
        <v>725.98</v>
      </c>
      <c r="K3505" s="4">
        <v>0.38300000000000001</v>
      </c>
      <c r="L3505" s="4" t="s">
        <v>27</v>
      </c>
      <c r="M3505" s="4">
        <f>Inventory[[#This Row],[Daily_Demand]]*Inventory[[#This Row],[Lead_Time_Days]]</f>
        <v>332</v>
      </c>
      <c r="N3505" s="4">
        <f>MAX(0, Inventory[[#This Row],[Demand_Duration_Lead_time]]+Inventory[[#This Row],[Safety_Stock]]-Inventory[[#This Row],[Current_Inventory]])</f>
        <v>0</v>
      </c>
      <c r="O35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05" s="8">
        <f>Inventory[[#This Row],[Current_Inventory]]*Inventory[[#This Row],[Unit_Cost]]</f>
        <v>362990</v>
      </c>
      <c r="Q3505" t="str">
        <f>IF(Inventory[[#This Row],[Stockout_Risk_Score]] &gt;= 0.8, "Critical",
   IF(Inventory[[#This Row],[Stockout_Risk_Score]] &gt;= 0.6, "High",
      IF(Inventory[[#This Row],[Stockout_Risk_Score]] &gt;= 0.3, "Medium", "Low")
   )
)</f>
        <v>Medium</v>
      </c>
      <c r="R3505">
        <f>Inventory[[#This Row],[Lead_Time_Days]]*0.8</f>
        <v>3.2</v>
      </c>
      <c r="S3505">
        <f>MAX(0,Inventory[[#This Row],[Daily_Demand]]*Inventory[[#This Row],[Adj_Lead_Time]]+Inventory[[#This Row],[Safety_Stock]]-Inventory[[#This Row],[Current_Inventory]])</f>
        <v>0</v>
      </c>
    </row>
    <row r="3506" spans="1:19" x14ac:dyDescent="0.25">
      <c r="A3506">
        <v>3505</v>
      </c>
      <c r="B3506" t="s">
        <v>3527</v>
      </c>
      <c r="C3506" s="4" t="s">
        <v>21</v>
      </c>
      <c r="D3506" t="s">
        <v>18</v>
      </c>
      <c r="E3506" s="4">
        <v>164</v>
      </c>
      <c r="F3506" s="4">
        <v>7</v>
      </c>
      <c r="G3506" s="4">
        <v>694</v>
      </c>
      <c r="H3506" s="4">
        <v>77</v>
      </c>
      <c r="I3506" s="4">
        <v>247</v>
      </c>
      <c r="J3506" s="6">
        <v>1988.71</v>
      </c>
      <c r="K3506" s="4">
        <v>0.96699999999999997</v>
      </c>
      <c r="L3506" s="4" t="s">
        <v>15</v>
      </c>
      <c r="M3506" s="4">
        <f>Inventory[[#This Row],[Daily_Demand]]*Inventory[[#This Row],[Lead_Time_Days]]</f>
        <v>1148</v>
      </c>
      <c r="N3506" s="4">
        <f>MAX(0, Inventory[[#This Row],[Demand_Duration_Lead_time]]+Inventory[[#This Row],[Safety_Stock]]-Inventory[[#This Row],[Current_Inventory]])</f>
        <v>531</v>
      </c>
      <c r="O35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06" s="8">
        <f>Inventory[[#This Row],[Current_Inventory]]*Inventory[[#This Row],[Unit_Cost]]</f>
        <v>1380164.74</v>
      </c>
      <c r="Q3506" t="str">
        <f>IF(Inventory[[#This Row],[Stockout_Risk_Score]] &gt;= 0.8, "Critical",
   IF(Inventory[[#This Row],[Stockout_Risk_Score]] &gt;= 0.6, "High",
      IF(Inventory[[#This Row],[Stockout_Risk_Score]] &gt;= 0.3, "Medium", "Low")
   )
)</f>
        <v>Critical</v>
      </c>
      <c r="R3506">
        <f>Inventory[[#This Row],[Lead_Time_Days]]*0.8</f>
        <v>5.6000000000000005</v>
      </c>
      <c r="S3506">
        <f>MAX(0,Inventory[[#This Row],[Daily_Demand]]*Inventory[[#This Row],[Adj_Lead_Time]]+Inventory[[#This Row],[Safety_Stock]]-Inventory[[#This Row],[Current_Inventory]])</f>
        <v>301.40000000000009</v>
      </c>
    </row>
    <row r="3507" spans="1:19" x14ac:dyDescent="0.25">
      <c r="A3507">
        <v>3506</v>
      </c>
      <c r="B3507" t="s">
        <v>3528</v>
      </c>
      <c r="C3507" s="4" t="s">
        <v>26</v>
      </c>
      <c r="D3507" t="s">
        <v>14</v>
      </c>
      <c r="E3507" s="4">
        <v>12</v>
      </c>
      <c r="F3507" s="4">
        <v>6</v>
      </c>
      <c r="G3507" s="4">
        <v>606</v>
      </c>
      <c r="H3507" s="4">
        <v>180</v>
      </c>
      <c r="I3507" s="4">
        <v>109</v>
      </c>
      <c r="J3507" s="6">
        <v>747.08</v>
      </c>
      <c r="K3507" s="4">
        <v>0.71899999999999997</v>
      </c>
      <c r="L3507" s="4" t="s">
        <v>27</v>
      </c>
      <c r="M3507" s="4">
        <f>Inventory[[#This Row],[Daily_Demand]]*Inventory[[#This Row],[Lead_Time_Days]]</f>
        <v>72</v>
      </c>
      <c r="N3507" s="4">
        <f>MAX(0, Inventory[[#This Row],[Demand_Duration_Lead_time]]+Inventory[[#This Row],[Safety_Stock]]-Inventory[[#This Row],[Current_Inventory]])</f>
        <v>0</v>
      </c>
      <c r="O35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507" s="8">
        <f>Inventory[[#This Row],[Current_Inventory]]*Inventory[[#This Row],[Unit_Cost]]</f>
        <v>452730.48000000004</v>
      </c>
      <c r="Q3507" t="str">
        <f>IF(Inventory[[#This Row],[Stockout_Risk_Score]] &gt;= 0.8, "Critical",
   IF(Inventory[[#This Row],[Stockout_Risk_Score]] &gt;= 0.6, "High",
      IF(Inventory[[#This Row],[Stockout_Risk_Score]] &gt;= 0.3, "Medium", "Low")
   )
)</f>
        <v>High</v>
      </c>
      <c r="R3507">
        <f>Inventory[[#This Row],[Lead_Time_Days]]*0.8</f>
        <v>4.8000000000000007</v>
      </c>
      <c r="S3507">
        <f>MAX(0,Inventory[[#This Row],[Daily_Demand]]*Inventory[[#This Row],[Adj_Lead_Time]]+Inventory[[#This Row],[Safety_Stock]]-Inventory[[#This Row],[Current_Inventory]])</f>
        <v>0</v>
      </c>
    </row>
    <row r="3508" spans="1:19" x14ac:dyDescent="0.25">
      <c r="A3508">
        <v>3507</v>
      </c>
      <c r="B3508" t="s">
        <v>3529</v>
      </c>
      <c r="C3508" s="4" t="s">
        <v>17</v>
      </c>
      <c r="D3508" t="s">
        <v>22</v>
      </c>
      <c r="E3508" s="4">
        <v>101</v>
      </c>
      <c r="F3508" s="4">
        <v>2</v>
      </c>
      <c r="G3508" s="4">
        <v>730</v>
      </c>
      <c r="H3508" s="4">
        <v>205</v>
      </c>
      <c r="I3508" s="4">
        <v>132</v>
      </c>
      <c r="J3508" s="6">
        <v>1272.75</v>
      </c>
      <c r="K3508" s="4">
        <v>0.68700000000000006</v>
      </c>
      <c r="L3508" s="4" t="s">
        <v>27</v>
      </c>
      <c r="M3508" s="4">
        <f>Inventory[[#This Row],[Daily_Demand]]*Inventory[[#This Row],[Lead_Time_Days]]</f>
        <v>202</v>
      </c>
      <c r="N3508" s="4">
        <f>MAX(0, Inventory[[#This Row],[Demand_Duration_Lead_time]]+Inventory[[#This Row],[Safety_Stock]]-Inventory[[#This Row],[Current_Inventory]])</f>
        <v>0</v>
      </c>
      <c r="O35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08" s="8">
        <f>Inventory[[#This Row],[Current_Inventory]]*Inventory[[#This Row],[Unit_Cost]]</f>
        <v>929107.5</v>
      </c>
      <c r="Q3508" t="str">
        <f>IF(Inventory[[#This Row],[Stockout_Risk_Score]] &gt;= 0.8, "Critical",
   IF(Inventory[[#This Row],[Stockout_Risk_Score]] &gt;= 0.6, "High",
      IF(Inventory[[#This Row],[Stockout_Risk_Score]] &gt;= 0.3, "Medium", "Low")
   )
)</f>
        <v>High</v>
      </c>
      <c r="R3508">
        <f>Inventory[[#This Row],[Lead_Time_Days]]*0.8</f>
        <v>1.6</v>
      </c>
      <c r="S3508">
        <f>MAX(0,Inventory[[#This Row],[Daily_Demand]]*Inventory[[#This Row],[Adj_Lead_Time]]+Inventory[[#This Row],[Safety_Stock]]-Inventory[[#This Row],[Current_Inventory]])</f>
        <v>0</v>
      </c>
    </row>
    <row r="3509" spans="1:19" x14ac:dyDescent="0.25">
      <c r="A3509">
        <v>3508</v>
      </c>
      <c r="B3509" t="s">
        <v>3530</v>
      </c>
      <c r="C3509" s="4" t="s">
        <v>26</v>
      </c>
      <c r="D3509" t="s">
        <v>22</v>
      </c>
      <c r="E3509" s="4">
        <v>22</v>
      </c>
      <c r="F3509" s="4">
        <v>6</v>
      </c>
      <c r="G3509" s="4">
        <v>380</v>
      </c>
      <c r="H3509" s="4">
        <v>29</v>
      </c>
      <c r="I3509" s="4">
        <v>123</v>
      </c>
      <c r="J3509" s="6">
        <v>1782.27</v>
      </c>
      <c r="K3509" s="4">
        <v>0.23200000000000001</v>
      </c>
      <c r="L3509" s="4" t="s">
        <v>19</v>
      </c>
      <c r="M3509" s="4">
        <f>Inventory[[#This Row],[Daily_Demand]]*Inventory[[#This Row],[Lead_Time_Days]]</f>
        <v>132</v>
      </c>
      <c r="N3509" s="4">
        <f>MAX(0, Inventory[[#This Row],[Demand_Duration_Lead_time]]+Inventory[[#This Row],[Safety_Stock]]-Inventory[[#This Row],[Current_Inventory]])</f>
        <v>0</v>
      </c>
      <c r="O35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509" s="8">
        <f>Inventory[[#This Row],[Current_Inventory]]*Inventory[[#This Row],[Unit_Cost]]</f>
        <v>677262.6</v>
      </c>
      <c r="Q3509" t="str">
        <f>IF(Inventory[[#This Row],[Stockout_Risk_Score]] &gt;= 0.8, "Critical",
   IF(Inventory[[#This Row],[Stockout_Risk_Score]] &gt;= 0.6, "High",
      IF(Inventory[[#This Row],[Stockout_Risk_Score]] &gt;= 0.3, "Medium", "Low")
   )
)</f>
        <v>Low</v>
      </c>
      <c r="R3509">
        <f>Inventory[[#This Row],[Lead_Time_Days]]*0.8</f>
        <v>4.8000000000000007</v>
      </c>
      <c r="S3509">
        <f>MAX(0,Inventory[[#This Row],[Daily_Demand]]*Inventory[[#This Row],[Adj_Lead_Time]]+Inventory[[#This Row],[Safety_Stock]]-Inventory[[#This Row],[Current_Inventory]])</f>
        <v>0</v>
      </c>
    </row>
    <row r="3510" spans="1:19" x14ac:dyDescent="0.25">
      <c r="A3510">
        <v>3509</v>
      </c>
      <c r="B3510" t="s">
        <v>3531</v>
      </c>
      <c r="C3510" s="4" t="s">
        <v>17</v>
      </c>
      <c r="D3510" t="s">
        <v>14</v>
      </c>
      <c r="E3510" s="4">
        <v>177</v>
      </c>
      <c r="F3510" s="4">
        <v>8</v>
      </c>
      <c r="G3510" s="4">
        <v>306</v>
      </c>
      <c r="H3510" s="4">
        <v>120</v>
      </c>
      <c r="I3510" s="4">
        <v>360</v>
      </c>
      <c r="J3510" s="6">
        <v>1293.97</v>
      </c>
      <c r="K3510" s="4">
        <v>0.55900000000000005</v>
      </c>
      <c r="L3510" s="4" t="s">
        <v>15</v>
      </c>
      <c r="M3510" s="4">
        <f>Inventory[[#This Row],[Daily_Demand]]*Inventory[[#This Row],[Lead_Time_Days]]</f>
        <v>1416</v>
      </c>
      <c r="N3510" s="4">
        <f>MAX(0, Inventory[[#This Row],[Demand_Duration_Lead_time]]+Inventory[[#This Row],[Safety_Stock]]-Inventory[[#This Row],[Current_Inventory]])</f>
        <v>1230</v>
      </c>
      <c r="O35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10" s="8">
        <f>Inventory[[#This Row],[Current_Inventory]]*Inventory[[#This Row],[Unit_Cost]]</f>
        <v>395954.82</v>
      </c>
      <c r="Q3510" t="str">
        <f>IF(Inventory[[#This Row],[Stockout_Risk_Score]] &gt;= 0.8, "Critical",
   IF(Inventory[[#This Row],[Stockout_Risk_Score]] &gt;= 0.6, "High",
      IF(Inventory[[#This Row],[Stockout_Risk_Score]] &gt;= 0.3, "Medium", "Low")
   )
)</f>
        <v>Medium</v>
      </c>
      <c r="R3510">
        <f>Inventory[[#This Row],[Lead_Time_Days]]*0.8</f>
        <v>6.4</v>
      </c>
      <c r="S3510">
        <f>MAX(0,Inventory[[#This Row],[Daily_Demand]]*Inventory[[#This Row],[Adj_Lead_Time]]+Inventory[[#This Row],[Safety_Stock]]-Inventory[[#This Row],[Current_Inventory]])</f>
        <v>946.8</v>
      </c>
    </row>
    <row r="3511" spans="1:19" x14ac:dyDescent="0.25">
      <c r="A3511">
        <v>3510</v>
      </c>
      <c r="B3511" t="s">
        <v>3532</v>
      </c>
      <c r="C3511" s="4" t="s">
        <v>17</v>
      </c>
      <c r="D3511" t="s">
        <v>14</v>
      </c>
      <c r="E3511" s="4">
        <v>100</v>
      </c>
      <c r="F3511" s="4">
        <v>10</v>
      </c>
      <c r="G3511" s="4">
        <v>201</v>
      </c>
      <c r="H3511" s="4">
        <v>155</v>
      </c>
      <c r="I3511" s="4">
        <v>75</v>
      </c>
      <c r="J3511" s="6">
        <v>1153.42</v>
      </c>
      <c r="K3511" s="4">
        <v>0.35699999999999998</v>
      </c>
      <c r="L3511" s="4" t="s">
        <v>15</v>
      </c>
      <c r="M3511" s="4">
        <f>Inventory[[#This Row],[Daily_Demand]]*Inventory[[#This Row],[Lead_Time_Days]]</f>
        <v>1000</v>
      </c>
      <c r="N3511" s="4">
        <f>MAX(0, Inventory[[#This Row],[Demand_Duration_Lead_time]]+Inventory[[#This Row],[Safety_Stock]]-Inventory[[#This Row],[Current_Inventory]])</f>
        <v>954</v>
      </c>
      <c r="O35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11" s="8">
        <f>Inventory[[#This Row],[Current_Inventory]]*Inventory[[#This Row],[Unit_Cost]]</f>
        <v>231837.42</v>
      </c>
      <c r="Q3511" t="str">
        <f>IF(Inventory[[#This Row],[Stockout_Risk_Score]] &gt;= 0.8, "Critical",
   IF(Inventory[[#This Row],[Stockout_Risk_Score]] &gt;= 0.6, "High",
      IF(Inventory[[#This Row],[Stockout_Risk_Score]] &gt;= 0.3, "Medium", "Low")
   )
)</f>
        <v>Medium</v>
      </c>
      <c r="R3511">
        <f>Inventory[[#This Row],[Lead_Time_Days]]*0.8</f>
        <v>8</v>
      </c>
      <c r="S3511">
        <f>MAX(0,Inventory[[#This Row],[Daily_Demand]]*Inventory[[#This Row],[Adj_Lead_Time]]+Inventory[[#This Row],[Safety_Stock]]-Inventory[[#This Row],[Current_Inventory]])</f>
        <v>754</v>
      </c>
    </row>
    <row r="3512" spans="1:19" x14ac:dyDescent="0.25">
      <c r="A3512">
        <v>3511</v>
      </c>
      <c r="B3512" t="s">
        <v>3533</v>
      </c>
      <c r="C3512" s="4" t="s">
        <v>26</v>
      </c>
      <c r="D3512" t="s">
        <v>18</v>
      </c>
      <c r="E3512" s="4">
        <v>37</v>
      </c>
      <c r="F3512" s="4">
        <v>13</v>
      </c>
      <c r="G3512" s="4">
        <v>470</v>
      </c>
      <c r="H3512" s="4">
        <v>201</v>
      </c>
      <c r="I3512" s="4">
        <v>292</v>
      </c>
      <c r="J3512" s="6">
        <v>1160</v>
      </c>
      <c r="K3512" s="4">
        <v>0.24</v>
      </c>
      <c r="L3512" s="4" t="s">
        <v>27</v>
      </c>
      <c r="M3512" s="4">
        <f>Inventory[[#This Row],[Daily_Demand]]*Inventory[[#This Row],[Lead_Time_Days]]</f>
        <v>481</v>
      </c>
      <c r="N3512" s="4">
        <f>MAX(0, Inventory[[#This Row],[Demand_Duration_Lead_time]]+Inventory[[#This Row],[Safety_Stock]]-Inventory[[#This Row],[Current_Inventory]])</f>
        <v>212</v>
      </c>
      <c r="O35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12" s="8">
        <f>Inventory[[#This Row],[Current_Inventory]]*Inventory[[#This Row],[Unit_Cost]]</f>
        <v>545200</v>
      </c>
      <c r="Q3512" t="str">
        <f>IF(Inventory[[#This Row],[Stockout_Risk_Score]] &gt;= 0.8, "Critical",
   IF(Inventory[[#This Row],[Stockout_Risk_Score]] &gt;= 0.6, "High",
      IF(Inventory[[#This Row],[Stockout_Risk_Score]] &gt;= 0.3, "Medium", "Low")
   )
)</f>
        <v>Low</v>
      </c>
      <c r="R3512">
        <f>Inventory[[#This Row],[Lead_Time_Days]]*0.8</f>
        <v>10.4</v>
      </c>
      <c r="S3512">
        <f>MAX(0,Inventory[[#This Row],[Daily_Demand]]*Inventory[[#This Row],[Adj_Lead_Time]]+Inventory[[#This Row],[Safety_Stock]]-Inventory[[#This Row],[Current_Inventory]])</f>
        <v>115.79999999999995</v>
      </c>
    </row>
    <row r="3513" spans="1:19" x14ac:dyDescent="0.25">
      <c r="A3513">
        <v>3512</v>
      </c>
      <c r="B3513" t="s">
        <v>3534</v>
      </c>
      <c r="C3513" s="4" t="s">
        <v>26</v>
      </c>
      <c r="D3513" t="s">
        <v>22</v>
      </c>
      <c r="E3513" s="4">
        <v>9</v>
      </c>
      <c r="F3513" s="4">
        <v>2</v>
      </c>
      <c r="G3513" s="4">
        <v>116</v>
      </c>
      <c r="H3513" s="4">
        <v>238</v>
      </c>
      <c r="I3513" s="4">
        <v>372</v>
      </c>
      <c r="J3513" s="6">
        <v>1018.1</v>
      </c>
      <c r="K3513" s="4">
        <v>0.89600000000000002</v>
      </c>
      <c r="L3513" s="4" t="s">
        <v>27</v>
      </c>
      <c r="M3513" s="4">
        <f>Inventory[[#This Row],[Daily_Demand]]*Inventory[[#This Row],[Lead_Time_Days]]</f>
        <v>18</v>
      </c>
      <c r="N3513" s="4">
        <f>MAX(0, Inventory[[#This Row],[Demand_Duration_Lead_time]]+Inventory[[#This Row],[Safety_Stock]]-Inventory[[#This Row],[Current_Inventory]])</f>
        <v>140</v>
      </c>
      <c r="O35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13" s="8">
        <f>Inventory[[#This Row],[Current_Inventory]]*Inventory[[#This Row],[Unit_Cost]]</f>
        <v>118099.6</v>
      </c>
      <c r="Q3513" t="str">
        <f>IF(Inventory[[#This Row],[Stockout_Risk_Score]] &gt;= 0.8, "Critical",
   IF(Inventory[[#This Row],[Stockout_Risk_Score]] &gt;= 0.6, "High",
      IF(Inventory[[#This Row],[Stockout_Risk_Score]] &gt;= 0.3, "Medium", "Low")
   )
)</f>
        <v>Critical</v>
      </c>
      <c r="R3513">
        <f>Inventory[[#This Row],[Lead_Time_Days]]*0.8</f>
        <v>1.6</v>
      </c>
      <c r="S3513">
        <f>MAX(0,Inventory[[#This Row],[Daily_Demand]]*Inventory[[#This Row],[Adj_Lead_Time]]+Inventory[[#This Row],[Safety_Stock]]-Inventory[[#This Row],[Current_Inventory]])</f>
        <v>136.4</v>
      </c>
    </row>
    <row r="3514" spans="1:19" x14ac:dyDescent="0.25">
      <c r="A3514">
        <v>3513</v>
      </c>
      <c r="B3514" t="s">
        <v>3535</v>
      </c>
      <c r="C3514" s="4" t="s">
        <v>17</v>
      </c>
      <c r="D3514" t="s">
        <v>18</v>
      </c>
      <c r="E3514" s="4">
        <v>131</v>
      </c>
      <c r="F3514" s="4">
        <v>4</v>
      </c>
      <c r="G3514" s="4">
        <v>582</v>
      </c>
      <c r="H3514" s="4">
        <v>21</v>
      </c>
      <c r="I3514" s="4">
        <v>165</v>
      </c>
      <c r="J3514" s="6">
        <v>1624.78</v>
      </c>
      <c r="K3514" s="4">
        <v>0.38300000000000001</v>
      </c>
      <c r="L3514" s="4" t="s">
        <v>15</v>
      </c>
      <c r="M3514" s="4">
        <f>Inventory[[#This Row],[Daily_Demand]]*Inventory[[#This Row],[Lead_Time_Days]]</f>
        <v>524</v>
      </c>
      <c r="N3514" s="4">
        <f>MAX(0, Inventory[[#This Row],[Demand_Duration_Lead_time]]+Inventory[[#This Row],[Safety_Stock]]-Inventory[[#This Row],[Current_Inventory]])</f>
        <v>0</v>
      </c>
      <c r="O35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14" s="8">
        <f>Inventory[[#This Row],[Current_Inventory]]*Inventory[[#This Row],[Unit_Cost]]</f>
        <v>945621.96</v>
      </c>
      <c r="Q3514" t="str">
        <f>IF(Inventory[[#This Row],[Stockout_Risk_Score]] &gt;= 0.8, "Critical",
   IF(Inventory[[#This Row],[Stockout_Risk_Score]] &gt;= 0.6, "High",
      IF(Inventory[[#This Row],[Stockout_Risk_Score]] &gt;= 0.3, "Medium", "Low")
   )
)</f>
        <v>Medium</v>
      </c>
      <c r="R3514">
        <f>Inventory[[#This Row],[Lead_Time_Days]]*0.8</f>
        <v>3.2</v>
      </c>
      <c r="S3514">
        <f>MAX(0,Inventory[[#This Row],[Daily_Demand]]*Inventory[[#This Row],[Adj_Lead_Time]]+Inventory[[#This Row],[Safety_Stock]]-Inventory[[#This Row],[Current_Inventory]])</f>
        <v>0</v>
      </c>
    </row>
    <row r="3515" spans="1:19" x14ac:dyDescent="0.25">
      <c r="A3515">
        <v>3514</v>
      </c>
      <c r="B3515" t="s">
        <v>3536</v>
      </c>
      <c r="C3515" s="4" t="s">
        <v>21</v>
      </c>
      <c r="D3515" t="s">
        <v>18</v>
      </c>
      <c r="E3515" s="4">
        <v>78</v>
      </c>
      <c r="F3515" s="4">
        <v>9</v>
      </c>
      <c r="G3515" s="4">
        <v>333</v>
      </c>
      <c r="H3515" s="4">
        <v>226</v>
      </c>
      <c r="I3515" s="4">
        <v>372</v>
      </c>
      <c r="J3515" s="6">
        <v>148.33000000000001</v>
      </c>
      <c r="K3515" s="4">
        <v>0.28299999999999997</v>
      </c>
      <c r="L3515" s="4" t="s">
        <v>27</v>
      </c>
      <c r="M3515" s="4">
        <f>Inventory[[#This Row],[Daily_Demand]]*Inventory[[#This Row],[Lead_Time_Days]]</f>
        <v>702</v>
      </c>
      <c r="N3515" s="4">
        <f>MAX(0, Inventory[[#This Row],[Demand_Duration_Lead_time]]+Inventory[[#This Row],[Safety_Stock]]-Inventory[[#This Row],[Current_Inventory]])</f>
        <v>595</v>
      </c>
      <c r="O35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15" s="8">
        <f>Inventory[[#This Row],[Current_Inventory]]*Inventory[[#This Row],[Unit_Cost]]</f>
        <v>49393.890000000007</v>
      </c>
      <c r="Q3515" t="str">
        <f>IF(Inventory[[#This Row],[Stockout_Risk_Score]] &gt;= 0.8, "Critical",
   IF(Inventory[[#This Row],[Stockout_Risk_Score]] &gt;= 0.6, "High",
      IF(Inventory[[#This Row],[Stockout_Risk_Score]] &gt;= 0.3, "Medium", "Low")
   )
)</f>
        <v>Low</v>
      </c>
      <c r="R3515">
        <f>Inventory[[#This Row],[Lead_Time_Days]]*0.8</f>
        <v>7.2</v>
      </c>
      <c r="S3515">
        <f>MAX(0,Inventory[[#This Row],[Daily_Demand]]*Inventory[[#This Row],[Adj_Lead_Time]]+Inventory[[#This Row],[Safety_Stock]]-Inventory[[#This Row],[Current_Inventory]])</f>
        <v>454.6</v>
      </c>
    </row>
    <row r="3516" spans="1:19" x14ac:dyDescent="0.25">
      <c r="A3516">
        <v>3515</v>
      </c>
      <c r="B3516" t="s">
        <v>3537</v>
      </c>
      <c r="C3516" s="4" t="s">
        <v>17</v>
      </c>
      <c r="D3516" t="s">
        <v>18</v>
      </c>
      <c r="E3516" s="4">
        <v>130</v>
      </c>
      <c r="F3516" s="4">
        <v>7</v>
      </c>
      <c r="G3516" s="4">
        <v>565</v>
      </c>
      <c r="H3516" s="4">
        <v>88</v>
      </c>
      <c r="I3516" s="4">
        <v>229</v>
      </c>
      <c r="J3516" s="6">
        <v>1776</v>
      </c>
      <c r="K3516" s="4">
        <v>0.93200000000000005</v>
      </c>
      <c r="L3516" s="4" t="s">
        <v>15</v>
      </c>
      <c r="M3516" s="4">
        <f>Inventory[[#This Row],[Daily_Demand]]*Inventory[[#This Row],[Lead_Time_Days]]</f>
        <v>910</v>
      </c>
      <c r="N3516" s="4">
        <f>MAX(0, Inventory[[#This Row],[Demand_Duration_Lead_time]]+Inventory[[#This Row],[Safety_Stock]]-Inventory[[#This Row],[Current_Inventory]])</f>
        <v>433</v>
      </c>
      <c r="O35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16" s="8">
        <f>Inventory[[#This Row],[Current_Inventory]]*Inventory[[#This Row],[Unit_Cost]]</f>
        <v>1003440</v>
      </c>
      <c r="Q3516" t="str">
        <f>IF(Inventory[[#This Row],[Stockout_Risk_Score]] &gt;= 0.8, "Critical",
   IF(Inventory[[#This Row],[Stockout_Risk_Score]] &gt;= 0.6, "High",
      IF(Inventory[[#This Row],[Stockout_Risk_Score]] &gt;= 0.3, "Medium", "Low")
   )
)</f>
        <v>Critical</v>
      </c>
      <c r="R3516">
        <f>Inventory[[#This Row],[Lead_Time_Days]]*0.8</f>
        <v>5.6000000000000005</v>
      </c>
      <c r="S3516">
        <f>MAX(0,Inventory[[#This Row],[Daily_Demand]]*Inventory[[#This Row],[Adj_Lead_Time]]+Inventory[[#This Row],[Safety_Stock]]-Inventory[[#This Row],[Current_Inventory]])</f>
        <v>251.00000000000011</v>
      </c>
    </row>
    <row r="3517" spans="1:19" x14ac:dyDescent="0.25">
      <c r="A3517">
        <v>3516</v>
      </c>
      <c r="B3517" t="s">
        <v>3538</v>
      </c>
      <c r="C3517" s="4" t="s">
        <v>13</v>
      </c>
      <c r="D3517" t="s">
        <v>14</v>
      </c>
      <c r="E3517" s="4">
        <v>168</v>
      </c>
      <c r="F3517" s="4">
        <v>14</v>
      </c>
      <c r="G3517" s="4">
        <v>40</v>
      </c>
      <c r="H3517" s="4">
        <v>45</v>
      </c>
      <c r="I3517" s="4">
        <v>311</v>
      </c>
      <c r="J3517" s="6">
        <v>1193.27</v>
      </c>
      <c r="K3517" s="4">
        <v>0.19700000000000001</v>
      </c>
      <c r="L3517" s="4" t="s">
        <v>15</v>
      </c>
      <c r="M3517" s="4">
        <f>Inventory[[#This Row],[Daily_Demand]]*Inventory[[#This Row],[Lead_Time_Days]]</f>
        <v>2352</v>
      </c>
      <c r="N3517" s="4">
        <f>MAX(0, Inventory[[#This Row],[Demand_Duration_Lead_time]]+Inventory[[#This Row],[Safety_Stock]]-Inventory[[#This Row],[Current_Inventory]])</f>
        <v>2357</v>
      </c>
      <c r="O35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17" s="8">
        <f>Inventory[[#This Row],[Current_Inventory]]*Inventory[[#This Row],[Unit_Cost]]</f>
        <v>47730.8</v>
      </c>
      <c r="Q3517" t="str">
        <f>IF(Inventory[[#This Row],[Stockout_Risk_Score]] &gt;= 0.8, "Critical",
   IF(Inventory[[#This Row],[Stockout_Risk_Score]] &gt;= 0.6, "High",
      IF(Inventory[[#This Row],[Stockout_Risk_Score]] &gt;= 0.3, "Medium", "Low")
   )
)</f>
        <v>Low</v>
      </c>
      <c r="R3517">
        <f>Inventory[[#This Row],[Lead_Time_Days]]*0.8</f>
        <v>11.200000000000001</v>
      </c>
      <c r="S3517">
        <f>MAX(0,Inventory[[#This Row],[Daily_Demand]]*Inventory[[#This Row],[Adj_Lead_Time]]+Inventory[[#This Row],[Safety_Stock]]-Inventory[[#This Row],[Current_Inventory]])</f>
        <v>1886.6000000000001</v>
      </c>
    </row>
    <row r="3518" spans="1:19" x14ac:dyDescent="0.25">
      <c r="A3518">
        <v>3517</v>
      </c>
      <c r="B3518" t="s">
        <v>3539</v>
      </c>
      <c r="C3518" s="4" t="s">
        <v>17</v>
      </c>
      <c r="D3518" t="s">
        <v>18</v>
      </c>
      <c r="E3518" s="4">
        <v>155</v>
      </c>
      <c r="F3518" s="4">
        <v>6</v>
      </c>
      <c r="G3518" s="4">
        <v>715</v>
      </c>
      <c r="H3518" s="4">
        <v>273</v>
      </c>
      <c r="I3518" s="4">
        <v>163</v>
      </c>
      <c r="J3518" s="6">
        <v>1705.3</v>
      </c>
      <c r="K3518" s="4">
        <v>0.746</v>
      </c>
      <c r="L3518" s="4" t="s">
        <v>27</v>
      </c>
      <c r="M3518" s="4">
        <f>Inventory[[#This Row],[Daily_Demand]]*Inventory[[#This Row],[Lead_Time_Days]]</f>
        <v>930</v>
      </c>
      <c r="N3518" s="4">
        <f>MAX(0, Inventory[[#This Row],[Demand_Duration_Lead_time]]+Inventory[[#This Row],[Safety_Stock]]-Inventory[[#This Row],[Current_Inventory]])</f>
        <v>488</v>
      </c>
      <c r="O35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18" s="8">
        <f>Inventory[[#This Row],[Current_Inventory]]*Inventory[[#This Row],[Unit_Cost]]</f>
        <v>1219289.5</v>
      </c>
      <c r="Q3518" t="str">
        <f>IF(Inventory[[#This Row],[Stockout_Risk_Score]] &gt;= 0.8, "Critical",
   IF(Inventory[[#This Row],[Stockout_Risk_Score]] &gt;= 0.6, "High",
      IF(Inventory[[#This Row],[Stockout_Risk_Score]] &gt;= 0.3, "Medium", "Low")
   )
)</f>
        <v>High</v>
      </c>
      <c r="R3518">
        <f>Inventory[[#This Row],[Lead_Time_Days]]*0.8</f>
        <v>4.8000000000000007</v>
      </c>
      <c r="S3518">
        <f>MAX(0,Inventory[[#This Row],[Daily_Demand]]*Inventory[[#This Row],[Adj_Lead_Time]]+Inventory[[#This Row],[Safety_Stock]]-Inventory[[#This Row],[Current_Inventory]])</f>
        <v>302.00000000000011</v>
      </c>
    </row>
    <row r="3519" spans="1:19" x14ac:dyDescent="0.25">
      <c r="A3519">
        <v>3518</v>
      </c>
      <c r="B3519" t="s">
        <v>3540</v>
      </c>
      <c r="C3519" s="4" t="s">
        <v>21</v>
      </c>
      <c r="D3519" t="s">
        <v>14</v>
      </c>
      <c r="E3519" s="4">
        <v>172</v>
      </c>
      <c r="F3519" s="4">
        <v>14</v>
      </c>
      <c r="G3519" s="4">
        <v>595</v>
      </c>
      <c r="H3519" s="4">
        <v>37</v>
      </c>
      <c r="I3519" s="4">
        <v>315</v>
      </c>
      <c r="J3519" s="6">
        <v>70.27</v>
      </c>
      <c r="K3519" s="4">
        <v>0.65300000000000002</v>
      </c>
      <c r="L3519" s="4" t="s">
        <v>19</v>
      </c>
      <c r="M3519" s="4">
        <f>Inventory[[#This Row],[Daily_Demand]]*Inventory[[#This Row],[Lead_Time_Days]]</f>
        <v>2408</v>
      </c>
      <c r="N3519" s="4">
        <f>MAX(0, Inventory[[#This Row],[Demand_Duration_Lead_time]]+Inventory[[#This Row],[Safety_Stock]]-Inventory[[#This Row],[Current_Inventory]])</f>
        <v>1850</v>
      </c>
      <c r="O35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19" s="8">
        <f>Inventory[[#This Row],[Current_Inventory]]*Inventory[[#This Row],[Unit_Cost]]</f>
        <v>41810.649999999994</v>
      </c>
      <c r="Q3519" t="str">
        <f>IF(Inventory[[#This Row],[Stockout_Risk_Score]] &gt;= 0.8, "Critical",
   IF(Inventory[[#This Row],[Stockout_Risk_Score]] &gt;= 0.6, "High",
      IF(Inventory[[#This Row],[Stockout_Risk_Score]] &gt;= 0.3, "Medium", "Low")
   )
)</f>
        <v>High</v>
      </c>
      <c r="R3519">
        <f>Inventory[[#This Row],[Lead_Time_Days]]*0.8</f>
        <v>11.200000000000001</v>
      </c>
      <c r="S3519">
        <f>MAX(0,Inventory[[#This Row],[Daily_Demand]]*Inventory[[#This Row],[Adj_Lead_Time]]+Inventory[[#This Row],[Safety_Stock]]-Inventory[[#This Row],[Current_Inventory]])</f>
        <v>1368.4</v>
      </c>
    </row>
    <row r="3520" spans="1:19" x14ac:dyDescent="0.25">
      <c r="A3520">
        <v>3519</v>
      </c>
      <c r="B3520" t="s">
        <v>3541</v>
      </c>
      <c r="C3520" s="4" t="s">
        <v>13</v>
      </c>
      <c r="D3520" t="s">
        <v>14</v>
      </c>
      <c r="E3520" s="4">
        <v>9</v>
      </c>
      <c r="F3520" s="4">
        <v>11</v>
      </c>
      <c r="G3520" s="4">
        <v>516</v>
      </c>
      <c r="H3520" s="4">
        <v>95</v>
      </c>
      <c r="I3520" s="4">
        <v>87</v>
      </c>
      <c r="J3520" s="6">
        <v>1745.09</v>
      </c>
      <c r="K3520" s="4">
        <v>0.92</v>
      </c>
      <c r="L3520" s="4" t="s">
        <v>15</v>
      </c>
      <c r="M3520" s="4">
        <f>Inventory[[#This Row],[Daily_Demand]]*Inventory[[#This Row],[Lead_Time_Days]]</f>
        <v>99</v>
      </c>
      <c r="N3520" s="4">
        <f>MAX(0, Inventory[[#This Row],[Demand_Duration_Lead_time]]+Inventory[[#This Row],[Safety_Stock]]-Inventory[[#This Row],[Current_Inventory]])</f>
        <v>0</v>
      </c>
      <c r="O35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520" s="8">
        <f>Inventory[[#This Row],[Current_Inventory]]*Inventory[[#This Row],[Unit_Cost]]</f>
        <v>900466.44</v>
      </c>
      <c r="Q3520" t="str">
        <f>IF(Inventory[[#This Row],[Stockout_Risk_Score]] &gt;= 0.8, "Critical",
   IF(Inventory[[#This Row],[Stockout_Risk_Score]] &gt;= 0.6, "High",
      IF(Inventory[[#This Row],[Stockout_Risk_Score]] &gt;= 0.3, "Medium", "Low")
   )
)</f>
        <v>Critical</v>
      </c>
      <c r="R3520">
        <f>Inventory[[#This Row],[Lead_Time_Days]]*0.8</f>
        <v>8.8000000000000007</v>
      </c>
      <c r="S3520">
        <f>MAX(0,Inventory[[#This Row],[Daily_Demand]]*Inventory[[#This Row],[Adj_Lead_Time]]+Inventory[[#This Row],[Safety_Stock]]-Inventory[[#This Row],[Current_Inventory]])</f>
        <v>0</v>
      </c>
    </row>
    <row r="3521" spans="1:19" x14ac:dyDescent="0.25">
      <c r="A3521">
        <v>3520</v>
      </c>
      <c r="B3521" t="s">
        <v>3542</v>
      </c>
      <c r="C3521" s="4" t="s">
        <v>41</v>
      </c>
      <c r="D3521" t="s">
        <v>18</v>
      </c>
      <c r="E3521" s="4">
        <v>38</v>
      </c>
      <c r="F3521" s="4">
        <v>3</v>
      </c>
      <c r="G3521" s="4">
        <v>422</v>
      </c>
      <c r="H3521" s="4">
        <v>197</v>
      </c>
      <c r="I3521" s="4">
        <v>126</v>
      </c>
      <c r="J3521" s="6">
        <v>284.27</v>
      </c>
      <c r="K3521" s="4">
        <v>0.83199999999999996</v>
      </c>
      <c r="L3521" s="4" t="s">
        <v>27</v>
      </c>
      <c r="M3521" s="4">
        <f>Inventory[[#This Row],[Daily_Demand]]*Inventory[[#This Row],[Lead_Time_Days]]</f>
        <v>114</v>
      </c>
      <c r="N3521" s="4">
        <f>MAX(0, Inventory[[#This Row],[Demand_Duration_Lead_time]]+Inventory[[#This Row],[Safety_Stock]]-Inventory[[#This Row],[Current_Inventory]])</f>
        <v>0</v>
      </c>
      <c r="O35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21" s="8">
        <f>Inventory[[#This Row],[Current_Inventory]]*Inventory[[#This Row],[Unit_Cost]]</f>
        <v>119961.93999999999</v>
      </c>
      <c r="Q3521" t="str">
        <f>IF(Inventory[[#This Row],[Stockout_Risk_Score]] &gt;= 0.8, "Critical",
   IF(Inventory[[#This Row],[Stockout_Risk_Score]] &gt;= 0.6, "High",
      IF(Inventory[[#This Row],[Stockout_Risk_Score]] &gt;= 0.3, "Medium", "Low")
   )
)</f>
        <v>Critical</v>
      </c>
      <c r="R3521">
        <f>Inventory[[#This Row],[Lead_Time_Days]]*0.8</f>
        <v>2.4000000000000004</v>
      </c>
      <c r="S3521">
        <f>MAX(0,Inventory[[#This Row],[Daily_Demand]]*Inventory[[#This Row],[Adj_Lead_Time]]+Inventory[[#This Row],[Safety_Stock]]-Inventory[[#This Row],[Current_Inventory]])</f>
        <v>0</v>
      </c>
    </row>
    <row r="3522" spans="1:19" x14ac:dyDescent="0.25">
      <c r="A3522">
        <v>3521</v>
      </c>
      <c r="B3522" t="s">
        <v>3543</v>
      </c>
      <c r="C3522" s="4" t="s">
        <v>41</v>
      </c>
      <c r="D3522" t="s">
        <v>18</v>
      </c>
      <c r="E3522" s="4">
        <v>28</v>
      </c>
      <c r="F3522" s="4">
        <v>4</v>
      </c>
      <c r="G3522" s="4">
        <v>143</v>
      </c>
      <c r="H3522" s="4">
        <v>263</v>
      </c>
      <c r="I3522" s="4">
        <v>151</v>
      </c>
      <c r="J3522" s="6">
        <v>1456.38</v>
      </c>
      <c r="K3522" s="4">
        <v>0.70499999999999996</v>
      </c>
      <c r="L3522" s="4" t="s">
        <v>27</v>
      </c>
      <c r="M3522" s="4">
        <f>Inventory[[#This Row],[Daily_Demand]]*Inventory[[#This Row],[Lead_Time_Days]]</f>
        <v>112</v>
      </c>
      <c r="N3522" s="4">
        <f>MAX(0, Inventory[[#This Row],[Demand_Duration_Lead_time]]+Inventory[[#This Row],[Safety_Stock]]-Inventory[[#This Row],[Current_Inventory]])</f>
        <v>232</v>
      </c>
      <c r="O35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22" s="8">
        <f>Inventory[[#This Row],[Current_Inventory]]*Inventory[[#This Row],[Unit_Cost]]</f>
        <v>208262.34000000003</v>
      </c>
      <c r="Q3522" t="str">
        <f>IF(Inventory[[#This Row],[Stockout_Risk_Score]] &gt;= 0.8, "Critical",
   IF(Inventory[[#This Row],[Stockout_Risk_Score]] &gt;= 0.6, "High",
      IF(Inventory[[#This Row],[Stockout_Risk_Score]] &gt;= 0.3, "Medium", "Low")
   )
)</f>
        <v>High</v>
      </c>
      <c r="R3522">
        <f>Inventory[[#This Row],[Lead_Time_Days]]*0.8</f>
        <v>3.2</v>
      </c>
      <c r="S3522">
        <f>MAX(0,Inventory[[#This Row],[Daily_Demand]]*Inventory[[#This Row],[Adj_Lead_Time]]+Inventory[[#This Row],[Safety_Stock]]-Inventory[[#This Row],[Current_Inventory]])</f>
        <v>209.60000000000002</v>
      </c>
    </row>
    <row r="3523" spans="1:19" x14ac:dyDescent="0.25">
      <c r="A3523">
        <v>3522</v>
      </c>
      <c r="B3523" t="s">
        <v>3544</v>
      </c>
      <c r="C3523" s="4" t="s">
        <v>21</v>
      </c>
      <c r="D3523" t="s">
        <v>22</v>
      </c>
      <c r="E3523" s="4">
        <v>149</v>
      </c>
      <c r="F3523" s="4">
        <v>13</v>
      </c>
      <c r="G3523" s="4">
        <v>632</v>
      </c>
      <c r="H3523" s="4">
        <v>89</v>
      </c>
      <c r="I3523" s="4">
        <v>61</v>
      </c>
      <c r="J3523" s="6">
        <v>862.22</v>
      </c>
      <c r="K3523" s="4">
        <v>0.315</v>
      </c>
      <c r="L3523" s="4" t="s">
        <v>27</v>
      </c>
      <c r="M3523" s="4">
        <f>Inventory[[#This Row],[Daily_Demand]]*Inventory[[#This Row],[Lead_Time_Days]]</f>
        <v>1937</v>
      </c>
      <c r="N3523" s="4">
        <f>MAX(0, Inventory[[#This Row],[Demand_Duration_Lead_time]]+Inventory[[#This Row],[Safety_Stock]]-Inventory[[#This Row],[Current_Inventory]])</f>
        <v>1394</v>
      </c>
      <c r="O35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23" s="8">
        <f>Inventory[[#This Row],[Current_Inventory]]*Inventory[[#This Row],[Unit_Cost]]</f>
        <v>544923.04</v>
      </c>
      <c r="Q3523" t="str">
        <f>IF(Inventory[[#This Row],[Stockout_Risk_Score]] &gt;= 0.8, "Critical",
   IF(Inventory[[#This Row],[Stockout_Risk_Score]] &gt;= 0.6, "High",
      IF(Inventory[[#This Row],[Stockout_Risk_Score]] &gt;= 0.3, "Medium", "Low")
   )
)</f>
        <v>Medium</v>
      </c>
      <c r="R3523">
        <f>Inventory[[#This Row],[Lead_Time_Days]]*0.8</f>
        <v>10.4</v>
      </c>
      <c r="S3523">
        <f>MAX(0,Inventory[[#This Row],[Daily_Demand]]*Inventory[[#This Row],[Adj_Lead_Time]]+Inventory[[#This Row],[Safety_Stock]]-Inventory[[#This Row],[Current_Inventory]])</f>
        <v>1006.6000000000001</v>
      </c>
    </row>
    <row r="3524" spans="1:19" x14ac:dyDescent="0.25">
      <c r="A3524">
        <v>3523</v>
      </c>
      <c r="B3524" t="s">
        <v>3545</v>
      </c>
      <c r="C3524" s="4" t="s">
        <v>17</v>
      </c>
      <c r="D3524" t="s">
        <v>18</v>
      </c>
      <c r="E3524" s="4">
        <v>99</v>
      </c>
      <c r="F3524" s="4">
        <v>3</v>
      </c>
      <c r="G3524" s="4">
        <v>138</v>
      </c>
      <c r="H3524" s="4">
        <v>195</v>
      </c>
      <c r="I3524" s="4">
        <v>351</v>
      </c>
      <c r="J3524" s="6">
        <v>1378.09</v>
      </c>
      <c r="K3524" s="4">
        <v>0.496</v>
      </c>
      <c r="L3524" s="4" t="s">
        <v>15</v>
      </c>
      <c r="M3524" s="4">
        <f>Inventory[[#This Row],[Daily_Demand]]*Inventory[[#This Row],[Lead_Time_Days]]</f>
        <v>297</v>
      </c>
      <c r="N3524" s="4">
        <f>MAX(0, Inventory[[#This Row],[Demand_Duration_Lead_time]]+Inventory[[#This Row],[Safety_Stock]]-Inventory[[#This Row],[Current_Inventory]])</f>
        <v>354</v>
      </c>
      <c r="O35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24" s="8">
        <f>Inventory[[#This Row],[Current_Inventory]]*Inventory[[#This Row],[Unit_Cost]]</f>
        <v>190176.41999999998</v>
      </c>
      <c r="Q3524" t="str">
        <f>IF(Inventory[[#This Row],[Stockout_Risk_Score]] &gt;= 0.8, "Critical",
   IF(Inventory[[#This Row],[Stockout_Risk_Score]] &gt;= 0.6, "High",
      IF(Inventory[[#This Row],[Stockout_Risk_Score]] &gt;= 0.3, "Medium", "Low")
   )
)</f>
        <v>Medium</v>
      </c>
      <c r="R3524">
        <f>Inventory[[#This Row],[Lead_Time_Days]]*0.8</f>
        <v>2.4000000000000004</v>
      </c>
      <c r="S3524">
        <f>MAX(0,Inventory[[#This Row],[Daily_Demand]]*Inventory[[#This Row],[Adj_Lead_Time]]+Inventory[[#This Row],[Safety_Stock]]-Inventory[[#This Row],[Current_Inventory]])</f>
        <v>294.60000000000002</v>
      </c>
    </row>
    <row r="3525" spans="1:19" x14ac:dyDescent="0.25">
      <c r="A3525">
        <v>3524</v>
      </c>
      <c r="B3525" t="s">
        <v>3546</v>
      </c>
      <c r="C3525" s="4" t="s">
        <v>26</v>
      </c>
      <c r="D3525" t="s">
        <v>22</v>
      </c>
      <c r="E3525" s="4">
        <v>75</v>
      </c>
      <c r="F3525" s="4">
        <v>2</v>
      </c>
      <c r="G3525" s="4">
        <v>609</v>
      </c>
      <c r="H3525" s="4">
        <v>14</v>
      </c>
      <c r="I3525" s="4">
        <v>98</v>
      </c>
      <c r="J3525" s="6">
        <v>1274.97</v>
      </c>
      <c r="K3525" s="4">
        <v>0.94399999999999995</v>
      </c>
      <c r="L3525" s="4" t="s">
        <v>15</v>
      </c>
      <c r="M3525" s="4">
        <f>Inventory[[#This Row],[Daily_Demand]]*Inventory[[#This Row],[Lead_Time_Days]]</f>
        <v>150</v>
      </c>
      <c r="N3525" s="4">
        <f>MAX(0, Inventory[[#This Row],[Demand_Duration_Lead_time]]+Inventory[[#This Row],[Safety_Stock]]-Inventory[[#This Row],[Current_Inventory]])</f>
        <v>0</v>
      </c>
      <c r="O35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525" s="8">
        <f>Inventory[[#This Row],[Current_Inventory]]*Inventory[[#This Row],[Unit_Cost]]</f>
        <v>776456.73</v>
      </c>
      <c r="Q3525" t="str">
        <f>IF(Inventory[[#This Row],[Stockout_Risk_Score]] &gt;= 0.8, "Critical",
   IF(Inventory[[#This Row],[Stockout_Risk_Score]] &gt;= 0.6, "High",
      IF(Inventory[[#This Row],[Stockout_Risk_Score]] &gt;= 0.3, "Medium", "Low")
   )
)</f>
        <v>Critical</v>
      </c>
      <c r="R3525">
        <f>Inventory[[#This Row],[Lead_Time_Days]]*0.8</f>
        <v>1.6</v>
      </c>
      <c r="S3525">
        <f>MAX(0,Inventory[[#This Row],[Daily_Demand]]*Inventory[[#This Row],[Adj_Lead_Time]]+Inventory[[#This Row],[Safety_Stock]]-Inventory[[#This Row],[Current_Inventory]])</f>
        <v>0</v>
      </c>
    </row>
    <row r="3526" spans="1:19" x14ac:dyDescent="0.25">
      <c r="A3526">
        <v>3525</v>
      </c>
      <c r="B3526" t="s">
        <v>3547</v>
      </c>
      <c r="C3526" s="4" t="s">
        <v>21</v>
      </c>
      <c r="D3526" t="s">
        <v>18</v>
      </c>
      <c r="E3526" s="4">
        <v>96</v>
      </c>
      <c r="F3526" s="4">
        <v>8</v>
      </c>
      <c r="G3526" s="4">
        <v>712</v>
      </c>
      <c r="H3526" s="4">
        <v>55</v>
      </c>
      <c r="I3526" s="4">
        <v>303</v>
      </c>
      <c r="J3526" s="6">
        <v>368.62</v>
      </c>
      <c r="K3526" s="4">
        <v>2.3E-2</v>
      </c>
      <c r="L3526" s="4" t="s">
        <v>15</v>
      </c>
      <c r="M3526" s="4">
        <f>Inventory[[#This Row],[Daily_Demand]]*Inventory[[#This Row],[Lead_Time_Days]]</f>
        <v>768</v>
      </c>
      <c r="N3526" s="4">
        <f>MAX(0, Inventory[[#This Row],[Demand_Duration_Lead_time]]+Inventory[[#This Row],[Safety_Stock]]-Inventory[[#This Row],[Current_Inventory]])</f>
        <v>111</v>
      </c>
      <c r="O35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26" s="8">
        <f>Inventory[[#This Row],[Current_Inventory]]*Inventory[[#This Row],[Unit_Cost]]</f>
        <v>262457.44</v>
      </c>
      <c r="Q3526" t="str">
        <f>IF(Inventory[[#This Row],[Stockout_Risk_Score]] &gt;= 0.8, "Critical",
   IF(Inventory[[#This Row],[Stockout_Risk_Score]] &gt;= 0.6, "High",
      IF(Inventory[[#This Row],[Stockout_Risk_Score]] &gt;= 0.3, "Medium", "Low")
   )
)</f>
        <v>Low</v>
      </c>
      <c r="R3526">
        <f>Inventory[[#This Row],[Lead_Time_Days]]*0.8</f>
        <v>6.4</v>
      </c>
      <c r="S3526">
        <f>MAX(0,Inventory[[#This Row],[Daily_Demand]]*Inventory[[#This Row],[Adj_Lead_Time]]+Inventory[[#This Row],[Safety_Stock]]-Inventory[[#This Row],[Current_Inventory]])</f>
        <v>0</v>
      </c>
    </row>
    <row r="3527" spans="1:19" x14ac:dyDescent="0.25">
      <c r="A3527">
        <v>3526</v>
      </c>
      <c r="B3527" t="s">
        <v>3548</v>
      </c>
      <c r="C3527" s="4" t="s">
        <v>13</v>
      </c>
      <c r="D3527" t="s">
        <v>18</v>
      </c>
      <c r="E3527" s="4">
        <v>129</v>
      </c>
      <c r="F3527" s="4">
        <v>4</v>
      </c>
      <c r="G3527" s="4">
        <v>730</v>
      </c>
      <c r="H3527" s="4">
        <v>111</v>
      </c>
      <c r="I3527" s="4">
        <v>396</v>
      </c>
      <c r="J3527" s="6">
        <v>1053.5</v>
      </c>
      <c r="K3527" s="4">
        <v>0.79400000000000004</v>
      </c>
      <c r="L3527" s="4" t="s">
        <v>27</v>
      </c>
      <c r="M3527" s="4">
        <f>Inventory[[#This Row],[Daily_Demand]]*Inventory[[#This Row],[Lead_Time_Days]]</f>
        <v>516</v>
      </c>
      <c r="N3527" s="4">
        <f>MAX(0, Inventory[[#This Row],[Demand_Duration_Lead_time]]+Inventory[[#This Row],[Safety_Stock]]-Inventory[[#This Row],[Current_Inventory]])</f>
        <v>0</v>
      </c>
      <c r="O35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27" s="8">
        <f>Inventory[[#This Row],[Current_Inventory]]*Inventory[[#This Row],[Unit_Cost]]</f>
        <v>769055</v>
      </c>
      <c r="Q3527" t="str">
        <f>IF(Inventory[[#This Row],[Stockout_Risk_Score]] &gt;= 0.8, "Critical",
   IF(Inventory[[#This Row],[Stockout_Risk_Score]] &gt;= 0.6, "High",
      IF(Inventory[[#This Row],[Stockout_Risk_Score]] &gt;= 0.3, "Medium", "Low")
   )
)</f>
        <v>High</v>
      </c>
      <c r="R3527">
        <f>Inventory[[#This Row],[Lead_Time_Days]]*0.8</f>
        <v>3.2</v>
      </c>
      <c r="S3527">
        <f>MAX(0,Inventory[[#This Row],[Daily_Demand]]*Inventory[[#This Row],[Adj_Lead_Time]]+Inventory[[#This Row],[Safety_Stock]]-Inventory[[#This Row],[Current_Inventory]])</f>
        <v>0</v>
      </c>
    </row>
    <row r="3528" spans="1:19" x14ac:dyDescent="0.25">
      <c r="A3528">
        <v>3527</v>
      </c>
      <c r="B3528" t="s">
        <v>3549</v>
      </c>
      <c r="C3528" s="4" t="s">
        <v>13</v>
      </c>
      <c r="D3528" t="s">
        <v>18</v>
      </c>
      <c r="E3528" s="4">
        <v>26</v>
      </c>
      <c r="F3528" s="4">
        <v>8</v>
      </c>
      <c r="G3528" s="4">
        <v>496</v>
      </c>
      <c r="H3528" s="4">
        <v>11</v>
      </c>
      <c r="I3528" s="4">
        <v>298</v>
      </c>
      <c r="J3528" s="6">
        <v>590.6</v>
      </c>
      <c r="K3528" s="4">
        <v>0.252</v>
      </c>
      <c r="L3528" s="4" t="s">
        <v>19</v>
      </c>
      <c r="M3528" s="4">
        <f>Inventory[[#This Row],[Daily_Demand]]*Inventory[[#This Row],[Lead_Time_Days]]</f>
        <v>208</v>
      </c>
      <c r="N3528" s="4">
        <f>MAX(0, Inventory[[#This Row],[Demand_Duration_Lead_time]]+Inventory[[#This Row],[Safety_Stock]]-Inventory[[#This Row],[Current_Inventory]])</f>
        <v>0</v>
      </c>
      <c r="O35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528" s="8">
        <f>Inventory[[#This Row],[Current_Inventory]]*Inventory[[#This Row],[Unit_Cost]]</f>
        <v>292937.60000000003</v>
      </c>
      <c r="Q3528" t="str">
        <f>IF(Inventory[[#This Row],[Stockout_Risk_Score]] &gt;= 0.8, "Critical",
   IF(Inventory[[#This Row],[Stockout_Risk_Score]] &gt;= 0.6, "High",
      IF(Inventory[[#This Row],[Stockout_Risk_Score]] &gt;= 0.3, "Medium", "Low")
   )
)</f>
        <v>Low</v>
      </c>
      <c r="R3528">
        <f>Inventory[[#This Row],[Lead_Time_Days]]*0.8</f>
        <v>6.4</v>
      </c>
      <c r="S3528">
        <f>MAX(0,Inventory[[#This Row],[Daily_Demand]]*Inventory[[#This Row],[Adj_Lead_Time]]+Inventory[[#This Row],[Safety_Stock]]-Inventory[[#This Row],[Current_Inventory]])</f>
        <v>0</v>
      </c>
    </row>
    <row r="3529" spans="1:19" x14ac:dyDescent="0.25">
      <c r="A3529">
        <v>3528</v>
      </c>
      <c r="B3529" t="s">
        <v>3550</v>
      </c>
      <c r="C3529" s="4" t="s">
        <v>41</v>
      </c>
      <c r="D3529" t="s">
        <v>18</v>
      </c>
      <c r="E3529" s="4">
        <v>19</v>
      </c>
      <c r="F3529" s="4">
        <v>13</v>
      </c>
      <c r="G3529" s="4">
        <v>721</v>
      </c>
      <c r="H3529" s="4">
        <v>226</v>
      </c>
      <c r="I3529" s="4">
        <v>121</v>
      </c>
      <c r="J3529" s="6">
        <v>1142.8499999999999</v>
      </c>
      <c r="K3529" s="4">
        <v>0.185</v>
      </c>
      <c r="L3529" s="4" t="s">
        <v>19</v>
      </c>
      <c r="M3529" s="4">
        <f>Inventory[[#This Row],[Daily_Demand]]*Inventory[[#This Row],[Lead_Time_Days]]</f>
        <v>247</v>
      </c>
      <c r="N3529" s="4">
        <f>MAX(0, Inventory[[#This Row],[Demand_Duration_Lead_time]]+Inventory[[#This Row],[Safety_Stock]]-Inventory[[#This Row],[Current_Inventory]])</f>
        <v>0</v>
      </c>
      <c r="O35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29" s="8">
        <f>Inventory[[#This Row],[Current_Inventory]]*Inventory[[#This Row],[Unit_Cost]]</f>
        <v>823994.85</v>
      </c>
      <c r="Q3529" t="str">
        <f>IF(Inventory[[#This Row],[Stockout_Risk_Score]] &gt;= 0.8, "Critical",
   IF(Inventory[[#This Row],[Stockout_Risk_Score]] &gt;= 0.6, "High",
      IF(Inventory[[#This Row],[Stockout_Risk_Score]] &gt;= 0.3, "Medium", "Low")
   )
)</f>
        <v>Low</v>
      </c>
      <c r="R3529">
        <f>Inventory[[#This Row],[Lead_Time_Days]]*0.8</f>
        <v>10.4</v>
      </c>
      <c r="S3529">
        <f>MAX(0,Inventory[[#This Row],[Daily_Demand]]*Inventory[[#This Row],[Adj_Lead_Time]]+Inventory[[#This Row],[Safety_Stock]]-Inventory[[#This Row],[Current_Inventory]])</f>
        <v>0</v>
      </c>
    </row>
    <row r="3530" spans="1:19" x14ac:dyDescent="0.25">
      <c r="A3530">
        <v>3529</v>
      </c>
      <c r="B3530" t="s">
        <v>3551</v>
      </c>
      <c r="C3530" s="4" t="s">
        <v>13</v>
      </c>
      <c r="D3530" t="s">
        <v>22</v>
      </c>
      <c r="E3530" s="4">
        <v>105</v>
      </c>
      <c r="F3530" s="4">
        <v>8</v>
      </c>
      <c r="G3530" s="4">
        <v>122</v>
      </c>
      <c r="H3530" s="4">
        <v>34</v>
      </c>
      <c r="I3530" s="4">
        <v>246</v>
      </c>
      <c r="J3530" s="6">
        <v>1489.11</v>
      </c>
      <c r="K3530" s="4">
        <v>0.23200000000000001</v>
      </c>
      <c r="L3530" s="4" t="s">
        <v>15</v>
      </c>
      <c r="M3530" s="4">
        <f>Inventory[[#This Row],[Daily_Demand]]*Inventory[[#This Row],[Lead_Time_Days]]</f>
        <v>840</v>
      </c>
      <c r="N3530" s="4">
        <f>MAX(0, Inventory[[#This Row],[Demand_Duration_Lead_time]]+Inventory[[#This Row],[Safety_Stock]]-Inventory[[#This Row],[Current_Inventory]])</f>
        <v>752</v>
      </c>
      <c r="O35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30" s="8">
        <f>Inventory[[#This Row],[Current_Inventory]]*Inventory[[#This Row],[Unit_Cost]]</f>
        <v>181671.41999999998</v>
      </c>
      <c r="Q3530" t="str">
        <f>IF(Inventory[[#This Row],[Stockout_Risk_Score]] &gt;= 0.8, "Critical",
   IF(Inventory[[#This Row],[Stockout_Risk_Score]] &gt;= 0.6, "High",
      IF(Inventory[[#This Row],[Stockout_Risk_Score]] &gt;= 0.3, "Medium", "Low")
   )
)</f>
        <v>Low</v>
      </c>
      <c r="R3530">
        <f>Inventory[[#This Row],[Lead_Time_Days]]*0.8</f>
        <v>6.4</v>
      </c>
      <c r="S3530">
        <f>MAX(0,Inventory[[#This Row],[Daily_Demand]]*Inventory[[#This Row],[Adj_Lead_Time]]+Inventory[[#This Row],[Safety_Stock]]-Inventory[[#This Row],[Current_Inventory]])</f>
        <v>584</v>
      </c>
    </row>
    <row r="3531" spans="1:19" x14ac:dyDescent="0.25">
      <c r="A3531">
        <v>3530</v>
      </c>
      <c r="B3531" t="s">
        <v>3552</v>
      </c>
      <c r="C3531" s="4" t="s">
        <v>21</v>
      </c>
      <c r="D3531" t="s">
        <v>22</v>
      </c>
      <c r="E3531" s="4">
        <v>19</v>
      </c>
      <c r="F3531" s="4">
        <v>9</v>
      </c>
      <c r="G3531" s="4">
        <v>352</v>
      </c>
      <c r="H3531" s="4">
        <v>266</v>
      </c>
      <c r="I3531" s="4">
        <v>302</v>
      </c>
      <c r="J3531" s="6">
        <v>208.45</v>
      </c>
      <c r="K3531" s="4">
        <v>0.06</v>
      </c>
      <c r="L3531" s="4" t="s">
        <v>15</v>
      </c>
      <c r="M3531" s="4">
        <f>Inventory[[#This Row],[Daily_Demand]]*Inventory[[#This Row],[Lead_Time_Days]]</f>
        <v>171</v>
      </c>
      <c r="N3531" s="4">
        <f>MAX(0, Inventory[[#This Row],[Demand_Duration_Lead_time]]+Inventory[[#This Row],[Safety_Stock]]-Inventory[[#This Row],[Current_Inventory]])</f>
        <v>85</v>
      </c>
      <c r="O35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31" s="8">
        <f>Inventory[[#This Row],[Current_Inventory]]*Inventory[[#This Row],[Unit_Cost]]</f>
        <v>73374.399999999994</v>
      </c>
      <c r="Q3531" t="str">
        <f>IF(Inventory[[#This Row],[Stockout_Risk_Score]] &gt;= 0.8, "Critical",
   IF(Inventory[[#This Row],[Stockout_Risk_Score]] &gt;= 0.6, "High",
      IF(Inventory[[#This Row],[Stockout_Risk_Score]] &gt;= 0.3, "Medium", "Low")
   )
)</f>
        <v>Low</v>
      </c>
      <c r="R3531">
        <f>Inventory[[#This Row],[Lead_Time_Days]]*0.8</f>
        <v>7.2</v>
      </c>
      <c r="S3531">
        <f>MAX(0,Inventory[[#This Row],[Daily_Demand]]*Inventory[[#This Row],[Adj_Lead_Time]]+Inventory[[#This Row],[Safety_Stock]]-Inventory[[#This Row],[Current_Inventory]])</f>
        <v>50.800000000000011</v>
      </c>
    </row>
    <row r="3532" spans="1:19" x14ac:dyDescent="0.25">
      <c r="A3532">
        <v>3531</v>
      </c>
      <c r="B3532" t="s">
        <v>3553</v>
      </c>
      <c r="C3532" s="4" t="s">
        <v>13</v>
      </c>
      <c r="D3532" t="s">
        <v>18</v>
      </c>
      <c r="E3532" s="4">
        <v>157</v>
      </c>
      <c r="F3532" s="4">
        <v>2</v>
      </c>
      <c r="G3532" s="4">
        <v>478</v>
      </c>
      <c r="H3532" s="4">
        <v>232</v>
      </c>
      <c r="I3532" s="4">
        <v>348</v>
      </c>
      <c r="J3532" s="6">
        <v>1055.74</v>
      </c>
      <c r="K3532" s="4">
        <v>0.99199999999999999</v>
      </c>
      <c r="L3532" s="4" t="s">
        <v>15</v>
      </c>
      <c r="M3532" s="4">
        <f>Inventory[[#This Row],[Daily_Demand]]*Inventory[[#This Row],[Lead_Time_Days]]</f>
        <v>314</v>
      </c>
      <c r="N3532" s="4">
        <f>MAX(0, Inventory[[#This Row],[Demand_Duration_Lead_time]]+Inventory[[#This Row],[Safety_Stock]]-Inventory[[#This Row],[Current_Inventory]])</f>
        <v>68</v>
      </c>
      <c r="O35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32" s="8">
        <f>Inventory[[#This Row],[Current_Inventory]]*Inventory[[#This Row],[Unit_Cost]]</f>
        <v>504643.72000000003</v>
      </c>
      <c r="Q3532" t="str">
        <f>IF(Inventory[[#This Row],[Stockout_Risk_Score]] &gt;= 0.8, "Critical",
   IF(Inventory[[#This Row],[Stockout_Risk_Score]] &gt;= 0.6, "High",
      IF(Inventory[[#This Row],[Stockout_Risk_Score]] &gt;= 0.3, "Medium", "Low")
   )
)</f>
        <v>Critical</v>
      </c>
      <c r="R3532">
        <f>Inventory[[#This Row],[Lead_Time_Days]]*0.8</f>
        <v>1.6</v>
      </c>
      <c r="S3532">
        <f>MAX(0,Inventory[[#This Row],[Daily_Demand]]*Inventory[[#This Row],[Adj_Lead_Time]]+Inventory[[#This Row],[Safety_Stock]]-Inventory[[#This Row],[Current_Inventory]])</f>
        <v>5.2000000000000455</v>
      </c>
    </row>
    <row r="3533" spans="1:19" x14ac:dyDescent="0.25">
      <c r="A3533">
        <v>3532</v>
      </c>
      <c r="B3533" t="s">
        <v>3554</v>
      </c>
      <c r="C3533" s="4" t="s">
        <v>21</v>
      </c>
      <c r="D3533" t="s">
        <v>18</v>
      </c>
      <c r="E3533" s="4">
        <v>57</v>
      </c>
      <c r="F3533" s="4">
        <v>6</v>
      </c>
      <c r="G3533" s="4">
        <v>149</v>
      </c>
      <c r="H3533" s="4">
        <v>78</v>
      </c>
      <c r="I3533" s="4">
        <v>271</v>
      </c>
      <c r="J3533" s="6">
        <v>1254.3800000000001</v>
      </c>
      <c r="K3533" s="4">
        <v>0.87</v>
      </c>
      <c r="L3533" s="4" t="s">
        <v>19</v>
      </c>
      <c r="M3533" s="4">
        <f>Inventory[[#This Row],[Daily_Demand]]*Inventory[[#This Row],[Lead_Time_Days]]</f>
        <v>342</v>
      </c>
      <c r="N3533" s="4">
        <f>MAX(0, Inventory[[#This Row],[Demand_Duration_Lead_time]]+Inventory[[#This Row],[Safety_Stock]]-Inventory[[#This Row],[Current_Inventory]])</f>
        <v>271</v>
      </c>
      <c r="O35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33" s="8">
        <f>Inventory[[#This Row],[Current_Inventory]]*Inventory[[#This Row],[Unit_Cost]]</f>
        <v>186902.62000000002</v>
      </c>
      <c r="Q3533" t="str">
        <f>IF(Inventory[[#This Row],[Stockout_Risk_Score]] &gt;= 0.8, "Critical",
   IF(Inventory[[#This Row],[Stockout_Risk_Score]] &gt;= 0.6, "High",
      IF(Inventory[[#This Row],[Stockout_Risk_Score]] &gt;= 0.3, "Medium", "Low")
   )
)</f>
        <v>Critical</v>
      </c>
      <c r="R3533">
        <f>Inventory[[#This Row],[Lead_Time_Days]]*0.8</f>
        <v>4.8000000000000007</v>
      </c>
      <c r="S3533">
        <f>MAX(0,Inventory[[#This Row],[Daily_Demand]]*Inventory[[#This Row],[Adj_Lead_Time]]+Inventory[[#This Row],[Safety_Stock]]-Inventory[[#This Row],[Current_Inventory]])</f>
        <v>202.60000000000002</v>
      </c>
    </row>
    <row r="3534" spans="1:19" x14ac:dyDescent="0.25">
      <c r="A3534">
        <v>3533</v>
      </c>
      <c r="B3534" t="s">
        <v>3555</v>
      </c>
      <c r="C3534" s="4" t="s">
        <v>26</v>
      </c>
      <c r="D3534" t="s">
        <v>22</v>
      </c>
      <c r="E3534" s="4">
        <v>153</v>
      </c>
      <c r="F3534" s="4">
        <v>11</v>
      </c>
      <c r="G3534" s="4">
        <v>772</v>
      </c>
      <c r="H3534" s="4">
        <v>206</v>
      </c>
      <c r="I3534" s="4">
        <v>109</v>
      </c>
      <c r="J3534" s="6">
        <v>625.97</v>
      </c>
      <c r="K3534" s="4">
        <v>0.52100000000000002</v>
      </c>
      <c r="L3534" s="4" t="s">
        <v>19</v>
      </c>
      <c r="M3534" s="4">
        <f>Inventory[[#This Row],[Daily_Demand]]*Inventory[[#This Row],[Lead_Time_Days]]</f>
        <v>1683</v>
      </c>
      <c r="N3534" s="4">
        <f>MAX(0, Inventory[[#This Row],[Demand_Duration_Lead_time]]+Inventory[[#This Row],[Safety_Stock]]-Inventory[[#This Row],[Current_Inventory]])</f>
        <v>1117</v>
      </c>
      <c r="O35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34" s="8">
        <f>Inventory[[#This Row],[Current_Inventory]]*Inventory[[#This Row],[Unit_Cost]]</f>
        <v>483248.84</v>
      </c>
      <c r="Q3534" t="str">
        <f>IF(Inventory[[#This Row],[Stockout_Risk_Score]] &gt;= 0.8, "Critical",
   IF(Inventory[[#This Row],[Stockout_Risk_Score]] &gt;= 0.6, "High",
      IF(Inventory[[#This Row],[Stockout_Risk_Score]] &gt;= 0.3, "Medium", "Low")
   )
)</f>
        <v>Medium</v>
      </c>
      <c r="R3534">
        <f>Inventory[[#This Row],[Lead_Time_Days]]*0.8</f>
        <v>8.8000000000000007</v>
      </c>
      <c r="S3534">
        <f>MAX(0,Inventory[[#This Row],[Daily_Demand]]*Inventory[[#This Row],[Adj_Lead_Time]]+Inventory[[#This Row],[Safety_Stock]]-Inventory[[#This Row],[Current_Inventory]])</f>
        <v>780.40000000000009</v>
      </c>
    </row>
    <row r="3535" spans="1:19" x14ac:dyDescent="0.25">
      <c r="A3535">
        <v>3534</v>
      </c>
      <c r="B3535" t="s">
        <v>3556</v>
      </c>
      <c r="C3535" s="4" t="s">
        <v>41</v>
      </c>
      <c r="D3535" t="s">
        <v>14</v>
      </c>
      <c r="E3535" s="4">
        <v>106</v>
      </c>
      <c r="F3535" s="4">
        <v>10</v>
      </c>
      <c r="G3535" s="4">
        <v>153</v>
      </c>
      <c r="H3535" s="4">
        <v>281</v>
      </c>
      <c r="I3535" s="4">
        <v>206</v>
      </c>
      <c r="J3535" s="6">
        <v>1908.36</v>
      </c>
      <c r="K3535" s="4">
        <v>0.71499999999999997</v>
      </c>
      <c r="L3535" s="4" t="s">
        <v>15</v>
      </c>
      <c r="M3535" s="4">
        <f>Inventory[[#This Row],[Daily_Demand]]*Inventory[[#This Row],[Lead_Time_Days]]</f>
        <v>1060</v>
      </c>
      <c r="N3535" s="4">
        <f>MAX(0, Inventory[[#This Row],[Demand_Duration_Lead_time]]+Inventory[[#This Row],[Safety_Stock]]-Inventory[[#This Row],[Current_Inventory]])</f>
        <v>1188</v>
      </c>
      <c r="O35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35" s="8">
        <f>Inventory[[#This Row],[Current_Inventory]]*Inventory[[#This Row],[Unit_Cost]]</f>
        <v>291979.07999999996</v>
      </c>
      <c r="Q3535" t="str">
        <f>IF(Inventory[[#This Row],[Stockout_Risk_Score]] &gt;= 0.8, "Critical",
   IF(Inventory[[#This Row],[Stockout_Risk_Score]] &gt;= 0.6, "High",
      IF(Inventory[[#This Row],[Stockout_Risk_Score]] &gt;= 0.3, "Medium", "Low")
   )
)</f>
        <v>High</v>
      </c>
      <c r="R3535">
        <f>Inventory[[#This Row],[Lead_Time_Days]]*0.8</f>
        <v>8</v>
      </c>
      <c r="S3535">
        <f>MAX(0,Inventory[[#This Row],[Daily_Demand]]*Inventory[[#This Row],[Adj_Lead_Time]]+Inventory[[#This Row],[Safety_Stock]]-Inventory[[#This Row],[Current_Inventory]])</f>
        <v>976</v>
      </c>
    </row>
    <row r="3536" spans="1:19" x14ac:dyDescent="0.25">
      <c r="A3536">
        <v>3535</v>
      </c>
      <c r="B3536" t="s">
        <v>3557</v>
      </c>
      <c r="C3536" s="4" t="s">
        <v>13</v>
      </c>
      <c r="D3536" t="s">
        <v>14</v>
      </c>
      <c r="E3536" s="4">
        <v>198</v>
      </c>
      <c r="F3536" s="4">
        <v>13</v>
      </c>
      <c r="G3536" s="4">
        <v>176</v>
      </c>
      <c r="H3536" s="4">
        <v>191</v>
      </c>
      <c r="I3536" s="4">
        <v>391</v>
      </c>
      <c r="J3536" s="6">
        <v>1064.5899999999999</v>
      </c>
      <c r="K3536" s="4">
        <v>0.55700000000000005</v>
      </c>
      <c r="L3536" s="4" t="s">
        <v>27</v>
      </c>
      <c r="M3536" s="4">
        <f>Inventory[[#This Row],[Daily_Demand]]*Inventory[[#This Row],[Lead_Time_Days]]</f>
        <v>2574</v>
      </c>
      <c r="N3536" s="4">
        <f>MAX(0, Inventory[[#This Row],[Demand_Duration_Lead_time]]+Inventory[[#This Row],[Safety_Stock]]-Inventory[[#This Row],[Current_Inventory]])</f>
        <v>2589</v>
      </c>
      <c r="O35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36" s="8">
        <f>Inventory[[#This Row],[Current_Inventory]]*Inventory[[#This Row],[Unit_Cost]]</f>
        <v>187367.84</v>
      </c>
      <c r="Q3536" t="str">
        <f>IF(Inventory[[#This Row],[Stockout_Risk_Score]] &gt;= 0.8, "Critical",
   IF(Inventory[[#This Row],[Stockout_Risk_Score]] &gt;= 0.6, "High",
      IF(Inventory[[#This Row],[Stockout_Risk_Score]] &gt;= 0.3, "Medium", "Low")
   )
)</f>
        <v>Medium</v>
      </c>
      <c r="R3536">
        <f>Inventory[[#This Row],[Lead_Time_Days]]*0.8</f>
        <v>10.4</v>
      </c>
      <c r="S3536">
        <f>MAX(0,Inventory[[#This Row],[Daily_Demand]]*Inventory[[#This Row],[Adj_Lead_Time]]+Inventory[[#This Row],[Safety_Stock]]-Inventory[[#This Row],[Current_Inventory]])</f>
        <v>2074.2000000000003</v>
      </c>
    </row>
    <row r="3537" spans="1:19" x14ac:dyDescent="0.25">
      <c r="A3537">
        <v>3536</v>
      </c>
      <c r="B3537" t="s">
        <v>3558</v>
      </c>
      <c r="C3537" s="4" t="s">
        <v>21</v>
      </c>
      <c r="D3537" t="s">
        <v>14</v>
      </c>
      <c r="E3537" s="4">
        <v>117</v>
      </c>
      <c r="F3537" s="4">
        <v>12</v>
      </c>
      <c r="G3537" s="4">
        <v>444</v>
      </c>
      <c r="H3537" s="4">
        <v>27</v>
      </c>
      <c r="I3537" s="4">
        <v>251</v>
      </c>
      <c r="J3537" s="6">
        <v>405.91</v>
      </c>
      <c r="K3537" s="4">
        <v>0.81200000000000006</v>
      </c>
      <c r="L3537" s="4" t="s">
        <v>19</v>
      </c>
      <c r="M3537" s="4">
        <f>Inventory[[#This Row],[Daily_Demand]]*Inventory[[#This Row],[Lead_Time_Days]]</f>
        <v>1404</v>
      </c>
      <c r="N3537" s="4">
        <f>MAX(0, Inventory[[#This Row],[Demand_Duration_Lead_time]]+Inventory[[#This Row],[Safety_Stock]]-Inventory[[#This Row],[Current_Inventory]])</f>
        <v>987</v>
      </c>
      <c r="O35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37" s="8">
        <f>Inventory[[#This Row],[Current_Inventory]]*Inventory[[#This Row],[Unit_Cost]]</f>
        <v>180224.04</v>
      </c>
      <c r="Q3537" t="str">
        <f>IF(Inventory[[#This Row],[Stockout_Risk_Score]] &gt;= 0.8, "Critical",
   IF(Inventory[[#This Row],[Stockout_Risk_Score]] &gt;= 0.6, "High",
      IF(Inventory[[#This Row],[Stockout_Risk_Score]] &gt;= 0.3, "Medium", "Low")
   )
)</f>
        <v>Critical</v>
      </c>
      <c r="R3537">
        <f>Inventory[[#This Row],[Lead_Time_Days]]*0.8</f>
        <v>9.6000000000000014</v>
      </c>
      <c r="S3537">
        <f>MAX(0,Inventory[[#This Row],[Daily_Demand]]*Inventory[[#This Row],[Adj_Lead_Time]]+Inventory[[#This Row],[Safety_Stock]]-Inventory[[#This Row],[Current_Inventory]])</f>
        <v>706.20000000000027</v>
      </c>
    </row>
    <row r="3538" spans="1:19" x14ac:dyDescent="0.25">
      <c r="A3538">
        <v>3537</v>
      </c>
      <c r="B3538" t="s">
        <v>3559</v>
      </c>
      <c r="C3538" s="4" t="s">
        <v>17</v>
      </c>
      <c r="D3538" t="s">
        <v>22</v>
      </c>
      <c r="E3538" s="4">
        <v>36</v>
      </c>
      <c r="F3538" s="4">
        <v>8</v>
      </c>
      <c r="G3538" s="4">
        <v>454</v>
      </c>
      <c r="H3538" s="4">
        <v>116</v>
      </c>
      <c r="I3538" s="4">
        <v>316</v>
      </c>
      <c r="J3538" s="6">
        <v>260.19</v>
      </c>
      <c r="K3538" s="4">
        <v>0.84499999999999997</v>
      </c>
      <c r="L3538" s="4" t="s">
        <v>15</v>
      </c>
      <c r="M3538" s="4">
        <f>Inventory[[#This Row],[Daily_Demand]]*Inventory[[#This Row],[Lead_Time_Days]]</f>
        <v>288</v>
      </c>
      <c r="N3538" s="4">
        <f>MAX(0, Inventory[[#This Row],[Demand_Duration_Lead_time]]+Inventory[[#This Row],[Safety_Stock]]-Inventory[[#This Row],[Current_Inventory]])</f>
        <v>0</v>
      </c>
      <c r="O35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38" s="8">
        <f>Inventory[[#This Row],[Current_Inventory]]*Inventory[[#This Row],[Unit_Cost]]</f>
        <v>118126.26</v>
      </c>
      <c r="Q3538" t="str">
        <f>IF(Inventory[[#This Row],[Stockout_Risk_Score]] &gt;= 0.8, "Critical",
   IF(Inventory[[#This Row],[Stockout_Risk_Score]] &gt;= 0.6, "High",
      IF(Inventory[[#This Row],[Stockout_Risk_Score]] &gt;= 0.3, "Medium", "Low")
   )
)</f>
        <v>Critical</v>
      </c>
      <c r="R3538">
        <f>Inventory[[#This Row],[Lead_Time_Days]]*0.8</f>
        <v>6.4</v>
      </c>
      <c r="S3538">
        <f>MAX(0,Inventory[[#This Row],[Daily_Demand]]*Inventory[[#This Row],[Adj_Lead_Time]]+Inventory[[#This Row],[Safety_Stock]]-Inventory[[#This Row],[Current_Inventory]])</f>
        <v>0</v>
      </c>
    </row>
    <row r="3539" spans="1:19" x14ac:dyDescent="0.25">
      <c r="A3539">
        <v>3538</v>
      </c>
      <c r="B3539" t="s">
        <v>3560</v>
      </c>
      <c r="C3539" s="4" t="s">
        <v>41</v>
      </c>
      <c r="D3539" t="s">
        <v>22</v>
      </c>
      <c r="E3539" s="4">
        <v>25</v>
      </c>
      <c r="F3539" s="4">
        <v>2</v>
      </c>
      <c r="G3539" s="4">
        <v>408</v>
      </c>
      <c r="H3539" s="4">
        <v>26</v>
      </c>
      <c r="I3539" s="4">
        <v>84</v>
      </c>
      <c r="J3539" s="6">
        <v>1106.24</v>
      </c>
      <c r="K3539" s="4">
        <v>0.23300000000000001</v>
      </c>
      <c r="L3539" s="4" t="s">
        <v>19</v>
      </c>
      <c r="M3539" s="4">
        <f>Inventory[[#This Row],[Daily_Demand]]*Inventory[[#This Row],[Lead_Time_Days]]</f>
        <v>50</v>
      </c>
      <c r="N3539" s="4">
        <f>MAX(0, Inventory[[#This Row],[Demand_Duration_Lead_time]]+Inventory[[#This Row],[Safety_Stock]]-Inventory[[#This Row],[Current_Inventory]])</f>
        <v>0</v>
      </c>
      <c r="O35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539" s="8">
        <f>Inventory[[#This Row],[Current_Inventory]]*Inventory[[#This Row],[Unit_Cost]]</f>
        <v>451345.91999999998</v>
      </c>
      <c r="Q3539" t="str">
        <f>IF(Inventory[[#This Row],[Stockout_Risk_Score]] &gt;= 0.8, "Critical",
   IF(Inventory[[#This Row],[Stockout_Risk_Score]] &gt;= 0.6, "High",
      IF(Inventory[[#This Row],[Stockout_Risk_Score]] &gt;= 0.3, "Medium", "Low")
   )
)</f>
        <v>Low</v>
      </c>
      <c r="R3539">
        <f>Inventory[[#This Row],[Lead_Time_Days]]*0.8</f>
        <v>1.6</v>
      </c>
      <c r="S3539">
        <f>MAX(0,Inventory[[#This Row],[Daily_Demand]]*Inventory[[#This Row],[Adj_Lead_Time]]+Inventory[[#This Row],[Safety_Stock]]-Inventory[[#This Row],[Current_Inventory]])</f>
        <v>0</v>
      </c>
    </row>
    <row r="3540" spans="1:19" x14ac:dyDescent="0.25">
      <c r="A3540">
        <v>3539</v>
      </c>
      <c r="B3540" t="s">
        <v>3561</v>
      </c>
      <c r="C3540" s="4" t="s">
        <v>26</v>
      </c>
      <c r="D3540" t="s">
        <v>14</v>
      </c>
      <c r="E3540" s="4">
        <v>176</v>
      </c>
      <c r="F3540" s="4">
        <v>9</v>
      </c>
      <c r="G3540" s="4">
        <v>337</v>
      </c>
      <c r="H3540" s="4">
        <v>134</v>
      </c>
      <c r="I3540" s="4">
        <v>304</v>
      </c>
      <c r="J3540" s="6">
        <v>781.71</v>
      </c>
      <c r="K3540" s="4">
        <v>0.46</v>
      </c>
      <c r="L3540" s="4" t="s">
        <v>27</v>
      </c>
      <c r="M3540" s="4">
        <f>Inventory[[#This Row],[Daily_Demand]]*Inventory[[#This Row],[Lead_Time_Days]]</f>
        <v>1584</v>
      </c>
      <c r="N3540" s="4">
        <f>MAX(0, Inventory[[#This Row],[Demand_Duration_Lead_time]]+Inventory[[#This Row],[Safety_Stock]]-Inventory[[#This Row],[Current_Inventory]])</f>
        <v>1381</v>
      </c>
      <c r="O35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40" s="8">
        <f>Inventory[[#This Row],[Current_Inventory]]*Inventory[[#This Row],[Unit_Cost]]</f>
        <v>263436.27</v>
      </c>
      <c r="Q3540" t="str">
        <f>IF(Inventory[[#This Row],[Stockout_Risk_Score]] &gt;= 0.8, "Critical",
   IF(Inventory[[#This Row],[Stockout_Risk_Score]] &gt;= 0.6, "High",
      IF(Inventory[[#This Row],[Stockout_Risk_Score]] &gt;= 0.3, "Medium", "Low")
   )
)</f>
        <v>Medium</v>
      </c>
      <c r="R3540">
        <f>Inventory[[#This Row],[Lead_Time_Days]]*0.8</f>
        <v>7.2</v>
      </c>
      <c r="S3540">
        <f>MAX(0,Inventory[[#This Row],[Daily_Demand]]*Inventory[[#This Row],[Adj_Lead_Time]]+Inventory[[#This Row],[Safety_Stock]]-Inventory[[#This Row],[Current_Inventory]])</f>
        <v>1064.2</v>
      </c>
    </row>
    <row r="3541" spans="1:19" x14ac:dyDescent="0.25">
      <c r="A3541">
        <v>3540</v>
      </c>
      <c r="B3541" t="s">
        <v>3562</v>
      </c>
      <c r="C3541" s="4" t="s">
        <v>21</v>
      </c>
      <c r="D3541" t="s">
        <v>14</v>
      </c>
      <c r="E3541" s="4">
        <v>87</v>
      </c>
      <c r="F3541" s="4">
        <v>4</v>
      </c>
      <c r="G3541" s="4">
        <v>689</v>
      </c>
      <c r="H3541" s="4">
        <v>91</v>
      </c>
      <c r="I3541" s="4">
        <v>72</v>
      </c>
      <c r="J3541" s="6">
        <v>425.47</v>
      </c>
      <c r="K3541" s="4">
        <v>0.63500000000000001</v>
      </c>
      <c r="L3541" s="4" t="s">
        <v>27</v>
      </c>
      <c r="M3541" s="4">
        <f>Inventory[[#This Row],[Daily_Demand]]*Inventory[[#This Row],[Lead_Time_Days]]</f>
        <v>348</v>
      </c>
      <c r="N3541" s="4">
        <f>MAX(0, Inventory[[#This Row],[Demand_Duration_Lead_time]]+Inventory[[#This Row],[Safety_Stock]]-Inventory[[#This Row],[Current_Inventory]])</f>
        <v>0</v>
      </c>
      <c r="O35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41" s="8">
        <f>Inventory[[#This Row],[Current_Inventory]]*Inventory[[#This Row],[Unit_Cost]]</f>
        <v>293148.83</v>
      </c>
      <c r="Q3541" t="str">
        <f>IF(Inventory[[#This Row],[Stockout_Risk_Score]] &gt;= 0.8, "Critical",
   IF(Inventory[[#This Row],[Stockout_Risk_Score]] &gt;= 0.6, "High",
      IF(Inventory[[#This Row],[Stockout_Risk_Score]] &gt;= 0.3, "Medium", "Low")
   )
)</f>
        <v>High</v>
      </c>
      <c r="R3541">
        <f>Inventory[[#This Row],[Lead_Time_Days]]*0.8</f>
        <v>3.2</v>
      </c>
      <c r="S3541">
        <f>MAX(0,Inventory[[#This Row],[Daily_Demand]]*Inventory[[#This Row],[Adj_Lead_Time]]+Inventory[[#This Row],[Safety_Stock]]-Inventory[[#This Row],[Current_Inventory]])</f>
        <v>0</v>
      </c>
    </row>
    <row r="3542" spans="1:19" x14ac:dyDescent="0.25">
      <c r="A3542">
        <v>3541</v>
      </c>
      <c r="B3542" t="s">
        <v>3563</v>
      </c>
      <c r="C3542" s="4" t="s">
        <v>26</v>
      </c>
      <c r="D3542" t="s">
        <v>18</v>
      </c>
      <c r="E3542" s="4">
        <v>198</v>
      </c>
      <c r="F3542" s="4">
        <v>14</v>
      </c>
      <c r="G3542" s="4">
        <v>524</v>
      </c>
      <c r="H3542" s="4">
        <v>13</v>
      </c>
      <c r="I3542" s="4">
        <v>214</v>
      </c>
      <c r="J3542" s="6">
        <v>109.86</v>
      </c>
      <c r="K3542" s="4">
        <v>0.97799999999999998</v>
      </c>
      <c r="L3542" s="4" t="s">
        <v>19</v>
      </c>
      <c r="M3542" s="4">
        <f>Inventory[[#This Row],[Daily_Demand]]*Inventory[[#This Row],[Lead_Time_Days]]</f>
        <v>2772</v>
      </c>
      <c r="N3542" s="4">
        <f>MAX(0, Inventory[[#This Row],[Demand_Duration_Lead_time]]+Inventory[[#This Row],[Safety_Stock]]-Inventory[[#This Row],[Current_Inventory]])</f>
        <v>2261</v>
      </c>
      <c r="O35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42" s="8">
        <f>Inventory[[#This Row],[Current_Inventory]]*Inventory[[#This Row],[Unit_Cost]]</f>
        <v>57566.64</v>
      </c>
      <c r="Q3542" t="str">
        <f>IF(Inventory[[#This Row],[Stockout_Risk_Score]] &gt;= 0.8, "Critical",
   IF(Inventory[[#This Row],[Stockout_Risk_Score]] &gt;= 0.6, "High",
      IF(Inventory[[#This Row],[Stockout_Risk_Score]] &gt;= 0.3, "Medium", "Low")
   )
)</f>
        <v>Critical</v>
      </c>
      <c r="R3542">
        <f>Inventory[[#This Row],[Lead_Time_Days]]*0.8</f>
        <v>11.200000000000001</v>
      </c>
      <c r="S3542">
        <f>MAX(0,Inventory[[#This Row],[Daily_Demand]]*Inventory[[#This Row],[Adj_Lead_Time]]+Inventory[[#This Row],[Safety_Stock]]-Inventory[[#This Row],[Current_Inventory]])</f>
        <v>1706.6000000000004</v>
      </c>
    </row>
    <row r="3543" spans="1:19" x14ac:dyDescent="0.25">
      <c r="A3543">
        <v>3542</v>
      </c>
      <c r="B3543" t="s">
        <v>3564</v>
      </c>
      <c r="C3543" s="4" t="s">
        <v>26</v>
      </c>
      <c r="D3543" t="s">
        <v>22</v>
      </c>
      <c r="E3543" s="4">
        <v>18</v>
      </c>
      <c r="F3543" s="4">
        <v>5</v>
      </c>
      <c r="G3543" s="4">
        <v>209</v>
      </c>
      <c r="H3543" s="4">
        <v>124</v>
      </c>
      <c r="I3543" s="4">
        <v>77</v>
      </c>
      <c r="J3543" s="6">
        <v>1154.8699999999999</v>
      </c>
      <c r="K3543" s="4">
        <v>0.68300000000000005</v>
      </c>
      <c r="L3543" s="4" t="s">
        <v>15</v>
      </c>
      <c r="M3543" s="4">
        <f>Inventory[[#This Row],[Daily_Demand]]*Inventory[[#This Row],[Lead_Time_Days]]</f>
        <v>90</v>
      </c>
      <c r="N3543" s="4">
        <f>MAX(0, Inventory[[#This Row],[Demand_Duration_Lead_time]]+Inventory[[#This Row],[Safety_Stock]]-Inventory[[#This Row],[Current_Inventory]])</f>
        <v>5</v>
      </c>
      <c r="O35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43" s="8">
        <f>Inventory[[#This Row],[Current_Inventory]]*Inventory[[#This Row],[Unit_Cost]]</f>
        <v>241367.83</v>
      </c>
      <c r="Q3543" t="str">
        <f>IF(Inventory[[#This Row],[Stockout_Risk_Score]] &gt;= 0.8, "Critical",
   IF(Inventory[[#This Row],[Stockout_Risk_Score]] &gt;= 0.6, "High",
      IF(Inventory[[#This Row],[Stockout_Risk_Score]] &gt;= 0.3, "Medium", "Low")
   )
)</f>
        <v>High</v>
      </c>
      <c r="R3543">
        <f>Inventory[[#This Row],[Lead_Time_Days]]*0.8</f>
        <v>4</v>
      </c>
      <c r="S3543">
        <f>MAX(0,Inventory[[#This Row],[Daily_Demand]]*Inventory[[#This Row],[Adj_Lead_Time]]+Inventory[[#This Row],[Safety_Stock]]-Inventory[[#This Row],[Current_Inventory]])</f>
        <v>0</v>
      </c>
    </row>
    <row r="3544" spans="1:19" x14ac:dyDescent="0.25">
      <c r="A3544">
        <v>3543</v>
      </c>
      <c r="B3544" t="s">
        <v>3565</v>
      </c>
      <c r="C3544" s="4" t="s">
        <v>13</v>
      </c>
      <c r="D3544" t="s">
        <v>22</v>
      </c>
      <c r="E3544" s="4">
        <v>19</v>
      </c>
      <c r="F3544" s="4">
        <v>5</v>
      </c>
      <c r="G3544" s="4">
        <v>631</v>
      </c>
      <c r="H3544" s="4">
        <v>146</v>
      </c>
      <c r="I3544" s="4">
        <v>363</v>
      </c>
      <c r="J3544" s="6">
        <v>1217.27</v>
      </c>
      <c r="K3544" s="4">
        <v>0.89800000000000002</v>
      </c>
      <c r="L3544" s="4" t="s">
        <v>19</v>
      </c>
      <c r="M3544" s="4">
        <f>Inventory[[#This Row],[Daily_Demand]]*Inventory[[#This Row],[Lead_Time_Days]]</f>
        <v>95</v>
      </c>
      <c r="N3544" s="4">
        <f>MAX(0, Inventory[[#This Row],[Demand_Duration_Lead_time]]+Inventory[[#This Row],[Safety_Stock]]-Inventory[[#This Row],[Current_Inventory]])</f>
        <v>0</v>
      </c>
      <c r="O35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544" s="8">
        <f>Inventory[[#This Row],[Current_Inventory]]*Inventory[[#This Row],[Unit_Cost]]</f>
        <v>768097.37</v>
      </c>
      <c r="Q3544" t="str">
        <f>IF(Inventory[[#This Row],[Stockout_Risk_Score]] &gt;= 0.8, "Critical",
   IF(Inventory[[#This Row],[Stockout_Risk_Score]] &gt;= 0.6, "High",
      IF(Inventory[[#This Row],[Stockout_Risk_Score]] &gt;= 0.3, "Medium", "Low")
   )
)</f>
        <v>Critical</v>
      </c>
      <c r="R3544">
        <f>Inventory[[#This Row],[Lead_Time_Days]]*0.8</f>
        <v>4</v>
      </c>
      <c r="S3544">
        <f>MAX(0,Inventory[[#This Row],[Daily_Demand]]*Inventory[[#This Row],[Adj_Lead_Time]]+Inventory[[#This Row],[Safety_Stock]]-Inventory[[#This Row],[Current_Inventory]])</f>
        <v>0</v>
      </c>
    </row>
    <row r="3545" spans="1:19" x14ac:dyDescent="0.25">
      <c r="A3545">
        <v>3544</v>
      </c>
      <c r="B3545" t="s">
        <v>3566</v>
      </c>
      <c r="C3545" s="4" t="s">
        <v>13</v>
      </c>
      <c r="D3545" t="s">
        <v>14</v>
      </c>
      <c r="E3545" s="4">
        <v>152</v>
      </c>
      <c r="F3545" s="4">
        <v>11</v>
      </c>
      <c r="G3545" s="4">
        <v>430</v>
      </c>
      <c r="H3545" s="4">
        <v>296</v>
      </c>
      <c r="I3545" s="4">
        <v>102</v>
      </c>
      <c r="J3545" s="6">
        <v>326.52</v>
      </c>
      <c r="K3545" s="4">
        <v>0.84599999999999997</v>
      </c>
      <c r="L3545" s="4" t="s">
        <v>15</v>
      </c>
      <c r="M3545" s="4">
        <f>Inventory[[#This Row],[Daily_Demand]]*Inventory[[#This Row],[Lead_Time_Days]]</f>
        <v>1672</v>
      </c>
      <c r="N3545" s="4">
        <f>MAX(0, Inventory[[#This Row],[Demand_Duration_Lead_time]]+Inventory[[#This Row],[Safety_Stock]]-Inventory[[#This Row],[Current_Inventory]])</f>
        <v>1538</v>
      </c>
      <c r="O35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45" s="8">
        <f>Inventory[[#This Row],[Current_Inventory]]*Inventory[[#This Row],[Unit_Cost]]</f>
        <v>140403.6</v>
      </c>
      <c r="Q3545" t="str">
        <f>IF(Inventory[[#This Row],[Stockout_Risk_Score]] &gt;= 0.8, "Critical",
   IF(Inventory[[#This Row],[Stockout_Risk_Score]] &gt;= 0.6, "High",
      IF(Inventory[[#This Row],[Stockout_Risk_Score]] &gt;= 0.3, "Medium", "Low")
   )
)</f>
        <v>Critical</v>
      </c>
      <c r="R3545">
        <f>Inventory[[#This Row],[Lead_Time_Days]]*0.8</f>
        <v>8.8000000000000007</v>
      </c>
      <c r="S3545">
        <f>MAX(0,Inventory[[#This Row],[Daily_Demand]]*Inventory[[#This Row],[Adj_Lead_Time]]+Inventory[[#This Row],[Safety_Stock]]-Inventory[[#This Row],[Current_Inventory]])</f>
        <v>1203.6000000000001</v>
      </c>
    </row>
    <row r="3546" spans="1:19" x14ac:dyDescent="0.25">
      <c r="A3546">
        <v>3545</v>
      </c>
      <c r="B3546" t="s">
        <v>3567</v>
      </c>
      <c r="C3546" s="4" t="s">
        <v>21</v>
      </c>
      <c r="D3546" t="s">
        <v>14</v>
      </c>
      <c r="E3546" s="4">
        <v>38</v>
      </c>
      <c r="F3546" s="4">
        <v>13</v>
      </c>
      <c r="G3546" s="4">
        <v>71</v>
      </c>
      <c r="H3546" s="4">
        <v>237</v>
      </c>
      <c r="I3546" s="4">
        <v>333</v>
      </c>
      <c r="J3546" s="6">
        <v>1223.3900000000001</v>
      </c>
      <c r="K3546" s="4">
        <v>0.58199999999999996</v>
      </c>
      <c r="L3546" s="4" t="s">
        <v>19</v>
      </c>
      <c r="M3546" s="4">
        <f>Inventory[[#This Row],[Daily_Demand]]*Inventory[[#This Row],[Lead_Time_Days]]</f>
        <v>494</v>
      </c>
      <c r="N3546" s="4">
        <f>MAX(0, Inventory[[#This Row],[Demand_Duration_Lead_time]]+Inventory[[#This Row],[Safety_Stock]]-Inventory[[#This Row],[Current_Inventory]])</f>
        <v>660</v>
      </c>
      <c r="O35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46" s="8">
        <f>Inventory[[#This Row],[Current_Inventory]]*Inventory[[#This Row],[Unit_Cost]]</f>
        <v>86860.69</v>
      </c>
      <c r="Q3546" t="str">
        <f>IF(Inventory[[#This Row],[Stockout_Risk_Score]] &gt;= 0.8, "Critical",
   IF(Inventory[[#This Row],[Stockout_Risk_Score]] &gt;= 0.6, "High",
      IF(Inventory[[#This Row],[Stockout_Risk_Score]] &gt;= 0.3, "Medium", "Low")
   )
)</f>
        <v>Medium</v>
      </c>
      <c r="R3546">
        <f>Inventory[[#This Row],[Lead_Time_Days]]*0.8</f>
        <v>10.4</v>
      </c>
      <c r="S3546">
        <f>MAX(0,Inventory[[#This Row],[Daily_Demand]]*Inventory[[#This Row],[Adj_Lead_Time]]+Inventory[[#This Row],[Safety_Stock]]-Inventory[[#This Row],[Current_Inventory]])</f>
        <v>561.20000000000005</v>
      </c>
    </row>
    <row r="3547" spans="1:19" x14ac:dyDescent="0.25">
      <c r="A3547">
        <v>3546</v>
      </c>
      <c r="B3547" t="s">
        <v>3568</v>
      </c>
      <c r="C3547" s="4" t="s">
        <v>17</v>
      </c>
      <c r="D3547" t="s">
        <v>22</v>
      </c>
      <c r="E3547" s="4">
        <v>168</v>
      </c>
      <c r="F3547" s="4">
        <v>9</v>
      </c>
      <c r="G3547" s="4">
        <v>580</v>
      </c>
      <c r="H3547" s="4">
        <v>25</v>
      </c>
      <c r="I3547" s="4">
        <v>347</v>
      </c>
      <c r="J3547" s="6">
        <v>1906.35</v>
      </c>
      <c r="K3547" s="4">
        <v>0.89400000000000002</v>
      </c>
      <c r="L3547" s="4" t="s">
        <v>27</v>
      </c>
      <c r="M3547" s="4">
        <f>Inventory[[#This Row],[Daily_Demand]]*Inventory[[#This Row],[Lead_Time_Days]]</f>
        <v>1512</v>
      </c>
      <c r="N3547" s="4">
        <f>MAX(0, Inventory[[#This Row],[Demand_Duration_Lead_time]]+Inventory[[#This Row],[Safety_Stock]]-Inventory[[#This Row],[Current_Inventory]])</f>
        <v>957</v>
      </c>
      <c r="O35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47" s="8">
        <f>Inventory[[#This Row],[Current_Inventory]]*Inventory[[#This Row],[Unit_Cost]]</f>
        <v>1105683</v>
      </c>
      <c r="Q3547" t="str">
        <f>IF(Inventory[[#This Row],[Stockout_Risk_Score]] &gt;= 0.8, "Critical",
   IF(Inventory[[#This Row],[Stockout_Risk_Score]] &gt;= 0.6, "High",
      IF(Inventory[[#This Row],[Stockout_Risk_Score]] &gt;= 0.3, "Medium", "Low")
   )
)</f>
        <v>Critical</v>
      </c>
      <c r="R3547">
        <f>Inventory[[#This Row],[Lead_Time_Days]]*0.8</f>
        <v>7.2</v>
      </c>
      <c r="S3547">
        <f>MAX(0,Inventory[[#This Row],[Daily_Demand]]*Inventory[[#This Row],[Adj_Lead_Time]]+Inventory[[#This Row],[Safety_Stock]]-Inventory[[#This Row],[Current_Inventory]])</f>
        <v>654.60000000000014</v>
      </c>
    </row>
    <row r="3548" spans="1:19" x14ac:dyDescent="0.25">
      <c r="A3548">
        <v>3547</v>
      </c>
      <c r="B3548" t="s">
        <v>3569</v>
      </c>
      <c r="C3548" s="4" t="s">
        <v>21</v>
      </c>
      <c r="D3548" t="s">
        <v>18</v>
      </c>
      <c r="E3548" s="4">
        <v>87</v>
      </c>
      <c r="F3548" s="4">
        <v>2</v>
      </c>
      <c r="G3548" s="4">
        <v>465</v>
      </c>
      <c r="H3548" s="4">
        <v>221</v>
      </c>
      <c r="I3548" s="4">
        <v>134</v>
      </c>
      <c r="J3548" s="6">
        <v>1957.68</v>
      </c>
      <c r="K3548" s="4">
        <v>0.377</v>
      </c>
      <c r="L3548" s="4" t="s">
        <v>19</v>
      </c>
      <c r="M3548" s="4">
        <f>Inventory[[#This Row],[Daily_Demand]]*Inventory[[#This Row],[Lead_Time_Days]]</f>
        <v>174</v>
      </c>
      <c r="N3548" s="4">
        <f>MAX(0, Inventory[[#This Row],[Demand_Duration_Lead_time]]+Inventory[[#This Row],[Safety_Stock]]-Inventory[[#This Row],[Current_Inventory]])</f>
        <v>0</v>
      </c>
      <c r="O35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48" s="8">
        <f>Inventory[[#This Row],[Current_Inventory]]*Inventory[[#This Row],[Unit_Cost]]</f>
        <v>910321.20000000007</v>
      </c>
      <c r="Q3548" t="str">
        <f>IF(Inventory[[#This Row],[Stockout_Risk_Score]] &gt;= 0.8, "Critical",
   IF(Inventory[[#This Row],[Stockout_Risk_Score]] &gt;= 0.6, "High",
      IF(Inventory[[#This Row],[Stockout_Risk_Score]] &gt;= 0.3, "Medium", "Low")
   )
)</f>
        <v>Medium</v>
      </c>
      <c r="R3548">
        <f>Inventory[[#This Row],[Lead_Time_Days]]*0.8</f>
        <v>1.6</v>
      </c>
      <c r="S3548">
        <f>MAX(0,Inventory[[#This Row],[Daily_Demand]]*Inventory[[#This Row],[Adj_Lead_Time]]+Inventory[[#This Row],[Safety_Stock]]-Inventory[[#This Row],[Current_Inventory]])</f>
        <v>0</v>
      </c>
    </row>
    <row r="3549" spans="1:19" x14ac:dyDescent="0.25">
      <c r="A3549">
        <v>3548</v>
      </c>
      <c r="B3549" t="s">
        <v>3570</v>
      </c>
      <c r="C3549" s="4" t="s">
        <v>17</v>
      </c>
      <c r="D3549" t="s">
        <v>14</v>
      </c>
      <c r="E3549" s="4">
        <v>13</v>
      </c>
      <c r="F3549" s="4">
        <v>9</v>
      </c>
      <c r="G3549" s="4">
        <v>631</v>
      </c>
      <c r="H3549" s="4">
        <v>255</v>
      </c>
      <c r="I3549" s="4">
        <v>398</v>
      </c>
      <c r="J3549" s="6">
        <v>1782.56</v>
      </c>
      <c r="K3549" s="4">
        <v>0.379</v>
      </c>
      <c r="L3549" s="4" t="s">
        <v>15</v>
      </c>
      <c r="M3549" s="4">
        <f>Inventory[[#This Row],[Daily_Demand]]*Inventory[[#This Row],[Lead_Time_Days]]</f>
        <v>117</v>
      </c>
      <c r="N3549" s="4">
        <f>MAX(0, Inventory[[#This Row],[Demand_Duration_Lead_time]]+Inventory[[#This Row],[Safety_Stock]]-Inventory[[#This Row],[Current_Inventory]])</f>
        <v>0</v>
      </c>
      <c r="O35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49" s="8">
        <f>Inventory[[#This Row],[Current_Inventory]]*Inventory[[#This Row],[Unit_Cost]]</f>
        <v>1124795.3599999999</v>
      </c>
      <c r="Q3549" t="str">
        <f>IF(Inventory[[#This Row],[Stockout_Risk_Score]] &gt;= 0.8, "Critical",
   IF(Inventory[[#This Row],[Stockout_Risk_Score]] &gt;= 0.6, "High",
      IF(Inventory[[#This Row],[Stockout_Risk_Score]] &gt;= 0.3, "Medium", "Low")
   )
)</f>
        <v>Medium</v>
      </c>
      <c r="R3549">
        <f>Inventory[[#This Row],[Lead_Time_Days]]*0.8</f>
        <v>7.2</v>
      </c>
      <c r="S3549">
        <f>MAX(0,Inventory[[#This Row],[Daily_Demand]]*Inventory[[#This Row],[Adj_Lead_Time]]+Inventory[[#This Row],[Safety_Stock]]-Inventory[[#This Row],[Current_Inventory]])</f>
        <v>0</v>
      </c>
    </row>
    <row r="3550" spans="1:19" x14ac:dyDescent="0.25">
      <c r="A3550">
        <v>3549</v>
      </c>
      <c r="B3550" t="s">
        <v>3571</v>
      </c>
      <c r="C3550" s="4" t="s">
        <v>26</v>
      </c>
      <c r="D3550" t="s">
        <v>22</v>
      </c>
      <c r="E3550" s="4">
        <v>162</v>
      </c>
      <c r="F3550" s="4">
        <v>10</v>
      </c>
      <c r="G3550" s="4">
        <v>463</v>
      </c>
      <c r="H3550" s="4">
        <v>295</v>
      </c>
      <c r="I3550" s="4">
        <v>173</v>
      </c>
      <c r="J3550" s="6">
        <v>1623.8</v>
      </c>
      <c r="K3550" s="4">
        <v>0.78100000000000003</v>
      </c>
      <c r="L3550" s="4" t="s">
        <v>15</v>
      </c>
      <c r="M3550" s="4">
        <f>Inventory[[#This Row],[Daily_Demand]]*Inventory[[#This Row],[Lead_Time_Days]]</f>
        <v>1620</v>
      </c>
      <c r="N3550" s="4">
        <f>MAX(0, Inventory[[#This Row],[Demand_Duration_Lead_time]]+Inventory[[#This Row],[Safety_Stock]]-Inventory[[#This Row],[Current_Inventory]])</f>
        <v>1452</v>
      </c>
      <c r="O35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50" s="8">
        <f>Inventory[[#This Row],[Current_Inventory]]*Inventory[[#This Row],[Unit_Cost]]</f>
        <v>751819.4</v>
      </c>
      <c r="Q3550" t="str">
        <f>IF(Inventory[[#This Row],[Stockout_Risk_Score]] &gt;= 0.8, "Critical",
   IF(Inventory[[#This Row],[Stockout_Risk_Score]] &gt;= 0.6, "High",
      IF(Inventory[[#This Row],[Stockout_Risk_Score]] &gt;= 0.3, "Medium", "Low")
   )
)</f>
        <v>High</v>
      </c>
      <c r="R3550">
        <f>Inventory[[#This Row],[Lead_Time_Days]]*0.8</f>
        <v>8</v>
      </c>
      <c r="S3550">
        <f>MAX(0,Inventory[[#This Row],[Daily_Demand]]*Inventory[[#This Row],[Adj_Lead_Time]]+Inventory[[#This Row],[Safety_Stock]]-Inventory[[#This Row],[Current_Inventory]])</f>
        <v>1128</v>
      </c>
    </row>
    <row r="3551" spans="1:19" x14ac:dyDescent="0.25">
      <c r="A3551">
        <v>3550</v>
      </c>
      <c r="B3551" t="s">
        <v>3572</v>
      </c>
      <c r="C3551" s="4" t="s">
        <v>41</v>
      </c>
      <c r="D3551" t="s">
        <v>22</v>
      </c>
      <c r="E3551" s="4">
        <v>81</v>
      </c>
      <c r="F3551" s="4">
        <v>10</v>
      </c>
      <c r="G3551" s="4">
        <v>401</v>
      </c>
      <c r="H3551" s="4">
        <v>291</v>
      </c>
      <c r="I3551" s="4">
        <v>256</v>
      </c>
      <c r="J3551" s="6">
        <v>458.27</v>
      </c>
      <c r="K3551" s="4">
        <v>0.13500000000000001</v>
      </c>
      <c r="L3551" s="4" t="s">
        <v>27</v>
      </c>
      <c r="M3551" s="4">
        <f>Inventory[[#This Row],[Daily_Demand]]*Inventory[[#This Row],[Lead_Time_Days]]</f>
        <v>810</v>
      </c>
      <c r="N3551" s="4">
        <f>MAX(0, Inventory[[#This Row],[Demand_Duration_Lead_time]]+Inventory[[#This Row],[Safety_Stock]]-Inventory[[#This Row],[Current_Inventory]])</f>
        <v>700</v>
      </c>
      <c r="O35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51" s="8">
        <f>Inventory[[#This Row],[Current_Inventory]]*Inventory[[#This Row],[Unit_Cost]]</f>
        <v>183766.27</v>
      </c>
      <c r="Q3551" t="str">
        <f>IF(Inventory[[#This Row],[Stockout_Risk_Score]] &gt;= 0.8, "Critical",
   IF(Inventory[[#This Row],[Stockout_Risk_Score]] &gt;= 0.6, "High",
      IF(Inventory[[#This Row],[Stockout_Risk_Score]] &gt;= 0.3, "Medium", "Low")
   )
)</f>
        <v>Low</v>
      </c>
      <c r="R3551">
        <f>Inventory[[#This Row],[Lead_Time_Days]]*0.8</f>
        <v>8</v>
      </c>
      <c r="S3551">
        <f>MAX(0,Inventory[[#This Row],[Daily_Demand]]*Inventory[[#This Row],[Adj_Lead_Time]]+Inventory[[#This Row],[Safety_Stock]]-Inventory[[#This Row],[Current_Inventory]])</f>
        <v>538</v>
      </c>
    </row>
    <row r="3552" spans="1:19" x14ac:dyDescent="0.25">
      <c r="A3552">
        <v>3551</v>
      </c>
      <c r="B3552" t="s">
        <v>3573</v>
      </c>
      <c r="C3552" s="4" t="s">
        <v>21</v>
      </c>
      <c r="D3552" t="s">
        <v>18</v>
      </c>
      <c r="E3552" s="4">
        <v>195</v>
      </c>
      <c r="F3552" s="4">
        <v>6</v>
      </c>
      <c r="G3552" s="4">
        <v>782</v>
      </c>
      <c r="H3552" s="4">
        <v>186</v>
      </c>
      <c r="I3552" s="4">
        <v>214</v>
      </c>
      <c r="J3552" s="6">
        <v>355.05</v>
      </c>
      <c r="K3552" s="4">
        <v>0.30599999999999999</v>
      </c>
      <c r="L3552" s="4" t="s">
        <v>15</v>
      </c>
      <c r="M3552" s="4">
        <f>Inventory[[#This Row],[Daily_Demand]]*Inventory[[#This Row],[Lead_Time_Days]]</f>
        <v>1170</v>
      </c>
      <c r="N3552" s="4">
        <f>MAX(0, Inventory[[#This Row],[Demand_Duration_Lead_time]]+Inventory[[#This Row],[Safety_Stock]]-Inventory[[#This Row],[Current_Inventory]])</f>
        <v>574</v>
      </c>
      <c r="O35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52" s="8">
        <f>Inventory[[#This Row],[Current_Inventory]]*Inventory[[#This Row],[Unit_Cost]]</f>
        <v>277649.10000000003</v>
      </c>
      <c r="Q3552" t="str">
        <f>IF(Inventory[[#This Row],[Stockout_Risk_Score]] &gt;= 0.8, "Critical",
   IF(Inventory[[#This Row],[Stockout_Risk_Score]] &gt;= 0.6, "High",
      IF(Inventory[[#This Row],[Stockout_Risk_Score]] &gt;= 0.3, "Medium", "Low")
   )
)</f>
        <v>Medium</v>
      </c>
      <c r="R3552">
        <f>Inventory[[#This Row],[Lead_Time_Days]]*0.8</f>
        <v>4.8000000000000007</v>
      </c>
      <c r="S3552">
        <f>MAX(0,Inventory[[#This Row],[Daily_Demand]]*Inventory[[#This Row],[Adj_Lead_Time]]+Inventory[[#This Row],[Safety_Stock]]-Inventory[[#This Row],[Current_Inventory]])</f>
        <v>340</v>
      </c>
    </row>
    <row r="3553" spans="1:19" x14ac:dyDescent="0.25">
      <c r="A3553">
        <v>3552</v>
      </c>
      <c r="B3553" t="s">
        <v>3574</v>
      </c>
      <c r="C3553" s="4" t="s">
        <v>21</v>
      </c>
      <c r="D3553" t="s">
        <v>18</v>
      </c>
      <c r="E3553" s="4">
        <v>167</v>
      </c>
      <c r="F3553" s="4">
        <v>5</v>
      </c>
      <c r="G3553" s="4">
        <v>393</v>
      </c>
      <c r="H3553" s="4">
        <v>40</v>
      </c>
      <c r="I3553" s="4">
        <v>96</v>
      </c>
      <c r="J3553" s="6">
        <v>917.65</v>
      </c>
      <c r="K3553" s="4">
        <v>0.60899999999999999</v>
      </c>
      <c r="L3553" s="4" t="s">
        <v>15</v>
      </c>
      <c r="M3553" s="4">
        <f>Inventory[[#This Row],[Daily_Demand]]*Inventory[[#This Row],[Lead_Time_Days]]</f>
        <v>835</v>
      </c>
      <c r="N3553" s="4">
        <f>MAX(0, Inventory[[#This Row],[Demand_Duration_Lead_time]]+Inventory[[#This Row],[Safety_Stock]]-Inventory[[#This Row],[Current_Inventory]])</f>
        <v>482</v>
      </c>
      <c r="O35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53" s="8">
        <f>Inventory[[#This Row],[Current_Inventory]]*Inventory[[#This Row],[Unit_Cost]]</f>
        <v>360636.45</v>
      </c>
      <c r="Q3553" t="str">
        <f>IF(Inventory[[#This Row],[Stockout_Risk_Score]] &gt;= 0.8, "Critical",
   IF(Inventory[[#This Row],[Stockout_Risk_Score]] &gt;= 0.6, "High",
      IF(Inventory[[#This Row],[Stockout_Risk_Score]] &gt;= 0.3, "Medium", "Low")
   )
)</f>
        <v>High</v>
      </c>
      <c r="R3553">
        <f>Inventory[[#This Row],[Lead_Time_Days]]*0.8</f>
        <v>4</v>
      </c>
      <c r="S3553">
        <f>MAX(0,Inventory[[#This Row],[Daily_Demand]]*Inventory[[#This Row],[Adj_Lead_Time]]+Inventory[[#This Row],[Safety_Stock]]-Inventory[[#This Row],[Current_Inventory]])</f>
        <v>315</v>
      </c>
    </row>
    <row r="3554" spans="1:19" x14ac:dyDescent="0.25">
      <c r="A3554">
        <v>3553</v>
      </c>
      <c r="B3554" t="s">
        <v>3575</v>
      </c>
      <c r="C3554" s="4" t="s">
        <v>17</v>
      </c>
      <c r="D3554" t="s">
        <v>14</v>
      </c>
      <c r="E3554" s="4">
        <v>145</v>
      </c>
      <c r="F3554" s="4">
        <v>5</v>
      </c>
      <c r="G3554" s="4">
        <v>585</v>
      </c>
      <c r="H3554" s="4">
        <v>59</v>
      </c>
      <c r="I3554" s="4">
        <v>205</v>
      </c>
      <c r="J3554" s="6">
        <v>1258.28</v>
      </c>
      <c r="K3554" s="4">
        <v>0.42</v>
      </c>
      <c r="L3554" s="4" t="s">
        <v>27</v>
      </c>
      <c r="M3554" s="4">
        <f>Inventory[[#This Row],[Daily_Demand]]*Inventory[[#This Row],[Lead_Time_Days]]</f>
        <v>725</v>
      </c>
      <c r="N3554" s="4">
        <f>MAX(0, Inventory[[#This Row],[Demand_Duration_Lead_time]]+Inventory[[#This Row],[Safety_Stock]]-Inventory[[#This Row],[Current_Inventory]])</f>
        <v>199</v>
      </c>
      <c r="O35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54" s="8">
        <f>Inventory[[#This Row],[Current_Inventory]]*Inventory[[#This Row],[Unit_Cost]]</f>
        <v>736093.79999999993</v>
      </c>
      <c r="Q3554" t="str">
        <f>IF(Inventory[[#This Row],[Stockout_Risk_Score]] &gt;= 0.8, "Critical",
   IF(Inventory[[#This Row],[Stockout_Risk_Score]] &gt;= 0.6, "High",
      IF(Inventory[[#This Row],[Stockout_Risk_Score]] &gt;= 0.3, "Medium", "Low")
   )
)</f>
        <v>Medium</v>
      </c>
      <c r="R3554">
        <f>Inventory[[#This Row],[Lead_Time_Days]]*0.8</f>
        <v>4</v>
      </c>
      <c r="S3554">
        <f>MAX(0,Inventory[[#This Row],[Daily_Demand]]*Inventory[[#This Row],[Adj_Lead_Time]]+Inventory[[#This Row],[Safety_Stock]]-Inventory[[#This Row],[Current_Inventory]])</f>
        <v>54</v>
      </c>
    </row>
    <row r="3555" spans="1:19" x14ac:dyDescent="0.25">
      <c r="A3555">
        <v>3554</v>
      </c>
      <c r="B3555" t="s">
        <v>3576</v>
      </c>
      <c r="C3555" s="4" t="s">
        <v>26</v>
      </c>
      <c r="D3555" t="s">
        <v>14</v>
      </c>
      <c r="E3555" s="4">
        <v>178</v>
      </c>
      <c r="F3555" s="4">
        <v>10</v>
      </c>
      <c r="G3555" s="4">
        <v>394</v>
      </c>
      <c r="H3555" s="4">
        <v>152</v>
      </c>
      <c r="I3555" s="4">
        <v>315</v>
      </c>
      <c r="J3555" s="6">
        <v>1708.82</v>
      </c>
      <c r="K3555" s="4">
        <v>0.94099999999999995</v>
      </c>
      <c r="L3555" s="4" t="s">
        <v>15</v>
      </c>
      <c r="M3555" s="4">
        <f>Inventory[[#This Row],[Daily_Demand]]*Inventory[[#This Row],[Lead_Time_Days]]</f>
        <v>1780</v>
      </c>
      <c r="N3555" s="4">
        <f>MAX(0, Inventory[[#This Row],[Demand_Duration_Lead_time]]+Inventory[[#This Row],[Safety_Stock]]-Inventory[[#This Row],[Current_Inventory]])</f>
        <v>1538</v>
      </c>
      <c r="O35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55" s="8">
        <f>Inventory[[#This Row],[Current_Inventory]]*Inventory[[#This Row],[Unit_Cost]]</f>
        <v>673275.08</v>
      </c>
      <c r="Q3555" t="str">
        <f>IF(Inventory[[#This Row],[Stockout_Risk_Score]] &gt;= 0.8, "Critical",
   IF(Inventory[[#This Row],[Stockout_Risk_Score]] &gt;= 0.6, "High",
      IF(Inventory[[#This Row],[Stockout_Risk_Score]] &gt;= 0.3, "Medium", "Low")
   )
)</f>
        <v>Critical</v>
      </c>
      <c r="R3555">
        <f>Inventory[[#This Row],[Lead_Time_Days]]*0.8</f>
        <v>8</v>
      </c>
      <c r="S3555">
        <f>MAX(0,Inventory[[#This Row],[Daily_Demand]]*Inventory[[#This Row],[Adj_Lead_Time]]+Inventory[[#This Row],[Safety_Stock]]-Inventory[[#This Row],[Current_Inventory]])</f>
        <v>1182</v>
      </c>
    </row>
    <row r="3556" spans="1:19" x14ac:dyDescent="0.25">
      <c r="A3556">
        <v>3555</v>
      </c>
      <c r="B3556" t="s">
        <v>3577</v>
      </c>
      <c r="C3556" s="4" t="s">
        <v>26</v>
      </c>
      <c r="D3556" t="s">
        <v>14</v>
      </c>
      <c r="E3556" s="4">
        <v>188</v>
      </c>
      <c r="F3556" s="4">
        <v>9</v>
      </c>
      <c r="G3556" s="4">
        <v>408</v>
      </c>
      <c r="H3556" s="4">
        <v>61</v>
      </c>
      <c r="I3556" s="4">
        <v>328</v>
      </c>
      <c r="J3556" s="6">
        <v>502.33</v>
      </c>
      <c r="K3556" s="4">
        <v>0.95899999999999996</v>
      </c>
      <c r="L3556" s="4" t="s">
        <v>15</v>
      </c>
      <c r="M3556" s="4">
        <f>Inventory[[#This Row],[Daily_Demand]]*Inventory[[#This Row],[Lead_Time_Days]]</f>
        <v>1692</v>
      </c>
      <c r="N3556" s="4">
        <f>MAX(0, Inventory[[#This Row],[Demand_Duration_Lead_time]]+Inventory[[#This Row],[Safety_Stock]]-Inventory[[#This Row],[Current_Inventory]])</f>
        <v>1345</v>
      </c>
      <c r="O35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56" s="8">
        <f>Inventory[[#This Row],[Current_Inventory]]*Inventory[[#This Row],[Unit_Cost]]</f>
        <v>204950.63999999998</v>
      </c>
      <c r="Q3556" t="str">
        <f>IF(Inventory[[#This Row],[Stockout_Risk_Score]] &gt;= 0.8, "Critical",
   IF(Inventory[[#This Row],[Stockout_Risk_Score]] &gt;= 0.6, "High",
      IF(Inventory[[#This Row],[Stockout_Risk_Score]] &gt;= 0.3, "Medium", "Low")
   )
)</f>
        <v>Critical</v>
      </c>
      <c r="R3556">
        <f>Inventory[[#This Row],[Lead_Time_Days]]*0.8</f>
        <v>7.2</v>
      </c>
      <c r="S3556">
        <f>MAX(0,Inventory[[#This Row],[Daily_Demand]]*Inventory[[#This Row],[Adj_Lead_Time]]+Inventory[[#This Row],[Safety_Stock]]-Inventory[[#This Row],[Current_Inventory]])</f>
        <v>1006.6000000000001</v>
      </c>
    </row>
    <row r="3557" spans="1:19" x14ac:dyDescent="0.25">
      <c r="A3557">
        <v>3556</v>
      </c>
      <c r="B3557" t="s">
        <v>3578</v>
      </c>
      <c r="C3557" s="4" t="s">
        <v>17</v>
      </c>
      <c r="D3557" t="s">
        <v>22</v>
      </c>
      <c r="E3557" s="4">
        <v>13</v>
      </c>
      <c r="F3557" s="4">
        <v>11</v>
      </c>
      <c r="G3557" s="4">
        <v>668</v>
      </c>
      <c r="H3557" s="4">
        <v>242</v>
      </c>
      <c r="I3557" s="4">
        <v>54</v>
      </c>
      <c r="J3557" s="6">
        <v>985.31</v>
      </c>
      <c r="K3557" s="4">
        <v>0.503</v>
      </c>
      <c r="L3557" s="4" t="s">
        <v>19</v>
      </c>
      <c r="M3557" s="4">
        <f>Inventory[[#This Row],[Daily_Demand]]*Inventory[[#This Row],[Lead_Time_Days]]</f>
        <v>143</v>
      </c>
      <c r="N3557" s="4">
        <f>MAX(0, Inventory[[#This Row],[Demand_Duration_Lead_time]]+Inventory[[#This Row],[Safety_Stock]]-Inventory[[#This Row],[Current_Inventory]])</f>
        <v>0</v>
      </c>
      <c r="O35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57" s="8">
        <f>Inventory[[#This Row],[Current_Inventory]]*Inventory[[#This Row],[Unit_Cost]]</f>
        <v>658187.07999999996</v>
      </c>
      <c r="Q3557" t="str">
        <f>IF(Inventory[[#This Row],[Stockout_Risk_Score]] &gt;= 0.8, "Critical",
   IF(Inventory[[#This Row],[Stockout_Risk_Score]] &gt;= 0.6, "High",
      IF(Inventory[[#This Row],[Stockout_Risk_Score]] &gt;= 0.3, "Medium", "Low")
   )
)</f>
        <v>Medium</v>
      </c>
      <c r="R3557">
        <f>Inventory[[#This Row],[Lead_Time_Days]]*0.8</f>
        <v>8.8000000000000007</v>
      </c>
      <c r="S3557">
        <f>MAX(0,Inventory[[#This Row],[Daily_Demand]]*Inventory[[#This Row],[Adj_Lead_Time]]+Inventory[[#This Row],[Safety_Stock]]-Inventory[[#This Row],[Current_Inventory]])</f>
        <v>0</v>
      </c>
    </row>
    <row r="3558" spans="1:19" x14ac:dyDescent="0.25">
      <c r="A3558">
        <v>3557</v>
      </c>
      <c r="B3558" t="s">
        <v>3579</v>
      </c>
      <c r="C3558" s="4" t="s">
        <v>26</v>
      </c>
      <c r="D3558" t="s">
        <v>14</v>
      </c>
      <c r="E3558" s="4">
        <v>40</v>
      </c>
      <c r="F3558" s="4">
        <v>11</v>
      </c>
      <c r="G3558" s="4">
        <v>693</v>
      </c>
      <c r="H3558" s="4">
        <v>175</v>
      </c>
      <c r="I3558" s="4">
        <v>131</v>
      </c>
      <c r="J3558" s="6">
        <v>1312.51</v>
      </c>
      <c r="K3558" s="4">
        <v>0.53900000000000003</v>
      </c>
      <c r="L3558" s="4" t="s">
        <v>19</v>
      </c>
      <c r="M3558" s="4">
        <f>Inventory[[#This Row],[Daily_Demand]]*Inventory[[#This Row],[Lead_Time_Days]]</f>
        <v>440</v>
      </c>
      <c r="N3558" s="4">
        <f>MAX(0, Inventory[[#This Row],[Demand_Duration_Lead_time]]+Inventory[[#This Row],[Safety_Stock]]-Inventory[[#This Row],[Current_Inventory]])</f>
        <v>0</v>
      </c>
      <c r="O35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58" s="8">
        <f>Inventory[[#This Row],[Current_Inventory]]*Inventory[[#This Row],[Unit_Cost]]</f>
        <v>909569.43</v>
      </c>
      <c r="Q3558" t="str">
        <f>IF(Inventory[[#This Row],[Stockout_Risk_Score]] &gt;= 0.8, "Critical",
   IF(Inventory[[#This Row],[Stockout_Risk_Score]] &gt;= 0.6, "High",
      IF(Inventory[[#This Row],[Stockout_Risk_Score]] &gt;= 0.3, "Medium", "Low")
   )
)</f>
        <v>Medium</v>
      </c>
      <c r="R3558">
        <f>Inventory[[#This Row],[Lead_Time_Days]]*0.8</f>
        <v>8.8000000000000007</v>
      </c>
      <c r="S3558">
        <f>MAX(0,Inventory[[#This Row],[Daily_Demand]]*Inventory[[#This Row],[Adj_Lead_Time]]+Inventory[[#This Row],[Safety_Stock]]-Inventory[[#This Row],[Current_Inventory]])</f>
        <v>0</v>
      </c>
    </row>
    <row r="3559" spans="1:19" x14ac:dyDescent="0.25">
      <c r="A3559">
        <v>3558</v>
      </c>
      <c r="B3559" t="s">
        <v>3580</v>
      </c>
      <c r="C3559" s="4" t="s">
        <v>13</v>
      </c>
      <c r="D3559" t="s">
        <v>22</v>
      </c>
      <c r="E3559" s="4">
        <v>121</v>
      </c>
      <c r="F3559" s="4">
        <v>13</v>
      </c>
      <c r="G3559" s="4">
        <v>498</v>
      </c>
      <c r="H3559" s="4">
        <v>47</v>
      </c>
      <c r="I3559" s="4">
        <v>168</v>
      </c>
      <c r="J3559" s="6">
        <v>918.91</v>
      </c>
      <c r="K3559" s="4">
        <v>0.72499999999999998</v>
      </c>
      <c r="L3559" s="4" t="s">
        <v>19</v>
      </c>
      <c r="M3559" s="4">
        <f>Inventory[[#This Row],[Daily_Demand]]*Inventory[[#This Row],[Lead_Time_Days]]</f>
        <v>1573</v>
      </c>
      <c r="N3559" s="4">
        <f>MAX(0, Inventory[[#This Row],[Demand_Duration_Lead_time]]+Inventory[[#This Row],[Safety_Stock]]-Inventory[[#This Row],[Current_Inventory]])</f>
        <v>1122</v>
      </c>
      <c r="O35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59" s="8">
        <f>Inventory[[#This Row],[Current_Inventory]]*Inventory[[#This Row],[Unit_Cost]]</f>
        <v>457617.18</v>
      </c>
      <c r="Q3559" t="str">
        <f>IF(Inventory[[#This Row],[Stockout_Risk_Score]] &gt;= 0.8, "Critical",
   IF(Inventory[[#This Row],[Stockout_Risk_Score]] &gt;= 0.6, "High",
      IF(Inventory[[#This Row],[Stockout_Risk_Score]] &gt;= 0.3, "Medium", "Low")
   )
)</f>
        <v>High</v>
      </c>
      <c r="R3559">
        <f>Inventory[[#This Row],[Lead_Time_Days]]*0.8</f>
        <v>10.4</v>
      </c>
      <c r="S3559">
        <f>MAX(0,Inventory[[#This Row],[Daily_Demand]]*Inventory[[#This Row],[Adj_Lead_Time]]+Inventory[[#This Row],[Safety_Stock]]-Inventory[[#This Row],[Current_Inventory]])</f>
        <v>807.40000000000009</v>
      </c>
    </row>
    <row r="3560" spans="1:19" x14ac:dyDescent="0.25">
      <c r="A3560">
        <v>3559</v>
      </c>
      <c r="B3560" t="s">
        <v>3581</v>
      </c>
      <c r="C3560" s="4" t="s">
        <v>41</v>
      </c>
      <c r="D3560" t="s">
        <v>14</v>
      </c>
      <c r="E3560" s="4">
        <v>7</v>
      </c>
      <c r="F3560" s="4">
        <v>8</v>
      </c>
      <c r="G3560" s="4">
        <v>423</v>
      </c>
      <c r="H3560" s="4">
        <v>29</v>
      </c>
      <c r="I3560" s="4">
        <v>311</v>
      </c>
      <c r="J3560" s="6">
        <v>935.68</v>
      </c>
      <c r="K3560" s="4">
        <v>0.45700000000000002</v>
      </c>
      <c r="L3560" s="4" t="s">
        <v>19</v>
      </c>
      <c r="M3560" s="4">
        <f>Inventory[[#This Row],[Daily_Demand]]*Inventory[[#This Row],[Lead_Time_Days]]</f>
        <v>56</v>
      </c>
      <c r="N3560" s="4">
        <f>MAX(0, Inventory[[#This Row],[Demand_Duration_Lead_time]]+Inventory[[#This Row],[Safety_Stock]]-Inventory[[#This Row],[Current_Inventory]])</f>
        <v>0</v>
      </c>
      <c r="O35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560" s="8">
        <f>Inventory[[#This Row],[Current_Inventory]]*Inventory[[#This Row],[Unit_Cost]]</f>
        <v>395792.63999999996</v>
      </c>
      <c r="Q3560" t="str">
        <f>IF(Inventory[[#This Row],[Stockout_Risk_Score]] &gt;= 0.8, "Critical",
   IF(Inventory[[#This Row],[Stockout_Risk_Score]] &gt;= 0.6, "High",
      IF(Inventory[[#This Row],[Stockout_Risk_Score]] &gt;= 0.3, "Medium", "Low")
   )
)</f>
        <v>Medium</v>
      </c>
      <c r="R3560">
        <f>Inventory[[#This Row],[Lead_Time_Days]]*0.8</f>
        <v>6.4</v>
      </c>
      <c r="S3560">
        <f>MAX(0,Inventory[[#This Row],[Daily_Demand]]*Inventory[[#This Row],[Adj_Lead_Time]]+Inventory[[#This Row],[Safety_Stock]]-Inventory[[#This Row],[Current_Inventory]])</f>
        <v>0</v>
      </c>
    </row>
    <row r="3561" spans="1:19" x14ac:dyDescent="0.25">
      <c r="A3561">
        <v>3560</v>
      </c>
      <c r="B3561" t="s">
        <v>3582</v>
      </c>
      <c r="C3561" s="4" t="s">
        <v>21</v>
      </c>
      <c r="D3561" t="s">
        <v>18</v>
      </c>
      <c r="E3561" s="4">
        <v>23</v>
      </c>
      <c r="F3561" s="4">
        <v>13</v>
      </c>
      <c r="G3561" s="4">
        <v>612</v>
      </c>
      <c r="H3561" s="4">
        <v>108</v>
      </c>
      <c r="I3561" s="4">
        <v>174</v>
      </c>
      <c r="J3561" s="6">
        <v>488.98</v>
      </c>
      <c r="K3561" s="4">
        <v>0.19</v>
      </c>
      <c r="L3561" s="4" t="s">
        <v>19</v>
      </c>
      <c r="M3561" s="4">
        <f>Inventory[[#This Row],[Daily_Demand]]*Inventory[[#This Row],[Lead_Time_Days]]</f>
        <v>299</v>
      </c>
      <c r="N3561" s="4">
        <f>MAX(0, Inventory[[#This Row],[Demand_Duration_Lead_time]]+Inventory[[#This Row],[Safety_Stock]]-Inventory[[#This Row],[Current_Inventory]])</f>
        <v>0</v>
      </c>
      <c r="O35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61" s="8">
        <f>Inventory[[#This Row],[Current_Inventory]]*Inventory[[#This Row],[Unit_Cost]]</f>
        <v>299255.76</v>
      </c>
      <c r="Q3561" t="str">
        <f>IF(Inventory[[#This Row],[Stockout_Risk_Score]] &gt;= 0.8, "Critical",
   IF(Inventory[[#This Row],[Stockout_Risk_Score]] &gt;= 0.6, "High",
      IF(Inventory[[#This Row],[Stockout_Risk_Score]] &gt;= 0.3, "Medium", "Low")
   )
)</f>
        <v>Low</v>
      </c>
      <c r="R3561">
        <f>Inventory[[#This Row],[Lead_Time_Days]]*0.8</f>
        <v>10.4</v>
      </c>
      <c r="S3561">
        <f>MAX(0,Inventory[[#This Row],[Daily_Demand]]*Inventory[[#This Row],[Adj_Lead_Time]]+Inventory[[#This Row],[Safety_Stock]]-Inventory[[#This Row],[Current_Inventory]])</f>
        <v>0</v>
      </c>
    </row>
    <row r="3562" spans="1:19" x14ac:dyDescent="0.25">
      <c r="A3562">
        <v>3561</v>
      </c>
      <c r="B3562" t="s">
        <v>3583</v>
      </c>
      <c r="C3562" s="4" t="s">
        <v>41</v>
      </c>
      <c r="D3562" t="s">
        <v>18</v>
      </c>
      <c r="E3562" s="4">
        <v>160</v>
      </c>
      <c r="F3562" s="4">
        <v>4</v>
      </c>
      <c r="G3562" s="4">
        <v>487</v>
      </c>
      <c r="H3562" s="4">
        <v>224</v>
      </c>
      <c r="I3562" s="4">
        <v>352</v>
      </c>
      <c r="J3562" s="6">
        <v>1973.99</v>
      </c>
      <c r="K3562" s="4">
        <v>0.747</v>
      </c>
      <c r="L3562" s="4" t="s">
        <v>19</v>
      </c>
      <c r="M3562" s="4">
        <f>Inventory[[#This Row],[Daily_Demand]]*Inventory[[#This Row],[Lead_Time_Days]]</f>
        <v>640</v>
      </c>
      <c r="N3562" s="4">
        <f>MAX(0, Inventory[[#This Row],[Demand_Duration_Lead_time]]+Inventory[[#This Row],[Safety_Stock]]-Inventory[[#This Row],[Current_Inventory]])</f>
        <v>377</v>
      </c>
      <c r="O35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62" s="8">
        <f>Inventory[[#This Row],[Current_Inventory]]*Inventory[[#This Row],[Unit_Cost]]</f>
        <v>961333.13</v>
      </c>
      <c r="Q3562" t="str">
        <f>IF(Inventory[[#This Row],[Stockout_Risk_Score]] &gt;= 0.8, "Critical",
   IF(Inventory[[#This Row],[Stockout_Risk_Score]] &gt;= 0.6, "High",
      IF(Inventory[[#This Row],[Stockout_Risk_Score]] &gt;= 0.3, "Medium", "Low")
   )
)</f>
        <v>High</v>
      </c>
      <c r="R3562">
        <f>Inventory[[#This Row],[Lead_Time_Days]]*0.8</f>
        <v>3.2</v>
      </c>
      <c r="S3562">
        <f>MAX(0,Inventory[[#This Row],[Daily_Demand]]*Inventory[[#This Row],[Adj_Lead_Time]]+Inventory[[#This Row],[Safety_Stock]]-Inventory[[#This Row],[Current_Inventory]])</f>
        <v>249</v>
      </c>
    </row>
    <row r="3563" spans="1:19" x14ac:dyDescent="0.25">
      <c r="A3563">
        <v>3562</v>
      </c>
      <c r="B3563" t="s">
        <v>3584</v>
      </c>
      <c r="C3563" s="4" t="s">
        <v>21</v>
      </c>
      <c r="D3563" t="s">
        <v>22</v>
      </c>
      <c r="E3563" s="4">
        <v>27</v>
      </c>
      <c r="F3563" s="4">
        <v>5</v>
      </c>
      <c r="G3563" s="4">
        <v>751</v>
      </c>
      <c r="H3563" s="4">
        <v>53</v>
      </c>
      <c r="I3563" s="4">
        <v>264</v>
      </c>
      <c r="J3563" s="6">
        <v>976.63</v>
      </c>
      <c r="K3563" s="4">
        <v>0.73799999999999999</v>
      </c>
      <c r="L3563" s="4" t="s">
        <v>19</v>
      </c>
      <c r="M3563" s="4">
        <f>Inventory[[#This Row],[Daily_Demand]]*Inventory[[#This Row],[Lead_Time_Days]]</f>
        <v>135</v>
      </c>
      <c r="N3563" s="4">
        <f>MAX(0, Inventory[[#This Row],[Demand_Duration_Lead_time]]+Inventory[[#This Row],[Safety_Stock]]-Inventory[[#This Row],[Current_Inventory]])</f>
        <v>0</v>
      </c>
      <c r="O35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563" s="8">
        <f>Inventory[[#This Row],[Current_Inventory]]*Inventory[[#This Row],[Unit_Cost]]</f>
        <v>733449.13</v>
      </c>
      <c r="Q3563" t="str">
        <f>IF(Inventory[[#This Row],[Stockout_Risk_Score]] &gt;= 0.8, "Critical",
   IF(Inventory[[#This Row],[Stockout_Risk_Score]] &gt;= 0.6, "High",
      IF(Inventory[[#This Row],[Stockout_Risk_Score]] &gt;= 0.3, "Medium", "Low")
   )
)</f>
        <v>High</v>
      </c>
      <c r="R3563">
        <f>Inventory[[#This Row],[Lead_Time_Days]]*0.8</f>
        <v>4</v>
      </c>
      <c r="S3563">
        <f>MAX(0,Inventory[[#This Row],[Daily_Demand]]*Inventory[[#This Row],[Adj_Lead_Time]]+Inventory[[#This Row],[Safety_Stock]]-Inventory[[#This Row],[Current_Inventory]])</f>
        <v>0</v>
      </c>
    </row>
    <row r="3564" spans="1:19" x14ac:dyDescent="0.25">
      <c r="A3564">
        <v>3563</v>
      </c>
      <c r="B3564" t="s">
        <v>3585</v>
      </c>
      <c r="C3564" s="4" t="s">
        <v>13</v>
      </c>
      <c r="D3564" t="s">
        <v>18</v>
      </c>
      <c r="E3564" s="4">
        <v>108</v>
      </c>
      <c r="F3564" s="4">
        <v>10</v>
      </c>
      <c r="G3564" s="4">
        <v>616</v>
      </c>
      <c r="H3564" s="4">
        <v>120</v>
      </c>
      <c r="I3564" s="4">
        <v>77</v>
      </c>
      <c r="J3564" s="6">
        <v>1088.8499999999999</v>
      </c>
      <c r="K3564" s="4">
        <v>0.245</v>
      </c>
      <c r="L3564" s="4" t="s">
        <v>27</v>
      </c>
      <c r="M3564" s="4">
        <f>Inventory[[#This Row],[Daily_Demand]]*Inventory[[#This Row],[Lead_Time_Days]]</f>
        <v>1080</v>
      </c>
      <c r="N3564" s="4">
        <f>MAX(0, Inventory[[#This Row],[Demand_Duration_Lead_time]]+Inventory[[#This Row],[Safety_Stock]]-Inventory[[#This Row],[Current_Inventory]])</f>
        <v>584</v>
      </c>
      <c r="O35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64" s="8">
        <f>Inventory[[#This Row],[Current_Inventory]]*Inventory[[#This Row],[Unit_Cost]]</f>
        <v>670731.6</v>
      </c>
      <c r="Q3564" t="str">
        <f>IF(Inventory[[#This Row],[Stockout_Risk_Score]] &gt;= 0.8, "Critical",
   IF(Inventory[[#This Row],[Stockout_Risk_Score]] &gt;= 0.6, "High",
      IF(Inventory[[#This Row],[Stockout_Risk_Score]] &gt;= 0.3, "Medium", "Low")
   )
)</f>
        <v>Low</v>
      </c>
      <c r="R3564">
        <f>Inventory[[#This Row],[Lead_Time_Days]]*0.8</f>
        <v>8</v>
      </c>
      <c r="S3564">
        <f>MAX(0,Inventory[[#This Row],[Daily_Demand]]*Inventory[[#This Row],[Adj_Lead_Time]]+Inventory[[#This Row],[Safety_Stock]]-Inventory[[#This Row],[Current_Inventory]])</f>
        <v>368</v>
      </c>
    </row>
    <row r="3565" spans="1:19" x14ac:dyDescent="0.25">
      <c r="A3565">
        <v>3564</v>
      </c>
      <c r="B3565" t="s">
        <v>3586</v>
      </c>
      <c r="C3565" s="4" t="s">
        <v>26</v>
      </c>
      <c r="D3565" t="s">
        <v>22</v>
      </c>
      <c r="E3565" s="4">
        <v>139</v>
      </c>
      <c r="F3565" s="4">
        <v>14</v>
      </c>
      <c r="G3565" s="4">
        <v>524</v>
      </c>
      <c r="H3565" s="4">
        <v>98</v>
      </c>
      <c r="I3565" s="4">
        <v>318</v>
      </c>
      <c r="J3565" s="6">
        <v>476.19</v>
      </c>
      <c r="K3565" s="4">
        <v>0.83299999999999996</v>
      </c>
      <c r="L3565" s="4" t="s">
        <v>19</v>
      </c>
      <c r="M3565" s="4">
        <f>Inventory[[#This Row],[Daily_Demand]]*Inventory[[#This Row],[Lead_Time_Days]]</f>
        <v>1946</v>
      </c>
      <c r="N3565" s="4">
        <f>MAX(0, Inventory[[#This Row],[Demand_Duration_Lead_time]]+Inventory[[#This Row],[Safety_Stock]]-Inventory[[#This Row],[Current_Inventory]])</f>
        <v>1520</v>
      </c>
      <c r="O35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65" s="8">
        <f>Inventory[[#This Row],[Current_Inventory]]*Inventory[[#This Row],[Unit_Cost]]</f>
        <v>249523.56</v>
      </c>
      <c r="Q3565" t="str">
        <f>IF(Inventory[[#This Row],[Stockout_Risk_Score]] &gt;= 0.8, "Critical",
   IF(Inventory[[#This Row],[Stockout_Risk_Score]] &gt;= 0.6, "High",
      IF(Inventory[[#This Row],[Stockout_Risk_Score]] &gt;= 0.3, "Medium", "Low")
   )
)</f>
        <v>Critical</v>
      </c>
      <c r="R3565">
        <f>Inventory[[#This Row],[Lead_Time_Days]]*0.8</f>
        <v>11.200000000000001</v>
      </c>
      <c r="S3565">
        <f>MAX(0,Inventory[[#This Row],[Daily_Demand]]*Inventory[[#This Row],[Adj_Lead_Time]]+Inventory[[#This Row],[Safety_Stock]]-Inventory[[#This Row],[Current_Inventory]])</f>
        <v>1130.8000000000002</v>
      </c>
    </row>
    <row r="3566" spans="1:19" x14ac:dyDescent="0.25">
      <c r="A3566">
        <v>3565</v>
      </c>
      <c r="B3566" t="s">
        <v>3587</v>
      </c>
      <c r="C3566" s="4" t="s">
        <v>17</v>
      </c>
      <c r="D3566" t="s">
        <v>22</v>
      </c>
      <c r="E3566" s="4">
        <v>109</v>
      </c>
      <c r="F3566" s="4">
        <v>9</v>
      </c>
      <c r="G3566" s="4">
        <v>102</v>
      </c>
      <c r="H3566" s="4">
        <v>127</v>
      </c>
      <c r="I3566" s="4">
        <v>74</v>
      </c>
      <c r="J3566" s="6">
        <v>1052.57</v>
      </c>
      <c r="K3566" s="4">
        <v>0.61399999999999999</v>
      </c>
      <c r="L3566" s="4" t="s">
        <v>15</v>
      </c>
      <c r="M3566" s="4">
        <f>Inventory[[#This Row],[Daily_Demand]]*Inventory[[#This Row],[Lead_Time_Days]]</f>
        <v>981</v>
      </c>
      <c r="N3566" s="4">
        <f>MAX(0, Inventory[[#This Row],[Demand_Duration_Lead_time]]+Inventory[[#This Row],[Safety_Stock]]-Inventory[[#This Row],[Current_Inventory]])</f>
        <v>1006</v>
      </c>
      <c r="O35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66" s="8">
        <f>Inventory[[#This Row],[Current_Inventory]]*Inventory[[#This Row],[Unit_Cost]]</f>
        <v>107362.14</v>
      </c>
      <c r="Q3566" t="str">
        <f>IF(Inventory[[#This Row],[Stockout_Risk_Score]] &gt;= 0.8, "Critical",
   IF(Inventory[[#This Row],[Stockout_Risk_Score]] &gt;= 0.6, "High",
      IF(Inventory[[#This Row],[Stockout_Risk_Score]] &gt;= 0.3, "Medium", "Low")
   )
)</f>
        <v>High</v>
      </c>
      <c r="R3566">
        <f>Inventory[[#This Row],[Lead_Time_Days]]*0.8</f>
        <v>7.2</v>
      </c>
      <c r="S3566">
        <f>MAX(0,Inventory[[#This Row],[Daily_Demand]]*Inventory[[#This Row],[Adj_Lead_Time]]+Inventory[[#This Row],[Safety_Stock]]-Inventory[[#This Row],[Current_Inventory]])</f>
        <v>809.80000000000007</v>
      </c>
    </row>
    <row r="3567" spans="1:19" x14ac:dyDescent="0.25">
      <c r="A3567">
        <v>3566</v>
      </c>
      <c r="B3567" t="s">
        <v>3588</v>
      </c>
      <c r="C3567" s="4" t="s">
        <v>13</v>
      </c>
      <c r="D3567" t="s">
        <v>18</v>
      </c>
      <c r="E3567" s="4">
        <v>146</v>
      </c>
      <c r="F3567" s="4">
        <v>13</v>
      </c>
      <c r="G3567" s="4">
        <v>338</v>
      </c>
      <c r="H3567" s="4">
        <v>248</v>
      </c>
      <c r="I3567" s="4">
        <v>56</v>
      </c>
      <c r="J3567" s="6">
        <v>547.92999999999995</v>
      </c>
      <c r="K3567" s="4">
        <v>0.23599999999999999</v>
      </c>
      <c r="L3567" s="4" t="s">
        <v>27</v>
      </c>
      <c r="M3567" s="4">
        <f>Inventory[[#This Row],[Daily_Demand]]*Inventory[[#This Row],[Lead_Time_Days]]</f>
        <v>1898</v>
      </c>
      <c r="N3567" s="4">
        <f>MAX(0, Inventory[[#This Row],[Demand_Duration_Lead_time]]+Inventory[[#This Row],[Safety_Stock]]-Inventory[[#This Row],[Current_Inventory]])</f>
        <v>1808</v>
      </c>
      <c r="O35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67" s="8">
        <f>Inventory[[#This Row],[Current_Inventory]]*Inventory[[#This Row],[Unit_Cost]]</f>
        <v>185200.34</v>
      </c>
      <c r="Q3567" t="str">
        <f>IF(Inventory[[#This Row],[Stockout_Risk_Score]] &gt;= 0.8, "Critical",
   IF(Inventory[[#This Row],[Stockout_Risk_Score]] &gt;= 0.6, "High",
      IF(Inventory[[#This Row],[Stockout_Risk_Score]] &gt;= 0.3, "Medium", "Low")
   )
)</f>
        <v>Low</v>
      </c>
      <c r="R3567">
        <f>Inventory[[#This Row],[Lead_Time_Days]]*0.8</f>
        <v>10.4</v>
      </c>
      <c r="S3567">
        <f>MAX(0,Inventory[[#This Row],[Daily_Demand]]*Inventory[[#This Row],[Adj_Lead_Time]]+Inventory[[#This Row],[Safety_Stock]]-Inventory[[#This Row],[Current_Inventory]])</f>
        <v>1428.4</v>
      </c>
    </row>
    <row r="3568" spans="1:19" x14ac:dyDescent="0.25">
      <c r="A3568">
        <v>3567</v>
      </c>
      <c r="B3568" t="s">
        <v>3589</v>
      </c>
      <c r="C3568" s="4" t="s">
        <v>41</v>
      </c>
      <c r="D3568" t="s">
        <v>22</v>
      </c>
      <c r="E3568" s="4">
        <v>50</v>
      </c>
      <c r="F3568" s="4">
        <v>13</v>
      </c>
      <c r="G3568" s="4">
        <v>86</v>
      </c>
      <c r="H3568" s="4">
        <v>81</v>
      </c>
      <c r="I3568" s="4">
        <v>243</v>
      </c>
      <c r="J3568" s="6">
        <v>444.56</v>
      </c>
      <c r="K3568" s="4">
        <v>0.65200000000000002</v>
      </c>
      <c r="L3568" s="4" t="s">
        <v>19</v>
      </c>
      <c r="M3568" s="4">
        <f>Inventory[[#This Row],[Daily_Demand]]*Inventory[[#This Row],[Lead_Time_Days]]</f>
        <v>650</v>
      </c>
      <c r="N3568" s="4">
        <f>MAX(0, Inventory[[#This Row],[Demand_Duration_Lead_time]]+Inventory[[#This Row],[Safety_Stock]]-Inventory[[#This Row],[Current_Inventory]])</f>
        <v>645</v>
      </c>
      <c r="O35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68" s="8">
        <f>Inventory[[#This Row],[Current_Inventory]]*Inventory[[#This Row],[Unit_Cost]]</f>
        <v>38232.160000000003</v>
      </c>
      <c r="Q3568" t="str">
        <f>IF(Inventory[[#This Row],[Stockout_Risk_Score]] &gt;= 0.8, "Critical",
   IF(Inventory[[#This Row],[Stockout_Risk_Score]] &gt;= 0.6, "High",
      IF(Inventory[[#This Row],[Stockout_Risk_Score]] &gt;= 0.3, "Medium", "Low")
   )
)</f>
        <v>High</v>
      </c>
      <c r="R3568">
        <f>Inventory[[#This Row],[Lead_Time_Days]]*0.8</f>
        <v>10.4</v>
      </c>
      <c r="S3568">
        <f>MAX(0,Inventory[[#This Row],[Daily_Demand]]*Inventory[[#This Row],[Adj_Lead_Time]]+Inventory[[#This Row],[Safety_Stock]]-Inventory[[#This Row],[Current_Inventory]])</f>
        <v>515</v>
      </c>
    </row>
    <row r="3569" spans="1:19" x14ac:dyDescent="0.25">
      <c r="A3569">
        <v>3568</v>
      </c>
      <c r="B3569" t="s">
        <v>3590</v>
      </c>
      <c r="C3569" s="4" t="s">
        <v>17</v>
      </c>
      <c r="D3569" t="s">
        <v>18</v>
      </c>
      <c r="E3569" s="4">
        <v>147</v>
      </c>
      <c r="F3569" s="4">
        <v>2</v>
      </c>
      <c r="G3569" s="4">
        <v>433</v>
      </c>
      <c r="H3569" s="4">
        <v>172</v>
      </c>
      <c r="I3569" s="4">
        <v>129</v>
      </c>
      <c r="J3569" s="6">
        <v>587.66</v>
      </c>
      <c r="K3569" s="4">
        <v>0.23400000000000001</v>
      </c>
      <c r="L3569" s="4" t="s">
        <v>19</v>
      </c>
      <c r="M3569" s="4">
        <f>Inventory[[#This Row],[Daily_Demand]]*Inventory[[#This Row],[Lead_Time_Days]]</f>
        <v>294</v>
      </c>
      <c r="N3569" s="4">
        <f>MAX(0, Inventory[[#This Row],[Demand_Duration_Lead_time]]+Inventory[[#This Row],[Safety_Stock]]-Inventory[[#This Row],[Current_Inventory]])</f>
        <v>33</v>
      </c>
      <c r="O35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69" s="8">
        <f>Inventory[[#This Row],[Current_Inventory]]*Inventory[[#This Row],[Unit_Cost]]</f>
        <v>254456.78</v>
      </c>
      <c r="Q3569" t="str">
        <f>IF(Inventory[[#This Row],[Stockout_Risk_Score]] &gt;= 0.8, "Critical",
   IF(Inventory[[#This Row],[Stockout_Risk_Score]] &gt;= 0.6, "High",
      IF(Inventory[[#This Row],[Stockout_Risk_Score]] &gt;= 0.3, "Medium", "Low")
   )
)</f>
        <v>Low</v>
      </c>
      <c r="R3569">
        <f>Inventory[[#This Row],[Lead_Time_Days]]*0.8</f>
        <v>1.6</v>
      </c>
      <c r="S3569">
        <f>MAX(0,Inventory[[#This Row],[Daily_Demand]]*Inventory[[#This Row],[Adj_Lead_Time]]+Inventory[[#This Row],[Safety_Stock]]-Inventory[[#This Row],[Current_Inventory]])</f>
        <v>0</v>
      </c>
    </row>
    <row r="3570" spans="1:19" x14ac:dyDescent="0.25">
      <c r="A3570">
        <v>3569</v>
      </c>
      <c r="B3570" t="s">
        <v>3591</v>
      </c>
      <c r="C3570" s="4" t="s">
        <v>26</v>
      </c>
      <c r="D3570" t="s">
        <v>14</v>
      </c>
      <c r="E3570" s="4">
        <v>199</v>
      </c>
      <c r="F3570" s="4">
        <v>4</v>
      </c>
      <c r="G3570" s="4">
        <v>472</v>
      </c>
      <c r="H3570" s="4">
        <v>260</v>
      </c>
      <c r="I3570" s="4">
        <v>371</v>
      </c>
      <c r="J3570" s="6">
        <v>55.38</v>
      </c>
      <c r="K3570" s="4">
        <v>0.26500000000000001</v>
      </c>
      <c r="L3570" s="4" t="s">
        <v>15</v>
      </c>
      <c r="M3570" s="4">
        <f>Inventory[[#This Row],[Daily_Demand]]*Inventory[[#This Row],[Lead_Time_Days]]</f>
        <v>796</v>
      </c>
      <c r="N3570" s="4">
        <f>MAX(0, Inventory[[#This Row],[Demand_Duration_Lead_time]]+Inventory[[#This Row],[Safety_Stock]]-Inventory[[#This Row],[Current_Inventory]])</f>
        <v>584</v>
      </c>
      <c r="O35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70" s="8">
        <f>Inventory[[#This Row],[Current_Inventory]]*Inventory[[#This Row],[Unit_Cost]]</f>
        <v>26139.360000000001</v>
      </c>
      <c r="Q3570" t="str">
        <f>IF(Inventory[[#This Row],[Stockout_Risk_Score]] &gt;= 0.8, "Critical",
   IF(Inventory[[#This Row],[Stockout_Risk_Score]] &gt;= 0.6, "High",
      IF(Inventory[[#This Row],[Stockout_Risk_Score]] &gt;= 0.3, "Medium", "Low")
   )
)</f>
        <v>Low</v>
      </c>
      <c r="R3570">
        <f>Inventory[[#This Row],[Lead_Time_Days]]*0.8</f>
        <v>3.2</v>
      </c>
      <c r="S3570">
        <f>MAX(0,Inventory[[#This Row],[Daily_Demand]]*Inventory[[#This Row],[Adj_Lead_Time]]+Inventory[[#This Row],[Safety_Stock]]-Inventory[[#This Row],[Current_Inventory]])</f>
        <v>424.80000000000007</v>
      </c>
    </row>
    <row r="3571" spans="1:19" x14ac:dyDescent="0.25">
      <c r="A3571">
        <v>3570</v>
      </c>
      <c r="B3571" t="s">
        <v>3592</v>
      </c>
      <c r="C3571" s="4" t="s">
        <v>13</v>
      </c>
      <c r="D3571" t="s">
        <v>14</v>
      </c>
      <c r="E3571" s="4">
        <v>19</v>
      </c>
      <c r="F3571" s="4">
        <v>13</v>
      </c>
      <c r="G3571" s="4">
        <v>765</v>
      </c>
      <c r="H3571" s="4">
        <v>204</v>
      </c>
      <c r="I3571" s="4">
        <v>85</v>
      </c>
      <c r="J3571" s="6">
        <v>1161.79</v>
      </c>
      <c r="K3571" s="4">
        <v>0.84799999999999998</v>
      </c>
      <c r="L3571" s="4" t="s">
        <v>27</v>
      </c>
      <c r="M3571" s="4">
        <f>Inventory[[#This Row],[Daily_Demand]]*Inventory[[#This Row],[Lead_Time_Days]]</f>
        <v>247</v>
      </c>
      <c r="N3571" s="4">
        <f>MAX(0, Inventory[[#This Row],[Demand_Duration_Lead_time]]+Inventory[[#This Row],[Safety_Stock]]-Inventory[[#This Row],[Current_Inventory]])</f>
        <v>0</v>
      </c>
      <c r="O35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71" s="8">
        <f>Inventory[[#This Row],[Current_Inventory]]*Inventory[[#This Row],[Unit_Cost]]</f>
        <v>888769.35</v>
      </c>
      <c r="Q3571" t="str">
        <f>IF(Inventory[[#This Row],[Stockout_Risk_Score]] &gt;= 0.8, "Critical",
   IF(Inventory[[#This Row],[Stockout_Risk_Score]] &gt;= 0.6, "High",
      IF(Inventory[[#This Row],[Stockout_Risk_Score]] &gt;= 0.3, "Medium", "Low")
   )
)</f>
        <v>Critical</v>
      </c>
      <c r="R3571">
        <f>Inventory[[#This Row],[Lead_Time_Days]]*0.8</f>
        <v>10.4</v>
      </c>
      <c r="S3571">
        <f>MAX(0,Inventory[[#This Row],[Daily_Demand]]*Inventory[[#This Row],[Adj_Lead_Time]]+Inventory[[#This Row],[Safety_Stock]]-Inventory[[#This Row],[Current_Inventory]])</f>
        <v>0</v>
      </c>
    </row>
    <row r="3572" spans="1:19" x14ac:dyDescent="0.25">
      <c r="A3572">
        <v>3571</v>
      </c>
      <c r="B3572" t="s">
        <v>3593</v>
      </c>
      <c r="C3572" s="4" t="s">
        <v>17</v>
      </c>
      <c r="D3572" t="s">
        <v>18</v>
      </c>
      <c r="E3572" s="4">
        <v>55</v>
      </c>
      <c r="F3572" s="4">
        <v>11</v>
      </c>
      <c r="G3572" s="4">
        <v>217</v>
      </c>
      <c r="H3572" s="4">
        <v>69</v>
      </c>
      <c r="I3572" s="4">
        <v>307</v>
      </c>
      <c r="J3572" s="6">
        <v>805.59</v>
      </c>
      <c r="K3572" s="4">
        <v>0.92900000000000005</v>
      </c>
      <c r="L3572" s="4" t="s">
        <v>15</v>
      </c>
      <c r="M3572" s="4">
        <f>Inventory[[#This Row],[Daily_Demand]]*Inventory[[#This Row],[Lead_Time_Days]]</f>
        <v>605</v>
      </c>
      <c r="N3572" s="4">
        <f>MAX(0, Inventory[[#This Row],[Demand_Duration_Lead_time]]+Inventory[[#This Row],[Safety_Stock]]-Inventory[[#This Row],[Current_Inventory]])</f>
        <v>457</v>
      </c>
      <c r="O35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72" s="8">
        <f>Inventory[[#This Row],[Current_Inventory]]*Inventory[[#This Row],[Unit_Cost]]</f>
        <v>174813.03</v>
      </c>
      <c r="Q3572" t="str">
        <f>IF(Inventory[[#This Row],[Stockout_Risk_Score]] &gt;= 0.8, "Critical",
   IF(Inventory[[#This Row],[Stockout_Risk_Score]] &gt;= 0.6, "High",
      IF(Inventory[[#This Row],[Stockout_Risk_Score]] &gt;= 0.3, "Medium", "Low")
   )
)</f>
        <v>Critical</v>
      </c>
      <c r="R3572">
        <f>Inventory[[#This Row],[Lead_Time_Days]]*0.8</f>
        <v>8.8000000000000007</v>
      </c>
      <c r="S3572">
        <f>MAX(0,Inventory[[#This Row],[Daily_Demand]]*Inventory[[#This Row],[Adj_Lead_Time]]+Inventory[[#This Row],[Safety_Stock]]-Inventory[[#This Row],[Current_Inventory]])</f>
        <v>336</v>
      </c>
    </row>
    <row r="3573" spans="1:19" x14ac:dyDescent="0.25">
      <c r="A3573">
        <v>3572</v>
      </c>
      <c r="B3573" t="s">
        <v>3594</v>
      </c>
      <c r="C3573" s="4" t="s">
        <v>13</v>
      </c>
      <c r="D3573" t="s">
        <v>18</v>
      </c>
      <c r="E3573" s="4">
        <v>114</v>
      </c>
      <c r="F3573" s="4">
        <v>3</v>
      </c>
      <c r="G3573" s="4">
        <v>278</v>
      </c>
      <c r="H3573" s="4">
        <v>107</v>
      </c>
      <c r="I3573" s="4">
        <v>162</v>
      </c>
      <c r="J3573" s="6">
        <v>1802.44</v>
      </c>
      <c r="K3573" s="4">
        <v>0.25700000000000001</v>
      </c>
      <c r="L3573" s="4" t="s">
        <v>15</v>
      </c>
      <c r="M3573" s="4">
        <f>Inventory[[#This Row],[Daily_Demand]]*Inventory[[#This Row],[Lead_Time_Days]]</f>
        <v>342</v>
      </c>
      <c r="N3573" s="4">
        <f>MAX(0, Inventory[[#This Row],[Demand_Duration_Lead_time]]+Inventory[[#This Row],[Safety_Stock]]-Inventory[[#This Row],[Current_Inventory]])</f>
        <v>171</v>
      </c>
      <c r="O35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73" s="8">
        <f>Inventory[[#This Row],[Current_Inventory]]*Inventory[[#This Row],[Unit_Cost]]</f>
        <v>501078.32</v>
      </c>
      <c r="Q3573" t="str">
        <f>IF(Inventory[[#This Row],[Stockout_Risk_Score]] &gt;= 0.8, "Critical",
   IF(Inventory[[#This Row],[Stockout_Risk_Score]] &gt;= 0.6, "High",
      IF(Inventory[[#This Row],[Stockout_Risk_Score]] &gt;= 0.3, "Medium", "Low")
   )
)</f>
        <v>Low</v>
      </c>
      <c r="R3573">
        <f>Inventory[[#This Row],[Lead_Time_Days]]*0.8</f>
        <v>2.4000000000000004</v>
      </c>
      <c r="S3573">
        <f>MAX(0,Inventory[[#This Row],[Daily_Demand]]*Inventory[[#This Row],[Adj_Lead_Time]]+Inventory[[#This Row],[Safety_Stock]]-Inventory[[#This Row],[Current_Inventory]])</f>
        <v>102.60000000000002</v>
      </c>
    </row>
    <row r="3574" spans="1:19" x14ac:dyDescent="0.25">
      <c r="A3574">
        <v>3573</v>
      </c>
      <c r="B3574" t="s">
        <v>3595</v>
      </c>
      <c r="C3574" s="4" t="s">
        <v>13</v>
      </c>
      <c r="D3574" t="s">
        <v>18</v>
      </c>
      <c r="E3574" s="4">
        <v>12</v>
      </c>
      <c r="F3574" s="4">
        <v>3</v>
      </c>
      <c r="G3574" s="4">
        <v>708</v>
      </c>
      <c r="H3574" s="4">
        <v>82</v>
      </c>
      <c r="I3574" s="4">
        <v>343</v>
      </c>
      <c r="J3574" s="6">
        <v>129.38</v>
      </c>
      <c r="K3574" s="4">
        <v>0.92800000000000005</v>
      </c>
      <c r="L3574" s="4" t="s">
        <v>27</v>
      </c>
      <c r="M3574" s="4">
        <f>Inventory[[#This Row],[Daily_Demand]]*Inventory[[#This Row],[Lead_Time_Days]]</f>
        <v>36</v>
      </c>
      <c r="N3574" s="4">
        <f>MAX(0, Inventory[[#This Row],[Demand_Duration_Lead_time]]+Inventory[[#This Row],[Safety_Stock]]-Inventory[[#This Row],[Current_Inventory]])</f>
        <v>0</v>
      </c>
      <c r="O35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574" s="8">
        <f>Inventory[[#This Row],[Current_Inventory]]*Inventory[[#This Row],[Unit_Cost]]</f>
        <v>91601.04</v>
      </c>
      <c r="Q3574" t="str">
        <f>IF(Inventory[[#This Row],[Stockout_Risk_Score]] &gt;= 0.8, "Critical",
   IF(Inventory[[#This Row],[Stockout_Risk_Score]] &gt;= 0.6, "High",
      IF(Inventory[[#This Row],[Stockout_Risk_Score]] &gt;= 0.3, "Medium", "Low")
   )
)</f>
        <v>Critical</v>
      </c>
      <c r="R3574">
        <f>Inventory[[#This Row],[Lead_Time_Days]]*0.8</f>
        <v>2.4000000000000004</v>
      </c>
      <c r="S3574">
        <f>MAX(0,Inventory[[#This Row],[Daily_Demand]]*Inventory[[#This Row],[Adj_Lead_Time]]+Inventory[[#This Row],[Safety_Stock]]-Inventory[[#This Row],[Current_Inventory]])</f>
        <v>0</v>
      </c>
    </row>
    <row r="3575" spans="1:19" x14ac:dyDescent="0.25">
      <c r="A3575">
        <v>3574</v>
      </c>
      <c r="B3575" t="s">
        <v>3596</v>
      </c>
      <c r="C3575" s="4" t="s">
        <v>26</v>
      </c>
      <c r="D3575" t="s">
        <v>18</v>
      </c>
      <c r="E3575" s="4">
        <v>73</v>
      </c>
      <c r="F3575" s="4">
        <v>14</v>
      </c>
      <c r="G3575" s="4">
        <v>317</v>
      </c>
      <c r="H3575" s="4">
        <v>231</v>
      </c>
      <c r="I3575" s="4">
        <v>251</v>
      </c>
      <c r="J3575" s="6">
        <v>134.24</v>
      </c>
      <c r="K3575" s="4">
        <v>0.23899999999999999</v>
      </c>
      <c r="L3575" s="4" t="s">
        <v>15</v>
      </c>
      <c r="M3575" s="4">
        <f>Inventory[[#This Row],[Daily_Demand]]*Inventory[[#This Row],[Lead_Time_Days]]</f>
        <v>1022</v>
      </c>
      <c r="N3575" s="4">
        <f>MAX(0, Inventory[[#This Row],[Demand_Duration_Lead_time]]+Inventory[[#This Row],[Safety_Stock]]-Inventory[[#This Row],[Current_Inventory]])</f>
        <v>936</v>
      </c>
      <c r="O35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75" s="8">
        <f>Inventory[[#This Row],[Current_Inventory]]*Inventory[[#This Row],[Unit_Cost]]</f>
        <v>42554.080000000002</v>
      </c>
      <c r="Q3575" t="str">
        <f>IF(Inventory[[#This Row],[Stockout_Risk_Score]] &gt;= 0.8, "Critical",
   IF(Inventory[[#This Row],[Stockout_Risk_Score]] &gt;= 0.6, "High",
      IF(Inventory[[#This Row],[Stockout_Risk_Score]] &gt;= 0.3, "Medium", "Low")
   )
)</f>
        <v>Low</v>
      </c>
      <c r="R3575">
        <f>Inventory[[#This Row],[Lead_Time_Days]]*0.8</f>
        <v>11.200000000000001</v>
      </c>
      <c r="S3575">
        <f>MAX(0,Inventory[[#This Row],[Daily_Demand]]*Inventory[[#This Row],[Adj_Lead_Time]]+Inventory[[#This Row],[Safety_Stock]]-Inventory[[#This Row],[Current_Inventory]])</f>
        <v>731.59999999999991</v>
      </c>
    </row>
    <row r="3576" spans="1:19" x14ac:dyDescent="0.25">
      <c r="A3576">
        <v>3575</v>
      </c>
      <c r="B3576" t="s">
        <v>3597</v>
      </c>
      <c r="C3576" s="4" t="s">
        <v>21</v>
      </c>
      <c r="D3576" t="s">
        <v>14</v>
      </c>
      <c r="E3576" s="4">
        <v>194</v>
      </c>
      <c r="F3576" s="4">
        <v>14</v>
      </c>
      <c r="G3576" s="4">
        <v>299</v>
      </c>
      <c r="H3576" s="4">
        <v>128</v>
      </c>
      <c r="I3576" s="4">
        <v>63</v>
      </c>
      <c r="J3576" s="6">
        <v>1777.45</v>
      </c>
      <c r="K3576" s="4">
        <v>0.11700000000000001</v>
      </c>
      <c r="L3576" s="4" t="s">
        <v>27</v>
      </c>
      <c r="M3576" s="4">
        <f>Inventory[[#This Row],[Daily_Demand]]*Inventory[[#This Row],[Lead_Time_Days]]</f>
        <v>2716</v>
      </c>
      <c r="N3576" s="4">
        <f>MAX(0, Inventory[[#This Row],[Demand_Duration_Lead_time]]+Inventory[[#This Row],[Safety_Stock]]-Inventory[[#This Row],[Current_Inventory]])</f>
        <v>2545</v>
      </c>
      <c r="O35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76" s="8">
        <f>Inventory[[#This Row],[Current_Inventory]]*Inventory[[#This Row],[Unit_Cost]]</f>
        <v>531457.55000000005</v>
      </c>
      <c r="Q3576" t="str">
        <f>IF(Inventory[[#This Row],[Stockout_Risk_Score]] &gt;= 0.8, "Critical",
   IF(Inventory[[#This Row],[Stockout_Risk_Score]] &gt;= 0.6, "High",
      IF(Inventory[[#This Row],[Stockout_Risk_Score]] &gt;= 0.3, "Medium", "Low")
   )
)</f>
        <v>Low</v>
      </c>
      <c r="R3576">
        <f>Inventory[[#This Row],[Lead_Time_Days]]*0.8</f>
        <v>11.200000000000001</v>
      </c>
      <c r="S3576">
        <f>MAX(0,Inventory[[#This Row],[Daily_Demand]]*Inventory[[#This Row],[Adj_Lead_Time]]+Inventory[[#This Row],[Safety_Stock]]-Inventory[[#This Row],[Current_Inventory]])</f>
        <v>2001.8000000000002</v>
      </c>
    </row>
    <row r="3577" spans="1:19" x14ac:dyDescent="0.25">
      <c r="A3577">
        <v>3576</v>
      </c>
      <c r="B3577" t="s">
        <v>3598</v>
      </c>
      <c r="C3577" s="4" t="s">
        <v>17</v>
      </c>
      <c r="D3577" t="s">
        <v>22</v>
      </c>
      <c r="E3577" s="4">
        <v>183</v>
      </c>
      <c r="F3577" s="4">
        <v>9</v>
      </c>
      <c r="G3577" s="4">
        <v>319</v>
      </c>
      <c r="H3577" s="4">
        <v>191</v>
      </c>
      <c r="I3577" s="4">
        <v>204</v>
      </c>
      <c r="J3577" s="6">
        <v>296.95999999999998</v>
      </c>
      <c r="K3577" s="4">
        <v>5.8000000000000003E-2</v>
      </c>
      <c r="L3577" s="4" t="s">
        <v>15</v>
      </c>
      <c r="M3577" s="4">
        <f>Inventory[[#This Row],[Daily_Demand]]*Inventory[[#This Row],[Lead_Time_Days]]</f>
        <v>1647</v>
      </c>
      <c r="N3577" s="4">
        <f>MAX(0, Inventory[[#This Row],[Demand_Duration_Lead_time]]+Inventory[[#This Row],[Safety_Stock]]-Inventory[[#This Row],[Current_Inventory]])</f>
        <v>1519</v>
      </c>
      <c r="O35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77" s="8">
        <f>Inventory[[#This Row],[Current_Inventory]]*Inventory[[#This Row],[Unit_Cost]]</f>
        <v>94730.239999999991</v>
      </c>
      <c r="Q3577" t="str">
        <f>IF(Inventory[[#This Row],[Stockout_Risk_Score]] &gt;= 0.8, "Critical",
   IF(Inventory[[#This Row],[Stockout_Risk_Score]] &gt;= 0.6, "High",
      IF(Inventory[[#This Row],[Stockout_Risk_Score]] &gt;= 0.3, "Medium", "Low")
   )
)</f>
        <v>Low</v>
      </c>
      <c r="R3577">
        <f>Inventory[[#This Row],[Lead_Time_Days]]*0.8</f>
        <v>7.2</v>
      </c>
      <c r="S3577">
        <f>MAX(0,Inventory[[#This Row],[Daily_Demand]]*Inventory[[#This Row],[Adj_Lead_Time]]+Inventory[[#This Row],[Safety_Stock]]-Inventory[[#This Row],[Current_Inventory]])</f>
        <v>1189.6000000000001</v>
      </c>
    </row>
    <row r="3578" spans="1:19" x14ac:dyDescent="0.25">
      <c r="A3578">
        <v>3577</v>
      </c>
      <c r="B3578" t="s">
        <v>3599</v>
      </c>
      <c r="C3578" s="4" t="s">
        <v>26</v>
      </c>
      <c r="D3578" t="s">
        <v>22</v>
      </c>
      <c r="E3578" s="4">
        <v>67</v>
      </c>
      <c r="F3578" s="4">
        <v>7</v>
      </c>
      <c r="G3578" s="4">
        <v>148</v>
      </c>
      <c r="H3578" s="4">
        <v>227</v>
      </c>
      <c r="I3578" s="4">
        <v>134</v>
      </c>
      <c r="J3578" s="6">
        <v>54.21</v>
      </c>
      <c r="K3578" s="4">
        <v>0.24199999999999999</v>
      </c>
      <c r="L3578" s="4" t="s">
        <v>27</v>
      </c>
      <c r="M3578" s="4">
        <f>Inventory[[#This Row],[Daily_Demand]]*Inventory[[#This Row],[Lead_Time_Days]]</f>
        <v>469</v>
      </c>
      <c r="N3578" s="4">
        <f>MAX(0, Inventory[[#This Row],[Demand_Duration_Lead_time]]+Inventory[[#This Row],[Safety_Stock]]-Inventory[[#This Row],[Current_Inventory]])</f>
        <v>548</v>
      </c>
      <c r="O35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78" s="8">
        <f>Inventory[[#This Row],[Current_Inventory]]*Inventory[[#This Row],[Unit_Cost]]</f>
        <v>8023.08</v>
      </c>
      <c r="Q3578" t="str">
        <f>IF(Inventory[[#This Row],[Stockout_Risk_Score]] &gt;= 0.8, "Critical",
   IF(Inventory[[#This Row],[Stockout_Risk_Score]] &gt;= 0.6, "High",
      IF(Inventory[[#This Row],[Stockout_Risk_Score]] &gt;= 0.3, "Medium", "Low")
   )
)</f>
        <v>Low</v>
      </c>
      <c r="R3578">
        <f>Inventory[[#This Row],[Lead_Time_Days]]*0.8</f>
        <v>5.6000000000000005</v>
      </c>
      <c r="S3578">
        <f>MAX(0,Inventory[[#This Row],[Daily_Demand]]*Inventory[[#This Row],[Adj_Lead_Time]]+Inventory[[#This Row],[Safety_Stock]]-Inventory[[#This Row],[Current_Inventory]])</f>
        <v>454.20000000000005</v>
      </c>
    </row>
    <row r="3579" spans="1:19" x14ac:dyDescent="0.25">
      <c r="A3579">
        <v>3578</v>
      </c>
      <c r="B3579" t="s">
        <v>3600</v>
      </c>
      <c r="C3579" s="4" t="s">
        <v>13</v>
      </c>
      <c r="D3579" t="s">
        <v>14</v>
      </c>
      <c r="E3579" s="4">
        <v>72</v>
      </c>
      <c r="F3579" s="4">
        <v>13</v>
      </c>
      <c r="G3579" s="4">
        <v>517</v>
      </c>
      <c r="H3579" s="4">
        <v>265</v>
      </c>
      <c r="I3579" s="4">
        <v>189</v>
      </c>
      <c r="J3579" s="6">
        <v>398.88</v>
      </c>
      <c r="K3579" s="4">
        <v>0.38500000000000001</v>
      </c>
      <c r="L3579" s="4" t="s">
        <v>19</v>
      </c>
      <c r="M3579" s="4">
        <f>Inventory[[#This Row],[Daily_Demand]]*Inventory[[#This Row],[Lead_Time_Days]]</f>
        <v>936</v>
      </c>
      <c r="N3579" s="4">
        <f>MAX(0, Inventory[[#This Row],[Demand_Duration_Lead_time]]+Inventory[[#This Row],[Safety_Stock]]-Inventory[[#This Row],[Current_Inventory]])</f>
        <v>684</v>
      </c>
      <c r="O35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79" s="8">
        <f>Inventory[[#This Row],[Current_Inventory]]*Inventory[[#This Row],[Unit_Cost]]</f>
        <v>206220.96</v>
      </c>
      <c r="Q3579" t="str">
        <f>IF(Inventory[[#This Row],[Stockout_Risk_Score]] &gt;= 0.8, "Critical",
   IF(Inventory[[#This Row],[Stockout_Risk_Score]] &gt;= 0.6, "High",
      IF(Inventory[[#This Row],[Stockout_Risk_Score]] &gt;= 0.3, "Medium", "Low")
   )
)</f>
        <v>Medium</v>
      </c>
      <c r="R3579">
        <f>Inventory[[#This Row],[Lead_Time_Days]]*0.8</f>
        <v>10.4</v>
      </c>
      <c r="S3579">
        <f>MAX(0,Inventory[[#This Row],[Daily_Demand]]*Inventory[[#This Row],[Adj_Lead_Time]]+Inventory[[#This Row],[Safety_Stock]]-Inventory[[#This Row],[Current_Inventory]])</f>
        <v>496.80000000000007</v>
      </c>
    </row>
    <row r="3580" spans="1:19" x14ac:dyDescent="0.25">
      <c r="A3580">
        <v>3579</v>
      </c>
      <c r="B3580" t="s">
        <v>3601</v>
      </c>
      <c r="C3580" s="4" t="s">
        <v>26</v>
      </c>
      <c r="D3580" t="s">
        <v>22</v>
      </c>
      <c r="E3580" s="4">
        <v>148</v>
      </c>
      <c r="F3580" s="4">
        <v>13</v>
      </c>
      <c r="G3580" s="4">
        <v>457</v>
      </c>
      <c r="H3580" s="4">
        <v>97</v>
      </c>
      <c r="I3580" s="4">
        <v>146</v>
      </c>
      <c r="J3580" s="6">
        <v>1656.56</v>
      </c>
      <c r="K3580" s="4">
        <v>0.92800000000000005</v>
      </c>
      <c r="L3580" s="4" t="s">
        <v>27</v>
      </c>
      <c r="M3580" s="4">
        <f>Inventory[[#This Row],[Daily_Demand]]*Inventory[[#This Row],[Lead_Time_Days]]</f>
        <v>1924</v>
      </c>
      <c r="N3580" s="4">
        <f>MAX(0, Inventory[[#This Row],[Demand_Duration_Lead_time]]+Inventory[[#This Row],[Safety_Stock]]-Inventory[[#This Row],[Current_Inventory]])</f>
        <v>1564</v>
      </c>
      <c r="O35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80" s="8">
        <f>Inventory[[#This Row],[Current_Inventory]]*Inventory[[#This Row],[Unit_Cost]]</f>
        <v>757047.91999999993</v>
      </c>
      <c r="Q3580" t="str">
        <f>IF(Inventory[[#This Row],[Stockout_Risk_Score]] &gt;= 0.8, "Critical",
   IF(Inventory[[#This Row],[Stockout_Risk_Score]] &gt;= 0.6, "High",
      IF(Inventory[[#This Row],[Stockout_Risk_Score]] &gt;= 0.3, "Medium", "Low")
   )
)</f>
        <v>Critical</v>
      </c>
      <c r="R3580">
        <f>Inventory[[#This Row],[Lead_Time_Days]]*0.8</f>
        <v>10.4</v>
      </c>
      <c r="S3580">
        <f>MAX(0,Inventory[[#This Row],[Daily_Demand]]*Inventory[[#This Row],[Adj_Lead_Time]]+Inventory[[#This Row],[Safety_Stock]]-Inventory[[#This Row],[Current_Inventory]])</f>
        <v>1179.2</v>
      </c>
    </row>
    <row r="3581" spans="1:19" x14ac:dyDescent="0.25">
      <c r="A3581">
        <v>3580</v>
      </c>
      <c r="B3581" t="s">
        <v>3602</v>
      </c>
      <c r="C3581" s="4" t="s">
        <v>21</v>
      </c>
      <c r="D3581" t="s">
        <v>14</v>
      </c>
      <c r="E3581" s="4">
        <v>156</v>
      </c>
      <c r="F3581" s="4">
        <v>13</v>
      </c>
      <c r="G3581" s="4">
        <v>711</v>
      </c>
      <c r="H3581" s="4">
        <v>284</v>
      </c>
      <c r="I3581" s="4">
        <v>234</v>
      </c>
      <c r="J3581" s="6">
        <v>1615.29</v>
      </c>
      <c r="K3581" s="4">
        <v>0.24199999999999999</v>
      </c>
      <c r="L3581" s="4" t="s">
        <v>15</v>
      </c>
      <c r="M3581" s="4">
        <f>Inventory[[#This Row],[Daily_Demand]]*Inventory[[#This Row],[Lead_Time_Days]]</f>
        <v>2028</v>
      </c>
      <c r="N3581" s="4">
        <f>MAX(0, Inventory[[#This Row],[Demand_Duration_Lead_time]]+Inventory[[#This Row],[Safety_Stock]]-Inventory[[#This Row],[Current_Inventory]])</f>
        <v>1601</v>
      </c>
      <c r="O35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81" s="8">
        <f>Inventory[[#This Row],[Current_Inventory]]*Inventory[[#This Row],[Unit_Cost]]</f>
        <v>1148471.19</v>
      </c>
      <c r="Q3581" t="str">
        <f>IF(Inventory[[#This Row],[Stockout_Risk_Score]] &gt;= 0.8, "Critical",
   IF(Inventory[[#This Row],[Stockout_Risk_Score]] &gt;= 0.6, "High",
      IF(Inventory[[#This Row],[Stockout_Risk_Score]] &gt;= 0.3, "Medium", "Low")
   )
)</f>
        <v>Low</v>
      </c>
      <c r="R3581">
        <f>Inventory[[#This Row],[Lead_Time_Days]]*0.8</f>
        <v>10.4</v>
      </c>
      <c r="S3581">
        <f>MAX(0,Inventory[[#This Row],[Daily_Demand]]*Inventory[[#This Row],[Adj_Lead_Time]]+Inventory[[#This Row],[Safety_Stock]]-Inventory[[#This Row],[Current_Inventory]])</f>
        <v>1195.4000000000001</v>
      </c>
    </row>
    <row r="3582" spans="1:19" x14ac:dyDescent="0.25">
      <c r="A3582">
        <v>3581</v>
      </c>
      <c r="B3582" t="s">
        <v>3603</v>
      </c>
      <c r="C3582" s="4" t="s">
        <v>17</v>
      </c>
      <c r="D3582" t="s">
        <v>22</v>
      </c>
      <c r="E3582" s="4">
        <v>10</v>
      </c>
      <c r="F3582" s="4">
        <v>14</v>
      </c>
      <c r="G3582" s="4">
        <v>311</v>
      </c>
      <c r="H3582" s="4">
        <v>35</v>
      </c>
      <c r="I3582" s="4">
        <v>391</v>
      </c>
      <c r="J3582" s="6">
        <v>713.26</v>
      </c>
      <c r="K3582" s="4">
        <v>0.36499999999999999</v>
      </c>
      <c r="L3582" s="4" t="s">
        <v>15</v>
      </c>
      <c r="M3582" s="4">
        <f>Inventory[[#This Row],[Daily_Demand]]*Inventory[[#This Row],[Lead_Time_Days]]</f>
        <v>140</v>
      </c>
      <c r="N3582" s="4">
        <f>MAX(0, Inventory[[#This Row],[Demand_Duration_Lead_time]]+Inventory[[#This Row],[Safety_Stock]]-Inventory[[#This Row],[Current_Inventory]])</f>
        <v>0</v>
      </c>
      <c r="O35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82" s="8">
        <f>Inventory[[#This Row],[Current_Inventory]]*Inventory[[#This Row],[Unit_Cost]]</f>
        <v>221823.86</v>
      </c>
      <c r="Q3582" t="str">
        <f>IF(Inventory[[#This Row],[Stockout_Risk_Score]] &gt;= 0.8, "Critical",
   IF(Inventory[[#This Row],[Stockout_Risk_Score]] &gt;= 0.6, "High",
      IF(Inventory[[#This Row],[Stockout_Risk_Score]] &gt;= 0.3, "Medium", "Low")
   )
)</f>
        <v>Medium</v>
      </c>
      <c r="R3582">
        <f>Inventory[[#This Row],[Lead_Time_Days]]*0.8</f>
        <v>11.200000000000001</v>
      </c>
      <c r="S3582">
        <f>MAX(0,Inventory[[#This Row],[Daily_Demand]]*Inventory[[#This Row],[Adj_Lead_Time]]+Inventory[[#This Row],[Safety_Stock]]-Inventory[[#This Row],[Current_Inventory]])</f>
        <v>0</v>
      </c>
    </row>
    <row r="3583" spans="1:19" x14ac:dyDescent="0.25">
      <c r="A3583">
        <v>3582</v>
      </c>
      <c r="B3583" t="s">
        <v>3604</v>
      </c>
      <c r="C3583" s="4" t="s">
        <v>21</v>
      </c>
      <c r="D3583" t="s">
        <v>18</v>
      </c>
      <c r="E3583" s="4">
        <v>123</v>
      </c>
      <c r="F3583" s="4">
        <v>7</v>
      </c>
      <c r="G3583" s="4">
        <v>226</v>
      </c>
      <c r="H3583" s="4">
        <v>130</v>
      </c>
      <c r="I3583" s="4">
        <v>238</v>
      </c>
      <c r="J3583" s="6">
        <v>1352.66</v>
      </c>
      <c r="K3583" s="4">
        <v>0.73399999999999999</v>
      </c>
      <c r="L3583" s="4" t="s">
        <v>19</v>
      </c>
      <c r="M3583" s="4">
        <f>Inventory[[#This Row],[Daily_Demand]]*Inventory[[#This Row],[Lead_Time_Days]]</f>
        <v>861</v>
      </c>
      <c r="N3583" s="4">
        <f>MAX(0, Inventory[[#This Row],[Demand_Duration_Lead_time]]+Inventory[[#This Row],[Safety_Stock]]-Inventory[[#This Row],[Current_Inventory]])</f>
        <v>765</v>
      </c>
      <c r="O35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83" s="8">
        <f>Inventory[[#This Row],[Current_Inventory]]*Inventory[[#This Row],[Unit_Cost]]</f>
        <v>305701.16000000003</v>
      </c>
      <c r="Q3583" t="str">
        <f>IF(Inventory[[#This Row],[Stockout_Risk_Score]] &gt;= 0.8, "Critical",
   IF(Inventory[[#This Row],[Stockout_Risk_Score]] &gt;= 0.6, "High",
      IF(Inventory[[#This Row],[Stockout_Risk_Score]] &gt;= 0.3, "Medium", "Low")
   )
)</f>
        <v>High</v>
      </c>
      <c r="R3583">
        <f>Inventory[[#This Row],[Lead_Time_Days]]*0.8</f>
        <v>5.6000000000000005</v>
      </c>
      <c r="S3583">
        <f>MAX(0,Inventory[[#This Row],[Daily_Demand]]*Inventory[[#This Row],[Adj_Lead_Time]]+Inventory[[#This Row],[Safety_Stock]]-Inventory[[#This Row],[Current_Inventory]])</f>
        <v>592.80000000000007</v>
      </c>
    </row>
    <row r="3584" spans="1:19" x14ac:dyDescent="0.25">
      <c r="A3584">
        <v>3583</v>
      </c>
      <c r="B3584" t="s">
        <v>3605</v>
      </c>
      <c r="C3584" s="4" t="s">
        <v>41</v>
      </c>
      <c r="D3584" t="s">
        <v>18</v>
      </c>
      <c r="E3584" s="4">
        <v>61</v>
      </c>
      <c r="F3584" s="4">
        <v>5</v>
      </c>
      <c r="G3584" s="4">
        <v>313</v>
      </c>
      <c r="H3584" s="4">
        <v>298</v>
      </c>
      <c r="I3584" s="4">
        <v>131</v>
      </c>
      <c r="J3584" s="6">
        <v>1039.1400000000001</v>
      </c>
      <c r="K3584" s="4">
        <v>0.30199999999999999</v>
      </c>
      <c r="L3584" s="4" t="s">
        <v>19</v>
      </c>
      <c r="M3584" s="4">
        <f>Inventory[[#This Row],[Daily_Demand]]*Inventory[[#This Row],[Lead_Time_Days]]</f>
        <v>305</v>
      </c>
      <c r="N3584" s="4">
        <f>MAX(0, Inventory[[#This Row],[Demand_Duration_Lead_time]]+Inventory[[#This Row],[Safety_Stock]]-Inventory[[#This Row],[Current_Inventory]])</f>
        <v>290</v>
      </c>
      <c r="O35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84" s="8">
        <f>Inventory[[#This Row],[Current_Inventory]]*Inventory[[#This Row],[Unit_Cost]]</f>
        <v>325250.82</v>
      </c>
      <c r="Q3584" t="str">
        <f>IF(Inventory[[#This Row],[Stockout_Risk_Score]] &gt;= 0.8, "Critical",
   IF(Inventory[[#This Row],[Stockout_Risk_Score]] &gt;= 0.6, "High",
      IF(Inventory[[#This Row],[Stockout_Risk_Score]] &gt;= 0.3, "Medium", "Low")
   )
)</f>
        <v>Medium</v>
      </c>
      <c r="R3584">
        <f>Inventory[[#This Row],[Lead_Time_Days]]*0.8</f>
        <v>4</v>
      </c>
      <c r="S3584">
        <f>MAX(0,Inventory[[#This Row],[Daily_Demand]]*Inventory[[#This Row],[Adj_Lead_Time]]+Inventory[[#This Row],[Safety_Stock]]-Inventory[[#This Row],[Current_Inventory]])</f>
        <v>229</v>
      </c>
    </row>
    <row r="3585" spans="1:19" x14ac:dyDescent="0.25">
      <c r="A3585">
        <v>3584</v>
      </c>
      <c r="B3585" t="s">
        <v>3606</v>
      </c>
      <c r="C3585" s="4" t="s">
        <v>17</v>
      </c>
      <c r="D3585" t="s">
        <v>18</v>
      </c>
      <c r="E3585" s="4">
        <v>35</v>
      </c>
      <c r="F3585" s="4">
        <v>2</v>
      </c>
      <c r="G3585" s="4">
        <v>706</v>
      </c>
      <c r="H3585" s="4">
        <v>39</v>
      </c>
      <c r="I3585" s="4">
        <v>349</v>
      </c>
      <c r="J3585" s="6">
        <v>1814.23</v>
      </c>
      <c r="K3585" s="4">
        <v>0.68400000000000005</v>
      </c>
      <c r="L3585" s="4" t="s">
        <v>19</v>
      </c>
      <c r="M3585" s="4">
        <f>Inventory[[#This Row],[Daily_Demand]]*Inventory[[#This Row],[Lead_Time_Days]]</f>
        <v>70</v>
      </c>
      <c r="N3585" s="4">
        <f>MAX(0, Inventory[[#This Row],[Demand_Duration_Lead_time]]+Inventory[[#This Row],[Safety_Stock]]-Inventory[[#This Row],[Current_Inventory]])</f>
        <v>0</v>
      </c>
      <c r="O35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585" s="8">
        <f>Inventory[[#This Row],[Current_Inventory]]*Inventory[[#This Row],[Unit_Cost]]</f>
        <v>1280846.3800000001</v>
      </c>
      <c r="Q3585" t="str">
        <f>IF(Inventory[[#This Row],[Stockout_Risk_Score]] &gt;= 0.8, "Critical",
   IF(Inventory[[#This Row],[Stockout_Risk_Score]] &gt;= 0.6, "High",
      IF(Inventory[[#This Row],[Stockout_Risk_Score]] &gt;= 0.3, "Medium", "Low")
   )
)</f>
        <v>High</v>
      </c>
      <c r="R3585">
        <f>Inventory[[#This Row],[Lead_Time_Days]]*0.8</f>
        <v>1.6</v>
      </c>
      <c r="S3585">
        <f>MAX(0,Inventory[[#This Row],[Daily_Demand]]*Inventory[[#This Row],[Adj_Lead_Time]]+Inventory[[#This Row],[Safety_Stock]]-Inventory[[#This Row],[Current_Inventory]])</f>
        <v>0</v>
      </c>
    </row>
    <row r="3586" spans="1:19" x14ac:dyDescent="0.25">
      <c r="A3586">
        <v>3585</v>
      </c>
      <c r="B3586" t="s">
        <v>3607</v>
      </c>
      <c r="C3586" s="4" t="s">
        <v>21</v>
      </c>
      <c r="D3586" t="s">
        <v>14</v>
      </c>
      <c r="E3586" s="4">
        <v>10</v>
      </c>
      <c r="F3586" s="4">
        <v>12</v>
      </c>
      <c r="G3586" s="4">
        <v>48</v>
      </c>
      <c r="H3586" s="4">
        <v>211</v>
      </c>
      <c r="I3586" s="4">
        <v>229</v>
      </c>
      <c r="J3586" s="6">
        <v>160.03</v>
      </c>
      <c r="K3586" s="4">
        <v>0.432</v>
      </c>
      <c r="L3586" s="4" t="s">
        <v>27</v>
      </c>
      <c r="M3586" s="4">
        <f>Inventory[[#This Row],[Daily_Demand]]*Inventory[[#This Row],[Lead_Time_Days]]</f>
        <v>120</v>
      </c>
      <c r="N3586" s="4">
        <f>MAX(0, Inventory[[#This Row],[Demand_Duration_Lead_time]]+Inventory[[#This Row],[Safety_Stock]]-Inventory[[#This Row],[Current_Inventory]])</f>
        <v>283</v>
      </c>
      <c r="O35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86" s="8">
        <f>Inventory[[#This Row],[Current_Inventory]]*Inventory[[#This Row],[Unit_Cost]]</f>
        <v>7681.4400000000005</v>
      </c>
      <c r="Q3586" t="str">
        <f>IF(Inventory[[#This Row],[Stockout_Risk_Score]] &gt;= 0.8, "Critical",
   IF(Inventory[[#This Row],[Stockout_Risk_Score]] &gt;= 0.6, "High",
      IF(Inventory[[#This Row],[Stockout_Risk_Score]] &gt;= 0.3, "Medium", "Low")
   )
)</f>
        <v>Medium</v>
      </c>
      <c r="R3586">
        <f>Inventory[[#This Row],[Lead_Time_Days]]*0.8</f>
        <v>9.6000000000000014</v>
      </c>
      <c r="S3586">
        <f>MAX(0,Inventory[[#This Row],[Daily_Demand]]*Inventory[[#This Row],[Adj_Lead_Time]]+Inventory[[#This Row],[Safety_Stock]]-Inventory[[#This Row],[Current_Inventory]])</f>
        <v>259</v>
      </c>
    </row>
    <row r="3587" spans="1:19" x14ac:dyDescent="0.25">
      <c r="A3587">
        <v>3586</v>
      </c>
      <c r="B3587" t="s">
        <v>3608</v>
      </c>
      <c r="C3587" s="4" t="s">
        <v>13</v>
      </c>
      <c r="D3587" t="s">
        <v>14</v>
      </c>
      <c r="E3587" s="4">
        <v>161</v>
      </c>
      <c r="F3587" s="4">
        <v>8</v>
      </c>
      <c r="G3587" s="4">
        <v>198</v>
      </c>
      <c r="H3587" s="4">
        <v>45</v>
      </c>
      <c r="I3587" s="4">
        <v>398</v>
      </c>
      <c r="J3587" s="6">
        <v>1635.7</v>
      </c>
      <c r="K3587" s="4">
        <v>0.19600000000000001</v>
      </c>
      <c r="L3587" s="4" t="s">
        <v>27</v>
      </c>
      <c r="M3587" s="4">
        <f>Inventory[[#This Row],[Daily_Demand]]*Inventory[[#This Row],[Lead_Time_Days]]</f>
        <v>1288</v>
      </c>
      <c r="N3587" s="4">
        <f>MAX(0, Inventory[[#This Row],[Demand_Duration_Lead_time]]+Inventory[[#This Row],[Safety_Stock]]-Inventory[[#This Row],[Current_Inventory]])</f>
        <v>1135</v>
      </c>
      <c r="O35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87" s="8">
        <f>Inventory[[#This Row],[Current_Inventory]]*Inventory[[#This Row],[Unit_Cost]]</f>
        <v>323868.60000000003</v>
      </c>
      <c r="Q3587" t="str">
        <f>IF(Inventory[[#This Row],[Stockout_Risk_Score]] &gt;= 0.8, "Critical",
   IF(Inventory[[#This Row],[Stockout_Risk_Score]] &gt;= 0.6, "High",
      IF(Inventory[[#This Row],[Stockout_Risk_Score]] &gt;= 0.3, "Medium", "Low")
   )
)</f>
        <v>Low</v>
      </c>
      <c r="R3587">
        <f>Inventory[[#This Row],[Lead_Time_Days]]*0.8</f>
        <v>6.4</v>
      </c>
      <c r="S3587">
        <f>MAX(0,Inventory[[#This Row],[Daily_Demand]]*Inventory[[#This Row],[Adj_Lead_Time]]+Inventory[[#This Row],[Safety_Stock]]-Inventory[[#This Row],[Current_Inventory]])</f>
        <v>877.40000000000009</v>
      </c>
    </row>
    <row r="3588" spans="1:19" x14ac:dyDescent="0.25">
      <c r="A3588">
        <v>3587</v>
      </c>
      <c r="B3588" t="s">
        <v>3609</v>
      </c>
      <c r="C3588" s="4" t="s">
        <v>17</v>
      </c>
      <c r="D3588" t="s">
        <v>22</v>
      </c>
      <c r="E3588" s="4">
        <v>71</v>
      </c>
      <c r="F3588" s="4">
        <v>9</v>
      </c>
      <c r="G3588" s="4">
        <v>60</v>
      </c>
      <c r="H3588" s="4">
        <v>134</v>
      </c>
      <c r="I3588" s="4">
        <v>154</v>
      </c>
      <c r="J3588" s="6">
        <v>382.67</v>
      </c>
      <c r="K3588" s="4">
        <v>0.73399999999999999</v>
      </c>
      <c r="L3588" s="4" t="s">
        <v>27</v>
      </c>
      <c r="M3588" s="4">
        <f>Inventory[[#This Row],[Daily_Demand]]*Inventory[[#This Row],[Lead_Time_Days]]</f>
        <v>639</v>
      </c>
      <c r="N3588" s="4">
        <f>MAX(0, Inventory[[#This Row],[Demand_Duration_Lead_time]]+Inventory[[#This Row],[Safety_Stock]]-Inventory[[#This Row],[Current_Inventory]])</f>
        <v>713</v>
      </c>
      <c r="O35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88" s="8">
        <f>Inventory[[#This Row],[Current_Inventory]]*Inventory[[#This Row],[Unit_Cost]]</f>
        <v>22960.2</v>
      </c>
      <c r="Q3588" t="str">
        <f>IF(Inventory[[#This Row],[Stockout_Risk_Score]] &gt;= 0.8, "Critical",
   IF(Inventory[[#This Row],[Stockout_Risk_Score]] &gt;= 0.6, "High",
      IF(Inventory[[#This Row],[Stockout_Risk_Score]] &gt;= 0.3, "Medium", "Low")
   )
)</f>
        <v>High</v>
      </c>
      <c r="R3588">
        <f>Inventory[[#This Row],[Lead_Time_Days]]*0.8</f>
        <v>7.2</v>
      </c>
      <c r="S3588">
        <f>MAX(0,Inventory[[#This Row],[Daily_Demand]]*Inventory[[#This Row],[Adj_Lead_Time]]+Inventory[[#This Row],[Safety_Stock]]-Inventory[[#This Row],[Current_Inventory]])</f>
        <v>585.20000000000005</v>
      </c>
    </row>
    <row r="3589" spans="1:19" x14ac:dyDescent="0.25">
      <c r="A3589">
        <v>3588</v>
      </c>
      <c r="B3589" t="s">
        <v>3610</v>
      </c>
      <c r="C3589" s="4" t="s">
        <v>17</v>
      </c>
      <c r="D3589" t="s">
        <v>22</v>
      </c>
      <c r="E3589" s="4">
        <v>135</v>
      </c>
      <c r="F3589" s="4">
        <v>3</v>
      </c>
      <c r="G3589" s="4">
        <v>489</v>
      </c>
      <c r="H3589" s="4">
        <v>232</v>
      </c>
      <c r="I3589" s="4">
        <v>259</v>
      </c>
      <c r="J3589" s="6">
        <v>813.66</v>
      </c>
      <c r="K3589" s="4">
        <v>2.7E-2</v>
      </c>
      <c r="L3589" s="4" t="s">
        <v>27</v>
      </c>
      <c r="M3589" s="4">
        <f>Inventory[[#This Row],[Daily_Demand]]*Inventory[[#This Row],[Lead_Time_Days]]</f>
        <v>405</v>
      </c>
      <c r="N3589" s="4">
        <f>MAX(0, Inventory[[#This Row],[Demand_Duration_Lead_time]]+Inventory[[#This Row],[Safety_Stock]]-Inventory[[#This Row],[Current_Inventory]])</f>
        <v>148</v>
      </c>
      <c r="O35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89" s="8">
        <f>Inventory[[#This Row],[Current_Inventory]]*Inventory[[#This Row],[Unit_Cost]]</f>
        <v>397879.74</v>
      </c>
      <c r="Q3589" t="str">
        <f>IF(Inventory[[#This Row],[Stockout_Risk_Score]] &gt;= 0.8, "Critical",
   IF(Inventory[[#This Row],[Stockout_Risk_Score]] &gt;= 0.6, "High",
      IF(Inventory[[#This Row],[Stockout_Risk_Score]] &gt;= 0.3, "Medium", "Low")
   )
)</f>
        <v>Low</v>
      </c>
      <c r="R3589">
        <f>Inventory[[#This Row],[Lead_Time_Days]]*0.8</f>
        <v>2.4000000000000004</v>
      </c>
      <c r="S3589">
        <f>MAX(0,Inventory[[#This Row],[Daily_Demand]]*Inventory[[#This Row],[Adj_Lead_Time]]+Inventory[[#This Row],[Safety_Stock]]-Inventory[[#This Row],[Current_Inventory]])</f>
        <v>67</v>
      </c>
    </row>
    <row r="3590" spans="1:19" x14ac:dyDescent="0.25">
      <c r="A3590">
        <v>3589</v>
      </c>
      <c r="B3590" t="s">
        <v>3611</v>
      </c>
      <c r="C3590" s="4" t="s">
        <v>26</v>
      </c>
      <c r="D3590" t="s">
        <v>22</v>
      </c>
      <c r="E3590" s="4">
        <v>160</v>
      </c>
      <c r="F3590" s="4">
        <v>3</v>
      </c>
      <c r="G3590" s="4">
        <v>211</v>
      </c>
      <c r="H3590" s="4">
        <v>244</v>
      </c>
      <c r="I3590" s="4">
        <v>378</v>
      </c>
      <c r="J3590" s="6">
        <v>424.32</v>
      </c>
      <c r="K3590" s="4">
        <v>0.29199999999999998</v>
      </c>
      <c r="L3590" s="4" t="s">
        <v>27</v>
      </c>
      <c r="M3590" s="4">
        <f>Inventory[[#This Row],[Daily_Demand]]*Inventory[[#This Row],[Lead_Time_Days]]</f>
        <v>480</v>
      </c>
      <c r="N3590" s="4">
        <f>MAX(0, Inventory[[#This Row],[Demand_Duration_Lead_time]]+Inventory[[#This Row],[Safety_Stock]]-Inventory[[#This Row],[Current_Inventory]])</f>
        <v>513</v>
      </c>
      <c r="O35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90" s="8">
        <f>Inventory[[#This Row],[Current_Inventory]]*Inventory[[#This Row],[Unit_Cost]]</f>
        <v>89531.520000000004</v>
      </c>
      <c r="Q3590" t="str">
        <f>IF(Inventory[[#This Row],[Stockout_Risk_Score]] &gt;= 0.8, "Critical",
   IF(Inventory[[#This Row],[Stockout_Risk_Score]] &gt;= 0.6, "High",
      IF(Inventory[[#This Row],[Stockout_Risk_Score]] &gt;= 0.3, "Medium", "Low")
   )
)</f>
        <v>Low</v>
      </c>
      <c r="R3590">
        <f>Inventory[[#This Row],[Lead_Time_Days]]*0.8</f>
        <v>2.4000000000000004</v>
      </c>
      <c r="S3590">
        <f>MAX(0,Inventory[[#This Row],[Daily_Demand]]*Inventory[[#This Row],[Adj_Lead_Time]]+Inventory[[#This Row],[Safety_Stock]]-Inventory[[#This Row],[Current_Inventory]])</f>
        <v>417</v>
      </c>
    </row>
    <row r="3591" spans="1:19" x14ac:dyDescent="0.25">
      <c r="A3591">
        <v>3590</v>
      </c>
      <c r="B3591" t="s">
        <v>3612</v>
      </c>
      <c r="C3591" s="4" t="s">
        <v>13</v>
      </c>
      <c r="D3591" t="s">
        <v>14</v>
      </c>
      <c r="E3591" s="4">
        <v>78</v>
      </c>
      <c r="F3591" s="4">
        <v>2</v>
      </c>
      <c r="G3591" s="4">
        <v>363</v>
      </c>
      <c r="H3591" s="4">
        <v>133</v>
      </c>
      <c r="I3591" s="4">
        <v>298</v>
      </c>
      <c r="J3591" s="6">
        <v>1420.1</v>
      </c>
      <c r="K3591" s="4">
        <v>0.35599999999999998</v>
      </c>
      <c r="L3591" s="4" t="s">
        <v>15</v>
      </c>
      <c r="M3591" s="4">
        <f>Inventory[[#This Row],[Daily_Demand]]*Inventory[[#This Row],[Lead_Time_Days]]</f>
        <v>156</v>
      </c>
      <c r="N3591" s="4">
        <f>MAX(0, Inventory[[#This Row],[Demand_Duration_Lead_time]]+Inventory[[#This Row],[Safety_Stock]]-Inventory[[#This Row],[Current_Inventory]])</f>
        <v>0</v>
      </c>
      <c r="O35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91" s="8">
        <f>Inventory[[#This Row],[Current_Inventory]]*Inventory[[#This Row],[Unit_Cost]]</f>
        <v>515496.3</v>
      </c>
      <c r="Q3591" t="str">
        <f>IF(Inventory[[#This Row],[Stockout_Risk_Score]] &gt;= 0.8, "Critical",
   IF(Inventory[[#This Row],[Stockout_Risk_Score]] &gt;= 0.6, "High",
      IF(Inventory[[#This Row],[Stockout_Risk_Score]] &gt;= 0.3, "Medium", "Low")
   )
)</f>
        <v>Medium</v>
      </c>
      <c r="R3591">
        <f>Inventory[[#This Row],[Lead_Time_Days]]*0.8</f>
        <v>1.6</v>
      </c>
      <c r="S3591">
        <f>MAX(0,Inventory[[#This Row],[Daily_Demand]]*Inventory[[#This Row],[Adj_Lead_Time]]+Inventory[[#This Row],[Safety_Stock]]-Inventory[[#This Row],[Current_Inventory]])</f>
        <v>0</v>
      </c>
    </row>
    <row r="3592" spans="1:19" x14ac:dyDescent="0.25">
      <c r="A3592">
        <v>3591</v>
      </c>
      <c r="B3592" t="s">
        <v>3613</v>
      </c>
      <c r="C3592" s="4" t="s">
        <v>41</v>
      </c>
      <c r="D3592" t="s">
        <v>22</v>
      </c>
      <c r="E3592" s="4">
        <v>118</v>
      </c>
      <c r="F3592" s="4">
        <v>5</v>
      </c>
      <c r="G3592" s="4">
        <v>768</v>
      </c>
      <c r="H3592" s="4">
        <v>180</v>
      </c>
      <c r="I3592" s="4">
        <v>121</v>
      </c>
      <c r="J3592" s="6">
        <v>1372.74</v>
      </c>
      <c r="K3592" s="4">
        <v>0.45800000000000002</v>
      </c>
      <c r="L3592" s="4" t="s">
        <v>15</v>
      </c>
      <c r="M3592" s="4">
        <f>Inventory[[#This Row],[Daily_Demand]]*Inventory[[#This Row],[Lead_Time_Days]]</f>
        <v>590</v>
      </c>
      <c r="N3592" s="4">
        <f>MAX(0, Inventory[[#This Row],[Demand_Duration_Lead_time]]+Inventory[[#This Row],[Safety_Stock]]-Inventory[[#This Row],[Current_Inventory]])</f>
        <v>2</v>
      </c>
      <c r="O35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92" s="8">
        <f>Inventory[[#This Row],[Current_Inventory]]*Inventory[[#This Row],[Unit_Cost]]</f>
        <v>1054264.3200000001</v>
      </c>
      <c r="Q3592" t="str">
        <f>IF(Inventory[[#This Row],[Stockout_Risk_Score]] &gt;= 0.8, "Critical",
   IF(Inventory[[#This Row],[Stockout_Risk_Score]] &gt;= 0.6, "High",
      IF(Inventory[[#This Row],[Stockout_Risk_Score]] &gt;= 0.3, "Medium", "Low")
   )
)</f>
        <v>Medium</v>
      </c>
      <c r="R3592">
        <f>Inventory[[#This Row],[Lead_Time_Days]]*0.8</f>
        <v>4</v>
      </c>
      <c r="S3592">
        <f>MAX(0,Inventory[[#This Row],[Daily_Demand]]*Inventory[[#This Row],[Adj_Lead_Time]]+Inventory[[#This Row],[Safety_Stock]]-Inventory[[#This Row],[Current_Inventory]])</f>
        <v>0</v>
      </c>
    </row>
    <row r="3593" spans="1:19" x14ac:dyDescent="0.25">
      <c r="A3593">
        <v>3592</v>
      </c>
      <c r="B3593" t="s">
        <v>3614</v>
      </c>
      <c r="C3593" s="4" t="s">
        <v>21</v>
      </c>
      <c r="D3593" t="s">
        <v>18</v>
      </c>
      <c r="E3593" s="4">
        <v>101</v>
      </c>
      <c r="F3593" s="4">
        <v>7</v>
      </c>
      <c r="G3593" s="4">
        <v>756</v>
      </c>
      <c r="H3593" s="4">
        <v>190</v>
      </c>
      <c r="I3593" s="4">
        <v>210</v>
      </c>
      <c r="J3593" s="6">
        <v>1118.4000000000001</v>
      </c>
      <c r="K3593" s="4">
        <v>0.68</v>
      </c>
      <c r="L3593" s="4" t="s">
        <v>15</v>
      </c>
      <c r="M3593" s="4">
        <f>Inventory[[#This Row],[Daily_Demand]]*Inventory[[#This Row],[Lead_Time_Days]]</f>
        <v>707</v>
      </c>
      <c r="N3593" s="4">
        <f>MAX(0, Inventory[[#This Row],[Demand_Duration_Lead_time]]+Inventory[[#This Row],[Safety_Stock]]-Inventory[[#This Row],[Current_Inventory]])</f>
        <v>141</v>
      </c>
      <c r="O35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93" s="8">
        <f>Inventory[[#This Row],[Current_Inventory]]*Inventory[[#This Row],[Unit_Cost]]</f>
        <v>845510.4</v>
      </c>
      <c r="Q3593" t="str">
        <f>IF(Inventory[[#This Row],[Stockout_Risk_Score]] &gt;= 0.8, "Critical",
   IF(Inventory[[#This Row],[Stockout_Risk_Score]] &gt;= 0.6, "High",
      IF(Inventory[[#This Row],[Stockout_Risk_Score]] &gt;= 0.3, "Medium", "Low")
   )
)</f>
        <v>High</v>
      </c>
      <c r="R3593">
        <f>Inventory[[#This Row],[Lead_Time_Days]]*0.8</f>
        <v>5.6000000000000005</v>
      </c>
      <c r="S3593">
        <f>MAX(0,Inventory[[#This Row],[Daily_Demand]]*Inventory[[#This Row],[Adj_Lead_Time]]+Inventory[[#This Row],[Safety_Stock]]-Inventory[[#This Row],[Current_Inventory]])</f>
        <v>0</v>
      </c>
    </row>
    <row r="3594" spans="1:19" x14ac:dyDescent="0.25">
      <c r="A3594">
        <v>3593</v>
      </c>
      <c r="B3594" t="s">
        <v>3615</v>
      </c>
      <c r="C3594" s="4" t="s">
        <v>26</v>
      </c>
      <c r="D3594" t="s">
        <v>22</v>
      </c>
      <c r="E3594" s="4">
        <v>180</v>
      </c>
      <c r="F3594" s="4">
        <v>6</v>
      </c>
      <c r="G3594" s="4">
        <v>645</v>
      </c>
      <c r="H3594" s="4">
        <v>224</v>
      </c>
      <c r="I3594" s="4">
        <v>182</v>
      </c>
      <c r="J3594" s="6">
        <v>1411.42</v>
      </c>
      <c r="K3594" s="4">
        <v>0.45900000000000002</v>
      </c>
      <c r="L3594" s="4" t="s">
        <v>27</v>
      </c>
      <c r="M3594" s="4">
        <f>Inventory[[#This Row],[Daily_Demand]]*Inventory[[#This Row],[Lead_Time_Days]]</f>
        <v>1080</v>
      </c>
      <c r="N3594" s="4">
        <f>MAX(0, Inventory[[#This Row],[Demand_Duration_Lead_time]]+Inventory[[#This Row],[Safety_Stock]]-Inventory[[#This Row],[Current_Inventory]])</f>
        <v>659</v>
      </c>
      <c r="O35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94" s="8">
        <f>Inventory[[#This Row],[Current_Inventory]]*Inventory[[#This Row],[Unit_Cost]]</f>
        <v>910365.9</v>
      </c>
      <c r="Q3594" t="str">
        <f>IF(Inventory[[#This Row],[Stockout_Risk_Score]] &gt;= 0.8, "Critical",
   IF(Inventory[[#This Row],[Stockout_Risk_Score]] &gt;= 0.6, "High",
      IF(Inventory[[#This Row],[Stockout_Risk_Score]] &gt;= 0.3, "Medium", "Low")
   )
)</f>
        <v>Medium</v>
      </c>
      <c r="R3594">
        <f>Inventory[[#This Row],[Lead_Time_Days]]*0.8</f>
        <v>4.8000000000000007</v>
      </c>
      <c r="S3594">
        <f>MAX(0,Inventory[[#This Row],[Daily_Demand]]*Inventory[[#This Row],[Adj_Lead_Time]]+Inventory[[#This Row],[Safety_Stock]]-Inventory[[#This Row],[Current_Inventory]])</f>
        <v>443</v>
      </c>
    </row>
    <row r="3595" spans="1:19" x14ac:dyDescent="0.25">
      <c r="A3595">
        <v>3594</v>
      </c>
      <c r="B3595" t="s">
        <v>3616</v>
      </c>
      <c r="C3595" s="4" t="s">
        <v>21</v>
      </c>
      <c r="D3595" t="s">
        <v>18</v>
      </c>
      <c r="E3595" s="4">
        <v>84</v>
      </c>
      <c r="F3595" s="4">
        <v>5</v>
      </c>
      <c r="G3595" s="4">
        <v>297</v>
      </c>
      <c r="H3595" s="4">
        <v>127</v>
      </c>
      <c r="I3595" s="4">
        <v>289</v>
      </c>
      <c r="J3595" s="6">
        <v>1297.1500000000001</v>
      </c>
      <c r="K3595" s="4">
        <v>0.59399999999999997</v>
      </c>
      <c r="L3595" s="4" t="s">
        <v>19</v>
      </c>
      <c r="M3595" s="4">
        <f>Inventory[[#This Row],[Daily_Demand]]*Inventory[[#This Row],[Lead_Time_Days]]</f>
        <v>420</v>
      </c>
      <c r="N3595" s="4">
        <f>MAX(0, Inventory[[#This Row],[Demand_Duration_Lead_time]]+Inventory[[#This Row],[Safety_Stock]]-Inventory[[#This Row],[Current_Inventory]])</f>
        <v>250</v>
      </c>
      <c r="O35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95" s="8">
        <f>Inventory[[#This Row],[Current_Inventory]]*Inventory[[#This Row],[Unit_Cost]]</f>
        <v>385253.55000000005</v>
      </c>
      <c r="Q3595" t="str">
        <f>IF(Inventory[[#This Row],[Stockout_Risk_Score]] &gt;= 0.8, "Critical",
   IF(Inventory[[#This Row],[Stockout_Risk_Score]] &gt;= 0.6, "High",
      IF(Inventory[[#This Row],[Stockout_Risk_Score]] &gt;= 0.3, "Medium", "Low")
   )
)</f>
        <v>Medium</v>
      </c>
      <c r="R3595">
        <f>Inventory[[#This Row],[Lead_Time_Days]]*0.8</f>
        <v>4</v>
      </c>
      <c r="S3595">
        <f>MAX(0,Inventory[[#This Row],[Daily_Demand]]*Inventory[[#This Row],[Adj_Lead_Time]]+Inventory[[#This Row],[Safety_Stock]]-Inventory[[#This Row],[Current_Inventory]])</f>
        <v>166</v>
      </c>
    </row>
    <row r="3596" spans="1:19" x14ac:dyDescent="0.25">
      <c r="A3596">
        <v>3595</v>
      </c>
      <c r="B3596" t="s">
        <v>3617</v>
      </c>
      <c r="C3596" s="4" t="s">
        <v>41</v>
      </c>
      <c r="D3596" t="s">
        <v>14</v>
      </c>
      <c r="E3596" s="4">
        <v>127</v>
      </c>
      <c r="F3596" s="4">
        <v>5</v>
      </c>
      <c r="G3596" s="4">
        <v>374</v>
      </c>
      <c r="H3596" s="4">
        <v>236</v>
      </c>
      <c r="I3596" s="4">
        <v>127</v>
      </c>
      <c r="J3596" s="6">
        <v>1564.06</v>
      </c>
      <c r="K3596" s="4">
        <v>0.59599999999999997</v>
      </c>
      <c r="L3596" s="4" t="s">
        <v>15</v>
      </c>
      <c r="M3596" s="4">
        <f>Inventory[[#This Row],[Daily_Demand]]*Inventory[[#This Row],[Lead_Time_Days]]</f>
        <v>635</v>
      </c>
      <c r="N3596" s="4">
        <f>MAX(0, Inventory[[#This Row],[Demand_Duration_Lead_time]]+Inventory[[#This Row],[Safety_Stock]]-Inventory[[#This Row],[Current_Inventory]])</f>
        <v>497</v>
      </c>
      <c r="O35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96" s="8">
        <f>Inventory[[#This Row],[Current_Inventory]]*Inventory[[#This Row],[Unit_Cost]]</f>
        <v>584958.43999999994</v>
      </c>
      <c r="Q3596" t="str">
        <f>IF(Inventory[[#This Row],[Stockout_Risk_Score]] &gt;= 0.8, "Critical",
   IF(Inventory[[#This Row],[Stockout_Risk_Score]] &gt;= 0.6, "High",
      IF(Inventory[[#This Row],[Stockout_Risk_Score]] &gt;= 0.3, "Medium", "Low")
   )
)</f>
        <v>Medium</v>
      </c>
      <c r="R3596">
        <f>Inventory[[#This Row],[Lead_Time_Days]]*0.8</f>
        <v>4</v>
      </c>
      <c r="S3596">
        <f>MAX(0,Inventory[[#This Row],[Daily_Demand]]*Inventory[[#This Row],[Adj_Lead_Time]]+Inventory[[#This Row],[Safety_Stock]]-Inventory[[#This Row],[Current_Inventory]])</f>
        <v>370</v>
      </c>
    </row>
    <row r="3597" spans="1:19" x14ac:dyDescent="0.25">
      <c r="A3597">
        <v>3596</v>
      </c>
      <c r="B3597" t="s">
        <v>3618</v>
      </c>
      <c r="C3597" s="4" t="s">
        <v>41</v>
      </c>
      <c r="D3597" t="s">
        <v>18</v>
      </c>
      <c r="E3597" s="4">
        <v>142</v>
      </c>
      <c r="F3597" s="4">
        <v>11</v>
      </c>
      <c r="G3597" s="4">
        <v>548</v>
      </c>
      <c r="H3597" s="4">
        <v>46</v>
      </c>
      <c r="I3597" s="4">
        <v>107</v>
      </c>
      <c r="J3597" s="6">
        <v>516.84</v>
      </c>
      <c r="K3597" s="4">
        <v>0.373</v>
      </c>
      <c r="L3597" s="4" t="s">
        <v>15</v>
      </c>
      <c r="M3597" s="4">
        <f>Inventory[[#This Row],[Daily_Demand]]*Inventory[[#This Row],[Lead_Time_Days]]</f>
        <v>1562</v>
      </c>
      <c r="N3597" s="4">
        <f>MAX(0, Inventory[[#This Row],[Demand_Duration_Lead_time]]+Inventory[[#This Row],[Safety_Stock]]-Inventory[[#This Row],[Current_Inventory]])</f>
        <v>1060</v>
      </c>
      <c r="O35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97" s="8">
        <f>Inventory[[#This Row],[Current_Inventory]]*Inventory[[#This Row],[Unit_Cost]]</f>
        <v>283228.32</v>
      </c>
      <c r="Q3597" t="str">
        <f>IF(Inventory[[#This Row],[Stockout_Risk_Score]] &gt;= 0.8, "Critical",
   IF(Inventory[[#This Row],[Stockout_Risk_Score]] &gt;= 0.6, "High",
      IF(Inventory[[#This Row],[Stockout_Risk_Score]] &gt;= 0.3, "Medium", "Low")
   )
)</f>
        <v>Medium</v>
      </c>
      <c r="R3597">
        <f>Inventory[[#This Row],[Lead_Time_Days]]*0.8</f>
        <v>8.8000000000000007</v>
      </c>
      <c r="S3597">
        <f>MAX(0,Inventory[[#This Row],[Daily_Demand]]*Inventory[[#This Row],[Adj_Lead_Time]]+Inventory[[#This Row],[Safety_Stock]]-Inventory[[#This Row],[Current_Inventory]])</f>
        <v>747.60000000000014</v>
      </c>
    </row>
    <row r="3598" spans="1:19" x14ac:dyDescent="0.25">
      <c r="A3598">
        <v>3597</v>
      </c>
      <c r="B3598" t="s">
        <v>3619</v>
      </c>
      <c r="C3598" s="4" t="s">
        <v>17</v>
      </c>
      <c r="D3598" t="s">
        <v>18</v>
      </c>
      <c r="E3598" s="4">
        <v>37</v>
      </c>
      <c r="F3598" s="4">
        <v>8</v>
      </c>
      <c r="G3598" s="4">
        <v>105</v>
      </c>
      <c r="H3598" s="4">
        <v>105</v>
      </c>
      <c r="I3598" s="4">
        <v>174</v>
      </c>
      <c r="J3598" s="6">
        <v>886.38</v>
      </c>
      <c r="K3598" s="4">
        <v>0.93400000000000005</v>
      </c>
      <c r="L3598" s="4" t="s">
        <v>27</v>
      </c>
      <c r="M3598" s="4">
        <f>Inventory[[#This Row],[Daily_Demand]]*Inventory[[#This Row],[Lead_Time_Days]]</f>
        <v>296</v>
      </c>
      <c r="N3598" s="4">
        <f>MAX(0, Inventory[[#This Row],[Demand_Duration_Lead_time]]+Inventory[[#This Row],[Safety_Stock]]-Inventory[[#This Row],[Current_Inventory]])</f>
        <v>296</v>
      </c>
      <c r="O35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598" s="8">
        <f>Inventory[[#This Row],[Current_Inventory]]*Inventory[[#This Row],[Unit_Cost]]</f>
        <v>93069.9</v>
      </c>
      <c r="Q3598" t="str">
        <f>IF(Inventory[[#This Row],[Stockout_Risk_Score]] &gt;= 0.8, "Critical",
   IF(Inventory[[#This Row],[Stockout_Risk_Score]] &gt;= 0.6, "High",
      IF(Inventory[[#This Row],[Stockout_Risk_Score]] &gt;= 0.3, "Medium", "Low")
   )
)</f>
        <v>Critical</v>
      </c>
      <c r="R3598">
        <f>Inventory[[#This Row],[Lead_Time_Days]]*0.8</f>
        <v>6.4</v>
      </c>
      <c r="S3598">
        <f>MAX(0,Inventory[[#This Row],[Daily_Demand]]*Inventory[[#This Row],[Adj_Lead_Time]]+Inventory[[#This Row],[Safety_Stock]]-Inventory[[#This Row],[Current_Inventory]])</f>
        <v>236.8</v>
      </c>
    </row>
    <row r="3599" spans="1:19" x14ac:dyDescent="0.25">
      <c r="A3599">
        <v>3598</v>
      </c>
      <c r="B3599" t="s">
        <v>3620</v>
      </c>
      <c r="C3599" s="4" t="s">
        <v>41</v>
      </c>
      <c r="D3599" t="s">
        <v>18</v>
      </c>
      <c r="E3599" s="4">
        <v>199</v>
      </c>
      <c r="F3599" s="4">
        <v>8</v>
      </c>
      <c r="G3599" s="4">
        <v>336</v>
      </c>
      <c r="H3599" s="4">
        <v>129</v>
      </c>
      <c r="I3599" s="4">
        <v>60</v>
      </c>
      <c r="J3599" s="6">
        <v>345.67</v>
      </c>
      <c r="K3599" s="4">
        <v>0.95599999999999996</v>
      </c>
      <c r="L3599" s="4" t="s">
        <v>27</v>
      </c>
      <c r="M3599" s="4">
        <f>Inventory[[#This Row],[Daily_Demand]]*Inventory[[#This Row],[Lead_Time_Days]]</f>
        <v>1592</v>
      </c>
      <c r="N3599" s="4">
        <f>MAX(0, Inventory[[#This Row],[Demand_Duration_Lead_time]]+Inventory[[#This Row],[Safety_Stock]]-Inventory[[#This Row],[Current_Inventory]])</f>
        <v>1385</v>
      </c>
      <c r="O35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599" s="8">
        <f>Inventory[[#This Row],[Current_Inventory]]*Inventory[[#This Row],[Unit_Cost]]</f>
        <v>116145.12000000001</v>
      </c>
      <c r="Q3599" t="str">
        <f>IF(Inventory[[#This Row],[Stockout_Risk_Score]] &gt;= 0.8, "Critical",
   IF(Inventory[[#This Row],[Stockout_Risk_Score]] &gt;= 0.6, "High",
      IF(Inventory[[#This Row],[Stockout_Risk_Score]] &gt;= 0.3, "Medium", "Low")
   )
)</f>
        <v>Critical</v>
      </c>
      <c r="R3599">
        <f>Inventory[[#This Row],[Lead_Time_Days]]*0.8</f>
        <v>6.4</v>
      </c>
      <c r="S3599">
        <f>MAX(0,Inventory[[#This Row],[Daily_Demand]]*Inventory[[#This Row],[Adj_Lead_Time]]+Inventory[[#This Row],[Safety_Stock]]-Inventory[[#This Row],[Current_Inventory]])</f>
        <v>1066.6000000000001</v>
      </c>
    </row>
    <row r="3600" spans="1:19" x14ac:dyDescent="0.25">
      <c r="A3600">
        <v>3599</v>
      </c>
      <c r="B3600" t="s">
        <v>3621</v>
      </c>
      <c r="C3600" s="4" t="s">
        <v>21</v>
      </c>
      <c r="D3600" t="s">
        <v>14</v>
      </c>
      <c r="E3600" s="4">
        <v>144</v>
      </c>
      <c r="F3600" s="4">
        <v>3</v>
      </c>
      <c r="G3600" s="4">
        <v>712</v>
      </c>
      <c r="H3600" s="4">
        <v>21</v>
      </c>
      <c r="I3600" s="4">
        <v>76</v>
      </c>
      <c r="J3600" s="6">
        <v>887.71</v>
      </c>
      <c r="K3600" s="4">
        <v>0.58199999999999996</v>
      </c>
      <c r="L3600" s="4" t="s">
        <v>27</v>
      </c>
      <c r="M3600" s="4">
        <f>Inventory[[#This Row],[Daily_Demand]]*Inventory[[#This Row],[Lead_Time_Days]]</f>
        <v>432</v>
      </c>
      <c r="N3600" s="4">
        <f>MAX(0, Inventory[[#This Row],[Demand_Duration_Lead_time]]+Inventory[[#This Row],[Safety_Stock]]-Inventory[[#This Row],[Current_Inventory]])</f>
        <v>0</v>
      </c>
      <c r="O36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00" s="8">
        <f>Inventory[[#This Row],[Current_Inventory]]*Inventory[[#This Row],[Unit_Cost]]</f>
        <v>632049.52</v>
      </c>
      <c r="Q3600" t="str">
        <f>IF(Inventory[[#This Row],[Stockout_Risk_Score]] &gt;= 0.8, "Critical",
   IF(Inventory[[#This Row],[Stockout_Risk_Score]] &gt;= 0.6, "High",
      IF(Inventory[[#This Row],[Stockout_Risk_Score]] &gt;= 0.3, "Medium", "Low")
   )
)</f>
        <v>Medium</v>
      </c>
      <c r="R3600">
        <f>Inventory[[#This Row],[Lead_Time_Days]]*0.8</f>
        <v>2.4000000000000004</v>
      </c>
      <c r="S3600">
        <f>MAX(0,Inventory[[#This Row],[Daily_Demand]]*Inventory[[#This Row],[Adj_Lead_Time]]+Inventory[[#This Row],[Safety_Stock]]-Inventory[[#This Row],[Current_Inventory]])</f>
        <v>0</v>
      </c>
    </row>
    <row r="3601" spans="1:19" x14ac:dyDescent="0.25">
      <c r="A3601">
        <v>3600</v>
      </c>
      <c r="B3601" t="s">
        <v>3622</v>
      </c>
      <c r="C3601" s="4" t="s">
        <v>13</v>
      </c>
      <c r="D3601" t="s">
        <v>14</v>
      </c>
      <c r="E3601" s="4">
        <v>189</v>
      </c>
      <c r="F3601" s="4">
        <v>14</v>
      </c>
      <c r="G3601" s="4">
        <v>356</v>
      </c>
      <c r="H3601" s="4">
        <v>131</v>
      </c>
      <c r="I3601" s="4">
        <v>256</v>
      </c>
      <c r="J3601" s="6">
        <v>1418.3</v>
      </c>
      <c r="K3601" s="4">
        <v>7.1999999999999995E-2</v>
      </c>
      <c r="L3601" s="4" t="s">
        <v>15</v>
      </c>
      <c r="M3601" s="4">
        <f>Inventory[[#This Row],[Daily_Demand]]*Inventory[[#This Row],[Lead_Time_Days]]</f>
        <v>2646</v>
      </c>
      <c r="N3601" s="4">
        <f>MAX(0, Inventory[[#This Row],[Demand_Duration_Lead_time]]+Inventory[[#This Row],[Safety_Stock]]-Inventory[[#This Row],[Current_Inventory]])</f>
        <v>2421</v>
      </c>
      <c r="O36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01" s="8">
        <f>Inventory[[#This Row],[Current_Inventory]]*Inventory[[#This Row],[Unit_Cost]]</f>
        <v>504914.8</v>
      </c>
      <c r="Q3601" t="str">
        <f>IF(Inventory[[#This Row],[Stockout_Risk_Score]] &gt;= 0.8, "Critical",
   IF(Inventory[[#This Row],[Stockout_Risk_Score]] &gt;= 0.6, "High",
      IF(Inventory[[#This Row],[Stockout_Risk_Score]] &gt;= 0.3, "Medium", "Low")
   )
)</f>
        <v>Low</v>
      </c>
      <c r="R3601">
        <f>Inventory[[#This Row],[Lead_Time_Days]]*0.8</f>
        <v>11.200000000000001</v>
      </c>
      <c r="S3601">
        <f>MAX(0,Inventory[[#This Row],[Daily_Demand]]*Inventory[[#This Row],[Adj_Lead_Time]]+Inventory[[#This Row],[Safety_Stock]]-Inventory[[#This Row],[Current_Inventory]])</f>
        <v>1891.8000000000002</v>
      </c>
    </row>
    <row r="3602" spans="1:19" x14ac:dyDescent="0.25">
      <c r="A3602">
        <v>3601</v>
      </c>
      <c r="B3602" t="s">
        <v>3623</v>
      </c>
      <c r="C3602" s="4" t="s">
        <v>13</v>
      </c>
      <c r="D3602" t="s">
        <v>14</v>
      </c>
      <c r="E3602" s="4">
        <v>48</v>
      </c>
      <c r="F3602" s="4">
        <v>8</v>
      </c>
      <c r="G3602" s="4">
        <v>164</v>
      </c>
      <c r="H3602" s="4">
        <v>44</v>
      </c>
      <c r="I3602" s="4">
        <v>271</v>
      </c>
      <c r="J3602" s="6">
        <v>1398.21</v>
      </c>
      <c r="K3602" s="4">
        <v>0.49099999999999999</v>
      </c>
      <c r="L3602" s="4" t="s">
        <v>19</v>
      </c>
      <c r="M3602" s="4">
        <f>Inventory[[#This Row],[Daily_Demand]]*Inventory[[#This Row],[Lead_Time_Days]]</f>
        <v>384</v>
      </c>
      <c r="N3602" s="4">
        <f>MAX(0, Inventory[[#This Row],[Demand_Duration_Lead_time]]+Inventory[[#This Row],[Safety_Stock]]-Inventory[[#This Row],[Current_Inventory]])</f>
        <v>264</v>
      </c>
      <c r="O36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02" s="8">
        <f>Inventory[[#This Row],[Current_Inventory]]*Inventory[[#This Row],[Unit_Cost]]</f>
        <v>229306.44</v>
      </c>
      <c r="Q3602" t="str">
        <f>IF(Inventory[[#This Row],[Stockout_Risk_Score]] &gt;= 0.8, "Critical",
   IF(Inventory[[#This Row],[Stockout_Risk_Score]] &gt;= 0.6, "High",
      IF(Inventory[[#This Row],[Stockout_Risk_Score]] &gt;= 0.3, "Medium", "Low")
   )
)</f>
        <v>Medium</v>
      </c>
      <c r="R3602">
        <f>Inventory[[#This Row],[Lead_Time_Days]]*0.8</f>
        <v>6.4</v>
      </c>
      <c r="S3602">
        <f>MAX(0,Inventory[[#This Row],[Daily_Demand]]*Inventory[[#This Row],[Adj_Lead_Time]]+Inventory[[#This Row],[Safety_Stock]]-Inventory[[#This Row],[Current_Inventory]])</f>
        <v>187.20000000000005</v>
      </c>
    </row>
    <row r="3603" spans="1:19" x14ac:dyDescent="0.25">
      <c r="A3603">
        <v>3602</v>
      </c>
      <c r="B3603" t="s">
        <v>3624</v>
      </c>
      <c r="C3603" s="4" t="s">
        <v>17</v>
      </c>
      <c r="D3603" t="s">
        <v>14</v>
      </c>
      <c r="E3603" s="4">
        <v>17</v>
      </c>
      <c r="F3603" s="4">
        <v>3</v>
      </c>
      <c r="G3603" s="4">
        <v>334</v>
      </c>
      <c r="H3603" s="4">
        <v>260</v>
      </c>
      <c r="I3603" s="4">
        <v>361</v>
      </c>
      <c r="J3603" s="6">
        <v>1433.38</v>
      </c>
      <c r="K3603" s="4">
        <v>0.184</v>
      </c>
      <c r="L3603" s="4" t="s">
        <v>27</v>
      </c>
      <c r="M3603" s="4">
        <f>Inventory[[#This Row],[Daily_Demand]]*Inventory[[#This Row],[Lead_Time_Days]]</f>
        <v>51</v>
      </c>
      <c r="N3603" s="4">
        <f>MAX(0, Inventory[[#This Row],[Demand_Duration_Lead_time]]+Inventory[[#This Row],[Safety_Stock]]-Inventory[[#This Row],[Current_Inventory]])</f>
        <v>0</v>
      </c>
      <c r="O36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03" s="8">
        <f>Inventory[[#This Row],[Current_Inventory]]*Inventory[[#This Row],[Unit_Cost]]</f>
        <v>478748.92000000004</v>
      </c>
      <c r="Q3603" t="str">
        <f>IF(Inventory[[#This Row],[Stockout_Risk_Score]] &gt;= 0.8, "Critical",
   IF(Inventory[[#This Row],[Stockout_Risk_Score]] &gt;= 0.6, "High",
      IF(Inventory[[#This Row],[Stockout_Risk_Score]] &gt;= 0.3, "Medium", "Low")
   )
)</f>
        <v>Low</v>
      </c>
      <c r="R3603">
        <f>Inventory[[#This Row],[Lead_Time_Days]]*0.8</f>
        <v>2.4000000000000004</v>
      </c>
      <c r="S3603">
        <f>MAX(0,Inventory[[#This Row],[Daily_Demand]]*Inventory[[#This Row],[Adj_Lead_Time]]+Inventory[[#This Row],[Safety_Stock]]-Inventory[[#This Row],[Current_Inventory]])</f>
        <v>0</v>
      </c>
    </row>
    <row r="3604" spans="1:19" x14ac:dyDescent="0.25">
      <c r="A3604">
        <v>3603</v>
      </c>
      <c r="B3604" t="s">
        <v>3625</v>
      </c>
      <c r="C3604" s="4" t="s">
        <v>21</v>
      </c>
      <c r="D3604" t="s">
        <v>22</v>
      </c>
      <c r="E3604" s="4">
        <v>156</v>
      </c>
      <c r="F3604" s="4">
        <v>5</v>
      </c>
      <c r="G3604" s="4">
        <v>244</v>
      </c>
      <c r="H3604" s="4">
        <v>76</v>
      </c>
      <c r="I3604" s="4">
        <v>299</v>
      </c>
      <c r="J3604" s="6">
        <v>652.1</v>
      </c>
      <c r="K3604" s="4">
        <v>0.48299999999999998</v>
      </c>
      <c r="L3604" s="4" t="s">
        <v>27</v>
      </c>
      <c r="M3604" s="4">
        <f>Inventory[[#This Row],[Daily_Demand]]*Inventory[[#This Row],[Lead_Time_Days]]</f>
        <v>780</v>
      </c>
      <c r="N3604" s="4">
        <f>MAX(0, Inventory[[#This Row],[Demand_Duration_Lead_time]]+Inventory[[#This Row],[Safety_Stock]]-Inventory[[#This Row],[Current_Inventory]])</f>
        <v>612</v>
      </c>
      <c r="O36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04" s="8">
        <f>Inventory[[#This Row],[Current_Inventory]]*Inventory[[#This Row],[Unit_Cost]]</f>
        <v>159112.4</v>
      </c>
      <c r="Q3604" t="str">
        <f>IF(Inventory[[#This Row],[Stockout_Risk_Score]] &gt;= 0.8, "Critical",
   IF(Inventory[[#This Row],[Stockout_Risk_Score]] &gt;= 0.6, "High",
      IF(Inventory[[#This Row],[Stockout_Risk_Score]] &gt;= 0.3, "Medium", "Low")
   )
)</f>
        <v>Medium</v>
      </c>
      <c r="R3604">
        <f>Inventory[[#This Row],[Lead_Time_Days]]*0.8</f>
        <v>4</v>
      </c>
      <c r="S3604">
        <f>MAX(0,Inventory[[#This Row],[Daily_Demand]]*Inventory[[#This Row],[Adj_Lead_Time]]+Inventory[[#This Row],[Safety_Stock]]-Inventory[[#This Row],[Current_Inventory]])</f>
        <v>456</v>
      </c>
    </row>
    <row r="3605" spans="1:19" x14ac:dyDescent="0.25">
      <c r="A3605">
        <v>3604</v>
      </c>
      <c r="B3605" t="s">
        <v>3626</v>
      </c>
      <c r="C3605" s="4" t="s">
        <v>21</v>
      </c>
      <c r="D3605" t="s">
        <v>14</v>
      </c>
      <c r="E3605" s="4">
        <v>176</v>
      </c>
      <c r="F3605" s="4">
        <v>2</v>
      </c>
      <c r="G3605" s="4">
        <v>442</v>
      </c>
      <c r="H3605" s="4">
        <v>47</v>
      </c>
      <c r="I3605" s="4">
        <v>364</v>
      </c>
      <c r="J3605" s="6">
        <v>1341.32</v>
      </c>
      <c r="K3605" s="4">
        <v>0.188</v>
      </c>
      <c r="L3605" s="4" t="s">
        <v>19</v>
      </c>
      <c r="M3605" s="4">
        <f>Inventory[[#This Row],[Daily_Demand]]*Inventory[[#This Row],[Lead_Time_Days]]</f>
        <v>352</v>
      </c>
      <c r="N3605" s="4">
        <f>MAX(0, Inventory[[#This Row],[Demand_Duration_Lead_time]]+Inventory[[#This Row],[Safety_Stock]]-Inventory[[#This Row],[Current_Inventory]])</f>
        <v>0</v>
      </c>
      <c r="O36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05" s="8">
        <f>Inventory[[#This Row],[Current_Inventory]]*Inventory[[#This Row],[Unit_Cost]]</f>
        <v>592863.43999999994</v>
      </c>
      <c r="Q3605" t="str">
        <f>IF(Inventory[[#This Row],[Stockout_Risk_Score]] &gt;= 0.8, "Critical",
   IF(Inventory[[#This Row],[Stockout_Risk_Score]] &gt;= 0.6, "High",
      IF(Inventory[[#This Row],[Stockout_Risk_Score]] &gt;= 0.3, "Medium", "Low")
   )
)</f>
        <v>Low</v>
      </c>
      <c r="R3605">
        <f>Inventory[[#This Row],[Lead_Time_Days]]*0.8</f>
        <v>1.6</v>
      </c>
      <c r="S3605">
        <f>MAX(0,Inventory[[#This Row],[Daily_Demand]]*Inventory[[#This Row],[Adj_Lead_Time]]+Inventory[[#This Row],[Safety_Stock]]-Inventory[[#This Row],[Current_Inventory]])</f>
        <v>0</v>
      </c>
    </row>
    <row r="3606" spans="1:19" x14ac:dyDescent="0.25">
      <c r="A3606">
        <v>3605</v>
      </c>
      <c r="B3606" t="s">
        <v>3627</v>
      </c>
      <c r="C3606" s="4" t="s">
        <v>41</v>
      </c>
      <c r="D3606" t="s">
        <v>18</v>
      </c>
      <c r="E3606" s="4">
        <v>61</v>
      </c>
      <c r="F3606" s="4">
        <v>6</v>
      </c>
      <c r="G3606" s="4">
        <v>73</v>
      </c>
      <c r="H3606" s="4">
        <v>289</v>
      </c>
      <c r="I3606" s="4">
        <v>257</v>
      </c>
      <c r="J3606" s="6">
        <v>766.56</v>
      </c>
      <c r="K3606" s="4">
        <v>0.70399999999999996</v>
      </c>
      <c r="L3606" s="4" t="s">
        <v>19</v>
      </c>
      <c r="M3606" s="4">
        <f>Inventory[[#This Row],[Daily_Demand]]*Inventory[[#This Row],[Lead_Time_Days]]</f>
        <v>366</v>
      </c>
      <c r="N3606" s="4">
        <f>MAX(0, Inventory[[#This Row],[Demand_Duration_Lead_time]]+Inventory[[#This Row],[Safety_Stock]]-Inventory[[#This Row],[Current_Inventory]])</f>
        <v>582</v>
      </c>
      <c r="O36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06" s="8">
        <f>Inventory[[#This Row],[Current_Inventory]]*Inventory[[#This Row],[Unit_Cost]]</f>
        <v>55958.879999999997</v>
      </c>
      <c r="Q3606" t="str">
        <f>IF(Inventory[[#This Row],[Stockout_Risk_Score]] &gt;= 0.8, "Critical",
   IF(Inventory[[#This Row],[Stockout_Risk_Score]] &gt;= 0.6, "High",
      IF(Inventory[[#This Row],[Stockout_Risk_Score]] &gt;= 0.3, "Medium", "Low")
   )
)</f>
        <v>High</v>
      </c>
      <c r="R3606">
        <f>Inventory[[#This Row],[Lead_Time_Days]]*0.8</f>
        <v>4.8000000000000007</v>
      </c>
      <c r="S3606">
        <f>MAX(0,Inventory[[#This Row],[Daily_Demand]]*Inventory[[#This Row],[Adj_Lead_Time]]+Inventory[[#This Row],[Safety_Stock]]-Inventory[[#This Row],[Current_Inventory]])</f>
        <v>508.80000000000007</v>
      </c>
    </row>
    <row r="3607" spans="1:19" x14ac:dyDescent="0.25">
      <c r="A3607">
        <v>3606</v>
      </c>
      <c r="B3607" t="s">
        <v>3628</v>
      </c>
      <c r="C3607" s="4" t="s">
        <v>21</v>
      </c>
      <c r="D3607" t="s">
        <v>14</v>
      </c>
      <c r="E3607" s="4">
        <v>100</v>
      </c>
      <c r="F3607" s="4">
        <v>2</v>
      </c>
      <c r="G3607" s="4">
        <v>87</v>
      </c>
      <c r="H3607" s="4">
        <v>239</v>
      </c>
      <c r="I3607" s="4">
        <v>158</v>
      </c>
      <c r="J3607" s="6">
        <v>1891.76</v>
      </c>
      <c r="K3607" s="4">
        <v>0.08</v>
      </c>
      <c r="L3607" s="4" t="s">
        <v>19</v>
      </c>
      <c r="M3607" s="4">
        <f>Inventory[[#This Row],[Daily_Demand]]*Inventory[[#This Row],[Lead_Time_Days]]</f>
        <v>200</v>
      </c>
      <c r="N3607" s="4">
        <f>MAX(0, Inventory[[#This Row],[Demand_Duration_Lead_time]]+Inventory[[#This Row],[Safety_Stock]]-Inventory[[#This Row],[Current_Inventory]])</f>
        <v>352</v>
      </c>
      <c r="O36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07" s="8">
        <f>Inventory[[#This Row],[Current_Inventory]]*Inventory[[#This Row],[Unit_Cost]]</f>
        <v>164583.12</v>
      </c>
      <c r="Q3607" t="str">
        <f>IF(Inventory[[#This Row],[Stockout_Risk_Score]] &gt;= 0.8, "Critical",
   IF(Inventory[[#This Row],[Stockout_Risk_Score]] &gt;= 0.6, "High",
      IF(Inventory[[#This Row],[Stockout_Risk_Score]] &gt;= 0.3, "Medium", "Low")
   )
)</f>
        <v>Low</v>
      </c>
      <c r="R3607">
        <f>Inventory[[#This Row],[Lead_Time_Days]]*0.8</f>
        <v>1.6</v>
      </c>
      <c r="S3607">
        <f>MAX(0,Inventory[[#This Row],[Daily_Demand]]*Inventory[[#This Row],[Adj_Lead_Time]]+Inventory[[#This Row],[Safety_Stock]]-Inventory[[#This Row],[Current_Inventory]])</f>
        <v>312</v>
      </c>
    </row>
    <row r="3608" spans="1:19" x14ac:dyDescent="0.25">
      <c r="A3608">
        <v>3607</v>
      </c>
      <c r="B3608" t="s">
        <v>3629</v>
      </c>
      <c r="C3608" s="4" t="s">
        <v>26</v>
      </c>
      <c r="D3608" t="s">
        <v>22</v>
      </c>
      <c r="E3608" s="4">
        <v>148</v>
      </c>
      <c r="F3608" s="4">
        <v>5</v>
      </c>
      <c r="G3608" s="4">
        <v>638</v>
      </c>
      <c r="H3608" s="4">
        <v>177</v>
      </c>
      <c r="I3608" s="4">
        <v>345</v>
      </c>
      <c r="J3608" s="6">
        <v>719.56</v>
      </c>
      <c r="K3608" s="4">
        <v>0.95299999999999996</v>
      </c>
      <c r="L3608" s="4" t="s">
        <v>27</v>
      </c>
      <c r="M3608" s="4">
        <f>Inventory[[#This Row],[Daily_Demand]]*Inventory[[#This Row],[Lead_Time_Days]]</f>
        <v>740</v>
      </c>
      <c r="N3608" s="4">
        <f>MAX(0, Inventory[[#This Row],[Demand_Duration_Lead_time]]+Inventory[[#This Row],[Safety_Stock]]-Inventory[[#This Row],[Current_Inventory]])</f>
        <v>279</v>
      </c>
      <c r="O36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08" s="8">
        <f>Inventory[[#This Row],[Current_Inventory]]*Inventory[[#This Row],[Unit_Cost]]</f>
        <v>459079.27999999997</v>
      </c>
      <c r="Q3608" t="str">
        <f>IF(Inventory[[#This Row],[Stockout_Risk_Score]] &gt;= 0.8, "Critical",
   IF(Inventory[[#This Row],[Stockout_Risk_Score]] &gt;= 0.6, "High",
      IF(Inventory[[#This Row],[Stockout_Risk_Score]] &gt;= 0.3, "Medium", "Low")
   )
)</f>
        <v>Critical</v>
      </c>
      <c r="R3608">
        <f>Inventory[[#This Row],[Lead_Time_Days]]*0.8</f>
        <v>4</v>
      </c>
      <c r="S3608">
        <f>MAX(0,Inventory[[#This Row],[Daily_Demand]]*Inventory[[#This Row],[Adj_Lead_Time]]+Inventory[[#This Row],[Safety_Stock]]-Inventory[[#This Row],[Current_Inventory]])</f>
        <v>131</v>
      </c>
    </row>
    <row r="3609" spans="1:19" x14ac:dyDescent="0.25">
      <c r="A3609">
        <v>3608</v>
      </c>
      <c r="B3609" t="s">
        <v>3630</v>
      </c>
      <c r="C3609" s="4" t="s">
        <v>41</v>
      </c>
      <c r="D3609" t="s">
        <v>22</v>
      </c>
      <c r="E3609" s="4">
        <v>113</v>
      </c>
      <c r="F3609" s="4">
        <v>14</v>
      </c>
      <c r="G3609" s="4">
        <v>353</v>
      </c>
      <c r="H3609" s="4">
        <v>255</v>
      </c>
      <c r="I3609" s="4">
        <v>110</v>
      </c>
      <c r="J3609" s="6">
        <v>1225.8900000000001</v>
      </c>
      <c r="K3609" s="4">
        <v>0.19500000000000001</v>
      </c>
      <c r="L3609" s="4" t="s">
        <v>27</v>
      </c>
      <c r="M3609" s="4">
        <f>Inventory[[#This Row],[Daily_Demand]]*Inventory[[#This Row],[Lead_Time_Days]]</f>
        <v>1582</v>
      </c>
      <c r="N3609" s="4">
        <f>MAX(0, Inventory[[#This Row],[Demand_Duration_Lead_time]]+Inventory[[#This Row],[Safety_Stock]]-Inventory[[#This Row],[Current_Inventory]])</f>
        <v>1484</v>
      </c>
      <c r="O36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09" s="8">
        <f>Inventory[[#This Row],[Current_Inventory]]*Inventory[[#This Row],[Unit_Cost]]</f>
        <v>432739.17000000004</v>
      </c>
      <c r="Q3609" t="str">
        <f>IF(Inventory[[#This Row],[Stockout_Risk_Score]] &gt;= 0.8, "Critical",
   IF(Inventory[[#This Row],[Stockout_Risk_Score]] &gt;= 0.6, "High",
      IF(Inventory[[#This Row],[Stockout_Risk_Score]] &gt;= 0.3, "Medium", "Low")
   )
)</f>
        <v>Low</v>
      </c>
      <c r="R3609">
        <f>Inventory[[#This Row],[Lead_Time_Days]]*0.8</f>
        <v>11.200000000000001</v>
      </c>
      <c r="S3609">
        <f>MAX(0,Inventory[[#This Row],[Daily_Demand]]*Inventory[[#This Row],[Adj_Lead_Time]]+Inventory[[#This Row],[Safety_Stock]]-Inventory[[#This Row],[Current_Inventory]])</f>
        <v>1167.6000000000001</v>
      </c>
    </row>
    <row r="3610" spans="1:19" x14ac:dyDescent="0.25">
      <c r="A3610">
        <v>3609</v>
      </c>
      <c r="B3610" t="s">
        <v>3631</v>
      </c>
      <c r="C3610" s="4" t="s">
        <v>26</v>
      </c>
      <c r="D3610" t="s">
        <v>22</v>
      </c>
      <c r="E3610" s="4">
        <v>124</v>
      </c>
      <c r="F3610" s="4">
        <v>10</v>
      </c>
      <c r="G3610" s="4">
        <v>96</v>
      </c>
      <c r="H3610" s="4">
        <v>88</v>
      </c>
      <c r="I3610" s="4">
        <v>171</v>
      </c>
      <c r="J3610" s="6">
        <v>1512.78</v>
      </c>
      <c r="K3610" s="4">
        <v>0.66100000000000003</v>
      </c>
      <c r="L3610" s="4" t="s">
        <v>15</v>
      </c>
      <c r="M3610" s="4">
        <f>Inventory[[#This Row],[Daily_Demand]]*Inventory[[#This Row],[Lead_Time_Days]]</f>
        <v>1240</v>
      </c>
      <c r="N3610" s="4">
        <f>MAX(0, Inventory[[#This Row],[Demand_Duration_Lead_time]]+Inventory[[#This Row],[Safety_Stock]]-Inventory[[#This Row],[Current_Inventory]])</f>
        <v>1232</v>
      </c>
      <c r="O36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10" s="8">
        <f>Inventory[[#This Row],[Current_Inventory]]*Inventory[[#This Row],[Unit_Cost]]</f>
        <v>145226.88</v>
      </c>
      <c r="Q3610" t="str">
        <f>IF(Inventory[[#This Row],[Stockout_Risk_Score]] &gt;= 0.8, "Critical",
   IF(Inventory[[#This Row],[Stockout_Risk_Score]] &gt;= 0.6, "High",
      IF(Inventory[[#This Row],[Stockout_Risk_Score]] &gt;= 0.3, "Medium", "Low")
   )
)</f>
        <v>High</v>
      </c>
      <c r="R3610">
        <f>Inventory[[#This Row],[Lead_Time_Days]]*0.8</f>
        <v>8</v>
      </c>
      <c r="S3610">
        <f>MAX(0,Inventory[[#This Row],[Daily_Demand]]*Inventory[[#This Row],[Adj_Lead_Time]]+Inventory[[#This Row],[Safety_Stock]]-Inventory[[#This Row],[Current_Inventory]])</f>
        <v>984</v>
      </c>
    </row>
    <row r="3611" spans="1:19" x14ac:dyDescent="0.25">
      <c r="A3611">
        <v>3610</v>
      </c>
      <c r="B3611" t="s">
        <v>3632</v>
      </c>
      <c r="C3611" s="4" t="s">
        <v>17</v>
      </c>
      <c r="D3611" t="s">
        <v>18</v>
      </c>
      <c r="E3611" s="4">
        <v>104</v>
      </c>
      <c r="F3611" s="4">
        <v>14</v>
      </c>
      <c r="G3611" s="4">
        <v>558</v>
      </c>
      <c r="H3611" s="4">
        <v>123</v>
      </c>
      <c r="I3611" s="4">
        <v>288</v>
      </c>
      <c r="J3611" s="6">
        <v>1817.49</v>
      </c>
      <c r="K3611" s="4">
        <v>0.91700000000000004</v>
      </c>
      <c r="L3611" s="4" t="s">
        <v>15</v>
      </c>
      <c r="M3611" s="4">
        <f>Inventory[[#This Row],[Daily_Demand]]*Inventory[[#This Row],[Lead_Time_Days]]</f>
        <v>1456</v>
      </c>
      <c r="N3611" s="4">
        <f>MAX(0, Inventory[[#This Row],[Demand_Duration_Lead_time]]+Inventory[[#This Row],[Safety_Stock]]-Inventory[[#This Row],[Current_Inventory]])</f>
        <v>1021</v>
      </c>
      <c r="O36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11" s="8">
        <f>Inventory[[#This Row],[Current_Inventory]]*Inventory[[#This Row],[Unit_Cost]]</f>
        <v>1014159.42</v>
      </c>
      <c r="Q3611" t="str">
        <f>IF(Inventory[[#This Row],[Stockout_Risk_Score]] &gt;= 0.8, "Critical",
   IF(Inventory[[#This Row],[Stockout_Risk_Score]] &gt;= 0.6, "High",
      IF(Inventory[[#This Row],[Stockout_Risk_Score]] &gt;= 0.3, "Medium", "Low")
   )
)</f>
        <v>Critical</v>
      </c>
      <c r="R3611">
        <f>Inventory[[#This Row],[Lead_Time_Days]]*0.8</f>
        <v>11.200000000000001</v>
      </c>
      <c r="S3611">
        <f>MAX(0,Inventory[[#This Row],[Daily_Demand]]*Inventory[[#This Row],[Adj_Lead_Time]]+Inventory[[#This Row],[Safety_Stock]]-Inventory[[#This Row],[Current_Inventory]])</f>
        <v>729.80000000000018</v>
      </c>
    </row>
    <row r="3612" spans="1:19" x14ac:dyDescent="0.25">
      <c r="A3612">
        <v>3611</v>
      </c>
      <c r="B3612" t="s">
        <v>3633</v>
      </c>
      <c r="C3612" s="4" t="s">
        <v>13</v>
      </c>
      <c r="D3612" t="s">
        <v>14</v>
      </c>
      <c r="E3612" s="4">
        <v>153</v>
      </c>
      <c r="F3612" s="4">
        <v>13</v>
      </c>
      <c r="G3612" s="4">
        <v>174</v>
      </c>
      <c r="H3612" s="4">
        <v>226</v>
      </c>
      <c r="I3612" s="4">
        <v>155</v>
      </c>
      <c r="J3612" s="6">
        <v>903.96</v>
      </c>
      <c r="K3612" s="4">
        <v>0.248</v>
      </c>
      <c r="L3612" s="4" t="s">
        <v>15</v>
      </c>
      <c r="M3612" s="4">
        <f>Inventory[[#This Row],[Daily_Demand]]*Inventory[[#This Row],[Lead_Time_Days]]</f>
        <v>1989</v>
      </c>
      <c r="N3612" s="4">
        <f>MAX(0, Inventory[[#This Row],[Demand_Duration_Lead_time]]+Inventory[[#This Row],[Safety_Stock]]-Inventory[[#This Row],[Current_Inventory]])</f>
        <v>2041</v>
      </c>
      <c r="O36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12" s="8">
        <f>Inventory[[#This Row],[Current_Inventory]]*Inventory[[#This Row],[Unit_Cost]]</f>
        <v>157289.04</v>
      </c>
      <c r="Q3612" t="str">
        <f>IF(Inventory[[#This Row],[Stockout_Risk_Score]] &gt;= 0.8, "Critical",
   IF(Inventory[[#This Row],[Stockout_Risk_Score]] &gt;= 0.6, "High",
      IF(Inventory[[#This Row],[Stockout_Risk_Score]] &gt;= 0.3, "Medium", "Low")
   )
)</f>
        <v>Low</v>
      </c>
      <c r="R3612">
        <f>Inventory[[#This Row],[Lead_Time_Days]]*0.8</f>
        <v>10.4</v>
      </c>
      <c r="S3612">
        <f>MAX(0,Inventory[[#This Row],[Daily_Demand]]*Inventory[[#This Row],[Adj_Lead_Time]]+Inventory[[#This Row],[Safety_Stock]]-Inventory[[#This Row],[Current_Inventory]])</f>
        <v>1643.2</v>
      </c>
    </row>
    <row r="3613" spans="1:19" x14ac:dyDescent="0.25">
      <c r="A3613">
        <v>3612</v>
      </c>
      <c r="B3613" t="s">
        <v>3634</v>
      </c>
      <c r="C3613" s="4" t="s">
        <v>17</v>
      </c>
      <c r="D3613" t="s">
        <v>14</v>
      </c>
      <c r="E3613" s="4">
        <v>115</v>
      </c>
      <c r="F3613" s="4">
        <v>9</v>
      </c>
      <c r="G3613" s="4">
        <v>91</v>
      </c>
      <c r="H3613" s="4">
        <v>209</v>
      </c>
      <c r="I3613" s="4">
        <v>328</v>
      </c>
      <c r="J3613" s="6">
        <v>752.95</v>
      </c>
      <c r="K3613" s="4">
        <v>0.93400000000000005</v>
      </c>
      <c r="L3613" s="4" t="s">
        <v>15</v>
      </c>
      <c r="M3613" s="4">
        <f>Inventory[[#This Row],[Daily_Demand]]*Inventory[[#This Row],[Lead_Time_Days]]</f>
        <v>1035</v>
      </c>
      <c r="N3613" s="4">
        <f>MAX(0, Inventory[[#This Row],[Demand_Duration_Lead_time]]+Inventory[[#This Row],[Safety_Stock]]-Inventory[[#This Row],[Current_Inventory]])</f>
        <v>1153</v>
      </c>
      <c r="O36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13" s="8">
        <f>Inventory[[#This Row],[Current_Inventory]]*Inventory[[#This Row],[Unit_Cost]]</f>
        <v>68518.45</v>
      </c>
      <c r="Q3613" t="str">
        <f>IF(Inventory[[#This Row],[Stockout_Risk_Score]] &gt;= 0.8, "Critical",
   IF(Inventory[[#This Row],[Stockout_Risk_Score]] &gt;= 0.6, "High",
      IF(Inventory[[#This Row],[Stockout_Risk_Score]] &gt;= 0.3, "Medium", "Low")
   )
)</f>
        <v>Critical</v>
      </c>
      <c r="R3613">
        <f>Inventory[[#This Row],[Lead_Time_Days]]*0.8</f>
        <v>7.2</v>
      </c>
      <c r="S3613">
        <f>MAX(0,Inventory[[#This Row],[Daily_Demand]]*Inventory[[#This Row],[Adj_Lead_Time]]+Inventory[[#This Row],[Safety_Stock]]-Inventory[[#This Row],[Current_Inventory]])</f>
        <v>946</v>
      </c>
    </row>
    <row r="3614" spans="1:19" x14ac:dyDescent="0.25">
      <c r="A3614">
        <v>3613</v>
      </c>
      <c r="B3614" t="s">
        <v>3635</v>
      </c>
      <c r="C3614" s="4" t="s">
        <v>13</v>
      </c>
      <c r="D3614" t="s">
        <v>14</v>
      </c>
      <c r="E3614" s="4">
        <v>55</v>
      </c>
      <c r="F3614" s="4">
        <v>7</v>
      </c>
      <c r="G3614" s="4">
        <v>520</v>
      </c>
      <c r="H3614" s="4">
        <v>251</v>
      </c>
      <c r="I3614" s="4">
        <v>85</v>
      </c>
      <c r="J3614" s="6">
        <v>888.55</v>
      </c>
      <c r="K3614" s="4">
        <v>0.38900000000000001</v>
      </c>
      <c r="L3614" s="4" t="s">
        <v>15</v>
      </c>
      <c r="M3614" s="4">
        <f>Inventory[[#This Row],[Daily_Demand]]*Inventory[[#This Row],[Lead_Time_Days]]</f>
        <v>385</v>
      </c>
      <c r="N3614" s="4">
        <f>MAX(0, Inventory[[#This Row],[Demand_Duration_Lead_time]]+Inventory[[#This Row],[Safety_Stock]]-Inventory[[#This Row],[Current_Inventory]])</f>
        <v>116</v>
      </c>
      <c r="O36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14" s="8">
        <f>Inventory[[#This Row],[Current_Inventory]]*Inventory[[#This Row],[Unit_Cost]]</f>
        <v>462046</v>
      </c>
      <c r="Q3614" t="str">
        <f>IF(Inventory[[#This Row],[Stockout_Risk_Score]] &gt;= 0.8, "Critical",
   IF(Inventory[[#This Row],[Stockout_Risk_Score]] &gt;= 0.6, "High",
      IF(Inventory[[#This Row],[Stockout_Risk_Score]] &gt;= 0.3, "Medium", "Low")
   )
)</f>
        <v>Medium</v>
      </c>
      <c r="R3614">
        <f>Inventory[[#This Row],[Lead_Time_Days]]*0.8</f>
        <v>5.6000000000000005</v>
      </c>
      <c r="S3614">
        <f>MAX(0,Inventory[[#This Row],[Daily_Demand]]*Inventory[[#This Row],[Adj_Lead_Time]]+Inventory[[#This Row],[Safety_Stock]]-Inventory[[#This Row],[Current_Inventory]])</f>
        <v>39</v>
      </c>
    </row>
    <row r="3615" spans="1:19" x14ac:dyDescent="0.25">
      <c r="A3615">
        <v>3614</v>
      </c>
      <c r="B3615" t="s">
        <v>3636</v>
      </c>
      <c r="C3615" s="4" t="s">
        <v>17</v>
      </c>
      <c r="D3615" t="s">
        <v>18</v>
      </c>
      <c r="E3615" s="4">
        <v>25</v>
      </c>
      <c r="F3615" s="4">
        <v>9</v>
      </c>
      <c r="G3615" s="4">
        <v>466</v>
      </c>
      <c r="H3615" s="4">
        <v>22</v>
      </c>
      <c r="I3615" s="4">
        <v>87</v>
      </c>
      <c r="J3615" s="6">
        <v>681.21</v>
      </c>
      <c r="K3615" s="4">
        <v>0.96099999999999997</v>
      </c>
      <c r="L3615" s="4" t="s">
        <v>15</v>
      </c>
      <c r="M3615" s="4">
        <f>Inventory[[#This Row],[Daily_Demand]]*Inventory[[#This Row],[Lead_Time_Days]]</f>
        <v>225</v>
      </c>
      <c r="N3615" s="4">
        <f>MAX(0, Inventory[[#This Row],[Demand_Duration_Lead_time]]+Inventory[[#This Row],[Safety_Stock]]-Inventory[[#This Row],[Current_Inventory]])</f>
        <v>0</v>
      </c>
      <c r="O36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15" s="8">
        <f>Inventory[[#This Row],[Current_Inventory]]*Inventory[[#This Row],[Unit_Cost]]</f>
        <v>317443.86000000004</v>
      </c>
      <c r="Q3615" t="str">
        <f>IF(Inventory[[#This Row],[Stockout_Risk_Score]] &gt;= 0.8, "Critical",
   IF(Inventory[[#This Row],[Stockout_Risk_Score]] &gt;= 0.6, "High",
      IF(Inventory[[#This Row],[Stockout_Risk_Score]] &gt;= 0.3, "Medium", "Low")
   )
)</f>
        <v>Critical</v>
      </c>
      <c r="R3615">
        <f>Inventory[[#This Row],[Lead_Time_Days]]*0.8</f>
        <v>7.2</v>
      </c>
      <c r="S3615">
        <f>MAX(0,Inventory[[#This Row],[Daily_Demand]]*Inventory[[#This Row],[Adj_Lead_Time]]+Inventory[[#This Row],[Safety_Stock]]-Inventory[[#This Row],[Current_Inventory]])</f>
        <v>0</v>
      </c>
    </row>
    <row r="3616" spans="1:19" x14ac:dyDescent="0.25">
      <c r="A3616">
        <v>3615</v>
      </c>
      <c r="B3616" t="s">
        <v>3637</v>
      </c>
      <c r="C3616" s="4" t="s">
        <v>21</v>
      </c>
      <c r="D3616" t="s">
        <v>18</v>
      </c>
      <c r="E3616" s="4">
        <v>64</v>
      </c>
      <c r="F3616" s="4">
        <v>6</v>
      </c>
      <c r="G3616" s="4">
        <v>711</v>
      </c>
      <c r="H3616" s="4">
        <v>216</v>
      </c>
      <c r="I3616" s="4">
        <v>121</v>
      </c>
      <c r="J3616" s="6">
        <v>1325.15</v>
      </c>
      <c r="K3616" s="4">
        <v>0.97099999999999997</v>
      </c>
      <c r="L3616" s="4" t="s">
        <v>27</v>
      </c>
      <c r="M3616" s="4">
        <f>Inventory[[#This Row],[Daily_Demand]]*Inventory[[#This Row],[Lead_Time_Days]]</f>
        <v>384</v>
      </c>
      <c r="N3616" s="4">
        <f>MAX(0, Inventory[[#This Row],[Demand_Duration_Lead_time]]+Inventory[[#This Row],[Safety_Stock]]-Inventory[[#This Row],[Current_Inventory]])</f>
        <v>0</v>
      </c>
      <c r="O36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16" s="8">
        <f>Inventory[[#This Row],[Current_Inventory]]*Inventory[[#This Row],[Unit_Cost]]</f>
        <v>942181.65</v>
      </c>
      <c r="Q3616" t="str">
        <f>IF(Inventory[[#This Row],[Stockout_Risk_Score]] &gt;= 0.8, "Critical",
   IF(Inventory[[#This Row],[Stockout_Risk_Score]] &gt;= 0.6, "High",
      IF(Inventory[[#This Row],[Stockout_Risk_Score]] &gt;= 0.3, "Medium", "Low")
   )
)</f>
        <v>Critical</v>
      </c>
      <c r="R3616">
        <f>Inventory[[#This Row],[Lead_Time_Days]]*0.8</f>
        <v>4.8000000000000007</v>
      </c>
      <c r="S3616">
        <f>MAX(0,Inventory[[#This Row],[Daily_Demand]]*Inventory[[#This Row],[Adj_Lead_Time]]+Inventory[[#This Row],[Safety_Stock]]-Inventory[[#This Row],[Current_Inventory]])</f>
        <v>0</v>
      </c>
    </row>
    <row r="3617" spans="1:19" x14ac:dyDescent="0.25">
      <c r="A3617">
        <v>3616</v>
      </c>
      <c r="B3617" t="s">
        <v>3638</v>
      </c>
      <c r="C3617" s="4" t="s">
        <v>26</v>
      </c>
      <c r="D3617" t="s">
        <v>22</v>
      </c>
      <c r="E3617" s="4">
        <v>183</v>
      </c>
      <c r="F3617" s="4">
        <v>8</v>
      </c>
      <c r="G3617" s="4">
        <v>578</v>
      </c>
      <c r="H3617" s="4">
        <v>271</v>
      </c>
      <c r="I3617" s="4">
        <v>105</v>
      </c>
      <c r="J3617" s="6">
        <v>1868.8</v>
      </c>
      <c r="K3617" s="4">
        <v>0.188</v>
      </c>
      <c r="L3617" s="4" t="s">
        <v>15</v>
      </c>
      <c r="M3617" s="4">
        <f>Inventory[[#This Row],[Daily_Demand]]*Inventory[[#This Row],[Lead_Time_Days]]</f>
        <v>1464</v>
      </c>
      <c r="N3617" s="4">
        <f>MAX(0, Inventory[[#This Row],[Demand_Duration_Lead_time]]+Inventory[[#This Row],[Safety_Stock]]-Inventory[[#This Row],[Current_Inventory]])</f>
        <v>1157</v>
      </c>
      <c r="O36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17" s="8">
        <f>Inventory[[#This Row],[Current_Inventory]]*Inventory[[#This Row],[Unit_Cost]]</f>
        <v>1080166.3999999999</v>
      </c>
      <c r="Q3617" t="str">
        <f>IF(Inventory[[#This Row],[Stockout_Risk_Score]] &gt;= 0.8, "Critical",
   IF(Inventory[[#This Row],[Stockout_Risk_Score]] &gt;= 0.6, "High",
      IF(Inventory[[#This Row],[Stockout_Risk_Score]] &gt;= 0.3, "Medium", "Low")
   )
)</f>
        <v>Low</v>
      </c>
      <c r="R3617">
        <f>Inventory[[#This Row],[Lead_Time_Days]]*0.8</f>
        <v>6.4</v>
      </c>
      <c r="S3617">
        <f>MAX(0,Inventory[[#This Row],[Daily_Demand]]*Inventory[[#This Row],[Adj_Lead_Time]]+Inventory[[#This Row],[Safety_Stock]]-Inventory[[#This Row],[Current_Inventory]])</f>
        <v>864.2</v>
      </c>
    </row>
    <row r="3618" spans="1:19" x14ac:dyDescent="0.25">
      <c r="A3618">
        <v>3617</v>
      </c>
      <c r="B3618" t="s">
        <v>3639</v>
      </c>
      <c r="C3618" s="4" t="s">
        <v>13</v>
      </c>
      <c r="D3618" t="s">
        <v>22</v>
      </c>
      <c r="E3618" s="4">
        <v>25</v>
      </c>
      <c r="F3618" s="4">
        <v>9</v>
      </c>
      <c r="G3618" s="4">
        <v>773</v>
      </c>
      <c r="H3618" s="4">
        <v>106</v>
      </c>
      <c r="I3618" s="4">
        <v>216</v>
      </c>
      <c r="J3618" s="6">
        <v>295.83999999999997</v>
      </c>
      <c r="K3618" s="4">
        <v>0.83099999999999996</v>
      </c>
      <c r="L3618" s="4" t="s">
        <v>27</v>
      </c>
      <c r="M3618" s="4">
        <f>Inventory[[#This Row],[Daily_Demand]]*Inventory[[#This Row],[Lead_Time_Days]]</f>
        <v>225</v>
      </c>
      <c r="N3618" s="4">
        <f>MAX(0, Inventory[[#This Row],[Demand_Duration_Lead_time]]+Inventory[[#This Row],[Safety_Stock]]-Inventory[[#This Row],[Current_Inventory]])</f>
        <v>0</v>
      </c>
      <c r="O36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618" s="8">
        <f>Inventory[[#This Row],[Current_Inventory]]*Inventory[[#This Row],[Unit_Cost]]</f>
        <v>228684.31999999998</v>
      </c>
      <c r="Q3618" t="str">
        <f>IF(Inventory[[#This Row],[Stockout_Risk_Score]] &gt;= 0.8, "Critical",
   IF(Inventory[[#This Row],[Stockout_Risk_Score]] &gt;= 0.6, "High",
      IF(Inventory[[#This Row],[Stockout_Risk_Score]] &gt;= 0.3, "Medium", "Low")
   )
)</f>
        <v>Critical</v>
      </c>
      <c r="R3618">
        <f>Inventory[[#This Row],[Lead_Time_Days]]*0.8</f>
        <v>7.2</v>
      </c>
      <c r="S3618">
        <f>MAX(0,Inventory[[#This Row],[Daily_Demand]]*Inventory[[#This Row],[Adj_Lead_Time]]+Inventory[[#This Row],[Safety_Stock]]-Inventory[[#This Row],[Current_Inventory]])</f>
        <v>0</v>
      </c>
    </row>
    <row r="3619" spans="1:19" x14ac:dyDescent="0.25">
      <c r="A3619">
        <v>3618</v>
      </c>
      <c r="B3619" t="s">
        <v>3640</v>
      </c>
      <c r="C3619" s="4" t="s">
        <v>41</v>
      </c>
      <c r="D3619" t="s">
        <v>14</v>
      </c>
      <c r="E3619" s="4">
        <v>111</v>
      </c>
      <c r="F3619" s="4">
        <v>8</v>
      </c>
      <c r="G3619" s="4">
        <v>378</v>
      </c>
      <c r="H3619" s="4">
        <v>80</v>
      </c>
      <c r="I3619" s="4">
        <v>270</v>
      </c>
      <c r="J3619" s="6">
        <v>1143.8</v>
      </c>
      <c r="K3619" s="4">
        <v>0.193</v>
      </c>
      <c r="L3619" s="4" t="s">
        <v>27</v>
      </c>
      <c r="M3619" s="4">
        <f>Inventory[[#This Row],[Daily_Demand]]*Inventory[[#This Row],[Lead_Time_Days]]</f>
        <v>888</v>
      </c>
      <c r="N3619" s="4">
        <f>MAX(0, Inventory[[#This Row],[Demand_Duration_Lead_time]]+Inventory[[#This Row],[Safety_Stock]]-Inventory[[#This Row],[Current_Inventory]])</f>
        <v>590</v>
      </c>
      <c r="O36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19" s="8">
        <f>Inventory[[#This Row],[Current_Inventory]]*Inventory[[#This Row],[Unit_Cost]]</f>
        <v>432356.39999999997</v>
      </c>
      <c r="Q3619" t="str">
        <f>IF(Inventory[[#This Row],[Stockout_Risk_Score]] &gt;= 0.8, "Critical",
   IF(Inventory[[#This Row],[Stockout_Risk_Score]] &gt;= 0.6, "High",
      IF(Inventory[[#This Row],[Stockout_Risk_Score]] &gt;= 0.3, "Medium", "Low")
   )
)</f>
        <v>Low</v>
      </c>
      <c r="R3619">
        <f>Inventory[[#This Row],[Lead_Time_Days]]*0.8</f>
        <v>6.4</v>
      </c>
      <c r="S3619">
        <f>MAX(0,Inventory[[#This Row],[Daily_Demand]]*Inventory[[#This Row],[Adj_Lead_Time]]+Inventory[[#This Row],[Safety_Stock]]-Inventory[[#This Row],[Current_Inventory]])</f>
        <v>412.40000000000009</v>
      </c>
    </row>
    <row r="3620" spans="1:19" x14ac:dyDescent="0.25">
      <c r="A3620">
        <v>3619</v>
      </c>
      <c r="B3620" t="s">
        <v>3641</v>
      </c>
      <c r="C3620" s="4" t="s">
        <v>26</v>
      </c>
      <c r="D3620" t="s">
        <v>18</v>
      </c>
      <c r="E3620" s="4">
        <v>130</v>
      </c>
      <c r="F3620" s="4">
        <v>5</v>
      </c>
      <c r="G3620" s="4">
        <v>296</v>
      </c>
      <c r="H3620" s="4">
        <v>239</v>
      </c>
      <c r="I3620" s="4">
        <v>125</v>
      </c>
      <c r="J3620" s="6">
        <v>1800.42</v>
      </c>
      <c r="K3620" s="4">
        <v>0.22600000000000001</v>
      </c>
      <c r="L3620" s="4" t="s">
        <v>19</v>
      </c>
      <c r="M3620" s="4">
        <f>Inventory[[#This Row],[Daily_Demand]]*Inventory[[#This Row],[Lead_Time_Days]]</f>
        <v>650</v>
      </c>
      <c r="N3620" s="4">
        <f>MAX(0, Inventory[[#This Row],[Demand_Duration_Lead_time]]+Inventory[[#This Row],[Safety_Stock]]-Inventory[[#This Row],[Current_Inventory]])</f>
        <v>593</v>
      </c>
      <c r="O36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20" s="8">
        <f>Inventory[[#This Row],[Current_Inventory]]*Inventory[[#This Row],[Unit_Cost]]</f>
        <v>532924.32000000007</v>
      </c>
      <c r="Q3620" t="str">
        <f>IF(Inventory[[#This Row],[Stockout_Risk_Score]] &gt;= 0.8, "Critical",
   IF(Inventory[[#This Row],[Stockout_Risk_Score]] &gt;= 0.6, "High",
      IF(Inventory[[#This Row],[Stockout_Risk_Score]] &gt;= 0.3, "Medium", "Low")
   )
)</f>
        <v>Low</v>
      </c>
      <c r="R3620">
        <f>Inventory[[#This Row],[Lead_Time_Days]]*0.8</f>
        <v>4</v>
      </c>
      <c r="S3620">
        <f>MAX(0,Inventory[[#This Row],[Daily_Demand]]*Inventory[[#This Row],[Adj_Lead_Time]]+Inventory[[#This Row],[Safety_Stock]]-Inventory[[#This Row],[Current_Inventory]])</f>
        <v>463</v>
      </c>
    </row>
    <row r="3621" spans="1:19" x14ac:dyDescent="0.25">
      <c r="A3621">
        <v>3620</v>
      </c>
      <c r="B3621" t="s">
        <v>3642</v>
      </c>
      <c r="C3621" s="4" t="s">
        <v>41</v>
      </c>
      <c r="D3621" t="s">
        <v>18</v>
      </c>
      <c r="E3621" s="4">
        <v>138</v>
      </c>
      <c r="F3621" s="4">
        <v>6</v>
      </c>
      <c r="G3621" s="4">
        <v>332</v>
      </c>
      <c r="H3621" s="4">
        <v>41</v>
      </c>
      <c r="I3621" s="4">
        <v>259</v>
      </c>
      <c r="J3621" s="6">
        <v>245.22</v>
      </c>
      <c r="K3621" s="4">
        <v>8.4000000000000005E-2</v>
      </c>
      <c r="L3621" s="4" t="s">
        <v>27</v>
      </c>
      <c r="M3621" s="4">
        <f>Inventory[[#This Row],[Daily_Demand]]*Inventory[[#This Row],[Lead_Time_Days]]</f>
        <v>828</v>
      </c>
      <c r="N3621" s="4">
        <f>MAX(0, Inventory[[#This Row],[Demand_Duration_Lead_time]]+Inventory[[#This Row],[Safety_Stock]]-Inventory[[#This Row],[Current_Inventory]])</f>
        <v>537</v>
      </c>
      <c r="O36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21" s="8">
        <f>Inventory[[#This Row],[Current_Inventory]]*Inventory[[#This Row],[Unit_Cost]]</f>
        <v>81413.039999999994</v>
      </c>
      <c r="Q3621" t="str">
        <f>IF(Inventory[[#This Row],[Stockout_Risk_Score]] &gt;= 0.8, "Critical",
   IF(Inventory[[#This Row],[Stockout_Risk_Score]] &gt;= 0.6, "High",
      IF(Inventory[[#This Row],[Stockout_Risk_Score]] &gt;= 0.3, "Medium", "Low")
   )
)</f>
        <v>Low</v>
      </c>
      <c r="R3621">
        <f>Inventory[[#This Row],[Lead_Time_Days]]*0.8</f>
        <v>4.8000000000000007</v>
      </c>
      <c r="S3621">
        <f>MAX(0,Inventory[[#This Row],[Daily_Demand]]*Inventory[[#This Row],[Adj_Lead_Time]]+Inventory[[#This Row],[Safety_Stock]]-Inventory[[#This Row],[Current_Inventory]])</f>
        <v>371.40000000000009</v>
      </c>
    </row>
    <row r="3622" spans="1:19" x14ac:dyDescent="0.25">
      <c r="A3622">
        <v>3621</v>
      </c>
      <c r="B3622" t="s">
        <v>3643</v>
      </c>
      <c r="C3622" s="4" t="s">
        <v>26</v>
      </c>
      <c r="D3622" t="s">
        <v>14</v>
      </c>
      <c r="E3622" s="4">
        <v>77</v>
      </c>
      <c r="F3622" s="4">
        <v>14</v>
      </c>
      <c r="G3622" s="4">
        <v>124</v>
      </c>
      <c r="H3622" s="4">
        <v>259</v>
      </c>
      <c r="I3622" s="4">
        <v>260</v>
      </c>
      <c r="J3622" s="6">
        <v>1013.04</v>
      </c>
      <c r="K3622" s="4">
        <v>0.157</v>
      </c>
      <c r="L3622" s="4" t="s">
        <v>27</v>
      </c>
      <c r="M3622" s="4">
        <f>Inventory[[#This Row],[Daily_Demand]]*Inventory[[#This Row],[Lead_Time_Days]]</f>
        <v>1078</v>
      </c>
      <c r="N3622" s="4">
        <f>MAX(0, Inventory[[#This Row],[Demand_Duration_Lead_time]]+Inventory[[#This Row],[Safety_Stock]]-Inventory[[#This Row],[Current_Inventory]])</f>
        <v>1213</v>
      </c>
      <c r="O36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22" s="8">
        <f>Inventory[[#This Row],[Current_Inventory]]*Inventory[[#This Row],[Unit_Cost]]</f>
        <v>125616.95999999999</v>
      </c>
      <c r="Q3622" t="str">
        <f>IF(Inventory[[#This Row],[Stockout_Risk_Score]] &gt;= 0.8, "Critical",
   IF(Inventory[[#This Row],[Stockout_Risk_Score]] &gt;= 0.6, "High",
      IF(Inventory[[#This Row],[Stockout_Risk_Score]] &gt;= 0.3, "Medium", "Low")
   )
)</f>
        <v>Low</v>
      </c>
      <c r="R3622">
        <f>Inventory[[#This Row],[Lead_Time_Days]]*0.8</f>
        <v>11.200000000000001</v>
      </c>
      <c r="S3622">
        <f>MAX(0,Inventory[[#This Row],[Daily_Demand]]*Inventory[[#This Row],[Adj_Lead_Time]]+Inventory[[#This Row],[Safety_Stock]]-Inventory[[#This Row],[Current_Inventory]])</f>
        <v>997.40000000000009</v>
      </c>
    </row>
    <row r="3623" spans="1:19" x14ac:dyDescent="0.25">
      <c r="A3623">
        <v>3622</v>
      </c>
      <c r="B3623" t="s">
        <v>3644</v>
      </c>
      <c r="C3623" s="4" t="s">
        <v>26</v>
      </c>
      <c r="D3623" t="s">
        <v>14</v>
      </c>
      <c r="E3623" s="4">
        <v>197</v>
      </c>
      <c r="F3623" s="4">
        <v>11</v>
      </c>
      <c r="G3623" s="4">
        <v>114</v>
      </c>
      <c r="H3623" s="4">
        <v>263</v>
      </c>
      <c r="I3623" s="4">
        <v>277</v>
      </c>
      <c r="J3623" s="6">
        <v>1737.2</v>
      </c>
      <c r="K3623" s="4">
        <v>0.63200000000000001</v>
      </c>
      <c r="L3623" s="4" t="s">
        <v>27</v>
      </c>
      <c r="M3623" s="4">
        <f>Inventory[[#This Row],[Daily_Demand]]*Inventory[[#This Row],[Lead_Time_Days]]</f>
        <v>2167</v>
      </c>
      <c r="N3623" s="4">
        <f>MAX(0, Inventory[[#This Row],[Demand_Duration_Lead_time]]+Inventory[[#This Row],[Safety_Stock]]-Inventory[[#This Row],[Current_Inventory]])</f>
        <v>2316</v>
      </c>
      <c r="O36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23" s="8">
        <f>Inventory[[#This Row],[Current_Inventory]]*Inventory[[#This Row],[Unit_Cost]]</f>
        <v>198040.80000000002</v>
      </c>
      <c r="Q3623" t="str">
        <f>IF(Inventory[[#This Row],[Stockout_Risk_Score]] &gt;= 0.8, "Critical",
   IF(Inventory[[#This Row],[Stockout_Risk_Score]] &gt;= 0.6, "High",
      IF(Inventory[[#This Row],[Stockout_Risk_Score]] &gt;= 0.3, "Medium", "Low")
   )
)</f>
        <v>High</v>
      </c>
      <c r="R3623">
        <f>Inventory[[#This Row],[Lead_Time_Days]]*0.8</f>
        <v>8.8000000000000007</v>
      </c>
      <c r="S3623">
        <f>MAX(0,Inventory[[#This Row],[Daily_Demand]]*Inventory[[#This Row],[Adj_Lead_Time]]+Inventory[[#This Row],[Safety_Stock]]-Inventory[[#This Row],[Current_Inventory]])</f>
        <v>1882.6000000000001</v>
      </c>
    </row>
    <row r="3624" spans="1:19" x14ac:dyDescent="0.25">
      <c r="A3624">
        <v>3623</v>
      </c>
      <c r="B3624" t="s">
        <v>3645</v>
      </c>
      <c r="C3624" s="4" t="s">
        <v>17</v>
      </c>
      <c r="D3624" t="s">
        <v>22</v>
      </c>
      <c r="E3624" s="4">
        <v>80</v>
      </c>
      <c r="F3624" s="4">
        <v>7</v>
      </c>
      <c r="G3624" s="4">
        <v>238</v>
      </c>
      <c r="H3624" s="4">
        <v>268</v>
      </c>
      <c r="I3624" s="4">
        <v>274</v>
      </c>
      <c r="J3624" s="6">
        <v>1805.88</v>
      </c>
      <c r="K3624" s="4">
        <v>0.44900000000000001</v>
      </c>
      <c r="L3624" s="4" t="s">
        <v>19</v>
      </c>
      <c r="M3624" s="4">
        <f>Inventory[[#This Row],[Daily_Demand]]*Inventory[[#This Row],[Lead_Time_Days]]</f>
        <v>560</v>
      </c>
      <c r="N3624" s="4">
        <f>MAX(0, Inventory[[#This Row],[Demand_Duration_Lead_time]]+Inventory[[#This Row],[Safety_Stock]]-Inventory[[#This Row],[Current_Inventory]])</f>
        <v>590</v>
      </c>
      <c r="O36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24" s="8">
        <f>Inventory[[#This Row],[Current_Inventory]]*Inventory[[#This Row],[Unit_Cost]]</f>
        <v>429799.44</v>
      </c>
      <c r="Q3624" t="str">
        <f>IF(Inventory[[#This Row],[Stockout_Risk_Score]] &gt;= 0.8, "Critical",
   IF(Inventory[[#This Row],[Stockout_Risk_Score]] &gt;= 0.6, "High",
      IF(Inventory[[#This Row],[Stockout_Risk_Score]] &gt;= 0.3, "Medium", "Low")
   )
)</f>
        <v>Medium</v>
      </c>
      <c r="R3624">
        <f>Inventory[[#This Row],[Lead_Time_Days]]*0.8</f>
        <v>5.6000000000000005</v>
      </c>
      <c r="S3624">
        <f>MAX(0,Inventory[[#This Row],[Daily_Demand]]*Inventory[[#This Row],[Adj_Lead_Time]]+Inventory[[#This Row],[Safety_Stock]]-Inventory[[#This Row],[Current_Inventory]])</f>
        <v>478</v>
      </c>
    </row>
    <row r="3625" spans="1:19" x14ac:dyDescent="0.25">
      <c r="A3625">
        <v>3624</v>
      </c>
      <c r="B3625" t="s">
        <v>3646</v>
      </c>
      <c r="C3625" s="4" t="s">
        <v>13</v>
      </c>
      <c r="D3625" t="s">
        <v>22</v>
      </c>
      <c r="E3625" s="4">
        <v>190</v>
      </c>
      <c r="F3625" s="4">
        <v>13</v>
      </c>
      <c r="G3625" s="4">
        <v>701</v>
      </c>
      <c r="H3625" s="4">
        <v>191</v>
      </c>
      <c r="I3625" s="4">
        <v>303</v>
      </c>
      <c r="J3625" s="6">
        <v>1052.99</v>
      </c>
      <c r="K3625" s="4">
        <v>0.79100000000000004</v>
      </c>
      <c r="L3625" s="4" t="s">
        <v>27</v>
      </c>
      <c r="M3625" s="4">
        <f>Inventory[[#This Row],[Daily_Demand]]*Inventory[[#This Row],[Lead_Time_Days]]</f>
        <v>2470</v>
      </c>
      <c r="N3625" s="4">
        <f>MAX(0, Inventory[[#This Row],[Demand_Duration_Lead_time]]+Inventory[[#This Row],[Safety_Stock]]-Inventory[[#This Row],[Current_Inventory]])</f>
        <v>1960</v>
      </c>
      <c r="O36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25" s="8">
        <f>Inventory[[#This Row],[Current_Inventory]]*Inventory[[#This Row],[Unit_Cost]]</f>
        <v>738145.99</v>
      </c>
      <c r="Q3625" t="str">
        <f>IF(Inventory[[#This Row],[Stockout_Risk_Score]] &gt;= 0.8, "Critical",
   IF(Inventory[[#This Row],[Stockout_Risk_Score]] &gt;= 0.6, "High",
      IF(Inventory[[#This Row],[Stockout_Risk_Score]] &gt;= 0.3, "Medium", "Low")
   )
)</f>
        <v>High</v>
      </c>
      <c r="R3625">
        <f>Inventory[[#This Row],[Lead_Time_Days]]*0.8</f>
        <v>10.4</v>
      </c>
      <c r="S3625">
        <f>MAX(0,Inventory[[#This Row],[Daily_Demand]]*Inventory[[#This Row],[Adj_Lead_Time]]+Inventory[[#This Row],[Safety_Stock]]-Inventory[[#This Row],[Current_Inventory]])</f>
        <v>1466</v>
      </c>
    </row>
    <row r="3626" spans="1:19" x14ac:dyDescent="0.25">
      <c r="A3626">
        <v>3625</v>
      </c>
      <c r="B3626" t="s">
        <v>3647</v>
      </c>
      <c r="C3626" s="4" t="s">
        <v>13</v>
      </c>
      <c r="D3626" t="s">
        <v>22</v>
      </c>
      <c r="E3626" s="4">
        <v>82</v>
      </c>
      <c r="F3626" s="4">
        <v>12</v>
      </c>
      <c r="G3626" s="4">
        <v>147</v>
      </c>
      <c r="H3626" s="4">
        <v>175</v>
      </c>
      <c r="I3626" s="4">
        <v>205</v>
      </c>
      <c r="J3626" s="6">
        <v>98.66</v>
      </c>
      <c r="K3626" s="4">
        <v>0.33200000000000002</v>
      </c>
      <c r="L3626" s="4" t="s">
        <v>19</v>
      </c>
      <c r="M3626" s="4">
        <f>Inventory[[#This Row],[Daily_Demand]]*Inventory[[#This Row],[Lead_Time_Days]]</f>
        <v>984</v>
      </c>
      <c r="N3626" s="4">
        <f>MAX(0, Inventory[[#This Row],[Demand_Duration_Lead_time]]+Inventory[[#This Row],[Safety_Stock]]-Inventory[[#This Row],[Current_Inventory]])</f>
        <v>1012</v>
      </c>
      <c r="O36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26" s="8">
        <f>Inventory[[#This Row],[Current_Inventory]]*Inventory[[#This Row],[Unit_Cost]]</f>
        <v>14503.019999999999</v>
      </c>
      <c r="Q3626" t="str">
        <f>IF(Inventory[[#This Row],[Stockout_Risk_Score]] &gt;= 0.8, "Critical",
   IF(Inventory[[#This Row],[Stockout_Risk_Score]] &gt;= 0.6, "High",
      IF(Inventory[[#This Row],[Stockout_Risk_Score]] &gt;= 0.3, "Medium", "Low")
   )
)</f>
        <v>Medium</v>
      </c>
      <c r="R3626">
        <f>Inventory[[#This Row],[Lead_Time_Days]]*0.8</f>
        <v>9.6000000000000014</v>
      </c>
      <c r="S3626">
        <f>MAX(0,Inventory[[#This Row],[Daily_Demand]]*Inventory[[#This Row],[Adj_Lead_Time]]+Inventory[[#This Row],[Safety_Stock]]-Inventory[[#This Row],[Current_Inventory]])</f>
        <v>815.20000000000016</v>
      </c>
    </row>
    <row r="3627" spans="1:19" x14ac:dyDescent="0.25">
      <c r="A3627">
        <v>3626</v>
      </c>
      <c r="B3627" t="s">
        <v>3648</v>
      </c>
      <c r="C3627" s="4" t="s">
        <v>26</v>
      </c>
      <c r="D3627" t="s">
        <v>14</v>
      </c>
      <c r="E3627" s="4">
        <v>138</v>
      </c>
      <c r="F3627" s="4">
        <v>7</v>
      </c>
      <c r="G3627" s="4">
        <v>219</v>
      </c>
      <c r="H3627" s="4">
        <v>13</v>
      </c>
      <c r="I3627" s="4">
        <v>198</v>
      </c>
      <c r="J3627" s="6">
        <v>256</v>
      </c>
      <c r="K3627" s="4">
        <v>0.96899999999999997</v>
      </c>
      <c r="L3627" s="4" t="s">
        <v>15</v>
      </c>
      <c r="M3627" s="4">
        <f>Inventory[[#This Row],[Daily_Demand]]*Inventory[[#This Row],[Lead_Time_Days]]</f>
        <v>966</v>
      </c>
      <c r="N3627" s="4">
        <f>MAX(0, Inventory[[#This Row],[Demand_Duration_Lead_time]]+Inventory[[#This Row],[Safety_Stock]]-Inventory[[#This Row],[Current_Inventory]])</f>
        <v>760</v>
      </c>
      <c r="O36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27" s="8">
        <f>Inventory[[#This Row],[Current_Inventory]]*Inventory[[#This Row],[Unit_Cost]]</f>
        <v>56064</v>
      </c>
      <c r="Q3627" t="str">
        <f>IF(Inventory[[#This Row],[Stockout_Risk_Score]] &gt;= 0.8, "Critical",
   IF(Inventory[[#This Row],[Stockout_Risk_Score]] &gt;= 0.6, "High",
      IF(Inventory[[#This Row],[Stockout_Risk_Score]] &gt;= 0.3, "Medium", "Low")
   )
)</f>
        <v>Critical</v>
      </c>
      <c r="R3627">
        <f>Inventory[[#This Row],[Lead_Time_Days]]*0.8</f>
        <v>5.6000000000000005</v>
      </c>
      <c r="S3627">
        <f>MAX(0,Inventory[[#This Row],[Daily_Demand]]*Inventory[[#This Row],[Adj_Lead_Time]]+Inventory[[#This Row],[Safety_Stock]]-Inventory[[#This Row],[Current_Inventory]])</f>
        <v>566.80000000000007</v>
      </c>
    </row>
    <row r="3628" spans="1:19" x14ac:dyDescent="0.25">
      <c r="A3628">
        <v>3627</v>
      </c>
      <c r="B3628" t="s">
        <v>3649</v>
      </c>
      <c r="C3628" s="4" t="s">
        <v>21</v>
      </c>
      <c r="D3628" t="s">
        <v>14</v>
      </c>
      <c r="E3628" s="4">
        <v>69</v>
      </c>
      <c r="F3628" s="4">
        <v>14</v>
      </c>
      <c r="G3628" s="4">
        <v>351</v>
      </c>
      <c r="H3628" s="4">
        <v>154</v>
      </c>
      <c r="I3628" s="4">
        <v>367</v>
      </c>
      <c r="J3628" s="6">
        <v>1194.0999999999999</v>
      </c>
      <c r="K3628" s="4">
        <v>0.05</v>
      </c>
      <c r="L3628" s="4" t="s">
        <v>27</v>
      </c>
      <c r="M3628" s="4">
        <f>Inventory[[#This Row],[Daily_Demand]]*Inventory[[#This Row],[Lead_Time_Days]]</f>
        <v>966</v>
      </c>
      <c r="N3628" s="4">
        <f>MAX(0, Inventory[[#This Row],[Demand_Duration_Lead_time]]+Inventory[[#This Row],[Safety_Stock]]-Inventory[[#This Row],[Current_Inventory]])</f>
        <v>769</v>
      </c>
      <c r="O36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28" s="8">
        <f>Inventory[[#This Row],[Current_Inventory]]*Inventory[[#This Row],[Unit_Cost]]</f>
        <v>419129.1</v>
      </c>
      <c r="Q3628" t="str">
        <f>IF(Inventory[[#This Row],[Stockout_Risk_Score]] &gt;= 0.8, "Critical",
   IF(Inventory[[#This Row],[Stockout_Risk_Score]] &gt;= 0.6, "High",
      IF(Inventory[[#This Row],[Stockout_Risk_Score]] &gt;= 0.3, "Medium", "Low")
   )
)</f>
        <v>Low</v>
      </c>
      <c r="R3628">
        <f>Inventory[[#This Row],[Lead_Time_Days]]*0.8</f>
        <v>11.200000000000001</v>
      </c>
      <c r="S3628">
        <f>MAX(0,Inventory[[#This Row],[Daily_Demand]]*Inventory[[#This Row],[Adj_Lead_Time]]+Inventory[[#This Row],[Safety_Stock]]-Inventory[[#This Row],[Current_Inventory]])</f>
        <v>575.80000000000007</v>
      </c>
    </row>
    <row r="3629" spans="1:19" x14ac:dyDescent="0.25">
      <c r="A3629">
        <v>3628</v>
      </c>
      <c r="B3629" t="s">
        <v>3650</v>
      </c>
      <c r="C3629" s="4" t="s">
        <v>21</v>
      </c>
      <c r="D3629" t="s">
        <v>22</v>
      </c>
      <c r="E3629" s="4">
        <v>90</v>
      </c>
      <c r="F3629" s="4">
        <v>10</v>
      </c>
      <c r="G3629" s="4">
        <v>566</v>
      </c>
      <c r="H3629" s="4">
        <v>174</v>
      </c>
      <c r="I3629" s="4">
        <v>328</v>
      </c>
      <c r="J3629" s="6">
        <v>291.52</v>
      </c>
      <c r="K3629" s="4">
        <v>6.3E-2</v>
      </c>
      <c r="L3629" s="4" t="s">
        <v>15</v>
      </c>
      <c r="M3629" s="4">
        <f>Inventory[[#This Row],[Daily_Demand]]*Inventory[[#This Row],[Lead_Time_Days]]</f>
        <v>900</v>
      </c>
      <c r="N3629" s="4">
        <f>MAX(0, Inventory[[#This Row],[Demand_Duration_Lead_time]]+Inventory[[#This Row],[Safety_Stock]]-Inventory[[#This Row],[Current_Inventory]])</f>
        <v>508</v>
      </c>
      <c r="O36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29" s="8">
        <f>Inventory[[#This Row],[Current_Inventory]]*Inventory[[#This Row],[Unit_Cost]]</f>
        <v>165000.31999999998</v>
      </c>
      <c r="Q3629" t="str">
        <f>IF(Inventory[[#This Row],[Stockout_Risk_Score]] &gt;= 0.8, "Critical",
   IF(Inventory[[#This Row],[Stockout_Risk_Score]] &gt;= 0.6, "High",
      IF(Inventory[[#This Row],[Stockout_Risk_Score]] &gt;= 0.3, "Medium", "Low")
   )
)</f>
        <v>Low</v>
      </c>
      <c r="R3629">
        <f>Inventory[[#This Row],[Lead_Time_Days]]*0.8</f>
        <v>8</v>
      </c>
      <c r="S3629">
        <f>MAX(0,Inventory[[#This Row],[Daily_Demand]]*Inventory[[#This Row],[Adj_Lead_Time]]+Inventory[[#This Row],[Safety_Stock]]-Inventory[[#This Row],[Current_Inventory]])</f>
        <v>328</v>
      </c>
    </row>
    <row r="3630" spans="1:19" x14ac:dyDescent="0.25">
      <c r="A3630">
        <v>3629</v>
      </c>
      <c r="B3630" t="s">
        <v>3651</v>
      </c>
      <c r="C3630" s="4" t="s">
        <v>41</v>
      </c>
      <c r="D3630" t="s">
        <v>22</v>
      </c>
      <c r="E3630" s="4">
        <v>38</v>
      </c>
      <c r="F3630" s="4">
        <v>11</v>
      </c>
      <c r="G3630" s="4">
        <v>675</v>
      </c>
      <c r="H3630" s="4">
        <v>114</v>
      </c>
      <c r="I3630" s="4">
        <v>280</v>
      </c>
      <c r="J3630" s="6">
        <v>341.36</v>
      </c>
      <c r="K3630" s="4">
        <v>0.70099999999999996</v>
      </c>
      <c r="L3630" s="4" t="s">
        <v>27</v>
      </c>
      <c r="M3630" s="4">
        <f>Inventory[[#This Row],[Daily_Demand]]*Inventory[[#This Row],[Lead_Time_Days]]</f>
        <v>418</v>
      </c>
      <c r="N3630" s="4">
        <f>MAX(0, Inventory[[#This Row],[Demand_Duration_Lead_time]]+Inventory[[#This Row],[Safety_Stock]]-Inventory[[#This Row],[Current_Inventory]])</f>
        <v>0</v>
      </c>
      <c r="O36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30" s="8">
        <f>Inventory[[#This Row],[Current_Inventory]]*Inventory[[#This Row],[Unit_Cost]]</f>
        <v>230418</v>
      </c>
      <c r="Q3630" t="str">
        <f>IF(Inventory[[#This Row],[Stockout_Risk_Score]] &gt;= 0.8, "Critical",
   IF(Inventory[[#This Row],[Stockout_Risk_Score]] &gt;= 0.6, "High",
      IF(Inventory[[#This Row],[Stockout_Risk_Score]] &gt;= 0.3, "Medium", "Low")
   )
)</f>
        <v>High</v>
      </c>
      <c r="R3630">
        <f>Inventory[[#This Row],[Lead_Time_Days]]*0.8</f>
        <v>8.8000000000000007</v>
      </c>
      <c r="S3630">
        <f>MAX(0,Inventory[[#This Row],[Daily_Demand]]*Inventory[[#This Row],[Adj_Lead_Time]]+Inventory[[#This Row],[Safety_Stock]]-Inventory[[#This Row],[Current_Inventory]])</f>
        <v>0</v>
      </c>
    </row>
    <row r="3631" spans="1:19" x14ac:dyDescent="0.25">
      <c r="A3631">
        <v>3630</v>
      </c>
      <c r="B3631" t="s">
        <v>3652</v>
      </c>
      <c r="C3631" s="4" t="s">
        <v>41</v>
      </c>
      <c r="D3631" t="s">
        <v>18</v>
      </c>
      <c r="E3631" s="4">
        <v>60</v>
      </c>
      <c r="F3631" s="4">
        <v>3</v>
      </c>
      <c r="G3631" s="4">
        <v>311</v>
      </c>
      <c r="H3631" s="4">
        <v>45</v>
      </c>
      <c r="I3631" s="4">
        <v>239</v>
      </c>
      <c r="J3631" s="6">
        <v>1555.63</v>
      </c>
      <c r="K3631" s="4">
        <v>0.88800000000000001</v>
      </c>
      <c r="L3631" s="4" t="s">
        <v>19</v>
      </c>
      <c r="M3631" s="4">
        <f>Inventory[[#This Row],[Daily_Demand]]*Inventory[[#This Row],[Lead_Time_Days]]</f>
        <v>180</v>
      </c>
      <c r="N3631" s="4">
        <f>MAX(0, Inventory[[#This Row],[Demand_Duration_Lead_time]]+Inventory[[#This Row],[Safety_Stock]]-Inventory[[#This Row],[Current_Inventory]])</f>
        <v>0</v>
      </c>
      <c r="O36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31" s="8">
        <f>Inventory[[#This Row],[Current_Inventory]]*Inventory[[#This Row],[Unit_Cost]]</f>
        <v>483800.93000000005</v>
      </c>
      <c r="Q3631" t="str">
        <f>IF(Inventory[[#This Row],[Stockout_Risk_Score]] &gt;= 0.8, "Critical",
   IF(Inventory[[#This Row],[Stockout_Risk_Score]] &gt;= 0.6, "High",
      IF(Inventory[[#This Row],[Stockout_Risk_Score]] &gt;= 0.3, "Medium", "Low")
   )
)</f>
        <v>Critical</v>
      </c>
      <c r="R3631">
        <f>Inventory[[#This Row],[Lead_Time_Days]]*0.8</f>
        <v>2.4000000000000004</v>
      </c>
      <c r="S3631">
        <f>MAX(0,Inventory[[#This Row],[Daily_Demand]]*Inventory[[#This Row],[Adj_Lead_Time]]+Inventory[[#This Row],[Safety_Stock]]-Inventory[[#This Row],[Current_Inventory]])</f>
        <v>0</v>
      </c>
    </row>
    <row r="3632" spans="1:19" x14ac:dyDescent="0.25">
      <c r="A3632">
        <v>3631</v>
      </c>
      <c r="B3632" t="s">
        <v>3653</v>
      </c>
      <c r="C3632" s="4" t="s">
        <v>17</v>
      </c>
      <c r="D3632" t="s">
        <v>18</v>
      </c>
      <c r="E3632" s="4">
        <v>79</v>
      </c>
      <c r="F3632" s="4">
        <v>7</v>
      </c>
      <c r="G3632" s="4">
        <v>85</v>
      </c>
      <c r="H3632" s="4">
        <v>178</v>
      </c>
      <c r="I3632" s="4">
        <v>274</v>
      </c>
      <c r="J3632" s="6">
        <v>1513.85</v>
      </c>
      <c r="K3632" s="4">
        <v>0.79600000000000004</v>
      </c>
      <c r="L3632" s="4" t="s">
        <v>15</v>
      </c>
      <c r="M3632" s="4">
        <f>Inventory[[#This Row],[Daily_Demand]]*Inventory[[#This Row],[Lead_Time_Days]]</f>
        <v>553</v>
      </c>
      <c r="N3632" s="4">
        <f>MAX(0, Inventory[[#This Row],[Demand_Duration_Lead_time]]+Inventory[[#This Row],[Safety_Stock]]-Inventory[[#This Row],[Current_Inventory]])</f>
        <v>646</v>
      </c>
      <c r="O36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32" s="8">
        <f>Inventory[[#This Row],[Current_Inventory]]*Inventory[[#This Row],[Unit_Cost]]</f>
        <v>128677.24999999999</v>
      </c>
      <c r="Q3632" t="str">
        <f>IF(Inventory[[#This Row],[Stockout_Risk_Score]] &gt;= 0.8, "Critical",
   IF(Inventory[[#This Row],[Stockout_Risk_Score]] &gt;= 0.6, "High",
      IF(Inventory[[#This Row],[Stockout_Risk_Score]] &gt;= 0.3, "Medium", "Low")
   )
)</f>
        <v>High</v>
      </c>
      <c r="R3632">
        <f>Inventory[[#This Row],[Lead_Time_Days]]*0.8</f>
        <v>5.6000000000000005</v>
      </c>
      <c r="S3632">
        <f>MAX(0,Inventory[[#This Row],[Daily_Demand]]*Inventory[[#This Row],[Adj_Lead_Time]]+Inventory[[#This Row],[Safety_Stock]]-Inventory[[#This Row],[Current_Inventory]])</f>
        <v>535.40000000000009</v>
      </c>
    </row>
    <row r="3633" spans="1:19" x14ac:dyDescent="0.25">
      <c r="A3633">
        <v>3632</v>
      </c>
      <c r="B3633" t="s">
        <v>3654</v>
      </c>
      <c r="C3633" s="4" t="s">
        <v>26</v>
      </c>
      <c r="D3633" t="s">
        <v>22</v>
      </c>
      <c r="E3633" s="4">
        <v>7</v>
      </c>
      <c r="F3633" s="4">
        <v>14</v>
      </c>
      <c r="G3633" s="4">
        <v>750</v>
      </c>
      <c r="H3633" s="4">
        <v>17</v>
      </c>
      <c r="I3633" s="4">
        <v>114</v>
      </c>
      <c r="J3633" s="6">
        <v>1693.41</v>
      </c>
      <c r="K3633" s="4">
        <v>0.49</v>
      </c>
      <c r="L3633" s="4" t="s">
        <v>27</v>
      </c>
      <c r="M3633" s="4">
        <f>Inventory[[#This Row],[Daily_Demand]]*Inventory[[#This Row],[Lead_Time_Days]]</f>
        <v>98</v>
      </c>
      <c r="N3633" s="4">
        <f>MAX(0, Inventory[[#This Row],[Demand_Duration_Lead_time]]+Inventory[[#This Row],[Safety_Stock]]-Inventory[[#This Row],[Current_Inventory]])</f>
        <v>0</v>
      </c>
      <c r="O36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633" s="8">
        <f>Inventory[[#This Row],[Current_Inventory]]*Inventory[[#This Row],[Unit_Cost]]</f>
        <v>1270057.5</v>
      </c>
      <c r="Q3633" t="str">
        <f>IF(Inventory[[#This Row],[Stockout_Risk_Score]] &gt;= 0.8, "Critical",
   IF(Inventory[[#This Row],[Stockout_Risk_Score]] &gt;= 0.6, "High",
      IF(Inventory[[#This Row],[Stockout_Risk_Score]] &gt;= 0.3, "Medium", "Low")
   )
)</f>
        <v>Medium</v>
      </c>
      <c r="R3633">
        <f>Inventory[[#This Row],[Lead_Time_Days]]*0.8</f>
        <v>11.200000000000001</v>
      </c>
      <c r="S3633">
        <f>MAX(0,Inventory[[#This Row],[Daily_Demand]]*Inventory[[#This Row],[Adj_Lead_Time]]+Inventory[[#This Row],[Safety_Stock]]-Inventory[[#This Row],[Current_Inventory]])</f>
        <v>0</v>
      </c>
    </row>
    <row r="3634" spans="1:19" x14ac:dyDescent="0.25">
      <c r="A3634">
        <v>3633</v>
      </c>
      <c r="B3634" t="s">
        <v>3655</v>
      </c>
      <c r="C3634" s="4" t="s">
        <v>41</v>
      </c>
      <c r="D3634" t="s">
        <v>22</v>
      </c>
      <c r="E3634" s="4">
        <v>174</v>
      </c>
      <c r="F3634" s="4">
        <v>4</v>
      </c>
      <c r="G3634" s="4">
        <v>587</v>
      </c>
      <c r="H3634" s="4">
        <v>95</v>
      </c>
      <c r="I3634" s="4">
        <v>157</v>
      </c>
      <c r="J3634" s="6">
        <v>256.18</v>
      </c>
      <c r="K3634" s="4">
        <v>0.27</v>
      </c>
      <c r="L3634" s="4" t="s">
        <v>27</v>
      </c>
      <c r="M3634" s="4">
        <f>Inventory[[#This Row],[Daily_Demand]]*Inventory[[#This Row],[Lead_Time_Days]]</f>
        <v>696</v>
      </c>
      <c r="N3634" s="4">
        <f>MAX(0, Inventory[[#This Row],[Demand_Duration_Lead_time]]+Inventory[[#This Row],[Safety_Stock]]-Inventory[[#This Row],[Current_Inventory]])</f>
        <v>204</v>
      </c>
      <c r="O36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34" s="8">
        <f>Inventory[[#This Row],[Current_Inventory]]*Inventory[[#This Row],[Unit_Cost]]</f>
        <v>150377.66</v>
      </c>
      <c r="Q3634" t="str">
        <f>IF(Inventory[[#This Row],[Stockout_Risk_Score]] &gt;= 0.8, "Critical",
   IF(Inventory[[#This Row],[Stockout_Risk_Score]] &gt;= 0.6, "High",
      IF(Inventory[[#This Row],[Stockout_Risk_Score]] &gt;= 0.3, "Medium", "Low")
   )
)</f>
        <v>Low</v>
      </c>
      <c r="R3634">
        <f>Inventory[[#This Row],[Lead_Time_Days]]*0.8</f>
        <v>3.2</v>
      </c>
      <c r="S3634">
        <f>MAX(0,Inventory[[#This Row],[Daily_Demand]]*Inventory[[#This Row],[Adj_Lead_Time]]+Inventory[[#This Row],[Safety_Stock]]-Inventory[[#This Row],[Current_Inventory]])</f>
        <v>64.800000000000068</v>
      </c>
    </row>
    <row r="3635" spans="1:19" x14ac:dyDescent="0.25">
      <c r="A3635">
        <v>3634</v>
      </c>
      <c r="B3635" t="s">
        <v>3656</v>
      </c>
      <c r="C3635" s="4" t="s">
        <v>41</v>
      </c>
      <c r="D3635" t="s">
        <v>18</v>
      </c>
      <c r="E3635" s="4">
        <v>194</v>
      </c>
      <c r="F3635" s="4">
        <v>3</v>
      </c>
      <c r="G3635" s="4">
        <v>676</v>
      </c>
      <c r="H3635" s="4">
        <v>106</v>
      </c>
      <c r="I3635" s="4">
        <v>129</v>
      </c>
      <c r="J3635" s="6">
        <v>436.38</v>
      </c>
      <c r="K3635" s="4">
        <v>1.2999999999999999E-2</v>
      </c>
      <c r="L3635" s="4" t="s">
        <v>19</v>
      </c>
      <c r="M3635" s="4">
        <f>Inventory[[#This Row],[Daily_Demand]]*Inventory[[#This Row],[Lead_Time_Days]]</f>
        <v>582</v>
      </c>
      <c r="N3635" s="4">
        <f>MAX(0, Inventory[[#This Row],[Demand_Duration_Lead_time]]+Inventory[[#This Row],[Safety_Stock]]-Inventory[[#This Row],[Current_Inventory]])</f>
        <v>12</v>
      </c>
      <c r="O36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35" s="8">
        <f>Inventory[[#This Row],[Current_Inventory]]*Inventory[[#This Row],[Unit_Cost]]</f>
        <v>294992.88</v>
      </c>
      <c r="Q3635" t="str">
        <f>IF(Inventory[[#This Row],[Stockout_Risk_Score]] &gt;= 0.8, "Critical",
   IF(Inventory[[#This Row],[Stockout_Risk_Score]] &gt;= 0.6, "High",
      IF(Inventory[[#This Row],[Stockout_Risk_Score]] &gt;= 0.3, "Medium", "Low")
   )
)</f>
        <v>Low</v>
      </c>
      <c r="R3635">
        <f>Inventory[[#This Row],[Lead_Time_Days]]*0.8</f>
        <v>2.4000000000000004</v>
      </c>
      <c r="S3635">
        <f>MAX(0,Inventory[[#This Row],[Daily_Demand]]*Inventory[[#This Row],[Adj_Lead_Time]]+Inventory[[#This Row],[Safety_Stock]]-Inventory[[#This Row],[Current_Inventory]])</f>
        <v>0</v>
      </c>
    </row>
    <row r="3636" spans="1:19" x14ac:dyDescent="0.25">
      <c r="A3636">
        <v>3635</v>
      </c>
      <c r="B3636" t="s">
        <v>3657</v>
      </c>
      <c r="C3636" s="4" t="s">
        <v>26</v>
      </c>
      <c r="D3636" t="s">
        <v>22</v>
      </c>
      <c r="E3636" s="4">
        <v>10</v>
      </c>
      <c r="F3636" s="4">
        <v>7</v>
      </c>
      <c r="G3636" s="4">
        <v>423</v>
      </c>
      <c r="H3636" s="4">
        <v>39</v>
      </c>
      <c r="I3636" s="4">
        <v>182</v>
      </c>
      <c r="J3636" s="6">
        <v>1674.27</v>
      </c>
      <c r="K3636" s="4">
        <v>0.50900000000000001</v>
      </c>
      <c r="L3636" s="4" t="s">
        <v>27</v>
      </c>
      <c r="M3636" s="4">
        <f>Inventory[[#This Row],[Daily_Demand]]*Inventory[[#This Row],[Lead_Time_Days]]</f>
        <v>70</v>
      </c>
      <c r="N3636" s="4">
        <f>MAX(0, Inventory[[#This Row],[Demand_Duration_Lead_time]]+Inventory[[#This Row],[Safety_Stock]]-Inventory[[#This Row],[Current_Inventory]])</f>
        <v>0</v>
      </c>
      <c r="O36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636" s="8">
        <f>Inventory[[#This Row],[Current_Inventory]]*Inventory[[#This Row],[Unit_Cost]]</f>
        <v>708216.21</v>
      </c>
      <c r="Q3636" t="str">
        <f>IF(Inventory[[#This Row],[Stockout_Risk_Score]] &gt;= 0.8, "Critical",
   IF(Inventory[[#This Row],[Stockout_Risk_Score]] &gt;= 0.6, "High",
      IF(Inventory[[#This Row],[Stockout_Risk_Score]] &gt;= 0.3, "Medium", "Low")
   )
)</f>
        <v>Medium</v>
      </c>
      <c r="R3636">
        <f>Inventory[[#This Row],[Lead_Time_Days]]*0.8</f>
        <v>5.6000000000000005</v>
      </c>
      <c r="S3636">
        <f>MAX(0,Inventory[[#This Row],[Daily_Demand]]*Inventory[[#This Row],[Adj_Lead_Time]]+Inventory[[#This Row],[Safety_Stock]]-Inventory[[#This Row],[Current_Inventory]])</f>
        <v>0</v>
      </c>
    </row>
    <row r="3637" spans="1:19" x14ac:dyDescent="0.25">
      <c r="A3637">
        <v>3636</v>
      </c>
      <c r="B3637" t="s">
        <v>3658</v>
      </c>
      <c r="C3637" s="4" t="s">
        <v>17</v>
      </c>
      <c r="D3637" t="s">
        <v>18</v>
      </c>
      <c r="E3637" s="4">
        <v>10</v>
      </c>
      <c r="F3637" s="4">
        <v>5</v>
      </c>
      <c r="G3637" s="4">
        <v>744</v>
      </c>
      <c r="H3637" s="4">
        <v>110</v>
      </c>
      <c r="I3637" s="4">
        <v>223</v>
      </c>
      <c r="J3637" s="6">
        <v>1456.12</v>
      </c>
      <c r="K3637" s="4">
        <v>0.47599999999999998</v>
      </c>
      <c r="L3637" s="4" t="s">
        <v>15</v>
      </c>
      <c r="M3637" s="4">
        <f>Inventory[[#This Row],[Daily_Demand]]*Inventory[[#This Row],[Lead_Time_Days]]</f>
        <v>50</v>
      </c>
      <c r="N3637" s="4">
        <f>MAX(0, Inventory[[#This Row],[Demand_Duration_Lead_time]]+Inventory[[#This Row],[Safety_Stock]]-Inventory[[#This Row],[Current_Inventory]])</f>
        <v>0</v>
      </c>
      <c r="O36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637" s="8">
        <f>Inventory[[#This Row],[Current_Inventory]]*Inventory[[#This Row],[Unit_Cost]]</f>
        <v>1083353.28</v>
      </c>
      <c r="Q3637" t="str">
        <f>IF(Inventory[[#This Row],[Stockout_Risk_Score]] &gt;= 0.8, "Critical",
   IF(Inventory[[#This Row],[Stockout_Risk_Score]] &gt;= 0.6, "High",
      IF(Inventory[[#This Row],[Stockout_Risk_Score]] &gt;= 0.3, "Medium", "Low")
   )
)</f>
        <v>Medium</v>
      </c>
      <c r="R3637">
        <f>Inventory[[#This Row],[Lead_Time_Days]]*0.8</f>
        <v>4</v>
      </c>
      <c r="S3637">
        <f>MAX(0,Inventory[[#This Row],[Daily_Demand]]*Inventory[[#This Row],[Adj_Lead_Time]]+Inventory[[#This Row],[Safety_Stock]]-Inventory[[#This Row],[Current_Inventory]])</f>
        <v>0</v>
      </c>
    </row>
    <row r="3638" spans="1:19" x14ac:dyDescent="0.25">
      <c r="A3638">
        <v>3637</v>
      </c>
      <c r="B3638" t="s">
        <v>3659</v>
      </c>
      <c r="C3638" s="4" t="s">
        <v>41</v>
      </c>
      <c r="D3638" t="s">
        <v>18</v>
      </c>
      <c r="E3638" s="4">
        <v>195</v>
      </c>
      <c r="F3638" s="4">
        <v>6</v>
      </c>
      <c r="G3638" s="4">
        <v>625</v>
      </c>
      <c r="H3638" s="4">
        <v>76</v>
      </c>
      <c r="I3638" s="4">
        <v>113</v>
      </c>
      <c r="J3638" s="6">
        <v>1621.61</v>
      </c>
      <c r="K3638" s="4">
        <v>0.34399999999999997</v>
      </c>
      <c r="L3638" s="4" t="s">
        <v>19</v>
      </c>
      <c r="M3638" s="4">
        <f>Inventory[[#This Row],[Daily_Demand]]*Inventory[[#This Row],[Lead_Time_Days]]</f>
        <v>1170</v>
      </c>
      <c r="N3638" s="4">
        <f>MAX(0, Inventory[[#This Row],[Demand_Duration_Lead_time]]+Inventory[[#This Row],[Safety_Stock]]-Inventory[[#This Row],[Current_Inventory]])</f>
        <v>621</v>
      </c>
      <c r="O36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38" s="8">
        <f>Inventory[[#This Row],[Current_Inventory]]*Inventory[[#This Row],[Unit_Cost]]</f>
        <v>1013506.2499999999</v>
      </c>
      <c r="Q3638" t="str">
        <f>IF(Inventory[[#This Row],[Stockout_Risk_Score]] &gt;= 0.8, "Critical",
   IF(Inventory[[#This Row],[Stockout_Risk_Score]] &gt;= 0.6, "High",
      IF(Inventory[[#This Row],[Stockout_Risk_Score]] &gt;= 0.3, "Medium", "Low")
   )
)</f>
        <v>Medium</v>
      </c>
      <c r="R3638">
        <f>Inventory[[#This Row],[Lead_Time_Days]]*0.8</f>
        <v>4.8000000000000007</v>
      </c>
      <c r="S3638">
        <f>MAX(0,Inventory[[#This Row],[Daily_Demand]]*Inventory[[#This Row],[Adj_Lead_Time]]+Inventory[[#This Row],[Safety_Stock]]-Inventory[[#This Row],[Current_Inventory]])</f>
        <v>387.00000000000011</v>
      </c>
    </row>
    <row r="3639" spans="1:19" x14ac:dyDescent="0.25">
      <c r="A3639">
        <v>3638</v>
      </c>
      <c r="B3639" t="s">
        <v>3660</v>
      </c>
      <c r="C3639" s="4" t="s">
        <v>17</v>
      </c>
      <c r="D3639" t="s">
        <v>18</v>
      </c>
      <c r="E3639" s="4">
        <v>152</v>
      </c>
      <c r="F3639" s="4">
        <v>6</v>
      </c>
      <c r="G3639" s="4">
        <v>637</v>
      </c>
      <c r="H3639" s="4">
        <v>72</v>
      </c>
      <c r="I3639" s="4">
        <v>259</v>
      </c>
      <c r="J3639" s="6">
        <v>1980</v>
      </c>
      <c r="K3639" s="4">
        <v>0.57799999999999996</v>
      </c>
      <c r="L3639" s="4" t="s">
        <v>15</v>
      </c>
      <c r="M3639" s="4">
        <f>Inventory[[#This Row],[Daily_Demand]]*Inventory[[#This Row],[Lead_Time_Days]]</f>
        <v>912</v>
      </c>
      <c r="N3639" s="4">
        <f>MAX(0, Inventory[[#This Row],[Demand_Duration_Lead_time]]+Inventory[[#This Row],[Safety_Stock]]-Inventory[[#This Row],[Current_Inventory]])</f>
        <v>347</v>
      </c>
      <c r="O36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39" s="8">
        <f>Inventory[[#This Row],[Current_Inventory]]*Inventory[[#This Row],[Unit_Cost]]</f>
        <v>1261260</v>
      </c>
      <c r="Q3639" t="str">
        <f>IF(Inventory[[#This Row],[Stockout_Risk_Score]] &gt;= 0.8, "Critical",
   IF(Inventory[[#This Row],[Stockout_Risk_Score]] &gt;= 0.6, "High",
      IF(Inventory[[#This Row],[Stockout_Risk_Score]] &gt;= 0.3, "Medium", "Low")
   )
)</f>
        <v>Medium</v>
      </c>
      <c r="R3639">
        <f>Inventory[[#This Row],[Lead_Time_Days]]*0.8</f>
        <v>4.8000000000000007</v>
      </c>
      <c r="S3639">
        <f>MAX(0,Inventory[[#This Row],[Daily_Demand]]*Inventory[[#This Row],[Adj_Lead_Time]]+Inventory[[#This Row],[Safety_Stock]]-Inventory[[#This Row],[Current_Inventory]])</f>
        <v>164.60000000000014</v>
      </c>
    </row>
    <row r="3640" spans="1:19" x14ac:dyDescent="0.25">
      <c r="A3640">
        <v>3639</v>
      </c>
      <c r="B3640" t="s">
        <v>3661</v>
      </c>
      <c r="C3640" s="4" t="s">
        <v>13</v>
      </c>
      <c r="D3640" t="s">
        <v>14</v>
      </c>
      <c r="E3640" s="4">
        <v>153</v>
      </c>
      <c r="F3640" s="4">
        <v>4</v>
      </c>
      <c r="G3640" s="4">
        <v>615</v>
      </c>
      <c r="H3640" s="4">
        <v>41</v>
      </c>
      <c r="I3640" s="4">
        <v>346</v>
      </c>
      <c r="J3640" s="6">
        <v>1735.64</v>
      </c>
      <c r="K3640" s="4">
        <v>0.72899999999999998</v>
      </c>
      <c r="L3640" s="4" t="s">
        <v>15</v>
      </c>
      <c r="M3640" s="4">
        <f>Inventory[[#This Row],[Daily_Demand]]*Inventory[[#This Row],[Lead_Time_Days]]</f>
        <v>612</v>
      </c>
      <c r="N3640" s="4">
        <f>MAX(0, Inventory[[#This Row],[Demand_Duration_Lead_time]]+Inventory[[#This Row],[Safety_Stock]]-Inventory[[#This Row],[Current_Inventory]])</f>
        <v>38</v>
      </c>
      <c r="O36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40" s="8">
        <f>Inventory[[#This Row],[Current_Inventory]]*Inventory[[#This Row],[Unit_Cost]]</f>
        <v>1067418.6000000001</v>
      </c>
      <c r="Q3640" t="str">
        <f>IF(Inventory[[#This Row],[Stockout_Risk_Score]] &gt;= 0.8, "Critical",
   IF(Inventory[[#This Row],[Stockout_Risk_Score]] &gt;= 0.6, "High",
      IF(Inventory[[#This Row],[Stockout_Risk_Score]] &gt;= 0.3, "Medium", "Low")
   )
)</f>
        <v>High</v>
      </c>
      <c r="R3640">
        <f>Inventory[[#This Row],[Lead_Time_Days]]*0.8</f>
        <v>3.2</v>
      </c>
      <c r="S3640">
        <f>MAX(0,Inventory[[#This Row],[Daily_Demand]]*Inventory[[#This Row],[Adj_Lead_Time]]+Inventory[[#This Row],[Safety_Stock]]-Inventory[[#This Row],[Current_Inventory]])</f>
        <v>0</v>
      </c>
    </row>
    <row r="3641" spans="1:19" x14ac:dyDescent="0.25">
      <c r="A3641">
        <v>3640</v>
      </c>
      <c r="B3641" t="s">
        <v>3662</v>
      </c>
      <c r="C3641" s="4" t="s">
        <v>17</v>
      </c>
      <c r="D3641" t="s">
        <v>14</v>
      </c>
      <c r="E3641" s="4">
        <v>6</v>
      </c>
      <c r="F3641" s="4">
        <v>13</v>
      </c>
      <c r="G3641" s="4">
        <v>667</v>
      </c>
      <c r="H3641" s="4">
        <v>96</v>
      </c>
      <c r="I3641" s="4">
        <v>147</v>
      </c>
      <c r="J3641" s="6">
        <v>1064.9000000000001</v>
      </c>
      <c r="K3641" s="4">
        <v>0.70099999999999996</v>
      </c>
      <c r="L3641" s="4" t="s">
        <v>27</v>
      </c>
      <c r="M3641" s="4">
        <f>Inventory[[#This Row],[Daily_Demand]]*Inventory[[#This Row],[Lead_Time_Days]]</f>
        <v>78</v>
      </c>
      <c r="N3641" s="4">
        <f>MAX(0, Inventory[[#This Row],[Demand_Duration_Lead_time]]+Inventory[[#This Row],[Safety_Stock]]-Inventory[[#This Row],[Current_Inventory]])</f>
        <v>0</v>
      </c>
      <c r="O36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641" s="8">
        <f>Inventory[[#This Row],[Current_Inventory]]*Inventory[[#This Row],[Unit_Cost]]</f>
        <v>710288.3</v>
      </c>
      <c r="Q3641" t="str">
        <f>IF(Inventory[[#This Row],[Stockout_Risk_Score]] &gt;= 0.8, "Critical",
   IF(Inventory[[#This Row],[Stockout_Risk_Score]] &gt;= 0.6, "High",
      IF(Inventory[[#This Row],[Stockout_Risk_Score]] &gt;= 0.3, "Medium", "Low")
   )
)</f>
        <v>High</v>
      </c>
      <c r="R3641">
        <f>Inventory[[#This Row],[Lead_Time_Days]]*0.8</f>
        <v>10.4</v>
      </c>
      <c r="S3641">
        <f>MAX(0,Inventory[[#This Row],[Daily_Demand]]*Inventory[[#This Row],[Adj_Lead_Time]]+Inventory[[#This Row],[Safety_Stock]]-Inventory[[#This Row],[Current_Inventory]])</f>
        <v>0</v>
      </c>
    </row>
    <row r="3642" spans="1:19" x14ac:dyDescent="0.25">
      <c r="A3642">
        <v>3641</v>
      </c>
      <c r="B3642" t="s">
        <v>3663</v>
      </c>
      <c r="C3642" s="4" t="s">
        <v>21</v>
      </c>
      <c r="D3642" t="s">
        <v>22</v>
      </c>
      <c r="E3642" s="4">
        <v>94</v>
      </c>
      <c r="F3642" s="4">
        <v>5</v>
      </c>
      <c r="G3642" s="4">
        <v>165</v>
      </c>
      <c r="H3642" s="4">
        <v>220</v>
      </c>
      <c r="I3642" s="4">
        <v>221</v>
      </c>
      <c r="J3642" s="6">
        <v>656</v>
      </c>
      <c r="K3642" s="4">
        <v>0.26300000000000001</v>
      </c>
      <c r="L3642" s="4" t="s">
        <v>27</v>
      </c>
      <c r="M3642" s="4">
        <f>Inventory[[#This Row],[Daily_Demand]]*Inventory[[#This Row],[Lead_Time_Days]]</f>
        <v>470</v>
      </c>
      <c r="N3642" s="4">
        <f>MAX(0, Inventory[[#This Row],[Demand_Duration_Lead_time]]+Inventory[[#This Row],[Safety_Stock]]-Inventory[[#This Row],[Current_Inventory]])</f>
        <v>525</v>
      </c>
      <c r="O36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42" s="8">
        <f>Inventory[[#This Row],[Current_Inventory]]*Inventory[[#This Row],[Unit_Cost]]</f>
        <v>108240</v>
      </c>
      <c r="Q3642" t="str">
        <f>IF(Inventory[[#This Row],[Stockout_Risk_Score]] &gt;= 0.8, "Critical",
   IF(Inventory[[#This Row],[Stockout_Risk_Score]] &gt;= 0.6, "High",
      IF(Inventory[[#This Row],[Stockout_Risk_Score]] &gt;= 0.3, "Medium", "Low")
   )
)</f>
        <v>Low</v>
      </c>
      <c r="R3642">
        <f>Inventory[[#This Row],[Lead_Time_Days]]*0.8</f>
        <v>4</v>
      </c>
      <c r="S3642">
        <f>MAX(0,Inventory[[#This Row],[Daily_Demand]]*Inventory[[#This Row],[Adj_Lead_Time]]+Inventory[[#This Row],[Safety_Stock]]-Inventory[[#This Row],[Current_Inventory]])</f>
        <v>431</v>
      </c>
    </row>
    <row r="3643" spans="1:19" x14ac:dyDescent="0.25">
      <c r="A3643">
        <v>3642</v>
      </c>
      <c r="B3643" t="s">
        <v>3664</v>
      </c>
      <c r="C3643" s="4" t="s">
        <v>21</v>
      </c>
      <c r="D3643" t="s">
        <v>18</v>
      </c>
      <c r="E3643" s="4">
        <v>60</v>
      </c>
      <c r="F3643" s="4">
        <v>4</v>
      </c>
      <c r="G3643" s="4">
        <v>780</v>
      </c>
      <c r="H3643" s="4">
        <v>60</v>
      </c>
      <c r="I3643" s="4">
        <v>138</v>
      </c>
      <c r="J3643" s="6">
        <v>1160.8699999999999</v>
      </c>
      <c r="K3643" s="4">
        <v>0.58499999999999996</v>
      </c>
      <c r="L3643" s="4" t="s">
        <v>19</v>
      </c>
      <c r="M3643" s="4">
        <f>Inventory[[#This Row],[Daily_Demand]]*Inventory[[#This Row],[Lead_Time_Days]]</f>
        <v>240</v>
      </c>
      <c r="N3643" s="4">
        <f>MAX(0, Inventory[[#This Row],[Demand_Duration_Lead_time]]+Inventory[[#This Row],[Safety_Stock]]-Inventory[[#This Row],[Current_Inventory]])</f>
        <v>0</v>
      </c>
      <c r="O36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643" s="8">
        <f>Inventory[[#This Row],[Current_Inventory]]*Inventory[[#This Row],[Unit_Cost]]</f>
        <v>905478.59999999986</v>
      </c>
      <c r="Q3643" t="str">
        <f>IF(Inventory[[#This Row],[Stockout_Risk_Score]] &gt;= 0.8, "Critical",
   IF(Inventory[[#This Row],[Stockout_Risk_Score]] &gt;= 0.6, "High",
      IF(Inventory[[#This Row],[Stockout_Risk_Score]] &gt;= 0.3, "Medium", "Low")
   )
)</f>
        <v>Medium</v>
      </c>
      <c r="R3643">
        <f>Inventory[[#This Row],[Lead_Time_Days]]*0.8</f>
        <v>3.2</v>
      </c>
      <c r="S3643">
        <f>MAX(0,Inventory[[#This Row],[Daily_Demand]]*Inventory[[#This Row],[Adj_Lead_Time]]+Inventory[[#This Row],[Safety_Stock]]-Inventory[[#This Row],[Current_Inventory]])</f>
        <v>0</v>
      </c>
    </row>
    <row r="3644" spans="1:19" x14ac:dyDescent="0.25">
      <c r="A3644">
        <v>3643</v>
      </c>
      <c r="B3644" t="s">
        <v>3665</v>
      </c>
      <c r="C3644" s="4" t="s">
        <v>17</v>
      </c>
      <c r="D3644" t="s">
        <v>14</v>
      </c>
      <c r="E3644" s="4">
        <v>100</v>
      </c>
      <c r="F3644" s="4">
        <v>8</v>
      </c>
      <c r="G3644" s="4">
        <v>549</v>
      </c>
      <c r="H3644" s="4">
        <v>72</v>
      </c>
      <c r="I3644" s="4">
        <v>275</v>
      </c>
      <c r="J3644" s="6">
        <v>1295.24</v>
      </c>
      <c r="K3644" s="4">
        <v>0.14899999999999999</v>
      </c>
      <c r="L3644" s="4" t="s">
        <v>19</v>
      </c>
      <c r="M3644" s="4">
        <f>Inventory[[#This Row],[Daily_Demand]]*Inventory[[#This Row],[Lead_Time_Days]]</f>
        <v>800</v>
      </c>
      <c r="N3644" s="4">
        <f>MAX(0, Inventory[[#This Row],[Demand_Duration_Lead_time]]+Inventory[[#This Row],[Safety_Stock]]-Inventory[[#This Row],[Current_Inventory]])</f>
        <v>323</v>
      </c>
      <c r="O36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44" s="8">
        <f>Inventory[[#This Row],[Current_Inventory]]*Inventory[[#This Row],[Unit_Cost]]</f>
        <v>711086.76</v>
      </c>
      <c r="Q3644" t="str">
        <f>IF(Inventory[[#This Row],[Stockout_Risk_Score]] &gt;= 0.8, "Critical",
   IF(Inventory[[#This Row],[Stockout_Risk_Score]] &gt;= 0.6, "High",
      IF(Inventory[[#This Row],[Stockout_Risk_Score]] &gt;= 0.3, "Medium", "Low")
   )
)</f>
        <v>Low</v>
      </c>
      <c r="R3644">
        <f>Inventory[[#This Row],[Lead_Time_Days]]*0.8</f>
        <v>6.4</v>
      </c>
      <c r="S3644">
        <f>MAX(0,Inventory[[#This Row],[Daily_Demand]]*Inventory[[#This Row],[Adj_Lead_Time]]+Inventory[[#This Row],[Safety_Stock]]-Inventory[[#This Row],[Current_Inventory]])</f>
        <v>163</v>
      </c>
    </row>
    <row r="3645" spans="1:19" x14ac:dyDescent="0.25">
      <c r="A3645">
        <v>3644</v>
      </c>
      <c r="B3645" t="s">
        <v>3666</v>
      </c>
      <c r="C3645" s="4" t="s">
        <v>21</v>
      </c>
      <c r="D3645" t="s">
        <v>22</v>
      </c>
      <c r="E3645" s="4">
        <v>14</v>
      </c>
      <c r="F3645" s="4">
        <v>2</v>
      </c>
      <c r="G3645" s="4">
        <v>421</v>
      </c>
      <c r="H3645" s="4">
        <v>89</v>
      </c>
      <c r="I3645" s="4">
        <v>192</v>
      </c>
      <c r="J3645" s="6">
        <v>703.86</v>
      </c>
      <c r="K3645" s="4">
        <v>0.122</v>
      </c>
      <c r="L3645" s="4" t="s">
        <v>19</v>
      </c>
      <c r="M3645" s="4">
        <f>Inventory[[#This Row],[Daily_Demand]]*Inventory[[#This Row],[Lead_Time_Days]]</f>
        <v>28</v>
      </c>
      <c r="N3645" s="4">
        <f>MAX(0, Inventory[[#This Row],[Demand_Duration_Lead_time]]+Inventory[[#This Row],[Safety_Stock]]-Inventory[[#This Row],[Current_Inventory]])</f>
        <v>0</v>
      </c>
      <c r="O36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645" s="8">
        <f>Inventory[[#This Row],[Current_Inventory]]*Inventory[[#This Row],[Unit_Cost]]</f>
        <v>296325.06</v>
      </c>
      <c r="Q3645" t="str">
        <f>IF(Inventory[[#This Row],[Stockout_Risk_Score]] &gt;= 0.8, "Critical",
   IF(Inventory[[#This Row],[Stockout_Risk_Score]] &gt;= 0.6, "High",
      IF(Inventory[[#This Row],[Stockout_Risk_Score]] &gt;= 0.3, "Medium", "Low")
   )
)</f>
        <v>Low</v>
      </c>
      <c r="R3645">
        <f>Inventory[[#This Row],[Lead_Time_Days]]*0.8</f>
        <v>1.6</v>
      </c>
      <c r="S3645">
        <f>MAX(0,Inventory[[#This Row],[Daily_Demand]]*Inventory[[#This Row],[Adj_Lead_Time]]+Inventory[[#This Row],[Safety_Stock]]-Inventory[[#This Row],[Current_Inventory]])</f>
        <v>0</v>
      </c>
    </row>
    <row r="3646" spans="1:19" x14ac:dyDescent="0.25">
      <c r="A3646">
        <v>3645</v>
      </c>
      <c r="B3646" t="s">
        <v>3667</v>
      </c>
      <c r="C3646" s="4" t="s">
        <v>13</v>
      </c>
      <c r="D3646" t="s">
        <v>22</v>
      </c>
      <c r="E3646" s="4">
        <v>91</v>
      </c>
      <c r="F3646" s="4">
        <v>7</v>
      </c>
      <c r="G3646" s="4">
        <v>144</v>
      </c>
      <c r="H3646" s="4">
        <v>241</v>
      </c>
      <c r="I3646" s="4">
        <v>245</v>
      </c>
      <c r="J3646" s="6">
        <v>1553.33</v>
      </c>
      <c r="K3646" s="4">
        <v>0.78600000000000003</v>
      </c>
      <c r="L3646" s="4" t="s">
        <v>15</v>
      </c>
      <c r="M3646" s="4">
        <f>Inventory[[#This Row],[Daily_Demand]]*Inventory[[#This Row],[Lead_Time_Days]]</f>
        <v>637</v>
      </c>
      <c r="N3646" s="4">
        <f>MAX(0, Inventory[[#This Row],[Demand_Duration_Lead_time]]+Inventory[[#This Row],[Safety_Stock]]-Inventory[[#This Row],[Current_Inventory]])</f>
        <v>734</v>
      </c>
      <c r="O36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46" s="8">
        <f>Inventory[[#This Row],[Current_Inventory]]*Inventory[[#This Row],[Unit_Cost]]</f>
        <v>223679.52</v>
      </c>
      <c r="Q3646" t="str">
        <f>IF(Inventory[[#This Row],[Stockout_Risk_Score]] &gt;= 0.8, "Critical",
   IF(Inventory[[#This Row],[Stockout_Risk_Score]] &gt;= 0.6, "High",
      IF(Inventory[[#This Row],[Stockout_Risk_Score]] &gt;= 0.3, "Medium", "Low")
   )
)</f>
        <v>High</v>
      </c>
      <c r="R3646">
        <f>Inventory[[#This Row],[Lead_Time_Days]]*0.8</f>
        <v>5.6000000000000005</v>
      </c>
      <c r="S3646">
        <f>MAX(0,Inventory[[#This Row],[Daily_Demand]]*Inventory[[#This Row],[Adj_Lead_Time]]+Inventory[[#This Row],[Safety_Stock]]-Inventory[[#This Row],[Current_Inventory]])</f>
        <v>606.6</v>
      </c>
    </row>
    <row r="3647" spans="1:19" x14ac:dyDescent="0.25">
      <c r="A3647">
        <v>3646</v>
      </c>
      <c r="B3647" t="s">
        <v>3668</v>
      </c>
      <c r="C3647" s="4" t="s">
        <v>26</v>
      </c>
      <c r="D3647" t="s">
        <v>22</v>
      </c>
      <c r="E3647" s="4">
        <v>74</v>
      </c>
      <c r="F3647" s="4">
        <v>5</v>
      </c>
      <c r="G3647" s="4">
        <v>533</v>
      </c>
      <c r="H3647" s="4">
        <v>110</v>
      </c>
      <c r="I3647" s="4">
        <v>228</v>
      </c>
      <c r="J3647" s="6">
        <v>230.87</v>
      </c>
      <c r="K3647" s="4">
        <v>0.69399999999999995</v>
      </c>
      <c r="L3647" s="4" t="s">
        <v>15</v>
      </c>
      <c r="M3647" s="4">
        <f>Inventory[[#This Row],[Daily_Demand]]*Inventory[[#This Row],[Lead_Time_Days]]</f>
        <v>370</v>
      </c>
      <c r="N3647" s="4">
        <f>MAX(0, Inventory[[#This Row],[Demand_Duration_Lead_time]]+Inventory[[#This Row],[Safety_Stock]]-Inventory[[#This Row],[Current_Inventory]])</f>
        <v>0</v>
      </c>
      <c r="O36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47" s="8">
        <f>Inventory[[#This Row],[Current_Inventory]]*Inventory[[#This Row],[Unit_Cost]]</f>
        <v>123053.71</v>
      </c>
      <c r="Q3647" t="str">
        <f>IF(Inventory[[#This Row],[Stockout_Risk_Score]] &gt;= 0.8, "Critical",
   IF(Inventory[[#This Row],[Stockout_Risk_Score]] &gt;= 0.6, "High",
      IF(Inventory[[#This Row],[Stockout_Risk_Score]] &gt;= 0.3, "Medium", "Low")
   )
)</f>
        <v>High</v>
      </c>
      <c r="R3647">
        <f>Inventory[[#This Row],[Lead_Time_Days]]*0.8</f>
        <v>4</v>
      </c>
      <c r="S3647">
        <f>MAX(0,Inventory[[#This Row],[Daily_Demand]]*Inventory[[#This Row],[Adj_Lead_Time]]+Inventory[[#This Row],[Safety_Stock]]-Inventory[[#This Row],[Current_Inventory]])</f>
        <v>0</v>
      </c>
    </row>
    <row r="3648" spans="1:19" x14ac:dyDescent="0.25">
      <c r="A3648">
        <v>3647</v>
      </c>
      <c r="B3648" t="s">
        <v>3669</v>
      </c>
      <c r="C3648" s="4" t="s">
        <v>21</v>
      </c>
      <c r="D3648" t="s">
        <v>22</v>
      </c>
      <c r="E3648" s="4">
        <v>155</v>
      </c>
      <c r="F3648" s="4">
        <v>2</v>
      </c>
      <c r="G3648" s="4">
        <v>351</v>
      </c>
      <c r="H3648" s="4">
        <v>138</v>
      </c>
      <c r="I3648" s="4">
        <v>103</v>
      </c>
      <c r="J3648" s="6">
        <v>1569.82</v>
      </c>
      <c r="K3648" s="4">
        <v>0.76800000000000002</v>
      </c>
      <c r="L3648" s="4" t="s">
        <v>15</v>
      </c>
      <c r="M3648" s="4">
        <f>Inventory[[#This Row],[Daily_Demand]]*Inventory[[#This Row],[Lead_Time_Days]]</f>
        <v>310</v>
      </c>
      <c r="N3648" s="4">
        <f>MAX(0, Inventory[[#This Row],[Demand_Duration_Lead_time]]+Inventory[[#This Row],[Safety_Stock]]-Inventory[[#This Row],[Current_Inventory]])</f>
        <v>97</v>
      </c>
      <c r="O36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48" s="8">
        <f>Inventory[[#This Row],[Current_Inventory]]*Inventory[[#This Row],[Unit_Cost]]</f>
        <v>551006.81999999995</v>
      </c>
      <c r="Q3648" t="str">
        <f>IF(Inventory[[#This Row],[Stockout_Risk_Score]] &gt;= 0.8, "Critical",
   IF(Inventory[[#This Row],[Stockout_Risk_Score]] &gt;= 0.6, "High",
      IF(Inventory[[#This Row],[Stockout_Risk_Score]] &gt;= 0.3, "Medium", "Low")
   )
)</f>
        <v>High</v>
      </c>
      <c r="R3648">
        <f>Inventory[[#This Row],[Lead_Time_Days]]*0.8</f>
        <v>1.6</v>
      </c>
      <c r="S3648">
        <f>MAX(0,Inventory[[#This Row],[Daily_Demand]]*Inventory[[#This Row],[Adj_Lead_Time]]+Inventory[[#This Row],[Safety_Stock]]-Inventory[[#This Row],[Current_Inventory]])</f>
        <v>35</v>
      </c>
    </row>
    <row r="3649" spans="1:19" x14ac:dyDescent="0.25">
      <c r="A3649">
        <v>3648</v>
      </c>
      <c r="B3649" t="s">
        <v>3670</v>
      </c>
      <c r="C3649" s="4" t="s">
        <v>21</v>
      </c>
      <c r="D3649" t="s">
        <v>22</v>
      </c>
      <c r="E3649" s="4">
        <v>117</v>
      </c>
      <c r="F3649" s="4">
        <v>2</v>
      </c>
      <c r="G3649" s="4">
        <v>499</v>
      </c>
      <c r="H3649" s="4">
        <v>28</v>
      </c>
      <c r="I3649" s="4">
        <v>245</v>
      </c>
      <c r="J3649" s="6">
        <v>112.4</v>
      </c>
      <c r="K3649" s="4">
        <v>0.152</v>
      </c>
      <c r="L3649" s="4" t="s">
        <v>15</v>
      </c>
      <c r="M3649" s="4">
        <f>Inventory[[#This Row],[Daily_Demand]]*Inventory[[#This Row],[Lead_Time_Days]]</f>
        <v>234</v>
      </c>
      <c r="N3649" s="4">
        <f>MAX(0, Inventory[[#This Row],[Demand_Duration_Lead_time]]+Inventory[[#This Row],[Safety_Stock]]-Inventory[[#This Row],[Current_Inventory]])</f>
        <v>0</v>
      </c>
      <c r="O36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49" s="8">
        <f>Inventory[[#This Row],[Current_Inventory]]*Inventory[[#This Row],[Unit_Cost]]</f>
        <v>56087.600000000006</v>
      </c>
      <c r="Q3649" t="str">
        <f>IF(Inventory[[#This Row],[Stockout_Risk_Score]] &gt;= 0.8, "Critical",
   IF(Inventory[[#This Row],[Stockout_Risk_Score]] &gt;= 0.6, "High",
      IF(Inventory[[#This Row],[Stockout_Risk_Score]] &gt;= 0.3, "Medium", "Low")
   )
)</f>
        <v>Low</v>
      </c>
      <c r="R3649">
        <f>Inventory[[#This Row],[Lead_Time_Days]]*0.8</f>
        <v>1.6</v>
      </c>
      <c r="S3649">
        <f>MAX(0,Inventory[[#This Row],[Daily_Demand]]*Inventory[[#This Row],[Adj_Lead_Time]]+Inventory[[#This Row],[Safety_Stock]]-Inventory[[#This Row],[Current_Inventory]])</f>
        <v>0</v>
      </c>
    </row>
    <row r="3650" spans="1:19" x14ac:dyDescent="0.25">
      <c r="A3650">
        <v>3649</v>
      </c>
      <c r="B3650" t="s">
        <v>3671</v>
      </c>
      <c r="C3650" s="4" t="s">
        <v>17</v>
      </c>
      <c r="D3650" t="s">
        <v>18</v>
      </c>
      <c r="E3650" s="4">
        <v>34</v>
      </c>
      <c r="F3650" s="4">
        <v>6</v>
      </c>
      <c r="G3650" s="4">
        <v>731</v>
      </c>
      <c r="H3650" s="4">
        <v>103</v>
      </c>
      <c r="I3650" s="4">
        <v>266</v>
      </c>
      <c r="J3650" s="6">
        <v>1021.03</v>
      </c>
      <c r="K3650" s="4">
        <v>0.91500000000000004</v>
      </c>
      <c r="L3650" s="4" t="s">
        <v>27</v>
      </c>
      <c r="M3650" s="4">
        <f>Inventory[[#This Row],[Daily_Demand]]*Inventory[[#This Row],[Lead_Time_Days]]</f>
        <v>204</v>
      </c>
      <c r="N3650" s="4">
        <f>MAX(0, Inventory[[#This Row],[Demand_Duration_Lead_time]]+Inventory[[#This Row],[Safety_Stock]]-Inventory[[#This Row],[Current_Inventory]])</f>
        <v>0</v>
      </c>
      <c r="O36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650" s="8">
        <f>Inventory[[#This Row],[Current_Inventory]]*Inventory[[#This Row],[Unit_Cost]]</f>
        <v>746372.92999999993</v>
      </c>
      <c r="Q3650" t="str">
        <f>IF(Inventory[[#This Row],[Stockout_Risk_Score]] &gt;= 0.8, "Critical",
   IF(Inventory[[#This Row],[Stockout_Risk_Score]] &gt;= 0.6, "High",
      IF(Inventory[[#This Row],[Stockout_Risk_Score]] &gt;= 0.3, "Medium", "Low")
   )
)</f>
        <v>Critical</v>
      </c>
      <c r="R3650">
        <f>Inventory[[#This Row],[Lead_Time_Days]]*0.8</f>
        <v>4.8000000000000007</v>
      </c>
      <c r="S3650">
        <f>MAX(0,Inventory[[#This Row],[Daily_Demand]]*Inventory[[#This Row],[Adj_Lead_Time]]+Inventory[[#This Row],[Safety_Stock]]-Inventory[[#This Row],[Current_Inventory]])</f>
        <v>0</v>
      </c>
    </row>
    <row r="3651" spans="1:19" x14ac:dyDescent="0.25">
      <c r="A3651">
        <v>3650</v>
      </c>
      <c r="B3651" t="s">
        <v>3672</v>
      </c>
      <c r="C3651" s="4" t="s">
        <v>13</v>
      </c>
      <c r="D3651" t="s">
        <v>22</v>
      </c>
      <c r="E3651" s="4">
        <v>132</v>
      </c>
      <c r="F3651" s="4">
        <v>6</v>
      </c>
      <c r="G3651" s="4">
        <v>669</v>
      </c>
      <c r="H3651" s="4">
        <v>90</v>
      </c>
      <c r="I3651" s="4">
        <v>382</v>
      </c>
      <c r="J3651" s="6">
        <v>1729.8</v>
      </c>
      <c r="K3651" s="4">
        <v>0.13300000000000001</v>
      </c>
      <c r="L3651" s="4" t="s">
        <v>19</v>
      </c>
      <c r="M3651" s="4">
        <f>Inventory[[#This Row],[Daily_Demand]]*Inventory[[#This Row],[Lead_Time_Days]]</f>
        <v>792</v>
      </c>
      <c r="N3651" s="4">
        <f>MAX(0, Inventory[[#This Row],[Demand_Duration_Lead_time]]+Inventory[[#This Row],[Safety_Stock]]-Inventory[[#This Row],[Current_Inventory]])</f>
        <v>213</v>
      </c>
      <c r="O36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51" s="8">
        <f>Inventory[[#This Row],[Current_Inventory]]*Inventory[[#This Row],[Unit_Cost]]</f>
        <v>1157236.2</v>
      </c>
      <c r="Q3651" t="str">
        <f>IF(Inventory[[#This Row],[Stockout_Risk_Score]] &gt;= 0.8, "Critical",
   IF(Inventory[[#This Row],[Stockout_Risk_Score]] &gt;= 0.6, "High",
      IF(Inventory[[#This Row],[Stockout_Risk_Score]] &gt;= 0.3, "Medium", "Low")
   )
)</f>
        <v>Low</v>
      </c>
      <c r="R3651">
        <f>Inventory[[#This Row],[Lead_Time_Days]]*0.8</f>
        <v>4.8000000000000007</v>
      </c>
      <c r="S3651">
        <f>MAX(0,Inventory[[#This Row],[Daily_Demand]]*Inventory[[#This Row],[Adj_Lead_Time]]+Inventory[[#This Row],[Safety_Stock]]-Inventory[[#This Row],[Current_Inventory]])</f>
        <v>54.600000000000136</v>
      </c>
    </row>
    <row r="3652" spans="1:19" x14ac:dyDescent="0.25">
      <c r="A3652">
        <v>3651</v>
      </c>
      <c r="B3652" t="s">
        <v>3673</v>
      </c>
      <c r="C3652" s="4" t="s">
        <v>26</v>
      </c>
      <c r="D3652" t="s">
        <v>18</v>
      </c>
      <c r="E3652" s="4">
        <v>82</v>
      </c>
      <c r="F3652" s="4">
        <v>11</v>
      </c>
      <c r="G3652" s="4">
        <v>734</v>
      </c>
      <c r="H3652" s="4">
        <v>112</v>
      </c>
      <c r="I3652" s="4">
        <v>347</v>
      </c>
      <c r="J3652" s="6">
        <v>218.67</v>
      </c>
      <c r="K3652" s="4">
        <v>0.87</v>
      </c>
      <c r="L3652" s="4" t="s">
        <v>27</v>
      </c>
      <c r="M3652" s="4">
        <f>Inventory[[#This Row],[Daily_Demand]]*Inventory[[#This Row],[Lead_Time_Days]]</f>
        <v>902</v>
      </c>
      <c r="N3652" s="4">
        <f>MAX(0, Inventory[[#This Row],[Demand_Duration_Lead_time]]+Inventory[[#This Row],[Safety_Stock]]-Inventory[[#This Row],[Current_Inventory]])</f>
        <v>280</v>
      </c>
      <c r="O36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52" s="8">
        <f>Inventory[[#This Row],[Current_Inventory]]*Inventory[[#This Row],[Unit_Cost]]</f>
        <v>160503.78</v>
      </c>
      <c r="Q3652" t="str">
        <f>IF(Inventory[[#This Row],[Stockout_Risk_Score]] &gt;= 0.8, "Critical",
   IF(Inventory[[#This Row],[Stockout_Risk_Score]] &gt;= 0.6, "High",
      IF(Inventory[[#This Row],[Stockout_Risk_Score]] &gt;= 0.3, "Medium", "Low")
   )
)</f>
        <v>Critical</v>
      </c>
      <c r="R3652">
        <f>Inventory[[#This Row],[Lead_Time_Days]]*0.8</f>
        <v>8.8000000000000007</v>
      </c>
      <c r="S3652">
        <f>MAX(0,Inventory[[#This Row],[Daily_Demand]]*Inventory[[#This Row],[Adj_Lead_Time]]+Inventory[[#This Row],[Safety_Stock]]-Inventory[[#This Row],[Current_Inventory]])</f>
        <v>99.600000000000023</v>
      </c>
    </row>
    <row r="3653" spans="1:19" x14ac:dyDescent="0.25">
      <c r="A3653">
        <v>3652</v>
      </c>
      <c r="B3653" t="s">
        <v>3674</v>
      </c>
      <c r="C3653" s="4" t="s">
        <v>17</v>
      </c>
      <c r="D3653" t="s">
        <v>14</v>
      </c>
      <c r="E3653" s="4">
        <v>169</v>
      </c>
      <c r="F3653" s="4">
        <v>8</v>
      </c>
      <c r="G3653" s="4">
        <v>417</v>
      </c>
      <c r="H3653" s="4">
        <v>163</v>
      </c>
      <c r="I3653" s="4">
        <v>74</v>
      </c>
      <c r="J3653" s="6">
        <v>1059.5899999999999</v>
      </c>
      <c r="K3653" s="4">
        <v>0.35199999999999998</v>
      </c>
      <c r="L3653" s="4" t="s">
        <v>27</v>
      </c>
      <c r="M3653" s="4">
        <f>Inventory[[#This Row],[Daily_Demand]]*Inventory[[#This Row],[Lead_Time_Days]]</f>
        <v>1352</v>
      </c>
      <c r="N3653" s="4">
        <f>MAX(0, Inventory[[#This Row],[Demand_Duration_Lead_time]]+Inventory[[#This Row],[Safety_Stock]]-Inventory[[#This Row],[Current_Inventory]])</f>
        <v>1098</v>
      </c>
      <c r="O36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53" s="8">
        <f>Inventory[[#This Row],[Current_Inventory]]*Inventory[[#This Row],[Unit_Cost]]</f>
        <v>441849.02999999997</v>
      </c>
      <c r="Q3653" t="str">
        <f>IF(Inventory[[#This Row],[Stockout_Risk_Score]] &gt;= 0.8, "Critical",
   IF(Inventory[[#This Row],[Stockout_Risk_Score]] &gt;= 0.6, "High",
      IF(Inventory[[#This Row],[Stockout_Risk_Score]] &gt;= 0.3, "Medium", "Low")
   )
)</f>
        <v>Medium</v>
      </c>
      <c r="R3653">
        <f>Inventory[[#This Row],[Lead_Time_Days]]*0.8</f>
        <v>6.4</v>
      </c>
      <c r="S3653">
        <f>MAX(0,Inventory[[#This Row],[Daily_Demand]]*Inventory[[#This Row],[Adj_Lead_Time]]+Inventory[[#This Row],[Safety_Stock]]-Inventory[[#This Row],[Current_Inventory]])</f>
        <v>827.60000000000014</v>
      </c>
    </row>
    <row r="3654" spans="1:19" x14ac:dyDescent="0.25">
      <c r="A3654">
        <v>3653</v>
      </c>
      <c r="B3654" t="s">
        <v>3675</v>
      </c>
      <c r="C3654" s="4" t="s">
        <v>17</v>
      </c>
      <c r="D3654" t="s">
        <v>22</v>
      </c>
      <c r="E3654" s="4">
        <v>59</v>
      </c>
      <c r="F3654" s="4">
        <v>14</v>
      </c>
      <c r="G3654" s="4">
        <v>49</v>
      </c>
      <c r="H3654" s="4">
        <v>278</v>
      </c>
      <c r="I3654" s="4">
        <v>116</v>
      </c>
      <c r="J3654" s="6">
        <v>360.81</v>
      </c>
      <c r="K3654" s="4">
        <v>0.105</v>
      </c>
      <c r="L3654" s="4" t="s">
        <v>15</v>
      </c>
      <c r="M3654" s="4">
        <f>Inventory[[#This Row],[Daily_Demand]]*Inventory[[#This Row],[Lead_Time_Days]]</f>
        <v>826</v>
      </c>
      <c r="N3654" s="4">
        <f>MAX(0, Inventory[[#This Row],[Demand_Duration_Lead_time]]+Inventory[[#This Row],[Safety_Stock]]-Inventory[[#This Row],[Current_Inventory]])</f>
        <v>1055</v>
      </c>
      <c r="O36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54" s="8">
        <f>Inventory[[#This Row],[Current_Inventory]]*Inventory[[#This Row],[Unit_Cost]]</f>
        <v>17679.689999999999</v>
      </c>
      <c r="Q3654" t="str">
        <f>IF(Inventory[[#This Row],[Stockout_Risk_Score]] &gt;= 0.8, "Critical",
   IF(Inventory[[#This Row],[Stockout_Risk_Score]] &gt;= 0.6, "High",
      IF(Inventory[[#This Row],[Stockout_Risk_Score]] &gt;= 0.3, "Medium", "Low")
   )
)</f>
        <v>Low</v>
      </c>
      <c r="R3654">
        <f>Inventory[[#This Row],[Lead_Time_Days]]*0.8</f>
        <v>11.200000000000001</v>
      </c>
      <c r="S3654">
        <f>MAX(0,Inventory[[#This Row],[Daily_Demand]]*Inventory[[#This Row],[Adj_Lead_Time]]+Inventory[[#This Row],[Safety_Stock]]-Inventory[[#This Row],[Current_Inventory]])</f>
        <v>889.80000000000007</v>
      </c>
    </row>
    <row r="3655" spans="1:19" x14ac:dyDescent="0.25">
      <c r="A3655">
        <v>3654</v>
      </c>
      <c r="B3655" t="s">
        <v>3676</v>
      </c>
      <c r="C3655" s="4" t="s">
        <v>13</v>
      </c>
      <c r="D3655" t="s">
        <v>14</v>
      </c>
      <c r="E3655" s="4">
        <v>53</v>
      </c>
      <c r="F3655" s="4">
        <v>13</v>
      </c>
      <c r="G3655" s="4">
        <v>75</v>
      </c>
      <c r="H3655" s="4">
        <v>127</v>
      </c>
      <c r="I3655" s="4">
        <v>212</v>
      </c>
      <c r="J3655" s="6">
        <v>1794.89</v>
      </c>
      <c r="K3655" s="4">
        <v>0.28699999999999998</v>
      </c>
      <c r="L3655" s="4" t="s">
        <v>19</v>
      </c>
      <c r="M3655" s="4">
        <f>Inventory[[#This Row],[Daily_Demand]]*Inventory[[#This Row],[Lead_Time_Days]]</f>
        <v>689</v>
      </c>
      <c r="N3655" s="4">
        <f>MAX(0, Inventory[[#This Row],[Demand_Duration_Lead_time]]+Inventory[[#This Row],[Safety_Stock]]-Inventory[[#This Row],[Current_Inventory]])</f>
        <v>741</v>
      </c>
      <c r="O36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55" s="8">
        <f>Inventory[[#This Row],[Current_Inventory]]*Inventory[[#This Row],[Unit_Cost]]</f>
        <v>134616.75</v>
      </c>
      <c r="Q3655" t="str">
        <f>IF(Inventory[[#This Row],[Stockout_Risk_Score]] &gt;= 0.8, "Critical",
   IF(Inventory[[#This Row],[Stockout_Risk_Score]] &gt;= 0.6, "High",
      IF(Inventory[[#This Row],[Stockout_Risk_Score]] &gt;= 0.3, "Medium", "Low")
   )
)</f>
        <v>Low</v>
      </c>
      <c r="R3655">
        <f>Inventory[[#This Row],[Lead_Time_Days]]*0.8</f>
        <v>10.4</v>
      </c>
      <c r="S3655">
        <f>MAX(0,Inventory[[#This Row],[Daily_Demand]]*Inventory[[#This Row],[Adj_Lead_Time]]+Inventory[[#This Row],[Safety_Stock]]-Inventory[[#This Row],[Current_Inventory]])</f>
        <v>603.20000000000005</v>
      </c>
    </row>
    <row r="3656" spans="1:19" x14ac:dyDescent="0.25">
      <c r="A3656">
        <v>3655</v>
      </c>
      <c r="B3656" t="s">
        <v>3677</v>
      </c>
      <c r="C3656" s="4" t="s">
        <v>26</v>
      </c>
      <c r="D3656" t="s">
        <v>18</v>
      </c>
      <c r="E3656" s="4">
        <v>38</v>
      </c>
      <c r="F3656" s="4">
        <v>5</v>
      </c>
      <c r="G3656" s="4">
        <v>650</v>
      </c>
      <c r="H3656" s="4">
        <v>288</v>
      </c>
      <c r="I3656" s="4">
        <v>161</v>
      </c>
      <c r="J3656" s="6">
        <v>1673.07</v>
      </c>
      <c r="K3656" s="4">
        <v>0.18099999999999999</v>
      </c>
      <c r="L3656" s="4" t="s">
        <v>15</v>
      </c>
      <c r="M3656" s="4">
        <f>Inventory[[#This Row],[Daily_Demand]]*Inventory[[#This Row],[Lead_Time_Days]]</f>
        <v>190</v>
      </c>
      <c r="N3656" s="4">
        <f>MAX(0, Inventory[[#This Row],[Demand_Duration_Lead_time]]+Inventory[[#This Row],[Safety_Stock]]-Inventory[[#This Row],[Current_Inventory]])</f>
        <v>0</v>
      </c>
      <c r="O36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56" s="8">
        <f>Inventory[[#This Row],[Current_Inventory]]*Inventory[[#This Row],[Unit_Cost]]</f>
        <v>1087495.5</v>
      </c>
      <c r="Q3656" t="str">
        <f>IF(Inventory[[#This Row],[Stockout_Risk_Score]] &gt;= 0.8, "Critical",
   IF(Inventory[[#This Row],[Stockout_Risk_Score]] &gt;= 0.6, "High",
      IF(Inventory[[#This Row],[Stockout_Risk_Score]] &gt;= 0.3, "Medium", "Low")
   )
)</f>
        <v>Low</v>
      </c>
      <c r="R3656">
        <f>Inventory[[#This Row],[Lead_Time_Days]]*0.8</f>
        <v>4</v>
      </c>
      <c r="S3656">
        <f>MAX(0,Inventory[[#This Row],[Daily_Demand]]*Inventory[[#This Row],[Adj_Lead_Time]]+Inventory[[#This Row],[Safety_Stock]]-Inventory[[#This Row],[Current_Inventory]])</f>
        <v>0</v>
      </c>
    </row>
    <row r="3657" spans="1:19" x14ac:dyDescent="0.25">
      <c r="A3657">
        <v>3656</v>
      </c>
      <c r="B3657" t="s">
        <v>3678</v>
      </c>
      <c r="C3657" s="4" t="s">
        <v>13</v>
      </c>
      <c r="D3657" t="s">
        <v>18</v>
      </c>
      <c r="E3657" s="4">
        <v>109</v>
      </c>
      <c r="F3657" s="4">
        <v>10</v>
      </c>
      <c r="G3657" s="4">
        <v>151</v>
      </c>
      <c r="H3657" s="4">
        <v>234</v>
      </c>
      <c r="I3657" s="4">
        <v>378</v>
      </c>
      <c r="J3657" s="6">
        <v>1871.14</v>
      </c>
      <c r="K3657" s="4">
        <v>0.49099999999999999</v>
      </c>
      <c r="L3657" s="4" t="s">
        <v>15</v>
      </c>
      <c r="M3657" s="4">
        <f>Inventory[[#This Row],[Daily_Demand]]*Inventory[[#This Row],[Lead_Time_Days]]</f>
        <v>1090</v>
      </c>
      <c r="N3657" s="4">
        <f>MAX(0, Inventory[[#This Row],[Demand_Duration_Lead_time]]+Inventory[[#This Row],[Safety_Stock]]-Inventory[[#This Row],[Current_Inventory]])</f>
        <v>1173</v>
      </c>
      <c r="O36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57" s="8">
        <f>Inventory[[#This Row],[Current_Inventory]]*Inventory[[#This Row],[Unit_Cost]]</f>
        <v>282542.14</v>
      </c>
      <c r="Q3657" t="str">
        <f>IF(Inventory[[#This Row],[Stockout_Risk_Score]] &gt;= 0.8, "Critical",
   IF(Inventory[[#This Row],[Stockout_Risk_Score]] &gt;= 0.6, "High",
      IF(Inventory[[#This Row],[Stockout_Risk_Score]] &gt;= 0.3, "Medium", "Low")
   )
)</f>
        <v>Medium</v>
      </c>
      <c r="R3657">
        <f>Inventory[[#This Row],[Lead_Time_Days]]*0.8</f>
        <v>8</v>
      </c>
      <c r="S3657">
        <f>MAX(0,Inventory[[#This Row],[Daily_Demand]]*Inventory[[#This Row],[Adj_Lead_Time]]+Inventory[[#This Row],[Safety_Stock]]-Inventory[[#This Row],[Current_Inventory]])</f>
        <v>955</v>
      </c>
    </row>
    <row r="3658" spans="1:19" x14ac:dyDescent="0.25">
      <c r="A3658">
        <v>3657</v>
      </c>
      <c r="B3658" t="s">
        <v>3679</v>
      </c>
      <c r="C3658" s="4" t="s">
        <v>26</v>
      </c>
      <c r="D3658" t="s">
        <v>14</v>
      </c>
      <c r="E3658" s="4">
        <v>176</v>
      </c>
      <c r="F3658" s="4">
        <v>5</v>
      </c>
      <c r="G3658" s="4">
        <v>250</v>
      </c>
      <c r="H3658" s="4">
        <v>277</v>
      </c>
      <c r="I3658" s="4">
        <v>255</v>
      </c>
      <c r="J3658" s="6">
        <v>1756.22</v>
      </c>
      <c r="K3658" s="4">
        <v>0.95</v>
      </c>
      <c r="L3658" s="4" t="s">
        <v>19</v>
      </c>
      <c r="M3658" s="4">
        <f>Inventory[[#This Row],[Daily_Demand]]*Inventory[[#This Row],[Lead_Time_Days]]</f>
        <v>880</v>
      </c>
      <c r="N3658" s="4">
        <f>MAX(0, Inventory[[#This Row],[Demand_Duration_Lead_time]]+Inventory[[#This Row],[Safety_Stock]]-Inventory[[#This Row],[Current_Inventory]])</f>
        <v>907</v>
      </c>
      <c r="O36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58" s="8">
        <f>Inventory[[#This Row],[Current_Inventory]]*Inventory[[#This Row],[Unit_Cost]]</f>
        <v>439055</v>
      </c>
      <c r="Q3658" t="str">
        <f>IF(Inventory[[#This Row],[Stockout_Risk_Score]] &gt;= 0.8, "Critical",
   IF(Inventory[[#This Row],[Stockout_Risk_Score]] &gt;= 0.6, "High",
      IF(Inventory[[#This Row],[Stockout_Risk_Score]] &gt;= 0.3, "Medium", "Low")
   )
)</f>
        <v>Critical</v>
      </c>
      <c r="R3658">
        <f>Inventory[[#This Row],[Lead_Time_Days]]*0.8</f>
        <v>4</v>
      </c>
      <c r="S3658">
        <f>MAX(0,Inventory[[#This Row],[Daily_Demand]]*Inventory[[#This Row],[Adj_Lead_Time]]+Inventory[[#This Row],[Safety_Stock]]-Inventory[[#This Row],[Current_Inventory]])</f>
        <v>731</v>
      </c>
    </row>
    <row r="3659" spans="1:19" x14ac:dyDescent="0.25">
      <c r="A3659">
        <v>3658</v>
      </c>
      <c r="B3659" t="s">
        <v>3680</v>
      </c>
      <c r="C3659" s="4" t="s">
        <v>13</v>
      </c>
      <c r="D3659" t="s">
        <v>22</v>
      </c>
      <c r="E3659" s="4">
        <v>26</v>
      </c>
      <c r="F3659" s="4">
        <v>8</v>
      </c>
      <c r="G3659" s="4">
        <v>414</v>
      </c>
      <c r="H3659" s="4">
        <v>146</v>
      </c>
      <c r="I3659" s="4">
        <v>186</v>
      </c>
      <c r="J3659" s="6">
        <v>1486.28</v>
      </c>
      <c r="K3659" s="4">
        <v>0.32800000000000001</v>
      </c>
      <c r="L3659" s="4" t="s">
        <v>19</v>
      </c>
      <c r="M3659" s="4">
        <f>Inventory[[#This Row],[Daily_Demand]]*Inventory[[#This Row],[Lead_Time_Days]]</f>
        <v>208</v>
      </c>
      <c r="N3659" s="4">
        <f>MAX(0, Inventory[[#This Row],[Demand_Duration_Lead_time]]+Inventory[[#This Row],[Safety_Stock]]-Inventory[[#This Row],[Current_Inventory]])</f>
        <v>0</v>
      </c>
      <c r="O36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59" s="8">
        <f>Inventory[[#This Row],[Current_Inventory]]*Inventory[[#This Row],[Unit_Cost]]</f>
        <v>615319.92000000004</v>
      </c>
      <c r="Q3659" t="str">
        <f>IF(Inventory[[#This Row],[Stockout_Risk_Score]] &gt;= 0.8, "Critical",
   IF(Inventory[[#This Row],[Stockout_Risk_Score]] &gt;= 0.6, "High",
      IF(Inventory[[#This Row],[Stockout_Risk_Score]] &gt;= 0.3, "Medium", "Low")
   )
)</f>
        <v>Medium</v>
      </c>
      <c r="R3659">
        <f>Inventory[[#This Row],[Lead_Time_Days]]*0.8</f>
        <v>6.4</v>
      </c>
      <c r="S3659">
        <f>MAX(0,Inventory[[#This Row],[Daily_Demand]]*Inventory[[#This Row],[Adj_Lead_Time]]+Inventory[[#This Row],[Safety_Stock]]-Inventory[[#This Row],[Current_Inventory]])</f>
        <v>0</v>
      </c>
    </row>
    <row r="3660" spans="1:19" x14ac:dyDescent="0.25">
      <c r="A3660">
        <v>3659</v>
      </c>
      <c r="B3660" t="s">
        <v>3681</v>
      </c>
      <c r="C3660" s="4" t="s">
        <v>17</v>
      </c>
      <c r="D3660" t="s">
        <v>22</v>
      </c>
      <c r="E3660" s="4">
        <v>35</v>
      </c>
      <c r="F3660" s="4">
        <v>6</v>
      </c>
      <c r="G3660" s="4">
        <v>171</v>
      </c>
      <c r="H3660" s="4">
        <v>235</v>
      </c>
      <c r="I3660" s="4">
        <v>328</v>
      </c>
      <c r="J3660" s="6">
        <v>410.53</v>
      </c>
      <c r="K3660" s="4">
        <v>0.61199999999999999</v>
      </c>
      <c r="L3660" s="4" t="s">
        <v>27</v>
      </c>
      <c r="M3660" s="4">
        <f>Inventory[[#This Row],[Daily_Demand]]*Inventory[[#This Row],[Lead_Time_Days]]</f>
        <v>210</v>
      </c>
      <c r="N3660" s="4">
        <f>MAX(0, Inventory[[#This Row],[Demand_Duration_Lead_time]]+Inventory[[#This Row],[Safety_Stock]]-Inventory[[#This Row],[Current_Inventory]])</f>
        <v>274</v>
      </c>
      <c r="O36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60" s="8">
        <f>Inventory[[#This Row],[Current_Inventory]]*Inventory[[#This Row],[Unit_Cost]]</f>
        <v>70200.62999999999</v>
      </c>
      <c r="Q3660" t="str">
        <f>IF(Inventory[[#This Row],[Stockout_Risk_Score]] &gt;= 0.8, "Critical",
   IF(Inventory[[#This Row],[Stockout_Risk_Score]] &gt;= 0.6, "High",
      IF(Inventory[[#This Row],[Stockout_Risk_Score]] &gt;= 0.3, "Medium", "Low")
   )
)</f>
        <v>High</v>
      </c>
      <c r="R3660">
        <f>Inventory[[#This Row],[Lead_Time_Days]]*0.8</f>
        <v>4.8000000000000007</v>
      </c>
      <c r="S3660">
        <f>MAX(0,Inventory[[#This Row],[Daily_Demand]]*Inventory[[#This Row],[Adj_Lead_Time]]+Inventory[[#This Row],[Safety_Stock]]-Inventory[[#This Row],[Current_Inventory]])</f>
        <v>232</v>
      </c>
    </row>
    <row r="3661" spans="1:19" x14ac:dyDescent="0.25">
      <c r="A3661">
        <v>3660</v>
      </c>
      <c r="B3661" t="s">
        <v>3682</v>
      </c>
      <c r="C3661" s="4" t="s">
        <v>17</v>
      </c>
      <c r="D3661" t="s">
        <v>14</v>
      </c>
      <c r="E3661" s="4">
        <v>139</v>
      </c>
      <c r="F3661" s="4">
        <v>6</v>
      </c>
      <c r="G3661" s="4">
        <v>521</v>
      </c>
      <c r="H3661" s="4">
        <v>238</v>
      </c>
      <c r="I3661" s="4">
        <v>214</v>
      </c>
      <c r="J3661" s="6">
        <v>639.88</v>
      </c>
      <c r="K3661" s="4">
        <v>0.89200000000000002</v>
      </c>
      <c r="L3661" s="4" t="s">
        <v>15</v>
      </c>
      <c r="M3661" s="4">
        <f>Inventory[[#This Row],[Daily_Demand]]*Inventory[[#This Row],[Lead_Time_Days]]</f>
        <v>834</v>
      </c>
      <c r="N3661" s="4">
        <f>MAX(0, Inventory[[#This Row],[Demand_Duration_Lead_time]]+Inventory[[#This Row],[Safety_Stock]]-Inventory[[#This Row],[Current_Inventory]])</f>
        <v>551</v>
      </c>
      <c r="O36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61" s="8">
        <f>Inventory[[#This Row],[Current_Inventory]]*Inventory[[#This Row],[Unit_Cost]]</f>
        <v>333377.48</v>
      </c>
      <c r="Q3661" t="str">
        <f>IF(Inventory[[#This Row],[Stockout_Risk_Score]] &gt;= 0.8, "Critical",
   IF(Inventory[[#This Row],[Stockout_Risk_Score]] &gt;= 0.6, "High",
      IF(Inventory[[#This Row],[Stockout_Risk_Score]] &gt;= 0.3, "Medium", "Low")
   )
)</f>
        <v>Critical</v>
      </c>
      <c r="R3661">
        <f>Inventory[[#This Row],[Lead_Time_Days]]*0.8</f>
        <v>4.8000000000000007</v>
      </c>
      <c r="S3661">
        <f>MAX(0,Inventory[[#This Row],[Daily_Demand]]*Inventory[[#This Row],[Adj_Lead_Time]]+Inventory[[#This Row],[Safety_Stock]]-Inventory[[#This Row],[Current_Inventory]])</f>
        <v>384.20000000000005</v>
      </c>
    </row>
    <row r="3662" spans="1:19" x14ac:dyDescent="0.25">
      <c r="A3662">
        <v>3661</v>
      </c>
      <c r="B3662" t="s">
        <v>3683</v>
      </c>
      <c r="C3662" s="4" t="s">
        <v>41</v>
      </c>
      <c r="D3662" t="s">
        <v>14</v>
      </c>
      <c r="E3662" s="4">
        <v>109</v>
      </c>
      <c r="F3662" s="4">
        <v>7</v>
      </c>
      <c r="G3662" s="4">
        <v>525</v>
      </c>
      <c r="H3662" s="4">
        <v>117</v>
      </c>
      <c r="I3662" s="4">
        <v>320</v>
      </c>
      <c r="J3662" s="6">
        <v>1018.87</v>
      </c>
      <c r="K3662" s="4">
        <v>0.63</v>
      </c>
      <c r="L3662" s="4" t="s">
        <v>15</v>
      </c>
      <c r="M3662" s="4">
        <f>Inventory[[#This Row],[Daily_Demand]]*Inventory[[#This Row],[Lead_Time_Days]]</f>
        <v>763</v>
      </c>
      <c r="N3662" s="4">
        <f>MAX(0, Inventory[[#This Row],[Demand_Duration_Lead_time]]+Inventory[[#This Row],[Safety_Stock]]-Inventory[[#This Row],[Current_Inventory]])</f>
        <v>355</v>
      </c>
      <c r="O36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62" s="8">
        <f>Inventory[[#This Row],[Current_Inventory]]*Inventory[[#This Row],[Unit_Cost]]</f>
        <v>534906.75</v>
      </c>
      <c r="Q3662" t="str">
        <f>IF(Inventory[[#This Row],[Stockout_Risk_Score]] &gt;= 0.8, "Critical",
   IF(Inventory[[#This Row],[Stockout_Risk_Score]] &gt;= 0.6, "High",
      IF(Inventory[[#This Row],[Stockout_Risk_Score]] &gt;= 0.3, "Medium", "Low")
   )
)</f>
        <v>High</v>
      </c>
      <c r="R3662">
        <f>Inventory[[#This Row],[Lead_Time_Days]]*0.8</f>
        <v>5.6000000000000005</v>
      </c>
      <c r="S3662">
        <f>MAX(0,Inventory[[#This Row],[Daily_Demand]]*Inventory[[#This Row],[Adj_Lead_Time]]+Inventory[[#This Row],[Safety_Stock]]-Inventory[[#This Row],[Current_Inventory]])</f>
        <v>202.40000000000009</v>
      </c>
    </row>
    <row r="3663" spans="1:19" x14ac:dyDescent="0.25">
      <c r="A3663">
        <v>3662</v>
      </c>
      <c r="B3663" t="s">
        <v>3684</v>
      </c>
      <c r="C3663" s="4" t="s">
        <v>21</v>
      </c>
      <c r="D3663" t="s">
        <v>14</v>
      </c>
      <c r="E3663" s="4">
        <v>153</v>
      </c>
      <c r="F3663" s="4">
        <v>9</v>
      </c>
      <c r="G3663" s="4">
        <v>405</v>
      </c>
      <c r="H3663" s="4">
        <v>16</v>
      </c>
      <c r="I3663" s="4">
        <v>277</v>
      </c>
      <c r="J3663" s="6">
        <v>1198.3499999999999</v>
      </c>
      <c r="K3663" s="4">
        <v>0.36199999999999999</v>
      </c>
      <c r="L3663" s="4" t="s">
        <v>15</v>
      </c>
      <c r="M3663" s="4">
        <f>Inventory[[#This Row],[Daily_Demand]]*Inventory[[#This Row],[Lead_Time_Days]]</f>
        <v>1377</v>
      </c>
      <c r="N3663" s="4">
        <f>MAX(0, Inventory[[#This Row],[Demand_Duration_Lead_time]]+Inventory[[#This Row],[Safety_Stock]]-Inventory[[#This Row],[Current_Inventory]])</f>
        <v>988</v>
      </c>
      <c r="O36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63" s="8">
        <f>Inventory[[#This Row],[Current_Inventory]]*Inventory[[#This Row],[Unit_Cost]]</f>
        <v>485331.74999999994</v>
      </c>
      <c r="Q3663" t="str">
        <f>IF(Inventory[[#This Row],[Stockout_Risk_Score]] &gt;= 0.8, "Critical",
   IF(Inventory[[#This Row],[Stockout_Risk_Score]] &gt;= 0.6, "High",
      IF(Inventory[[#This Row],[Stockout_Risk_Score]] &gt;= 0.3, "Medium", "Low")
   )
)</f>
        <v>Medium</v>
      </c>
      <c r="R3663">
        <f>Inventory[[#This Row],[Lead_Time_Days]]*0.8</f>
        <v>7.2</v>
      </c>
      <c r="S3663">
        <f>MAX(0,Inventory[[#This Row],[Daily_Demand]]*Inventory[[#This Row],[Adj_Lead_Time]]+Inventory[[#This Row],[Safety_Stock]]-Inventory[[#This Row],[Current_Inventory]])</f>
        <v>712.60000000000014</v>
      </c>
    </row>
    <row r="3664" spans="1:19" x14ac:dyDescent="0.25">
      <c r="A3664">
        <v>3663</v>
      </c>
      <c r="B3664" t="s">
        <v>3685</v>
      </c>
      <c r="C3664" s="4" t="s">
        <v>13</v>
      </c>
      <c r="D3664" t="s">
        <v>22</v>
      </c>
      <c r="E3664" s="4">
        <v>20</v>
      </c>
      <c r="F3664" s="4">
        <v>6</v>
      </c>
      <c r="G3664" s="4">
        <v>552</v>
      </c>
      <c r="H3664" s="4">
        <v>137</v>
      </c>
      <c r="I3664" s="4">
        <v>176</v>
      </c>
      <c r="J3664" s="6">
        <v>1575.26</v>
      </c>
      <c r="K3664" s="4">
        <v>0.99099999999999999</v>
      </c>
      <c r="L3664" s="4" t="s">
        <v>19</v>
      </c>
      <c r="M3664" s="4">
        <f>Inventory[[#This Row],[Daily_Demand]]*Inventory[[#This Row],[Lead_Time_Days]]</f>
        <v>120</v>
      </c>
      <c r="N3664" s="4">
        <f>MAX(0, Inventory[[#This Row],[Demand_Duration_Lead_time]]+Inventory[[#This Row],[Safety_Stock]]-Inventory[[#This Row],[Current_Inventory]])</f>
        <v>0</v>
      </c>
      <c r="O36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664" s="8">
        <f>Inventory[[#This Row],[Current_Inventory]]*Inventory[[#This Row],[Unit_Cost]]</f>
        <v>869543.52</v>
      </c>
      <c r="Q3664" t="str">
        <f>IF(Inventory[[#This Row],[Stockout_Risk_Score]] &gt;= 0.8, "Critical",
   IF(Inventory[[#This Row],[Stockout_Risk_Score]] &gt;= 0.6, "High",
      IF(Inventory[[#This Row],[Stockout_Risk_Score]] &gt;= 0.3, "Medium", "Low")
   )
)</f>
        <v>Critical</v>
      </c>
      <c r="R3664">
        <f>Inventory[[#This Row],[Lead_Time_Days]]*0.8</f>
        <v>4.8000000000000007</v>
      </c>
      <c r="S3664">
        <f>MAX(0,Inventory[[#This Row],[Daily_Demand]]*Inventory[[#This Row],[Adj_Lead_Time]]+Inventory[[#This Row],[Safety_Stock]]-Inventory[[#This Row],[Current_Inventory]])</f>
        <v>0</v>
      </c>
    </row>
    <row r="3665" spans="1:19" x14ac:dyDescent="0.25">
      <c r="A3665">
        <v>3664</v>
      </c>
      <c r="B3665" t="s">
        <v>3686</v>
      </c>
      <c r="C3665" s="4" t="s">
        <v>41</v>
      </c>
      <c r="D3665" t="s">
        <v>22</v>
      </c>
      <c r="E3665" s="4">
        <v>24</v>
      </c>
      <c r="F3665" s="4">
        <v>4</v>
      </c>
      <c r="G3665" s="4">
        <v>467</v>
      </c>
      <c r="H3665" s="4">
        <v>276</v>
      </c>
      <c r="I3665" s="4">
        <v>319</v>
      </c>
      <c r="J3665" s="6">
        <v>492.57</v>
      </c>
      <c r="K3665" s="4">
        <v>0.187</v>
      </c>
      <c r="L3665" s="4" t="s">
        <v>15</v>
      </c>
      <c r="M3665" s="4">
        <f>Inventory[[#This Row],[Daily_Demand]]*Inventory[[#This Row],[Lead_Time_Days]]</f>
        <v>96</v>
      </c>
      <c r="N3665" s="4">
        <f>MAX(0, Inventory[[#This Row],[Demand_Duration_Lead_time]]+Inventory[[#This Row],[Safety_Stock]]-Inventory[[#This Row],[Current_Inventory]])</f>
        <v>0</v>
      </c>
      <c r="O36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65" s="8">
        <f>Inventory[[#This Row],[Current_Inventory]]*Inventory[[#This Row],[Unit_Cost]]</f>
        <v>230030.19</v>
      </c>
      <c r="Q3665" t="str">
        <f>IF(Inventory[[#This Row],[Stockout_Risk_Score]] &gt;= 0.8, "Critical",
   IF(Inventory[[#This Row],[Stockout_Risk_Score]] &gt;= 0.6, "High",
      IF(Inventory[[#This Row],[Stockout_Risk_Score]] &gt;= 0.3, "Medium", "Low")
   )
)</f>
        <v>Low</v>
      </c>
      <c r="R3665">
        <f>Inventory[[#This Row],[Lead_Time_Days]]*0.8</f>
        <v>3.2</v>
      </c>
      <c r="S3665">
        <f>MAX(0,Inventory[[#This Row],[Daily_Demand]]*Inventory[[#This Row],[Adj_Lead_Time]]+Inventory[[#This Row],[Safety_Stock]]-Inventory[[#This Row],[Current_Inventory]])</f>
        <v>0</v>
      </c>
    </row>
    <row r="3666" spans="1:19" x14ac:dyDescent="0.25">
      <c r="A3666">
        <v>3665</v>
      </c>
      <c r="B3666" t="s">
        <v>3687</v>
      </c>
      <c r="C3666" s="4" t="s">
        <v>21</v>
      </c>
      <c r="D3666" t="s">
        <v>22</v>
      </c>
      <c r="E3666" s="4">
        <v>47</v>
      </c>
      <c r="F3666" s="4">
        <v>7</v>
      </c>
      <c r="G3666" s="4">
        <v>599</v>
      </c>
      <c r="H3666" s="4">
        <v>182</v>
      </c>
      <c r="I3666" s="4">
        <v>357</v>
      </c>
      <c r="J3666" s="6">
        <v>300.14</v>
      </c>
      <c r="K3666" s="4">
        <v>0.52300000000000002</v>
      </c>
      <c r="L3666" s="4" t="s">
        <v>15</v>
      </c>
      <c r="M3666" s="4">
        <f>Inventory[[#This Row],[Daily_Demand]]*Inventory[[#This Row],[Lead_Time_Days]]</f>
        <v>329</v>
      </c>
      <c r="N3666" s="4">
        <f>MAX(0, Inventory[[#This Row],[Demand_Duration_Lead_time]]+Inventory[[#This Row],[Safety_Stock]]-Inventory[[#This Row],[Current_Inventory]])</f>
        <v>0</v>
      </c>
      <c r="O36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66" s="8">
        <f>Inventory[[#This Row],[Current_Inventory]]*Inventory[[#This Row],[Unit_Cost]]</f>
        <v>179783.86</v>
      </c>
      <c r="Q3666" t="str">
        <f>IF(Inventory[[#This Row],[Stockout_Risk_Score]] &gt;= 0.8, "Critical",
   IF(Inventory[[#This Row],[Stockout_Risk_Score]] &gt;= 0.6, "High",
      IF(Inventory[[#This Row],[Stockout_Risk_Score]] &gt;= 0.3, "Medium", "Low")
   )
)</f>
        <v>Medium</v>
      </c>
      <c r="R3666">
        <f>Inventory[[#This Row],[Lead_Time_Days]]*0.8</f>
        <v>5.6000000000000005</v>
      </c>
      <c r="S3666">
        <f>MAX(0,Inventory[[#This Row],[Daily_Demand]]*Inventory[[#This Row],[Adj_Lead_Time]]+Inventory[[#This Row],[Safety_Stock]]-Inventory[[#This Row],[Current_Inventory]])</f>
        <v>0</v>
      </c>
    </row>
    <row r="3667" spans="1:19" x14ac:dyDescent="0.25">
      <c r="A3667">
        <v>3666</v>
      </c>
      <c r="B3667" t="s">
        <v>3688</v>
      </c>
      <c r="C3667" s="4" t="s">
        <v>13</v>
      </c>
      <c r="D3667" t="s">
        <v>14</v>
      </c>
      <c r="E3667" s="4">
        <v>176</v>
      </c>
      <c r="F3667" s="4">
        <v>13</v>
      </c>
      <c r="G3667" s="4">
        <v>145</v>
      </c>
      <c r="H3667" s="4">
        <v>223</v>
      </c>
      <c r="I3667" s="4">
        <v>297</v>
      </c>
      <c r="J3667" s="6">
        <v>991.09</v>
      </c>
      <c r="K3667" s="4">
        <v>0.79700000000000004</v>
      </c>
      <c r="L3667" s="4" t="s">
        <v>15</v>
      </c>
      <c r="M3667" s="4">
        <f>Inventory[[#This Row],[Daily_Demand]]*Inventory[[#This Row],[Lead_Time_Days]]</f>
        <v>2288</v>
      </c>
      <c r="N3667" s="4">
        <f>MAX(0, Inventory[[#This Row],[Demand_Duration_Lead_time]]+Inventory[[#This Row],[Safety_Stock]]-Inventory[[#This Row],[Current_Inventory]])</f>
        <v>2366</v>
      </c>
      <c r="O36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67" s="8">
        <f>Inventory[[#This Row],[Current_Inventory]]*Inventory[[#This Row],[Unit_Cost]]</f>
        <v>143708.05000000002</v>
      </c>
      <c r="Q3667" t="str">
        <f>IF(Inventory[[#This Row],[Stockout_Risk_Score]] &gt;= 0.8, "Critical",
   IF(Inventory[[#This Row],[Stockout_Risk_Score]] &gt;= 0.6, "High",
      IF(Inventory[[#This Row],[Stockout_Risk_Score]] &gt;= 0.3, "Medium", "Low")
   )
)</f>
        <v>High</v>
      </c>
      <c r="R3667">
        <f>Inventory[[#This Row],[Lead_Time_Days]]*0.8</f>
        <v>10.4</v>
      </c>
      <c r="S3667">
        <f>MAX(0,Inventory[[#This Row],[Daily_Demand]]*Inventory[[#This Row],[Adj_Lead_Time]]+Inventory[[#This Row],[Safety_Stock]]-Inventory[[#This Row],[Current_Inventory]])</f>
        <v>1908.4</v>
      </c>
    </row>
    <row r="3668" spans="1:19" x14ac:dyDescent="0.25">
      <c r="A3668">
        <v>3667</v>
      </c>
      <c r="B3668" t="s">
        <v>3689</v>
      </c>
      <c r="C3668" s="4" t="s">
        <v>26</v>
      </c>
      <c r="D3668" t="s">
        <v>22</v>
      </c>
      <c r="E3668" s="4">
        <v>51</v>
      </c>
      <c r="F3668" s="4">
        <v>3</v>
      </c>
      <c r="G3668" s="4">
        <v>574</v>
      </c>
      <c r="H3668" s="4">
        <v>256</v>
      </c>
      <c r="I3668" s="4">
        <v>389</v>
      </c>
      <c r="J3668" s="6">
        <v>357.79</v>
      </c>
      <c r="K3668" s="4">
        <v>1E-3</v>
      </c>
      <c r="L3668" s="4" t="s">
        <v>15</v>
      </c>
      <c r="M3668" s="4">
        <f>Inventory[[#This Row],[Daily_Demand]]*Inventory[[#This Row],[Lead_Time_Days]]</f>
        <v>153</v>
      </c>
      <c r="N3668" s="4">
        <f>MAX(0, Inventory[[#This Row],[Demand_Duration_Lead_time]]+Inventory[[#This Row],[Safety_Stock]]-Inventory[[#This Row],[Current_Inventory]])</f>
        <v>0</v>
      </c>
      <c r="O36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68" s="8">
        <f>Inventory[[#This Row],[Current_Inventory]]*Inventory[[#This Row],[Unit_Cost]]</f>
        <v>205371.46000000002</v>
      </c>
      <c r="Q3668" t="str">
        <f>IF(Inventory[[#This Row],[Stockout_Risk_Score]] &gt;= 0.8, "Critical",
   IF(Inventory[[#This Row],[Stockout_Risk_Score]] &gt;= 0.6, "High",
      IF(Inventory[[#This Row],[Stockout_Risk_Score]] &gt;= 0.3, "Medium", "Low")
   )
)</f>
        <v>Low</v>
      </c>
      <c r="R3668">
        <f>Inventory[[#This Row],[Lead_Time_Days]]*0.8</f>
        <v>2.4000000000000004</v>
      </c>
      <c r="S3668">
        <f>MAX(0,Inventory[[#This Row],[Daily_Demand]]*Inventory[[#This Row],[Adj_Lead_Time]]+Inventory[[#This Row],[Safety_Stock]]-Inventory[[#This Row],[Current_Inventory]])</f>
        <v>0</v>
      </c>
    </row>
    <row r="3669" spans="1:19" x14ac:dyDescent="0.25">
      <c r="A3669">
        <v>3668</v>
      </c>
      <c r="B3669" t="s">
        <v>3690</v>
      </c>
      <c r="C3669" s="4" t="s">
        <v>21</v>
      </c>
      <c r="D3669" t="s">
        <v>18</v>
      </c>
      <c r="E3669" s="4">
        <v>118</v>
      </c>
      <c r="F3669" s="4">
        <v>13</v>
      </c>
      <c r="G3669" s="4">
        <v>713</v>
      </c>
      <c r="H3669" s="4">
        <v>115</v>
      </c>
      <c r="I3669" s="4">
        <v>85</v>
      </c>
      <c r="J3669" s="6">
        <v>1402.79</v>
      </c>
      <c r="K3669" s="4">
        <v>0.70199999999999996</v>
      </c>
      <c r="L3669" s="4" t="s">
        <v>27</v>
      </c>
      <c r="M3669" s="4">
        <f>Inventory[[#This Row],[Daily_Demand]]*Inventory[[#This Row],[Lead_Time_Days]]</f>
        <v>1534</v>
      </c>
      <c r="N3669" s="4">
        <f>MAX(0, Inventory[[#This Row],[Demand_Duration_Lead_time]]+Inventory[[#This Row],[Safety_Stock]]-Inventory[[#This Row],[Current_Inventory]])</f>
        <v>936</v>
      </c>
      <c r="O36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69" s="8">
        <f>Inventory[[#This Row],[Current_Inventory]]*Inventory[[#This Row],[Unit_Cost]]</f>
        <v>1000189.27</v>
      </c>
      <c r="Q3669" t="str">
        <f>IF(Inventory[[#This Row],[Stockout_Risk_Score]] &gt;= 0.8, "Critical",
   IF(Inventory[[#This Row],[Stockout_Risk_Score]] &gt;= 0.6, "High",
      IF(Inventory[[#This Row],[Stockout_Risk_Score]] &gt;= 0.3, "Medium", "Low")
   )
)</f>
        <v>High</v>
      </c>
      <c r="R3669">
        <f>Inventory[[#This Row],[Lead_Time_Days]]*0.8</f>
        <v>10.4</v>
      </c>
      <c r="S3669">
        <f>MAX(0,Inventory[[#This Row],[Daily_Demand]]*Inventory[[#This Row],[Adj_Lead_Time]]+Inventory[[#This Row],[Safety_Stock]]-Inventory[[#This Row],[Current_Inventory]])</f>
        <v>629.20000000000005</v>
      </c>
    </row>
    <row r="3670" spans="1:19" x14ac:dyDescent="0.25">
      <c r="A3670">
        <v>3669</v>
      </c>
      <c r="B3670" t="s">
        <v>3691</v>
      </c>
      <c r="C3670" s="4" t="s">
        <v>17</v>
      </c>
      <c r="D3670" t="s">
        <v>14</v>
      </c>
      <c r="E3670" s="4">
        <v>23</v>
      </c>
      <c r="F3670" s="4">
        <v>13</v>
      </c>
      <c r="G3670" s="4">
        <v>508</v>
      </c>
      <c r="H3670" s="4">
        <v>92</v>
      </c>
      <c r="I3670" s="4">
        <v>204</v>
      </c>
      <c r="J3670" s="6">
        <v>1172.48</v>
      </c>
      <c r="K3670" s="4">
        <v>0.26600000000000001</v>
      </c>
      <c r="L3670" s="4" t="s">
        <v>19</v>
      </c>
      <c r="M3670" s="4">
        <f>Inventory[[#This Row],[Daily_Demand]]*Inventory[[#This Row],[Lead_Time_Days]]</f>
        <v>299</v>
      </c>
      <c r="N3670" s="4">
        <f>MAX(0, Inventory[[#This Row],[Demand_Duration_Lead_time]]+Inventory[[#This Row],[Safety_Stock]]-Inventory[[#This Row],[Current_Inventory]])</f>
        <v>0</v>
      </c>
      <c r="O36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70" s="8">
        <f>Inventory[[#This Row],[Current_Inventory]]*Inventory[[#This Row],[Unit_Cost]]</f>
        <v>595619.83999999997</v>
      </c>
      <c r="Q3670" t="str">
        <f>IF(Inventory[[#This Row],[Stockout_Risk_Score]] &gt;= 0.8, "Critical",
   IF(Inventory[[#This Row],[Stockout_Risk_Score]] &gt;= 0.6, "High",
      IF(Inventory[[#This Row],[Stockout_Risk_Score]] &gt;= 0.3, "Medium", "Low")
   )
)</f>
        <v>Low</v>
      </c>
      <c r="R3670">
        <f>Inventory[[#This Row],[Lead_Time_Days]]*0.8</f>
        <v>10.4</v>
      </c>
      <c r="S3670">
        <f>MAX(0,Inventory[[#This Row],[Daily_Demand]]*Inventory[[#This Row],[Adj_Lead_Time]]+Inventory[[#This Row],[Safety_Stock]]-Inventory[[#This Row],[Current_Inventory]])</f>
        <v>0</v>
      </c>
    </row>
    <row r="3671" spans="1:19" x14ac:dyDescent="0.25">
      <c r="A3671">
        <v>3670</v>
      </c>
      <c r="B3671" t="s">
        <v>3692</v>
      </c>
      <c r="C3671" s="4" t="s">
        <v>41</v>
      </c>
      <c r="D3671" t="s">
        <v>22</v>
      </c>
      <c r="E3671" s="4">
        <v>52</v>
      </c>
      <c r="F3671" s="4">
        <v>9</v>
      </c>
      <c r="G3671" s="4">
        <v>631</v>
      </c>
      <c r="H3671" s="4">
        <v>212</v>
      </c>
      <c r="I3671" s="4">
        <v>194</v>
      </c>
      <c r="J3671" s="6">
        <v>1495.16</v>
      </c>
      <c r="K3671" s="4">
        <v>0.17</v>
      </c>
      <c r="L3671" s="4" t="s">
        <v>27</v>
      </c>
      <c r="M3671" s="4">
        <f>Inventory[[#This Row],[Daily_Demand]]*Inventory[[#This Row],[Lead_Time_Days]]</f>
        <v>468</v>
      </c>
      <c r="N3671" s="4">
        <f>MAX(0, Inventory[[#This Row],[Demand_Duration_Lead_time]]+Inventory[[#This Row],[Safety_Stock]]-Inventory[[#This Row],[Current_Inventory]])</f>
        <v>49</v>
      </c>
      <c r="O36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71" s="8">
        <f>Inventory[[#This Row],[Current_Inventory]]*Inventory[[#This Row],[Unit_Cost]]</f>
        <v>943445.96000000008</v>
      </c>
      <c r="Q3671" t="str">
        <f>IF(Inventory[[#This Row],[Stockout_Risk_Score]] &gt;= 0.8, "Critical",
   IF(Inventory[[#This Row],[Stockout_Risk_Score]] &gt;= 0.6, "High",
      IF(Inventory[[#This Row],[Stockout_Risk_Score]] &gt;= 0.3, "Medium", "Low")
   )
)</f>
        <v>Low</v>
      </c>
      <c r="R3671">
        <f>Inventory[[#This Row],[Lead_Time_Days]]*0.8</f>
        <v>7.2</v>
      </c>
      <c r="S3671">
        <f>MAX(0,Inventory[[#This Row],[Daily_Demand]]*Inventory[[#This Row],[Adj_Lead_Time]]+Inventory[[#This Row],[Safety_Stock]]-Inventory[[#This Row],[Current_Inventory]])</f>
        <v>0</v>
      </c>
    </row>
    <row r="3672" spans="1:19" x14ac:dyDescent="0.25">
      <c r="A3672">
        <v>3671</v>
      </c>
      <c r="B3672" t="s">
        <v>3693</v>
      </c>
      <c r="C3672" s="4" t="s">
        <v>21</v>
      </c>
      <c r="D3672" t="s">
        <v>14</v>
      </c>
      <c r="E3672" s="4">
        <v>143</v>
      </c>
      <c r="F3672" s="4">
        <v>9</v>
      </c>
      <c r="G3672" s="4">
        <v>465</v>
      </c>
      <c r="H3672" s="4">
        <v>50</v>
      </c>
      <c r="I3672" s="4">
        <v>309</v>
      </c>
      <c r="J3672" s="6">
        <v>173.7</v>
      </c>
      <c r="K3672" s="4">
        <v>0.27400000000000002</v>
      </c>
      <c r="L3672" s="4" t="s">
        <v>19</v>
      </c>
      <c r="M3672" s="4">
        <f>Inventory[[#This Row],[Daily_Demand]]*Inventory[[#This Row],[Lead_Time_Days]]</f>
        <v>1287</v>
      </c>
      <c r="N3672" s="4">
        <f>MAX(0, Inventory[[#This Row],[Demand_Duration_Lead_time]]+Inventory[[#This Row],[Safety_Stock]]-Inventory[[#This Row],[Current_Inventory]])</f>
        <v>872</v>
      </c>
      <c r="O36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72" s="8">
        <f>Inventory[[#This Row],[Current_Inventory]]*Inventory[[#This Row],[Unit_Cost]]</f>
        <v>80770.5</v>
      </c>
      <c r="Q3672" t="str">
        <f>IF(Inventory[[#This Row],[Stockout_Risk_Score]] &gt;= 0.8, "Critical",
   IF(Inventory[[#This Row],[Stockout_Risk_Score]] &gt;= 0.6, "High",
      IF(Inventory[[#This Row],[Stockout_Risk_Score]] &gt;= 0.3, "Medium", "Low")
   )
)</f>
        <v>Low</v>
      </c>
      <c r="R3672">
        <f>Inventory[[#This Row],[Lead_Time_Days]]*0.8</f>
        <v>7.2</v>
      </c>
      <c r="S3672">
        <f>MAX(0,Inventory[[#This Row],[Daily_Demand]]*Inventory[[#This Row],[Adj_Lead_Time]]+Inventory[[#This Row],[Safety_Stock]]-Inventory[[#This Row],[Current_Inventory]])</f>
        <v>614.60000000000014</v>
      </c>
    </row>
    <row r="3673" spans="1:19" x14ac:dyDescent="0.25">
      <c r="A3673">
        <v>3672</v>
      </c>
      <c r="B3673" t="s">
        <v>3694</v>
      </c>
      <c r="C3673" s="4" t="s">
        <v>21</v>
      </c>
      <c r="D3673" t="s">
        <v>18</v>
      </c>
      <c r="E3673" s="4">
        <v>161</v>
      </c>
      <c r="F3673" s="4">
        <v>4</v>
      </c>
      <c r="G3673" s="4">
        <v>489</v>
      </c>
      <c r="H3673" s="4">
        <v>214</v>
      </c>
      <c r="I3673" s="4">
        <v>68</v>
      </c>
      <c r="J3673" s="6">
        <v>1931.16</v>
      </c>
      <c r="K3673" s="4">
        <v>0.96699999999999997</v>
      </c>
      <c r="L3673" s="4" t="s">
        <v>15</v>
      </c>
      <c r="M3673" s="4">
        <f>Inventory[[#This Row],[Daily_Demand]]*Inventory[[#This Row],[Lead_Time_Days]]</f>
        <v>644</v>
      </c>
      <c r="N3673" s="4">
        <f>MAX(0, Inventory[[#This Row],[Demand_Duration_Lead_time]]+Inventory[[#This Row],[Safety_Stock]]-Inventory[[#This Row],[Current_Inventory]])</f>
        <v>369</v>
      </c>
      <c r="O36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73" s="8">
        <f>Inventory[[#This Row],[Current_Inventory]]*Inventory[[#This Row],[Unit_Cost]]</f>
        <v>944337.24</v>
      </c>
      <c r="Q3673" t="str">
        <f>IF(Inventory[[#This Row],[Stockout_Risk_Score]] &gt;= 0.8, "Critical",
   IF(Inventory[[#This Row],[Stockout_Risk_Score]] &gt;= 0.6, "High",
      IF(Inventory[[#This Row],[Stockout_Risk_Score]] &gt;= 0.3, "Medium", "Low")
   )
)</f>
        <v>Critical</v>
      </c>
      <c r="R3673">
        <f>Inventory[[#This Row],[Lead_Time_Days]]*0.8</f>
        <v>3.2</v>
      </c>
      <c r="S3673">
        <f>MAX(0,Inventory[[#This Row],[Daily_Demand]]*Inventory[[#This Row],[Adj_Lead_Time]]+Inventory[[#This Row],[Safety_Stock]]-Inventory[[#This Row],[Current_Inventory]])</f>
        <v>240.20000000000005</v>
      </c>
    </row>
    <row r="3674" spans="1:19" x14ac:dyDescent="0.25">
      <c r="A3674">
        <v>3673</v>
      </c>
      <c r="B3674" t="s">
        <v>3695</v>
      </c>
      <c r="C3674" s="4" t="s">
        <v>17</v>
      </c>
      <c r="D3674" t="s">
        <v>18</v>
      </c>
      <c r="E3674" s="4">
        <v>49</v>
      </c>
      <c r="F3674" s="4">
        <v>13</v>
      </c>
      <c r="G3674" s="4">
        <v>368</v>
      </c>
      <c r="H3674" s="4">
        <v>58</v>
      </c>
      <c r="I3674" s="4">
        <v>107</v>
      </c>
      <c r="J3674" s="6">
        <v>50.01</v>
      </c>
      <c r="K3674" s="4">
        <v>0.89200000000000002</v>
      </c>
      <c r="L3674" s="4" t="s">
        <v>19</v>
      </c>
      <c r="M3674" s="4">
        <f>Inventory[[#This Row],[Daily_Demand]]*Inventory[[#This Row],[Lead_Time_Days]]</f>
        <v>637</v>
      </c>
      <c r="N3674" s="4">
        <f>MAX(0, Inventory[[#This Row],[Demand_Duration_Lead_time]]+Inventory[[#This Row],[Safety_Stock]]-Inventory[[#This Row],[Current_Inventory]])</f>
        <v>327</v>
      </c>
      <c r="O36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74" s="8">
        <f>Inventory[[#This Row],[Current_Inventory]]*Inventory[[#This Row],[Unit_Cost]]</f>
        <v>18403.68</v>
      </c>
      <c r="Q3674" t="str">
        <f>IF(Inventory[[#This Row],[Stockout_Risk_Score]] &gt;= 0.8, "Critical",
   IF(Inventory[[#This Row],[Stockout_Risk_Score]] &gt;= 0.6, "High",
      IF(Inventory[[#This Row],[Stockout_Risk_Score]] &gt;= 0.3, "Medium", "Low")
   )
)</f>
        <v>Critical</v>
      </c>
      <c r="R3674">
        <f>Inventory[[#This Row],[Lead_Time_Days]]*0.8</f>
        <v>10.4</v>
      </c>
      <c r="S3674">
        <f>MAX(0,Inventory[[#This Row],[Daily_Demand]]*Inventory[[#This Row],[Adj_Lead_Time]]+Inventory[[#This Row],[Safety_Stock]]-Inventory[[#This Row],[Current_Inventory]])</f>
        <v>199.60000000000002</v>
      </c>
    </row>
    <row r="3675" spans="1:19" x14ac:dyDescent="0.25">
      <c r="A3675">
        <v>3674</v>
      </c>
      <c r="B3675" t="s">
        <v>3696</v>
      </c>
      <c r="C3675" s="4" t="s">
        <v>13</v>
      </c>
      <c r="D3675" t="s">
        <v>14</v>
      </c>
      <c r="E3675" s="4">
        <v>168</v>
      </c>
      <c r="F3675" s="4">
        <v>9</v>
      </c>
      <c r="G3675" s="4">
        <v>527</v>
      </c>
      <c r="H3675" s="4">
        <v>152</v>
      </c>
      <c r="I3675" s="4">
        <v>312</v>
      </c>
      <c r="J3675" s="6">
        <v>684.61</v>
      </c>
      <c r="K3675" s="4">
        <v>0.214</v>
      </c>
      <c r="L3675" s="4" t="s">
        <v>27</v>
      </c>
      <c r="M3675" s="4">
        <f>Inventory[[#This Row],[Daily_Demand]]*Inventory[[#This Row],[Lead_Time_Days]]</f>
        <v>1512</v>
      </c>
      <c r="N3675" s="4">
        <f>MAX(0, Inventory[[#This Row],[Demand_Duration_Lead_time]]+Inventory[[#This Row],[Safety_Stock]]-Inventory[[#This Row],[Current_Inventory]])</f>
        <v>1137</v>
      </c>
      <c r="O36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75" s="8">
        <f>Inventory[[#This Row],[Current_Inventory]]*Inventory[[#This Row],[Unit_Cost]]</f>
        <v>360789.47000000003</v>
      </c>
      <c r="Q3675" t="str">
        <f>IF(Inventory[[#This Row],[Stockout_Risk_Score]] &gt;= 0.8, "Critical",
   IF(Inventory[[#This Row],[Stockout_Risk_Score]] &gt;= 0.6, "High",
      IF(Inventory[[#This Row],[Stockout_Risk_Score]] &gt;= 0.3, "Medium", "Low")
   )
)</f>
        <v>Low</v>
      </c>
      <c r="R3675">
        <f>Inventory[[#This Row],[Lead_Time_Days]]*0.8</f>
        <v>7.2</v>
      </c>
      <c r="S3675">
        <f>MAX(0,Inventory[[#This Row],[Daily_Demand]]*Inventory[[#This Row],[Adj_Lead_Time]]+Inventory[[#This Row],[Safety_Stock]]-Inventory[[#This Row],[Current_Inventory]])</f>
        <v>834.60000000000014</v>
      </c>
    </row>
    <row r="3676" spans="1:19" x14ac:dyDescent="0.25">
      <c r="A3676">
        <v>3675</v>
      </c>
      <c r="B3676" t="s">
        <v>3697</v>
      </c>
      <c r="C3676" s="4" t="s">
        <v>26</v>
      </c>
      <c r="D3676" t="s">
        <v>14</v>
      </c>
      <c r="E3676" s="4">
        <v>180</v>
      </c>
      <c r="F3676" s="4">
        <v>10</v>
      </c>
      <c r="G3676" s="4">
        <v>476</v>
      </c>
      <c r="H3676" s="4">
        <v>150</v>
      </c>
      <c r="I3676" s="4">
        <v>85</v>
      </c>
      <c r="J3676" s="6">
        <v>1375.29</v>
      </c>
      <c r="K3676" s="4">
        <v>0.11700000000000001</v>
      </c>
      <c r="L3676" s="4" t="s">
        <v>15</v>
      </c>
      <c r="M3676" s="4">
        <f>Inventory[[#This Row],[Daily_Demand]]*Inventory[[#This Row],[Lead_Time_Days]]</f>
        <v>1800</v>
      </c>
      <c r="N3676" s="4">
        <f>MAX(0, Inventory[[#This Row],[Demand_Duration_Lead_time]]+Inventory[[#This Row],[Safety_Stock]]-Inventory[[#This Row],[Current_Inventory]])</f>
        <v>1474</v>
      </c>
      <c r="O36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76" s="8">
        <f>Inventory[[#This Row],[Current_Inventory]]*Inventory[[#This Row],[Unit_Cost]]</f>
        <v>654638.04</v>
      </c>
      <c r="Q3676" t="str">
        <f>IF(Inventory[[#This Row],[Stockout_Risk_Score]] &gt;= 0.8, "Critical",
   IF(Inventory[[#This Row],[Stockout_Risk_Score]] &gt;= 0.6, "High",
      IF(Inventory[[#This Row],[Stockout_Risk_Score]] &gt;= 0.3, "Medium", "Low")
   )
)</f>
        <v>Low</v>
      </c>
      <c r="R3676">
        <f>Inventory[[#This Row],[Lead_Time_Days]]*0.8</f>
        <v>8</v>
      </c>
      <c r="S3676">
        <f>MAX(0,Inventory[[#This Row],[Daily_Demand]]*Inventory[[#This Row],[Adj_Lead_Time]]+Inventory[[#This Row],[Safety_Stock]]-Inventory[[#This Row],[Current_Inventory]])</f>
        <v>1114</v>
      </c>
    </row>
    <row r="3677" spans="1:19" x14ac:dyDescent="0.25">
      <c r="A3677">
        <v>3676</v>
      </c>
      <c r="B3677" t="s">
        <v>3698</v>
      </c>
      <c r="C3677" s="4" t="s">
        <v>17</v>
      </c>
      <c r="D3677" t="s">
        <v>18</v>
      </c>
      <c r="E3677" s="4">
        <v>91</v>
      </c>
      <c r="F3677" s="4">
        <v>6</v>
      </c>
      <c r="G3677" s="4">
        <v>771</v>
      </c>
      <c r="H3677" s="4">
        <v>62</v>
      </c>
      <c r="I3677" s="4">
        <v>260</v>
      </c>
      <c r="J3677" s="6">
        <v>138.03</v>
      </c>
      <c r="K3677" s="4">
        <v>0.36399999999999999</v>
      </c>
      <c r="L3677" s="4" t="s">
        <v>27</v>
      </c>
      <c r="M3677" s="4">
        <f>Inventory[[#This Row],[Daily_Demand]]*Inventory[[#This Row],[Lead_Time_Days]]</f>
        <v>546</v>
      </c>
      <c r="N3677" s="4">
        <f>MAX(0, Inventory[[#This Row],[Demand_Duration_Lead_time]]+Inventory[[#This Row],[Safety_Stock]]-Inventory[[#This Row],[Current_Inventory]])</f>
        <v>0</v>
      </c>
      <c r="O36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77" s="8">
        <f>Inventory[[#This Row],[Current_Inventory]]*Inventory[[#This Row],[Unit_Cost]]</f>
        <v>106421.13</v>
      </c>
      <c r="Q3677" t="str">
        <f>IF(Inventory[[#This Row],[Stockout_Risk_Score]] &gt;= 0.8, "Critical",
   IF(Inventory[[#This Row],[Stockout_Risk_Score]] &gt;= 0.6, "High",
      IF(Inventory[[#This Row],[Stockout_Risk_Score]] &gt;= 0.3, "Medium", "Low")
   )
)</f>
        <v>Medium</v>
      </c>
      <c r="R3677">
        <f>Inventory[[#This Row],[Lead_Time_Days]]*0.8</f>
        <v>4.8000000000000007</v>
      </c>
      <c r="S3677">
        <f>MAX(0,Inventory[[#This Row],[Daily_Demand]]*Inventory[[#This Row],[Adj_Lead_Time]]+Inventory[[#This Row],[Safety_Stock]]-Inventory[[#This Row],[Current_Inventory]])</f>
        <v>0</v>
      </c>
    </row>
    <row r="3678" spans="1:19" x14ac:dyDescent="0.25">
      <c r="A3678">
        <v>3677</v>
      </c>
      <c r="B3678" t="s">
        <v>3699</v>
      </c>
      <c r="C3678" s="4" t="s">
        <v>26</v>
      </c>
      <c r="D3678" t="s">
        <v>14</v>
      </c>
      <c r="E3678" s="4">
        <v>19</v>
      </c>
      <c r="F3678" s="4">
        <v>6</v>
      </c>
      <c r="G3678" s="4">
        <v>404</v>
      </c>
      <c r="H3678" s="4">
        <v>116</v>
      </c>
      <c r="I3678" s="4">
        <v>381</v>
      </c>
      <c r="J3678" s="6">
        <v>212.53</v>
      </c>
      <c r="K3678" s="4">
        <v>0.59199999999999997</v>
      </c>
      <c r="L3678" s="4" t="s">
        <v>27</v>
      </c>
      <c r="M3678" s="4">
        <f>Inventory[[#This Row],[Daily_Demand]]*Inventory[[#This Row],[Lead_Time_Days]]</f>
        <v>114</v>
      </c>
      <c r="N3678" s="4">
        <f>MAX(0, Inventory[[#This Row],[Demand_Duration_Lead_time]]+Inventory[[#This Row],[Safety_Stock]]-Inventory[[#This Row],[Current_Inventory]])</f>
        <v>0</v>
      </c>
      <c r="O36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78" s="8">
        <f>Inventory[[#This Row],[Current_Inventory]]*Inventory[[#This Row],[Unit_Cost]]</f>
        <v>85862.12</v>
      </c>
      <c r="Q3678" t="str">
        <f>IF(Inventory[[#This Row],[Stockout_Risk_Score]] &gt;= 0.8, "Critical",
   IF(Inventory[[#This Row],[Stockout_Risk_Score]] &gt;= 0.6, "High",
      IF(Inventory[[#This Row],[Stockout_Risk_Score]] &gt;= 0.3, "Medium", "Low")
   )
)</f>
        <v>Medium</v>
      </c>
      <c r="R3678">
        <f>Inventory[[#This Row],[Lead_Time_Days]]*0.8</f>
        <v>4.8000000000000007</v>
      </c>
      <c r="S3678">
        <f>MAX(0,Inventory[[#This Row],[Daily_Demand]]*Inventory[[#This Row],[Adj_Lead_Time]]+Inventory[[#This Row],[Safety_Stock]]-Inventory[[#This Row],[Current_Inventory]])</f>
        <v>0</v>
      </c>
    </row>
    <row r="3679" spans="1:19" x14ac:dyDescent="0.25">
      <c r="A3679">
        <v>3678</v>
      </c>
      <c r="B3679" t="s">
        <v>3700</v>
      </c>
      <c r="C3679" s="4" t="s">
        <v>13</v>
      </c>
      <c r="D3679" t="s">
        <v>18</v>
      </c>
      <c r="E3679" s="4">
        <v>114</v>
      </c>
      <c r="F3679" s="4">
        <v>7</v>
      </c>
      <c r="G3679" s="4">
        <v>731</v>
      </c>
      <c r="H3679" s="4">
        <v>42</v>
      </c>
      <c r="I3679" s="4">
        <v>197</v>
      </c>
      <c r="J3679" s="6">
        <v>199.53</v>
      </c>
      <c r="K3679" s="4">
        <v>0.86699999999999999</v>
      </c>
      <c r="L3679" s="4" t="s">
        <v>27</v>
      </c>
      <c r="M3679" s="4">
        <f>Inventory[[#This Row],[Daily_Demand]]*Inventory[[#This Row],[Lead_Time_Days]]</f>
        <v>798</v>
      </c>
      <c r="N3679" s="4">
        <f>MAX(0, Inventory[[#This Row],[Demand_Duration_Lead_time]]+Inventory[[#This Row],[Safety_Stock]]-Inventory[[#This Row],[Current_Inventory]])</f>
        <v>109</v>
      </c>
      <c r="O36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79" s="8">
        <f>Inventory[[#This Row],[Current_Inventory]]*Inventory[[#This Row],[Unit_Cost]]</f>
        <v>145856.43</v>
      </c>
      <c r="Q3679" t="str">
        <f>IF(Inventory[[#This Row],[Stockout_Risk_Score]] &gt;= 0.8, "Critical",
   IF(Inventory[[#This Row],[Stockout_Risk_Score]] &gt;= 0.6, "High",
      IF(Inventory[[#This Row],[Stockout_Risk_Score]] &gt;= 0.3, "Medium", "Low")
   )
)</f>
        <v>Critical</v>
      </c>
      <c r="R3679">
        <f>Inventory[[#This Row],[Lead_Time_Days]]*0.8</f>
        <v>5.6000000000000005</v>
      </c>
      <c r="S3679">
        <f>MAX(0,Inventory[[#This Row],[Daily_Demand]]*Inventory[[#This Row],[Adj_Lead_Time]]+Inventory[[#This Row],[Safety_Stock]]-Inventory[[#This Row],[Current_Inventory]])</f>
        <v>0</v>
      </c>
    </row>
    <row r="3680" spans="1:19" x14ac:dyDescent="0.25">
      <c r="A3680">
        <v>3679</v>
      </c>
      <c r="B3680" t="s">
        <v>3701</v>
      </c>
      <c r="C3680" s="4" t="s">
        <v>21</v>
      </c>
      <c r="D3680" t="s">
        <v>18</v>
      </c>
      <c r="E3680" s="4">
        <v>176</v>
      </c>
      <c r="F3680" s="4">
        <v>8</v>
      </c>
      <c r="G3680" s="4">
        <v>467</v>
      </c>
      <c r="H3680" s="4">
        <v>209</v>
      </c>
      <c r="I3680" s="4">
        <v>151</v>
      </c>
      <c r="J3680" s="6">
        <v>1183.94</v>
      </c>
      <c r="K3680" s="4">
        <v>0.96599999999999997</v>
      </c>
      <c r="L3680" s="4" t="s">
        <v>19</v>
      </c>
      <c r="M3680" s="4">
        <f>Inventory[[#This Row],[Daily_Demand]]*Inventory[[#This Row],[Lead_Time_Days]]</f>
        <v>1408</v>
      </c>
      <c r="N3680" s="4">
        <f>MAX(0, Inventory[[#This Row],[Demand_Duration_Lead_time]]+Inventory[[#This Row],[Safety_Stock]]-Inventory[[#This Row],[Current_Inventory]])</f>
        <v>1150</v>
      </c>
      <c r="O36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80" s="8">
        <f>Inventory[[#This Row],[Current_Inventory]]*Inventory[[#This Row],[Unit_Cost]]</f>
        <v>552899.98</v>
      </c>
      <c r="Q3680" t="str">
        <f>IF(Inventory[[#This Row],[Stockout_Risk_Score]] &gt;= 0.8, "Critical",
   IF(Inventory[[#This Row],[Stockout_Risk_Score]] &gt;= 0.6, "High",
      IF(Inventory[[#This Row],[Stockout_Risk_Score]] &gt;= 0.3, "Medium", "Low")
   )
)</f>
        <v>Critical</v>
      </c>
      <c r="R3680">
        <f>Inventory[[#This Row],[Lead_Time_Days]]*0.8</f>
        <v>6.4</v>
      </c>
      <c r="S3680">
        <f>MAX(0,Inventory[[#This Row],[Daily_Demand]]*Inventory[[#This Row],[Adj_Lead_Time]]+Inventory[[#This Row],[Safety_Stock]]-Inventory[[#This Row],[Current_Inventory]])</f>
        <v>868.40000000000009</v>
      </c>
    </row>
    <row r="3681" spans="1:19" x14ac:dyDescent="0.25">
      <c r="A3681">
        <v>3680</v>
      </c>
      <c r="B3681" t="s">
        <v>3702</v>
      </c>
      <c r="C3681" s="4" t="s">
        <v>26</v>
      </c>
      <c r="D3681" t="s">
        <v>22</v>
      </c>
      <c r="E3681" s="4">
        <v>199</v>
      </c>
      <c r="F3681" s="4">
        <v>4</v>
      </c>
      <c r="G3681" s="4">
        <v>647</v>
      </c>
      <c r="H3681" s="4">
        <v>128</v>
      </c>
      <c r="I3681" s="4">
        <v>125</v>
      </c>
      <c r="J3681" s="6">
        <v>1797.05</v>
      </c>
      <c r="K3681" s="4">
        <v>0.751</v>
      </c>
      <c r="L3681" s="4" t="s">
        <v>27</v>
      </c>
      <c r="M3681" s="4">
        <f>Inventory[[#This Row],[Daily_Demand]]*Inventory[[#This Row],[Lead_Time_Days]]</f>
        <v>796</v>
      </c>
      <c r="N3681" s="4">
        <f>MAX(0, Inventory[[#This Row],[Demand_Duration_Lead_time]]+Inventory[[#This Row],[Safety_Stock]]-Inventory[[#This Row],[Current_Inventory]])</f>
        <v>277</v>
      </c>
      <c r="O36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81" s="8">
        <f>Inventory[[#This Row],[Current_Inventory]]*Inventory[[#This Row],[Unit_Cost]]</f>
        <v>1162691.3499999999</v>
      </c>
      <c r="Q3681" t="str">
        <f>IF(Inventory[[#This Row],[Stockout_Risk_Score]] &gt;= 0.8, "Critical",
   IF(Inventory[[#This Row],[Stockout_Risk_Score]] &gt;= 0.6, "High",
      IF(Inventory[[#This Row],[Stockout_Risk_Score]] &gt;= 0.3, "Medium", "Low")
   )
)</f>
        <v>High</v>
      </c>
      <c r="R3681">
        <f>Inventory[[#This Row],[Lead_Time_Days]]*0.8</f>
        <v>3.2</v>
      </c>
      <c r="S3681">
        <f>MAX(0,Inventory[[#This Row],[Daily_Demand]]*Inventory[[#This Row],[Adj_Lead_Time]]+Inventory[[#This Row],[Safety_Stock]]-Inventory[[#This Row],[Current_Inventory]])</f>
        <v>117.80000000000007</v>
      </c>
    </row>
    <row r="3682" spans="1:19" x14ac:dyDescent="0.25">
      <c r="A3682">
        <v>3681</v>
      </c>
      <c r="B3682" t="s">
        <v>3703</v>
      </c>
      <c r="C3682" s="4" t="s">
        <v>41</v>
      </c>
      <c r="D3682" t="s">
        <v>14</v>
      </c>
      <c r="E3682" s="4">
        <v>100</v>
      </c>
      <c r="F3682" s="4">
        <v>6</v>
      </c>
      <c r="G3682" s="4">
        <v>134</v>
      </c>
      <c r="H3682" s="4">
        <v>297</v>
      </c>
      <c r="I3682" s="4">
        <v>117</v>
      </c>
      <c r="J3682" s="6">
        <v>1133.0999999999999</v>
      </c>
      <c r="K3682" s="4">
        <v>0.59899999999999998</v>
      </c>
      <c r="L3682" s="4" t="s">
        <v>19</v>
      </c>
      <c r="M3682" s="4">
        <f>Inventory[[#This Row],[Daily_Demand]]*Inventory[[#This Row],[Lead_Time_Days]]</f>
        <v>600</v>
      </c>
      <c r="N3682" s="4">
        <f>MAX(0, Inventory[[#This Row],[Demand_Duration_Lead_time]]+Inventory[[#This Row],[Safety_Stock]]-Inventory[[#This Row],[Current_Inventory]])</f>
        <v>763</v>
      </c>
      <c r="O36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82" s="8">
        <f>Inventory[[#This Row],[Current_Inventory]]*Inventory[[#This Row],[Unit_Cost]]</f>
        <v>151835.4</v>
      </c>
      <c r="Q3682" t="str">
        <f>IF(Inventory[[#This Row],[Stockout_Risk_Score]] &gt;= 0.8, "Critical",
   IF(Inventory[[#This Row],[Stockout_Risk_Score]] &gt;= 0.6, "High",
      IF(Inventory[[#This Row],[Stockout_Risk_Score]] &gt;= 0.3, "Medium", "Low")
   )
)</f>
        <v>Medium</v>
      </c>
      <c r="R3682">
        <f>Inventory[[#This Row],[Lead_Time_Days]]*0.8</f>
        <v>4.8000000000000007</v>
      </c>
      <c r="S3682">
        <f>MAX(0,Inventory[[#This Row],[Daily_Demand]]*Inventory[[#This Row],[Adj_Lead_Time]]+Inventory[[#This Row],[Safety_Stock]]-Inventory[[#This Row],[Current_Inventory]])</f>
        <v>643</v>
      </c>
    </row>
    <row r="3683" spans="1:19" x14ac:dyDescent="0.25">
      <c r="A3683">
        <v>3682</v>
      </c>
      <c r="B3683" t="s">
        <v>3704</v>
      </c>
      <c r="C3683" s="4" t="s">
        <v>41</v>
      </c>
      <c r="D3683" t="s">
        <v>14</v>
      </c>
      <c r="E3683" s="4">
        <v>172</v>
      </c>
      <c r="F3683" s="4">
        <v>2</v>
      </c>
      <c r="G3683" s="4">
        <v>471</v>
      </c>
      <c r="H3683" s="4">
        <v>238</v>
      </c>
      <c r="I3683" s="4">
        <v>115</v>
      </c>
      <c r="J3683" s="6">
        <v>1226.96</v>
      </c>
      <c r="K3683" s="4">
        <v>0.14199999999999999</v>
      </c>
      <c r="L3683" s="4" t="s">
        <v>27</v>
      </c>
      <c r="M3683" s="4">
        <f>Inventory[[#This Row],[Daily_Demand]]*Inventory[[#This Row],[Lead_Time_Days]]</f>
        <v>344</v>
      </c>
      <c r="N3683" s="4">
        <f>MAX(0, Inventory[[#This Row],[Demand_Duration_Lead_time]]+Inventory[[#This Row],[Safety_Stock]]-Inventory[[#This Row],[Current_Inventory]])</f>
        <v>111</v>
      </c>
      <c r="O36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83" s="8">
        <f>Inventory[[#This Row],[Current_Inventory]]*Inventory[[#This Row],[Unit_Cost]]</f>
        <v>577898.16</v>
      </c>
      <c r="Q3683" t="str">
        <f>IF(Inventory[[#This Row],[Stockout_Risk_Score]] &gt;= 0.8, "Critical",
   IF(Inventory[[#This Row],[Stockout_Risk_Score]] &gt;= 0.6, "High",
      IF(Inventory[[#This Row],[Stockout_Risk_Score]] &gt;= 0.3, "Medium", "Low")
   )
)</f>
        <v>Low</v>
      </c>
      <c r="R3683">
        <f>Inventory[[#This Row],[Lead_Time_Days]]*0.8</f>
        <v>1.6</v>
      </c>
      <c r="S3683">
        <f>MAX(0,Inventory[[#This Row],[Daily_Demand]]*Inventory[[#This Row],[Adj_Lead_Time]]+Inventory[[#This Row],[Safety_Stock]]-Inventory[[#This Row],[Current_Inventory]])</f>
        <v>42.200000000000045</v>
      </c>
    </row>
    <row r="3684" spans="1:19" x14ac:dyDescent="0.25">
      <c r="A3684">
        <v>3683</v>
      </c>
      <c r="B3684" t="s">
        <v>3705</v>
      </c>
      <c r="C3684" s="4" t="s">
        <v>17</v>
      </c>
      <c r="D3684" t="s">
        <v>22</v>
      </c>
      <c r="E3684" s="4">
        <v>106</v>
      </c>
      <c r="F3684" s="4">
        <v>12</v>
      </c>
      <c r="G3684" s="4">
        <v>673</v>
      </c>
      <c r="H3684" s="4">
        <v>127</v>
      </c>
      <c r="I3684" s="4">
        <v>352</v>
      </c>
      <c r="J3684" s="6">
        <v>724.7</v>
      </c>
      <c r="K3684" s="4">
        <v>7.3999999999999996E-2</v>
      </c>
      <c r="L3684" s="4" t="s">
        <v>27</v>
      </c>
      <c r="M3684" s="4">
        <f>Inventory[[#This Row],[Daily_Demand]]*Inventory[[#This Row],[Lead_Time_Days]]</f>
        <v>1272</v>
      </c>
      <c r="N3684" s="4">
        <f>MAX(0, Inventory[[#This Row],[Demand_Duration_Lead_time]]+Inventory[[#This Row],[Safety_Stock]]-Inventory[[#This Row],[Current_Inventory]])</f>
        <v>726</v>
      </c>
      <c r="O36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84" s="8">
        <f>Inventory[[#This Row],[Current_Inventory]]*Inventory[[#This Row],[Unit_Cost]]</f>
        <v>487723.10000000003</v>
      </c>
      <c r="Q3684" t="str">
        <f>IF(Inventory[[#This Row],[Stockout_Risk_Score]] &gt;= 0.8, "Critical",
   IF(Inventory[[#This Row],[Stockout_Risk_Score]] &gt;= 0.6, "High",
      IF(Inventory[[#This Row],[Stockout_Risk_Score]] &gt;= 0.3, "Medium", "Low")
   )
)</f>
        <v>Low</v>
      </c>
      <c r="R3684">
        <f>Inventory[[#This Row],[Lead_Time_Days]]*0.8</f>
        <v>9.6000000000000014</v>
      </c>
      <c r="S3684">
        <f>MAX(0,Inventory[[#This Row],[Daily_Demand]]*Inventory[[#This Row],[Adj_Lead_Time]]+Inventory[[#This Row],[Safety_Stock]]-Inventory[[#This Row],[Current_Inventory]])</f>
        <v>471.60000000000014</v>
      </c>
    </row>
    <row r="3685" spans="1:19" x14ac:dyDescent="0.25">
      <c r="A3685">
        <v>3684</v>
      </c>
      <c r="B3685" t="s">
        <v>3706</v>
      </c>
      <c r="C3685" s="4" t="s">
        <v>13</v>
      </c>
      <c r="D3685" t="s">
        <v>18</v>
      </c>
      <c r="E3685" s="4">
        <v>90</v>
      </c>
      <c r="F3685" s="4">
        <v>11</v>
      </c>
      <c r="G3685" s="4">
        <v>138</v>
      </c>
      <c r="H3685" s="4">
        <v>185</v>
      </c>
      <c r="I3685" s="4">
        <v>271</v>
      </c>
      <c r="J3685" s="6">
        <v>86.55</v>
      </c>
      <c r="K3685" s="4">
        <v>0.59599999999999997</v>
      </c>
      <c r="L3685" s="4" t="s">
        <v>19</v>
      </c>
      <c r="M3685" s="4">
        <f>Inventory[[#This Row],[Daily_Demand]]*Inventory[[#This Row],[Lead_Time_Days]]</f>
        <v>990</v>
      </c>
      <c r="N3685" s="4">
        <f>MAX(0, Inventory[[#This Row],[Demand_Duration_Lead_time]]+Inventory[[#This Row],[Safety_Stock]]-Inventory[[#This Row],[Current_Inventory]])</f>
        <v>1037</v>
      </c>
      <c r="O36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85" s="8">
        <f>Inventory[[#This Row],[Current_Inventory]]*Inventory[[#This Row],[Unit_Cost]]</f>
        <v>11943.9</v>
      </c>
      <c r="Q3685" t="str">
        <f>IF(Inventory[[#This Row],[Stockout_Risk_Score]] &gt;= 0.8, "Critical",
   IF(Inventory[[#This Row],[Stockout_Risk_Score]] &gt;= 0.6, "High",
      IF(Inventory[[#This Row],[Stockout_Risk_Score]] &gt;= 0.3, "Medium", "Low")
   )
)</f>
        <v>Medium</v>
      </c>
      <c r="R3685">
        <f>Inventory[[#This Row],[Lead_Time_Days]]*0.8</f>
        <v>8.8000000000000007</v>
      </c>
      <c r="S3685">
        <f>MAX(0,Inventory[[#This Row],[Daily_Demand]]*Inventory[[#This Row],[Adj_Lead_Time]]+Inventory[[#This Row],[Safety_Stock]]-Inventory[[#This Row],[Current_Inventory]])</f>
        <v>839.00000000000011</v>
      </c>
    </row>
    <row r="3686" spans="1:19" x14ac:dyDescent="0.25">
      <c r="A3686">
        <v>3685</v>
      </c>
      <c r="B3686" t="s">
        <v>3707</v>
      </c>
      <c r="C3686" s="4" t="s">
        <v>17</v>
      </c>
      <c r="D3686" t="s">
        <v>14</v>
      </c>
      <c r="E3686" s="4">
        <v>146</v>
      </c>
      <c r="F3686" s="4">
        <v>6</v>
      </c>
      <c r="G3686" s="4">
        <v>112</v>
      </c>
      <c r="H3686" s="4">
        <v>194</v>
      </c>
      <c r="I3686" s="4">
        <v>200</v>
      </c>
      <c r="J3686" s="6">
        <v>92.15</v>
      </c>
      <c r="K3686" s="4">
        <v>0.53900000000000003</v>
      </c>
      <c r="L3686" s="4" t="s">
        <v>19</v>
      </c>
      <c r="M3686" s="4">
        <f>Inventory[[#This Row],[Daily_Demand]]*Inventory[[#This Row],[Lead_Time_Days]]</f>
        <v>876</v>
      </c>
      <c r="N3686" s="4">
        <f>MAX(0, Inventory[[#This Row],[Demand_Duration_Lead_time]]+Inventory[[#This Row],[Safety_Stock]]-Inventory[[#This Row],[Current_Inventory]])</f>
        <v>958</v>
      </c>
      <c r="O36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86" s="8">
        <f>Inventory[[#This Row],[Current_Inventory]]*Inventory[[#This Row],[Unit_Cost]]</f>
        <v>10320.800000000001</v>
      </c>
      <c r="Q3686" t="str">
        <f>IF(Inventory[[#This Row],[Stockout_Risk_Score]] &gt;= 0.8, "Critical",
   IF(Inventory[[#This Row],[Stockout_Risk_Score]] &gt;= 0.6, "High",
      IF(Inventory[[#This Row],[Stockout_Risk_Score]] &gt;= 0.3, "Medium", "Low")
   )
)</f>
        <v>Medium</v>
      </c>
      <c r="R3686">
        <f>Inventory[[#This Row],[Lead_Time_Days]]*0.8</f>
        <v>4.8000000000000007</v>
      </c>
      <c r="S3686">
        <f>MAX(0,Inventory[[#This Row],[Daily_Demand]]*Inventory[[#This Row],[Adj_Lead_Time]]+Inventory[[#This Row],[Safety_Stock]]-Inventory[[#This Row],[Current_Inventory]])</f>
        <v>782.80000000000007</v>
      </c>
    </row>
    <row r="3687" spans="1:19" x14ac:dyDescent="0.25">
      <c r="A3687">
        <v>3686</v>
      </c>
      <c r="B3687" t="s">
        <v>3708</v>
      </c>
      <c r="C3687" s="4" t="s">
        <v>17</v>
      </c>
      <c r="D3687" t="s">
        <v>22</v>
      </c>
      <c r="E3687" s="4">
        <v>195</v>
      </c>
      <c r="F3687" s="4">
        <v>5</v>
      </c>
      <c r="G3687" s="4">
        <v>540</v>
      </c>
      <c r="H3687" s="4">
        <v>224</v>
      </c>
      <c r="I3687" s="4">
        <v>323</v>
      </c>
      <c r="J3687" s="6">
        <v>1782.2</v>
      </c>
      <c r="K3687" s="4">
        <v>0.84599999999999997</v>
      </c>
      <c r="L3687" s="4" t="s">
        <v>27</v>
      </c>
      <c r="M3687" s="4">
        <f>Inventory[[#This Row],[Daily_Demand]]*Inventory[[#This Row],[Lead_Time_Days]]</f>
        <v>975</v>
      </c>
      <c r="N3687" s="4">
        <f>MAX(0, Inventory[[#This Row],[Demand_Duration_Lead_time]]+Inventory[[#This Row],[Safety_Stock]]-Inventory[[#This Row],[Current_Inventory]])</f>
        <v>659</v>
      </c>
      <c r="O36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87" s="8">
        <f>Inventory[[#This Row],[Current_Inventory]]*Inventory[[#This Row],[Unit_Cost]]</f>
        <v>962388</v>
      </c>
      <c r="Q3687" t="str">
        <f>IF(Inventory[[#This Row],[Stockout_Risk_Score]] &gt;= 0.8, "Critical",
   IF(Inventory[[#This Row],[Stockout_Risk_Score]] &gt;= 0.6, "High",
      IF(Inventory[[#This Row],[Stockout_Risk_Score]] &gt;= 0.3, "Medium", "Low")
   )
)</f>
        <v>Critical</v>
      </c>
      <c r="R3687">
        <f>Inventory[[#This Row],[Lead_Time_Days]]*0.8</f>
        <v>4</v>
      </c>
      <c r="S3687">
        <f>MAX(0,Inventory[[#This Row],[Daily_Demand]]*Inventory[[#This Row],[Adj_Lead_Time]]+Inventory[[#This Row],[Safety_Stock]]-Inventory[[#This Row],[Current_Inventory]])</f>
        <v>464</v>
      </c>
    </row>
    <row r="3688" spans="1:19" x14ac:dyDescent="0.25">
      <c r="A3688">
        <v>3687</v>
      </c>
      <c r="B3688" t="s">
        <v>3709</v>
      </c>
      <c r="C3688" s="4" t="s">
        <v>17</v>
      </c>
      <c r="D3688" t="s">
        <v>22</v>
      </c>
      <c r="E3688" s="4">
        <v>85</v>
      </c>
      <c r="F3688" s="4">
        <v>2</v>
      </c>
      <c r="G3688" s="4">
        <v>604</v>
      </c>
      <c r="H3688" s="4">
        <v>230</v>
      </c>
      <c r="I3688" s="4">
        <v>327</v>
      </c>
      <c r="J3688" s="6">
        <v>250.02</v>
      </c>
      <c r="K3688" s="4">
        <v>0.32300000000000001</v>
      </c>
      <c r="L3688" s="4" t="s">
        <v>27</v>
      </c>
      <c r="M3688" s="4">
        <f>Inventory[[#This Row],[Daily_Demand]]*Inventory[[#This Row],[Lead_Time_Days]]</f>
        <v>170</v>
      </c>
      <c r="N3688" s="4">
        <f>MAX(0, Inventory[[#This Row],[Demand_Duration_Lead_time]]+Inventory[[#This Row],[Safety_Stock]]-Inventory[[#This Row],[Current_Inventory]])</f>
        <v>0</v>
      </c>
      <c r="O36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88" s="8">
        <f>Inventory[[#This Row],[Current_Inventory]]*Inventory[[#This Row],[Unit_Cost]]</f>
        <v>151012.08000000002</v>
      </c>
      <c r="Q3688" t="str">
        <f>IF(Inventory[[#This Row],[Stockout_Risk_Score]] &gt;= 0.8, "Critical",
   IF(Inventory[[#This Row],[Stockout_Risk_Score]] &gt;= 0.6, "High",
      IF(Inventory[[#This Row],[Stockout_Risk_Score]] &gt;= 0.3, "Medium", "Low")
   )
)</f>
        <v>Medium</v>
      </c>
      <c r="R3688">
        <f>Inventory[[#This Row],[Lead_Time_Days]]*0.8</f>
        <v>1.6</v>
      </c>
      <c r="S3688">
        <f>MAX(0,Inventory[[#This Row],[Daily_Demand]]*Inventory[[#This Row],[Adj_Lead_Time]]+Inventory[[#This Row],[Safety_Stock]]-Inventory[[#This Row],[Current_Inventory]])</f>
        <v>0</v>
      </c>
    </row>
    <row r="3689" spans="1:19" x14ac:dyDescent="0.25">
      <c r="A3689">
        <v>3688</v>
      </c>
      <c r="B3689" t="s">
        <v>3710</v>
      </c>
      <c r="C3689" s="4" t="s">
        <v>41</v>
      </c>
      <c r="D3689" t="s">
        <v>14</v>
      </c>
      <c r="E3689" s="4">
        <v>55</v>
      </c>
      <c r="F3689" s="4">
        <v>8</v>
      </c>
      <c r="G3689" s="4">
        <v>557</v>
      </c>
      <c r="H3689" s="4">
        <v>139</v>
      </c>
      <c r="I3689" s="4">
        <v>117</v>
      </c>
      <c r="J3689" s="6">
        <v>1999.59</v>
      </c>
      <c r="K3689" s="4">
        <v>0.04</v>
      </c>
      <c r="L3689" s="4" t="s">
        <v>15</v>
      </c>
      <c r="M3689" s="4">
        <f>Inventory[[#This Row],[Daily_Demand]]*Inventory[[#This Row],[Lead_Time_Days]]</f>
        <v>440</v>
      </c>
      <c r="N3689" s="4">
        <f>MAX(0, Inventory[[#This Row],[Demand_Duration_Lead_time]]+Inventory[[#This Row],[Safety_Stock]]-Inventory[[#This Row],[Current_Inventory]])</f>
        <v>22</v>
      </c>
      <c r="O36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89" s="8">
        <f>Inventory[[#This Row],[Current_Inventory]]*Inventory[[#This Row],[Unit_Cost]]</f>
        <v>1113771.6299999999</v>
      </c>
      <c r="Q3689" t="str">
        <f>IF(Inventory[[#This Row],[Stockout_Risk_Score]] &gt;= 0.8, "Critical",
   IF(Inventory[[#This Row],[Stockout_Risk_Score]] &gt;= 0.6, "High",
      IF(Inventory[[#This Row],[Stockout_Risk_Score]] &gt;= 0.3, "Medium", "Low")
   )
)</f>
        <v>Low</v>
      </c>
      <c r="R3689">
        <f>Inventory[[#This Row],[Lead_Time_Days]]*0.8</f>
        <v>6.4</v>
      </c>
      <c r="S3689">
        <f>MAX(0,Inventory[[#This Row],[Daily_Demand]]*Inventory[[#This Row],[Adj_Lead_Time]]+Inventory[[#This Row],[Safety_Stock]]-Inventory[[#This Row],[Current_Inventory]])</f>
        <v>0</v>
      </c>
    </row>
    <row r="3690" spans="1:19" x14ac:dyDescent="0.25">
      <c r="A3690">
        <v>3689</v>
      </c>
      <c r="B3690" t="s">
        <v>3711</v>
      </c>
      <c r="C3690" s="4" t="s">
        <v>41</v>
      </c>
      <c r="D3690" t="s">
        <v>22</v>
      </c>
      <c r="E3690" s="4">
        <v>116</v>
      </c>
      <c r="F3690" s="4">
        <v>2</v>
      </c>
      <c r="G3690" s="4">
        <v>452</v>
      </c>
      <c r="H3690" s="4">
        <v>281</v>
      </c>
      <c r="I3690" s="4">
        <v>284</v>
      </c>
      <c r="J3690" s="6">
        <v>370.62</v>
      </c>
      <c r="K3690" s="4">
        <v>0.42399999999999999</v>
      </c>
      <c r="L3690" s="4" t="s">
        <v>27</v>
      </c>
      <c r="M3690" s="4">
        <f>Inventory[[#This Row],[Daily_Demand]]*Inventory[[#This Row],[Lead_Time_Days]]</f>
        <v>232</v>
      </c>
      <c r="N3690" s="4">
        <f>MAX(0, Inventory[[#This Row],[Demand_Duration_Lead_time]]+Inventory[[#This Row],[Safety_Stock]]-Inventory[[#This Row],[Current_Inventory]])</f>
        <v>61</v>
      </c>
      <c r="O36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90" s="8">
        <f>Inventory[[#This Row],[Current_Inventory]]*Inventory[[#This Row],[Unit_Cost]]</f>
        <v>167520.24</v>
      </c>
      <c r="Q3690" t="str">
        <f>IF(Inventory[[#This Row],[Stockout_Risk_Score]] &gt;= 0.8, "Critical",
   IF(Inventory[[#This Row],[Stockout_Risk_Score]] &gt;= 0.6, "High",
      IF(Inventory[[#This Row],[Stockout_Risk_Score]] &gt;= 0.3, "Medium", "Low")
   )
)</f>
        <v>Medium</v>
      </c>
      <c r="R3690">
        <f>Inventory[[#This Row],[Lead_Time_Days]]*0.8</f>
        <v>1.6</v>
      </c>
      <c r="S3690">
        <f>MAX(0,Inventory[[#This Row],[Daily_Demand]]*Inventory[[#This Row],[Adj_Lead_Time]]+Inventory[[#This Row],[Safety_Stock]]-Inventory[[#This Row],[Current_Inventory]])</f>
        <v>14.600000000000023</v>
      </c>
    </row>
    <row r="3691" spans="1:19" x14ac:dyDescent="0.25">
      <c r="A3691">
        <v>3690</v>
      </c>
      <c r="B3691" t="s">
        <v>3712</v>
      </c>
      <c r="C3691" s="4" t="s">
        <v>17</v>
      </c>
      <c r="D3691" t="s">
        <v>18</v>
      </c>
      <c r="E3691" s="4">
        <v>190</v>
      </c>
      <c r="F3691" s="4">
        <v>14</v>
      </c>
      <c r="G3691" s="4">
        <v>770</v>
      </c>
      <c r="H3691" s="4">
        <v>255</v>
      </c>
      <c r="I3691" s="4">
        <v>252</v>
      </c>
      <c r="J3691" s="6">
        <v>1365.54</v>
      </c>
      <c r="K3691" s="4">
        <v>0.96899999999999997</v>
      </c>
      <c r="L3691" s="4" t="s">
        <v>27</v>
      </c>
      <c r="M3691" s="4">
        <f>Inventory[[#This Row],[Daily_Demand]]*Inventory[[#This Row],[Lead_Time_Days]]</f>
        <v>2660</v>
      </c>
      <c r="N3691" s="4">
        <f>MAX(0, Inventory[[#This Row],[Demand_Duration_Lead_time]]+Inventory[[#This Row],[Safety_Stock]]-Inventory[[#This Row],[Current_Inventory]])</f>
        <v>2145</v>
      </c>
      <c r="O36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91" s="8">
        <f>Inventory[[#This Row],[Current_Inventory]]*Inventory[[#This Row],[Unit_Cost]]</f>
        <v>1051465.8</v>
      </c>
      <c r="Q3691" t="str">
        <f>IF(Inventory[[#This Row],[Stockout_Risk_Score]] &gt;= 0.8, "Critical",
   IF(Inventory[[#This Row],[Stockout_Risk_Score]] &gt;= 0.6, "High",
      IF(Inventory[[#This Row],[Stockout_Risk_Score]] &gt;= 0.3, "Medium", "Low")
   )
)</f>
        <v>Critical</v>
      </c>
      <c r="R3691">
        <f>Inventory[[#This Row],[Lead_Time_Days]]*0.8</f>
        <v>11.200000000000001</v>
      </c>
      <c r="S3691">
        <f>MAX(0,Inventory[[#This Row],[Daily_Demand]]*Inventory[[#This Row],[Adj_Lead_Time]]+Inventory[[#This Row],[Safety_Stock]]-Inventory[[#This Row],[Current_Inventory]])</f>
        <v>1613</v>
      </c>
    </row>
    <row r="3692" spans="1:19" x14ac:dyDescent="0.25">
      <c r="A3692">
        <v>3691</v>
      </c>
      <c r="B3692" t="s">
        <v>3713</v>
      </c>
      <c r="C3692" s="4" t="s">
        <v>41</v>
      </c>
      <c r="D3692" t="s">
        <v>22</v>
      </c>
      <c r="E3692" s="4">
        <v>19</v>
      </c>
      <c r="F3692" s="4">
        <v>9</v>
      </c>
      <c r="G3692" s="4">
        <v>164</v>
      </c>
      <c r="H3692" s="4">
        <v>132</v>
      </c>
      <c r="I3692" s="4">
        <v>282</v>
      </c>
      <c r="J3692" s="6">
        <v>1900.46</v>
      </c>
      <c r="K3692" s="4">
        <v>0.79600000000000004</v>
      </c>
      <c r="L3692" s="4" t="s">
        <v>15</v>
      </c>
      <c r="M3692" s="4">
        <f>Inventory[[#This Row],[Daily_Demand]]*Inventory[[#This Row],[Lead_Time_Days]]</f>
        <v>171</v>
      </c>
      <c r="N3692" s="4">
        <f>MAX(0, Inventory[[#This Row],[Demand_Duration_Lead_time]]+Inventory[[#This Row],[Safety_Stock]]-Inventory[[#This Row],[Current_Inventory]])</f>
        <v>139</v>
      </c>
      <c r="O36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92" s="8">
        <f>Inventory[[#This Row],[Current_Inventory]]*Inventory[[#This Row],[Unit_Cost]]</f>
        <v>311675.44</v>
      </c>
      <c r="Q3692" t="str">
        <f>IF(Inventory[[#This Row],[Stockout_Risk_Score]] &gt;= 0.8, "Critical",
   IF(Inventory[[#This Row],[Stockout_Risk_Score]] &gt;= 0.6, "High",
      IF(Inventory[[#This Row],[Stockout_Risk_Score]] &gt;= 0.3, "Medium", "Low")
   )
)</f>
        <v>High</v>
      </c>
      <c r="R3692">
        <f>Inventory[[#This Row],[Lead_Time_Days]]*0.8</f>
        <v>7.2</v>
      </c>
      <c r="S3692">
        <f>MAX(0,Inventory[[#This Row],[Daily_Demand]]*Inventory[[#This Row],[Adj_Lead_Time]]+Inventory[[#This Row],[Safety_Stock]]-Inventory[[#This Row],[Current_Inventory]])</f>
        <v>104.80000000000001</v>
      </c>
    </row>
    <row r="3693" spans="1:19" x14ac:dyDescent="0.25">
      <c r="A3693">
        <v>3692</v>
      </c>
      <c r="B3693" t="s">
        <v>3714</v>
      </c>
      <c r="C3693" s="4" t="s">
        <v>13</v>
      </c>
      <c r="D3693" t="s">
        <v>18</v>
      </c>
      <c r="E3693" s="4">
        <v>69</v>
      </c>
      <c r="F3693" s="4">
        <v>11</v>
      </c>
      <c r="G3693" s="4">
        <v>87</v>
      </c>
      <c r="H3693" s="4">
        <v>17</v>
      </c>
      <c r="I3693" s="4">
        <v>212</v>
      </c>
      <c r="J3693" s="6">
        <v>756.46</v>
      </c>
      <c r="K3693" s="4">
        <v>3.4000000000000002E-2</v>
      </c>
      <c r="L3693" s="4" t="s">
        <v>27</v>
      </c>
      <c r="M3693" s="4">
        <f>Inventory[[#This Row],[Daily_Demand]]*Inventory[[#This Row],[Lead_Time_Days]]</f>
        <v>759</v>
      </c>
      <c r="N3693" s="4">
        <f>MAX(0, Inventory[[#This Row],[Demand_Duration_Lead_time]]+Inventory[[#This Row],[Safety_Stock]]-Inventory[[#This Row],[Current_Inventory]])</f>
        <v>689</v>
      </c>
      <c r="O36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693" s="8">
        <f>Inventory[[#This Row],[Current_Inventory]]*Inventory[[#This Row],[Unit_Cost]]</f>
        <v>65812.02</v>
      </c>
      <c r="Q3693" t="str">
        <f>IF(Inventory[[#This Row],[Stockout_Risk_Score]] &gt;= 0.8, "Critical",
   IF(Inventory[[#This Row],[Stockout_Risk_Score]] &gt;= 0.6, "High",
      IF(Inventory[[#This Row],[Stockout_Risk_Score]] &gt;= 0.3, "Medium", "Low")
   )
)</f>
        <v>Low</v>
      </c>
      <c r="R3693">
        <f>Inventory[[#This Row],[Lead_Time_Days]]*0.8</f>
        <v>8.8000000000000007</v>
      </c>
      <c r="S3693">
        <f>MAX(0,Inventory[[#This Row],[Daily_Demand]]*Inventory[[#This Row],[Adj_Lead_Time]]+Inventory[[#This Row],[Safety_Stock]]-Inventory[[#This Row],[Current_Inventory]])</f>
        <v>537.20000000000005</v>
      </c>
    </row>
    <row r="3694" spans="1:19" x14ac:dyDescent="0.25">
      <c r="A3694">
        <v>3693</v>
      </c>
      <c r="B3694" t="s">
        <v>3715</v>
      </c>
      <c r="C3694" s="4" t="s">
        <v>17</v>
      </c>
      <c r="D3694" t="s">
        <v>18</v>
      </c>
      <c r="E3694" s="4">
        <v>92</v>
      </c>
      <c r="F3694" s="4">
        <v>13</v>
      </c>
      <c r="G3694" s="4">
        <v>719</v>
      </c>
      <c r="H3694" s="4">
        <v>76</v>
      </c>
      <c r="I3694" s="4">
        <v>147</v>
      </c>
      <c r="J3694" s="6">
        <v>1482.14</v>
      </c>
      <c r="K3694" s="4">
        <v>0.875</v>
      </c>
      <c r="L3694" s="4" t="s">
        <v>27</v>
      </c>
      <c r="M3694" s="4">
        <f>Inventory[[#This Row],[Daily_Demand]]*Inventory[[#This Row],[Lead_Time_Days]]</f>
        <v>1196</v>
      </c>
      <c r="N3694" s="4">
        <f>MAX(0, Inventory[[#This Row],[Demand_Duration_Lead_time]]+Inventory[[#This Row],[Safety_Stock]]-Inventory[[#This Row],[Current_Inventory]])</f>
        <v>553</v>
      </c>
      <c r="O36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94" s="8">
        <f>Inventory[[#This Row],[Current_Inventory]]*Inventory[[#This Row],[Unit_Cost]]</f>
        <v>1065658.6600000001</v>
      </c>
      <c r="Q3694" t="str">
        <f>IF(Inventory[[#This Row],[Stockout_Risk_Score]] &gt;= 0.8, "Critical",
   IF(Inventory[[#This Row],[Stockout_Risk_Score]] &gt;= 0.6, "High",
      IF(Inventory[[#This Row],[Stockout_Risk_Score]] &gt;= 0.3, "Medium", "Low")
   )
)</f>
        <v>Critical</v>
      </c>
      <c r="R3694">
        <f>Inventory[[#This Row],[Lead_Time_Days]]*0.8</f>
        <v>10.4</v>
      </c>
      <c r="S3694">
        <f>MAX(0,Inventory[[#This Row],[Daily_Demand]]*Inventory[[#This Row],[Adj_Lead_Time]]+Inventory[[#This Row],[Safety_Stock]]-Inventory[[#This Row],[Current_Inventory]])</f>
        <v>313.80000000000018</v>
      </c>
    </row>
    <row r="3695" spans="1:19" x14ac:dyDescent="0.25">
      <c r="A3695">
        <v>3694</v>
      </c>
      <c r="B3695" t="s">
        <v>3716</v>
      </c>
      <c r="C3695" s="4" t="s">
        <v>41</v>
      </c>
      <c r="D3695" t="s">
        <v>14</v>
      </c>
      <c r="E3695" s="4">
        <v>187</v>
      </c>
      <c r="F3695" s="4">
        <v>3</v>
      </c>
      <c r="G3695" s="4">
        <v>150</v>
      </c>
      <c r="H3695" s="4">
        <v>124</v>
      </c>
      <c r="I3695" s="4">
        <v>58</v>
      </c>
      <c r="J3695" s="6">
        <v>734.17</v>
      </c>
      <c r="K3695" s="4">
        <v>0.47199999999999998</v>
      </c>
      <c r="L3695" s="4" t="s">
        <v>19</v>
      </c>
      <c r="M3695" s="4">
        <f>Inventory[[#This Row],[Daily_Demand]]*Inventory[[#This Row],[Lead_Time_Days]]</f>
        <v>561</v>
      </c>
      <c r="N3695" s="4">
        <f>MAX(0, Inventory[[#This Row],[Demand_Duration_Lead_time]]+Inventory[[#This Row],[Safety_Stock]]-Inventory[[#This Row],[Current_Inventory]])</f>
        <v>535</v>
      </c>
      <c r="O36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95" s="8">
        <f>Inventory[[#This Row],[Current_Inventory]]*Inventory[[#This Row],[Unit_Cost]]</f>
        <v>110125.5</v>
      </c>
      <c r="Q3695" t="str">
        <f>IF(Inventory[[#This Row],[Stockout_Risk_Score]] &gt;= 0.8, "Critical",
   IF(Inventory[[#This Row],[Stockout_Risk_Score]] &gt;= 0.6, "High",
      IF(Inventory[[#This Row],[Stockout_Risk_Score]] &gt;= 0.3, "Medium", "Low")
   )
)</f>
        <v>Medium</v>
      </c>
      <c r="R3695">
        <f>Inventory[[#This Row],[Lead_Time_Days]]*0.8</f>
        <v>2.4000000000000004</v>
      </c>
      <c r="S3695">
        <f>MAX(0,Inventory[[#This Row],[Daily_Demand]]*Inventory[[#This Row],[Adj_Lead_Time]]+Inventory[[#This Row],[Safety_Stock]]-Inventory[[#This Row],[Current_Inventory]])</f>
        <v>422.80000000000007</v>
      </c>
    </row>
    <row r="3696" spans="1:19" x14ac:dyDescent="0.25">
      <c r="A3696">
        <v>3695</v>
      </c>
      <c r="B3696" t="s">
        <v>3717</v>
      </c>
      <c r="C3696" s="4" t="s">
        <v>26</v>
      </c>
      <c r="D3696" t="s">
        <v>22</v>
      </c>
      <c r="E3696" s="4">
        <v>80</v>
      </c>
      <c r="F3696" s="4">
        <v>11</v>
      </c>
      <c r="G3696" s="4">
        <v>752</v>
      </c>
      <c r="H3696" s="4">
        <v>297</v>
      </c>
      <c r="I3696" s="4">
        <v>298</v>
      </c>
      <c r="J3696" s="6">
        <v>644.64</v>
      </c>
      <c r="K3696" s="4">
        <v>0.36499999999999999</v>
      </c>
      <c r="L3696" s="4" t="s">
        <v>19</v>
      </c>
      <c r="M3696" s="4">
        <f>Inventory[[#This Row],[Daily_Demand]]*Inventory[[#This Row],[Lead_Time_Days]]</f>
        <v>880</v>
      </c>
      <c r="N3696" s="4">
        <f>MAX(0, Inventory[[#This Row],[Demand_Duration_Lead_time]]+Inventory[[#This Row],[Safety_Stock]]-Inventory[[#This Row],[Current_Inventory]])</f>
        <v>425</v>
      </c>
      <c r="O36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96" s="8">
        <f>Inventory[[#This Row],[Current_Inventory]]*Inventory[[#This Row],[Unit_Cost]]</f>
        <v>484769.27999999997</v>
      </c>
      <c r="Q3696" t="str">
        <f>IF(Inventory[[#This Row],[Stockout_Risk_Score]] &gt;= 0.8, "Critical",
   IF(Inventory[[#This Row],[Stockout_Risk_Score]] &gt;= 0.6, "High",
      IF(Inventory[[#This Row],[Stockout_Risk_Score]] &gt;= 0.3, "Medium", "Low")
   )
)</f>
        <v>Medium</v>
      </c>
      <c r="R3696">
        <f>Inventory[[#This Row],[Lead_Time_Days]]*0.8</f>
        <v>8.8000000000000007</v>
      </c>
      <c r="S3696">
        <f>MAX(0,Inventory[[#This Row],[Daily_Demand]]*Inventory[[#This Row],[Adj_Lead_Time]]+Inventory[[#This Row],[Safety_Stock]]-Inventory[[#This Row],[Current_Inventory]])</f>
        <v>249</v>
      </c>
    </row>
    <row r="3697" spans="1:19" x14ac:dyDescent="0.25">
      <c r="A3697">
        <v>3696</v>
      </c>
      <c r="B3697" t="s">
        <v>3718</v>
      </c>
      <c r="C3697" s="4" t="s">
        <v>17</v>
      </c>
      <c r="D3697" t="s">
        <v>18</v>
      </c>
      <c r="E3697" s="4">
        <v>14</v>
      </c>
      <c r="F3697" s="4">
        <v>14</v>
      </c>
      <c r="G3697" s="4">
        <v>300</v>
      </c>
      <c r="H3697" s="4">
        <v>114</v>
      </c>
      <c r="I3697" s="4">
        <v>276</v>
      </c>
      <c r="J3697" s="6">
        <v>443.52</v>
      </c>
      <c r="K3697" s="4">
        <v>0.34699999999999998</v>
      </c>
      <c r="L3697" s="4" t="s">
        <v>19</v>
      </c>
      <c r="M3697" s="4">
        <f>Inventory[[#This Row],[Daily_Demand]]*Inventory[[#This Row],[Lead_Time_Days]]</f>
        <v>196</v>
      </c>
      <c r="N3697" s="4">
        <f>MAX(0, Inventory[[#This Row],[Demand_Duration_Lead_time]]+Inventory[[#This Row],[Safety_Stock]]-Inventory[[#This Row],[Current_Inventory]])</f>
        <v>10</v>
      </c>
      <c r="O36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97" s="8">
        <f>Inventory[[#This Row],[Current_Inventory]]*Inventory[[#This Row],[Unit_Cost]]</f>
        <v>133056</v>
      </c>
      <c r="Q3697" t="str">
        <f>IF(Inventory[[#This Row],[Stockout_Risk_Score]] &gt;= 0.8, "Critical",
   IF(Inventory[[#This Row],[Stockout_Risk_Score]] &gt;= 0.6, "High",
      IF(Inventory[[#This Row],[Stockout_Risk_Score]] &gt;= 0.3, "Medium", "Low")
   )
)</f>
        <v>Medium</v>
      </c>
      <c r="R3697">
        <f>Inventory[[#This Row],[Lead_Time_Days]]*0.8</f>
        <v>11.200000000000001</v>
      </c>
      <c r="S3697">
        <f>MAX(0,Inventory[[#This Row],[Daily_Demand]]*Inventory[[#This Row],[Adj_Lead_Time]]+Inventory[[#This Row],[Safety_Stock]]-Inventory[[#This Row],[Current_Inventory]])</f>
        <v>0</v>
      </c>
    </row>
    <row r="3698" spans="1:19" x14ac:dyDescent="0.25">
      <c r="A3698">
        <v>3697</v>
      </c>
      <c r="B3698" t="s">
        <v>3719</v>
      </c>
      <c r="C3698" s="4" t="s">
        <v>17</v>
      </c>
      <c r="D3698" t="s">
        <v>18</v>
      </c>
      <c r="E3698" s="4">
        <v>46</v>
      </c>
      <c r="F3698" s="4">
        <v>13</v>
      </c>
      <c r="G3698" s="4">
        <v>671</v>
      </c>
      <c r="H3698" s="4">
        <v>34</v>
      </c>
      <c r="I3698" s="4">
        <v>290</v>
      </c>
      <c r="J3698" s="6">
        <v>1650.82</v>
      </c>
      <c r="K3698" s="4">
        <v>0.59499999999999997</v>
      </c>
      <c r="L3698" s="4" t="s">
        <v>27</v>
      </c>
      <c r="M3698" s="4">
        <f>Inventory[[#This Row],[Daily_Demand]]*Inventory[[#This Row],[Lead_Time_Days]]</f>
        <v>598</v>
      </c>
      <c r="N3698" s="4">
        <f>MAX(0, Inventory[[#This Row],[Demand_Duration_Lead_time]]+Inventory[[#This Row],[Safety_Stock]]-Inventory[[#This Row],[Current_Inventory]])</f>
        <v>0</v>
      </c>
      <c r="O36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98" s="8">
        <f>Inventory[[#This Row],[Current_Inventory]]*Inventory[[#This Row],[Unit_Cost]]</f>
        <v>1107700.22</v>
      </c>
      <c r="Q3698" t="str">
        <f>IF(Inventory[[#This Row],[Stockout_Risk_Score]] &gt;= 0.8, "Critical",
   IF(Inventory[[#This Row],[Stockout_Risk_Score]] &gt;= 0.6, "High",
      IF(Inventory[[#This Row],[Stockout_Risk_Score]] &gt;= 0.3, "Medium", "Low")
   )
)</f>
        <v>Medium</v>
      </c>
      <c r="R3698">
        <f>Inventory[[#This Row],[Lead_Time_Days]]*0.8</f>
        <v>10.4</v>
      </c>
      <c r="S3698">
        <f>MAX(0,Inventory[[#This Row],[Daily_Demand]]*Inventory[[#This Row],[Adj_Lead_Time]]+Inventory[[#This Row],[Safety_Stock]]-Inventory[[#This Row],[Current_Inventory]])</f>
        <v>0</v>
      </c>
    </row>
    <row r="3699" spans="1:19" x14ac:dyDescent="0.25">
      <c r="A3699">
        <v>3698</v>
      </c>
      <c r="B3699" t="s">
        <v>3720</v>
      </c>
      <c r="C3699" s="4" t="s">
        <v>13</v>
      </c>
      <c r="D3699" t="s">
        <v>22</v>
      </c>
      <c r="E3699" s="4">
        <v>99</v>
      </c>
      <c r="F3699" s="4">
        <v>6</v>
      </c>
      <c r="G3699" s="4">
        <v>585</v>
      </c>
      <c r="H3699" s="4">
        <v>62</v>
      </c>
      <c r="I3699" s="4">
        <v>124</v>
      </c>
      <c r="J3699" s="6">
        <v>551.9</v>
      </c>
      <c r="K3699" s="4">
        <v>0.53100000000000003</v>
      </c>
      <c r="L3699" s="4" t="s">
        <v>19</v>
      </c>
      <c r="M3699" s="4">
        <f>Inventory[[#This Row],[Daily_Demand]]*Inventory[[#This Row],[Lead_Time_Days]]</f>
        <v>594</v>
      </c>
      <c r="N3699" s="4">
        <f>MAX(0, Inventory[[#This Row],[Demand_Duration_Lead_time]]+Inventory[[#This Row],[Safety_Stock]]-Inventory[[#This Row],[Current_Inventory]])</f>
        <v>71</v>
      </c>
      <c r="O36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699" s="8">
        <f>Inventory[[#This Row],[Current_Inventory]]*Inventory[[#This Row],[Unit_Cost]]</f>
        <v>322861.5</v>
      </c>
      <c r="Q3699" t="str">
        <f>IF(Inventory[[#This Row],[Stockout_Risk_Score]] &gt;= 0.8, "Critical",
   IF(Inventory[[#This Row],[Stockout_Risk_Score]] &gt;= 0.6, "High",
      IF(Inventory[[#This Row],[Stockout_Risk_Score]] &gt;= 0.3, "Medium", "Low")
   )
)</f>
        <v>Medium</v>
      </c>
      <c r="R3699">
        <f>Inventory[[#This Row],[Lead_Time_Days]]*0.8</f>
        <v>4.8000000000000007</v>
      </c>
      <c r="S3699">
        <f>MAX(0,Inventory[[#This Row],[Daily_Demand]]*Inventory[[#This Row],[Adj_Lead_Time]]+Inventory[[#This Row],[Safety_Stock]]-Inventory[[#This Row],[Current_Inventory]])</f>
        <v>0</v>
      </c>
    </row>
    <row r="3700" spans="1:19" x14ac:dyDescent="0.25">
      <c r="A3700">
        <v>3699</v>
      </c>
      <c r="B3700" t="s">
        <v>3721</v>
      </c>
      <c r="C3700" s="4" t="s">
        <v>21</v>
      </c>
      <c r="D3700" t="s">
        <v>18</v>
      </c>
      <c r="E3700" s="4">
        <v>15</v>
      </c>
      <c r="F3700" s="4">
        <v>14</v>
      </c>
      <c r="G3700" s="4">
        <v>532</v>
      </c>
      <c r="H3700" s="4">
        <v>256</v>
      </c>
      <c r="I3700" s="4">
        <v>66</v>
      </c>
      <c r="J3700" s="6">
        <v>602.16</v>
      </c>
      <c r="K3700" s="4">
        <v>0.65700000000000003</v>
      </c>
      <c r="L3700" s="4" t="s">
        <v>27</v>
      </c>
      <c r="M3700" s="4">
        <f>Inventory[[#This Row],[Daily_Demand]]*Inventory[[#This Row],[Lead_Time_Days]]</f>
        <v>210</v>
      </c>
      <c r="N3700" s="4">
        <f>MAX(0, Inventory[[#This Row],[Demand_Duration_Lead_time]]+Inventory[[#This Row],[Safety_Stock]]-Inventory[[#This Row],[Current_Inventory]])</f>
        <v>0</v>
      </c>
      <c r="O37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00" s="8">
        <f>Inventory[[#This Row],[Current_Inventory]]*Inventory[[#This Row],[Unit_Cost]]</f>
        <v>320349.12</v>
      </c>
      <c r="Q3700" t="str">
        <f>IF(Inventory[[#This Row],[Stockout_Risk_Score]] &gt;= 0.8, "Critical",
   IF(Inventory[[#This Row],[Stockout_Risk_Score]] &gt;= 0.6, "High",
      IF(Inventory[[#This Row],[Stockout_Risk_Score]] &gt;= 0.3, "Medium", "Low")
   )
)</f>
        <v>High</v>
      </c>
      <c r="R3700">
        <f>Inventory[[#This Row],[Lead_Time_Days]]*0.8</f>
        <v>11.200000000000001</v>
      </c>
      <c r="S3700">
        <f>MAX(0,Inventory[[#This Row],[Daily_Demand]]*Inventory[[#This Row],[Adj_Lead_Time]]+Inventory[[#This Row],[Safety_Stock]]-Inventory[[#This Row],[Current_Inventory]])</f>
        <v>0</v>
      </c>
    </row>
    <row r="3701" spans="1:19" x14ac:dyDescent="0.25">
      <c r="A3701">
        <v>3700</v>
      </c>
      <c r="B3701" t="s">
        <v>3722</v>
      </c>
      <c r="C3701" s="4" t="s">
        <v>21</v>
      </c>
      <c r="D3701" t="s">
        <v>22</v>
      </c>
      <c r="E3701" s="4">
        <v>122</v>
      </c>
      <c r="F3701" s="4">
        <v>7</v>
      </c>
      <c r="G3701" s="4">
        <v>659</v>
      </c>
      <c r="H3701" s="4">
        <v>290</v>
      </c>
      <c r="I3701" s="4">
        <v>100</v>
      </c>
      <c r="J3701" s="6">
        <v>1997.99</v>
      </c>
      <c r="K3701" s="4">
        <v>0.57399999999999995</v>
      </c>
      <c r="L3701" s="4" t="s">
        <v>15</v>
      </c>
      <c r="M3701" s="4">
        <f>Inventory[[#This Row],[Daily_Demand]]*Inventory[[#This Row],[Lead_Time_Days]]</f>
        <v>854</v>
      </c>
      <c r="N3701" s="4">
        <f>MAX(0, Inventory[[#This Row],[Demand_Duration_Lead_time]]+Inventory[[#This Row],[Safety_Stock]]-Inventory[[#This Row],[Current_Inventory]])</f>
        <v>485</v>
      </c>
      <c r="O37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01" s="8">
        <f>Inventory[[#This Row],[Current_Inventory]]*Inventory[[#This Row],[Unit_Cost]]</f>
        <v>1316675.4099999999</v>
      </c>
      <c r="Q3701" t="str">
        <f>IF(Inventory[[#This Row],[Stockout_Risk_Score]] &gt;= 0.8, "Critical",
   IF(Inventory[[#This Row],[Stockout_Risk_Score]] &gt;= 0.6, "High",
      IF(Inventory[[#This Row],[Stockout_Risk_Score]] &gt;= 0.3, "Medium", "Low")
   )
)</f>
        <v>Medium</v>
      </c>
      <c r="R3701">
        <f>Inventory[[#This Row],[Lead_Time_Days]]*0.8</f>
        <v>5.6000000000000005</v>
      </c>
      <c r="S3701">
        <f>MAX(0,Inventory[[#This Row],[Daily_Demand]]*Inventory[[#This Row],[Adj_Lead_Time]]+Inventory[[#This Row],[Safety_Stock]]-Inventory[[#This Row],[Current_Inventory]])</f>
        <v>314.20000000000005</v>
      </c>
    </row>
    <row r="3702" spans="1:19" x14ac:dyDescent="0.25">
      <c r="A3702">
        <v>3701</v>
      </c>
      <c r="B3702" t="s">
        <v>3723</v>
      </c>
      <c r="C3702" s="4" t="s">
        <v>13</v>
      </c>
      <c r="D3702" t="s">
        <v>14</v>
      </c>
      <c r="E3702" s="4">
        <v>148</v>
      </c>
      <c r="F3702" s="4">
        <v>10</v>
      </c>
      <c r="G3702" s="4">
        <v>20</v>
      </c>
      <c r="H3702" s="4">
        <v>42</v>
      </c>
      <c r="I3702" s="4">
        <v>277</v>
      </c>
      <c r="J3702" s="6">
        <v>688.26</v>
      </c>
      <c r="K3702" s="4">
        <v>0.14399999999999999</v>
      </c>
      <c r="L3702" s="4" t="s">
        <v>19</v>
      </c>
      <c r="M3702" s="4">
        <f>Inventory[[#This Row],[Daily_Demand]]*Inventory[[#This Row],[Lead_Time_Days]]</f>
        <v>1480</v>
      </c>
      <c r="N3702" s="4">
        <f>MAX(0, Inventory[[#This Row],[Demand_Duration_Lead_time]]+Inventory[[#This Row],[Safety_Stock]]-Inventory[[#This Row],[Current_Inventory]])</f>
        <v>1502</v>
      </c>
      <c r="O37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02" s="8">
        <f>Inventory[[#This Row],[Current_Inventory]]*Inventory[[#This Row],[Unit_Cost]]</f>
        <v>13765.2</v>
      </c>
      <c r="Q3702" t="str">
        <f>IF(Inventory[[#This Row],[Stockout_Risk_Score]] &gt;= 0.8, "Critical",
   IF(Inventory[[#This Row],[Stockout_Risk_Score]] &gt;= 0.6, "High",
      IF(Inventory[[#This Row],[Stockout_Risk_Score]] &gt;= 0.3, "Medium", "Low")
   )
)</f>
        <v>Low</v>
      </c>
      <c r="R3702">
        <f>Inventory[[#This Row],[Lead_Time_Days]]*0.8</f>
        <v>8</v>
      </c>
      <c r="S3702">
        <f>MAX(0,Inventory[[#This Row],[Daily_Demand]]*Inventory[[#This Row],[Adj_Lead_Time]]+Inventory[[#This Row],[Safety_Stock]]-Inventory[[#This Row],[Current_Inventory]])</f>
        <v>1206</v>
      </c>
    </row>
    <row r="3703" spans="1:19" x14ac:dyDescent="0.25">
      <c r="A3703">
        <v>3702</v>
      </c>
      <c r="B3703" t="s">
        <v>3724</v>
      </c>
      <c r="C3703" s="4" t="s">
        <v>13</v>
      </c>
      <c r="D3703" t="s">
        <v>18</v>
      </c>
      <c r="E3703" s="4">
        <v>129</v>
      </c>
      <c r="F3703" s="4">
        <v>8</v>
      </c>
      <c r="G3703" s="4">
        <v>704</v>
      </c>
      <c r="H3703" s="4">
        <v>296</v>
      </c>
      <c r="I3703" s="4">
        <v>243</v>
      </c>
      <c r="J3703" s="6">
        <v>874.41</v>
      </c>
      <c r="K3703" s="4">
        <v>0.25700000000000001</v>
      </c>
      <c r="L3703" s="4" t="s">
        <v>15</v>
      </c>
      <c r="M3703" s="4">
        <f>Inventory[[#This Row],[Daily_Demand]]*Inventory[[#This Row],[Lead_Time_Days]]</f>
        <v>1032</v>
      </c>
      <c r="N3703" s="4">
        <f>MAX(0, Inventory[[#This Row],[Demand_Duration_Lead_time]]+Inventory[[#This Row],[Safety_Stock]]-Inventory[[#This Row],[Current_Inventory]])</f>
        <v>624</v>
      </c>
      <c r="O37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03" s="8">
        <f>Inventory[[#This Row],[Current_Inventory]]*Inventory[[#This Row],[Unit_Cost]]</f>
        <v>615584.64</v>
      </c>
      <c r="Q3703" t="str">
        <f>IF(Inventory[[#This Row],[Stockout_Risk_Score]] &gt;= 0.8, "Critical",
   IF(Inventory[[#This Row],[Stockout_Risk_Score]] &gt;= 0.6, "High",
      IF(Inventory[[#This Row],[Stockout_Risk_Score]] &gt;= 0.3, "Medium", "Low")
   )
)</f>
        <v>Low</v>
      </c>
      <c r="R3703">
        <f>Inventory[[#This Row],[Lead_Time_Days]]*0.8</f>
        <v>6.4</v>
      </c>
      <c r="S3703">
        <f>MAX(0,Inventory[[#This Row],[Daily_Demand]]*Inventory[[#This Row],[Adj_Lead_Time]]+Inventory[[#This Row],[Safety_Stock]]-Inventory[[#This Row],[Current_Inventory]])</f>
        <v>417.59999999999991</v>
      </c>
    </row>
    <row r="3704" spans="1:19" x14ac:dyDescent="0.25">
      <c r="A3704">
        <v>3703</v>
      </c>
      <c r="B3704" t="s">
        <v>3725</v>
      </c>
      <c r="C3704" s="4" t="s">
        <v>13</v>
      </c>
      <c r="D3704" t="s">
        <v>18</v>
      </c>
      <c r="E3704" s="4">
        <v>82</v>
      </c>
      <c r="F3704" s="4">
        <v>7</v>
      </c>
      <c r="G3704" s="4">
        <v>451</v>
      </c>
      <c r="H3704" s="4">
        <v>45</v>
      </c>
      <c r="I3704" s="4">
        <v>329</v>
      </c>
      <c r="J3704" s="6">
        <v>1980.61</v>
      </c>
      <c r="K3704" s="4">
        <v>0.84099999999999997</v>
      </c>
      <c r="L3704" s="4" t="s">
        <v>27</v>
      </c>
      <c r="M3704" s="4">
        <f>Inventory[[#This Row],[Daily_Demand]]*Inventory[[#This Row],[Lead_Time_Days]]</f>
        <v>574</v>
      </c>
      <c r="N3704" s="4">
        <f>MAX(0, Inventory[[#This Row],[Demand_Duration_Lead_time]]+Inventory[[#This Row],[Safety_Stock]]-Inventory[[#This Row],[Current_Inventory]])</f>
        <v>168</v>
      </c>
      <c r="O37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04" s="8">
        <f>Inventory[[#This Row],[Current_Inventory]]*Inventory[[#This Row],[Unit_Cost]]</f>
        <v>893255.11</v>
      </c>
      <c r="Q3704" t="str">
        <f>IF(Inventory[[#This Row],[Stockout_Risk_Score]] &gt;= 0.8, "Critical",
   IF(Inventory[[#This Row],[Stockout_Risk_Score]] &gt;= 0.6, "High",
      IF(Inventory[[#This Row],[Stockout_Risk_Score]] &gt;= 0.3, "Medium", "Low")
   )
)</f>
        <v>Critical</v>
      </c>
      <c r="R3704">
        <f>Inventory[[#This Row],[Lead_Time_Days]]*0.8</f>
        <v>5.6000000000000005</v>
      </c>
      <c r="S3704">
        <f>MAX(0,Inventory[[#This Row],[Daily_Demand]]*Inventory[[#This Row],[Adj_Lead_Time]]+Inventory[[#This Row],[Safety_Stock]]-Inventory[[#This Row],[Current_Inventory]])</f>
        <v>53.200000000000045</v>
      </c>
    </row>
    <row r="3705" spans="1:19" x14ac:dyDescent="0.25">
      <c r="A3705">
        <v>3704</v>
      </c>
      <c r="B3705" t="s">
        <v>3726</v>
      </c>
      <c r="C3705" s="4" t="s">
        <v>21</v>
      </c>
      <c r="D3705" t="s">
        <v>22</v>
      </c>
      <c r="E3705" s="4">
        <v>151</v>
      </c>
      <c r="F3705" s="4">
        <v>6</v>
      </c>
      <c r="G3705" s="4">
        <v>410</v>
      </c>
      <c r="H3705" s="4">
        <v>248</v>
      </c>
      <c r="I3705" s="4">
        <v>287</v>
      </c>
      <c r="J3705" s="6">
        <v>770.14</v>
      </c>
      <c r="K3705" s="4">
        <v>0.66300000000000003</v>
      </c>
      <c r="L3705" s="4" t="s">
        <v>27</v>
      </c>
      <c r="M3705" s="4">
        <f>Inventory[[#This Row],[Daily_Demand]]*Inventory[[#This Row],[Lead_Time_Days]]</f>
        <v>906</v>
      </c>
      <c r="N3705" s="4">
        <f>MAX(0, Inventory[[#This Row],[Demand_Duration_Lead_time]]+Inventory[[#This Row],[Safety_Stock]]-Inventory[[#This Row],[Current_Inventory]])</f>
        <v>744</v>
      </c>
      <c r="O37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05" s="8">
        <f>Inventory[[#This Row],[Current_Inventory]]*Inventory[[#This Row],[Unit_Cost]]</f>
        <v>315757.40000000002</v>
      </c>
      <c r="Q3705" t="str">
        <f>IF(Inventory[[#This Row],[Stockout_Risk_Score]] &gt;= 0.8, "Critical",
   IF(Inventory[[#This Row],[Stockout_Risk_Score]] &gt;= 0.6, "High",
      IF(Inventory[[#This Row],[Stockout_Risk_Score]] &gt;= 0.3, "Medium", "Low")
   )
)</f>
        <v>High</v>
      </c>
      <c r="R3705">
        <f>Inventory[[#This Row],[Lead_Time_Days]]*0.8</f>
        <v>4.8000000000000007</v>
      </c>
      <c r="S3705">
        <f>MAX(0,Inventory[[#This Row],[Daily_Demand]]*Inventory[[#This Row],[Adj_Lead_Time]]+Inventory[[#This Row],[Safety_Stock]]-Inventory[[#This Row],[Current_Inventory]])</f>
        <v>562.80000000000007</v>
      </c>
    </row>
    <row r="3706" spans="1:19" x14ac:dyDescent="0.25">
      <c r="A3706">
        <v>3705</v>
      </c>
      <c r="B3706" t="s">
        <v>3727</v>
      </c>
      <c r="C3706" s="4" t="s">
        <v>13</v>
      </c>
      <c r="D3706" t="s">
        <v>22</v>
      </c>
      <c r="E3706" s="4">
        <v>163</v>
      </c>
      <c r="F3706" s="4">
        <v>7</v>
      </c>
      <c r="G3706" s="4">
        <v>285</v>
      </c>
      <c r="H3706" s="4">
        <v>226</v>
      </c>
      <c r="I3706" s="4">
        <v>320</v>
      </c>
      <c r="J3706" s="6">
        <v>764</v>
      </c>
      <c r="K3706" s="4">
        <v>0.44800000000000001</v>
      </c>
      <c r="L3706" s="4" t="s">
        <v>15</v>
      </c>
      <c r="M3706" s="4">
        <f>Inventory[[#This Row],[Daily_Demand]]*Inventory[[#This Row],[Lead_Time_Days]]</f>
        <v>1141</v>
      </c>
      <c r="N3706" s="4">
        <f>MAX(0, Inventory[[#This Row],[Demand_Duration_Lead_time]]+Inventory[[#This Row],[Safety_Stock]]-Inventory[[#This Row],[Current_Inventory]])</f>
        <v>1082</v>
      </c>
      <c r="O37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06" s="8">
        <f>Inventory[[#This Row],[Current_Inventory]]*Inventory[[#This Row],[Unit_Cost]]</f>
        <v>217740</v>
      </c>
      <c r="Q3706" t="str">
        <f>IF(Inventory[[#This Row],[Stockout_Risk_Score]] &gt;= 0.8, "Critical",
   IF(Inventory[[#This Row],[Stockout_Risk_Score]] &gt;= 0.6, "High",
      IF(Inventory[[#This Row],[Stockout_Risk_Score]] &gt;= 0.3, "Medium", "Low")
   )
)</f>
        <v>Medium</v>
      </c>
      <c r="R3706">
        <f>Inventory[[#This Row],[Lead_Time_Days]]*0.8</f>
        <v>5.6000000000000005</v>
      </c>
      <c r="S3706">
        <f>MAX(0,Inventory[[#This Row],[Daily_Demand]]*Inventory[[#This Row],[Adj_Lead_Time]]+Inventory[[#This Row],[Safety_Stock]]-Inventory[[#This Row],[Current_Inventory]])</f>
        <v>853.80000000000018</v>
      </c>
    </row>
    <row r="3707" spans="1:19" x14ac:dyDescent="0.25">
      <c r="A3707">
        <v>3706</v>
      </c>
      <c r="B3707" t="s">
        <v>3728</v>
      </c>
      <c r="C3707" s="4" t="s">
        <v>41</v>
      </c>
      <c r="D3707" t="s">
        <v>22</v>
      </c>
      <c r="E3707" s="4">
        <v>185</v>
      </c>
      <c r="F3707" s="4">
        <v>12</v>
      </c>
      <c r="G3707" s="4">
        <v>418</v>
      </c>
      <c r="H3707" s="4">
        <v>186</v>
      </c>
      <c r="I3707" s="4">
        <v>206</v>
      </c>
      <c r="J3707" s="6">
        <v>1664.04</v>
      </c>
      <c r="K3707" s="4">
        <v>0.183</v>
      </c>
      <c r="L3707" s="4" t="s">
        <v>15</v>
      </c>
      <c r="M3707" s="4">
        <f>Inventory[[#This Row],[Daily_Demand]]*Inventory[[#This Row],[Lead_Time_Days]]</f>
        <v>2220</v>
      </c>
      <c r="N3707" s="4">
        <f>MAX(0, Inventory[[#This Row],[Demand_Duration_Lead_time]]+Inventory[[#This Row],[Safety_Stock]]-Inventory[[#This Row],[Current_Inventory]])</f>
        <v>1988</v>
      </c>
      <c r="O37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07" s="8">
        <f>Inventory[[#This Row],[Current_Inventory]]*Inventory[[#This Row],[Unit_Cost]]</f>
        <v>695568.72</v>
      </c>
      <c r="Q3707" t="str">
        <f>IF(Inventory[[#This Row],[Stockout_Risk_Score]] &gt;= 0.8, "Critical",
   IF(Inventory[[#This Row],[Stockout_Risk_Score]] &gt;= 0.6, "High",
      IF(Inventory[[#This Row],[Stockout_Risk_Score]] &gt;= 0.3, "Medium", "Low")
   )
)</f>
        <v>Low</v>
      </c>
      <c r="R3707">
        <f>Inventory[[#This Row],[Lead_Time_Days]]*0.8</f>
        <v>9.6000000000000014</v>
      </c>
      <c r="S3707">
        <f>MAX(0,Inventory[[#This Row],[Daily_Demand]]*Inventory[[#This Row],[Adj_Lead_Time]]+Inventory[[#This Row],[Safety_Stock]]-Inventory[[#This Row],[Current_Inventory]])</f>
        <v>1544.0000000000002</v>
      </c>
    </row>
    <row r="3708" spans="1:19" x14ac:dyDescent="0.25">
      <c r="A3708">
        <v>3707</v>
      </c>
      <c r="B3708" t="s">
        <v>3729</v>
      </c>
      <c r="C3708" s="4" t="s">
        <v>17</v>
      </c>
      <c r="D3708" t="s">
        <v>22</v>
      </c>
      <c r="E3708" s="4">
        <v>94</v>
      </c>
      <c r="F3708" s="4">
        <v>5</v>
      </c>
      <c r="G3708" s="4">
        <v>275</v>
      </c>
      <c r="H3708" s="4">
        <v>53</v>
      </c>
      <c r="I3708" s="4">
        <v>303</v>
      </c>
      <c r="J3708" s="6">
        <v>658.26</v>
      </c>
      <c r="K3708" s="4">
        <v>8.0000000000000002E-3</v>
      </c>
      <c r="L3708" s="4" t="s">
        <v>15</v>
      </c>
      <c r="M3708" s="4">
        <f>Inventory[[#This Row],[Daily_Demand]]*Inventory[[#This Row],[Lead_Time_Days]]</f>
        <v>470</v>
      </c>
      <c r="N3708" s="4">
        <f>MAX(0, Inventory[[#This Row],[Demand_Duration_Lead_time]]+Inventory[[#This Row],[Safety_Stock]]-Inventory[[#This Row],[Current_Inventory]])</f>
        <v>248</v>
      </c>
      <c r="O37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08" s="8">
        <f>Inventory[[#This Row],[Current_Inventory]]*Inventory[[#This Row],[Unit_Cost]]</f>
        <v>181021.5</v>
      </c>
      <c r="Q3708" t="str">
        <f>IF(Inventory[[#This Row],[Stockout_Risk_Score]] &gt;= 0.8, "Critical",
   IF(Inventory[[#This Row],[Stockout_Risk_Score]] &gt;= 0.6, "High",
      IF(Inventory[[#This Row],[Stockout_Risk_Score]] &gt;= 0.3, "Medium", "Low")
   )
)</f>
        <v>Low</v>
      </c>
      <c r="R3708">
        <f>Inventory[[#This Row],[Lead_Time_Days]]*0.8</f>
        <v>4</v>
      </c>
      <c r="S3708">
        <f>MAX(0,Inventory[[#This Row],[Daily_Demand]]*Inventory[[#This Row],[Adj_Lead_Time]]+Inventory[[#This Row],[Safety_Stock]]-Inventory[[#This Row],[Current_Inventory]])</f>
        <v>154</v>
      </c>
    </row>
    <row r="3709" spans="1:19" x14ac:dyDescent="0.25">
      <c r="A3709">
        <v>3708</v>
      </c>
      <c r="B3709" t="s">
        <v>3730</v>
      </c>
      <c r="C3709" s="4" t="s">
        <v>17</v>
      </c>
      <c r="D3709" t="s">
        <v>18</v>
      </c>
      <c r="E3709" s="4">
        <v>12</v>
      </c>
      <c r="F3709" s="4">
        <v>2</v>
      </c>
      <c r="G3709" s="4">
        <v>414</v>
      </c>
      <c r="H3709" s="4">
        <v>167</v>
      </c>
      <c r="I3709" s="4">
        <v>357</v>
      </c>
      <c r="J3709" s="6">
        <v>505.88</v>
      </c>
      <c r="K3709" s="4">
        <v>0.312</v>
      </c>
      <c r="L3709" s="4" t="s">
        <v>15</v>
      </c>
      <c r="M3709" s="4">
        <f>Inventory[[#This Row],[Daily_Demand]]*Inventory[[#This Row],[Lead_Time_Days]]</f>
        <v>24</v>
      </c>
      <c r="N3709" s="4">
        <f>MAX(0, Inventory[[#This Row],[Demand_Duration_Lead_time]]+Inventory[[#This Row],[Safety_Stock]]-Inventory[[#This Row],[Current_Inventory]])</f>
        <v>0</v>
      </c>
      <c r="O37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709" s="8">
        <f>Inventory[[#This Row],[Current_Inventory]]*Inventory[[#This Row],[Unit_Cost]]</f>
        <v>209434.32</v>
      </c>
      <c r="Q3709" t="str">
        <f>IF(Inventory[[#This Row],[Stockout_Risk_Score]] &gt;= 0.8, "Critical",
   IF(Inventory[[#This Row],[Stockout_Risk_Score]] &gt;= 0.6, "High",
      IF(Inventory[[#This Row],[Stockout_Risk_Score]] &gt;= 0.3, "Medium", "Low")
   )
)</f>
        <v>Medium</v>
      </c>
      <c r="R3709">
        <f>Inventory[[#This Row],[Lead_Time_Days]]*0.8</f>
        <v>1.6</v>
      </c>
      <c r="S3709">
        <f>MAX(0,Inventory[[#This Row],[Daily_Demand]]*Inventory[[#This Row],[Adj_Lead_Time]]+Inventory[[#This Row],[Safety_Stock]]-Inventory[[#This Row],[Current_Inventory]])</f>
        <v>0</v>
      </c>
    </row>
    <row r="3710" spans="1:19" x14ac:dyDescent="0.25">
      <c r="A3710">
        <v>3709</v>
      </c>
      <c r="B3710" t="s">
        <v>3731</v>
      </c>
      <c r="C3710" s="4" t="s">
        <v>26</v>
      </c>
      <c r="D3710" t="s">
        <v>14</v>
      </c>
      <c r="E3710" s="4">
        <v>156</v>
      </c>
      <c r="F3710" s="4">
        <v>13</v>
      </c>
      <c r="G3710" s="4">
        <v>193</v>
      </c>
      <c r="H3710" s="4">
        <v>278</v>
      </c>
      <c r="I3710" s="4">
        <v>359</v>
      </c>
      <c r="J3710" s="6">
        <v>875.26</v>
      </c>
      <c r="K3710" s="4">
        <v>5.5E-2</v>
      </c>
      <c r="L3710" s="4" t="s">
        <v>19</v>
      </c>
      <c r="M3710" s="4">
        <f>Inventory[[#This Row],[Daily_Demand]]*Inventory[[#This Row],[Lead_Time_Days]]</f>
        <v>2028</v>
      </c>
      <c r="N3710" s="4">
        <f>MAX(0, Inventory[[#This Row],[Demand_Duration_Lead_time]]+Inventory[[#This Row],[Safety_Stock]]-Inventory[[#This Row],[Current_Inventory]])</f>
        <v>2113</v>
      </c>
      <c r="O37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10" s="8">
        <f>Inventory[[#This Row],[Current_Inventory]]*Inventory[[#This Row],[Unit_Cost]]</f>
        <v>168925.18</v>
      </c>
      <c r="Q3710" t="str">
        <f>IF(Inventory[[#This Row],[Stockout_Risk_Score]] &gt;= 0.8, "Critical",
   IF(Inventory[[#This Row],[Stockout_Risk_Score]] &gt;= 0.6, "High",
      IF(Inventory[[#This Row],[Stockout_Risk_Score]] &gt;= 0.3, "Medium", "Low")
   )
)</f>
        <v>Low</v>
      </c>
      <c r="R3710">
        <f>Inventory[[#This Row],[Lead_Time_Days]]*0.8</f>
        <v>10.4</v>
      </c>
      <c r="S3710">
        <f>MAX(0,Inventory[[#This Row],[Daily_Demand]]*Inventory[[#This Row],[Adj_Lead_Time]]+Inventory[[#This Row],[Safety_Stock]]-Inventory[[#This Row],[Current_Inventory]])</f>
        <v>1707.4</v>
      </c>
    </row>
    <row r="3711" spans="1:19" x14ac:dyDescent="0.25">
      <c r="A3711">
        <v>3710</v>
      </c>
      <c r="B3711" t="s">
        <v>3732</v>
      </c>
      <c r="C3711" s="4" t="s">
        <v>26</v>
      </c>
      <c r="D3711" t="s">
        <v>14</v>
      </c>
      <c r="E3711" s="4">
        <v>140</v>
      </c>
      <c r="F3711" s="4">
        <v>10</v>
      </c>
      <c r="G3711" s="4">
        <v>64</v>
      </c>
      <c r="H3711" s="4">
        <v>180</v>
      </c>
      <c r="I3711" s="4">
        <v>363</v>
      </c>
      <c r="J3711" s="6">
        <v>1416.25</v>
      </c>
      <c r="K3711" s="4">
        <v>0.48199999999999998</v>
      </c>
      <c r="L3711" s="4" t="s">
        <v>15</v>
      </c>
      <c r="M3711" s="4">
        <f>Inventory[[#This Row],[Daily_Demand]]*Inventory[[#This Row],[Lead_Time_Days]]</f>
        <v>1400</v>
      </c>
      <c r="N3711" s="4">
        <f>MAX(0, Inventory[[#This Row],[Demand_Duration_Lead_time]]+Inventory[[#This Row],[Safety_Stock]]-Inventory[[#This Row],[Current_Inventory]])</f>
        <v>1516</v>
      </c>
      <c r="O37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11" s="8">
        <f>Inventory[[#This Row],[Current_Inventory]]*Inventory[[#This Row],[Unit_Cost]]</f>
        <v>90640</v>
      </c>
      <c r="Q3711" t="str">
        <f>IF(Inventory[[#This Row],[Stockout_Risk_Score]] &gt;= 0.8, "Critical",
   IF(Inventory[[#This Row],[Stockout_Risk_Score]] &gt;= 0.6, "High",
      IF(Inventory[[#This Row],[Stockout_Risk_Score]] &gt;= 0.3, "Medium", "Low")
   )
)</f>
        <v>Medium</v>
      </c>
      <c r="R3711">
        <f>Inventory[[#This Row],[Lead_Time_Days]]*0.8</f>
        <v>8</v>
      </c>
      <c r="S3711">
        <f>MAX(0,Inventory[[#This Row],[Daily_Demand]]*Inventory[[#This Row],[Adj_Lead_Time]]+Inventory[[#This Row],[Safety_Stock]]-Inventory[[#This Row],[Current_Inventory]])</f>
        <v>1236</v>
      </c>
    </row>
    <row r="3712" spans="1:19" x14ac:dyDescent="0.25">
      <c r="A3712">
        <v>3711</v>
      </c>
      <c r="B3712" t="s">
        <v>3733</v>
      </c>
      <c r="C3712" s="4" t="s">
        <v>17</v>
      </c>
      <c r="D3712" t="s">
        <v>14</v>
      </c>
      <c r="E3712" s="4">
        <v>115</v>
      </c>
      <c r="F3712" s="4">
        <v>12</v>
      </c>
      <c r="G3712" s="4">
        <v>160</v>
      </c>
      <c r="H3712" s="4">
        <v>230</v>
      </c>
      <c r="I3712" s="4">
        <v>350</v>
      </c>
      <c r="J3712" s="6">
        <v>134.32</v>
      </c>
      <c r="K3712" s="4">
        <v>0.82199999999999995</v>
      </c>
      <c r="L3712" s="4" t="s">
        <v>19</v>
      </c>
      <c r="M3712" s="4">
        <f>Inventory[[#This Row],[Daily_Demand]]*Inventory[[#This Row],[Lead_Time_Days]]</f>
        <v>1380</v>
      </c>
      <c r="N3712" s="4">
        <f>MAX(0, Inventory[[#This Row],[Demand_Duration_Lead_time]]+Inventory[[#This Row],[Safety_Stock]]-Inventory[[#This Row],[Current_Inventory]])</f>
        <v>1450</v>
      </c>
      <c r="O37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12" s="8">
        <f>Inventory[[#This Row],[Current_Inventory]]*Inventory[[#This Row],[Unit_Cost]]</f>
        <v>21491.199999999997</v>
      </c>
      <c r="Q3712" t="str">
        <f>IF(Inventory[[#This Row],[Stockout_Risk_Score]] &gt;= 0.8, "Critical",
   IF(Inventory[[#This Row],[Stockout_Risk_Score]] &gt;= 0.6, "High",
      IF(Inventory[[#This Row],[Stockout_Risk_Score]] &gt;= 0.3, "Medium", "Low")
   )
)</f>
        <v>Critical</v>
      </c>
      <c r="R3712">
        <f>Inventory[[#This Row],[Lead_Time_Days]]*0.8</f>
        <v>9.6000000000000014</v>
      </c>
      <c r="S3712">
        <f>MAX(0,Inventory[[#This Row],[Daily_Demand]]*Inventory[[#This Row],[Adj_Lead_Time]]+Inventory[[#This Row],[Safety_Stock]]-Inventory[[#This Row],[Current_Inventory]])</f>
        <v>1174.0000000000002</v>
      </c>
    </row>
    <row r="3713" spans="1:19" x14ac:dyDescent="0.25">
      <c r="A3713">
        <v>3712</v>
      </c>
      <c r="B3713" t="s">
        <v>3734</v>
      </c>
      <c r="C3713" s="4" t="s">
        <v>41</v>
      </c>
      <c r="D3713" t="s">
        <v>14</v>
      </c>
      <c r="E3713" s="4">
        <v>180</v>
      </c>
      <c r="F3713" s="4">
        <v>6</v>
      </c>
      <c r="G3713" s="4">
        <v>558</v>
      </c>
      <c r="H3713" s="4">
        <v>239</v>
      </c>
      <c r="I3713" s="4">
        <v>167</v>
      </c>
      <c r="J3713" s="6">
        <v>779.14</v>
      </c>
      <c r="K3713" s="4">
        <v>0.28499999999999998</v>
      </c>
      <c r="L3713" s="4" t="s">
        <v>15</v>
      </c>
      <c r="M3713" s="4">
        <f>Inventory[[#This Row],[Daily_Demand]]*Inventory[[#This Row],[Lead_Time_Days]]</f>
        <v>1080</v>
      </c>
      <c r="N3713" s="4">
        <f>MAX(0, Inventory[[#This Row],[Demand_Duration_Lead_time]]+Inventory[[#This Row],[Safety_Stock]]-Inventory[[#This Row],[Current_Inventory]])</f>
        <v>761</v>
      </c>
      <c r="O37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13" s="8">
        <f>Inventory[[#This Row],[Current_Inventory]]*Inventory[[#This Row],[Unit_Cost]]</f>
        <v>434760.12</v>
      </c>
      <c r="Q3713" t="str">
        <f>IF(Inventory[[#This Row],[Stockout_Risk_Score]] &gt;= 0.8, "Critical",
   IF(Inventory[[#This Row],[Stockout_Risk_Score]] &gt;= 0.6, "High",
      IF(Inventory[[#This Row],[Stockout_Risk_Score]] &gt;= 0.3, "Medium", "Low")
   )
)</f>
        <v>Low</v>
      </c>
      <c r="R3713">
        <f>Inventory[[#This Row],[Lead_Time_Days]]*0.8</f>
        <v>4.8000000000000007</v>
      </c>
      <c r="S3713">
        <f>MAX(0,Inventory[[#This Row],[Daily_Demand]]*Inventory[[#This Row],[Adj_Lead_Time]]+Inventory[[#This Row],[Safety_Stock]]-Inventory[[#This Row],[Current_Inventory]])</f>
        <v>545</v>
      </c>
    </row>
    <row r="3714" spans="1:19" x14ac:dyDescent="0.25">
      <c r="A3714">
        <v>3713</v>
      </c>
      <c r="B3714" t="s">
        <v>3735</v>
      </c>
      <c r="C3714" s="4" t="s">
        <v>21</v>
      </c>
      <c r="D3714" t="s">
        <v>22</v>
      </c>
      <c r="E3714" s="4">
        <v>162</v>
      </c>
      <c r="F3714" s="4">
        <v>9</v>
      </c>
      <c r="G3714" s="4">
        <v>764</v>
      </c>
      <c r="H3714" s="4">
        <v>100</v>
      </c>
      <c r="I3714" s="4">
        <v>382</v>
      </c>
      <c r="J3714" s="6">
        <v>725.18</v>
      </c>
      <c r="K3714" s="4">
        <v>0.84799999999999998</v>
      </c>
      <c r="L3714" s="4" t="s">
        <v>15</v>
      </c>
      <c r="M3714" s="4">
        <f>Inventory[[#This Row],[Daily_Demand]]*Inventory[[#This Row],[Lead_Time_Days]]</f>
        <v>1458</v>
      </c>
      <c r="N3714" s="4">
        <f>MAX(0, Inventory[[#This Row],[Demand_Duration_Lead_time]]+Inventory[[#This Row],[Safety_Stock]]-Inventory[[#This Row],[Current_Inventory]])</f>
        <v>794</v>
      </c>
      <c r="O37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14" s="8">
        <f>Inventory[[#This Row],[Current_Inventory]]*Inventory[[#This Row],[Unit_Cost]]</f>
        <v>554037.52</v>
      </c>
      <c r="Q3714" t="str">
        <f>IF(Inventory[[#This Row],[Stockout_Risk_Score]] &gt;= 0.8, "Critical",
   IF(Inventory[[#This Row],[Stockout_Risk_Score]] &gt;= 0.6, "High",
      IF(Inventory[[#This Row],[Stockout_Risk_Score]] &gt;= 0.3, "Medium", "Low")
   )
)</f>
        <v>Critical</v>
      </c>
      <c r="R3714">
        <f>Inventory[[#This Row],[Lead_Time_Days]]*0.8</f>
        <v>7.2</v>
      </c>
      <c r="S3714">
        <f>MAX(0,Inventory[[#This Row],[Daily_Demand]]*Inventory[[#This Row],[Adj_Lead_Time]]+Inventory[[#This Row],[Safety_Stock]]-Inventory[[#This Row],[Current_Inventory]])</f>
        <v>502.40000000000009</v>
      </c>
    </row>
    <row r="3715" spans="1:19" x14ac:dyDescent="0.25">
      <c r="A3715">
        <v>3714</v>
      </c>
      <c r="B3715" t="s">
        <v>3736</v>
      </c>
      <c r="C3715" s="4" t="s">
        <v>21</v>
      </c>
      <c r="D3715" t="s">
        <v>18</v>
      </c>
      <c r="E3715" s="4">
        <v>62</v>
      </c>
      <c r="F3715" s="4">
        <v>8</v>
      </c>
      <c r="G3715" s="4">
        <v>740</v>
      </c>
      <c r="H3715" s="4">
        <v>140</v>
      </c>
      <c r="I3715" s="4">
        <v>99</v>
      </c>
      <c r="J3715" s="6">
        <v>527.4</v>
      </c>
      <c r="K3715" s="4">
        <v>0.70499999999999996</v>
      </c>
      <c r="L3715" s="4" t="s">
        <v>19</v>
      </c>
      <c r="M3715" s="4">
        <f>Inventory[[#This Row],[Daily_Demand]]*Inventory[[#This Row],[Lead_Time_Days]]</f>
        <v>496</v>
      </c>
      <c r="N3715" s="4">
        <f>MAX(0, Inventory[[#This Row],[Demand_Duration_Lead_time]]+Inventory[[#This Row],[Safety_Stock]]-Inventory[[#This Row],[Current_Inventory]])</f>
        <v>0</v>
      </c>
      <c r="O37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15" s="8">
        <f>Inventory[[#This Row],[Current_Inventory]]*Inventory[[#This Row],[Unit_Cost]]</f>
        <v>390276</v>
      </c>
      <c r="Q3715" t="str">
        <f>IF(Inventory[[#This Row],[Stockout_Risk_Score]] &gt;= 0.8, "Critical",
   IF(Inventory[[#This Row],[Stockout_Risk_Score]] &gt;= 0.6, "High",
      IF(Inventory[[#This Row],[Stockout_Risk_Score]] &gt;= 0.3, "Medium", "Low")
   )
)</f>
        <v>High</v>
      </c>
      <c r="R3715">
        <f>Inventory[[#This Row],[Lead_Time_Days]]*0.8</f>
        <v>6.4</v>
      </c>
      <c r="S3715">
        <f>MAX(0,Inventory[[#This Row],[Daily_Demand]]*Inventory[[#This Row],[Adj_Lead_Time]]+Inventory[[#This Row],[Safety_Stock]]-Inventory[[#This Row],[Current_Inventory]])</f>
        <v>0</v>
      </c>
    </row>
    <row r="3716" spans="1:19" x14ac:dyDescent="0.25">
      <c r="A3716">
        <v>3715</v>
      </c>
      <c r="B3716" t="s">
        <v>3737</v>
      </c>
      <c r="C3716" s="4" t="s">
        <v>41</v>
      </c>
      <c r="D3716" t="s">
        <v>18</v>
      </c>
      <c r="E3716" s="4">
        <v>90</v>
      </c>
      <c r="F3716" s="4">
        <v>9</v>
      </c>
      <c r="G3716" s="4">
        <v>69</v>
      </c>
      <c r="H3716" s="4">
        <v>235</v>
      </c>
      <c r="I3716" s="4">
        <v>327</v>
      </c>
      <c r="J3716" s="6">
        <v>1325.86</v>
      </c>
      <c r="K3716" s="4">
        <v>0.125</v>
      </c>
      <c r="L3716" s="4" t="s">
        <v>27</v>
      </c>
      <c r="M3716" s="4">
        <f>Inventory[[#This Row],[Daily_Demand]]*Inventory[[#This Row],[Lead_Time_Days]]</f>
        <v>810</v>
      </c>
      <c r="N3716" s="4">
        <f>MAX(0, Inventory[[#This Row],[Demand_Duration_Lead_time]]+Inventory[[#This Row],[Safety_Stock]]-Inventory[[#This Row],[Current_Inventory]])</f>
        <v>976</v>
      </c>
      <c r="O37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16" s="8">
        <f>Inventory[[#This Row],[Current_Inventory]]*Inventory[[#This Row],[Unit_Cost]]</f>
        <v>91484.34</v>
      </c>
      <c r="Q3716" t="str">
        <f>IF(Inventory[[#This Row],[Stockout_Risk_Score]] &gt;= 0.8, "Critical",
   IF(Inventory[[#This Row],[Stockout_Risk_Score]] &gt;= 0.6, "High",
      IF(Inventory[[#This Row],[Stockout_Risk_Score]] &gt;= 0.3, "Medium", "Low")
   )
)</f>
        <v>Low</v>
      </c>
      <c r="R3716">
        <f>Inventory[[#This Row],[Lead_Time_Days]]*0.8</f>
        <v>7.2</v>
      </c>
      <c r="S3716">
        <f>MAX(0,Inventory[[#This Row],[Daily_Demand]]*Inventory[[#This Row],[Adj_Lead_Time]]+Inventory[[#This Row],[Safety_Stock]]-Inventory[[#This Row],[Current_Inventory]])</f>
        <v>814</v>
      </c>
    </row>
    <row r="3717" spans="1:19" x14ac:dyDescent="0.25">
      <c r="A3717">
        <v>3716</v>
      </c>
      <c r="B3717" t="s">
        <v>3738</v>
      </c>
      <c r="C3717" s="4" t="s">
        <v>21</v>
      </c>
      <c r="D3717" t="s">
        <v>18</v>
      </c>
      <c r="E3717" s="4">
        <v>59</v>
      </c>
      <c r="F3717" s="4">
        <v>2</v>
      </c>
      <c r="G3717" s="4">
        <v>80</v>
      </c>
      <c r="H3717" s="4">
        <v>234</v>
      </c>
      <c r="I3717" s="4">
        <v>101</v>
      </c>
      <c r="J3717" s="6">
        <v>615.48</v>
      </c>
      <c r="K3717" s="4">
        <v>0.64500000000000002</v>
      </c>
      <c r="L3717" s="4" t="s">
        <v>27</v>
      </c>
      <c r="M3717" s="4">
        <f>Inventory[[#This Row],[Daily_Demand]]*Inventory[[#This Row],[Lead_Time_Days]]</f>
        <v>118</v>
      </c>
      <c r="N3717" s="4">
        <f>MAX(0, Inventory[[#This Row],[Demand_Duration_Lead_time]]+Inventory[[#This Row],[Safety_Stock]]-Inventory[[#This Row],[Current_Inventory]])</f>
        <v>272</v>
      </c>
      <c r="O37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17" s="8">
        <f>Inventory[[#This Row],[Current_Inventory]]*Inventory[[#This Row],[Unit_Cost]]</f>
        <v>49238.400000000001</v>
      </c>
      <c r="Q3717" t="str">
        <f>IF(Inventory[[#This Row],[Stockout_Risk_Score]] &gt;= 0.8, "Critical",
   IF(Inventory[[#This Row],[Stockout_Risk_Score]] &gt;= 0.6, "High",
      IF(Inventory[[#This Row],[Stockout_Risk_Score]] &gt;= 0.3, "Medium", "Low")
   )
)</f>
        <v>High</v>
      </c>
      <c r="R3717">
        <f>Inventory[[#This Row],[Lead_Time_Days]]*0.8</f>
        <v>1.6</v>
      </c>
      <c r="S3717">
        <f>MAX(0,Inventory[[#This Row],[Daily_Demand]]*Inventory[[#This Row],[Adj_Lead_Time]]+Inventory[[#This Row],[Safety_Stock]]-Inventory[[#This Row],[Current_Inventory]])</f>
        <v>248.39999999999998</v>
      </c>
    </row>
    <row r="3718" spans="1:19" x14ac:dyDescent="0.25">
      <c r="A3718">
        <v>3717</v>
      </c>
      <c r="B3718" t="s">
        <v>3739</v>
      </c>
      <c r="C3718" s="4" t="s">
        <v>13</v>
      </c>
      <c r="D3718" t="s">
        <v>22</v>
      </c>
      <c r="E3718" s="4">
        <v>126</v>
      </c>
      <c r="F3718" s="4">
        <v>10</v>
      </c>
      <c r="G3718" s="4">
        <v>262</v>
      </c>
      <c r="H3718" s="4">
        <v>152</v>
      </c>
      <c r="I3718" s="4">
        <v>230</v>
      </c>
      <c r="J3718" s="6">
        <v>1233.1300000000001</v>
      </c>
      <c r="K3718" s="4">
        <v>0.152</v>
      </c>
      <c r="L3718" s="4" t="s">
        <v>27</v>
      </c>
      <c r="M3718" s="4">
        <f>Inventory[[#This Row],[Daily_Demand]]*Inventory[[#This Row],[Lead_Time_Days]]</f>
        <v>1260</v>
      </c>
      <c r="N3718" s="4">
        <f>MAX(0, Inventory[[#This Row],[Demand_Duration_Lead_time]]+Inventory[[#This Row],[Safety_Stock]]-Inventory[[#This Row],[Current_Inventory]])</f>
        <v>1150</v>
      </c>
      <c r="O37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18" s="8">
        <f>Inventory[[#This Row],[Current_Inventory]]*Inventory[[#This Row],[Unit_Cost]]</f>
        <v>323080.06000000006</v>
      </c>
      <c r="Q3718" t="str">
        <f>IF(Inventory[[#This Row],[Stockout_Risk_Score]] &gt;= 0.8, "Critical",
   IF(Inventory[[#This Row],[Stockout_Risk_Score]] &gt;= 0.6, "High",
      IF(Inventory[[#This Row],[Stockout_Risk_Score]] &gt;= 0.3, "Medium", "Low")
   )
)</f>
        <v>Low</v>
      </c>
      <c r="R3718">
        <f>Inventory[[#This Row],[Lead_Time_Days]]*0.8</f>
        <v>8</v>
      </c>
      <c r="S3718">
        <f>MAX(0,Inventory[[#This Row],[Daily_Demand]]*Inventory[[#This Row],[Adj_Lead_Time]]+Inventory[[#This Row],[Safety_Stock]]-Inventory[[#This Row],[Current_Inventory]])</f>
        <v>898</v>
      </c>
    </row>
    <row r="3719" spans="1:19" x14ac:dyDescent="0.25">
      <c r="A3719">
        <v>3718</v>
      </c>
      <c r="B3719" t="s">
        <v>3740</v>
      </c>
      <c r="C3719" s="4" t="s">
        <v>17</v>
      </c>
      <c r="D3719" t="s">
        <v>18</v>
      </c>
      <c r="E3719" s="4">
        <v>194</v>
      </c>
      <c r="F3719" s="4">
        <v>2</v>
      </c>
      <c r="G3719" s="4">
        <v>288</v>
      </c>
      <c r="H3719" s="4">
        <v>75</v>
      </c>
      <c r="I3719" s="4">
        <v>80</v>
      </c>
      <c r="J3719" s="6">
        <v>1033.46</v>
      </c>
      <c r="K3719" s="4">
        <v>0.65500000000000003</v>
      </c>
      <c r="L3719" s="4" t="s">
        <v>27</v>
      </c>
      <c r="M3719" s="4">
        <f>Inventory[[#This Row],[Daily_Demand]]*Inventory[[#This Row],[Lead_Time_Days]]</f>
        <v>388</v>
      </c>
      <c r="N3719" s="4">
        <f>MAX(0, Inventory[[#This Row],[Demand_Duration_Lead_time]]+Inventory[[#This Row],[Safety_Stock]]-Inventory[[#This Row],[Current_Inventory]])</f>
        <v>175</v>
      </c>
      <c r="O37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19" s="8">
        <f>Inventory[[#This Row],[Current_Inventory]]*Inventory[[#This Row],[Unit_Cost]]</f>
        <v>297636.47999999998</v>
      </c>
      <c r="Q3719" t="str">
        <f>IF(Inventory[[#This Row],[Stockout_Risk_Score]] &gt;= 0.8, "Critical",
   IF(Inventory[[#This Row],[Stockout_Risk_Score]] &gt;= 0.6, "High",
      IF(Inventory[[#This Row],[Stockout_Risk_Score]] &gt;= 0.3, "Medium", "Low")
   )
)</f>
        <v>High</v>
      </c>
      <c r="R3719">
        <f>Inventory[[#This Row],[Lead_Time_Days]]*0.8</f>
        <v>1.6</v>
      </c>
      <c r="S3719">
        <f>MAX(0,Inventory[[#This Row],[Daily_Demand]]*Inventory[[#This Row],[Adj_Lead_Time]]+Inventory[[#This Row],[Safety_Stock]]-Inventory[[#This Row],[Current_Inventory]])</f>
        <v>97.400000000000034</v>
      </c>
    </row>
    <row r="3720" spans="1:19" x14ac:dyDescent="0.25">
      <c r="A3720">
        <v>3719</v>
      </c>
      <c r="B3720" t="s">
        <v>3741</v>
      </c>
      <c r="C3720" s="4" t="s">
        <v>17</v>
      </c>
      <c r="D3720" t="s">
        <v>22</v>
      </c>
      <c r="E3720" s="4">
        <v>112</v>
      </c>
      <c r="F3720" s="4">
        <v>4</v>
      </c>
      <c r="G3720" s="4">
        <v>159</v>
      </c>
      <c r="H3720" s="4">
        <v>37</v>
      </c>
      <c r="I3720" s="4">
        <v>376</v>
      </c>
      <c r="J3720" s="6">
        <v>473.52</v>
      </c>
      <c r="K3720" s="4">
        <v>0.14299999999999999</v>
      </c>
      <c r="L3720" s="4" t="s">
        <v>19</v>
      </c>
      <c r="M3720" s="4">
        <f>Inventory[[#This Row],[Daily_Demand]]*Inventory[[#This Row],[Lead_Time_Days]]</f>
        <v>448</v>
      </c>
      <c r="N3720" s="4">
        <f>MAX(0, Inventory[[#This Row],[Demand_Duration_Lead_time]]+Inventory[[#This Row],[Safety_Stock]]-Inventory[[#This Row],[Current_Inventory]])</f>
        <v>326</v>
      </c>
      <c r="O37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20" s="8">
        <f>Inventory[[#This Row],[Current_Inventory]]*Inventory[[#This Row],[Unit_Cost]]</f>
        <v>75289.679999999993</v>
      </c>
      <c r="Q3720" t="str">
        <f>IF(Inventory[[#This Row],[Stockout_Risk_Score]] &gt;= 0.8, "Critical",
   IF(Inventory[[#This Row],[Stockout_Risk_Score]] &gt;= 0.6, "High",
      IF(Inventory[[#This Row],[Stockout_Risk_Score]] &gt;= 0.3, "Medium", "Low")
   )
)</f>
        <v>Low</v>
      </c>
      <c r="R3720">
        <f>Inventory[[#This Row],[Lead_Time_Days]]*0.8</f>
        <v>3.2</v>
      </c>
      <c r="S3720">
        <f>MAX(0,Inventory[[#This Row],[Daily_Demand]]*Inventory[[#This Row],[Adj_Lead_Time]]+Inventory[[#This Row],[Safety_Stock]]-Inventory[[#This Row],[Current_Inventory]])</f>
        <v>236.40000000000003</v>
      </c>
    </row>
    <row r="3721" spans="1:19" x14ac:dyDescent="0.25">
      <c r="A3721">
        <v>3720</v>
      </c>
      <c r="B3721" t="s">
        <v>3742</v>
      </c>
      <c r="C3721" s="4" t="s">
        <v>41</v>
      </c>
      <c r="D3721" t="s">
        <v>18</v>
      </c>
      <c r="E3721" s="4">
        <v>52</v>
      </c>
      <c r="F3721" s="4">
        <v>9</v>
      </c>
      <c r="G3721" s="4">
        <v>176</v>
      </c>
      <c r="H3721" s="4">
        <v>134</v>
      </c>
      <c r="I3721" s="4">
        <v>295</v>
      </c>
      <c r="J3721" s="6">
        <v>569.79999999999995</v>
      </c>
      <c r="K3721" s="4">
        <v>0.39300000000000002</v>
      </c>
      <c r="L3721" s="4" t="s">
        <v>27</v>
      </c>
      <c r="M3721" s="4">
        <f>Inventory[[#This Row],[Daily_Demand]]*Inventory[[#This Row],[Lead_Time_Days]]</f>
        <v>468</v>
      </c>
      <c r="N3721" s="4">
        <f>MAX(0, Inventory[[#This Row],[Demand_Duration_Lead_time]]+Inventory[[#This Row],[Safety_Stock]]-Inventory[[#This Row],[Current_Inventory]])</f>
        <v>426</v>
      </c>
      <c r="O37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21" s="8">
        <f>Inventory[[#This Row],[Current_Inventory]]*Inventory[[#This Row],[Unit_Cost]]</f>
        <v>100284.79999999999</v>
      </c>
      <c r="Q3721" t="str">
        <f>IF(Inventory[[#This Row],[Stockout_Risk_Score]] &gt;= 0.8, "Critical",
   IF(Inventory[[#This Row],[Stockout_Risk_Score]] &gt;= 0.6, "High",
      IF(Inventory[[#This Row],[Stockout_Risk_Score]] &gt;= 0.3, "Medium", "Low")
   )
)</f>
        <v>Medium</v>
      </c>
      <c r="R3721">
        <f>Inventory[[#This Row],[Lead_Time_Days]]*0.8</f>
        <v>7.2</v>
      </c>
      <c r="S3721">
        <f>MAX(0,Inventory[[#This Row],[Daily_Demand]]*Inventory[[#This Row],[Adj_Lead_Time]]+Inventory[[#This Row],[Safety_Stock]]-Inventory[[#This Row],[Current_Inventory]])</f>
        <v>332.40000000000003</v>
      </c>
    </row>
    <row r="3722" spans="1:19" x14ac:dyDescent="0.25">
      <c r="A3722">
        <v>3721</v>
      </c>
      <c r="B3722" t="s">
        <v>3743</v>
      </c>
      <c r="C3722" s="4" t="s">
        <v>21</v>
      </c>
      <c r="D3722" t="s">
        <v>14</v>
      </c>
      <c r="E3722" s="4">
        <v>136</v>
      </c>
      <c r="F3722" s="4">
        <v>13</v>
      </c>
      <c r="G3722" s="4">
        <v>616</v>
      </c>
      <c r="H3722" s="4">
        <v>221</v>
      </c>
      <c r="I3722" s="4">
        <v>139</v>
      </c>
      <c r="J3722" s="6">
        <v>382.67</v>
      </c>
      <c r="K3722" s="4">
        <v>0.56699999999999995</v>
      </c>
      <c r="L3722" s="4" t="s">
        <v>19</v>
      </c>
      <c r="M3722" s="4">
        <f>Inventory[[#This Row],[Daily_Demand]]*Inventory[[#This Row],[Lead_Time_Days]]</f>
        <v>1768</v>
      </c>
      <c r="N3722" s="4">
        <f>MAX(0, Inventory[[#This Row],[Demand_Duration_Lead_time]]+Inventory[[#This Row],[Safety_Stock]]-Inventory[[#This Row],[Current_Inventory]])</f>
        <v>1373</v>
      </c>
      <c r="O37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22" s="8">
        <f>Inventory[[#This Row],[Current_Inventory]]*Inventory[[#This Row],[Unit_Cost]]</f>
        <v>235724.72</v>
      </c>
      <c r="Q3722" t="str">
        <f>IF(Inventory[[#This Row],[Stockout_Risk_Score]] &gt;= 0.8, "Critical",
   IF(Inventory[[#This Row],[Stockout_Risk_Score]] &gt;= 0.6, "High",
      IF(Inventory[[#This Row],[Stockout_Risk_Score]] &gt;= 0.3, "Medium", "Low")
   )
)</f>
        <v>Medium</v>
      </c>
      <c r="R3722">
        <f>Inventory[[#This Row],[Lead_Time_Days]]*0.8</f>
        <v>10.4</v>
      </c>
      <c r="S3722">
        <f>MAX(0,Inventory[[#This Row],[Daily_Demand]]*Inventory[[#This Row],[Adj_Lead_Time]]+Inventory[[#This Row],[Safety_Stock]]-Inventory[[#This Row],[Current_Inventory]])</f>
        <v>1019.4000000000001</v>
      </c>
    </row>
    <row r="3723" spans="1:19" x14ac:dyDescent="0.25">
      <c r="A3723">
        <v>3722</v>
      </c>
      <c r="B3723" t="s">
        <v>3744</v>
      </c>
      <c r="C3723" s="4" t="s">
        <v>26</v>
      </c>
      <c r="D3723" t="s">
        <v>22</v>
      </c>
      <c r="E3723" s="4">
        <v>169</v>
      </c>
      <c r="F3723" s="4">
        <v>12</v>
      </c>
      <c r="G3723" s="4">
        <v>615</v>
      </c>
      <c r="H3723" s="4">
        <v>89</v>
      </c>
      <c r="I3723" s="4">
        <v>80</v>
      </c>
      <c r="J3723" s="6">
        <v>160.43</v>
      </c>
      <c r="K3723" s="4">
        <v>0.05</v>
      </c>
      <c r="L3723" s="4" t="s">
        <v>19</v>
      </c>
      <c r="M3723" s="4">
        <f>Inventory[[#This Row],[Daily_Demand]]*Inventory[[#This Row],[Lead_Time_Days]]</f>
        <v>2028</v>
      </c>
      <c r="N3723" s="4">
        <f>MAX(0, Inventory[[#This Row],[Demand_Duration_Lead_time]]+Inventory[[#This Row],[Safety_Stock]]-Inventory[[#This Row],[Current_Inventory]])</f>
        <v>1502</v>
      </c>
      <c r="O37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23" s="8">
        <f>Inventory[[#This Row],[Current_Inventory]]*Inventory[[#This Row],[Unit_Cost]]</f>
        <v>98664.45</v>
      </c>
      <c r="Q3723" t="str">
        <f>IF(Inventory[[#This Row],[Stockout_Risk_Score]] &gt;= 0.8, "Critical",
   IF(Inventory[[#This Row],[Stockout_Risk_Score]] &gt;= 0.6, "High",
      IF(Inventory[[#This Row],[Stockout_Risk_Score]] &gt;= 0.3, "Medium", "Low")
   )
)</f>
        <v>Low</v>
      </c>
      <c r="R3723">
        <f>Inventory[[#This Row],[Lead_Time_Days]]*0.8</f>
        <v>9.6000000000000014</v>
      </c>
      <c r="S3723">
        <f>MAX(0,Inventory[[#This Row],[Daily_Demand]]*Inventory[[#This Row],[Adj_Lead_Time]]+Inventory[[#This Row],[Safety_Stock]]-Inventory[[#This Row],[Current_Inventory]])</f>
        <v>1096.4000000000003</v>
      </c>
    </row>
    <row r="3724" spans="1:19" x14ac:dyDescent="0.25">
      <c r="A3724">
        <v>3723</v>
      </c>
      <c r="B3724" t="s">
        <v>3745</v>
      </c>
      <c r="C3724" s="4" t="s">
        <v>26</v>
      </c>
      <c r="D3724" t="s">
        <v>18</v>
      </c>
      <c r="E3724" s="4">
        <v>140</v>
      </c>
      <c r="F3724" s="4">
        <v>2</v>
      </c>
      <c r="G3724" s="4">
        <v>295</v>
      </c>
      <c r="H3724" s="4">
        <v>247</v>
      </c>
      <c r="I3724" s="4">
        <v>151</v>
      </c>
      <c r="J3724" s="6">
        <v>1257.42</v>
      </c>
      <c r="K3724" s="4">
        <v>0.153</v>
      </c>
      <c r="L3724" s="4" t="s">
        <v>19</v>
      </c>
      <c r="M3724" s="4">
        <f>Inventory[[#This Row],[Daily_Demand]]*Inventory[[#This Row],[Lead_Time_Days]]</f>
        <v>280</v>
      </c>
      <c r="N3724" s="4">
        <f>MAX(0, Inventory[[#This Row],[Demand_Duration_Lead_time]]+Inventory[[#This Row],[Safety_Stock]]-Inventory[[#This Row],[Current_Inventory]])</f>
        <v>232</v>
      </c>
      <c r="O37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24" s="8">
        <f>Inventory[[#This Row],[Current_Inventory]]*Inventory[[#This Row],[Unit_Cost]]</f>
        <v>370938.9</v>
      </c>
      <c r="Q3724" t="str">
        <f>IF(Inventory[[#This Row],[Stockout_Risk_Score]] &gt;= 0.8, "Critical",
   IF(Inventory[[#This Row],[Stockout_Risk_Score]] &gt;= 0.6, "High",
      IF(Inventory[[#This Row],[Stockout_Risk_Score]] &gt;= 0.3, "Medium", "Low")
   )
)</f>
        <v>Low</v>
      </c>
      <c r="R3724">
        <f>Inventory[[#This Row],[Lead_Time_Days]]*0.8</f>
        <v>1.6</v>
      </c>
      <c r="S3724">
        <f>MAX(0,Inventory[[#This Row],[Daily_Demand]]*Inventory[[#This Row],[Adj_Lead_Time]]+Inventory[[#This Row],[Safety_Stock]]-Inventory[[#This Row],[Current_Inventory]])</f>
        <v>176</v>
      </c>
    </row>
    <row r="3725" spans="1:19" x14ac:dyDescent="0.25">
      <c r="A3725">
        <v>3724</v>
      </c>
      <c r="B3725" t="s">
        <v>3746</v>
      </c>
      <c r="C3725" s="4" t="s">
        <v>21</v>
      </c>
      <c r="D3725" t="s">
        <v>14</v>
      </c>
      <c r="E3725" s="4">
        <v>133</v>
      </c>
      <c r="F3725" s="4">
        <v>2</v>
      </c>
      <c r="G3725" s="4">
        <v>50</v>
      </c>
      <c r="H3725" s="4">
        <v>141</v>
      </c>
      <c r="I3725" s="4">
        <v>279</v>
      </c>
      <c r="J3725" s="6">
        <v>1361.94</v>
      </c>
      <c r="K3725" s="4">
        <v>0.32</v>
      </c>
      <c r="L3725" s="4" t="s">
        <v>19</v>
      </c>
      <c r="M3725" s="4">
        <f>Inventory[[#This Row],[Daily_Demand]]*Inventory[[#This Row],[Lead_Time_Days]]</f>
        <v>266</v>
      </c>
      <c r="N3725" s="4">
        <f>MAX(0, Inventory[[#This Row],[Demand_Duration_Lead_time]]+Inventory[[#This Row],[Safety_Stock]]-Inventory[[#This Row],[Current_Inventory]])</f>
        <v>357</v>
      </c>
      <c r="O37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25" s="8">
        <f>Inventory[[#This Row],[Current_Inventory]]*Inventory[[#This Row],[Unit_Cost]]</f>
        <v>68097</v>
      </c>
      <c r="Q3725" t="str">
        <f>IF(Inventory[[#This Row],[Stockout_Risk_Score]] &gt;= 0.8, "Critical",
   IF(Inventory[[#This Row],[Stockout_Risk_Score]] &gt;= 0.6, "High",
      IF(Inventory[[#This Row],[Stockout_Risk_Score]] &gt;= 0.3, "Medium", "Low")
   )
)</f>
        <v>Medium</v>
      </c>
      <c r="R3725">
        <f>Inventory[[#This Row],[Lead_Time_Days]]*0.8</f>
        <v>1.6</v>
      </c>
      <c r="S3725">
        <f>MAX(0,Inventory[[#This Row],[Daily_Demand]]*Inventory[[#This Row],[Adj_Lead_Time]]+Inventory[[#This Row],[Safety_Stock]]-Inventory[[#This Row],[Current_Inventory]])</f>
        <v>303.8</v>
      </c>
    </row>
    <row r="3726" spans="1:19" x14ac:dyDescent="0.25">
      <c r="A3726">
        <v>3725</v>
      </c>
      <c r="B3726" t="s">
        <v>3747</v>
      </c>
      <c r="C3726" s="4" t="s">
        <v>26</v>
      </c>
      <c r="D3726" t="s">
        <v>14</v>
      </c>
      <c r="E3726" s="4">
        <v>51</v>
      </c>
      <c r="F3726" s="4">
        <v>7</v>
      </c>
      <c r="G3726" s="4">
        <v>27</v>
      </c>
      <c r="H3726" s="4">
        <v>128</v>
      </c>
      <c r="I3726" s="4">
        <v>146</v>
      </c>
      <c r="J3726" s="6">
        <v>373.7</v>
      </c>
      <c r="K3726" s="4">
        <v>0.46200000000000002</v>
      </c>
      <c r="L3726" s="4" t="s">
        <v>19</v>
      </c>
      <c r="M3726" s="4">
        <f>Inventory[[#This Row],[Daily_Demand]]*Inventory[[#This Row],[Lead_Time_Days]]</f>
        <v>357</v>
      </c>
      <c r="N3726" s="4">
        <f>MAX(0, Inventory[[#This Row],[Demand_Duration_Lead_time]]+Inventory[[#This Row],[Safety_Stock]]-Inventory[[#This Row],[Current_Inventory]])</f>
        <v>458</v>
      </c>
      <c r="O37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26" s="8">
        <f>Inventory[[#This Row],[Current_Inventory]]*Inventory[[#This Row],[Unit_Cost]]</f>
        <v>10089.9</v>
      </c>
      <c r="Q3726" t="str">
        <f>IF(Inventory[[#This Row],[Stockout_Risk_Score]] &gt;= 0.8, "Critical",
   IF(Inventory[[#This Row],[Stockout_Risk_Score]] &gt;= 0.6, "High",
      IF(Inventory[[#This Row],[Stockout_Risk_Score]] &gt;= 0.3, "Medium", "Low")
   )
)</f>
        <v>Medium</v>
      </c>
      <c r="R3726">
        <f>Inventory[[#This Row],[Lead_Time_Days]]*0.8</f>
        <v>5.6000000000000005</v>
      </c>
      <c r="S3726">
        <f>MAX(0,Inventory[[#This Row],[Daily_Demand]]*Inventory[[#This Row],[Adj_Lead_Time]]+Inventory[[#This Row],[Safety_Stock]]-Inventory[[#This Row],[Current_Inventory]])</f>
        <v>386.6</v>
      </c>
    </row>
    <row r="3727" spans="1:19" x14ac:dyDescent="0.25">
      <c r="A3727">
        <v>3726</v>
      </c>
      <c r="B3727" t="s">
        <v>3748</v>
      </c>
      <c r="C3727" s="4" t="s">
        <v>41</v>
      </c>
      <c r="D3727" t="s">
        <v>14</v>
      </c>
      <c r="E3727" s="4">
        <v>9</v>
      </c>
      <c r="F3727" s="4">
        <v>6</v>
      </c>
      <c r="G3727" s="4">
        <v>734</v>
      </c>
      <c r="H3727" s="4">
        <v>55</v>
      </c>
      <c r="I3727" s="4">
        <v>116</v>
      </c>
      <c r="J3727" s="6">
        <v>1250.02</v>
      </c>
      <c r="K3727" s="4">
        <v>0.85799999999999998</v>
      </c>
      <c r="L3727" s="4" t="s">
        <v>15</v>
      </c>
      <c r="M3727" s="4">
        <f>Inventory[[#This Row],[Daily_Demand]]*Inventory[[#This Row],[Lead_Time_Days]]</f>
        <v>54</v>
      </c>
      <c r="N3727" s="4">
        <f>MAX(0, Inventory[[#This Row],[Demand_Duration_Lead_time]]+Inventory[[#This Row],[Safety_Stock]]-Inventory[[#This Row],[Current_Inventory]])</f>
        <v>0</v>
      </c>
      <c r="O37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727" s="8">
        <f>Inventory[[#This Row],[Current_Inventory]]*Inventory[[#This Row],[Unit_Cost]]</f>
        <v>917514.67999999993</v>
      </c>
      <c r="Q3727" t="str">
        <f>IF(Inventory[[#This Row],[Stockout_Risk_Score]] &gt;= 0.8, "Critical",
   IF(Inventory[[#This Row],[Stockout_Risk_Score]] &gt;= 0.6, "High",
      IF(Inventory[[#This Row],[Stockout_Risk_Score]] &gt;= 0.3, "Medium", "Low")
   )
)</f>
        <v>Critical</v>
      </c>
      <c r="R3727">
        <f>Inventory[[#This Row],[Lead_Time_Days]]*0.8</f>
        <v>4.8000000000000007</v>
      </c>
      <c r="S3727">
        <f>MAX(0,Inventory[[#This Row],[Daily_Demand]]*Inventory[[#This Row],[Adj_Lead_Time]]+Inventory[[#This Row],[Safety_Stock]]-Inventory[[#This Row],[Current_Inventory]])</f>
        <v>0</v>
      </c>
    </row>
    <row r="3728" spans="1:19" x14ac:dyDescent="0.25">
      <c r="A3728">
        <v>3727</v>
      </c>
      <c r="B3728" t="s">
        <v>3749</v>
      </c>
      <c r="C3728" s="4" t="s">
        <v>41</v>
      </c>
      <c r="D3728" t="s">
        <v>22</v>
      </c>
      <c r="E3728" s="4">
        <v>182</v>
      </c>
      <c r="F3728" s="4">
        <v>12</v>
      </c>
      <c r="G3728" s="4">
        <v>52</v>
      </c>
      <c r="H3728" s="4">
        <v>93</v>
      </c>
      <c r="I3728" s="4">
        <v>241</v>
      </c>
      <c r="J3728" s="6">
        <v>1965.07</v>
      </c>
      <c r="K3728" s="4">
        <v>0.187</v>
      </c>
      <c r="L3728" s="4" t="s">
        <v>19</v>
      </c>
      <c r="M3728" s="4">
        <f>Inventory[[#This Row],[Daily_Demand]]*Inventory[[#This Row],[Lead_Time_Days]]</f>
        <v>2184</v>
      </c>
      <c r="N3728" s="4">
        <f>MAX(0, Inventory[[#This Row],[Demand_Duration_Lead_time]]+Inventory[[#This Row],[Safety_Stock]]-Inventory[[#This Row],[Current_Inventory]])</f>
        <v>2225</v>
      </c>
      <c r="O37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28" s="8">
        <f>Inventory[[#This Row],[Current_Inventory]]*Inventory[[#This Row],[Unit_Cost]]</f>
        <v>102183.64</v>
      </c>
      <c r="Q3728" t="str">
        <f>IF(Inventory[[#This Row],[Stockout_Risk_Score]] &gt;= 0.8, "Critical",
   IF(Inventory[[#This Row],[Stockout_Risk_Score]] &gt;= 0.6, "High",
      IF(Inventory[[#This Row],[Stockout_Risk_Score]] &gt;= 0.3, "Medium", "Low")
   )
)</f>
        <v>Low</v>
      </c>
      <c r="R3728">
        <f>Inventory[[#This Row],[Lead_Time_Days]]*0.8</f>
        <v>9.6000000000000014</v>
      </c>
      <c r="S3728">
        <f>MAX(0,Inventory[[#This Row],[Daily_Demand]]*Inventory[[#This Row],[Adj_Lead_Time]]+Inventory[[#This Row],[Safety_Stock]]-Inventory[[#This Row],[Current_Inventory]])</f>
        <v>1788.2000000000003</v>
      </c>
    </row>
    <row r="3729" spans="1:19" x14ac:dyDescent="0.25">
      <c r="A3729">
        <v>3728</v>
      </c>
      <c r="B3729" t="s">
        <v>3750</v>
      </c>
      <c r="C3729" s="4" t="s">
        <v>21</v>
      </c>
      <c r="D3729" t="s">
        <v>22</v>
      </c>
      <c r="E3729" s="4">
        <v>28</v>
      </c>
      <c r="F3729" s="4">
        <v>7</v>
      </c>
      <c r="G3729" s="4">
        <v>674</v>
      </c>
      <c r="H3729" s="4">
        <v>291</v>
      </c>
      <c r="I3729" s="4">
        <v>260</v>
      </c>
      <c r="J3729" s="6">
        <v>195.08</v>
      </c>
      <c r="K3729" s="4">
        <v>0.34699999999999998</v>
      </c>
      <c r="L3729" s="4" t="s">
        <v>27</v>
      </c>
      <c r="M3729" s="4">
        <f>Inventory[[#This Row],[Daily_Demand]]*Inventory[[#This Row],[Lead_Time_Days]]</f>
        <v>196</v>
      </c>
      <c r="N3729" s="4">
        <f>MAX(0, Inventory[[#This Row],[Demand_Duration_Lead_time]]+Inventory[[#This Row],[Safety_Stock]]-Inventory[[#This Row],[Current_Inventory]])</f>
        <v>0</v>
      </c>
      <c r="O37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29" s="8">
        <f>Inventory[[#This Row],[Current_Inventory]]*Inventory[[#This Row],[Unit_Cost]]</f>
        <v>131483.92000000001</v>
      </c>
      <c r="Q3729" t="str">
        <f>IF(Inventory[[#This Row],[Stockout_Risk_Score]] &gt;= 0.8, "Critical",
   IF(Inventory[[#This Row],[Stockout_Risk_Score]] &gt;= 0.6, "High",
      IF(Inventory[[#This Row],[Stockout_Risk_Score]] &gt;= 0.3, "Medium", "Low")
   )
)</f>
        <v>Medium</v>
      </c>
      <c r="R3729">
        <f>Inventory[[#This Row],[Lead_Time_Days]]*0.8</f>
        <v>5.6000000000000005</v>
      </c>
      <c r="S3729">
        <f>MAX(0,Inventory[[#This Row],[Daily_Demand]]*Inventory[[#This Row],[Adj_Lead_Time]]+Inventory[[#This Row],[Safety_Stock]]-Inventory[[#This Row],[Current_Inventory]])</f>
        <v>0</v>
      </c>
    </row>
    <row r="3730" spans="1:19" x14ac:dyDescent="0.25">
      <c r="A3730">
        <v>3729</v>
      </c>
      <c r="B3730" t="s">
        <v>3751</v>
      </c>
      <c r="C3730" s="4" t="s">
        <v>26</v>
      </c>
      <c r="D3730" t="s">
        <v>18</v>
      </c>
      <c r="E3730" s="4">
        <v>179</v>
      </c>
      <c r="F3730" s="4">
        <v>4</v>
      </c>
      <c r="G3730" s="4">
        <v>471</v>
      </c>
      <c r="H3730" s="4">
        <v>22</v>
      </c>
      <c r="I3730" s="4">
        <v>186</v>
      </c>
      <c r="J3730" s="6">
        <v>1006.22</v>
      </c>
      <c r="K3730" s="4">
        <v>0.47599999999999998</v>
      </c>
      <c r="L3730" s="4" t="s">
        <v>19</v>
      </c>
      <c r="M3730" s="4">
        <f>Inventory[[#This Row],[Daily_Demand]]*Inventory[[#This Row],[Lead_Time_Days]]</f>
        <v>716</v>
      </c>
      <c r="N3730" s="4">
        <f>MAX(0, Inventory[[#This Row],[Demand_Duration_Lead_time]]+Inventory[[#This Row],[Safety_Stock]]-Inventory[[#This Row],[Current_Inventory]])</f>
        <v>267</v>
      </c>
      <c r="O37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30" s="8">
        <f>Inventory[[#This Row],[Current_Inventory]]*Inventory[[#This Row],[Unit_Cost]]</f>
        <v>473929.62</v>
      </c>
      <c r="Q3730" t="str">
        <f>IF(Inventory[[#This Row],[Stockout_Risk_Score]] &gt;= 0.8, "Critical",
   IF(Inventory[[#This Row],[Stockout_Risk_Score]] &gt;= 0.6, "High",
      IF(Inventory[[#This Row],[Stockout_Risk_Score]] &gt;= 0.3, "Medium", "Low")
   )
)</f>
        <v>Medium</v>
      </c>
      <c r="R3730">
        <f>Inventory[[#This Row],[Lead_Time_Days]]*0.8</f>
        <v>3.2</v>
      </c>
      <c r="S3730">
        <f>MAX(0,Inventory[[#This Row],[Daily_Demand]]*Inventory[[#This Row],[Adj_Lead_Time]]+Inventory[[#This Row],[Safety_Stock]]-Inventory[[#This Row],[Current_Inventory]])</f>
        <v>123.80000000000007</v>
      </c>
    </row>
    <row r="3731" spans="1:19" x14ac:dyDescent="0.25">
      <c r="A3731">
        <v>3730</v>
      </c>
      <c r="B3731" t="s">
        <v>3752</v>
      </c>
      <c r="C3731" s="4" t="s">
        <v>41</v>
      </c>
      <c r="D3731" t="s">
        <v>14</v>
      </c>
      <c r="E3731" s="4">
        <v>22</v>
      </c>
      <c r="F3731" s="4">
        <v>11</v>
      </c>
      <c r="G3731" s="4">
        <v>468</v>
      </c>
      <c r="H3731" s="4">
        <v>134</v>
      </c>
      <c r="I3731" s="4">
        <v>388</v>
      </c>
      <c r="J3731" s="6">
        <v>1479.42</v>
      </c>
      <c r="K3731" s="4">
        <v>0.29599999999999999</v>
      </c>
      <c r="L3731" s="4" t="s">
        <v>27</v>
      </c>
      <c r="M3731" s="4">
        <f>Inventory[[#This Row],[Daily_Demand]]*Inventory[[#This Row],[Lead_Time_Days]]</f>
        <v>242</v>
      </c>
      <c r="N3731" s="4">
        <f>MAX(0, Inventory[[#This Row],[Demand_Duration_Lead_time]]+Inventory[[#This Row],[Safety_Stock]]-Inventory[[#This Row],[Current_Inventory]])</f>
        <v>0</v>
      </c>
      <c r="O37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31" s="8">
        <f>Inventory[[#This Row],[Current_Inventory]]*Inventory[[#This Row],[Unit_Cost]]</f>
        <v>692368.56</v>
      </c>
      <c r="Q3731" t="str">
        <f>IF(Inventory[[#This Row],[Stockout_Risk_Score]] &gt;= 0.8, "Critical",
   IF(Inventory[[#This Row],[Stockout_Risk_Score]] &gt;= 0.6, "High",
      IF(Inventory[[#This Row],[Stockout_Risk_Score]] &gt;= 0.3, "Medium", "Low")
   )
)</f>
        <v>Low</v>
      </c>
      <c r="R3731">
        <f>Inventory[[#This Row],[Lead_Time_Days]]*0.8</f>
        <v>8.8000000000000007</v>
      </c>
      <c r="S3731">
        <f>MAX(0,Inventory[[#This Row],[Daily_Demand]]*Inventory[[#This Row],[Adj_Lead_Time]]+Inventory[[#This Row],[Safety_Stock]]-Inventory[[#This Row],[Current_Inventory]])</f>
        <v>0</v>
      </c>
    </row>
    <row r="3732" spans="1:19" x14ac:dyDescent="0.25">
      <c r="A3732">
        <v>3731</v>
      </c>
      <c r="B3732" t="s">
        <v>3753</v>
      </c>
      <c r="C3732" s="4" t="s">
        <v>41</v>
      </c>
      <c r="D3732" t="s">
        <v>18</v>
      </c>
      <c r="E3732" s="4">
        <v>88</v>
      </c>
      <c r="F3732" s="4">
        <v>13</v>
      </c>
      <c r="G3732" s="4">
        <v>56</v>
      </c>
      <c r="H3732" s="4">
        <v>181</v>
      </c>
      <c r="I3732" s="4">
        <v>233</v>
      </c>
      <c r="J3732" s="6">
        <v>139.72</v>
      </c>
      <c r="K3732" s="4">
        <v>0.626</v>
      </c>
      <c r="L3732" s="4" t="s">
        <v>19</v>
      </c>
      <c r="M3732" s="4">
        <f>Inventory[[#This Row],[Daily_Demand]]*Inventory[[#This Row],[Lead_Time_Days]]</f>
        <v>1144</v>
      </c>
      <c r="N3732" s="4">
        <f>MAX(0, Inventory[[#This Row],[Demand_Duration_Lead_time]]+Inventory[[#This Row],[Safety_Stock]]-Inventory[[#This Row],[Current_Inventory]])</f>
        <v>1269</v>
      </c>
      <c r="O37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32" s="8">
        <f>Inventory[[#This Row],[Current_Inventory]]*Inventory[[#This Row],[Unit_Cost]]</f>
        <v>7824.32</v>
      </c>
      <c r="Q3732" t="str">
        <f>IF(Inventory[[#This Row],[Stockout_Risk_Score]] &gt;= 0.8, "Critical",
   IF(Inventory[[#This Row],[Stockout_Risk_Score]] &gt;= 0.6, "High",
      IF(Inventory[[#This Row],[Stockout_Risk_Score]] &gt;= 0.3, "Medium", "Low")
   )
)</f>
        <v>High</v>
      </c>
      <c r="R3732">
        <f>Inventory[[#This Row],[Lead_Time_Days]]*0.8</f>
        <v>10.4</v>
      </c>
      <c r="S3732">
        <f>MAX(0,Inventory[[#This Row],[Daily_Demand]]*Inventory[[#This Row],[Adj_Lead_Time]]+Inventory[[#This Row],[Safety_Stock]]-Inventory[[#This Row],[Current_Inventory]])</f>
        <v>1040.2</v>
      </c>
    </row>
    <row r="3733" spans="1:19" x14ac:dyDescent="0.25">
      <c r="A3733">
        <v>3732</v>
      </c>
      <c r="B3733" t="s">
        <v>3754</v>
      </c>
      <c r="C3733" s="4" t="s">
        <v>13</v>
      </c>
      <c r="D3733" t="s">
        <v>18</v>
      </c>
      <c r="E3733" s="4">
        <v>160</v>
      </c>
      <c r="F3733" s="4">
        <v>11</v>
      </c>
      <c r="G3733" s="4">
        <v>678</v>
      </c>
      <c r="H3733" s="4">
        <v>243</v>
      </c>
      <c r="I3733" s="4">
        <v>105</v>
      </c>
      <c r="J3733" s="6">
        <v>1567.63</v>
      </c>
      <c r="K3733" s="4">
        <v>0.25700000000000001</v>
      </c>
      <c r="L3733" s="4" t="s">
        <v>27</v>
      </c>
      <c r="M3733" s="4">
        <f>Inventory[[#This Row],[Daily_Demand]]*Inventory[[#This Row],[Lead_Time_Days]]</f>
        <v>1760</v>
      </c>
      <c r="N3733" s="4">
        <f>MAX(0, Inventory[[#This Row],[Demand_Duration_Lead_time]]+Inventory[[#This Row],[Safety_Stock]]-Inventory[[#This Row],[Current_Inventory]])</f>
        <v>1325</v>
      </c>
      <c r="O37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33" s="8">
        <f>Inventory[[#This Row],[Current_Inventory]]*Inventory[[#This Row],[Unit_Cost]]</f>
        <v>1062853.1400000001</v>
      </c>
      <c r="Q3733" t="str">
        <f>IF(Inventory[[#This Row],[Stockout_Risk_Score]] &gt;= 0.8, "Critical",
   IF(Inventory[[#This Row],[Stockout_Risk_Score]] &gt;= 0.6, "High",
      IF(Inventory[[#This Row],[Stockout_Risk_Score]] &gt;= 0.3, "Medium", "Low")
   )
)</f>
        <v>Low</v>
      </c>
      <c r="R3733">
        <f>Inventory[[#This Row],[Lead_Time_Days]]*0.8</f>
        <v>8.8000000000000007</v>
      </c>
      <c r="S3733">
        <f>MAX(0,Inventory[[#This Row],[Daily_Demand]]*Inventory[[#This Row],[Adj_Lead_Time]]+Inventory[[#This Row],[Safety_Stock]]-Inventory[[#This Row],[Current_Inventory]])</f>
        <v>973</v>
      </c>
    </row>
    <row r="3734" spans="1:19" x14ac:dyDescent="0.25">
      <c r="A3734">
        <v>3733</v>
      </c>
      <c r="B3734" t="s">
        <v>3755</v>
      </c>
      <c r="C3734" s="4" t="s">
        <v>13</v>
      </c>
      <c r="D3734" t="s">
        <v>14</v>
      </c>
      <c r="E3734" s="4">
        <v>9</v>
      </c>
      <c r="F3734" s="4">
        <v>7</v>
      </c>
      <c r="G3734" s="4">
        <v>759</v>
      </c>
      <c r="H3734" s="4">
        <v>190</v>
      </c>
      <c r="I3734" s="4">
        <v>299</v>
      </c>
      <c r="J3734" s="6">
        <v>1960.05</v>
      </c>
      <c r="K3734" s="4">
        <v>0.77200000000000002</v>
      </c>
      <c r="L3734" s="4" t="s">
        <v>19</v>
      </c>
      <c r="M3734" s="4">
        <f>Inventory[[#This Row],[Daily_Demand]]*Inventory[[#This Row],[Lead_Time_Days]]</f>
        <v>63</v>
      </c>
      <c r="N3734" s="4">
        <f>MAX(0, Inventory[[#This Row],[Demand_Duration_Lead_time]]+Inventory[[#This Row],[Safety_Stock]]-Inventory[[#This Row],[Current_Inventory]])</f>
        <v>0</v>
      </c>
      <c r="O37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734" s="8">
        <f>Inventory[[#This Row],[Current_Inventory]]*Inventory[[#This Row],[Unit_Cost]]</f>
        <v>1487677.95</v>
      </c>
      <c r="Q3734" t="str">
        <f>IF(Inventory[[#This Row],[Stockout_Risk_Score]] &gt;= 0.8, "Critical",
   IF(Inventory[[#This Row],[Stockout_Risk_Score]] &gt;= 0.6, "High",
      IF(Inventory[[#This Row],[Stockout_Risk_Score]] &gt;= 0.3, "Medium", "Low")
   )
)</f>
        <v>High</v>
      </c>
      <c r="R3734">
        <f>Inventory[[#This Row],[Lead_Time_Days]]*0.8</f>
        <v>5.6000000000000005</v>
      </c>
      <c r="S3734">
        <f>MAX(0,Inventory[[#This Row],[Daily_Demand]]*Inventory[[#This Row],[Adj_Lead_Time]]+Inventory[[#This Row],[Safety_Stock]]-Inventory[[#This Row],[Current_Inventory]])</f>
        <v>0</v>
      </c>
    </row>
    <row r="3735" spans="1:19" x14ac:dyDescent="0.25">
      <c r="A3735">
        <v>3734</v>
      </c>
      <c r="B3735" t="s">
        <v>3756</v>
      </c>
      <c r="C3735" s="4" t="s">
        <v>41</v>
      </c>
      <c r="D3735" t="s">
        <v>18</v>
      </c>
      <c r="E3735" s="4">
        <v>34</v>
      </c>
      <c r="F3735" s="4">
        <v>3</v>
      </c>
      <c r="G3735" s="4">
        <v>53</v>
      </c>
      <c r="H3735" s="4">
        <v>60</v>
      </c>
      <c r="I3735" s="4">
        <v>331</v>
      </c>
      <c r="J3735" s="6">
        <v>222.55</v>
      </c>
      <c r="K3735" s="4">
        <v>0.505</v>
      </c>
      <c r="L3735" s="4" t="s">
        <v>15</v>
      </c>
      <c r="M3735" s="4">
        <f>Inventory[[#This Row],[Daily_Demand]]*Inventory[[#This Row],[Lead_Time_Days]]</f>
        <v>102</v>
      </c>
      <c r="N3735" s="4">
        <f>MAX(0, Inventory[[#This Row],[Demand_Duration_Lead_time]]+Inventory[[#This Row],[Safety_Stock]]-Inventory[[#This Row],[Current_Inventory]])</f>
        <v>109</v>
      </c>
      <c r="O37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35" s="8">
        <f>Inventory[[#This Row],[Current_Inventory]]*Inventory[[#This Row],[Unit_Cost]]</f>
        <v>11795.150000000001</v>
      </c>
      <c r="Q3735" t="str">
        <f>IF(Inventory[[#This Row],[Stockout_Risk_Score]] &gt;= 0.8, "Critical",
   IF(Inventory[[#This Row],[Stockout_Risk_Score]] &gt;= 0.6, "High",
      IF(Inventory[[#This Row],[Stockout_Risk_Score]] &gt;= 0.3, "Medium", "Low")
   )
)</f>
        <v>Medium</v>
      </c>
      <c r="R3735">
        <f>Inventory[[#This Row],[Lead_Time_Days]]*0.8</f>
        <v>2.4000000000000004</v>
      </c>
      <c r="S3735">
        <f>MAX(0,Inventory[[#This Row],[Daily_Demand]]*Inventory[[#This Row],[Adj_Lead_Time]]+Inventory[[#This Row],[Safety_Stock]]-Inventory[[#This Row],[Current_Inventory]])</f>
        <v>88.600000000000023</v>
      </c>
    </row>
    <row r="3736" spans="1:19" x14ac:dyDescent="0.25">
      <c r="A3736">
        <v>3735</v>
      </c>
      <c r="B3736" t="s">
        <v>3757</v>
      </c>
      <c r="C3736" s="4" t="s">
        <v>21</v>
      </c>
      <c r="D3736" t="s">
        <v>22</v>
      </c>
      <c r="E3736" s="4">
        <v>5</v>
      </c>
      <c r="F3736" s="4">
        <v>9</v>
      </c>
      <c r="G3736" s="4">
        <v>474</v>
      </c>
      <c r="H3736" s="4">
        <v>278</v>
      </c>
      <c r="I3736" s="4">
        <v>109</v>
      </c>
      <c r="J3736" s="6">
        <v>1653.35</v>
      </c>
      <c r="K3736" s="4">
        <v>8.5999999999999993E-2</v>
      </c>
      <c r="L3736" s="4" t="s">
        <v>27</v>
      </c>
      <c r="M3736" s="4">
        <f>Inventory[[#This Row],[Daily_Demand]]*Inventory[[#This Row],[Lead_Time_Days]]</f>
        <v>45</v>
      </c>
      <c r="N3736" s="4">
        <f>MAX(0, Inventory[[#This Row],[Demand_Duration_Lead_time]]+Inventory[[#This Row],[Safety_Stock]]-Inventory[[#This Row],[Current_Inventory]])</f>
        <v>0</v>
      </c>
      <c r="O37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36" s="8">
        <f>Inventory[[#This Row],[Current_Inventory]]*Inventory[[#This Row],[Unit_Cost]]</f>
        <v>783687.89999999991</v>
      </c>
      <c r="Q3736" t="str">
        <f>IF(Inventory[[#This Row],[Stockout_Risk_Score]] &gt;= 0.8, "Critical",
   IF(Inventory[[#This Row],[Stockout_Risk_Score]] &gt;= 0.6, "High",
      IF(Inventory[[#This Row],[Stockout_Risk_Score]] &gt;= 0.3, "Medium", "Low")
   )
)</f>
        <v>Low</v>
      </c>
      <c r="R3736">
        <f>Inventory[[#This Row],[Lead_Time_Days]]*0.8</f>
        <v>7.2</v>
      </c>
      <c r="S3736">
        <f>MAX(0,Inventory[[#This Row],[Daily_Demand]]*Inventory[[#This Row],[Adj_Lead_Time]]+Inventory[[#This Row],[Safety_Stock]]-Inventory[[#This Row],[Current_Inventory]])</f>
        <v>0</v>
      </c>
    </row>
    <row r="3737" spans="1:19" x14ac:dyDescent="0.25">
      <c r="A3737">
        <v>3736</v>
      </c>
      <c r="B3737" t="s">
        <v>3758</v>
      </c>
      <c r="C3737" s="4" t="s">
        <v>17</v>
      </c>
      <c r="D3737" t="s">
        <v>18</v>
      </c>
      <c r="E3737" s="4">
        <v>90</v>
      </c>
      <c r="F3737" s="4">
        <v>13</v>
      </c>
      <c r="G3737" s="4">
        <v>463</v>
      </c>
      <c r="H3737" s="4">
        <v>178</v>
      </c>
      <c r="I3737" s="4">
        <v>177</v>
      </c>
      <c r="J3737" s="6">
        <v>788.23</v>
      </c>
      <c r="K3737" s="4">
        <v>0.627</v>
      </c>
      <c r="L3737" s="4" t="s">
        <v>27</v>
      </c>
      <c r="M3737" s="4">
        <f>Inventory[[#This Row],[Daily_Demand]]*Inventory[[#This Row],[Lead_Time_Days]]</f>
        <v>1170</v>
      </c>
      <c r="N3737" s="4">
        <f>MAX(0, Inventory[[#This Row],[Demand_Duration_Lead_time]]+Inventory[[#This Row],[Safety_Stock]]-Inventory[[#This Row],[Current_Inventory]])</f>
        <v>885</v>
      </c>
      <c r="O37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37" s="8">
        <f>Inventory[[#This Row],[Current_Inventory]]*Inventory[[#This Row],[Unit_Cost]]</f>
        <v>364950.49</v>
      </c>
      <c r="Q3737" t="str">
        <f>IF(Inventory[[#This Row],[Stockout_Risk_Score]] &gt;= 0.8, "Critical",
   IF(Inventory[[#This Row],[Stockout_Risk_Score]] &gt;= 0.6, "High",
      IF(Inventory[[#This Row],[Stockout_Risk_Score]] &gt;= 0.3, "Medium", "Low")
   )
)</f>
        <v>High</v>
      </c>
      <c r="R3737">
        <f>Inventory[[#This Row],[Lead_Time_Days]]*0.8</f>
        <v>10.4</v>
      </c>
      <c r="S3737">
        <f>MAX(0,Inventory[[#This Row],[Daily_Demand]]*Inventory[[#This Row],[Adj_Lead_Time]]+Inventory[[#This Row],[Safety_Stock]]-Inventory[[#This Row],[Current_Inventory]])</f>
        <v>651</v>
      </c>
    </row>
    <row r="3738" spans="1:19" x14ac:dyDescent="0.25">
      <c r="A3738">
        <v>3737</v>
      </c>
      <c r="B3738" t="s">
        <v>3759</v>
      </c>
      <c r="C3738" s="4" t="s">
        <v>17</v>
      </c>
      <c r="D3738" t="s">
        <v>14</v>
      </c>
      <c r="E3738" s="4">
        <v>86</v>
      </c>
      <c r="F3738" s="4">
        <v>7</v>
      </c>
      <c r="G3738" s="4">
        <v>256</v>
      </c>
      <c r="H3738" s="4">
        <v>297</v>
      </c>
      <c r="I3738" s="4">
        <v>254</v>
      </c>
      <c r="J3738" s="6">
        <v>331.03</v>
      </c>
      <c r="K3738" s="4">
        <v>0.56899999999999995</v>
      </c>
      <c r="L3738" s="4" t="s">
        <v>19</v>
      </c>
      <c r="M3738" s="4">
        <f>Inventory[[#This Row],[Daily_Demand]]*Inventory[[#This Row],[Lead_Time_Days]]</f>
        <v>602</v>
      </c>
      <c r="N3738" s="4">
        <f>MAX(0, Inventory[[#This Row],[Demand_Duration_Lead_time]]+Inventory[[#This Row],[Safety_Stock]]-Inventory[[#This Row],[Current_Inventory]])</f>
        <v>643</v>
      </c>
      <c r="O37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38" s="8">
        <f>Inventory[[#This Row],[Current_Inventory]]*Inventory[[#This Row],[Unit_Cost]]</f>
        <v>84743.679999999993</v>
      </c>
      <c r="Q3738" t="str">
        <f>IF(Inventory[[#This Row],[Stockout_Risk_Score]] &gt;= 0.8, "Critical",
   IF(Inventory[[#This Row],[Stockout_Risk_Score]] &gt;= 0.6, "High",
      IF(Inventory[[#This Row],[Stockout_Risk_Score]] &gt;= 0.3, "Medium", "Low")
   )
)</f>
        <v>Medium</v>
      </c>
      <c r="R3738">
        <f>Inventory[[#This Row],[Lead_Time_Days]]*0.8</f>
        <v>5.6000000000000005</v>
      </c>
      <c r="S3738">
        <f>MAX(0,Inventory[[#This Row],[Daily_Demand]]*Inventory[[#This Row],[Adj_Lead_Time]]+Inventory[[#This Row],[Safety_Stock]]-Inventory[[#This Row],[Current_Inventory]])</f>
        <v>522.6</v>
      </c>
    </row>
    <row r="3739" spans="1:19" x14ac:dyDescent="0.25">
      <c r="A3739">
        <v>3738</v>
      </c>
      <c r="B3739" t="s">
        <v>3760</v>
      </c>
      <c r="C3739" s="4" t="s">
        <v>41</v>
      </c>
      <c r="D3739" t="s">
        <v>22</v>
      </c>
      <c r="E3739" s="4">
        <v>178</v>
      </c>
      <c r="F3739" s="4">
        <v>14</v>
      </c>
      <c r="G3739" s="4">
        <v>231</v>
      </c>
      <c r="H3739" s="4">
        <v>283</v>
      </c>
      <c r="I3739" s="4">
        <v>263</v>
      </c>
      <c r="J3739" s="6">
        <v>1011.73</v>
      </c>
      <c r="K3739" s="4">
        <v>0.33900000000000002</v>
      </c>
      <c r="L3739" s="4" t="s">
        <v>27</v>
      </c>
      <c r="M3739" s="4">
        <f>Inventory[[#This Row],[Daily_Demand]]*Inventory[[#This Row],[Lead_Time_Days]]</f>
        <v>2492</v>
      </c>
      <c r="N3739" s="4">
        <f>MAX(0, Inventory[[#This Row],[Demand_Duration_Lead_time]]+Inventory[[#This Row],[Safety_Stock]]-Inventory[[#This Row],[Current_Inventory]])</f>
        <v>2544</v>
      </c>
      <c r="O37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39" s="8">
        <f>Inventory[[#This Row],[Current_Inventory]]*Inventory[[#This Row],[Unit_Cost]]</f>
        <v>233709.63</v>
      </c>
      <c r="Q3739" t="str">
        <f>IF(Inventory[[#This Row],[Stockout_Risk_Score]] &gt;= 0.8, "Critical",
   IF(Inventory[[#This Row],[Stockout_Risk_Score]] &gt;= 0.6, "High",
      IF(Inventory[[#This Row],[Stockout_Risk_Score]] &gt;= 0.3, "Medium", "Low")
   )
)</f>
        <v>Medium</v>
      </c>
      <c r="R3739">
        <f>Inventory[[#This Row],[Lead_Time_Days]]*0.8</f>
        <v>11.200000000000001</v>
      </c>
      <c r="S3739">
        <f>MAX(0,Inventory[[#This Row],[Daily_Demand]]*Inventory[[#This Row],[Adj_Lead_Time]]+Inventory[[#This Row],[Safety_Stock]]-Inventory[[#This Row],[Current_Inventory]])</f>
        <v>2045.6000000000004</v>
      </c>
    </row>
    <row r="3740" spans="1:19" x14ac:dyDescent="0.25">
      <c r="A3740">
        <v>3739</v>
      </c>
      <c r="B3740" t="s">
        <v>3761</v>
      </c>
      <c r="C3740" s="4" t="s">
        <v>41</v>
      </c>
      <c r="D3740" t="s">
        <v>22</v>
      </c>
      <c r="E3740" s="4">
        <v>73</v>
      </c>
      <c r="F3740" s="4">
        <v>14</v>
      </c>
      <c r="G3740" s="4">
        <v>159</v>
      </c>
      <c r="H3740" s="4">
        <v>216</v>
      </c>
      <c r="I3740" s="4">
        <v>176</v>
      </c>
      <c r="J3740" s="6">
        <v>189.46</v>
      </c>
      <c r="K3740" s="4">
        <v>1.0999999999999999E-2</v>
      </c>
      <c r="L3740" s="4" t="s">
        <v>19</v>
      </c>
      <c r="M3740" s="4">
        <f>Inventory[[#This Row],[Daily_Demand]]*Inventory[[#This Row],[Lead_Time_Days]]</f>
        <v>1022</v>
      </c>
      <c r="N3740" s="4">
        <f>MAX(0, Inventory[[#This Row],[Demand_Duration_Lead_time]]+Inventory[[#This Row],[Safety_Stock]]-Inventory[[#This Row],[Current_Inventory]])</f>
        <v>1079</v>
      </c>
      <c r="O37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40" s="8">
        <f>Inventory[[#This Row],[Current_Inventory]]*Inventory[[#This Row],[Unit_Cost]]</f>
        <v>30124.140000000003</v>
      </c>
      <c r="Q3740" t="str">
        <f>IF(Inventory[[#This Row],[Stockout_Risk_Score]] &gt;= 0.8, "Critical",
   IF(Inventory[[#This Row],[Stockout_Risk_Score]] &gt;= 0.6, "High",
      IF(Inventory[[#This Row],[Stockout_Risk_Score]] &gt;= 0.3, "Medium", "Low")
   )
)</f>
        <v>Low</v>
      </c>
      <c r="R3740">
        <f>Inventory[[#This Row],[Lead_Time_Days]]*0.8</f>
        <v>11.200000000000001</v>
      </c>
      <c r="S3740">
        <f>MAX(0,Inventory[[#This Row],[Daily_Demand]]*Inventory[[#This Row],[Adj_Lead_Time]]+Inventory[[#This Row],[Safety_Stock]]-Inventory[[#This Row],[Current_Inventory]])</f>
        <v>874.59999999999991</v>
      </c>
    </row>
    <row r="3741" spans="1:19" x14ac:dyDescent="0.25">
      <c r="A3741">
        <v>3740</v>
      </c>
      <c r="B3741" t="s">
        <v>3762</v>
      </c>
      <c r="C3741" s="4" t="s">
        <v>41</v>
      </c>
      <c r="D3741" t="s">
        <v>18</v>
      </c>
      <c r="E3741" s="4">
        <v>35</v>
      </c>
      <c r="F3741" s="4">
        <v>5</v>
      </c>
      <c r="G3741" s="4">
        <v>721</v>
      </c>
      <c r="H3741" s="4">
        <v>157</v>
      </c>
      <c r="I3741" s="4">
        <v>121</v>
      </c>
      <c r="J3741" s="6">
        <v>1068.0999999999999</v>
      </c>
      <c r="K3741" s="4">
        <v>0.20100000000000001</v>
      </c>
      <c r="L3741" s="4" t="s">
        <v>15</v>
      </c>
      <c r="M3741" s="4">
        <f>Inventory[[#This Row],[Daily_Demand]]*Inventory[[#This Row],[Lead_Time_Days]]</f>
        <v>175</v>
      </c>
      <c r="N3741" s="4">
        <f>MAX(0, Inventory[[#This Row],[Demand_Duration_Lead_time]]+Inventory[[#This Row],[Safety_Stock]]-Inventory[[#This Row],[Current_Inventory]])</f>
        <v>0</v>
      </c>
      <c r="O37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741" s="8">
        <f>Inventory[[#This Row],[Current_Inventory]]*Inventory[[#This Row],[Unit_Cost]]</f>
        <v>770100.1</v>
      </c>
      <c r="Q3741" t="str">
        <f>IF(Inventory[[#This Row],[Stockout_Risk_Score]] &gt;= 0.8, "Critical",
   IF(Inventory[[#This Row],[Stockout_Risk_Score]] &gt;= 0.6, "High",
      IF(Inventory[[#This Row],[Stockout_Risk_Score]] &gt;= 0.3, "Medium", "Low")
   )
)</f>
        <v>Low</v>
      </c>
      <c r="R3741">
        <f>Inventory[[#This Row],[Lead_Time_Days]]*0.8</f>
        <v>4</v>
      </c>
      <c r="S3741">
        <f>MAX(0,Inventory[[#This Row],[Daily_Demand]]*Inventory[[#This Row],[Adj_Lead_Time]]+Inventory[[#This Row],[Safety_Stock]]-Inventory[[#This Row],[Current_Inventory]])</f>
        <v>0</v>
      </c>
    </row>
    <row r="3742" spans="1:19" x14ac:dyDescent="0.25">
      <c r="A3742">
        <v>3741</v>
      </c>
      <c r="B3742" t="s">
        <v>3763</v>
      </c>
      <c r="C3742" s="4" t="s">
        <v>21</v>
      </c>
      <c r="D3742" t="s">
        <v>18</v>
      </c>
      <c r="E3742" s="4">
        <v>95</v>
      </c>
      <c r="F3742" s="4">
        <v>5</v>
      </c>
      <c r="G3742" s="4">
        <v>627</v>
      </c>
      <c r="H3742" s="4">
        <v>46</v>
      </c>
      <c r="I3742" s="4">
        <v>265</v>
      </c>
      <c r="J3742" s="6">
        <v>87.75</v>
      </c>
      <c r="K3742" s="4">
        <v>0.40600000000000003</v>
      </c>
      <c r="L3742" s="4" t="s">
        <v>15</v>
      </c>
      <c r="M3742" s="4">
        <f>Inventory[[#This Row],[Daily_Demand]]*Inventory[[#This Row],[Lead_Time_Days]]</f>
        <v>475</v>
      </c>
      <c r="N3742" s="4">
        <f>MAX(0, Inventory[[#This Row],[Demand_Duration_Lead_time]]+Inventory[[#This Row],[Safety_Stock]]-Inventory[[#This Row],[Current_Inventory]])</f>
        <v>0</v>
      </c>
      <c r="O37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42" s="8">
        <f>Inventory[[#This Row],[Current_Inventory]]*Inventory[[#This Row],[Unit_Cost]]</f>
        <v>55019.25</v>
      </c>
      <c r="Q3742" t="str">
        <f>IF(Inventory[[#This Row],[Stockout_Risk_Score]] &gt;= 0.8, "Critical",
   IF(Inventory[[#This Row],[Stockout_Risk_Score]] &gt;= 0.6, "High",
      IF(Inventory[[#This Row],[Stockout_Risk_Score]] &gt;= 0.3, "Medium", "Low")
   )
)</f>
        <v>Medium</v>
      </c>
      <c r="R3742">
        <f>Inventory[[#This Row],[Lead_Time_Days]]*0.8</f>
        <v>4</v>
      </c>
      <c r="S3742">
        <f>MAX(0,Inventory[[#This Row],[Daily_Demand]]*Inventory[[#This Row],[Adj_Lead_Time]]+Inventory[[#This Row],[Safety_Stock]]-Inventory[[#This Row],[Current_Inventory]])</f>
        <v>0</v>
      </c>
    </row>
    <row r="3743" spans="1:19" x14ac:dyDescent="0.25">
      <c r="A3743">
        <v>3742</v>
      </c>
      <c r="B3743" t="s">
        <v>3764</v>
      </c>
      <c r="C3743" s="4" t="s">
        <v>13</v>
      </c>
      <c r="D3743" t="s">
        <v>22</v>
      </c>
      <c r="E3743" s="4">
        <v>188</v>
      </c>
      <c r="F3743" s="4">
        <v>12</v>
      </c>
      <c r="G3743" s="4">
        <v>725</v>
      </c>
      <c r="H3743" s="4">
        <v>170</v>
      </c>
      <c r="I3743" s="4">
        <v>139</v>
      </c>
      <c r="J3743" s="6">
        <v>1470.79</v>
      </c>
      <c r="K3743" s="4">
        <v>0.2</v>
      </c>
      <c r="L3743" s="4" t="s">
        <v>19</v>
      </c>
      <c r="M3743" s="4">
        <f>Inventory[[#This Row],[Daily_Demand]]*Inventory[[#This Row],[Lead_Time_Days]]</f>
        <v>2256</v>
      </c>
      <c r="N3743" s="4">
        <f>MAX(0, Inventory[[#This Row],[Demand_Duration_Lead_time]]+Inventory[[#This Row],[Safety_Stock]]-Inventory[[#This Row],[Current_Inventory]])</f>
        <v>1701</v>
      </c>
      <c r="O37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43" s="8">
        <f>Inventory[[#This Row],[Current_Inventory]]*Inventory[[#This Row],[Unit_Cost]]</f>
        <v>1066322.75</v>
      </c>
      <c r="Q3743" t="str">
        <f>IF(Inventory[[#This Row],[Stockout_Risk_Score]] &gt;= 0.8, "Critical",
   IF(Inventory[[#This Row],[Stockout_Risk_Score]] &gt;= 0.6, "High",
      IF(Inventory[[#This Row],[Stockout_Risk_Score]] &gt;= 0.3, "Medium", "Low")
   )
)</f>
        <v>Low</v>
      </c>
      <c r="R3743">
        <f>Inventory[[#This Row],[Lead_Time_Days]]*0.8</f>
        <v>9.6000000000000014</v>
      </c>
      <c r="S3743">
        <f>MAX(0,Inventory[[#This Row],[Daily_Demand]]*Inventory[[#This Row],[Adj_Lead_Time]]+Inventory[[#This Row],[Safety_Stock]]-Inventory[[#This Row],[Current_Inventory]])</f>
        <v>1249.8000000000002</v>
      </c>
    </row>
    <row r="3744" spans="1:19" x14ac:dyDescent="0.25">
      <c r="A3744">
        <v>3743</v>
      </c>
      <c r="B3744" t="s">
        <v>3765</v>
      </c>
      <c r="C3744" s="4" t="s">
        <v>41</v>
      </c>
      <c r="D3744" t="s">
        <v>18</v>
      </c>
      <c r="E3744" s="4">
        <v>97</v>
      </c>
      <c r="F3744" s="4">
        <v>8</v>
      </c>
      <c r="G3744" s="4">
        <v>380</v>
      </c>
      <c r="H3744" s="4">
        <v>284</v>
      </c>
      <c r="I3744" s="4">
        <v>363</v>
      </c>
      <c r="J3744" s="6">
        <v>1001.54</v>
      </c>
      <c r="K3744" s="4">
        <v>0.57699999999999996</v>
      </c>
      <c r="L3744" s="4" t="s">
        <v>19</v>
      </c>
      <c r="M3744" s="4">
        <f>Inventory[[#This Row],[Daily_Demand]]*Inventory[[#This Row],[Lead_Time_Days]]</f>
        <v>776</v>
      </c>
      <c r="N3744" s="4">
        <f>MAX(0, Inventory[[#This Row],[Demand_Duration_Lead_time]]+Inventory[[#This Row],[Safety_Stock]]-Inventory[[#This Row],[Current_Inventory]])</f>
        <v>680</v>
      </c>
      <c r="O37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44" s="8">
        <f>Inventory[[#This Row],[Current_Inventory]]*Inventory[[#This Row],[Unit_Cost]]</f>
        <v>380585.2</v>
      </c>
      <c r="Q3744" t="str">
        <f>IF(Inventory[[#This Row],[Stockout_Risk_Score]] &gt;= 0.8, "Critical",
   IF(Inventory[[#This Row],[Stockout_Risk_Score]] &gt;= 0.6, "High",
      IF(Inventory[[#This Row],[Stockout_Risk_Score]] &gt;= 0.3, "Medium", "Low")
   )
)</f>
        <v>Medium</v>
      </c>
      <c r="R3744">
        <f>Inventory[[#This Row],[Lead_Time_Days]]*0.8</f>
        <v>6.4</v>
      </c>
      <c r="S3744">
        <f>MAX(0,Inventory[[#This Row],[Daily_Demand]]*Inventory[[#This Row],[Adj_Lead_Time]]+Inventory[[#This Row],[Safety_Stock]]-Inventory[[#This Row],[Current_Inventory]])</f>
        <v>524.80000000000007</v>
      </c>
    </row>
    <row r="3745" spans="1:19" x14ac:dyDescent="0.25">
      <c r="A3745">
        <v>3744</v>
      </c>
      <c r="B3745" t="s">
        <v>3766</v>
      </c>
      <c r="C3745" s="4" t="s">
        <v>41</v>
      </c>
      <c r="D3745" t="s">
        <v>14</v>
      </c>
      <c r="E3745" s="4">
        <v>131</v>
      </c>
      <c r="F3745" s="4">
        <v>4</v>
      </c>
      <c r="G3745" s="4">
        <v>323</v>
      </c>
      <c r="H3745" s="4">
        <v>297</v>
      </c>
      <c r="I3745" s="4">
        <v>282</v>
      </c>
      <c r="J3745" s="6">
        <v>944.93</v>
      </c>
      <c r="K3745" s="4">
        <v>0.71199999999999997</v>
      </c>
      <c r="L3745" s="4" t="s">
        <v>15</v>
      </c>
      <c r="M3745" s="4">
        <f>Inventory[[#This Row],[Daily_Demand]]*Inventory[[#This Row],[Lead_Time_Days]]</f>
        <v>524</v>
      </c>
      <c r="N3745" s="4">
        <f>MAX(0, Inventory[[#This Row],[Demand_Duration_Lead_time]]+Inventory[[#This Row],[Safety_Stock]]-Inventory[[#This Row],[Current_Inventory]])</f>
        <v>498</v>
      </c>
      <c r="O37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45" s="8">
        <f>Inventory[[#This Row],[Current_Inventory]]*Inventory[[#This Row],[Unit_Cost]]</f>
        <v>305212.38999999996</v>
      </c>
      <c r="Q3745" t="str">
        <f>IF(Inventory[[#This Row],[Stockout_Risk_Score]] &gt;= 0.8, "Critical",
   IF(Inventory[[#This Row],[Stockout_Risk_Score]] &gt;= 0.6, "High",
      IF(Inventory[[#This Row],[Stockout_Risk_Score]] &gt;= 0.3, "Medium", "Low")
   )
)</f>
        <v>High</v>
      </c>
      <c r="R3745">
        <f>Inventory[[#This Row],[Lead_Time_Days]]*0.8</f>
        <v>3.2</v>
      </c>
      <c r="S3745">
        <f>MAX(0,Inventory[[#This Row],[Daily_Demand]]*Inventory[[#This Row],[Adj_Lead_Time]]+Inventory[[#This Row],[Safety_Stock]]-Inventory[[#This Row],[Current_Inventory]])</f>
        <v>393.20000000000005</v>
      </c>
    </row>
    <row r="3746" spans="1:19" x14ac:dyDescent="0.25">
      <c r="A3746">
        <v>3745</v>
      </c>
      <c r="B3746" t="s">
        <v>3767</v>
      </c>
      <c r="C3746" s="4" t="s">
        <v>26</v>
      </c>
      <c r="D3746" t="s">
        <v>18</v>
      </c>
      <c r="E3746" s="4">
        <v>160</v>
      </c>
      <c r="F3746" s="4">
        <v>12</v>
      </c>
      <c r="G3746" s="4">
        <v>315</v>
      </c>
      <c r="H3746" s="4">
        <v>115</v>
      </c>
      <c r="I3746" s="4">
        <v>282</v>
      </c>
      <c r="J3746" s="6">
        <v>432.57</v>
      </c>
      <c r="K3746" s="4">
        <v>0.85599999999999998</v>
      </c>
      <c r="L3746" s="4" t="s">
        <v>27</v>
      </c>
      <c r="M3746" s="4">
        <f>Inventory[[#This Row],[Daily_Demand]]*Inventory[[#This Row],[Lead_Time_Days]]</f>
        <v>1920</v>
      </c>
      <c r="N3746" s="4">
        <f>MAX(0, Inventory[[#This Row],[Demand_Duration_Lead_time]]+Inventory[[#This Row],[Safety_Stock]]-Inventory[[#This Row],[Current_Inventory]])</f>
        <v>1720</v>
      </c>
      <c r="O37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46" s="8">
        <f>Inventory[[#This Row],[Current_Inventory]]*Inventory[[#This Row],[Unit_Cost]]</f>
        <v>136259.54999999999</v>
      </c>
      <c r="Q3746" t="str">
        <f>IF(Inventory[[#This Row],[Stockout_Risk_Score]] &gt;= 0.8, "Critical",
   IF(Inventory[[#This Row],[Stockout_Risk_Score]] &gt;= 0.6, "High",
      IF(Inventory[[#This Row],[Stockout_Risk_Score]] &gt;= 0.3, "Medium", "Low")
   )
)</f>
        <v>Critical</v>
      </c>
      <c r="R3746">
        <f>Inventory[[#This Row],[Lead_Time_Days]]*0.8</f>
        <v>9.6000000000000014</v>
      </c>
      <c r="S3746">
        <f>MAX(0,Inventory[[#This Row],[Daily_Demand]]*Inventory[[#This Row],[Adj_Lead_Time]]+Inventory[[#This Row],[Safety_Stock]]-Inventory[[#This Row],[Current_Inventory]])</f>
        <v>1336.0000000000002</v>
      </c>
    </row>
    <row r="3747" spans="1:19" x14ac:dyDescent="0.25">
      <c r="A3747">
        <v>3746</v>
      </c>
      <c r="B3747" t="s">
        <v>3768</v>
      </c>
      <c r="C3747" s="4" t="s">
        <v>21</v>
      </c>
      <c r="D3747" t="s">
        <v>18</v>
      </c>
      <c r="E3747" s="4">
        <v>20</v>
      </c>
      <c r="F3747" s="4">
        <v>4</v>
      </c>
      <c r="G3747" s="4">
        <v>171</v>
      </c>
      <c r="H3747" s="4">
        <v>31</v>
      </c>
      <c r="I3747" s="4">
        <v>112</v>
      </c>
      <c r="J3747" s="6">
        <v>754.46</v>
      </c>
      <c r="K3747" s="4">
        <v>0.64700000000000002</v>
      </c>
      <c r="L3747" s="4" t="s">
        <v>27</v>
      </c>
      <c r="M3747" s="4">
        <f>Inventory[[#This Row],[Daily_Demand]]*Inventory[[#This Row],[Lead_Time_Days]]</f>
        <v>80</v>
      </c>
      <c r="N3747" s="4">
        <f>MAX(0, Inventory[[#This Row],[Demand_Duration_Lead_time]]+Inventory[[#This Row],[Safety_Stock]]-Inventory[[#This Row],[Current_Inventory]])</f>
        <v>0</v>
      </c>
      <c r="O37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47" s="8">
        <f>Inventory[[#This Row],[Current_Inventory]]*Inventory[[#This Row],[Unit_Cost]]</f>
        <v>129012.66</v>
      </c>
      <c r="Q3747" t="str">
        <f>IF(Inventory[[#This Row],[Stockout_Risk_Score]] &gt;= 0.8, "Critical",
   IF(Inventory[[#This Row],[Stockout_Risk_Score]] &gt;= 0.6, "High",
      IF(Inventory[[#This Row],[Stockout_Risk_Score]] &gt;= 0.3, "Medium", "Low")
   )
)</f>
        <v>High</v>
      </c>
      <c r="R3747">
        <f>Inventory[[#This Row],[Lead_Time_Days]]*0.8</f>
        <v>3.2</v>
      </c>
      <c r="S3747">
        <f>MAX(0,Inventory[[#This Row],[Daily_Demand]]*Inventory[[#This Row],[Adj_Lead_Time]]+Inventory[[#This Row],[Safety_Stock]]-Inventory[[#This Row],[Current_Inventory]])</f>
        <v>0</v>
      </c>
    </row>
    <row r="3748" spans="1:19" x14ac:dyDescent="0.25">
      <c r="A3748">
        <v>3747</v>
      </c>
      <c r="B3748" t="s">
        <v>3769</v>
      </c>
      <c r="C3748" s="4" t="s">
        <v>41</v>
      </c>
      <c r="D3748" t="s">
        <v>22</v>
      </c>
      <c r="E3748" s="4">
        <v>58</v>
      </c>
      <c r="F3748" s="4">
        <v>7</v>
      </c>
      <c r="G3748" s="4">
        <v>242</v>
      </c>
      <c r="H3748" s="4">
        <v>242</v>
      </c>
      <c r="I3748" s="4">
        <v>296</v>
      </c>
      <c r="J3748" s="6">
        <v>404.65</v>
      </c>
      <c r="K3748" s="4">
        <v>0.68899999999999995</v>
      </c>
      <c r="L3748" s="4" t="s">
        <v>27</v>
      </c>
      <c r="M3748" s="4">
        <f>Inventory[[#This Row],[Daily_Demand]]*Inventory[[#This Row],[Lead_Time_Days]]</f>
        <v>406</v>
      </c>
      <c r="N3748" s="4">
        <f>MAX(0, Inventory[[#This Row],[Demand_Duration_Lead_time]]+Inventory[[#This Row],[Safety_Stock]]-Inventory[[#This Row],[Current_Inventory]])</f>
        <v>406</v>
      </c>
      <c r="O37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48" s="8">
        <f>Inventory[[#This Row],[Current_Inventory]]*Inventory[[#This Row],[Unit_Cost]]</f>
        <v>97925.299999999988</v>
      </c>
      <c r="Q3748" t="str">
        <f>IF(Inventory[[#This Row],[Stockout_Risk_Score]] &gt;= 0.8, "Critical",
   IF(Inventory[[#This Row],[Stockout_Risk_Score]] &gt;= 0.6, "High",
      IF(Inventory[[#This Row],[Stockout_Risk_Score]] &gt;= 0.3, "Medium", "Low")
   )
)</f>
        <v>High</v>
      </c>
      <c r="R3748">
        <f>Inventory[[#This Row],[Lead_Time_Days]]*0.8</f>
        <v>5.6000000000000005</v>
      </c>
      <c r="S3748">
        <f>MAX(0,Inventory[[#This Row],[Daily_Demand]]*Inventory[[#This Row],[Adj_Lead_Time]]+Inventory[[#This Row],[Safety_Stock]]-Inventory[[#This Row],[Current_Inventory]])</f>
        <v>324.79999999999995</v>
      </c>
    </row>
    <row r="3749" spans="1:19" x14ac:dyDescent="0.25">
      <c r="A3749">
        <v>3748</v>
      </c>
      <c r="B3749" t="s">
        <v>3770</v>
      </c>
      <c r="C3749" s="4" t="s">
        <v>26</v>
      </c>
      <c r="D3749" t="s">
        <v>18</v>
      </c>
      <c r="E3749" s="4">
        <v>185</v>
      </c>
      <c r="F3749" s="4">
        <v>10</v>
      </c>
      <c r="G3749" s="4">
        <v>215</v>
      </c>
      <c r="H3749" s="4">
        <v>131</v>
      </c>
      <c r="I3749" s="4">
        <v>184</v>
      </c>
      <c r="J3749" s="6">
        <v>1484.01</v>
      </c>
      <c r="K3749" s="4">
        <v>0.60799999999999998</v>
      </c>
      <c r="L3749" s="4" t="s">
        <v>15</v>
      </c>
      <c r="M3749" s="4">
        <f>Inventory[[#This Row],[Daily_Demand]]*Inventory[[#This Row],[Lead_Time_Days]]</f>
        <v>1850</v>
      </c>
      <c r="N3749" s="4">
        <f>MAX(0, Inventory[[#This Row],[Demand_Duration_Lead_time]]+Inventory[[#This Row],[Safety_Stock]]-Inventory[[#This Row],[Current_Inventory]])</f>
        <v>1766</v>
      </c>
      <c r="O37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49" s="8">
        <f>Inventory[[#This Row],[Current_Inventory]]*Inventory[[#This Row],[Unit_Cost]]</f>
        <v>319062.15000000002</v>
      </c>
      <c r="Q3749" t="str">
        <f>IF(Inventory[[#This Row],[Stockout_Risk_Score]] &gt;= 0.8, "Critical",
   IF(Inventory[[#This Row],[Stockout_Risk_Score]] &gt;= 0.6, "High",
      IF(Inventory[[#This Row],[Stockout_Risk_Score]] &gt;= 0.3, "Medium", "Low")
   )
)</f>
        <v>High</v>
      </c>
      <c r="R3749">
        <f>Inventory[[#This Row],[Lead_Time_Days]]*0.8</f>
        <v>8</v>
      </c>
      <c r="S3749">
        <f>MAX(0,Inventory[[#This Row],[Daily_Demand]]*Inventory[[#This Row],[Adj_Lead_Time]]+Inventory[[#This Row],[Safety_Stock]]-Inventory[[#This Row],[Current_Inventory]])</f>
        <v>1396</v>
      </c>
    </row>
    <row r="3750" spans="1:19" x14ac:dyDescent="0.25">
      <c r="A3750">
        <v>3749</v>
      </c>
      <c r="B3750" t="s">
        <v>3771</v>
      </c>
      <c r="C3750" s="4" t="s">
        <v>17</v>
      </c>
      <c r="D3750" t="s">
        <v>18</v>
      </c>
      <c r="E3750" s="4">
        <v>144</v>
      </c>
      <c r="F3750" s="4">
        <v>2</v>
      </c>
      <c r="G3750" s="4">
        <v>619</v>
      </c>
      <c r="H3750" s="4">
        <v>138</v>
      </c>
      <c r="I3750" s="4">
        <v>51</v>
      </c>
      <c r="J3750" s="6">
        <v>438.1</v>
      </c>
      <c r="K3750" s="4">
        <v>0.98499999999999999</v>
      </c>
      <c r="L3750" s="4" t="s">
        <v>19</v>
      </c>
      <c r="M3750" s="4">
        <f>Inventory[[#This Row],[Daily_Demand]]*Inventory[[#This Row],[Lead_Time_Days]]</f>
        <v>288</v>
      </c>
      <c r="N3750" s="4">
        <f>MAX(0, Inventory[[#This Row],[Demand_Duration_Lead_time]]+Inventory[[#This Row],[Safety_Stock]]-Inventory[[#This Row],[Current_Inventory]])</f>
        <v>0</v>
      </c>
      <c r="O37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50" s="8">
        <f>Inventory[[#This Row],[Current_Inventory]]*Inventory[[#This Row],[Unit_Cost]]</f>
        <v>271183.90000000002</v>
      </c>
      <c r="Q3750" t="str">
        <f>IF(Inventory[[#This Row],[Stockout_Risk_Score]] &gt;= 0.8, "Critical",
   IF(Inventory[[#This Row],[Stockout_Risk_Score]] &gt;= 0.6, "High",
      IF(Inventory[[#This Row],[Stockout_Risk_Score]] &gt;= 0.3, "Medium", "Low")
   )
)</f>
        <v>Critical</v>
      </c>
      <c r="R3750">
        <f>Inventory[[#This Row],[Lead_Time_Days]]*0.8</f>
        <v>1.6</v>
      </c>
      <c r="S3750">
        <f>MAX(0,Inventory[[#This Row],[Daily_Demand]]*Inventory[[#This Row],[Adj_Lead_Time]]+Inventory[[#This Row],[Safety_Stock]]-Inventory[[#This Row],[Current_Inventory]])</f>
        <v>0</v>
      </c>
    </row>
    <row r="3751" spans="1:19" x14ac:dyDescent="0.25">
      <c r="A3751">
        <v>3750</v>
      </c>
      <c r="B3751" t="s">
        <v>3772</v>
      </c>
      <c r="C3751" s="4" t="s">
        <v>41</v>
      </c>
      <c r="D3751" t="s">
        <v>18</v>
      </c>
      <c r="E3751" s="4">
        <v>24</v>
      </c>
      <c r="F3751" s="4">
        <v>6</v>
      </c>
      <c r="G3751" s="4">
        <v>318</v>
      </c>
      <c r="H3751" s="4">
        <v>226</v>
      </c>
      <c r="I3751" s="4">
        <v>210</v>
      </c>
      <c r="J3751" s="6">
        <v>1252.67</v>
      </c>
      <c r="K3751" s="4">
        <v>0.26100000000000001</v>
      </c>
      <c r="L3751" s="4" t="s">
        <v>15</v>
      </c>
      <c r="M3751" s="4">
        <f>Inventory[[#This Row],[Daily_Demand]]*Inventory[[#This Row],[Lead_Time_Days]]</f>
        <v>144</v>
      </c>
      <c r="N3751" s="4">
        <f>MAX(0, Inventory[[#This Row],[Demand_Duration_Lead_time]]+Inventory[[#This Row],[Safety_Stock]]-Inventory[[#This Row],[Current_Inventory]])</f>
        <v>52</v>
      </c>
      <c r="O37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51" s="8">
        <f>Inventory[[#This Row],[Current_Inventory]]*Inventory[[#This Row],[Unit_Cost]]</f>
        <v>398349.06</v>
      </c>
      <c r="Q3751" t="str">
        <f>IF(Inventory[[#This Row],[Stockout_Risk_Score]] &gt;= 0.8, "Critical",
   IF(Inventory[[#This Row],[Stockout_Risk_Score]] &gt;= 0.6, "High",
      IF(Inventory[[#This Row],[Stockout_Risk_Score]] &gt;= 0.3, "Medium", "Low")
   )
)</f>
        <v>Low</v>
      </c>
      <c r="R3751">
        <f>Inventory[[#This Row],[Lead_Time_Days]]*0.8</f>
        <v>4.8000000000000007</v>
      </c>
      <c r="S3751">
        <f>MAX(0,Inventory[[#This Row],[Daily_Demand]]*Inventory[[#This Row],[Adj_Lead_Time]]+Inventory[[#This Row],[Safety_Stock]]-Inventory[[#This Row],[Current_Inventory]])</f>
        <v>23.200000000000045</v>
      </c>
    </row>
    <row r="3752" spans="1:19" x14ac:dyDescent="0.25">
      <c r="A3752">
        <v>3751</v>
      </c>
      <c r="B3752" t="s">
        <v>3773</v>
      </c>
      <c r="C3752" s="4" t="s">
        <v>41</v>
      </c>
      <c r="D3752" t="s">
        <v>14</v>
      </c>
      <c r="E3752" s="4">
        <v>86</v>
      </c>
      <c r="F3752" s="4">
        <v>2</v>
      </c>
      <c r="G3752" s="4">
        <v>548</v>
      </c>
      <c r="H3752" s="4">
        <v>157</v>
      </c>
      <c r="I3752" s="4">
        <v>189</v>
      </c>
      <c r="J3752" s="6">
        <v>595.23</v>
      </c>
      <c r="K3752" s="4">
        <v>0.26600000000000001</v>
      </c>
      <c r="L3752" s="4" t="s">
        <v>27</v>
      </c>
      <c r="M3752" s="4">
        <f>Inventory[[#This Row],[Daily_Demand]]*Inventory[[#This Row],[Lead_Time_Days]]</f>
        <v>172</v>
      </c>
      <c r="N3752" s="4">
        <f>MAX(0, Inventory[[#This Row],[Demand_Duration_Lead_time]]+Inventory[[#This Row],[Safety_Stock]]-Inventory[[#This Row],[Current_Inventory]])</f>
        <v>0</v>
      </c>
      <c r="O37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52" s="8">
        <f>Inventory[[#This Row],[Current_Inventory]]*Inventory[[#This Row],[Unit_Cost]]</f>
        <v>326186.04000000004</v>
      </c>
      <c r="Q3752" t="str">
        <f>IF(Inventory[[#This Row],[Stockout_Risk_Score]] &gt;= 0.8, "Critical",
   IF(Inventory[[#This Row],[Stockout_Risk_Score]] &gt;= 0.6, "High",
      IF(Inventory[[#This Row],[Stockout_Risk_Score]] &gt;= 0.3, "Medium", "Low")
   )
)</f>
        <v>Low</v>
      </c>
      <c r="R3752">
        <f>Inventory[[#This Row],[Lead_Time_Days]]*0.8</f>
        <v>1.6</v>
      </c>
      <c r="S3752">
        <f>MAX(0,Inventory[[#This Row],[Daily_Demand]]*Inventory[[#This Row],[Adj_Lead_Time]]+Inventory[[#This Row],[Safety_Stock]]-Inventory[[#This Row],[Current_Inventory]])</f>
        <v>0</v>
      </c>
    </row>
    <row r="3753" spans="1:19" x14ac:dyDescent="0.25">
      <c r="A3753">
        <v>3752</v>
      </c>
      <c r="B3753" t="s">
        <v>3774</v>
      </c>
      <c r="C3753" s="4" t="s">
        <v>26</v>
      </c>
      <c r="D3753" t="s">
        <v>18</v>
      </c>
      <c r="E3753" s="4">
        <v>166</v>
      </c>
      <c r="F3753" s="4">
        <v>2</v>
      </c>
      <c r="G3753" s="4">
        <v>507</v>
      </c>
      <c r="H3753" s="4">
        <v>67</v>
      </c>
      <c r="I3753" s="4">
        <v>353</v>
      </c>
      <c r="J3753" s="6">
        <v>1331.12</v>
      </c>
      <c r="K3753" s="4">
        <v>0.126</v>
      </c>
      <c r="L3753" s="4" t="s">
        <v>19</v>
      </c>
      <c r="M3753" s="4">
        <f>Inventory[[#This Row],[Daily_Demand]]*Inventory[[#This Row],[Lead_Time_Days]]</f>
        <v>332</v>
      </c>
      <c r="N3753" s="4">
        <f>MAX(0, Inventory[[#This Row],[Demand_Duration_Lead_time]]+Inventory[[#This Row],[Safety_Stock]]-Inventory[[#This Row],[Current_Inventory]])</f>
        <v>0</v>
      </c>
      <c r="O37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53" s="8">
        <f>Inventory[[#This Row],[Current_Inventory]]*Inventory[[#This Row],[Unit_Cost]]</f>
        <v>674877.84</v>
      </c>
      <c r="Q3753" t="str">
        <f>IF(Inventory[[#This Row],[Stockout_Risk_Score]] &gt;= 0.8, "Critical",
   IF(Inventory[[#This Row],[Stockout_Risk_Score]] &gt;= 0.6, "High",
      IF(Inventory[[#This Row],[Stockout_Risk_Score]] &gt;= 0.3, "Medium", "Low")
   )
)</f>
        <v>Low</v>
      </c>
      <c r="R3753">
        <f>Inventory[[#This Row],[Lead_Time_Days]]*0.8</f>
        <v>1.6</v>
      </c>
      <c r="S3753">
        <f>MAX(0,Inventory[[#This Row],[Daily_Demand]]*Inventory[[#This Row],[Adj_Lead_Time]]+Inventory[[#This Row],[Safety_Stock]]-Inventory[[#This Row],[Current_Inventory]])</f>
        <v>0</v>
      </c>
    </row>
    <row r="3754" spans="1:19" x14ac:dyDescent="0.25">
      <c r="A3754">
        <v>3753</v>
      </c>
      <c r="B3754" t="s">
        <v>3775</v>
      </c>
      <c r="C3754" s="4" t="s">
        <v>21</v>
      </c>
      <c r="D3754" t="s">
        <v>14</v>
      </c>
      <c r="E3754" s="4">
        <v>185</v>
      </c>
      <c r="F3754" s="4">
        <v>4</v>
      </c>
      <c r="G3754" s="4">
        <v>230</v>
      </c>
      <c r="H3754" s="4">
        <v>246</v>
      </c>
      <c r="I3754" s="4">
        <v>358</v>
      </c>
      <c r="J3754" s="6">
        <v>1103.8900000000001</v>
      </c>
      <c r="K3754" s="4">
        <v>0.48599999999999999</v>
      </c>
      <c r="L3754" s="4" t="s">
        <v>19</v>
      </c>
      <c r="M3754" s="4">
        <f>Inventory[[#This Row],[Daily_Demand]]*Inventory[[#This Row],[Lead_Time_Days]]</f>
        <v>740</v>
      </c>
      <c r="N3754" s="4">
        <f>MAX(0, Inventory[[#This Row],[Demand_Duration_Lead_time]]+Inventory[[#This Row],[Safety_Stock]]-Inventory[[#This Row],[Current_Inventory]])</f>
        <v>756</v>
      </c>
      <c r="O37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54" s="8">
        <f>Inventory[[#This Row],[Current_Inventory]]*Inventory[[#This Row],[Unit_Cost]]</f>
        <v>253894.7</v>
      </c>
      <c r="Q3754" t="str">
        <f>IF(Inventory[[#This Row],[Stockout_Risk_Score]] &gt;= 0.8, "Critical",
   IF(Inventory[[#This Row],[Stockout_Risk_Score]] &gt;= 0.6, "High",
      IF(Inventory[[#This Row],[Stockout_Risk_Score]] &gt;= 0.3, "Medium", "Low")
   )
)</f>
        <v>Medium</v>
      </c>
      <c r="R3754">
        <f>Inventory[[#This Row],[Lead_Time_Days]]*0.8</f>
        <v>3.2</v>
      </c>
      <c r="S3754">
        <f>MAX(0,Inventory[[#This Row],[Daily_Demand]]*Inventory[[#This Row],[Adj_Lead_Time]]+Inventory[[#This Row],[Safety_Stock]]-Inventory[[#This Row],[Current_Inventory]])</f>
        <v>608</v>
      </c>
    </row>
    <row r="3755" spans="1:19" x14ac:dyDescent="0.25">
      <c r="A3755">
        <v>3754</v>
      </c>
      <c r="B3755" t="s">
        <v>3776</v>
      </c>
      <c r="C3755" s="4" t="s">
        <v>41</v>
      </c>
      <c r="D3755" t="s">
        <v>14</v>
      </c>
      <c r="E3755" s="4">
        <v>196</v>
      </c>
      <c r="F3755" s="4">
        <v>4</v>
      </c>
      <c r="G3755" s="4">
        <v>251</v>
      </c>
      <c r="H3755" s="4">
        <v>79</v>
      </c>
      <c r="I3755" s="4">
        <v>251</v>
      </c>
      <c r="J3755" s="6">
        <v>875.71</v>
      </c>
      <c r="K3755" s="4">
        <v>9.6000000000000002E-2</v>
      </c>
      <c r="L3755" s="4" t="s">
        <v>27</v>
      </c>
      <c r="M3755" s="4">
        <f>Inventory[[#This Row],[Daily_Demand]]*Inventory[[#This Row],[Lead_Time_Days]]</f>
        <v>784</v>
      </c>
      <c r="N3755" s="4">
        <f>MAX(0, Inventory[[#This Row],[Demand_Duration_Lead_time]]+Inventory[[#This Row],[Safety_Stock]]-Inventory[[#This Row],[Current_Inventory]])</f>
        <v>612</v>
      </c>
      <c r="O37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55" s="8">
        <f>Inventory[[#This Row],[Current_Inventory]]*Inventory[[#This Row],[Unit_Cost]]</f>
        <v>219803.21000000002</v>
      </c>
      <c r="Q3755" t="str">
        <f>IF(Inventory[[#This Row],[Stockout_Risk_Score]] &gt;= 0.8, "Critical",
   IF(Inventory[[#This Row],[Stockout_Risk_Score]] &gt;= 0.6, "High",
      IF(Inventory[[#This Row],[Stockout_Risk_Score]] &gt;= 0.3, "Medium", "Low")
   )
)</f>
        <v>Low</v>
      </c>
      <c r="R3755">
        <f>Inventory[[#This Row],[Lead_Time_Days]]*0.8</f>
        <v>3.2</v>
      </c>
      <c r="S3755">
        <f>MAX(0,Inventory[[#This Row],[Daily_Demand]]*Inventory[[#This Row],[Adj_Lead_Time]]+Inventory[[#This Row],[Safety_Stock]]-Inventory[[#This Row],[Current_Inventory]])</f>
        <v>455.20000000000005</v>
      </c>
    </row>
    <row r="3756" spans="1:19" x14ac:dyDescent="0.25">
      <c r="A3756">
        <v>3755</v>
      </c>
      <c r="B3756" t="s">
        <v>3777</v>
      </c>
      <c r="C3756" s="4" t="s">
        <v>17</v>
      </c>
      <c r="D3756" t="s">
        <v>14</v>
      </c>
      <c r="E3756" s="4">
        <v>155</v>
      </c>
      <c r="F3756" s="4">
        <v>5</v>
      </c>
      <c r="G3756" s="4">
        <v>714</v>
      </c>
      <c r="H3756" s="4">
        <v>198</v>
      </c>
      <c r="I3756" s="4">
        <v>174</v>
      </c>
      <c r="J3756" s="6">
        <v>1362.35</v>
      </c>
      <c r="K3756" s="4">
        <v>0.27</v>
      </c>
      <c r="L3756" s="4" t="s">
        <v>19</v>
      </c>
      <c r="M3756" s="4">
        <f>Inventory[[#This Row],[Daily_Demand]]*Inventory[[#This Row],[Lead_Time_Days]]</f>
        <v>775</v>
      </c>
      <c r="N3756" s="4">
        <f>MAX(0, Inventory[[#This Row],[Demand_Duration_Lead_time]]+Inventory[[#This Row],[Safety_Stock]]-Inventory[[#This Row],[Current_Inventory]])</f>
        <v>259</v>
      </c>
      <c r="O37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56" s="8">
        <f>Inventory[[#This Row],[Current_Inventory]]*Inventory[[#This Row],[Unit_Cost]]</f>
        <v>972717.89999999991</v>
      </c>
      <c r="Q3756" t="str">
        <f>IF(Inventory[[#This Row],[Stockout_Risk_Score]] &gt;= 0.8, "Critical",
   IF(Inventory[[#This Row],[Stockout_Risk_Score]] &gt;= 0.6, "High",
      IF(Inventory[[#This Row],[Stockout_Risk_Score]] &gt;= 0.3, "Medium", "Low")
   )
)</f>
        <v>Low</v>
      </c>
      <c r="R3756">
        <f>Inventory[[#This Row],[Lead_Time_Days]]*0.8</f>
        <v>4</v>
      </c>
      <c r="S3756">
        <f>MAX(0,Inventory[[#This Row],[Daily_Demand]]*Inventory[[#This Row],[Adj_Lead_Time]]+Inventory[[#This Row],[Safety_Stock]]-Inventory[[#This Row],[Current_Inventory]])</f>
        <v>104</v>
      </c>
    </row>
    <row r="3757" spans="1:19" x14ac:dyDescent="0.25">
      <c r="A3757">
        <v>3756</v>
      </c>
      <c r="B3757" t="s">
        <v>3778</v>
      </c>
      <c r="C3757" s="4" t="s">
        <v>41</v>
      </c>
      <c r="D3757" t="s">
        <v>14</v>
      </c>
      <c r="E3757" s="4">
        <v>113</v>
      </c>
      <c r="F3757" s="4">
        <v>4</v>
      </c>
      <c r="G3757" s="4">
        <v>693</v>
      </c>
      <c r="H3757" s="4">
        <v>251</v>
      </c>
      <c r="I3757" s="4">
        <v>396</v>
      </c>
      <c r="J3757" s="6">
        <v>860.66</v>
      </c>
      <c r="K3757" s="4">
        <v>0.48299999999999998</v>
      </c>
      <c r="L3757" s="4" t="s">
        <v>27</v>
      </c>
      <c r="M3757" s="4">
        <f>Inventory[[#This Row],[Daily_Demand]]*Inventory[[#This Row],[Lead_Time_Days]]</f>
        <v>452</v>
      </c>
      <c r="N3757" s="4">
        <f>MAX(0, Inventory[[#This Row],[Demand_Duration_Lead_time]]+Inventory[[#This Row],[Safety_Stock]]-Inventory[[#This Row],[Current_Inventory]])</f>
        <v>10</v>
      </c>
      <c r="O37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57" s="8">
        <f>Inventory[[#This Row],[Current_Inventory]]*Inventory[[#This Row],[Unit_Cost]]</f>
        <v>596437.38</v>
      </c>
      <c r="Q3757" t="str">
        <f>IF(Inventory[[#This Row],[Stockout_Risk_Score]] &gt;= 0.8, "Critical",
   IF(Inventory[[#This Row],[Stockout_Risk_Score]] &gt;= 0.6, "High",
      IF(Inventory[[#This Row],[Stockout_Risk_Score]] &gt;= 0.3, "Medium", "Low")
   )
)</f>
        <v>Medium</v>
      </c>
      <c r="R3757">
        <f>Inventory[[#This Row],[Lead_Time_Days]]*0.8</f>
        <v>3.2</v>
      </c>
      <c r="S3757">
        <f>MAX(0,Inventory[[#This Row],[Daily_Demand]]*Inventory[[#This Row],[Adj_Lead_Time]]+Inventory[[#This Row],[Safety_Stock]]-Inventory[[#This Row],[Current_Inventory]])</f>
        <v>0</v>
      </c>
    </row>
    <row r="3758" spans="1:19" x14ac:dyDescent="0.25">
      <c r="A3758">
        <v>3757</v>
      </c>
      <c r="B3758" t="s">
        <v>3779</v>
      </c>
      <c r="C3758" s="4" t="s">
        <v>17</v>
      </c>
      <c r="D3758" t="s">
        <v>22</v>
      </c>
      <c r="E3758" s="4">
        <v>159</v>
      </c>
      <c r="F3758" s="4">
        <v>7</v>
      </c>
      <c r="G3758" s="4">
        <v>386</v>
      </c>
      <c r="H3758" s="4">
        <v>72</v>
      </c>
      <c r="I3758" s="4">
        <v>131</v>
      </c>
      <c r="J3758" s="6">
        <v>1651.67</v>
      </c>
      <c r="K3758" s="4">
        <v>0.95799999999999996</v>
      </c>
      <c r="L3758" s="4" t="s">
        <v>15</v>
      </c>
      <c r="M3758" s="4">
        <f>Inventory[[#This Row],[Daily_Demand]]*Inventory[[#This Row],[Lead_Time_Days]]</f>
        <v>1113</v>
      </c>
      <c r="N3758" s="4">
        <f>MAX(0, Inventory[[#This Row],[Demand_Duration_Lead_time]]+Inventory[[#This Row],[Safety_Stock]]-Inventory[[#This Row],[Current_Inventory]])</f>
        <v>799</v>
      </c>
      <c r="O37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58" s="8">
        <f>Inventory[[#This Row],[Current_Inventory]]*Inventory[[#This Row],[Unit_Cost]]</f>
        <v>637544.62</v>
      </c>
      <c r="Q3758" t="str">
        <f>IF(Inventory[[#This Row],[Stockout_Risk_Score]] &gt;= 0.8, "Critical",
   IF(Inventory[[#This Row],[Stockout_Risk_Score]] &gt;= 0.6, "High",
      IF(Inventory[[#This Row],[Stockout_Risk_Score]] &gt;= 0.3, "Medium", "Low")
   )
)</f>
        <v>Critical</v>
      </c>
      <c r="R3758">
        <f>Inventory[[#This Row],[Lead_Time_Days]]*0.8</f>
        <v>5.6000000000000005</v>
      </c>
      <c r="S3758">
        <f>MAX(0,Inventory[[#This Row],[Daily_Demand]]*Inventory[[#This Row],[Adj_Lead_Time]]+Inventory[[#This Row],[Safety_Stock]]-Inventory[[#This Row],[Current_Inventory]])</f>
        <v>576.40000000000009</v>
      </c>
    </row>
    <row r="3759" spans="1:19" x14ac:dyDescent="0.25">
      <c r="A3759">
        <v>3758</v>
      </c>
      <c r="B3759" t="s">
        <v>3780</v>
      </c>
      <c r="C3759" s="4" t="s">
        <v>13</v>
      </c>
      <c r="D3759" t="s">
        <v>14</v>
      </c>
      <c r="E3759" s="4">
        <v>117</v>
      </c>
      <c r="F3759" s="4">
        <v>13</v>
      </c>
      <c r="G3759" s="4">
        <v>500</v>
      </c>
      <c r="H3759" s="4">
        <v>250</v>
      </c>
      <c r="I3759" s="4">
        <v>373</v>
      </c>
      <c r="J3759" s="6">
        <v>1472.72</v>
      </c>
      <c r="K3759" s="4">
        <v>0.96399999999999997</v>
      </c>
      <c r="L3759" s="4" t="s">
        <v>19</v>
      </c>
      <c r="M3759" s="4">
        <f>Inventory[[#This Row],[Daily_Demand]]*Inventory[[#This Row],[Lead_Time_Days]]</f>
        <v>1521</v>
      </c>
      <c r="N3759" s="4">
        <f>MAX(0, Inventory[[#This Row],[Demand_Duration_Lead_time]]+Inventory[[#This Row],[Safety_Stock]]-Inventory[[#This Row],[Current_Inventory]])</f>
        <v>1271</v>
      </c>
      <c r="O37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59" s="8">
        <f>Inventory[[#This Row],[Current_Inventory]]*Inventory[[#This Row],[Unit_Cost]]</f>
        <v>736360</v>
      </c>
      <c r="Q3759" t="str">
        <f>IF(Inventory[[#This Row],[Stockout_Risk_Score]] &gt;= 0.8, "Critical",
   IF(Inventory[[#This Row],[Stockout_Risk_Score]] &gt;= 0.6, "High",
      IF(Inventory[[#This Row],[Stockout_Risk_Score]] &gt;= 0.3, "Medium", "Low")
   )
)</f>
        <v>Critical</v>
      </c>
      <c r="R3759">
        <f>Inventory[[#This Row],[Lead_Time_Days]]*0.8</f>
        <v>10.4</v>
      </c>
      <c r="S3759">
        <f>MAX(0,Inventory[[#This Row],[Daily_Demand]]*Inventory[[#This Row],[Adj_Lead_Time]]+Inventory[[#This Row],[Safety_Stock]]-Inventory[[#This Row],[Current_Inventory]])</f>
        <v>966.8</v>
      </c>
    </row>
    <row r="3760" spans="1:19" x14ac:dyDescent="0.25">
      <c r="A3760">
        <v>3759</v>
      </c>
      <c r="B3760" t="s">
        <v>3781</v>
      </c>
      <c r="C3760" s="4" t="s">
        <v>13</v>
      </c>
      <c r="D3760" t="s">
        <v>18</v>
      </c>
      <c r="E3760" s="4">
        <v>21</v>
      </c>
      <c r="F3760" s="4">
        <v>5</v>
      </c>
      <c r="G3760" s="4">
        <v>601</v>
      </c>
      <c r="H3760" s="4">
        <v>194</v>
      </c>
      <c r="I3760" s="4">
        <v>213</v>
      </c>
      <c r="J3760" s="6">
        <v>1104.25</v>
      </c>
      <c r="K3760" s="4">
        <v>0.74399999999999999</v>
      </c>
      <c r="L3760" s="4" t="s">
        <v>27</v>
      </c>
      <c r="M3760" s="4">
        <f>Inventory[[#This Row],[Daily_Demand]]*Inventory[[#This Row],[Lead_Time_Days]]</f>
        <v>105</v>
      </c>
      <c r="N3760" s="4">
        <f>MAX(0, Inventory[[#This Row],[Demand_Duration_Lead_time]]+Inventory[[#This Row],[Safety_Stock]]-Inventory[[#This Row],[Current_Inventory]])</f>
        <v>0</v>
      </c>
      <c r="O37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760" s="8">
        <f>Inventory[[#This Row],[Current_Inventory]]*Inventory[[#This Row],[Unit_Cost]]</f>
        <v>663654.25</v>
      </c>
      <c r="Q3760" t="str">
        <f>IF(Inventory[[#This Row],[Stockout_Risk_Score]] &gt;= 0.8, "Critical",
   IF(Inventory[[#This Row],[Stockout_Risk_Score]] &gt;= 0.6, "High",
      IF(Inventory[[#This Row],[Stockout_Risk_Score]] &gt;= 0.3, "Medium", "Low")
   )
)</f>
        <v>High</v>
      </c>
      <c r="R3760">
        <f>Inventory[[#This Row],[Lead_Time_Days]]*0.8</f>
        <v>4</v>
      </c>
      <c r="S3760">
        <f>MAX(0,Inventory[[#This Row],[Daily_Demand]]*Inventory[[#This Row],[Adj_Lead_Time]]+Inventory[[#This Row],[Safety_Stock]]-Inventory[[#This Row],[Current_Inventory]])</f>
        <v>0</v>
      </c>
    </row>
    <row r="3761" spans="1:19" x14ac:dyDescent="0.25">
      <c r="A3761">
        <v>3760</v>
      </c>
      <c r="B3761" t="s">
        <v>3782</v>
      </c>
      <c r="C3761" s="4" t="s">
        <v>17</v>
      </c>
      <c r="D3761" t="s">
        <v>14</v>
      </c>
      <c r="E3761" s="4">
        <v>180</v>
      </c>
      <c r="F3761" s="4">
        <v>9</v>
      </c>
      <c r="G3761" s="4">
        <v>591</v>
      </c>
      <c r="H3761" s="4">
        <v>268</v>
      </c>
      <c r="I3761" s="4">
        <v>399</v>
      </c>
      <c r="J3761" s="6">
        <v>1760.27</v>
      </c>
      <c r="K3761" s="4">
        <v>0.38900000000000001</v>
      </c>
      <c r="L3761" s="4" t="s">
        <v>27</v>
      </c>
      <c r="M3761" s="4">
        <f>Inventory[[#This Row],[Daily_Demand]]*Inventory[[#This Row],[Lead_Time_Days]]</f>
        <v>1620</v>
      </c>
      <c r="N3761" s="4">
        <f>MAX(0, Inventory[[#This Row],[Demand_Duration_Lead_time]]+Inventory[[#This Row],[Safety_Stock]]-Inventory[[#This Row],[Current_Inventory]])</f>
        <v>1297</v>
      </c>
      <c r="O37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61" s="8">
        <f>Inventory[[#This Row],[Current_Inventory]]*Inventory[[#This Row],[Unit_Cost]]</f>
        <v>1040319.57</v>
      </c>
      <c r="Q3761" t="str">
        <f>IF(Inventory[[#This Row],[Stockout_Risk_Score]] &gt;= 0.8, "Critical",
   IF(Inventory[[#This Row],[Stockout_Risk_Score]] &gt;= 0.6, "High",
      IF(Inventory[[#This Row],[Stockout_Risk_Score]] &gt;= 0.3, "Medium", "Low")
   )
)</f>
        <v>Medium</v>
      </c>
      <c r="R3761">
        <f>Inventory[[#This Row],[Lead_Time_Days]]*0.8</f>
        <v>7.2</v>
      </c>
      <c r="S3761">
        <f>MAX(0,Inventory[[#This Row],[Daily_Demand]]*Inventory[[#This Row],[Adj_Lead_Time]]+Inventory[[#This Row],[Safety_Stock]]-Inventory[[#This Row],[Current_Inventory]])</f>
        <v>973</v>
      </c>
    </row>
    <row r="3762" spans="1:19" x14ac:dyDescent="0.25">
      <c r="A3762">
        <v>3761</v>
      </c>
      <c r="B3762" t="s">
        <v>3783</v>
      </c>
      <c r="C3762" s="4" t="s">
        <v>21</v>
      </c>
      <c r="D3762" t="s">
        <v>18</v>
      </c>
      <c r="E3762" s="4">
        <v>153</v>
      </c>
      <c r="F3762" s="4">
        <v>2</v>
      </c>
      <c r="G3762" s="4">
        <v>198</v>
      </c>
      <c r="H3762" s="4">
        <v>238</v>
      </c>
      <c r="I3762" s="4">
        <v>289</v>
      </c>
      <c r="J3762" s="6">
        <v>1666.28</v>
      </c>
      <c r="K3762" s="4">
        <v>0.86499999999999999</v>
      </c>
      <c r="L3762" s="4" t="s">
        <v>15</v>
      </c>
      <c r="M3762" s="4">
        <f>Inventory[[#This Row],[Daily_Demand]]*Inventory[[#This Row],[Lead_Time_Days]]</f>
        <v>306</v>
      </c>
      <c r="N3762" s="4">
        <f>MAX(0, Inventory[[#This Row],[Demand_Duration_Lead_time]]+Inventory[[#This Row],[Safety_Stock]]-Inventory[[#This Row],[Current_Inventory]])</f>
        <v>346</v>
      </c>
      <c r="O37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62" s="8">
        <f>Inventory[[#This Row],[Current_Inventory]]*Inventory[[#This Row],[Unit_Cost]]</f>
        <v>329923.44</v>
      </c>
      <c r="Q3762" t="str">
        <f>IF(Inventory[[#This Row],[Stockout_Risk_Score]] &gt;= 0.8, "Critical",
   IF(Inventory[[#This Row],[Stockout_Risk_Score]] &gt;= 0.6, "High",
      IF(Inventory[[#This Row],[Stockout_Risk_Score]] &gt;= 0.3, "Medium", "Low")
   )
)</f>
        <v>Critical</v>
      </c>
      <c r="R3762">
        <f>Inventory[[#This Row],[Lead_Time_Days]]*0.8</f>
        <v>1.6</v>
      </c>
      <c r="S3762">
        <f>MAX(0,Inventory[[#This Row],[Daily_Demand]]*Inventory[[#This Row],[Adj_Lead_Time]]+Inventory[[#This Row],[Safety_Stock]]-Inventory[[#This Row],[Current_Inventory]])</f>
        <v>284.8</v>
      </c>
    </row>
    <row r="3763" spans="1:19" x14ac:dyDescent="0.25">
      <c r="A3763">
        <v>3762</v>
      </c>
      <c r="B3763" t="s">
        <v>3784</v>
      </c>
      <c r="C3763" s="4" t="s">
        <v>41</v>
      </c>
      <c r="D3763" t="s">
        <v>14</v>
      </c>
      <c r="E3763" s="4">
        <v>182</v>
      </c>
      <c r="F3763" s="4">
        <v>9</v>
      </c>
      <c r="G3763" s="4">
        <v>503</v>
      </c>
      <c r="H3763" s="4">
        <v>232</v>
      </c>
      <c r="I3763" s="4">
        <v>262</v>
      </c>
      <c r="J3763" s="6">
        <v>1087.0899999999999</v>
      </c>
      <c r="K3763" s="4">
        <v>0.875</v>
      </c>
      <c r="L3763" s="4" t="s">
        <v>19</v>
      </c>
      <c r="M3763" s="4">
        <f>Inventory[[#This Row],[Daily_Demand]]*Inventory[[#This Row],[Lead_Time_Days]]</f>
        <v>1638</v>
      </c>
      <c r="N3763" s="4">
        <f>MAX(0, Inventory[[#This Row],[Demand_Duration_Lead_time]]+Inventory[[#This Row],[Safety_Stock]]-Inventory[[#This Row],[Current_Inventory]])</f>
        <v>1367</v>
      </c>
      <c r="O37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63" s="8">
        <f>Inventory[[#This Row],[Current_Inventory]]*Inventory[[#This Row],[Unit_Cost]]</f>
        <v>546806.2699999999</v>
      </c>
      <c r="Q3763" t="str">
        <f>IF(Inventory[[#This Row],[Stockout_Risk_Score]] &gt;= 0.8, "Critical",
   IF(Inventory[[#This Row],[Stockout_Risk_Score]] &gt;= 0.6, "High",
      IF(Inventory[[#This Row],[Stockout_Risk_Score]] &gt;= 0.3, "Medium", "Low")
   )
)</f>
        <v>Critical</v>
      </c>
      <c r="R3763">
        <f>Inventory[[#This Row],[Lead_Time_Days]]*0.8</f>
        <v>7.2</v>
      </c>
      <c r="S3763">
        <f>MAX(0,Inventory[[#This Row],[Daily_Demand]]*Inventory[[#This Row],[Adj_Lead_Time]]+Inventory[[#This Row],[Safety_Stock]]-Inventory[[#This Row],[Current_Inventory]])</f>
        <v>1039.4000000000001</v>
      </c>
    </row>
    <row r="3764" spans="1:19" x14ac:dyDescent="0.25">
      <c r="A3764">
        <v>3763</v>
      </c>
      <c r="B3764" t="s">
        <v>3785</v>
      </c>
      <c r="C3764" s="4" t="s">
        <v>41</v>
      </c>
      <c r="D3764" t="s">
        <v>22</v>
      </c>
      <c r="E3764" s="4">
        <v>172</v>
      </c>
      <c r="F3764" s="4">
        <v>12</v>
      </c>
      <c r="G3764" s="4">
        <v>608</v>
      </c>
      <c r="H3764" s="4">
        <v>108</v>
      </c>
      <c r="I3764" s="4">
        <v>198</v>
      </c>
      <c r="J3764" s="6">
        <v>183.47</v>
      </c>
      <c r="K3764" s="4">
        <v>0.91</v>
      </c>
      <c r="L3764" s="4" t="s">
        <v>19</v>
      </c>
      <c r="M3764" s="4">
        <f>Inventory[[#This Row],[Daily_Demand]]*Inventory[[#This Row],[Lead_Time_Days]]</f>
        <v>2064</v>
      </c>
      <c r="N3764" s="4">
        <f>MAX(0, Inventory[[#This Row],[Demand_Duration_Lead_time]]+Inventory[[#This Row],[Safety_Stock]]-Inventory[[#This Row],[Current_Inventory]])</f>
        <v>1564</v>
      </c>
      <c r="O37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64" s="8">
        <f>Inventory[[#This Row],[Current_Inventory]]*Inventory[[#This Row],[Unit_Cost]]</f>
        <v>111549.75999999999</v>
      </c>
      <c r="Q3764" t="str">
        <f>IF(Inventory[[#This Row],[Stockout_Risk_Score]] &gt;= 0.8, "Critical",
   IF(Inventory[[#This Row],[Stockout_Risk_Score]] &gt;= 0.6, "High",
      IF(Inventory[[#This Row],[Stockout_Risk_Score]] &gt;= 0.3, "Medium", "Low")
   )
)</f>
        <v>Critical</v>
      </c>
      <c r="R3764">
        <f>Inventory[[#This Row],[Lead_Time_Days]]*0.8</f>
        <v>9.6000000000000014</v>
      </c>
      <c r="S3764">
        <f>MAX(0,Inventory[[#This Row],[Daily_Demand]]*Inventory[[#This Row],[Adj_Lead_Time]]+Inventory[[#This Row],[Safety_Stock]]-Inventory[[#This Row],[Current_Inventory]])</f>
        <v>1151.2000000000003</v>
      </c>
    </row>
    <row r="3765" spans="1:19" x14ac:dyDescent="0.25">
      <c r="A3765">
        <v>3764</v>
      </c>
      <c r="B3765" t="s">
        <v>3786</v>
      </c>
      <c r="C3765" s="4" t="s">
        <v>13</v>
      </c>
      <c r="D3765" t="s">
        <v>14</v>
      </c>
      <c r="E3765" s="4">
        <v>130</v>
      </c>
      <c r="F3765" s="4">
        <v>2</v>
      </c>
      <c r="G3765" s="4">
        <v>514</v>
      </c>
      <c r="H3765" s="4">
        <v>256</v>
      </c>
      <c r="I3765" s="4">
        <v>121</v>
      </c>
      <c r="J3765" s="6">
        <v>1153.69</v>
      </c>
      <c r="K3765" s="4">
        <v>0.64</v>
      </c>
      <c r="L3765" s="4" t="s">
        <v>19</v>
      </c>
      <c r="M3765" s="4">
        <f>Inventory[[#This Row],[Daily_Demand]]*Inventory[[#This Row],[Lead_Time_Days]]</f>
        <v>260</v>
      </c>
      <c r="N3765" s="4">
        <f>MAX(0, Inventory[[#This Row],[Demand_Duration_Lead_time]]+Inventory[[#This Row],[Safety_Stock]]-Inventory[[#This Row],[Current_Inventory]])</f>
        <v>2</v>
      </c>
      <c r="O37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65" s="8">
        <f>Inventory[[#This Row],[Current_Inventory]]*Inventory[[#This Row],[Unit_Cost]]</f>
        <v>592996.66</v>
      </c>
      <c r="Q3765" t="str">
        <f>IF(Inventory[[#This Row],[Stockout_Risk_Score]] &gt;= 0.8, "Critical",
   IF(Inventory[[#This Row],[Stockout_Risk_Score]] &gt;= 0.6, "High",
      IF(Inventory[[#This Row],[Stockout_Risk_Score]] &gt;= 0.3, "Medium", "Low")
   )
)</f>
        <v>High</v>
      </c>
      <c r="R3765">
        <f>Inventory[[#This Row],[Lead_Time_Days]]*0.8</f>
        <v>1.6</v>
      </c>
      <c r="S3765">
        <f>MAX(0,Inventory[[#This Row],[Daily_Demand]]*Inventory[[#This Row],[Adj_Lead_Time]]+Inventory[[#This Row],[Safety_Stock]]-Inventory[[#This Row],[Current_Inventory]])</f>
        <v>0</v>
      </c>
    </row>
    <row r="3766" spans="1:19" x14ac:dyDescent="0.25">
      <c r="A3766">
        <v>3765</v>
      </c>
      <c r="B3766" t="s">
        <v>3787</v>
      </c>
      <c r="C3766" s="4" t="s">
        <v>17</v>
      </c>
      <c r="D3766" t="s">
        <v>14</v>
      </c>
      <c r="E3766" s="4">
        <v>7</v>
      </c>
      <c r="F3766" s="4">
        <v>12</v>
      </c>
      <c r="G3766" s="4">
        <v>566</v>
      </c>
      <c r="H3766" s="4">
        <v>54</v>
      </c>
      <c r="I3766" s="4">
        <v>152</v>
      </c>
      <c r="J3766" s="6">
        <v>742.75</v>
      </c>
      <c r="K3766" s="4">
        <v>0.20200000000000001</v>
      </c>
      <c r="L3766" s="4" t="s">
        <v>19</v>
      </c>
      <c r="M3766" s="4">
        <f>Inventory[[#This Row],[Daily_Demand]]*Inventory[[#This Row],[Lead_Time_Days]]</f>
        <v>84</v>
      </c>
      <c r="N3766" s="4">
        <f>MAX(0, Inventory[[#This Row],[Demand_Duration_Lead_time]]+Inventory[[#This Row],[Safety_Stock]]-Inventory[[#This Row],[Current_Inventory]])</f>
        <v>0</v>
      </c>
      <c r="O37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766" s="8">
        <f>Inventory[[#This Row],[Current_Inventory]]*Inventory[[#This Row],[Unit_Cost]]</f>
        <v>420396.5</v>
      </c>
      <c r="Q3766" t="str">
        <f>IF(Inventory[[#This Row],[Stockout_Risk_Score]] &gt;= 0.8, "Critical",
   IF(Inventory[[#This Row],[Stockout_Risk_Score]] &gt;= 0.6, "High",
      IF(Inventory[[#This Row],[Stockout_Risk_Score]] &gt;= 0.3, "Medium", "Low")
   )
)</f>
        <v>Low</v>
      </c>
      <c r="R3766">
        <f>Inventory[[#This Row],[Lead_Time_Days]]*0.8</f>
        <v>9.6000000000000014</v>
      </c>
      <c r="S3766">
        <f>MAX(0,Inventory[[#This Row],[Daily_Demand]]*Inventory[[#This Row],[Adj_Lead_Time]]+Inventory[[#This Row],[Safety_Stock]]-Inventory[[#This Row],[Current_Inventory]])</f>
        <v>0</v>
      </c>
    </row>
    <row r="3767" spans="1:19" x14ac:dyDescent="0.25">
      <c r="A3767">
        <v>3766</v>
      </c>
      <c r="B3767" t="s">
        <v>3788</v>
      </c>
      <c r="C3767" s="4" t="s">
        <v>41</v>
      </c>
      <c r="D3767" t="s">
        <v>22</v>
      </c>
      <c r="E3767" s="4">
        <v>21</v>
      </c>
      <c r="F3767" s="4">
        <v>2</v>
      </c>
      <c r="G3767" s="4">
        <v>35</v>
      </c>
      <c r="H3767" s="4">
        <v>282</v>
      </c>
      <c r="I3767" s="4">
        <v>232</v>
      </c>
      <c r="J3767" s="6">
        <v>1103.22</v>
      </c>
      <c r="K3767" s="4">
        <v>9.0999999999999998E-2</v>
      </c>
      <c r="L3767" s="4" t="s">
        <v>15</v>
      </c>
      <c r="M3767" s="4">
        <f>Inventory[[#This Row],[Daily_Demand]]*Inventory[[#This Row],[Lead_Time_Days]]</f>
        <v>42</v>
      </c>
      <c r="N3767" s="4">
        <f>MAX(0, Inventory[[#This Row],[Demand_Duration_Lead_time]]+Inventory[[#This Row],[Safety_Stock]]-Inventory[[#This Row],[Current_Inventory]])</f>
        <v>289</v>
      </c>
      <c r="O37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67" s="8">
        <f>Inventory[[#This Row],[Current_Inventory]]*Inventory[[#This Row],[Unit_Cost]]</f>
        <v>38612.700000000004</v>
      </c>
      <c r="Q3767" t="str">
        <f>IF(Inventory[[#This Row],[Stockout_Risk_Score]] &gt;= 0.8, "Critical",
   IF(Inventory[[#This Row],[Stockout_Risk_Score]] &gt;= 0.6, "High",
      IF(Inventory[[#This Row],[Stockout_Risk_Score]] &gt;= 0.3, "Medium", "Low")
   )
)</f>
        <v>Low</v>
      </c>
      <c r="R3767">
        <f>Inventory[[#This Row],[Lead_Time_Days]]*0.8</f>
        <v>1.6</v>
      </c>
      <c r="S3767">
        <f>MAX(0,Inventory[[#This Row],[Daily_Demand]]*Inventory[[#This Row],[Adj_Lead_Time]]+Inventory[[#This Row],[Safety_Stock]]-Inventory[[#This Row],[Current_Inventory]])</f>
        <v>280.60000000000002</v>
      </c>
    </row>
    <row r="3768" spans="1:19" x14ac:dyDescent="0.25">
      <c r="A3768">
        <v>3767</v>
      </c>
      <c r="B3768" t="s">
        <v>3789</v>
      </c>
      <c r="C3768" s="4" t="s">
        <v>41</v>
      </c>
      <c r="D3768" t="s">
        <v>14</v>
      </c>
      <c r="E3768" s="4">
        <v>193</v>
      </c>
      <c r="F3768" s="4">
        <v>8</v>
      </c>
      <c r="G3768" s="4">
        <v>485</v>
      </c>
      <c r="H3768" s="4">
        <v>14</v>
      </c>
      <c r="I3768" s="4">
        <v>233</v>
      </c>
      <c r="J3768" s="6">
        <v>1311.9</v>
      </c>
      <c r="K3768" s="4">
        <v>0.91500000000000004</v>
      </c>
      <c r="L3768" s="4" t="s">
        <v>15</v>
      </c>
      <c r="M3768" s="4">
        <f>Inventory[[#This Row],[Daily_Demand]]*Inventory[[#This Row],[Lead_Time_Days]]</f>
        <v>1544</v>
      </c>
      <c r="N3768" s="4">
        <f>MAX(0, Inventory[[#This Row],[Demand_Duration_Lead_time]]+Inventory[[#This Row],[Safety_Stock]]-Inventory[[#This Row],[Current_Inventory]])</f>
        <v>1073</v>
      </c>
      <c r="O37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68" s="8">
        <f>Inventory[[#This Row],[Current_Inventory]]*Inventory[[#This Row],[Unit_Cost]]</f>
        <v>636271.5</v>
      </c>
      <c r="Q3768" t="str">
        <f>IF(Inventory[[#This Row],[Stockout_Risk_Score]] &gt;= 0.8, "Critical",
   IF(Inventory[[#This Row],[Stockout_Risk_Score]] &gt;= 0.6, "High",
      IF(Inventory[[#This Row],[Stockout_Risk_Score]] &gt;= 0.3, "Medium", "Low")
   )
)</f>
        <v>Critical</v>
      </c>
      <c r="R3768">
        <f>Inventory[[#This Row],[Lead_Time_Days]]*0.8</f>
        <v>6.4</v>
      </c>
      <c r="S3768">
        <f>MAX(0,Inventory[[#This Row],[Daily_Demand]]*Inventory[[#This Row],[Adj_Lead_Time]]+Inventory[[#This Row],[Safety_Stock]]-Inventory[[#This Row],[Current_Inventory]])</f>
        <v>764.2</v>
      </c>
    </row>
    <row r="3769" spans="1:19" x14ac:dyDescent="0.25">
      <c r="A3769">
        <v>3768</v>
      </c>
      <c r="B3769" t="s">
        <v>3790</v>
      </c>
      <c r="C3769" s="4" t="s">
        <v>21</v>
      </c>
      <c r="D3769" t="s">
        <v>18</v>
      </c>
      <c r="E3769" s="4">
        <v>54</v>
      </c>
      <c r="F3769" s="4">
        <v>2</v>
      </c>
      <c r="G3769" s="4">
        <v>421</v>
      </c>
      <c r="H3769" s="4">
        <v>20</v>
      </c>
      <c r="I3769" s="4">
        <v>62</v>
      </c>
      <c r="J3769" s="6">
        <v>1307.44</v>
      </c>
      <c r="K3769" s="4">
        <v>5.6000000000000001E-2</v>
      </c>
      <c r="L3769" s="4" t="s">
        <v>19</v>
      </c>
      <c r="M3769" s="4">
        <f>Inventory[[#This Row],[Daily_Demand]]*Inventory[[#This Row],[Lead_Time_Days]]</f>
        <v>108</v>
      </c>
      <c r="N3769" s="4">
        <f>MAX(0, Inventory[[#This Row],[Demand_Duration_Lead_time]]+Inventory[[#This Row],[Safety_Stock]]-Inventory[[#This Row],[Current_Inventory]])</f>
        <v>0</v>
      </c>
      <c r="O37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769" s="8">
        <f>Inventory[[#This Row],[Current_Inventory]]*Inventory[[#This Row],[Unit_Cost]]</f>
        <v>550432.24</v>
      </c>
      <c r="Q3769" t="str">
        <f>IF(Inventory[[#This Row],[Stockout_Risk_Score]] &gt;= 0.8, "Critical",
   IF(Inventory[[#This Row],[Stockout_Risk_Score]] &gt;= 0.6, "High",
      IF(Inventory[[#This Row],[Stockout_Risk_Score]] &gt;= 0.3, "Medium", "Low")
   )
)</f>
        <v>Low</v>
      </c>
      <c r="R3769">
        <f>Inventory[[#This Row],[Lead_Time_Days]]*0.8</f>
        <v>1.6</v>
      </c>
      <c r="S3769">
        <f>MAX(0,Inventory[[#This Row],[Daily_Demand]]*Inventory[[#This Row],[Adj_Lead_Time]]+Inventory[[#This Row],[Safety_Stock]]-Inventory[[#This Row],[Current_Inventory]])</f>
        <v>0</v>
      </c>
    </row>
    <row r="3770" spans="1:19" x14ac:dyDescent="0.25">
      <c r="A3770">
        <v>3769</v>
      </c>
      <c r="B3770" t="s">
        <v>3791</v>
      </c>
      <c r="C3770" s="4" t="s">
        <v>26</v>
      </c>
      <c r="D3770" t="s">
        <v>14</v>
      </c>
      <c r="E3770" s="4">
        <v>126</v>
      </c>
      <c r="F3770" s="4">
        <v>10</v>
      </c>
      <c r="G3770" s="4">
        <v>313</v>
      </c>
      <c r="H3770" s="4">
        <v>48</v>
      </c>
      <c r="I3770" s="4">
        <v>281</v>
      </c>
      <c r="J3770" s="6">
        <v>1363.37</v>
      </c>
      <c r="K3770" s="4">
        <v>0.29599999999999999</v>
      </c>
      <c r="L3770" s="4" t="s">
        <v>27</v>
      </c>
      <c r="M3770" s="4">
        <f>Inventory[[#This Row],[Daily_Demand]]*Inventory[[#This Row],[Lead_Time_Days]]</f>
        <v>1260</v>
      </c>
      <c r="N3770" s="4">
        <f>MAX(0, Inventory[[#This Row],[Demand_Duration_Lead_time]]+Inventory[[#This Row],[Safety_Stock]]-Inventory[[#This Row],[Current_Inventory]])</f>
        <v>995</v>
      </c>
      <c r="O37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70" s="8">
        <f>Inventory[[#This Row],[Current_Inventory]]*Inventory[[#This Row],[Unit_Cost]]</f>
        <v>426734.80999999994</v>
      </c>
      <c r="Q3770" t="str">
        <f>IF(Inventory[[#This Row],[Stockout_Risk_Score]] &gt;= 0.8, "Critical",
   IF(Inventory[[#This Row],[Stockout_Risk_Score]] &gt;= 0.6, "High",
      IF(Inventory[[#This Row],[Stockout_Risk_Score]] &gt;= 0.3, "Medium", "Low")
   )
)</f>
        <v>Low</v>
      </c>
      <c r="R3770">
        <f>Inventory[[#This Row],[Lead_Time_Days]]*0.8</f>
        <v>8</v>
      </c>
      <c r="S3770">
        <f>MAX(0,Inventory[[#This Row],[Daily_Demand]]*Inventory[[#This Row],[Adj_Lead_Time]]+Inventory[[#This Row],[Safety_Stock]]-Inventory[[#This Row],[Current_Inventory]])</f>
        <v>743</v>
      </c>
    </row>
    <row r="3771" spans="1:19" x14ac:dyDescent="0.25">
      <c r="A3771">
        <v>3770</v>
      </c>
      <c r="B3771" t="s">
        <v>3792</v>
      </c>
      <c r="C3771" s="4" t="s">
        <v>13</v>
      </c>
      <c r="D3771" t="s">
        <v>14</v>
      </c>
      <c r="E3771" s="4">
        <v>94</v>
      </c>
      <c r="F3771" s="4">
        <v>9</v>
      </c>
      <c r="G3771" s="4">
        <v>190</v>
      </c>
      <c r="H3771" s="4">
        <v>51</v>
      </c>
      <c r="I3771" s="4">
        <v>199</v>
      </c>
      <c r="J3771" s="6">
        <v>1374.57</v>
      </c>
      <c r="K3771" s="4">
        <v>0.48699999999999999</v>
      </c>
      <c r="L3771" s="4" t="s">
        <v>19</v>
      </c>
      <c r="M3771" s="4">
        <f>Inventory[[#This Row],[Daily_Demand]]*Inventory[[#This Row],[Lead_Time_Days]]</f>
        <v>846</v>
      </c>
      <c r="N3771" s="4">
        <f>MAX(0, Inventory[[#This Row],[Demand_Duration_Lead_time]]+Inventory[[#This Row],[Safety_Stock]]-Inventory[[#This Row],[Current_Inventory]])</f>
        <v>707</v>
      </c>
      <c r="O37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71" s="8">
        <f>Inventory[[#This Row],[Current_Inventory]]*Inventory[[#This Row],[Unit_Cost]]</f>
        <v>261168.3</v>
      </c>
      <c r="Q3771" t="str">
        <f>IF(Inventory[[#This Row],[Stockout_Risk_Score]] &gt;= 0.8, "Critical",
   IF(Inventory[[#This Row],[Stockout_Risk_Score]] &gt;= 0.6, "High",
      IF(Inventory[[#This Row],[Stockout_Risk_Score]] &gt;= 0.3, "Medium", "Low")
   )
)</f>
        <v>Medium</v>
      </c>
      <c r="R3771">
        <f>Inventory[[#This Row],[Lead_Time_Days]]*0.8</f>
        <v>7.2</v>
      </c>
      <c r="S3771">
        <f>MAX(0,Inventory[[#This Row],[Daily_Demand]]*Inventory[[#This Row],[Adj_Lead_Time]]+Inventory[[#This Row],[Safety_Stock]]-Inventory[[#This Row],[Current_Inventory]])</f>
        <v>537.80000000000007</v>
      </c>
    </row>
    <row r="3772" spans="1:19" x14ac:dyDescent="0.25">
      <c r="A3772">
        <v>3771</v>
      </c>
      <c r="B3772" t="s">
        <v>3793</v>
      </c>
      <c r="C3772" s="4" t="s">
        <v>13</v>
      </c>
      <c r="D3772" t="s">
        <v>14</v>
      </c>
      <c r="E3772" s="4">
        <v>91</v>
      </c>
      <c r="F3772" s="4">
        <v>14</v>
      </c>
      <c r="G3772" s="4">
        <v>51</v>
      </c>
      <c r="H3772" s="4">
        <v>212</v>
      </c>
      <c r="I3772" s="4">
        <v>312</v>
      </c>
      <c r="J3772" s="6">
        <v>263.10000000000002</v>
      </c>
      <c r="K3772" s="4">
        <v>2.1999999999999999E-2</v>
      </c>
      <c r="L3772" s="4" t="s">
        <v>19</v>
      </c>
      <c r="M3772" s="4">
        <f>Inventory[[#This Row],[Daily_Demand]]*Inventory[[#This Row],[Lead_Time_Days]]</f>
        <v>1274</v>
      </c>
      <c r="N3772" s="4">
        <f>MAX(0, Inventory[[#This Row],[Demand_Duration_Lead_time]]+Inventory[[#This Row],[Safety_Stock]]-Inventory[[#This Row],[Current_Inventory]])</f>
        <v>1435</v>
      </c>
      <c r="O37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72" s="8">
        <f>Inventory[[#This Row],[Current_Inventory]]*Inventory[[#This Row],[Unit_Cost]]</f>
        <v>13418.1</v>
      </c>
      <c r="Q3772" t="str">
        <f>IF(Inventory[[#This Row],[Stockout_Risk_Score]] &gt;= 0.8, "Critical",
   IF(Inventory[[#This Row],[Stockout_Risk_Score]] &gt;= 0.6, "High",
      IF(Inventory[[#This Row],[Stockout_Risk_Score]] &gt;= 0.3, "Medium", "Low")
   )
)</f>
        <v>Low</v>
      </c>
      <c r="R3772">
        <f>Inventory[[#This Row],[Lead_Time_Days]]*0.8</f>
        <v>11.200000000000001</v>
      </c>
      <c r="S3772">
        <f>MAX(0,Inventory[[#This Row],[Daily_Demand]]*Inventory[[#This Row],[Adj_Lead_Time]]+Inventory[[#This Row],[Safety_Stock]]-Inventory[[#This Row],[Current_Inventory]])</f>
        <v>1180.2</v>
      </c>
    </row>
    <row r="3773" spans="1:19" x14ac:dyDescent="0.25">
      <c r="A3773">
        <v>3772</v>
      </c>
      <c r="B3773" t="s">
        <v>3794</v>
      </c>
      <c r="C3773" s="4" t="s">
        <v>26</v>
      </c>
      <c r="D3773" t="s">
        <v>22</v>
      </c>
      <c r="E3773" s="4">
        <v>10</v>
      </c>
      <c r="F3773" s="4">
        <v>2</v>
      </c>
      <c r="G3773" s="4">
        <v>282</v>
      </c>
      <c r="H3773" s="4">
        <v>103</v>
      </c>
      <c r="I3773" s="4">
        <v>73</v>
      </c>
      <c r="J3773" s="6">
        <v>423.84</v>
      </c>
      <c r="K3773" s="4">
        <v>0.90700000000000003</v>
      </c>
      <c r="L3773" s="4" t="s">
        <v>27</v>
      </c>
      <c r="M3773" s="4">
        <f>Inventory[[#This Row],[Daily_Demand]]*Inventory[[#This Row],[Lead_Time_Days]]</f>
        <v>20</v>
      </c>
      <c r="N3773" s="4">
        <f>MAX(0, Inventory[[#This Row],[Demand_Duration_Lead_time]]+Inventory[[#This Row],[Safety_Stock]]-Inventory[[#This Row],[Current_Inventory]])</f>
        <v>0</v>
      </c>
      <c r="O37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773" s="8">
        <f>Inventory[[#This Row],[Current_Inventory]]*Inventory[[#This Row],[Unit_Cost]]</f>
        <v>119522.87999999999</v>
      </c>
      <c r="Q3773" t="str">
        <f>IF(Inventory[[#This Row],[Stockout_Risk_Score]] &gt;= 0.8, "Critical",
   IF(Inventory[[#This Row],[Stockout_Risk_Score]] &gt;= 0.6, "High",
      IF(Inventory[[#This Row],[Stockout_Risk_Score]] &gt;= 0.3, "Medium", "Low")
   )
)</f>
        <v>Critical</v>
      </c>
      <c r="R3773">
        <f>Inventory[[#This Row],[Lead_Time_Days]]*0.8</f>
        <v>1.6</v>
      </c>
      <c r="S3773">
        <f>MAX(0,Inventory[[#This Row],[Daily_Demand]]*Inventory[[#This Row],[Adj_Lead_Time]]+Inventory[[#This Row],[Safety_Stock]]-Inventory[[#This Row],[Current_Inventory]])</f>
        <v>0</v>
      </c>
    </row>
    <row r="3774" spans="1:19" x14ac:dyDescent="0.25">
      <c r="A3774">
        <v>3773</v>
      </c>
      <c r="B3774" t="s">
        <v>3795</v>
      </c>
      <c r="C3774" s="4" t="s">
        <v>41</v>
      </c>
      <c r="D3774" t="s">
        <v>14</v>
      </c>
      <c r="E3774" s="4">
        <v>160</v>
      </c>
      <c r="F3774" s="4">
        <v>3</v>
      </c>
      <c r="G3774" s="4">
        <v>234</v>
      </c>
      <c r="H3774" s="4">
        <v>14</v>
      </c>
      <c r="I3774" s="4">
        <v>238</v>
      </c>
      <c r="J3774" s="6">
        <v>1279.55</v>
      </c>
      <c r="K3774" s="4">
        <v>0.28699999999999998</v>
      </c>
      <c r="L3774" s="4" t="s">
        <v>19</v>
      </c>
      <c r="M3774" s="4">
        <f>Inventory[[#This Row],[Daily_Demand]]*Inventory[[#This Row],[Lead_Time_Days]]</f>
        <v>480</v>
      </c>
      <c r="N3774" s="4">
        <f>MAX(0, Inventory[[#This Row],[Demand_Duration_Lead_time]]+Inventory[[#This Row],[Safety_Stock]]-Inventory[[#This Row],[Current_Inventory]])</f>
        <v>260</v>
      </c>
      <c r="O37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74" s="8">
        <f>Inventory[[#This Row],[Current_Inventory]]*Inventory[[#This Row],[Unit_Cost]]</f>
        <v>299414.7</v>
      </c>
      <c r="Q3774" t="str">
        <f>IF(Inventory[[#This Row],[Stockout_Risk_Score]] &gt;= 0.8, "Critical",
   IF(Inventory[[#This Row],[Stockout_Risk_Score]] &gt;= 0.6, "High",
      IF(Inventory[[#This Row],[Stockout_Risk_Score]] &gt;= 0.3, "Medium", "Low")
   )
)</f>
        <v>Low</v>
      </c>
      <c r="R3774">
        <f>Inventory[[#This Row],[Lead_Time_Days]]*0.8</f>
        <v>2.4000000000000004</v>
      </c>
      <c r="S3774">
        <f>MAX(0,Inventory[[#This Row],[Daily_Demand]]*Inventory[[#This Row],[Adj_Lead_Time]]+Inventory[[#This Row],[Safety_Stock]]-Inventory[[#This Row],[Current_Inventory]])</f>
        <v>164.00000000000006</v>
      </c>
    </row>
    <row r="3775" spans="1:19" x14ac:dyDescent="0.25">
      <c r="A3775">
        <v>3774</v>
      </c>
      <c r="B3775" t="s">
        <v>3796</v>
      </c>
      <c r="C3775" s="4" t="s">
        <v>21</v>
      </c>
      <c r="D3775" t="s">
        <v>14</v>
      </c>
      <c r="E3775" s="4">
        <v>59</v>
      </c>
      <c r="F3775" s="4">
        <v>3</v>
      </c>
      <c r="G3775" s="4">
        <v>577</v>
      </c>
      <c r="H3775" s="4">
        <v>61</v>
      </c>
      <c r="I3775" s="4">
        <v>182</v>
      </c>
      <c r="J3775" s="6">
        <v>845.94</v>
      </c>
      <c r="K3775" s="4">
        <v>2.9000000000000001E-2</v>
      </c>
      <c r="L3775" s="4" t="s">
        <v>27</v>
      </c>
      <c r="M3775" s="4">
        <f>Inventory[[#This Row],[Daily_Demand]]*Inventory[[#This Row],[Lead_Time_Days]]</f>
        <v>177</v>
      </c>
      <c r="N3775" s="4">
        <f>MAX(0, Inventory[[#This Row],[Demand_Duration_Lead_time]]+Inventory[[#This Row],[Safety_Stock]]-Inventory[[#This Row],[Current_Inventory]])</f>
        <v>0</v>
      </c>
      <c r="O37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775" s="8">
        <f>Inventory[[#This Row],[Current_Inventory]]*Inventory[[#This Row],[Unit_Cost]]</f>
        <v>488107.38</v>
      </c>
      <c r="Q3775" t="str">
        <f>IF(Inventory[[#This Row],[Stockout_Risk_Score]] &gt;= 0.8, "Critical",
   IF(Inventory[[#This Row],[Stockout_Risk_Score]] &gt;= 0.6, "High",
      IF(Inventory[[#This Row],[Stockout_Risk_Score]] &gt;= 0.3, "Medium", "Low")
   )
)</f>
        <v>Low</v>
      </c>
      <c r="R3775">
        <f>Inventory[[#This Row],[Lead_Time_Days]]*0.8</f>
        <v>2.4000000000000004</v>
      </c>
      <c r="S3775">
        <f>MAX(0,Inventory[[#This Row],[Daily_Demand]]*Inventory[[#This Row],[Adj_Lead_Time]]+Inventory[[#This Row],[Safety_Stock]]-Inventory[[#This Row],[Current_Inventory]])</f>
        <v>0</v>
      </c>
    </row>
    <row r="3776" spans="1:19" x14ac:dyDescent="0.25">
      <c r="A3776">
        <v>3775</v>
      </c>
      <c r="B3776" t="s">
        <v>3797</v>
      </c>
      <c r="C3776" s="4" t="s">
        <v>21</v>
      </c>
      <c r="D3776" t="s">
        <v>18</v>
      </c>
      <c r="E3776" s="4">
        <v>190</v>
      </c>
      <c r="F3776" s="4">
        <v>3</v>
      </c>
      <c r="G3776" s="4">
        <v>208</v>
      </c>
      <c r="H3776" s="4">
        <v>159</v>
      </c>
      <c r="I3776" s="4">
        <v>99</v>
      </c>
      <c r="J3776" s="6">
        <v>1537.56</v>
      </c>
      <c r="K3776" s="4">
        <v>0.99399999999999999</v>
      </c>
      <c r="L3776" s="4" t="s">
        <v>15</v>
      </c>
      <c r="M3776" s="4">
        <f>Inventory[[#This Row],[Daily_Demand]]*Inventory[[#This Row],[Lead_Time_Days]]</f>
        <v>570</v>
      </c>
      <c r="N3776" s="4">
        <f>MAX(0, Inventory[[#This Row],[Demand_Duration_Lead_time]]+Inventory[[#This Row],[Safety_Stock]]-Inventory[[#This Row],[Current_Inventory]])</f>
        <v>521</v>
      </c>
      <c r="O37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76" s="8">
        <f>Inventory[[#This Row],[Current_Inventory]]*Inventory[[#This Row],[Unit_Cost]]</f>
        <v>319812.47999999998</v>
      </c>
      <c r="Q3776" t="str">
        <f>IF(Inventory[[#This Row],[Stockout_Risk_Score]] &gt;= 0.8, "Critical",
   IF(Inventory[[#This Row],[Stockout_Risk_Score]] &gt;= 0.6, "High",
      IF(Inventory[[#This Row],[Stockout_Risk_Score]] &gt;= 0.3, "Medium", "Low")
   )
)</f>
        <v>Critical</v>
      </c>
      <c r="R3776">
        <f>Inventory[[#This Row],[Lead_Time_Days]]*0.8</f>
        <v>2.4000000000000004</v>
      </c>
      <c r="S3776">
        <f>MAX(0,Inventory[[#This Row],[Daily_Demand]]*Inventory[[#This Row],[Adj_Lead_Time]]+Inventory[[#This Row],[Safety_Stock]]-Inventory[[#This Row],[Current_Inventory]])</f>
        <v>407</v>
      </c>
    </row>
    <row r="3777" spans="1:19" x14ac:dyDescent="0.25">
      <c r="A3777">
        <v>3776</v>
      </c>
      <c r="B3777" t="s">
        <v>3798</v>
      </c>
      <c r="C3777" s="4" t="s">
        <v>13</v>
      </c>
      <c r="D3777" t="s">
        <v>14</v>
      </c>
      <c r="E3777" s="4">
        <v>177</v>
      </c>
      <c r="F3777" s="4">
        <v>7</v>
      </c>
      <c r="G3777" s="4">
        <v>602</v>
      </c>
      <c r="H3777" s="4">
        <v>214</v>
      </c>
      <c r="I3777" s="4">
        <v>232</v>
      </c>
      <c r="J3777" s="6">
        <v>293.57</v>
      </c>
      <c r="K3777" s="4">
        <v>0.311</v>
      </c>
      <c r="L3777" s="4" t="s">
        <v>27</v>
      </c>
      <c r="M3777" s="4">
        <f>Inventory[[#This Row],[Daily_Demand]]*Inventory[[#This Row],[Lead_Time_Days]]</f>
        <v>1239</v>
      </c>
      <c r="N3777" s="4">
        <f>MAX(0, Inventory[[#This Row],[Demand_Duration_Lead_time]]+Inventory[[#This Row],[Safety_Stock]]-Inventory[[#This Row],[Current_Inventory]])</f>
        <v>851</v>
      </c>
      <c r="O37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77" s="8">
        <f>Inventory[[#This Row],[Current_Inventory]]*Inventory[[#This Row],[Unit_Cost]]</f>
        <v>176729.13999999998</v>
      </c>
      <c r="Q3777" t="str">
        <f>IF(Inventory[[#This Row],[Stockout_Risk_Score]] &gt;= 0.8, "Critical",
   IF(Inventory[[#This Row],[Stockout_Risk_Score]] &gt;= 0.6, "High",
      IF(Inventory[[#This Row],[Stockout_Risk_Score]] &gt;= 0.3, "Medium", "Low")
   )
)</f>
        <v>Medium</v>
      </c>
      <c r="R3777">
        <f>Inventory[[#This Row],[Lead_Time_Days]]*0.8</f>
        <v>5.6000000000000005</v>
      </c>
      <c r="S3777">
        <f>MAX(0,Inventory[[#This Row],[Daily_Demand]]*Inventory[[#This Row],[Adj_Lead_Time]]+Inventory[[#This Row],[Safety_Stock]]-Inventory[[#This Row],[Current_Inventory]])</f>
        <v>603.20000000000005</v>
      </c>
    </row>
    <row r="3778" spans="1:19" x14ac:dyDescent="0.25">
      <c r="A3778">
        <v>3777</v>
      </c>
      <c r="B3778" t="s">
        <v>3799</v>
      </c>
      <c r="C3778" s="4" t="s">
        <v>21</v>
      </c>
      <c r="D3778" t="s">
        <v>14</v>
      </c>
      <c r="E3778" s="4">
        <v>151</v>
      </c>
      <c r="F3778" s="4">
        <v>5</v>
      </c>
      <c r="G3778" s="4">
        <v>619</v>
      </c>
      <c r="H3778" s="4">
        <v>196</v>
      </c>
      <c r="I3778" s="4">
        <v>75</v>
      </c>
      <c r="J3778" s="6">
        <v>423.47</v>
      </c>
      <c r="K3778" s="4">
        <v>0.877</v>
      </c>
      <c r="L3778" s="4" t="s">
        <v>15</v>
      </c>
      <c r="M3778" s="4">
        <f>Inventory[[#This Row],[Daily_Demand]]*Inventory[[#This Row],[Lead_Time_Days]]</f>
        <v>755</v>
      </c>
      <c r="N3778" s="4">
        <f>MAX(0, Inventory[[#This Row],[Demand_Duration_Lead_time]]+Inventory[[#This Row],[Safety_Stock]]-Inventory[[#This Row],[Current_Inventory]])</f>
        <v>332</v>
      </c>
      <c r="O37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78" s="8">
        <f>Inventory[[#This Row],[Current_Inventory]]*Inventory[[#This Row],[Unit_Cost]]</f>
        <v>262127.93000000002</v>
      </c>
      <c r="Q3778" t="str">
        <f>IF(Inventory[[#This Row],[Stockout_Risk_Score]] &gt;= 0.8, "Critical",
   IF(Inventory[[#This Row],[Stockout_Risk_Score]] &gt;= 0.6, "High",
      IF(Inventory[[#This Row],[Stockout_Risk_Score]] &gt;= 0.3, "Medium", "Low")
   )
)</f>
        <v>Critical</v>
      </c>
      <c r="R3778">
        <f>Inventory[[#This Row],[Lead_Time_Days]]*0.8</f>
        <v>4</v>
      </c>
      <c r="S3778">
        <f>MAX(0,Inventory[[#This Row],[Daily_Demand]]*Inventory[[#This Row],[Adj_Lead_Time]]+Inventory[[#This Row],[Safety_Stock]]-Inventory[[#This Row],[Current_Inventory]])</f>
        <v>181</v>
      </c>
    </row>
    <row r="3779" spans="1:19" x14ac:dyDescent="0.25">
      <c r="A3779">
        <v>3778</v>
      </c>
      <c r="B3779" t="s">
        <v>3800</v>
      </c>
      <c r="C3779" s="4" t="s">
        <v>26</v>
      </c>
      <c r="D3779" t="s">
        <v>14</v>
      </c>
      <c r="E3779" s="4">
        <v>106</v>
      </c>
      <c r="F3779" s="4">
        <v>9</v>
      </c>
      <c r="G3779" s="4">
        <v>280</v>
      </c>
      <c r="H3779" s="4">
        <v>162</v>
      </c>
      <c r="I3779" s="4">
        <v>187</v>
      </c>
      <c r="J3779" s="6">
        <v>1139.01</v>
      </c>
      <c r="K3779" s="4">
        <v>0.45300000000000001</v>
      </c>
      <c r="L3779" s="4" t="s">
        <v>19</v>
      </c>
      <c r="M3779" s="4">
        <f>Inventory[[#This Row],[Daily_Demand]]*Inventory[[#This Row],[Lead_Time_Days]]</f>
        <v>954</v>
      </c>
      <c r="N3779" s="4">
        <f>MAX(0, Inventory[[#This Row],[Demand_Duration_Lead_time]]+Inventory[[#This Row],[Safety_Stock]]-Inventory[[#This Row],[Current_Inventory]])</f>
        <v>836</v>
      </c>
      <c r="O37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79" s="8">
        <f>Inventory[[#This Row],[Current_Inventory]]*Inventory[[#This Row],[Unit_Cost]]</f>
        <v>318922.8</v>
      </c>
      <c r="Q3779" t="str">
        <f>IF(Inventory[[#This Row],[Stockout_Risk_Score]] &gt;= 0.8, "Critical",
   IF(Inventory[[#This Row],[Stockout_Risk_Score]] &gt;= 0.6, "High",
      IF(Inventory[[#This Row],[Stockout_Risk_Score]] &gt;= 0.3, "Medium", "Low")
   )
)</f>
        <v>Medium</v>
      </c>
      <c r="R3779">
        <f>Inventory[[#This Row],[Lead_Time_Days]]*0.8</f>
        <v>7.2</v>
      </c>
      <c r="S3779">
        <f>MAX(0,Inventory[[#This Row],[Daily_Demand]]*Inventory[[#This Row],[Adj_Lead_Time]]+Inventory[[#This Row],[Safety_Stock]]-Inventory[[#This Row],[Current_Inventory]])</f>
        <v>645.20000000000005</v>
      </c>
    </row>
    <row r="3780" spans="1:19" x14ac:dyDescent="0.25">
      <c r="A3780">
        <v>3779</v>
      </c>
      <c r="B3780" t="s">
        <v>3801</v>
      </c>
      <c r="C3780" s="4" t="s">
        <v>41</v>
      </c>
      <c r="D3780" t="s">
        <v>14</v>
      </c>
      <c r="E3780" s="4">
        <v>33</v>
      </c>
      <c r="F3780" s="4">
        <v>2</v>
      </c>
      <c r="G3780" s="4">
        <v>201</v>
      </c>
      <c r="H3780" s="4">
        <v>125</v>
      </c>
      <c r="I3780" s="4">
        <v>60</v>
      </c>
      <c r="J3780" s="6">
        <v>1026.46</v>
      </c>
      <c r="K3780" s="4">
        <v>0.66300000000000003</v>
      </c>
      <c r="L3780" s="4" t="s">
        <v>27</v>
      </c>
      <c r="M3780" s="4">
        <f>Inventory[[#This Row],[Daily_Demand]]*Inventory[[#This Row],[Lead_Time_Days]]</f>
        <v>66</v>
      </c>
      <c r="N3780" s="4">
        <f>MAX(0, Inventory[[#This Row],[Demand_Duration_Lead_time]]+Inventory[[#This Row],[Safety_Stock]]-Inventory[[#This Row],[Current_Inventory]])</f>
        <v>0</v>
      </c>
      <c r="O37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80" s="8">
        <f>Inventory[[#This Row],[Current_Inventory]]*Inventory[[#This Row],[Unit_Cost]]</f>
        <v>206318.46000000002</v>
      </c>
      <c r="Q3780" t="str">
        <f>IF(Inventory[[#This Row],[Stockout_Risk_Score]] &gt;= 0.8, "Critical",
   IF(Inventory[[#This Row],[Stockout_Risk_Score]] &gt;= 0.6, "High",
      IF(Inventory[[#This Row],[Stockout_Risk_Score]] &gt;= 0.3, "Medium", "Low")
   )
)</f>
        <v>High</v>
      </c>
      <c r="R3780">
        <f>Inventory[[#This Row],[Lead_Time_Days]]*0.8</f>
        <v>1.6</v>
      </c>
      <c r="S3780">
        <f>MAX(0,Inventory[[#This Row],[Daily_Demand]]*Inventory[[#This Row],[Adj_Lead_Time]]+Inventory[[#This Row],[Safety_Stock]]-Inventory[[#This Row],[Current_Inventory]])</f>
        <v>0</v>
      </c>
    </row>
    <row r="3781" spans="1:19" x14ac:dyDescent="0.25">
      <c r="A3781">
        <v>3780</v>
      </c>
      <c r="B3781" t="s">
        <v>3802</v>
      </c>
      <c r="C3781" s="4" t="s">
        <v>26</v>
      </c>
      <c r="D3781" t="s">
        <v>18</v>
      </c>
      <c r="E3781" s="4">
        <v>155</v>
      </c>
      <c r="F3781" s="4">
        <v>11</v>
      </c>
      <c r="G3781" s="4">
        <v>524</v>
      </c>
      <c r="H3781" s="4">
        <v>158</v>
      </c>
      <c r="I3781" s="4">
        <v>345</v>
      </c>
      <c r="J3781" s="6">
        <v>569.47</v>
      </c>
      <c r="K3781" s="4">
        <v>0.24099999999999999</v>
      </c>
      <c r="L3781" s="4" t="s">
        <v>27</v>
      </c>
      <c r="M3781" s="4">
        <f>Inventory[[#This Row],[Daily_Demand]]*Inventory[[#This Row],[Lead_Time_Days]]</f>
        <v>1705</v>
      </c>
      <c r="N3781" s="4">
        <f>MAX(0, Inventory[[#This Row],[Demand_Duration_Lead_time]]+Inventory[[#This Row],[Safety_Stock]]-Inventory[[#This Row],[Current_Inventory]])</f>
        <v>1339</v>
      </c>
      <c r="O37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81" s="8">
        <f>Inventory[[#This Row],[Current_Inventory]]*Inventory[[#This Row],[Unit_Cost]]</f>
        <v>298402.28000000003</v>
      </c>
      <c r="Q3781" t="str">
        <f>IF(Inventory[[#This Row],[Stockout_Risk_Score]] &gt;= 0.8, "Critical",
   IF(Inventory[[#This Row],[Stockout_Risk_Score]] &gt;= 0.6, "High",
      IF(Inventory[[#This Row],[Stockout_Risk_Score]] &gt;= 0.3, "Medium", "Low")
   )
)</f>
        <v>Low</v>
      </c>
      <c r="R3781">
        <f>Inventory[[#This Row],[Lead_Time_Days]]*0.8</f>
        <v>8.8000000000000007</v>
      </c>
      <c r="S3781">
        <f>MAX(0,Inventory[[#This Row],[Daily_Demand]]*Inventory[[#This Row],[Adj_Lead_Time]]+Inventory[[#This Row],[Safety_Stock]]-Inventory[[#This Row],[Current_Inventory]])</f>
        <v>998</v>
      </c>
    </row>
    <row r="3782" spans="1:19" x14ac:dyDescent="0.25">
      <c r="A3782">
        <v>3781</v>
      </c>
      <c r="B3782" t="s">
        <v>3803</v>
      </c>
      <c r="C3782" s="4" t="s">
        <v>17</v>
      </c>
      <c r="D3782" t="s">
        <v>18</v>
      </c>
      <c r="E3782" s="4">
        <v>115</v>
      </c>
      <c r="F3782" s="4">
        <v>5</v>
      </c>
      <c r="G3782" s="4">
        <v>361</v>
      </c>
      <c r="H3782" s="4">
        <v>229</v>
      </c>
      <c r="I3782" s="4">
        <v>151</v>
      </c>
      <c r="J3782" s="6">
        <v>846.27</v>
      </c>
      <c r="K3782" s="4">
        <v>0.503</v>
      </c>
      <c r="L3782" s="4" t="s">
        <v>19</v>
      </c>
      <c r="M3782" s="4">
        <f>Inventory[[#This Row],[Daily_Demand]]*Inventory[[#This Row],[Lead_Time_Days]]</f>
        <v>575</v>
      </c>
      <c r="N3782" s="4">
        <f>MAX(0, Inventory[[#This Row],[Demand_Duration_Lead_time]]+Inventory[[#This Row],[Safety_Stock]]-Inventory[[#This Row],[Current_Inventory]])</f>
        <v>443</v>
      </c>
      <c r="O37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82" s="8">
        <f>Inventory[[#This Row],[Current_Inventory]]*Inventory[[#This Row],[Unit_Cost]]</f>
        <v>305503.46999999997</v>
      </c>
      <c r="Q3782" t="str">
        <f>IF(Inventory[[#This Row],[Stockout_Risk_Score]] &gt;= 0.8, "Critical",
   IF(Inventory[[#This Row],[Stockout_Risk_Score]] &gt;= 0.6, "High",
      IF(Inventory[[#This Row],[Stockout_Risk_Score]] &gt;= 0.3, "Medium", "Low")
   )
)</f>
        <v>Medium</v>
      </c>
      <c r="R3782">
        <f>Inventory[[#This Row],[Lead_Time_Days]]*0.8</f>
        <v>4</v>
      </c>
      <c r="S3782">
        <f>MAX(0,Inventory[[#This Row],[Daily_Demand]]*Inventory[[#This Row],[Adj_Lead_Time]]+Inventory[[#This Row],[Safety_Stock]]-Inventory[[#This Row],[Current_Inventory]])</f>
        <v>328</v>
      </c>
    </row>
    <row r="3783" spans="1:19" x14ac:dyDescent="0.25">
      <c r="A3783">
        <v>3782</v>
      </c>
      <c r="B3783" t="s">
        <v>3804</v>
      </c>
      <c r="C3783" s="4" t="s">
        <v>13</v>
      </c>
      <c r="D3783" t="s">
        <v>22</v>
      </c>
      <c r="E3783" s="4">
        <v>164</v>
      </c>
      <c r="F3783" s="4">
        <v>11</v>
      </c>
      <c r="G3783" s="4">
        <v>41</v>
      </c>
      <c r="H3783" s="4">
        <v>201</v>
      </c>
      <c r="I3783" s="4">
        <v>60</v>
      </c>
      <c r="J3783" s="6">
        <v>118.21</v>
      </c>
      <c r="K3783" s="4">
        <v>0.25800000000000001</v>
      </c>
      <c r="L3783" s="4" t="s">
        <v>15</v>
      </c>
      <c r="M3783" s="4">
        <f>Inventory[[#This Row],[Daily_Demand]]*Inventory[[#This Row],[Lead_Time_Days]]</f>
        <v>1804</v>
      </c>
      <c r="N3783" s="4">
        <f>MAX(0, Inventory[[#This Row],[Demand_Duration_Lead_time]]+Inventory[[#This Row],[Safety_Stock]]-Inventory[[#This Row],[Current_Inventory]])</f>
        <v>1964</v>
      </c>
      <c r="O37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83" s="8">
        <f>Inventory[[#This Row],[Current_Inventory]]*Inventory[[#This Row],[Unit_Cost]]</f>
        <v>4846.6099999999997</v>
      </c>
      <c r="Q3783" t="str">
        <f>IF(Inventory[[#This Row],[Stockout_Risk_Score]] &gt;= 0.8, "Critical",
   IF(Inventory[[#This Row],[Stockout_Risk_Score]] &gt;= 0.6, "High",
      IF(Inventory[[#This Row],[Stockout_Risk_Score]] &gt;= 0.3, "Medium", "Low")
   )
)</f>
        <v>Low</v>
      </c>
      <c r="R3783">
        <f>Inventory[[#This Row],[Lead_Time_Days]]*0.8</f>
        <v>8.8000000000000007</v>
      </c>
      <c r="S3783">
        <f>MAX(0,Inventory[[#This Row],[Daily_Demand]]*Inventory[[#This Row],[Adj_Lead_Time]]+Inventory[[#This Row],[Safety_Stock]]-Inventory[[#This Row],[Current_Inventory]])</f>
        <v>1603.2</v>
      </c>
    </row>
    <row r="3784" spans="1:19" x14ac:dyDescent="0.25">
      <c r="A3784">
        <v>3783</v>
      </c>
      <c r="B3784" t="s">
        <v>3805</v>
      </c>
      <c r="C3784" s="4" t="s">
        <v>21</v>
      </c>
      <c r="D3784" t="s">
        <v>14</v>
      </c>
      <c r="E3784" s="4">
        <v>14</v>
      </c>
      <c r="F3784" s="4">
        <v>12</v>
      </c>
      <c r="G3784" s="4">
        <v>93</v>
      </c>
      <c r="H3784" s="4">
        <v>242</v>
      </c>
      <c r="I3784" s="4">
        <v>161</v>
      </c>
      <c r="J3784" s="6">
        <v>122.22</v>
      </c>
      <c r="K3784" s="4">
        <v>0.95099999999999996</v>
      </c>
      <c r="L3784" s="4" t="s">
        <v>27</v>
      </c>
      <c r="M3784" s="4">
        <f>Inventory[[#This Row],[Daily_Demand]]*Inventory[[#This Row],[Lead_Time_Days]]</f>
        <v>168</v>
      </c>
      <c r="N3784" s="4">
        <f>MAX(0, Inventory[[#This Row],[Demand_Duration_Lead_time]]+Inventory[[#This Row],[Safety_Stock]]-Inventory[[#This Row],[Current_Inventory]])</f>
        <v>317</v>
      </c>
      <c r="O37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84" s="8">
        <f>Inventory[[#This Row],[Current_Inventory]]*Inventory[[#This Row],[Unit_Cost]]</f>
        <v>11366.46</v>
      </c>
      <c r="Q3784" t="str">
        <f>IF(Inventory[[#This Row],[Stockout_Risk_Score]] &gt;= 0.8, "Critical",
   IF(Inventory[[#This Row],[Stockout_Risk_Score]] &gt;= 0.6, "High",
      IF(Inventory[[#This Row],[Stockout_Risk_Score]] &gt;= 0.3, "Medium", "Low")
   )
)</f>
        <v>Critical</v>
      </c>
      <c r="R3784">
        <f>Inventory[[#This Row],[Lead_Time_Days]]*0.8</f>
        <v>9.6000000000000014</v>
      </c>
      <c r="S3784">
        <f>MAX(0,Inventory[[#This Row],[Daily_Demand]]*Inventory[[#This Row],[Adj_Lead_Time]]+Inventory[[#This Row],[Safety_Stock]]-Inventory[[#This Row],[Current_Inventory]])</f>
        <v>283.40000000000003</v>
      </c>
    </row>
    <row r="3785" spans="1:19" x14ac:dyDescent="0.25">
      <c r="A3785">
        <v>3784</v>
      </c>
      <c r="B3785" t="s">
        <v>3806</v>
      </c>
      <c r="C3785" s="4" t="s">
        <v>17</v>
      </c>
      <c r="D3785" t="s">
        <v>22</v>
      </c>
      <c r="E3785" s="4">
        <v>95</v>
      </c>
      <c r="F3785" s="4">
        <v>6</v>
      </c>
      <c r="G3785" s="4">
        <v>621</v>
      </c>
      <c r="H3785" s="4">
        <v>230</v>
      </c>
      <c r="I3785" s="4">
        <v>143</v>
      </c>
      <c r="J3785" s="6">
        <v>235.11</v>
      </c>
      <c r="K3785" s="4">
        <v>6.0999999999999999E-2</v>
      </c>
      <c r="L3785" s="4" t="s">
        <v>27</v>
      </c>
      <c r="M3785" s="4">
        <f>Inventory[[#This Row],[Daily_Demand]]*Inventory[[#This Row],[Lead_Time_Days]]</f>
        <v>570</v>
      </c>
      <c r="N3785" s="4">
        <f>MAX(0, Inventory[[#This Row],[Demand_Duration_Lead_time]]+Inventory[[#This Row],[Safety_Stock]]-Inventory[[#This Row],[Current_Inventory]])</f>
        <v>179</v>
      </c>
      <c r="O37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85" s="8">
        <f>Inventory[[#This Row],[Current_Inventory]]*Inventory[[#This Row],[Unit_Cost]]</f>
        <v>146003.31</v>
      </c>
      <c r="Q3785" t="str">
        <f>IF(Inventory[[#This Row],[Stockout_Risk_Score]] &gt;= 0.8, "Critical",
   IF(Inventory[[#This Row],[Stockout_Risk_Score]] &gt;= 0.6, "High",
      IF(Inventory[[#This Row],[Stockout_Risk_Score]] &gt;= 0.3, "Medium", "Low")
   )
)</f>
        <v>Low</v>
      </c>
      <c r="R3785">
        <f>Inventory[[#This Row],[Lead_Time_Days]]*0.8</f>
        <v>4.8000000000000007</v>
      </c>
      <c r="S3785">
        <f>MAX(0,Inventory[[#This Row],[Daily_Demand]]*Inventory[[#This Row],[Adj_Lead_Time]]+Inventory[[#This Row],[Safety_Stock]]-Inventory[[#This Row],[Current_Inventory]])</f>
        <v>65</v>
      </c>
    </row>
    <row r="3786" spans="1:19" x14ac:dyDescent="0.25">
      <c r="A3786">
        <v>3785</v>
      </c>
      <c r="B3786" t="s">
        <v>3807</v>
      </c>
      <c r="C3786" s="4" t="s">
        <v>21</v>
      </c>
      <c r="D3786" t="s">
        <v>22</v>
      </c>
      <c r="E3786" s="4">
        <v>181</v>
      </c>
      <c r="F3786" s="4">
        <v>10</v>
      </c>
      <c r="G3786" s="4">
        <v>185</v>
      </c>
      <c r="H3786" s="4">
        <v>56</v>
      </c>
      <c r="I3786" s="4">
        <v>309</v>
      </c>
      <c r="J3786" s="6">
        <v>1174.75</v>
      </c>
      <c r="K3786" s="4">
        <v>0.27500000000000002</v>
      </c>
      <c r="L3786" s="4" t="s">
        <v>19</v>
      </c>
      <c r="M3786" s="4">
        <f>Inventory[[#This Row],[Daily_Demand]]*Inventory[[#This Row],[Lead_Time_Days]]</f>
        <v>1810</v>
      </c>
      <c r="N3786" s="4">
        <f>MAX(0, Inventory[[#This Row],[Demand_Duration_Lead_time]]+Inventory[[#This Row],[Safety_Stock]]-Inventory[[#This Row],[Current_Inventory]])</f>
        <v>1681</v>
      </c>
      <c r="O37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86" s="8">
        <f>Inventory[[#This Row],[Current_Inventory]]*Inventory[[#This Row],[Unit_Cost]]</f>
        <v>217328.75</v>
      </c>
      <c r="Q3786" t="str">
        <f>IF(Inventory[[#This Row],[Stockout_Risk_Score]] &gt;= 0.8, "Critical",
   IF(Inventory[[#This Row],[Stockout_Risk_Score]] &gt;= 0.6, "High",
      IF(Inventory[[#This Row],[Stockout_Risk_Score]] &gt;= 0.3, "Medium", "Low")
   )
)</f>
        <v>Low</v>
      </c>
      <c r="R3786">
        <f>Inventory[[#This Row],[Lead_Time_Days]]*0.8</f>
        <v>8</v>
      </c>
      <c r="S3786">
        <f>MAX(0,Inventory[[#This Row],[Daily_Demand]]*Inventory[[#This Row],[Adj_Lead_Time]]+Inventory[[#This Row],[Safety_Stock]]-Inventory[[#This Row],[Current_Inventory]])</f>
        <v>1319</v>
      </c>
    </row>
    <row r="3787" spans="1:19" x14ac:dyDescent="0.25">
      <c r="A3787">
        <v>3786</v>
      </c>
      <c r="B3787" t="s">
        <v>3808</v>
      </c>
      <c r="C3787" s="4" t="s">
        <v>41</v>
      </c>
      <c r="D3787" t="s">
        <v>14</v>
      </c>
      <c r="E3787" s="4">
        <v>197</v>
      </c>
      <c r="F3787" s="4">
        <v>6</v>
      </c>
      <c r="G3787" s="4">
        <v>253</v>
      </c>
      <c r="H3787" s="4">
        <v>136</v>
      </c>
      <c r="I3787" s="4">
        <v>307</v>
      </c>
      <c r="J3787" s="6">
        <v>1734.25</v>
      </c>
      <c r="K3787" s="4">
        <v>0.89300000000000002</v>
      </c>
      <c r="L3787" s="4" t="s">
        <v>15</v>
      </c>
      <c r="M3787" s="4">
        <f>Inventory[[#This Row],[Daily_Demand]]*Inventory[[#This Row],[Lead_Time_Days]]</f>
        <v>1182</v>
      </c>
      <c r="N3787" s="4">
        <f>MAX(0, Inventory[[#This Row],[Demand_Duration_Lead_time]]+Inventory[[#This Row],[Safety_Stock]]-Inventory[[#This Row],[Current_Inventory]])</f>
        <v>1065</v>
      </c>
      <c r="O37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87" s="8">
        <f>Inventory[[#This Row],[Current_Inventory]]*Inventory[[#This Row],[Unit_Cost]]</f>
        <v>438765.25</v>
      </c>
      <c r="Q3787" t="str">
        <f>IF(Inventory[[#This Row],[Stockout_Risk_Score]] &gt;= 0.8, "Critical",
   IF(Inventory[[#This Row],[Stockout_Risk_Score]] &gt;= 0.6, "High",
      IF(Inventory[[#This Row],[Stockout_Risk_Score]] &gt;= 0.3, "Medium", "Low")
   )
)</f>
        <v>Critical</v>
      </c>
      <c r="R3787">
        <f>Inventory[[#This Row],[Lead_Time_Days]]*0.8</f>
        <v>4.8000000000000007</v>
      </c>
      <c r="S3787">
        <f>MAX(0,Inventory[[#This Row],[Daily_Demand]]*Inventory[[#This Row],[Adj_Lead_Time]]+Inventory[[#This Row],[Safety_Stock]]-Inventory[[#This Row],[Current_Inventory]])</f>
        <v>828.60000000000014</v>
      </c>
    </row>
    <row r="3788" spans="1:19" x14ac:dyDescent="0.25">
      <c r="A3788">
        <v>3787</v>
      </c>
      <c r="B3788" t="s">
        <v>3809</v>
      </c>
      <c r="C3788" s="4" t="s">
        <v>41</v>
      </c>
      <c r="D3788" t="s">
        <v>18</v>
      </c>
      <c r="E3788" s="4">
        <v>33</v>
      </c>
      <c r="F3788" s="4">
        <v>14</v>
      </c>
      <c r="G3788" s="4">
        <v>394</v>
      </c>
      <c r="H3788" s="4">
        <v>224</v>
      </c>
      <c r="I3788" s="4">
        <v>216</v>
      </c>
      <c r="J3788" s="6">
        <v>557.44000000000005</v>
      </c>
      <c r="K3788" s="4">
        <v>0.48</v>
      </c>
      <c r="L3788" s="4" t="s">
        <v>19</v>
      </c>
      <c r="M3788" s="4">
        <f>Inventory[[#This Row],[Daily_Demand]]*Inventory[[#This Row],[Lead_Time_Days]]</f>
        <v>462</v>
      </c>
      <c r="N3788" s="4">
        <f>MAX(0, Inventory[[#This Row],[Demand_Duration_Lead_time]]+Inventory[[#This Row],[Safety_Stock]]-Inventory[[#This Row],[Current_Inventory]])</f>
        <v>292</v>
      </c>
      <c r="O37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88" s="8">
        <f>Inventory[[#This Row],[Current_Inventory]]*Inventory[[#This Row],[Unit_Cost]]</f>
        <v>219631.36000000002</v>
      </c>
      <c r="Q3788" t="str">
        <f>IF(Inventory[[#This Row],[Stockout_Risk_Score]] &gt;= 0.8, "Critical",
   IF(Inventory[[#This Row],[Stockout_Risk_Score]] &gt;= 0.6, "High",
      IF(Inventory[[#This Row],[Stockout_Risk_Score]] &gt;= 0.3, "Medium", "Low")
   )
)</f>
        <v>Medium</v>
      </c>
      <c r="R3788">
        <f>Inventory[[#This Row],[Lead_Time_Days]]*0.8</f>
        <v>11.200000000000001</v>
      </c>
      <c r="S3788">
        <f>MAX(0,Inventory[[#This Row],[Daily_Demand]]*Inventory[[#This Row],[Adj_Lead_Time]]+Inventory[[#This Row],[Safety_Stock]]-Inventory[[#This Row],[Current_Inventory]])</f>
        <v>199.60000000000002</v>
      </c>
    </row>
    <row r="3789" spans="1:19" x14ac:dyDescent="0.25">
      <c r="A3789">
        <v>3788</v>
      </c>
      <c r="B3789" t="s">
        <v>3810</v>
      </c>
      <c r="C3789" s="4" t="s">
        <v>41</v>
      </c>
      <c r="D3789" t="s">
        <v>18</v>
      </c>
      <c r="E3789" s="4">
        <v>191</v>
      </c>
      <c r="F3789" s="4">
        <v>12</v>
      </c>
      <c r="G3789" s="4">
        <v>452</v>
      </c>
      <c r="H3789" s="4">
        <v>16</v>
      </c>
      <c r="I3789" s="4">
        <v>258</v>
      </c>
      <c r="J3789" s="6">
        <v>116.18</v>
      </c>
      <c r="K3789" s="4">
        <v>0.6</v>
      </c>
      <c r="L3789" s="4" t="s">
        <v>27</v>
      </c>
      <c r="M3789" s="4">
        <f>Inventory[[#This Row],[Daily_Demand]]*Inventory[[#This Row],[Lead_Time_Days]]</f>
        <v>2292</v>
      </c>
      <c r="N3789" s="4">
        <f>MAX(0, Inventory[[#This Row],[Demand_Duration_Lead_time]]+Inventory[[#This Row],[Safety_Stock]]-Inventory[[#This Row],[Current_Inventory]])</f>
        <v>1856</v>
      </c>
      <c r="O37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89" s="8">
        <f>Inventory[[#This Row],[Current_Inventory]]*Inventory[[#This Row],[Unit_Cost]]</f>
        <v>52513.36</v>
      </c>
      <c r="Q3789" t="str">
        <f>IF(Inventory[[#This Row],[Stockout_Risk_Score]] &gt;= 0.8, "Critical",
   IF(Inventory[[#This Row],[Stockout_Risk_Score]] &gt;= 0.6, "High",
      IF(Inventory[[#This Row],[Stockout_Risk_Score]] &gt;= 0.3, "Medium", "Low")
   )
)</f>
        <v>High</v>
      </c>
      <c r="R3789">
        <f>Inventory[[#This Row],[Lead_Time_Days]]*0.8</f>
        <v>9.6000000000000014</v>
      </c>
      <c r="S3789">
        <f>MAX(0,Inventory[[#This Row],[Daily_Demand]]*Inventory[[#This Row],[Adj_Lead_Time]]+Inventory[[#This Row],[Safety_Stock]]-Inventory[[#This Row],[Current_Inventory]])</f>
        <v>1397.6000000000004</v>
      </c>
    </row>
    <row r="3790" spans="1:19" x14ac:dyDescent="0.25">
      <c r="A3790">
        <v>3789</v>
      </c>
      <c r="B3790" t="s">
        <v>3811</v>
      </c>
      <c r="C3790" s="4" t="s">
        <v>21</v>
      </c>
      <c r="D3790" t="s">
        <v>14</v>
      </c>
      <c r="E3790" s="4">
        <v>49</v>
      </c>
      <c r="F3790" s="4">
        <v>4</v>
      </c>
      <c r="G3790" s="4">
        <v>660</v>
      </c>
      <c r="H3790" s="4">
        <v>193</v>
      </c>
      <c r="I3790" s="4">
        <v>94</v>
      </c>
      <c r="J3790" s="6">
        <v>1431.82</v>
      </c>
      <c r="K3790" s="4">
        <v>0.65200000000000002</v>
      </c>
      <c r="L3790" s="4" t="s">
        <v>19</v>
      </c>
      <c r="M3790" s="4">
        <f>Inventory[[#This Row],[Daily_Demand]]*Inventory[[#This Row],[Lead_Time_Days]]</f>
        <v>196</v>
      </c>
      <c r="N3790" s="4">
        <f>MAX(0, Inventory[[#This Row],[Demand_Duration_Lead_time]]+Inventory[[#This Row],[Safety_Stock]]-Inventory[[#This Row],[Current_Inventory]])</f>
        <v>0</v>
      </c>
      <c r="O37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90" s="8">
        <f>Inventory[[#This Row],[Current_Inventory]]*Inventory[[#This Row],[Unit_Cost]]</f>
        <v>945001.2</v>
      </c>
      <c r="Q3790" t="str">
        <f>IF(Inventory[[#This Row],[Stockout_Risk_Score]] &gt;= 0.8, "Critical",
   IF(Inventory[[#This Row],[Stockout_Risk_Score]] &gt;= 0.6, "High",
      IF(Inventory[[#This Row],[Stockout_Risk_Score]] &gt;= 0.3, "Medium", "Low")
   )
)</f>
        <v>High</v>
      </c>
      <c r="R3790">
        <f>Inventory[[#This Row],[Lead_Time_Days]]*0.8</f>
        <v>3.2</v>
      </c>
      <c r="S3790">
        <f>MAX(0,Inventory[[#This Row],[Daily_Demand]]*Inventory[[#This Row],[Adj_Lead_Time]]+Inventory[[#This Row],[Safety_Stock]]-Inventory[[#This Row],[Current_Inventory]])</f>
        <v>0</v>
      </c>
    </row>
    <row r="3791" spans="1:19" x14ac:dyDescent="0.25">
      <c r="A3791">
        <v>3790</v>
      </c>
      <c r="B3791" t="s">
        <v>3812</v>
      </c>
      <c r="C3791" s="4" t="s">
        <v>17</v>
      </c>
      <c r="D3791" t="s">
        <v>14</v>
      </c>
      <c r="E3791" s="4">
        <v>199</v>
      </c>
      <c r="F3791" s="4">
        <v>12</v>
      </c>
      <c r="G3791" s="4">
        <v>353</v>
      </c>
      <c r="H3791" s="4">
        <v>125</v>
      </c>
      <c r="I3791" s="4">
        <v>379</v>
      </c>
      <c r="J3791" s="6">
        <v>1717.94</v>
      </c>
      <c r="K3791" s="4">
        <v>7.0999999999999994E-2</v>
      </c>
      <c r="L3791" s="4" t="s">
        <v>19</v>
      </c>
      <c r="M3791" s="4">
        <f>Inventory[[#This Row],[Daily_Demand]]*Inventory[[#This Row],[Lead_Time_Days]]</f>
        <v>2388</v>
      </c>
      <c r="N3791" s="4">
        <f>MAX(0, Inventory[[#This Row],[Demand_Duration_Lead_time]]+Inventory[[#This Row],[Safety_Stock]]-Inventory[[#This Row],[Current_Inventory]])</f>
        <v>2160</v>
      </c>
      <c r="O37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91" s="8">
        <f>Inventory[[#This Row],[Current_Inventory]]*Inventory[[#This Row],[Unit_Cost]]</f>
        <v>606432.82000000007</v>
      </c>
      <c r="Q3791" t="str">
        <f>IF(Inventory[[#This Row],[Stockout_Risk_Score]] &gt;= 0.8, "Critical",
   IF(Inventory[[#This Row],[Stockout_Risk_Score]] &gt;= 0.6, "High",
      IF(Inventory[[#This Row],[Stockout_Risk_Score]] &gt;= 0.3, "Medium", "Low")
   )
)</f>
        <v>Low</v>
      </c>
      <c r="R3791">
        <f>Inventory[[#This Row],[Lead_Time_Days]]*0.8</f>
        <v>9.6000000000000014</v>
      </c>
      <c r="S3791">
        <f>MAX(0,Inventory[[#This Row],[Daily_Demand]]*Inventory[[#This Row],[Adj_Lead_Time]]+Inventory[[#This Row],[Safety_Stock]]-Inventory[[#This Row],[Current_Inventory]])</f>
        <v>1682.4000000000003</v>
      </c>
    </row>
    <row r="3792" spans="1:19" x14ac:dyDescent="0.25">
      <c r="A3792">
        <v>3791</v>
      </c>
      <c r="B3792" t="s">
        <v>3813</v>
      </c>
      <c r="C3792" s="4" t="s">
        <v>41</v>
      </c>
      <c r="D3792" t="s">
        <v>18</v>
      </c>
      <c r="E3792" s="4">
        <v>55</v>
      </c>
      <c r="F3792" s="4">
        <v>5</v>
      </c>
      <c r="G3792" s="4">
        <v>626</v>
      </c>
      <c r="H3792" s="4">
        <v>61</v>
      </c>
      <c r="I3792" s="4">
        <v>254</v>
      </c>
      <c r="J3792" s="6">
        <v>319.44</v>
      </c>
      <c r="K3792" s="4">
        <v>1.7999999999999999E-2</v>
      </c>
      <c r="L3792" s="4" t="s">
        <v>15</v>
      </c>
      <c r="M3792" s="4">
        <f>Inventory[[#This Row],[Daily_Demand]]*Inventory[[#This Row],[Lead_Time_Days]]</f>
        <v>275</v>
      </c>
      <c r="N3792" s="4">
        <f>MAX(0, Inventory[[#This Row],[Demand_Duration_Lead_time]]+Inventory[[#This Row],[Safety_Stock]]-Inventory[[#This Row],[Current_Inventory]])</f>
        <v>0</v>
      </c>
      <c r="O37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92" s="8">
        <f>Inventory[[#This Row],[Current_Inventory]]*Inventory[[#This Row],[Unit_Cost]]</f>
        <v>199969.44</v>
      </c>
      <c r="Q3792" t="str">
        <f>IF(Inventory[[#This Row],[Stockout_Risk_Score]] &gt;= 0.8, "Critical",
   IF(Inventory[[#This Row],[Stockout_Risk_Score]] &gt;= 0.6, "High",
      IF(Inventory[[#This Row],[Stockout_Risk_Score]] &gt;= 0.3, "Medium", "Low")
   )
)</f>
        <v>Low</v>
      </c>
      <c r="R3792">
        <f>Inventory[[#This Row],[Lead_Time_Days]]*0.8</f>
        <v>4</v>
      </c>
      <c r="S3792">
        <f>MAX(0,Inventory[[#This Row],[Daily_Demand]]*Inventory[[#This Row],[Adj_Lead_Time]]+Inventory[[#This Row],[Safety_Stock]]-Inventory[[#This Row],[Current_Inventory]])</f>
        <v>0</v>
      </c>
    </row>
    <row r="3793" spans="1:19" x14ac:dyDescent="0.25">
      <c r="A3793">
        <v>3792</v>
      </c>
      <c r="B3793" t="s">
        <v>3814</v>
      </c>
      <c r="C3793" s="4" t="s">
        <v>17</v>
      </c>
      <c r="D3793" t="s">
        <v>14</v>
      </c>
      <c r="E3793" s="4">
        <v>105</v>
      </c>
      <c r="F3793" s="4">
        <v>11</v>
      </c>
      <c r="G3793" s="4">
        <v>559</v>
      </c>
      <c r="H3793" s="4">
        <v>55</v>
      </c>
      <c r="I3793" s="4">
        <v>91</v>
      </c>
      <c r="J3793" s="6">
        <v>802.21</v>
      </c>
      <c r="K3793" s="4">
        <v>0.93799999999999994</v>
      </c>
      <c r="L3793" s="4" t="s">
        <v>15</v>
      </c>
      <c r="M3793" s="4">
        <f>Inventory[[#This Row],[Daily_Demand]]*Inventory[[#This Row],[Lead_Time_Days]]</f>
        <v>1155</v>
      </c>
      <c r="N3793" s="4">
        <f>MAX(0, Inventory[[#This Row],[Demand_Duration_Lead_time]]+Inventory[[#This Row],[Safety_Stock]]-Inventory[[#This Row],[Current_Inventory]])</f>
        <v>651</v>
      </c>
      <c r="O37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93" s="8">
        <f>Inventory[[#This Row],[Current_Inventory]]*Inventory[[#This Row],[Unit_Cost]]</f>
        <v>448435.39</v>
      </c>
      <c r="Q3793" t="str">
        <f>IF(Inventory[[#This Row],[Stockout_Risk_Score]] &gt;= 0.8, "Critical",
   IF(Inventory[[#This Row],[Stockout_Risk_Score]] &gt;= 0.6, "High",
      IF(Inventory[[#This Row],[Stockout_Risk_Score]] &gt;= 0.3, "Medium", "Low")
   )
)</f>
        <v>Critical</v>
      </c>
      <c r="R3793">
        <f>Inventory[[#This Row],[Lead_Time_Days]]*0.8</f>
        <v>8.8000000000000007</v>
      </c>
      <c r="S3793">
        <f>MAX(0,Inventory[[#This Row],[Daily_Demand]]*Inventory[[#This Row],[Adj_Lead_Time]]+Inventory[[#This Row],[Safety_Stock]]-Inventory[[#This Row],[Current_Inventory]])</f>
        <v>420.00000000000011</v>
      </c>
    </row>
    <row r="3794" spans="1:19" x14ac:dyDescent="0.25">
      <c r="A3794">
        <v>3793</v>
      </c>
      <c r="B3794" t="s">
        <v>3815</v>
      </c>
      <c r="C3794" s="4" t="s">
        <v>21</v>
      </c>
      <c r="D3794" t="s">
        <v>14</v>
      </c>
      <c r="E3794" s="4">
        <v>132</v>
      </c>
      <c r="F3794" s="4">
        <v>8</v>
      </c>
      <c r="G3794" s="4">
        <v>54</v>
      </c>
      <c r="H3794" s="4">
        <v>32</v>
      </c>
      <c r="I3794" s="4">
        <v>334</v>
      </c>
      <c r="J3794" s="6">
        <v>359.54</v>
      </c>
      <c r="K3794" s="4">
        <v>0.27200000000000002</v>
      </c>
      <c r="L3794" s="4" t="s">
        <v>19</v>
      </c>
      <c r="M3794" s="4">
        <f>Inventory[[#This Row],[Daily_Demand]]*Inventory[[#This Row],[Lead_Time_Days]]</f>
        <v>1056</v>
      </c>
      <c r="N3794" s="4">
        <f>MAX(0, Inventory[[#This Row],[Demand_Duration_Lead_time]]+Inventory[[#This Row],[Safety_Stock]]-Inventory[[#This Row],[Current_Inventory]])</f>
        <v>1034</v>
      </c>
      <c r="O37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94" s="8">
        <f>Inventory[[#This Row],[Current_Inventory]]*Inventory[[#This Row],[Unit_Cost]]</f>
        <v>19415.16</v>
      </c>
      <c r="Q3794" t="str">
        <f>IF(Inventory[[#This Row],[Stockout_Risk_Score]] &gt;= 0.8, "Critical",
   IF(Inventory[[#This Row],[Stockout_Risk_Score]] &gt;= 0.6, "High",
      IF(Inventory[[#This Row],[Stockout_Risk_Score]] &gt;= 0.3, "Medium", "Low")
   )
)</f>
        <v>Low</v>
      </c>
      <c r="R3794">
        <f>Inventory[[#This Row],[Lead_Time_Days]]*0.8</f>
        <v>6.4</v>
      </c>
      <c r="S3794">
        <f>MAX(0,Inventory[[#This Row],[Daily_Demand]]*Inventory[[#This Row],[Adj_Lead_Time]]+Inventory[[#This Row],[Safety_Stock]]-Inventory[[#This Row],[Current_Inventory]])</f>
        <v>822.80000000000007</v>
      </c>
    </row>
    <row r="3795" spans="1:19" x14ac:dyDescent="0.25">
      <c r="A3795">
        <v>3794</v>
      </c>
      <c r="B3795" t="s">
        <v>3816</v>
      </c>
      <c r="C3795" s="4" t="s">
        <v>17</v>
      </c>
      <c r="D3795" t="s">
        <v>14</v>
      </c>
      <c r="E3795" s="4">
        <v>15</v>
      </c>
      <c r="F3795" s="4">
        <v>2</v>
      </c>
      <c r="G3795" s="4">
        <v>463</v>
      </c>
      <c r="H3795" s="4">
        <v>140</v>
      </c>
      <c r="I3795" s="4">
        <v>149</v>
      </c>
      <c r="J3795" s="6">
        <v>257.39999999999998</v>
      </c>
      <c r="K3795" s="4">
        <v>0.38</v>
      </c>
      <c r="L3795" s="4" t="s">
        <v>19</v>
      </c>
      <c r="M3795" s="4">
        <f>Inventory[[#This Row],[Daily_Demand]]*Inventory[[#This Row],[Lead_Time_Days]]</f>
        <v>30</v>
      </c>
      <c r="N3795" s="4">
        <f>MAX(0, Inventory[[#This Row],[Demand_Duration_Lead_time]]+Inventory[[#This Row],[Safety_Stock]]-Inventory[[#This Row],[Current_Inventory]])</f>
        <v>0</v>
      </c>
      <c r="O37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795" s="8">
        <f>Inventory[[#This Row],[Current_Inventory]]*Inventory[[#This Row],[Unit_Cost]]</f>
        <v>119176.19999999998</v>
      </c>
      <c r="Q3795" t="str">
        <f>IF(Inventory[[#This Row],[Stockout_Risk_Score]] &gt;= 0.8, "Critical",
   IF(Inventory[[#This Row],[Stockout_Risk_Score]] &gt;= 0.6, "High",
      IF(Inventory[[#This Row],[Stockout_Risk_Score]] &gt;= 0.3, "Medium", "Low")
   )
)</f>
        <v>Medium</v>
      </c>
      <c r="R3795">
        <f>Inventory[[#This Row],[Lead_Time_Days]]*0.8</f>
        <v>1.6</v>
      </c>
      <c r="S3795">
        <f>MAX(0,Inventory[[#This Row],[Daily_Demand]]*Inventory[[#This Row],[Adj_Lead_Time]]+Inventory[[#This Row],[Safety_Stock]]-Inventory[[#This Row],[Current_Inventory]])</f>
        <v>0</v>
      </c>
    </row>
    <row r="3796" spans="1:19" x14ac:dyDescent="0.25">
      <c r="A3796">
        <v>3795</v>
      </c>
      <c r="B3796" t="s">
        <v>3817</v>
      </c>
      <c r="C3796" s="4" t="s">
        <v>21</v>
      </c>
      <c r="D3796" t="s">
        <v>18</v>
      </c>
      <c r="E3796" s="4">
        <v>86</v>
      </c>
      <c r="F3796" s="4">
        <v>12</v>
      </c>
      <c r="G3796" s="4">
        <v>250</v>
      </c>
      <c r="H3796" s="4">
        <v>136</v>
      </c>
      <c r="I3796" s="4">
        <v>321</v>
      </c>
      <c r="J3796" s="6">
        <v>1313.93</v>
      </c>
      <c r="K3796" s="4">
        <v>0.68200000000000005</v>
      </c>
      <c r="L3796" s="4" t="s">
        <v>19</v>
      </c>
      <c r="M3796" s="4">
        <f>Inventory[[#This Row],[Daily_Demand]]*Inventory[[#This Row],[Lead_Time_Days]]</f>
        <v>1032</v>
      </c>
      <c r="N3796" s="4">
        <f>MAX(0, Inventory[[#This Row],[Demand_Duration_Lead_time]]+Inventory[[#This Row],[Safety_Stock]]-Inventory[[#This Row],[Current_Inventory]])</f>
        <v>918</v>
      </c>
      <c r="O37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796" s="8">
        <f>Inventory[[#This Row],[Current_Inventory]]*Inventory[[#This Row],[Unit_Cost]]</f>
        <v>328482.5</v>
      </c>
      <c r="Q3796" t="str">
        <f>IF(Inventory[[#This Row],[Stockout_Risk_Score]] &gt;= 0.8, "Critical",
   IF(Inventory[[#This Row],[Stockout_Risk_Score]] &gt;= 0.6, "High",
      IF(Inventory[[#This Row],[Stockout_Risk_Score]] &gt;= 0.3, "Medium", "Low")
   )
)</f>
        <v>High</v>
      </c>
      <c r="R3796">
        <f>Inventory[[#This Row],[Lead_Time_Days]]*0.8</f>
        <v>9.6000000000000014</v>
      </c>
      <c r="S3796">
        <f>MAX(0,Inventory[[#This Row],[Daily_Demand]]*Inventory[[#This Row],[Adj_Lead_Time]]+Inventory[[#This Row],[Safety_Stock]]-Inventory[[#This Row],[Current_Inventory]])</f>
        <v>711.60000000000014</v>
      </c>
    </row>
    <row r="3797" spans="1:19" x14ac:dyDescent="0.25">
      <c r="A3797">
        <v>3796</v>
      </c>
      <c r="B3797" t="s">
        <v>3818</v>
      </c>
      <c r="C3797" s="4" t="s">
        <v>21</v>
      </c>
      <c r="D3797" t="s">
        <v>22</v>
      </c>
      <c r="E3797" s="4">
        <v>132</v>
      </c>
      <c r="F3797" s="4">
        <v>7</v>
      </c>
      <c r="G3797" s="4">
        <v>337</v>
      </c>
      <c r="H3797" s="4">
        <v>274</v>
      </c>
      <c r="I3797" s="4">
        <v>55</v>
      </c>
      <c r="J3797" s="6">
        <v>1936.7</v>
      </c>
      <c r="K3797" s="4">
        <v>0.23599999999999999</v>
      </c>
      <c r="L3797" s="4" t="s">
        <v>27</v>
      </c>
      <c r="M3797" s="4">
        <f>Inventory[[#This Row],[Daily_Demand]]*Inventory[[#This Row],[Lead_Time_Days]]</f>
        <v>924</v>
      </c>
      <c r="N3797" s="4">
        <f>MAX(0, Inventory[[#This Row],[Demand_Duration_Lead_time]]+Inventory[[#This Row],[Safety_Stock]]-Inventory[[#This Row],[Current_Inventory]])</f>
        <v>861</v>
      </c>
      <c r="O37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97" s="8">
        <f>Inventory[[#This Row],[Current_Inventory]]*Inventory[[#This Row],[Unit_Cost]]</f>
        <v>652667.9</v>
      </c>
      <c r="Q3797" t="str">
        <f>IF(Inventory[[#This Row],[Stockout_Risk_Score]] &gt;= 0.8, "Critical",
   IF(Inventory[[#This Row],[Stockout_Risk_Score]] &gt;= 0.6, "High",
      IF(Inventory[[#This Row],[Stockout_Risk_Score]] &gt;= 0.3, "Medium", "Low")
   )
)</f>
        <v>Low</v>
      </c>
      <c r="R3797">
        <f>Inventory[[#This Row],[Lead_Time_Days]]*0.8</f>
        <v>5.6000000000000005</v>
      </c>
      <c r="S3797">
        <f>MAX(0,Inventory[[#This Row],[Daily_Demand]]*Inventory[[#This Row],[Adj_Lead_Time]]+Inventory[[#This Row],[Safety_Stock]]-Inventory[[#This Row],[Current_Inventory]])</f>
        <v>676.2</v>
      </c>
    </row>
    <row r="3798" spans="1:19" x14ac:dyDescent="0.25">
      <c r="A3798">
        <v>3797</v>
      </c>
      <c r="B3798" t="s">
        <v>3819</v>
      </c>
      <c r="C3798" s="4" t="s">
        <v>13</v>
      </c>
      <c r="D3798" t="s">
        <v>22</v>
      </c>
      <c r="E3798" s="4">
        <v>10</v>
      </c>
      <c r="F3798" s="4">
        <v>9</v>
      </c>
      <c r="G3798" s="4">
        <v>362</v>
      </c>
      <c r="H3798" s="4">
        <v>205</v>
      </c>
      <c r="I3798" s="4">
        <v>91</v>
      </c>
      <c r="J3798" s="6">
        <v>1372.42</v>
      </c>
      <c r="K3798" s="4">
        <v>0.73299999999999998</v>
      </c>
      <c r="L3798" s="4" t="s">
        <v>15</v>
      </c>
      <c r="M3798" s="4">
        <f>Inventory[[#This Row],[Daily_Demand]]*Inventory[[#This Row],[Lead_Time_Days]]</f>
        <v>90</v>
      </c>
      <c r="N3798" s="4">
        <f>MAX(0, Inventory[[#This Row],[Demand_Duration_Lead_time]]+Inventory[[#This Row],[Safety_Stock]]-Inventory[[#This Row],[Current_Inventory]])</f>
        <v>0</v>
      </c>
      <c r="O37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798" s="8">
        <f>Inventory[[#This Row],[Current_Inventory]]*Inventory[[#This Row],[Unit_Cost]]</f>
        <v>496816.04000000004</v>
      </c>
      <c r="Q3798" t="str">
        <f>IF(Inventory[[#This Row],[Stockout_Risk_Score]] &gt;= 0.8, "Critical",
   IF(Inventory[[#This Row],[Stockout_Risk_Score]] &gt;= 0.6, "High",
      IF(Inventory[[#This Row],[Stockout_Risk_Score]] &gt;= 0.3, "Medium", "Low")
   )
)</f>
        <v>High</v>
      </c>
      <c r="R3798">
        <f>Inventory[[#This Row],[Lead_Time_Days]]*0.8</f>
        <v>7.2</v>
      </c>
      <c r="S3798">
        <f>MAX(0,Inventory[[#This Row],[Daily_Demand]]*Inventory[[#This Row],[Adj_Lead_Time]]+Inventory[[#This Row],[Safety_Stock]]-Inventory[[#This Row],[Current_Inventory]])</f>
        <v>0</v>
      </c>
    </row>
    <row r="3799" spans="1:19" x14ac:dyDescent="0.25">
      <c r="A3799">
        <v>3798</v>
      </c>
      <c r="B3799" t="s">
        <v>3820</v>
      </c>
      <c r="C3799" s="4" t="s">
        <v>21</v>
      </c>
      <c r="D3799" t="s">
        <v>14</v>
      </c>
      <c r="E3799" s="4">
        <v>71</v>
      </c>
      <c r="F3799" s="4">
        <v>2</v>
      </c>
      <c r="G3799" s="4">
        <v>449</v>
      </c>
      <c r="H3799" s="4">
        <v>57</v>
      </c>
      <c r="I3799" s="4">
        <v>302</v>
      </c>
      <c r="J3799" s="6">
        <v>1970.39</v>
      </c>
      <c r="K3799" s="4">
        <v>0.45800000000000002</v>
      </c>
      <c r="L3799" s="4" t="s">
        <v>27</v>
      </c>
      <c r="M3799" s="4">
        <f>Inventory[[#This Row],[Daily_Demand]]*Inventory[[#This Row],[Lead_Time_Days]]</f>
        <v>142</v>
      </c>
      <c r="N3799" s="4">
        <f>MAX(0, Inventory[[#This Row],[Demand_Duration_Lead_time]]+Inventory[[#This Row],[Safety_Stock]]-Inventory[[#This Row],[Current_Inventory]])</f>
        <v>0</v>
      </c>
      <c r="O37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799" s="8">
        <f>Inventory[[#This Row],[Current_Inventory]]*Inventory[[#This Row],[Unit_Cost]]</f>
        <v>884705.1100000001</v>
      </c>
      <c r="Q3799" t="str">
        <f>IF(Inventory[[#This Row],[Stockout_Risk_Score]] &gt;= 0.8, "Critical",
   IF(Inventory[[#This Row],[Stockout_Risk_Score]] &gt;= 0.6, "High",
      IF(Inventory[[#This Row],[Stockout_Risk_Score]] &gt;= 0.3, "Medium", "Low")
   )
)</f>
        <v>Medium</v>
      </c>
      <c r="R3799">
        <f>Inventory[[#This Row],[Lead_Time_Days]]*0.8</f>
        <v>1.6</v>
      </c>
      <c r="S3799">
        <f>MAX(0,Inventory[[#This Row],[Daily_Demand]]*Inventory[[#This Row],[Adj_Lead_Time]]+Inventory[[#This Row],[Safety_Stock]]-Inventory[[#This Row],[Current_Inventory]])</f>
        <v>0</v>
      </c>
    </row>
    <row r="3800" spans="1:19" x14ac:dyDescent="0.25">
      <c r="A3800">
        <v>3799</v>
      </c>
      <c r="B3800" t="s">
        <v>3821</v>
      </c>
      <c r="C3800" s="4" t="s">
        <v>21</v>
      </c>
      <c r="D3800" t="s">
        <v>18</v>
      </c>
      <c r="E3800" s="4">
        <v>66</v>
      </c>
      <c r="F3800" s="4">
        <v>9</v>
      </c>
      <c r="G3800" s="4">
        <v>656</v>
      </c>
      <c r="H3800" s="4">
        <v>91</v>
      </c>
      <c r="I3800" s="4">
        <v>125</v>
      </c>
      <c r="J3800" s="6">
        <v>897.07</v>
      </c>
      <c r="K3800" s="4">
        <v>0.85699999999999998</v>
      </c>
      <c r="L3800" s="4" t="s">
        <v>15</v>
      </c>
      <c r="M3800" s="4">
        <f>Inventory[[#This Row],[Daily_Demand]]*Inventory[[#This Row],[Lead_Time_Days]]</f>
        <v>594</v>
      </c>
      <c r="N3800" s="4">
        <f>MAX(0, Inventory[[#This Row],[Demand_Duration_Lead_time]]+Inventory[[#This Row],[Safety_Stock]]-Inventory[[#This Row],[Current_Inventory]])</f>
        <v>29</v>
      </c>
      <c r="O38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00" s="8">
        <f>Inventory[[#This Row],[Current_Inventory]]*Inventory[[#This Row],[Unit_Cost]]</f>
        <v>588477.92000000004</v>
      </c>
      <c r="Q3800" t="str">
        <f>IF(Inventory[[#This Row],[Stockout_Risk_Score]] &gt;= 0.8, "Critical",
   IF(Inventory[[#This Row],[Stockout_Risk_Score]] &gt;= 0.6, "High",
      IF(Inventory[[#This Row],[Stockout_Risk_Score]] &gt;= 0.3, "Medium", "Low")
   )
)</f>
        <v>Critical</v>
      </c>
      <c r="R3800">
        <f>Inventory[[#This Row],[Lead_Time_Days]]*0.8</f>
        <v>7.2</v>
      </c>
      <c r="S3800">
        <f>MAX(0,Inventory[[#This Row],[Daily_Demand]]*Inventory[[#This Row],[Adj_Lead_Time]]+Inventory[[#This Row],[Safety_Stock]]-Inventory[[#This Row],[Current_Inventory]])</f>
        <v>0</v>
      </c>
    </row>
    <row r="3801" spans="1:19" x14ac:dyDescent="0.25">
      <c r="A3801">
        <v>3800</v>
      </c>
      <c r="B3801" t="s">
        <v>3822</v>
      </c>
      <c r="C3801" s="4" t="s">
        <v>26</v>
      </c>
      <c r="D3801" t="s">
        <v>14</v>
      </c>
      <c r="E3801" s="4">
        <v>137</v>
      </c>
      <c r="F3801" s="4">
        <v>8</v>
      </c>
      <c r="G3801" s="4">
        <v>485</v>
      </c>
      <c r="H3801" s="4">
        <v>118</v>
      </c>
      <c r="I3801" s="4">
        <v>91</v>
      </c>
      <c r="J3801" s="6">
        <v>1800.85</v>
      </c>
      <c r="K3801" s="4">
        <v>0.27900000000000003</v>
      </c>
      <c r="L3801" s="4" t="s">
        <v>15</v>
      </c>
      <c r="M3801" s="4">
        <f>Inventory[[#This Row],[Daily_Demand]]*Inventory[[#This Row],[Lead_Time_Days]]</f>
        <v>1096</v>
      </c>
      <c r="N3801" s="4">
        <f>MAX(0, Inventory[[#This Row],[Demand_Duration_Lead_time]]+Inventory[[#This Row],[Safety_Stock]]-Inventory[[#This Row],[Current_Inventory]])</f>
        <v>729</v>
      </c>
      <c r="O38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01" s="8">
        <f>Inventory[[#This Row],[Current_Inventory]]*Inventory[[#This Row],[Unit_Cost]]</f>
        <v>873412.25</v>
      </c>
      <c r="Q3801" t="str">
        <f>IF(Inventory[[#This Row],[Stockout_Risk_Score]] &gt;= 0.8, "Critical",
   IF(Inventory[[#This Row],[Stockout_Risk_Score]] &gt;= 0.6, "High",
      IF(Inventory[[#This Row],[Stockout_Risk_Score]] &gt;= 0.3, "Medium", "Low")
   )
)</f>
        <v>Low</v>
      </c>
      <c r="R3801">
        <f>Inventory[[#This Row],[Lead_Time_Days]]*0.8</f>
        <v>6.4</v>
      </c>
      <c r="S3801">
        <f>MAX(0,Inventory[[#This Row],[Daily_Demand]]*Inventory[[#This Row],[Adj_Lead_Time]]+Inventory[[#This Row],[Safety_Stock]]-Inventory[[#This Row],[Current_Inventory]])</f>
        <v>509.80000000000007</v>
      </c>
    </row>
    <row r="3802" spans="1:19" x14ac:dyDescent="0.25">
      <c r="A3802">
        <v>3801</v>
      </c>
      <c r="B3802" t="s">
        <v>3823</v>
      </c>
      <c r="C3802" s="4" t="s">
        <v>41</v>
      </c>
      <c r="D3802" t="s">
        <v>18</v>
      </c>
      <c r="E3802" s="4">
        <v>141</v>
      </c>
      <c r="F3802" s="4">
        <v>2</v>
      </c>
      <c r="G3802" s="4">
        <v>98</v>
      </c>
      <c r="H3802" s="4">
        <v>272</v>
      </c>
      <c r="I3802" s="4">
        <v>317</v>
      </c>
      <c r="J3802" s="6">
        <v>449.91</v>
      </c>
      <c r="K3802" s="4">
        <v>0.20399999999999999</v>
      </c>
      <c r="L3802" s="4" t="s">
        <v>27</v>
      </c>
      <c r="M3802" s="4">
        <f>Inventory[[#This Row],[Daily_Demand]]*Inventory[[#This Row],[Lead_Time_Days]]</f>
        <v>282</v>
      </c>
      <c r="N3802" s="4">
        <f>MAX(0, Inventory[[#This Row],[Demand_Duration_Lead_time]]+Inventory[[#This Row],[Safety_Stock]]-Inventory[[#This Row],[Current_Inventory]])</f>
        <v>456</v>
      </c>
      <c r="O38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02" s="8">
        <f>Inventory[[#This Row],[Current_Inventory]]*Inventory[[#This Row],[Unit_Cost]]</f>
        <v>44091.18</v>
      </c>
      <c r="Q3802" t="str">
        <f>IF(Inventory[[#This Row],[Stockout_Risk_Score]] &gt;= 0.8, "Critical",
   IF(Inventory[[#This Row],[Stockout_Risk_Score]] &gt;= 0.6, "High",
      IF(Inventory[[#This Row],[Stockout_Risk_Score]] &gt;= 0.3, "Medium", "Low")
   )
)</f>
        <v>Low</v>
      </c>
      <c r="R3802">
        <f>Inventory[[#This Row],[Lead_Time_Days]]*0.8</f>
        <v>1.6</v>
      </c>
      <c r="S3802">
        <f>MAX(0,Inventory[[#This Row],[Daily_Demand]]*Inventory[[#This Row],[Adj_Lead_Time]]+Inventory[[#This Row],[Safety_Stock]]-Inventory[[#This Row],[Current_Inventory]])</f>
        <v>399.6</v>
      </c>
    </row>
    <row r="3803" spans="1:19" x14ac:dyDescent="0.25">
      <c r="A3803">
        <v>3802</v>
      </c>
      <c r="B3803" t="s">
        <v>3824</v>
      </c>
      <c r="C3803" s="4" t="s">
        <v>13</v>
      </c>
      <c r="D3803" t="s">
        <v>14</v>
      </c>
      <c r="E3803" s="4">
        <v>32</v>
      </c>
      <c r="F3803" s="4">
        <v>10</v>
      </c>
      <c r="G3803" s="4">
        <v>592</v>
      </c>
      <c r="H3803" s="4">
        <v>40</v>
      </c>
      <c r="I3803" s="4">
        <v>266</v>
      </c>
      <c r="J3803" s="6">
        <v>279.91000000000003</v>
      </c>
      <c r="K3803" s="4">
        <v>0.83199999999999996</v>
      </c>
      <c r="L3803" s="4" t="s">
        <v>27</v>
      </c>
      <c r="M3803" s="4">
        <f>Inventory[[#This Row],[Daily_Demand]]*Inventory[[#This Row],[Lead_Time_Days]]</f>
        <v>320</v>
      </c>
      <c r="N3803" s="4">
        <f>MAX(0, Inventory[[#This Row],[Demand_Duration_Lead_time]]+Inventory[[#This Row],[Safety_Stock]]-Inventory[[#This Row],[Current_Inventory]])</f>
        <v>0</v>
      </c>
      <c r="O38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03" s="8">
        <f>Inventory[[#This Row],[Current_Inventory]]*Inventory[[#This Row],[Unit_Cost]]</f>
        <v>165706.72</v>
      </c>
      <c r="Q3803" t="str">
        <f>IF(Inventory[[#This Row],[Stockout_Risk_Score]] &gt;= 0.8, "Critical",
   IF(Inventory[[#This Row],[Stockout_Risk_Score]] &gt;= 0.6, "High",
      IF(Inventory[[#This Row],[Stockout_Risk_Score]] &gt;= 0.3, "Medium", "Low")
   )
)</f>
        <v>Critical</v>
      </c>
      <c r="R3803">
        <f>Inventory[[#This Row],[Lead_Time_Days]]*0.8</f>
        <v>8</v>
      </c>
      <c r="S3803">
        <f>MAX(0,Inventory[[#This Row],[Daily_Demand]]*Inventory[[#This Row],[Adj_Lead_Time]]+Inventory[[#This Row],[Safety_Stock]]-Inventory[[#This Row],[Current_Inventory]])</f>
        <v>0</v>
      </c>
    </row>
    <row r="3804" spans="1:19" x14ac:dyDescent="0.25">
      <c r="A3804">
        <v>3803</v>
      </c>
      <c r="B3804" t="s">
        <v>3825</v>
      </c>
      <c r="C3804" s="4" t="s">
        <v>13</v>
      </c>
      <c r="D3804" t="s">
        <v>18</v>
      </c>
      <c r="E3804" s="4">
        <v>42</v>
      </c>
      <c r="F3804" s="4">
        <v>12</v>
      </c>
      <c r="G3804" s="4">
        <v>468</v>
      </c>
      <c r="H3804" s="4">
        <v>65</v>
      </c>
      <c r="I3804" s="4">
        <v>113</v>
      </c>
      <c r="J3804" s="6">
        <v>1419.91</v>
      </c>
      <c r="K3804" s="4">
        <v>0.32600000000000001</v>
      </c>
      <c r="L3804" s="4" t="s">
        <v>19</v>
      </c>
      <c r="M3804" s="4">
        <f>Inventory[[#This Row],[Daily_Demand]]*Inventory[[#This Row],[Lead_Time_Days]]</f>
        <v>504</v>
      </c>
      <c r="N3804" s="4">
        <f>MAX(0, Inventory[[#This Row],[Demand_Duration_Lead_time]]+Inventory[[#This Row],[Safety_Stock]]-Inventory[[#This Row],[Current_Inventory]])</f>
        <v>101</v>
      </c>
      <c r="O38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04" s="8">
        <f>Inventory[[#This Row],[Current_Inventory]]*Inventory[[#This Row],[Unit_Cost]]</f>
        <v>664517.88</v>
      </c>
      <c r="Q3804" t="str">
        <f>IF(Inventory[[#This Row],[Stockout_Risk_Score]] &gt;= 0.8, "Critical",
   IF(Inventory[[#This Row],[Stockout_Risk_Score]] &gt;= 0.6, "High",
      IF(Inventory[[#This Row],[Stockout_Risk_Score]] &gt;= 0.3, "Medium", "Low")
   )
)</f>
        <v>Medium</v>
      </c>
      <c r="R3804">
        <f>Inventory[[#This Row],[Lead_Time_Days]]*0.8</f>
        <v>9.6000000000000014</v>
      </c>
      <c r="S3804">
        <f>MAX(0,Inventory[[#This Row],[Daily_Demand]]*Inventory[[#This Row],[Adj_Lead_Time]]+Inventory[[#This Row],[Safety_Stock]]-Inventory[[#This Row],[Current_Inventory]])</f>
        <v>0.20000000000004547</v>
      </c>
    </row>
    <row r="3805" spans="1:19" x14ac:dyDescent="0.25">
      <c r="A3805">
        <v>3804</v>
      </c>
      <c r="B3805" t="s">
        <v>3826</v>
      </c>
      <c r="C3805" s="4" t="s">
        <v>13</v>
      </c>
      <c r="D3805" t="s">
        <v>18</v>
      </c>
      <c r="E3805" s="4">
        <v>47</v>
      </c>
      <c r="F3805" s="4">
        <v>4</v>
      </c>
      <c r="G3805" s="4">
        <v>748</v>
      </c>
      <c r="H3805" s="4">
        <v>198</v>
      </c>
      <c r="I3805" s="4">
        <v>228</v>
      </c>
      <c r="J3805" s="6">
        <v>774.25</v>
      </c>
      <c r="K3805" s="4">
        <v>0.41199999999999998</v>
      </c>
      <c r="L3805" s="4" t="s">
        <v>15</v>
      </c>
      <c r="M3805" s="4">
        <f>Inventory[[#This Row],[Daily_Demand]]*Inventory[[#This Row],[Lead_Time_Days]]</f>
        <v>188</v>
      </c>
      <c r="N3805" s="4">
        <f>MAX(0, Inventory[[#This Row],[Demand_Duration_Lead_time]]+Inventory[[#This Row],[Safety_Stock]]-Inventory[[#This Row],[Current_Inventory]])</f>
        <v>0</v>
      </c>
      <c r="O38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05" s="8">
        <f>Inventory[[#This Row],[Current_Inventory]]*Inventory[[#This Row],[Unit_Cost]]</f>
        <v>579139</v>
      </c>
      <c r="Q3805" t="str">
        <f>IF(Inventory[[#This Row],[Stockout_Risk_Score]] &gt;= 0.8, "Critical",
   IF(Inventory[[#This Row],[Stockout_Risk_Score]] &gt;= 0.6, "High",
      IF(Inventory[[#This Row],[Stockout_Risk_Score]] &gt;= 0.3, "Medium", "Low")
   )
)</f>
        <v>Medium</v>
      </c>
      <c r="R3805">
        <f>Inventory[[#This Row],[Lead_Time_Days]]*0.8</f>
        <v>3.2</v>
      </c>
      <c r="S3805">
        <f>MAX(0,Inventory[[#This Row],[Daily_Demand]]*Inventory[[#This Row],[Adj_Lead_Time]]+Inventory[[#This Row],[Safety_Stock]]-Inventory[[#This Row],[Current_Inventory]])</f>
        <v>0</v>
      </c>
    </row>
    <row r="3806" spans="1:19" x14ac:dyDescent="0.25">
      <c r="A3806">
        <v>3805</v>
      </c>
      <c r="B3806" t="s">
        <v>3827</v>
      </c>
      <c r="C3806" s="4" t="s">
        <v>26</v>
      </c>
      <c r="D3806" t="s">
        <v>22</v>
      </c>
      <c r="E3806" s="4">
        <v>121</v>
      </c>
      <c r="F3806" s="4">
        <v>3</v>
      </c>
      <c r="G3806" s="4">
        <v>301</v>
      </c>
      <c r="H3806" s="4">
        <v>14</v>
      </c>
      <c r="I3806" s="4">
        <v>78</v>
      </c>
      <c r="J3806" s="6">
        <v>669.49</v>
      </c>
      <c r="K3806" s="4">
        <v>0.79400000000000004</v>
      </c>
      <c r="L3806" s="4" t="s">
        <v>15</v>
      </c>
      <c r="M3806" s="4">
        <f>Inventory[[#This Row],[Daily_Demand]]*Inventory[[#This Row],[Lead_Time_Days]]</f>
        <v>363</v>
      </c>
      <c r="N3806" s="4">
        <f>MAX(0, Inventory[[#This Row],[Demand_Duration_Lead_time]]+Inventory[[#This Row],[Safety_Stock]]-Inventory[[#This Row],[Current_Inventory]])</f>
        <v>76</v>
      </c>
      <c r="O38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06" s="8">
        <f>Inventory[[#This Row],[Current_Inventory]]*Inventory[[#This Row],[Unit_Cost]]</f>
        <v>201516.49</v>
      </c>
      <c r="Q3806" t="str">
        <f>IF(Inventory[[#This Row],[Stockout_Risk_Score]] &gt;= 0.8, "Critical",
   IF(Inventory[[#This Row],[Stockout_Risk_Score]] &gt;= 0.6, "High",
      IF(Inventory[[#This Row],[Stockout_Risk_Score]] &gt;= 0.3, "Medium", "Low")
   )
)</f>
        <v>High</v>
      </c>
      <c r="R3806">
        <f>Inventory[[#This Row],[Lead_Time_Days]]*0.8</f>
        <v>2.4000000000000004</v>
      </c>
      <c r="S3806">
        <f>MAX(0,Inventory[[#This Row],[Daily_Demand]]*Inventory[[#This Row],[Adj_Lead_Time]]+Inventory[[#This Row],[Safety_Stock]]-Inventory[[#This Row],[Current_Inventory]])</f>
        <v>3.4000000000000341</v>
      </c>
    </row>
    <row r="3807" spans="1:19" x14ac:dyDescent="0.25">
      <c r="A3807">
        <v>3806</v>
      </c>
      <c r="B3807" t="s">
        <v>3828</v>
      </c>
      <c r="C3807" s="4" t="s">
        <v>21</v>
      </c>
      <c r="D3807" t="s">
        <v>14</v>
      </c>
      <c r="E3807" s="4">
        <v>153</v>
      </c>
      <c r="F3807" s="4">
        <v>8</v>
      </c>
      <c r="G3807" s="4">
        <v>694</v>
      </c>
      <c r="H3807" s="4">
        <v>295</v>
      </c>
      <c r="I3807" s="4">
        <v>324</v>
      </c>
      <c r="J3807" s="6">
        <v>1359</v>
      </c>
      <c r="K3807" s="4">
        <v>0.63600000000000001</v>
      </c>
      <c r="L3807" s="4" t="s">
        <v>15</v>
      </c>
      <c r="M3807" s="4">
        <f>Inventory[[#This Row],[Daily_Demand]]*Inventory[[#This Row],[Lead_Time_Days]]</f>
        <v>1224</v>
      </c>
      <c r="N3807" s="4">
        <f>MAX(0, Inventory[[#This Row],[Demand_Duration_Lead_time]]+Inventory[[#This Row],[Safety_Stock]]-Inventory[[#This Row],[Current_Inventory]])</f>
        <v>825</v>
      </c>
      <c r="O38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07" s="8">
        <f>Inventory[[#This Row],[Current_Inventory]]*Inventory[[#This Row],[Unit_Cost]]</f>
        <v>943146</v>
      </c>
      <c r="Q3807" t="str">
        <f>IF(Inventory[[#This Row],[Stockout_Risk_Score]] &gt;= 0.8, "Critical",
   IF(Inventory[[#This Row],[Stockout_Risk_Score]] &gt;= 0.6, "High",
      IF(Inventory[[#This Row],[Stockout_Risk_Score]] &gt;= 0.3, "Medium", "Low")
   )
)</f>
        <v>High</v>
      </c>
      <c r="R3807">
        <f>Inventory[[#This Row],[Lead_Time_Days]]*0.8</f>
        <v>6.4</v>
      </c>
      <c r="S3807">
        <f>MAX(0,Inventory[[#This Row],[Daily_Demand]]*Inventory[[#This Row],[Adj_Lead_Time]]+Inventory[[#This Row],[Safety_Stock]]-Inventory[[#This Row],[Current_Inventory]])</f>
        <v>580.20000000000005</v>
      </c>
    </row>
    <row r="3808" spans="1:19" x14ac:dyDescent="0.25">
      <c r="A3808">
        <v>3807</v>
      </c>
      <c r="B3808" t="s">
        <v>3829</v>
      </c>
      <c r="C3808" s="4" t="s">
        <v>41</v>
      </c>
      <c r="D3808" t="s">
        <v>22</v>
      </c>
      <c r="E3808" s="4">
        <v>194</v>
      </c>
      <c r="F3808" s="4">
        <v>12</v>
      </c>
      <c r="G3808" s="4">
        <v>76</v>
      </c>
      <c r="H3808" s="4">
        <v>287</v>
      </c>
      <c r="I3808" s="4">
        <v>265</v>
      </c>
      <c r="J3808" s="6">
        <v>700.29</v>
      </c>
      <c r="K3808" s="4">
        <v>0.442</v>
      </c>
      <c r="L3808" s="4" t="s">
        <v>19</v>
      </c>
      <c r="M3808" s="4">
        <f>Inventory[[#This Row],[Daily_Demand]]*Inventory[[#This Row],[Lead_Time_Days]]</f>
        <v>2328</v>
      </c>
      <c r="N3808" s="4">
        <f>MAX(0, Inventory[[#This Row],[Demand_Duration_Lead_time]]+Inventory[[#This Row],[Safety_Stock]]-Inventory[[#This Row],[Current_Inventory]])</f>
        <v>2539</v>
      </c>
      <c r="O38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08" s="8">
        <f>Inventory[[#This Row],[Current_Inventory]]*Inventory[[#This Row],[Unit_Cost]]</f>
        <v>53222.039999999994</v>
      </c>
      <c r="Q3808" t="str">
        <f>IF(Inventory[[#This Row],[Stockout_Risk_Score]] &gt;= 0.8, "Critical",
   IF(Inventory[[#This Row],[Stockout_Risk_Score]] &gt;= 0.6, "High",
      IF(Inventory[[#This Row],[Stockout_Risk_Score]] &gt;= 0.3, "Medium", "Low")
   )
)</f>
        <v>Medium</v>
      </c>
      <c r="R3808">
        <f>Inventory[[#This Row],[Lead_Time_Days]]*0.8</f>
        <v>9.6000000000000014</v>
      </c>
      <c r="S3808">
        <f>MAX(0,Inventory[[#This Row],[Daily_Demand]]*Inventory[[#This Row],[Adj_Lead_Time]]+Inventory[[#This Row],[Safety_Stock]]-Inventory[[#This Row],[Current_Inventory]])</f>
        <v>2073.4000000000005</v>
      </c>
    </row>
    <row r="3809" spans="1:19" x14ac:dyDescent="0.25">
      <c r="A3809">
        <v>3808</v>
      </c>
      <c r="B3809" t="s">
        <v>3830</v>
      </c>
      <c r="C3809" s="4" t="s">
        <v>17</v>
      </c>
      <c r="D3809" t="s">
        <v>22</v>
      </c>
      <c r="E3809" s="4">
        <v>50</v>
      </c>
      <c r="F3809" s="4">
        <v>4</v>
      </c>
      <c r="G3809" s="4">
        <v>210</v>
      </c>
      <c r="H3809" s="4">
        <v>154</v>
      </c>
      <c r="I3809" s="4">
        <v>350</v>
      </c>
      <c r="J3809" s="6">
        <v>1166.49</v>
      </c>
      <c r="K3809" s="4">
        <v>0.25</v>
      </c>
      <c r="L3809" s="4" t="s">
        <v>15</v>
      </c>
      <c r="M3809" s="4">
        <f>Inventory[[#This Row],[Daily_Demand]]*Inventory[[#This Row],[Lead_Time_Days]]</f>
        <v>200</v>
      </c>
      <c r="N3809" s="4">
        <f>MAX(0, Inventory[[#This Row],[Demand_Duration_Lead_time]]+Inventory[[#This Row],[Safety_Stock]]-Inventory[[#This Row],[Current_Inventory]])</f>
        <v>144</v>
      </c>
      <c r="O38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09" s="8">
        <f>Inventory[[#This Row],[Current_Inventory]]*Inventory[[#This Row],[Unit_Cost]]</f>
        <v>244962.9</v>
      </c>
      <c r="Q3809" t="str">
        <f>IF(Inventory[[#This Row],[Stockout_Risk_Score]] &gt;= 0.8, "Critical",
   IF(Inventory[[#This Row],[Stockout_Risk_Score]] &gt;= 0.6, "High",
      IF(Inventory[[#This Row],[Stockout_Risk_Score]] &gt;= 0.3, "Medium", "Low")
   )
)</f>
        <v>Low</v>
      </c>
      <c r="R3809">
        <f>Inventory[[#This Row],[Lead_Time_Days]]*0.8</f>
        <v>3.2</v>
      </c>
      <c r="S3809">
        <f>MAX(0,Inventory[[#This Row],[Daily_Demand]]*Inventory[[#This Row],[Adj_Lead_Time]]+Inventory[[#This Row],[Safety_Stock]]-Inventory[[#This Row],[Current_Inventory]])</f>
        <v>104</v>
      </c>
    </row>
    <row r="3810" spans="1:19" x14ac:dyDescent="0.25">
      <c r="A3810">
        <v>3809</v>
      </c>
      <c r="B3810" t="s">
        <v>3831</v>
      </c>
      <c r="C3810" s="4" t="s">
        <v>21</v>
      </c>
      <c r="D3810" t="s">
        <v>18</v>
      </c>
      <c r="E3810" s="4">
        <v>170</v>
      </c>
      <c r="F3810" s="4">
        <v>2</v>
      </c>
      <c r="G3810" s="4">
        <v>663</v>
      </c>
      <c r="H3810" s="4">
        <v>205</v>
      </c>
      <c r="I3810" s="4">
        <v>103</v>
      </c>
      <c r="J3810" s="6">
        <v>633.94000000000005</v>
      </c>
      <c r="K3810" s="4">
        <v>0.76400000000000001</v>
      </c>
      <c r="L3810" s="4" t="s">
        <v>15</v>
      </c>
      <c r="M3810" s="4">
        <f>Inventory[[#This Row],[Daily_Demand]]*Inventory[[#This Row],[Lead_Time_Days]]</f>
        <v>340</v>
      </c>
      <c r="N3810" s="4">
        <f>MAX(0, Inventory[[#This Row],[Demand_Duration_Lead_time]]+Inventory[[#This Row],[Safety_Stock]]-Inventory[[#This Row],[Current_Inventory]])</f>
        <v>0</v>
      </c>
      <c r="O38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10" s="8">
        <f>Inventory[[#This Row],[Current_Inventory]]*Inventory[[#This Row],[Unit_Cost]]</f>
        <v>420302.22000000003</v>
      </c>
      <c r="Q3810" t="str">
        <f>IF(Inventory[[#This Row],[Stockout_Risk_Score]] &gt;= 0.8, "Critical",
   IF(Inventory[[#This Row],[Stockout_Risk_Score]] &gt;= 0.6, "High",
      IF(Inventory[[#This Row],[Stockout_Risk_Score]] &gt;= 0.3, "Medium", "Low")
   )
)</f>
        <v>High</v>
      </c>
      <c r="R3810">
        <f>Inventory[[#This Row],[Lead_Time_Days]]*0.8</f>
        <v>1.6</v>
      </c>
      <c r="S3810">
        <f>MAX(0,Inventory[[#This Row],[Daily_Demand]]*Inventory[[#This Row],[Adj_Lead_Time]]+Inventory[[#This Row],[Safety_Stock]]-Inventory[[#This Row],[Current_Inventory]])</f>
        <v>0</v>
      </c>
    </row>
    <row r="3811" spans="1:19" x14ac:dyDescent="0.25">
      <c r="A3811">
        <v>3810</v>
      </c>
      <c r="B3811" t="s">
        <v>3832</v>
      </c>
      <c r="C3811" s="4" t="s">
        <v>26</v>
      </c>
      <c r="D3811" t="s">
        <v>14</v>
      </c>
      <c r="E3811" s="4">
        <v>53</v>
      </c>
      <c r="F3811" s="4">
        <v>11</v>
      </c>
      <c r="G3811" s="4">
        <v>482</v>
      </c>
      <c r="H3811" s="4">
        <v>36</v>
      </c>
      <c r="I3811" s="4">
        <v>129</v>
      </c>
      <c r="J3811" s="6">
        <v>1578.33</v>
      </c>
      <c r="K3811" s="4">
        <v>0.18</v>
      </c>
      <c r="L3811" s="4" t="s">
        <v>27</v>
      </c>
      <c r="M3811" s="4">
        <f>Inventory[[#This Row],[Daily_Demand]]*Inventory[[#This Row],[Lead_Time_Days]]</f>
        <v>583</v>
      </c>
      <c r="N3811" s="4">
        <f>MAX(0, Inventory[[#This Row],[Demand_Duration_Lead_time]]+Inventory[[#This Row],[Safety_Stock]]-Inventory[[#This Row],[Current_Inventory]])</f>
        <v>137</v>
      </c>
      <c r="O38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11" s="8">
        <f>Inventory[[#This Row],[Current_Inventory]]*Inventory[[#This Row],[Unit_Cost]]</f>
        <v>760755.05999999994</v>
      </c>
      <c r="Q3811" t="str">
        <f>IF(Inventory[[#This Row],[Stockout_Risk_Score]] &gt;= 0.8, "Critical",
   IF(Inventory[[#This Row],[Stockout_Risk_Score]] &gt;= 0.6, "High",
      IF(Inventory[[#This Row],[Stockout_Risk_Score]] &gt;= 0.3, "Medium", "Low")
   )
)</f>
        <v>Low</v>
      </c>
      <c r="R3811">
        <f>Inventory[[#This Row],[Lead_Time_Days]]*0.8</f>
        <v>8.8000000000000007</v>
      </c>
      <c r="S3811">
        <f>MAX(0,Inventory[[#This Row],[Daily_Demand]]*Inventory[[#This Row],[Adj_Lead_Time]]+Inventory[[#This Row],[Safety_Stock]]-Inventory[[#This Row],[Current_Inventory]])</f>
        <v>20.400000000000034</v>
      </c>
    </row>
    <row r="3812" spans="1:19" x14ac:dyDescent="0.25">
      <c r="A3812">
        <v>3811</v>
      </c>
      <c r="B3812" t="s">
        <v>3833</v>
      </c>
      <c r="C3812" s="4" t="s">
        <v>21</v>
      </c>
      <c r="D3812" t="s">
        <v>18</v>
      </c>
      <c r="E3812" s="4">
        <v>43</v>
      </c>
      <c r="F3812" s="4">
        <v>14</v>
      </c>
      <c r="G3812" s="4">
        <v>61</v>
      </c>
      <c r="H3812" s="4">
        <v>136</v>
      </c>
      <c r="I3812" s="4">
        <v>243</v>
      </c>
      <c r="J3812" s="6">
        <v>659.16</v>
      </c>
      <c r="K3812" s="4">
        <v>0.92800000000000005</v>
      </c>
      <c r="L3812" s="4" t="s">
        <v>27</v>
      </c>
      <c r="M3812" s="4">
        <f>Inventory[[#This Row],[Daily_Demand]]*Inventory[[#This Row],[Lead_Time_Days]]</f>
        <v>602</v>
      </c>
      <c r="N3812" s="4">
        <f>MAX(0, Inventory[[#This Row],[Demand_Duration_Lead_time]]+Inventory[[#This Row],[Safety_Stock]]-Inventory[[#This Row],[Current_Inventory]])</f>
        <v>677</v>
      </c>
      <c r="O38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12" s="8">
        <f>Inventory[[#This Row],[Current_Inventory]]*Inventory[[#This Row],[Unit_Cost]]</f>
        <v>40208.759999999995</v>
      </c>
      <c r="Q3812" t="str">
        <f>IF(Inventory[[#This Row],[Stockout_Risk_Score]] &gt;= 0.8, "Critical",
   IF(Inventory[[#This Row],[Stockout_Risk_Score]] &gt;= 0.6, "High",
      IF(Inventory[[#This Row],[Stockout_Risk_Score]] &gt;= 0.3, "Medium", "Low")
   )
)</f>
        <v>Critical</v>
      </c>
      <c r="R3812">
        <f>Inventory[[#This Row],[Lead_Time_Days]]*0.8</f>
        <v>11.200000000000001</v>
      </c>
      <c r="S3812">
        <f>MAX(0,Inventory[[#This Row],[Daily_Demand]]*Inventory[[#This Row],[Adj_Lead_Time]]+Inventory[[#This Row],[Safety_Stock]]-Inventory[[#This Row],[Current_Inventory]])</f>
        <v>556.6</v>
      </c>
    </row>
    <row r="3813" spans="1:19" x14ac:dyDescent="0.25">
      <c r="A3813">
        <v>3812</v>
      </c>
      <c r="B3813" t="s">
        <v>3834</v>
      </c>
      <c r="C3813" s="4" t="s">
        <v>21</v>
      </c>
      <c r="D3813" t="s">
        <v>18</v>
      </c>
      <c r="E3813" s="4">
        <v>75</v>
      </c>
      <c r="F3813" s="4">
        <v>4</v>
      </c>
      <c r="G3813" s="4">
        <v>505</v>
      </c>
      <c r="H3813" s="4">
        <v>144</v>
      </c>
      <c r="I3813" s="4">
        <v>249</v>
      </c>
      <c r="J3813" s="6">
        <v>1093.24</v>
      </c>
      <c r="K3813" s="4">
        <v>0.15</v>
      </c>
      <c r="L3813" s="4" t="s">
        <v>19</v>
      </c>
      <c r="M3813" s="4">
        <f>Inventory[[#This Row],[Daily_Demand]]*Inventory[[#This Row],[Lead_Time_Days]]</f>
        <v>300</v>
      </c>
      <c r="N3813" s="4">
        <f>MAX(0, Inventory[[#This Row],[Demand_Duration_Lead_time]]+Inventory[[#This Row],[Safety_Stock]]-Inventory[[#This Row],[Current_Inventory]])</f>
        <v>0</v>
      </c>
      <c r="O38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13" s="8">
        <f>Inventory[[#This Row],[Current_Inventory]]*Inventory[[#This Row],[Unit_Cost]]</f>
        <v>552086.19999999995</v>
      </c>
      <c r="Q3813" t="str">
        <f>IF(Inventory[[#This Row],[Stockout_Risk_Score]] &gt;= 0.8, "Critical",
   IF(Inventory[[#This Row],[Stockout_Risk_Score]] &gt;= 0.6, "High",
      IF(Inventory[[#This Row],[Stockout_Risk_Score]] &gt;= 0.3, "Medium", "Low")
   )
)</f>
        <v>Low</v>
      </c>
      <c r="R3813">
        <f>Inventory[[#This Row],[Lead_Time_Days]]*0.8</f>
        <v>3.2</v>
      </c>
      <c r="S3813">
        <f>MAX(0,Inventory[[#This Row],[Daily_Demand]]*Inventory[[#This Row],[Adj_Lead_Time]]+Inventory[[#This Row],[Safety_Stock]]-Inventory[[#This Row],[Current_Inventory]])</f>
        <v>0</v>
      </c>
    </row>
    <row r="3814" spans="1:19" x14ac:dyDescent="0.25">
      <c r="A3814">
        <v>3813</v>
      </c>
      <c r="B3814" t="s">
        <v>3835</v>
      </c>
      <c r="C3814" s="4" t="s">
        <v>26</v>
      </c>
      <c r="D3814" t="s">
        <v>18</v>
      </c>
      <c r="E3814" s="4">
        <v>131</v>
      </c>
      <c r="F3814" s="4">
        <v>7</v>
      </c>
      <c r="G3814" s="4">
        <v>192</v>
      </c>
      <c r="H3814" s="4">
        <v>32</v>
      </c>
      <c r="I3814" s="4">
        <v>62</v>
      </c>
      <c r="J3814" s="6">
        <v>95.19</v>
      </c>
      <c r="K3814" s="4">
        <v>0.80500000000000005</v>
      </c>
      <c r="L3814" s="4" t="s">
        <v>15</v>
      </c>
      <c r="M3814" s="4">
        <f>Inventory[[#This Row],[Daily_Demand]]*Inventory[[#This Row],[Lead_Time_Days]]</f>
        <v>917</v>
      </c>
      <c r="N3814" s="4">
        <f>MAX(0, Inventory[[#This Row],[Demand_Duration_Lead_time]]+Inventory[[#This Row],[Safety_Stock]]-Inventory[[#This Row],[Current_Inventory]])</f>
        <v>757</v>
      </c>
      <c r="O38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14" s="8">
        <f>Inventory[[#This Row],[Current_Inventory]]*Inventory[[#This Row],[Unit_Cost]]</f>
        <v>18276.48</v>
      </c>
      <c r="Q3814" t="str">
        <f>IF(Inventory[[#This Row],[Stockout_Risk_Score]] &gt;= 0.8, "Critical",
   IF(Inventory[[#This Row],[Stockout_Risk_Score]] &gt;= 0.6, "High",
      IF(Inventory[[#This Row],[Stockout_Risk_Score]] &gt;= 0.3, "Medium", "Low")
   )
)</f>
        <v>Critical</v>
      </c>
      <c r="R3814">
        <f>Inventory[[#This Row],[Lead_Time_Days]]*0.8</f>
        <v>5.6000000000000005</v>
      </c>
      <c r="S3814">
        <f>MAX(0,Inventory[[#This Row],[Daily_Demand]]*Inventory[[#This Row],[Adj_Lead_Time]]+Inventory[[#This Row],[Safety_Stock]]-Inventory[[#This Row],[Current_Inventory]])</f>
        <v>573.6</v>
      </c>
    </row>
    <row r="3815" spans="1:19" x14ac:dyDescent="0.25">
      <c r="A3815">
        <v>3814</v>
      </c>
      <c r="B3815" t="s">
        <v>3836</v>
      </c>
      <c r="C3815" s="4" t="s">
        <v>13</v>
      </c>
      <c r="D3815" t="s">
        <v>14</v>
      </c>
      <c r="E3815" s="4">
        <v>162</v>
      </c>
      <c r="F3815" s="4">
        <v>4</v>
      </c>
      <c r="G3815" s="4">
        <v>698</v>
      </c>
      <c r="H3815" s="4">
        <v>126</v>
      </c>
      <c r="I3815" s="4">
        <v>271</v>
      </c>
      <c r="J3815" s="6">
        <v>1593.88</v>
      </c>
      <c r="K3815" s="4">
        <v>0.42399999999999999</v>
      </c>
      <c r="L3815" s="4" t="s">
        <v>19</v>
      </c>
      <c r="M3815" s="4">
        <f>Inventory[[#This Row],[Daily_Demand]]*Inventory[[#This Row],[Lead_Time_Days]]</f>
        <v>648</v>
      </c>
      <c r="N3815" s="4">
        <f>MAX(0, Inventory[[#This Row],[Demand_Duration_Lead_time]]+Inventory[[#This Row],[Safety_Stock]]-Inventory[[#This Row],[Current_Inventory]])</f>
        <v>76</v>
      </c>
      <c r="O38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15" s="8">
        <f>Inventory[[#This Row],[Current_Inventory]]*Inventory[[#This Row],[Unit_Cost]]</f>
        <v>1112528.24</v>
      </c>
      <c r="Q3815" t="str">
        <f>IF(Inventory[[#This Row],[Stockout_Risk_Score]] &gt;= 0.8, "Critical",
   IF(Inventory[[#This Row],[Stockout_Risk_Score]] &gt;= 0.6, "High",
      IF(Inventory[[#This Row],[Stockout_Risk_Score]] &gt;= 0.3, "Medium", "Low")
   )
)</f>
        <v>Medium</v>
      </c>
      <c r="R3815">
        <f>Inventory[[#This Row],[Lead_Time_Days]]*0.8</f>
        <v>3.2</v>
      </c>
      <c r="S3815">
        <f>MAX(0,Inventory[[#This Row],[Daily_Demand]]*Inventory[[#This Row],[Adj_Lead_Time]]+Inventory[[#This Row],[Safety_Stock]]-Inventory[[#This Row],[Current_Inventory]])</f>
        <v>0</v>
      </c>
    </row>
    <row r="3816" spans="1:19" x14ac:dyDescent="0.25">
      <c r="A3816">
        <v>3815</v>
      </c>
      <c r="B3816" t="s">
        <v>3837</v>
      </c>
      <c r="C3816" s="4" t="s">
        <v>13</v>
      </c>
      <c r="D3816" t="s">
        <v>14</v>
      </c>
      <c r="E3816" s="4">
        <v>153</v>
      </c>
      <c r="F3816" s="4">
        <v>6</v>
      </c>
      <c r="G3816" s="4">
        <v>269</v>
      </c>
      <c r="H3816" s="4">
        <v>17</v>
      </c>
      <c r="I3816" s="4">
        <v>242</v>
      </c>
      <c r="J3816" s="6">
        <v>1259.6600000000001</v>
      </c>
      <c r="K3816" s="4">
        <v>0.186</v>
      </c>
      <c r="L3816" s="4" t="s">
        <v>27</v>
      </c>
      <c r="M3816" s="4">
        <f>Inventory[[#This Row],[Daily_Demand]]*Inventory[[#This Row],[Lead_Time_Days]]</f>
        <v>918</v>
      </c>
      <c r="N3816" s="4">
        <f>MAX(0, Inventory[[#This Row],[Demand_Duration_Lead_time]]+Inventory[[#This Row],[Safety_Stock]]-Inventory[[#This Row],[Current_Inventory]])</f>
        <v>666</v>
      </c>
      <c r="O38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16" s="8">
        <f>Inventory[[#This Row],[Current_Inventory]]*Inventory[[#This Row],[Unit_Cost]]</f>
        <v>338848.54000000004</v>
      </c>
      <c r="Q3816" t="str">
        <f>IF(Inventory[[#This Row],[Stockout_Risk_Score]] &gt;= 0.8, "Critical",
   IF(Inventory[[#This Row],[Stockout_Risk_Score]] &gt;= 0.6, "High",
      IF(Inventory[[#This Row],[Stockout_Risk_Score]] &gt;= 0.3, "Medium", "Low")
   )
)</f>
        <v>Low</v>
      </c>
      <c r="R3816">
        <f>Inventory[[#This Row],[Lead_Time_Days]]*0.8</f>
        <v>4.8000000000000007</v>
      </c>
      <c r="S3816">
        <f>MAX(0,Inventory[[#This Row],[Daily_Demand]]*Inventory[[#This Row],[Adj_Lead_Time]]+Inventory[[#This Row],[Safety_Stock]]-Inventory[[#This Row],[Current_Inventory]])</f>
        <v>482.40000000000009</v>
      </c>
    </row>
    <row r="3817" spans="1:19" x14ac:dyDescent="0.25">
      <c r="A3817">
        <v>3816</v>
      </c>
      <c r="B3817" t="s">
        <v>3838</v>
      </c>
      <c r="C3817" s="4" t="s">
        <v>41</v>
      </c>
      <c r="D3817" t="s">
        <v>18</v>
      </c>
      <c r="E3817" s="4">
        <v>5</v>
      </c>
      <c r="F3817" s="4">
        <v>10</v>
      </c>
      <c r="G3817" s="4">
        <v>529</v>
      </c>
      <c r="H3817" s="4">
        <v>110</v>
      </c>
      <c r="I3817" s="4">
        <v>376</v>
      </c>
      <c r="J3817" s="6">
        <v>424.86</v>
      </c>
      <c r="K3817" s="4">
        <v>0.40200000000000002</v>
      </c>
      <c r="L3817" s="4" t="s">
        <v>15</v>
      </c>
      <c r="M3817" s="4">
        <f>Inventory[[#This Row],[Daily_Demand]]*Inventory[[#This Row],[Lead_Time_Days]]</f>
        <v>50</v>
      </c>
      <c r="N3817" s="4">
        <f>MAX(0, Inventory[[#This Row],[Demand_Duration_Lead_time]]+Inventory[[#This Row],[Safety_Stock]]-Inventory[[#This Row],[Current_Inventory]])</f>
        <v>0</v>
      </c>
      <c r="O38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817" s="8">
        <f>Inventory[[#This Row],[Current_Inventory]]*Inventory[[#This Row],[Unit_Cost]]</f>
        <v>224750.94</v>
      </c>
      <c r="Q3817" t="str">
        <f>IF(Inventory[[#This Row],[Stockout_Risk_Score]] &gt;= 0.8, "Critical",
   IF(Inventory[[#This Row],[Stockout_Risk_Score]] &gt;= 0.6, "High",
      IF(Inventory[[#This Row],[Stockout_Risk_Score]] &gt;= 0.3, "Medium", "Low")
   )
)</f>
        <v>Medium</v>
      </c>
      <c r="R3817">
        <f>Inventory[[#This Row],[Lead_Time_Days]]*0.8</f>
        <v>8</v>
      </c>
      <c r="S3817">
        <f>MAX(0,Inventory[[#This Row],[Daily_Demand]]*Inventory[[#This Row],[Adj_Lead_Time]]+Inventory[[#This Row],[Safety_Stock]]-Inventory[[#This Row],[Current_Inventory]])</f>
        <v>0</v>
      </c>
    </row>
    <row r="3818" spans="1:19" x14ac:dyDescent="0.25">
      <c r="A3818">
        <v>3817</v>
      </c>
      <c r="B3818" t="s">
        <v>3839</v>
      </c>
      <c r="C3818" s="4" t="s">
        <v>41</v>
      </c>
      <c r="D3818" t="s">
        <v>14</v>
      </c>
      <c r="E3818" s="4">
        <v>164</v>
      </c>
      <c r="F3818" s="4">
        <v>8</v>
      </c>
      <c r="G3818" s="4">
        <v>521</v>
      </c>
      <c r="H3818" s="4">
        <v>270</v>
      </c>
      <c r="I3818" s="4">
        <v>289</v>
      </c>
      <c r="J3818" s="6">
        <v>469.98</v>
      </c>
      <c r="K3818" s="4">
        <v>0.222</v>
      </c>
      <c r="L3818" s="4" t="s">
        <v>15</v>
      </c>
      <c r="M3818" s="4">
        <f>Inventory[[#This Row],[Daily_Demand]]*Inventory[[#This Row],[Lead_Time_Days]]</f>
        <v>1312</v>
      </c>
      <c r="N3818" s="4">
        <f>MAX(0, Inventory[[#This Row],[Demand_Duration_Lead_time]]+Inventory[[#This Row],[Safety_Stock]]-Inventory[[#This Row],[Current_Inventory]])</f>
        <v>1061</v>
      </c>
      <c r="O38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18" s="8">
        <f>Inventory[[#This Row],[Current_Inventory]]*Inventory[[#This Row],[Unit_Cost]]</f>
        <v>244859.58000000002</v>
      </c>
      <c r="Q3818" t="str">
        <f>IF(Inventory[[#This Row],[Stockout_Risk_Score]] &gt;= 0.8, "Critical",
   IF(Inventory[[#This Row],[Stockout_Risk_Score]] &gt;= 0.6, "High",
      IF(Inventory[[#This Row],[Stockout_Risk_Score]] &gt;= 0.3, "Medium", "Low")
   )
)</f>
        <v>Low</v>
      </c>
      <c r="R3818">
        <f>Inventory[[#This Row],[Lead_Time_Days]]*0.8</f>
        <v>6.4</v>
      </c>
      <c r="S3818">
        <f>MAX(0,Inventory[[#This Row],[Daily_Demand]]*Inventory[[#This Row],[Adj_Lead_Time]]+Inventory[[#This Row],[Safety_Stock]]-Inventory[[#This Row],[Current_Inventory]])</f>
        <v>798.60000000000014</v>
      </c>
    </row>
    <row r="3819" spans="1:19" x14ac:dyDescent="0.25">
      <c r="A3819">
        <v>3818</v>
      </c>
      <c r="B3819" t="s">
        <v>3840</v>
      </c>
      <c r="C3819" s="4" t="s">
        <v>13</v>
      </c>
      <c r="D3819" t="s">
        <v>18</v>
      </c>
      <c r="E3819" s="4">
        <v>140</v>
      </c>
      <c r="F3819" s="4">
        <v>3</v>
      </c>
      <c r="G3819" s="4">
        <v>212</v>
      </c>
      <c r="H3819" s="4">
        <v>208</v>
      </c>
      <c r="I3819" s="4">
        <v>319</v>
      </c>
      <c r="J3819" s="6">
        <v>561.86</v>
      </c>
      <c r="K3819" s="4">
        <v>0.13600000000000001</v>
      </c>
      <c r="L3819" s="4" t="s">
        <v>19</v>
      </c>
      <c r="M3819" s="4">
        <f>Inventory[[#This Row],[Daily_Demand]]*Inventory[[#This Row],[Lead_Time_Days]]</f>
        <v>420</v>
      </c>
      <c r="N3819" s="4">
        <f>MAX(0, Inventory[[#This Row],[Demand_Duration_Lead_time]]+Inventory[[#This Row],[Safety_Stock]]-Inventory[[#This Row],[Current_Inventory]])</f>
        <v>416</v>
      </c>
      <c r="O38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19" s="8">
        <f>Inventory[[#This Row],[Current_Inventory]]*Inventory[[#This Row],[Unit_Cost]]</f>
        <v>119114.32</v>
      </c>
      <c r="Q3819" t="str">
        <f>IF(Inventory[[#This Row],[Stockout_Risk_Score]] &gt;= 0.8, "Critical",
   IF(Inventory[[#This Row],[Stockout_Risk_Score]] &gt;= 0.6, "High",
      IF(Inventory[[#This Row],[Stockout_Risk_Score]] &gt;= 0.3, "Medium", "Low")
   )
)</f>
        <v>Low</v>
      </c>
      <c r="R3819">
        <f>Inventory[[#This Row],[Lead_Time_Days]]*0.8</f>
        <v>2.4000000000000004</v>
      </c>
      <c r="S3819">
        <f>MAX(0,Inventory[[#This Row],[Daily_Demand]]*Inventory[[#This Row],[Adj_Lead_Time]]+Inventory[[#This Row],[Safety_Stock]]-Inventory[[#This Row],[Current_Inventory]])</f>
        <v>332</v>
      </c>
    </row>
    <row r="3820" spans="1:19" x14ac:dyDescent="0.25">
      <c r="A3820">
        <v>3819</v>
      </c>
      <c r="B3820" t="s">
        <v>3841</v>
      </c>
      <c r="C3820" s="4" t="s">
        <v>17</v>
      </c>
      <c r="D3820" t="s">
        <v>14</v>
      </c>
      <c r="E3820" s="4">
        <v>73</v>
      </c>
      <c r="F3820" s="4">
        <v>2</v>
      </c>
      <c r="G3820" s="4">
        <v>769</v>
      </c>
      <c r="H3820" s="4">
        <v>95</v>
      </c>
      <c r="I3820" s="4">
        <v>347</v>
      </c>
      <c r="J3820" s="6">
        <v>1174.23</v>
      </c>
      <c r="K3820" s="4">
        <v>0.23899999999999999</v>
      </c>
      <c r="L3820" s="4" t="s">
        <v>15</v>
      </c>
      <c r="M3820" s="4">
        <f>Inventory[[#This Row],[Daily_Demand]]*Inventory[[#This Row],[Lead_Time_Days]]</f>
        <v>146</v>
      </c>
      <c r="N3820" s="4">
        <f>MAX(0, Inventory[[#This Row],[Demand_Duration_Lead_time]]+Inventory[[#This Row],[Safety_Stock]]-Inventory[[#This Row],[Current_Inventory]])</f>
        <v>0</v>
      </c>
      <c r="O38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820" s="8">
        <f>Inventory[[#This Row],[Current_Inventory]]*Inventory[[#This Row],[Unit_Cost]]</f>
        <v>902982.87</v>
      </c>
      <c r="Q3820" t="str">
        <f>IF(Inventory[[#This Row],[Stockout_Risk_Score]] &gt;= 0.8, "Critical",
   IF(Inventory[[#This Row],[Stockout_Risk_Score]] &gt;= 0.6, "High",
      IF(Inventory[[#This Row],[Stockout_Risk_Score]] &gt;= 0.3, "Medium", "Low")
   )
)</f>
        <v>Low</v>
      </c>
      <c r="R3820">
        <f>Inventory[[#This Row],[Lead_Time_Days]]*0.8</f>
        <v>1.6</v>
      </c>
      <c r="S3820">
        <f>MAX(0,Inventory[[#This Row],[Daily_Demand]]*Inventory[[#This Row],[Adj_Lead_Time]]+Inventory[[#This Row],[Safety_Stock]]-Inventory[[#This Row],[Current_Inventory]])</f>
        <v>0</v>
      </c>
    </row>
    <row r="3821" spans="1:19" x14ac:dyDescent="0.25">
      <c r="A3821">
        <v>3820</v>
      </c>
      <c r="B3821" t="s">
        <v>3842</v>
      </c>
      <c r="C3821" s="4" t="s">
        <v>21</v>
      </c>
      <c r="D3821" t="s">
        <v>14</v>
      </c>
      <c r="E3821" s="4">
        <v>34</v>
      </c>
      <c r="F3821" s="4">
        <v>8</v>
      </c>
      <c r="G3821" s="4">
        <v>761</v>
      </c>
      <c r="H3821" s="4">
        <v>237</v>
      </c>
      <c r="I3821" s="4">
        <v>148</v>
      </c>
      <c r="J3821" s="6">
        <v>1119.22</v>
      </c>
      <c r="K3821" s="4">
        <v>0.86699999999999999</v>
      </c>
      <c r="L3821" s="4" t="s">
        <v>15</v>
      </c>
      <c r="M3821" s="4">
        <f>Inventory[[#This Row],[Daily_Demand]]*Inventory[[#This Row],[Lead_Time_Days]]</f>
        <v>272</v>
      </c>
      <c r="N3821" s="4">
        <f>MAX(0, Inventory[[#This Row],[Demand_Duration_Lead_time]]+Inventory[[#This Row],[Safety_Stock]]-Inventory[[#This Row],[Current_Inventory]])</f>
        <v>0</v>
      </c>
      <c r="O38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21" s="8">
        <f>Inventory[[#This Row],[Current_Inventory]]*Inventory[[#This Row],[Unit_Cost]]</f>
        <v>851726.42</v>
      </c>
      <c r="Q3821" t="str">
        <f>IF(Inventory[[#This Row],[Stockout_Risk_Score]] &gt;= 0.8, "Critical",
   IF(Inventory[[#This Row],[Stockout_Risk_Score]] &gt;= 0.6, "High",
      IF(Inventory[[#This Row],[Stockout_Risk_Score]] &gt;= 0.3, "Medium", "Low")
   )
)</f>
        <v>Critical</v>
      </c>
      <c r="R3821">
        <f>Inventory[[#This Row],[Lead_Time_Days]]*0.8</f>
        <v>6.4</v>
      </c>
      <c r="S3821">
        <f>MAX(0,Inventory[[#This Row],[Daily_Demand]]*Inventory[[#This Row],[Adj_Lead_Time]]+Inventory[[#This Row],[Safety_Stock]]-Inventory[[#This Row],[Current_Inventory]])</f>
        <v>0</v>
      </c>
    </row>
    <row r="3822" spans="1:19" x14ac:dyDescent="0.25">
      <c r="A3822">
        <v>3821</v>
      </c>
      <c r="B3822" t="s">
        <v>3843</v>
      </c>
      <c r="C3822" s="4" t="s">
        <v>17</v>
      </c>
      <c r="D3822" t="s">
        <v>22</v>
      </c>
      <c r="E3822" s="4">
        <v>119</v>
      </c>
      <c r="F3822" s="4">
        <v>5</v>
      </c>
      <c r="G3822" s="4">
        <v>184</v>
      </c>
      <c r="H3822" s="4">
        <v>188</v>
      </c>
      <c r="I3822" s="4">
        <v>269</v>
      </c>
      <c r="J3822" s="6">
        <v>584.03</v>
      </c>
      <c r="K3822" s="4">
        <v>0.106</v>
      </c>
      <c r="L3822" s="4" t="s">
        <v>27</v>
      </c>
      <c r="M3822" s="4">
        <f>Inventory[[#This Row],[Daily_Demand]]*Inventory[[#This Row],[Lead_Time_Days]]</f>
        <v>595</v>
      </c>
      <c r="N3822" s="4">
        <f>MAX(0, Inventory[[#This Row],[Demand_Duration_Lead_time]]+Inventory[[#This Row],[Safety_Stock]]-Inventory[[#This Row],[Current_Inventory]])</f>
        <v>599</v>
      </c>
      <c r="O38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22" s="8">
        <f>Inventory[[#This Row],[Current_Inventory]]*Inventory[[#This Row],[Unit_Cost]]</f>
        <v>107461.51999999999</v>
      </c>
      <c r="Q3822" t="str">
        <f>IF(Inventory[[#This Row],[Stockout_Risk_Score]] &gt;= 0.8, "Critical",
   IF(Inventory[[#This Row],[Stockout_Risk_Score]] &gt;= 0.6, "High",
      IF(Inventory[[#This Row],[Stockout_Risk_Score]] &gt;= 0.3, "Medium", "Low")
   )
)</f>
        <v>Low</v>
      </c>
      <c r="R3822">
        <f>Inventory[[#This Row],[Lead_Time_Days]]*0.8</f>
        <v>4</v>
      </c>
      <c r="S3822">
        <f>MAX(0,Inventory[[#This Row],[Daily_Demand]]*Inventory[[#This Row],[Adj_Lead_Time]]+Inventory[[#This Row],[Safety_Stock]]-Inventory[[#This Row],[Current_Inventory]])</f>
        <v>480</v>
      </c>
    </row>
    <row r="3823" spans="1:19" x14ac:dyDescent="0.25">
      <c r="A3823">
        <v>3822</v>
      </c>
      <c r="B3823" t="s">
        <v>3844</v>
      </c>
      <c r="C3823" s="4" t="s">
        <v>21</v>
      </c>
      <c r="D3823" t="s">
        <v>18</v>
      </c>
      <c r="E3823" s="4">
        <v>12</v>
      </c>
      <c r="F3823" s="4">
        <v>12</v>
      </c>
      <c r="G3823" s="4">
        <v>774</v>
      </c>
      <c r="H3823" s="4">
        <v>249</v>
      </c>
      <c r="I3823" s="4">
        <v>381</v>
      </c>
      <c r="J3823" s="6">
        <v>1403.42</v>
      </c>
      <c r="K3823" s="4">
        <v>0.97299999999999998</v>
      </c>
      <c r="L3823" s="4" t="s">
        <v>19</v>
      </c>
      <c r="M3823" s="4">
        <f>Inventory[[#This Row],[Daily_Demand]]*Inventory[[#This Row],[Lead_Time_Days]]</f>
        <v>144</v>
      </c>
      <c r="N3823" s="4">
        <f>MAX(0, Inventory[[#This Row],[Demand_Duration_Lead_time]]+Inventory[[#This Row],[Safety_Stock]]-Inventory[[#This Row],[Current_Inventory]])</f>
        <v>0</v>
      </c>
      <c r="O38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23" s="8">
        <f>Inventory[[#This Row],[Current_Inventory]]*Inventory[[#This Row],[Unit_Cost]]</f>
        <v>1086247.08</v>
      </c>
      <c r="Q3823" t="str">
        <f>IF(Inventory[[#This Row],[Stockout_Risk_Score]] &gt;= 0.8, "Critical",
   IF(Inventory[[#This Row],[Stockout_Risk_Score]] &gt;= 0.6, "High",
      IF(Inventory[[#This Row],[Stockout_Risk_Score]] &gt;= 0.3, "Medium", "Low")
   )
)</f>
        <v>Critical</v>
      </c>
      <c r="R3823">
        <f>Inventory[[#This Row],[Lead_Time_Days]]*0.8</f>
        <v>9.6000000000000014</v>
      </c>
      <c r="S3823">
        <f>MAX(0,Inventory[[#This Row],[Daily_Demand]]*Inventory[[#This Row],[Adj_Lead_Time]]+Inventory[[#This Row],[Safety_Stock]]-Inventory[[#This Row],[Current_Inventory]])</f>
        <v>0</v>
      </c>
    </row>
    <row r="3824" spans="1:19" x14ac:dyDescent="0.25">
      <c r="A3824">
        <v>3823</v>
      </c>
      <c r="B3824" t="s">
        <v>3845</v>
      </c>
      <c r="C3824" s="4" t="s">
        <v>13</v>
      </c>
      <c r="D3824" t="s">
        <v>22</v>
      </c>
      <c r="E3824" s="4">
        <v>117</v>
      </c>
      <c r="F3824" s="4">
        <v>8</v>
      </c>
      <c r="G3824" s="4">
        <v>109</v>
      </c>
      <c r="H3824" s="4">
        <v>21</v>
      </c>
      <c r="I3824" s="4">
        <v>153</v>
      </c>
      <c r="J3824" s="6">
        <v>1783.63</v>
      </c>
      <c r="K3824" s="4">
        <v>5.0000000000000001E-3</v>
      </c>
      <c r="L3824" s="4" t="s">
        <v>27</v>
      </c>
      <c r="M3824" s="4">
        <f>Inventory[[#This Row],[Daily_Demand]]*Inventory[[#This Row],[Lead_Time_Days]]</f>
        <v>936</v>
      </c>
      <c r="N3824" s="4">
        <f>MAX(0, Inventory[[#This Row],[Demand_Duration_Lead_time]]+Inventory[[#This Row],[Safety_Stock]]-Inventory[[#This Row],[Current_Inventory]])</f>
        <v>848</v>
      </c>
      <c r="O38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24" s="8">
        <f>Inventory[[#This Row],[Current_Inventory]]*Inventory[[#This Row],[Unit_Cost]]</f>
        <v>194415.67</v>
      </c>
      <c r="Q3824" t="str">
        <f>IF(Inventory[[#This Row],[Stockout_Risk_Score]] &gt;= 0.8, "Critical",
   IF(Inventory[[#This Row],[Stockout_Risk_Score]] &gt;= 0.6, "High",
      IF(Inventory[[#This Row],[Stockout_Risk_Score]] &gt;= 0.3, "Medium", "Low")
   )
)</f>
        <v>Low</v>
      </c>
      <c r="R3824">
        <f>Inventory[[#This Row],[Lead_Time_Days]]*0.8</f>
        <v>6.4</v>
      </c>
      <c r="S3824">
        <f>MAX(0,Inventory[[#This Row],[Daily_Demand]]*Inventory[[#This Row],[Adj_Lead_Time]]+Inventory[[#This Row],[Safety_Stock]]-Inventory[[#This Row],[Current_Inventory]])</f>
        <v>660.80000000000007</v>
      </c>
    </row>
    <row r="3825" spans="1:19" x14ac:dyDescent="0.25">
      <c r="A3825">
        <v>3824</v>
      </c>
      <c r="B3825" t="s">
        <v>3846</v>
      </c>
      <c r="C3825" s="4" t="s">
        <v>41</v>
      </c>
      <c r="D3825" t="s">
        <v>22</v>
      </c>
      <c r="E3825" s="4">
        <v>23</v>
      </c>
      <c r="F3825" s="4">
        <v>7</v>
      </c>
      <c r="G3825" s="4">
        <v>710</v>
      </c>
      <c r="H3825" s="4">
        <v>243</v>
      </c>
      <c r="I3825" s="4">
        <v>114</v>
      </c>
      <c r="J3825" s="6">
        <v>134.86000000000001</v>
      </c>
      <c r="K3825" s="4">
        <v>0.65800000000000003</v>
      </c>
      <c r="L3825" s="4" t="s">
        <v>19</v>
      </c>
      <c r="M3825" s="4">
        <f>Inventory[[#This Row],[Daily_Demand]]*Inventory[[#This Row],[Lead_Time_Days]]</f>
        <v>161</v>
      </c>
      <c r="N3825" s="4">
        <f>MAX(0, Inventory[[#This Row],[Demand_Duration_Lead_time]]+Inventory[[#This Row],[Safety_Stock]]-Inventory[[#This Row],[Current_Inventory]])</f>
        <v>0</v>
      </c>
      <c r="O38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25" s="8">
        <f>Inventory[[#This Row],[Current_Inventory]]*Inventory[[#This Row],[Unit_Cost]]</f>
        <v>95750.6</v>
      </c>
      <c r="Q3825" t="str">
        <f>IF(Inventory[[#This Row],[Stockout_Risk_Score]] &gt;= 0.8, "Critical",
   IF(Inventory[[#This Row],[Stockout_Risk_Score]] &gt;= 0.6, "High",
      IF(Inventory[[#This Row],[Stockout_Risk_Score]] &gt;= 0.3, "Medium", "Low")
   )
)</f>
        <v>High</v>
      </c>
      <c r="R3825">
        <f>Inventory[[#This Row],[Lead_Time_Days]]*0.8</f>
        <v>5.6000000000000005</v>
      </c>
      <c r="S3825">
        <f>MAX(0,Inventory[[#This Row],[Daily_Demand]]*Inventory[[#This Row],[Adj_Lead_Time]]+Inventory[[#This Row],[Safety_Stock]]-Inventory[[#This Row],[Current_Inventory]])</f>
        <v>0</v>
      </c>
    </row>
    <row r="3826" spans="1:19" x14ac:dyDescent="0.25">
      <c r="A3826">
        <v>3825</v>
      </c>
      <c r="B3826" t="s">
        <v>3847</v>
      </c>
      <c r="C3826" s="4" t="s">
        <v>41</v>
      </c>
      <c r="D3826" t="s">
        <v>18</v>
      </c>
      <c r="E3826" s="4">
        <v>63</v>
      </c>
      <c r="F3826" s="4">
        <v>8</v>
      </c>
      <c r="G3826" s="4">
        <v>77</v>
      </c>
      <c r="H3826" s="4">
        <v>192</v>
      </c>
      <c r="I3826" s="4">
        <v>194</v>
      </c>
      <c r="J3826" s="6">
        <v>863.53</v>
      </c>
      <c r="K3826" s="4">
        <v>0.85699999999999998</v>
      </c>
      <c r="L3826" s="4" t="s">
        <v>27</v>
      </c>
      <c r="M3826" s="4">
        <f>Inventory[[#This Row],[Daily_Demand]]*Inventory[[#This Row],[Lead_Time_Days]]</f>
        <v>504</v>
      </c>
      <c r="N3826" s="4">
        <f>MAX(0, Inventory[[#This Row],[Demand_Duration_Lead_time]]+Inventory[[#This Row],[Safety_Stock]]-Inventory[[#This Row],[Current_Inventory]])</f>
        <v>619</v>
      </c>
      <c r="O38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26" s="8">
        <f>Inventory[[#This Row],[Current_Inventory]]*Inventory[[#This Row],[Unit_Cost]]</f>
        <v>66491.81</v>
      </c>
      <c r="Q3826" t="str">
        <f>IF(Inventory[[#This Row],[Stockout_Risk_Score]] &gt;= 0.8, "Critical",
   IF(Inventory[[#This Row],[Stockout_Risk_Score]] &gt;= 0.6, "High",
      IF(Inventory[[#This Row],[Stockout_Risk_Score]] &gt;= 0.3, "Medium", "Low")
   )
)</f>
        <v>Critical</v>
      </c>
      <c r="R3826">
        <f>Inventory[[#This Row],[Lead_Time_Days]]*0.8</f>
        <v>6.4</v>
      </c>
      <c r="S3826">
        <f>MAX(0,Inventory[[#This Row],[Daily_Demand]]*Inventory[[#This Row],[Adj_Lead_Time]]+Inventory[[#This Row],[Safety_Stock]]-Inventory[[#This Row],[Current_Inventory]])</f>
        <v>518.20000000000005</v>
      </c>
    </row>
    <row r="3827" spans="1:19" x14ac:dyDescent="0.25">
      <c r="A3827">
        <v>3826</v>
      </c>
      <c r="B3827" t="s">
        <v>3848</v>
      </c>
      <c r="C3827" s="4" t="s">
        <v>17</v>
      </c>
      <c r="D3827" t="s">
        <v>18</v>
      </c>
      <c r="E3827" s="4">
        <v>187</v>
      </c>
      <c r="F3827" s="4">
        <v>5</v>
      </c>
      <c r="G3827" s="4">
        <v>282</v>
      </c>
      <c r="H3827" s="4">
        <v>291</v>
      </c>
      <c r="I3827" s="4">
        <v>87</v>
      </c>
      <c r="J3827" s="6">
        <v>1207.3599999999999</v>
      </c>
      <c r="K3827" s="4">
        <v>0.93400000000000005</v>
      </c>
      <c r="L3827" s="4" t="s">
        <v>19</v>
      </c>
      <c r="M3827" s="4">
        <f>Inventory[[#This Row],[Daily_Demand]]*Inventory[[#This Row],[Lead_Time_Days]]</f>
        <v>935</v>
      </c>
      <c r="N3827" s="4">
        <f>MAX(0, Inventory[[#This Row],[Demand_Duration_Lead_time]]+Inventory[[#This Row],[Safety_Stock]]-Inventory[[#This Row],[Current_Inventory]])</f>
        <v>944</v>
      </c>
      <c r="O38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27" s="8">
        <f>Inventory[[#This Row],[Current_Inventory]]*Inventory[[#This Row],[Unit_Cost]]</f>
        <v>340475.51999999996</v>
      </c>
      <c r="Q3827" t="str">
        <f>IF(Inventory[[#This Row],[Stockout_Risk_Score]] &gt;= 0.8, "Critical",
   IF(Inventory[[#This Row],[Stockout_Risk_Score]] &gt;= 0.6, "High",
      IF(Inventory[[#This Row],[Stockout_Risk_Score]] &gt;= 0.3, "Medium", "Low")
   )
)</f>
        <v>Critical</v>
      </c>
      <c r="R3827">
        <f>Inventory[[#This Row],[Lead_Time_Days]]*0.8</f>
        <v>4</v>
      </c>
      <c r="S3827">
        <f>MAX(0,Inventory[[#This Row],[Daily_Demand]]*Inventory[[#This Row],[Adj_Lead_Time]]+Inventory[[#This Row],[Safety_Stock]]-Inventory[[#This Row],[Current_Inventory]])</f>
        <v>757</v>
      </c>
    </row>
    <row r="3828" spans="1:19" x14ac:dyDescent="0.25">
      <c r="A3828">
        <v>3827</v>
      </c>
      <c r="B3828" t="s">
        <v>3849</v>
      </c>
      <c r="C3828" s="4" t="s">
        <v>41</v>
      </c>
      <c r="D3828" t="s">
        <v>14</v>
      </c>
      <c r="E3828" s="4">
        <v>162</v>
      </c>
      <c r="F3828" s="4">
        <v>4</v>
      </c>
      <c r="G3828" s="4">
        <v>667</v>
      </c>
      <c r="H3828" s="4">
        <v>199</v>
      </c>
      <c r="I3828" s="4">
        <v>77</v>
      </c>
      <c r="J3828" s="6">
        <v>1193.55</v>
      </c>
      <c r="K3828" s="4">
        <v>0.14399999999999999</v>
      </c>
      <c r="L3828" s="4" t="s">
        <v>15</v>
      </c>
      <c r="M3828" s="4">
        <f>Inventory[[#This Row],[Daily_Demand]]*Inventory[[#This Row],[Lead_Time_Days]]</f>
        <v>648</v>
      </c>
      <c r="N3828" s="4">
        <f>MAX(0, Inventory[[#This Row],[Demand_Duration_Lead_time]]+Inventory[[#This Row],[Safety_Stock]]-Inventory[[#This Row],[Current_Inventory]])</f>
        <v>180</v>
      </c>
      <c r="O38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28" s="8">
        <f>Inventory[[#This Row],[Current_Inventory]]*Inventory[[#This Row],[Unit_Cost]]</f>
        <v>796097.85</v>
      </c>
      <c r="Q3828" t="str">
        <f>IF(Inventory[[#This Row],[Stockout_Risk_Score]] &gt;= 0.8, "Critical",
   IF(Inventory[[#This Row],[Stockout_Risk_Score]] &gt;= 0.6, "High",
      IF(Inventory[[#This Row],[Stockout_Risk_Score]] &gt;= 0.3, "Medium", "Low")
   )
)</f>
        <v>Low</v>
      </c>
      <c r="R3828">
        <f>Inventory[[#This Row],[Lead_Time_Days]]*0.8</f>
        <v>3.2</v>
      </c>
      <c r="S3828">
        <f>MAX(0,Inventory[[#This Row],[Daily_Demand]]*Inventory[[#This Row],[Adj_Lead_Time]]+Inventory[[#This Row],[Safety_Stock]]-Inventory[[#This Row],[Current_Inventory]])</f>
        <v>50.399999999999977</v>
      </c>
    </row>
    <row r="3829" spans="1:19" x14ac:dyDescent="0.25">
      <c r="A3829">
        <v>3828</v>
      </c>
      <c r="B3829" t="s">
        <v>3850</v>
      </c>
      <c r="C3829" s="4" t="s">
        <v>13</v>
      </c>
      <c r="D3829" t="s">
        <v>18</v>
      </c>
      <c r="E3829" s="4">
        <v>83</v>
      </c>
      <c r="F3829" s="4">
        <v>13</v>
      </c>
      <c r="G3829" s="4">
        <v>769</v>
      </c>
      <c r="H3829" s="4">
        <v>224</v>
      </c>
      <c r="I3829" s="4">
        <v>338</v>
      </c>
      <c r="J3829" s="6">
        <v>88.09</v>
      </c>
      <c r="K3829" s="4">
        <v>0.69799999999999995</v>
      </c>
      <c r="L3829" s="4" t="s">
        <v>15</v>
      </c>
      <c r="M3829" s="4">
        <f>Inventory[[#This Row],[Daily_Demand]]*Inventory[[#This Row],[Lead_Time_Days]]</f>
        <v>1079</v>
      </c>
      <c r="N3829" s="4">
        <f>MAX(0, Inventory[[#This Row],[Demand_Duration_Lead_time]]+Inventory[[#This Row],[Safety_Stock]]-Inventory[[#This Row],[Current_Inventory]])</f>
        <v>534</v>
      </c>
      <c r="O38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29" s="8">
        <f>Inventory[[#This Row],[Current_Inventory]]*Inventory[[#This Row],[Unit_Cost]]</f>
        <v>67741.210000000006</v>
      </c>
      <c r="Q3829" t="str">
        <f>IF(Inventory[[#This Row],[Stockout_Risk_Score]] &gt;= 0.8, "Critical",
   IF(Inventory[[#This Row],[Stockout_Risk_Score]] &gt;= 0.6, "High",
      IF(Inventory[[#This Row],[Stockout_Risk_Score]] &gt;= 0.3, "Medium", "Low")
   )
)</f>
        <v>High</v>
      </c>
      <c r="R3829">
        <f>Inventory[[#This Row],[Lead_Time_Days]]*0.8</f>
        <v>10.4</v>
      </c>
      <c r="S3829">
        <f>MAX(0,Inventory[[#This Row],[Daily_Demand]]*Inventory[[#This Row],[Adj_Lead_Time]]+Inventory[[#This Row],[Safety_Stock]]-Inventory[[#This Row],[Current_Inventory]])</f>
        <v>318.20000000000005</v>
      </c>
    </row>
    <row r="3830" spans="1:19" x14ac:dyDescent="0.25">
      <c r="A3830">
        <v>3829</v>
      </c>
      <c r="B3830" t="s">
        <v>3851</v>
      </c>
      <c r="C3830" s="4" t="s">
        <v>17</v>
      </c>
      <c r="D3830" t="s">
        <v>22</v>
      </c>
      <c r="E3830" s="4">
        <v>40</v>
      </c>
      <c r="F3830" s="4">
        <v>6</v>
      </c>
      <c r="G3830" s="4">
        <v>262</v>
      </c>
      <c r="H3830" s="4">
        <v>267</v>
      </c>
      <c r="I3830" s="4">
        <v>286</v>
      </c>
      <c r="J3830" s="6">
        <v>460.6</v>
      </c>
      <c r="K3830" s="4">
        <v>0.107</v>
      </c>
      <c r="L3830" s="4" t="s">
        <v>19</v>
      </c>
      <c r="M3830" s="4">
        <f>Inventory[[#This Row],[Daily_Demand]]*Inventory[[#This Row],[Lead_Time_Days]]</f>
        <v>240</v>
      </c>
      <c r="N3830" s="4">
        <f>MAX(0, Inventory[[#This Row],[Demand_Duration_Lead_time]]+Inventory[[#This Row],[Safety_Stock]]-Inventory[[#This Row],[Current_Inventory]])</f>
        <v>245</v>
      </c>
      <c r="O38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30" s="8">
        <f>Inventory[[#This Row],[Current_Inventory]]*Inventory[[#This Row],[Unit_Cost]]</f>
        <v>120677.20000000001</v>
      </c>
      <c r="Q3830" t="str">
        <f>IF(Inventory[[#This Row],[Stockout_Risk_Score]] &gt;= 0.8, "Critical",
   IF(Inventory[[#This Row],[Stockout_Risk_Score]] &gt;= 0.6, "High",
      IF(Inventory[[#This Row],[Stockout_Risk_Score]] &gt;= 0.3, "Medium", "Low")
   )
)</f>
        <v>Low</v>
      </c>
      <c r="R3830">
        <f>Inventory[[#This Row],[Lead_Time_Days]]*0.8</f>
        <v>4.8000000000000007</v>
      </c>
      <c r="S3830">
        <f>MAX(0,Inventory[[#This Row],[Daily_Demand]]*Inventory[[#This Row],[Adj_Lead_Time]]+Inventory[[#This Row],[Safety_Stock]]-Inventory[[#This Row],[Current_Inventory]])</f>
        <v>197</v>
      </c>
    </row>
    <row r="3831" spans="1:19" x14ac:dyDescent="0.25">
      <c r="A3831">
        <v>3830</v>
      </c>
      <c r="B3831" t="s">
        <v>3852</v>
      </c>
      <c r="C3831" s="4" t="s">
        <v>21</v>
      </c>
      <c r="D3831" t="s">
        <v>22</v>
      </c>
      <c r="E3831" s="4">
        <v>59</v>
      </c>
      <c r="F3831" s="4">
        <v>4</v>
      </c>
      <c r="G3831" s="4">
        <v>682</v>
      </c>
      <c r="H3831" s="4">
        <v>35</v>
      </c>
      <c r="I3831" s="4">
        <v>175</v>
      </c>
      <c r="J3831" s="6">
        <v>170.57</v>
      </c>
      <c r="K3831" s="4">
        <v>0.35299999999999998</v>
      </c>
      <c r="L3831" s="4" t="s">
        <v>19</v>
      </c>
      <c r="M3831" s="4">
        <f>Inventory[[#This Row],[Daily_Demand]]*Inventory[[#This Row],[Lead_Time_Days]]</f>
        <v>236</v>
      </c>
      <c r="N3831" s="4">
        <f>MAX(0, Inventory[[#This Row],[Demand_Duration_Lead_time]]+Inventory[[#This Row],[Safety_Stock]]-Inventory[[#This Row],[Current_Inventory]])</f>
        <v>0</v>
      </c>
      <c r="O38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831" s="8">
        <f>Inventory[[#This Row],[Current_Inventory]]*Inventory[[#This Row],[Unit_Cost]]</f>
        <v>116328.73999999999</v>
      </c>
      <c r="Q3831" t="str">
        <f>IF(Inventory[[#This Row],[Stockout_Risk_Score]] &gt;= 0.8, "Critical",
   IF(Inventory[[#This Row],[Stockout_Risk_Score]] &gt;= 0.6, "High",
      IF(Inventory[[#This Row],[Stockout_Risk_Score]] &gt;= 0.3, "Medium", "Low")
   )
)</f>
        <v>Medium</v>
      </c>
      <c r="R3831">
        <f>Inventory[[#This Row],[Lead_Time_Days]]*0.8</f>
        <v>3.2</v>
      </c>
      <c r="S3831">
        <f>MAX(0,Inventory[[#This Row],[Daily_Demand]]*Inventory[[#This Row],[Adj_Lead_Time]]+Inventory[[#This Row],[Safety_Stock]]-Inventory[[#This Row],[Current_Inventory]])</f>
        <v>0</v>
      </c>
    </row>
    <row r="3832" spans="1:19" x14ac:dyDescent="0.25">
      <c r="A3832">
        <v>3831</v>
      </c>
      <c r="B3832" t="s">
        <v>3853</v>
      </c>
      <c r="C3832" s="4" t="s">
        <v>41</v>
      </c>
      <c r="D3832" t="s">
        <v>18</v>
      </c>
      <c r="E3832" s="4">
        <v>48</v>
      </c>
      <c r="F3832" s="4">
        <v>4</v>
      </c>
      <c r="G3832" s="4">
        <v>778</v>
      </c>
      <c r="H3832" s="4">
        <v>279</v>
      </c>
      <c r="I3832" s="4">
        <v>375</v>
      </c>
      <c r="J3832" s="6">
        <v>1159.48</v>
      </c>
      <c r="K3832" s="4">
        <v>0.73199999999999998</v>
      </c>
      <c r="L3832" s="4" t="s">
        <v>19</v>
      </c>
      <c r="M3832" s="4">
        <f>Inventory[[#This Row],[Daily_Demand]]*Inventory[[#This Row],[Lead_Time_Days]]</f>
        <v>192</v>
      </c>
      <c r="N3832" s="4">
        <f>MAX(0, Inventory[[#This Row],[Demand_Duration_Lead_time]]+Inventory[[#This Row],[Safety_Stock]]-Inventory[[#This Row],[Current_Inventory]])</f>
        <v>0</v>
      </c>
      <c r="O38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32" s="8">
        <f>Inventory[[#This Row],[Current_Inventory]]*Inventory[[#This Row],[Unit_Cost]]</f>
        <v>902075.44000000006</v>
      </c>
      <c r="Q3832" t="str">
        <f>IF(Inventory[[#This Row],[Stockout_Risk_Score]] &gt;= 0.8, "Critical",
   IF(Inventory[[#This Row],[Stockout_Risk_Score]] &gt;= 0.6, "High",
      IF(Inventory[[#This Row],[Stockout_Risk_Score]] &gt;= 0.3, "Medium", "Low")
   )
)</f>
        <v>High</v>
      </c>
      <c r="R3832">
        <f>Inventory[[#This Row],[Lead_Time_Days]]*0.8</f>
        <v>3.2</v>
      </c>
      <c r="S3832">
        <f>MAX(0,Inventory[[#This Row],[Daily_Demand]]*Inventory[[#This Row],[Adj_Lead_Time]]+Inventory[[#This Row],[Safety_Stock]]-Inventory[[#This Row],[Current_Inventory]])</f>
        <v>0</v>
      </c>
    </row>
    <row r="3833" spans="1:19" x14ac:dyDescent="0.25">
      <c r="A3833">
        <v>3832</v>
      </c>
      <c r="B3833" t="s">
        <v>3854</v>
      </c>
      <c r="C3833" s="4" t="s">
        <v>26</v>
      </c>
      <c r="D3833" t="s">
        <v>22</v>
      </c>
      <c r="E3833" s="4">
        <v>159</v>
      </c>
      <c r="F3833" s="4">
        <v>5</v>
      </c>
      <c r="G3833" s="4">
        <v>238</v>
      </c>
      <c r="H3833" s="4">
        <v>91</v>
      </c>
      <c r="I3833" s="4">
        <v>134</v>
      </c>
      <c r="J3833" s="6">
        <v>1308.51</v>
      </c>
      <c r="K3833" s="4">
        <v>0.34599999999999997</v>
      </c>
      <c r="L3833" s="4" t="s">
        <v>19</v>
      </c>
      <c r="M3833" s="4">
        <f>Inventory[[#This Row],[Daily_Demand]]*Inventory[[#This Row],[Lead_Time_Days]]</f>
        <v>795</v>
      </c>
      <c r="N3833" s="4">
        <f>MAX(0, Inventory[[#This Row],[Demand_Duration_Lead_time]]+Inventory[[#This Row],[Safety_Stock]]-Inventory[[#This Row],[Current_Inventory]])</f>
        <v>648</v>
      </c>
      <c r="O38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33" s="8">
        <f>Inventory[[#This Row],[Current_Inventory]]*Inventory[[#This Row],[Unit_Cost]]</f>
        <v>311425.38</v>
      </c>
      <c r="Q3833" t="str">
        <f>IF(Inventory[[#This Row],[Stockout_Risk_Score]] &gt;= 0.8, "Critical",
   IF(Inventory[[#This Row],[Stockout_Risk_Score]] &gt;= 0.6, "High",
      IF(Inventory[[#This Row],[Stockout_Risk_Score]] &gt;= 0.3, "Medium", "Low")
   )
)</f>
        <v>Medium</v>
      </c>
      <c r="R3833">
        <f>Inventory[[#This Row],[Lead_Time_Days]]*0.8</f>
        <v>4</v>
      </c>
      <c r="S3833">
        <f>MAX(0,Inventory[[#This Row],[Daily_Demand]]*Inventory[[#This Row],[Adj_Lead_Time]]+Inventory[[#This Row],[Safety_Stock]]-Inventory[[#This Row],[Current_Inventory]])</f>
        <v>489</v>
      </c>
    </row>
    <row r="3834" spans="1:19" x14ac:dyDescent="0.25">
      <c r="A3834">
        <v>3833</v>
      </c>
      <c r="B3834" t="s">
        <v>3855</v>
      </c>
      <c r="C3834" s="4" t="s">
        <v>41</v>
      </c>
      <c r="D3834" t="s">
        <v>14</v>
      </c>
      <c r="E3834" s="4">
        <v>81</v>
      </c>
      <c r="F3834" s="4">
        <v>9</v>
      </c>
      <c r="G3834" s="4">
        <v>28</v>
      </c>
      <c r="H3834" s="4">
        <v>194</v>
      </c>
      <c r="I3834" s="4">
        <v>286</v>
      </c>
      <c r="J3834" s="6">
        <v>361.5</v>
      </c>
      <c r="K3834" s="4">
        <v>0.313</v>
      </c>
      <c r="L3834" s="4" t="s">
        <v>15</v>
      </c>
      <c r="M3834" s="4">
        <f>Inventory[[#This Row],[Daily_Demand]]*Inventory[[#This Row],[Lead_Time_Days]]</f>
        <v>729</v>
      </c>
      <c r="N3834" s="4">
        <f>MAX(0, Inventory[[#This Row],[Demand_Duration_Lead_time]]+Inventory[[#This Row],[Safety_Stock]]-Inventory[[#This Row],[Current_Inventory]])</f>
        <v>895</v>
      </c>
      <c r="O38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34" s="8">
        <f>Inventory[[#This Row],[Current_Inventory]]*Inventory[[#This Row],[Unit_Cost]]</f>
        <v>10122</v>
      </c>
      <c r="Q3834" t="str">
        <f>IF(Inventory[[#This Row],[Stockout_Risk_Score]] &gt;= 0.8, "Critical",
   IF(Inventory[[#This Row],[Stockout_Risk_Score]] &gt;= 0.6, "High",
      IF(Inventory[[#This Row],[Stockout_Risk_Score]] &gt;= 0.3, "Medium", "Low")
   )
)</f>
        <v>Medium</v>
      </c>
      <c r="R3834">
        <f>Inventory[[#This Row],[Lead_Time_Days]]*0.8</f>
        <v>7.2</v>
      </c>
      <c r="S3834">
        <f>MAX(0,Inventory[[#This Row],[Daily_Demand]]*Inventory[[#This Row],[Adj_Lead_Time]]+Inventory[[#This Row],[Safety_Stock]]-Inventory[[#This Row],[Current_Inventory]])</f>
        <v>749.2</v>
      </c>
    </row>
    <row r="3835" spans="1:19" x14ac:dyDescent="0.25">
      <c r="A3835">
        <v>3834</v>
      </c>
      <c r="B3835" t="s">
        <v>3856</v>
      </c>
      <c r="C3835" s="4" t="s">
        <v>21</v>
      </c>
      <c r="D3835" t="s">
        <v>22</v>
      </c>
      <c r="E3835" s="4">
        <v>82</v>
      </c>
      <c r="F3835" s="4">
        <v>3</v>
      </c>
      <c r="G3835" s="4">
        <v>449</v>
      </c>
      <c r="H3835" s="4">
        <v>297</v>
      </c>
      <c r="I3835" s="4">
        <v>295</v>
      </c>
      <c r="J3835" s="6">
        <v>699.37</v>
      </c>
      <c r="K3835" s="4">
        <v>0.11600000000000001</v>
      </c>
      <c r="L3835" s="4" t="s">
        <v>19</v>
      </c>
      <c r="M3835" s="4">
        <f>Inventory[[#This Row],[Daily_Demand]]*Inventory[[#This Row],[Lead_Time_Days]]</f>
        <v>246</v>
      </c>
      <c r="N3835" s="4">
        <f>MAX(0, Inventory[[#This Row],[Demand_Duration_Lead_time]]+Inventory[[#This Row],[Safety_Stock]]-Inventory[[#This Row],[Current_Inventory]])</f>
        <v>94</v>
      </c>
      <c r="O38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35" s="8">
        <f>Inventory[[#This Row],[Current_Inventory]]*Inventory[[#This Row],[Unit_Cost]]</f>
        <v>314017.13</v>
      </c>
      <c r="Q3835" t="str">
        <f>IF(Inventory[[#This Row],[Stockout_Risk_Score]] &gt;= 0.8, "Critical",
   IF(Inventory[[#This Row],[Stockout_Risk_Score]] &gt;= 0.6, "High",
      IF(Inventory[[#This Row],[Stockout_Risk_Score]] &gt;= 0.3, "Medium", "Low")
   )
)</f>
        <v>Low</v>
      </c>
      <c r="R3835">
        <f>Inventory[[#This Row],[Lead_Time_Days]]*0.8</f>
        <v>2.4000000000000004</v>
      </c>
      <c r="S3835">
        <f>MAX(0,Inventory[[#This Row],[Daily_Demand]]*Inventory[[#This Row],[Adj_Lead_Time]]+Inventory[[#This Row],[Safety_Stock]]-Inventory[[#This Row],[Current_Inventory]])</f>
        <v>44.800000000000068</v>
      </c>
    </row>
    <row r="3836" spans="1:19" x14ac:dyDescent="0.25">
      <c r="A3836">
        <v>3835</v>
      </c>
      <c r="B3836" t="s">
        <v>3857</v>
      </c>
      <c r="C3836" s="4" t="s">
        <v>17</v>
      </c>
      <c r="D3836" t="s">
        <v>14</v>
      </c>
      <c r="E3836" s="4">
        <v>105</v>
      </c>
      <c r="F3836" s="4">
        <v>5</v>
      </c>
      <c r="G3836" s="4">
        <v>32</v>
      </c>
      <c r="H3836" s="4">
        <v>71</v>
      </c>
      <c r="I3836" s="4">
        <v>315</v>
      </c>
      <c r="J3836" s="6">
        <v>693.12</v>
      </c>
      <c r="K3836" s="4">
        <v>6.6000000000000003E-2</v>
      </c>
      <c r="L3836" s="4" t="s">
        <v>15</v>
      </c>
      <c r="M3836" s="4">
        <f>Inventory[[#This Row],[Daily_Demand]]*Inventory[[#This Row],[Lead_Time_Days]]</f>
        <v>525</v>
      </c>
      <c r="N3836" s="4">
        <f>MAX(0, Inventory[[#This Row],[Demand_Duration_Lead_time]]+Inventory[[#This Row],[Safety_Stock]]-Inventory[[#This Row],[Current_Inventory]])</f>
        <v>564</v>
      </c>
      <c r="O38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36" s="8">
        <f>Inventory[[#This Row],[Current_Inventory]]*Inventory[[#This Row],[Unit_Cost]]</f>
        <v>22179.84</v>
      </c>
      <c r="Q3836" t="str">
        <f>IF(Inventory[[#This Row],[Stockout_Risk_Score]] &gt;= 0.8, "Critical",
   IF(Inventory[[#This Row],[Stockout_Risk_Score]] &gt;= 0.6, "High",
      IF(Inventory[[#This Row],[Stockout_Risk_Score]] &gt;= 0.3, "Medium", "Low")
   )
)</f>
        <v>Low</v>
      </c>
      <c r="R3836">
        <f>Inventory[[#This Row],[Lead_Time_Days]]*0.8</f>
        <v>4</v>
      </c>
      <c r="S3836">
        <f>MAX(0,Inventory[[#This Row],[Daily_Demand]]*Inventory[[#This Row],[Adj_Lead_Time]]+Inventory[[#This Row],[Safety_Stock]]-Inventory[[#This Row],[Current_Inventory]])</f>
        <v>459</v>
      </c>
    </row>
    <row r="3837" spans="1:19" x14ac:dyDescent="0.25">
      <c r="A3837">
        <v>3836</v>
      </c>
      <c r="B3837" t="s">
        <v>3858</v>
      </c>
      <c r="C3837" s="4" t="s">
        <v>21</v>
      </c>
      <c r="D3837" t="s">
        <v>22</v>
      </c>
      <c r="E3837" s="4">
        <v>186</v>
      </c>
      <c r="F3837" s="4">
        <v>12</v>
      </c>
      <c r="G3837" s="4">
        <v>794</v>
      </c>
      <c r="H3837" s="4">
        <v>39</v>
      </c>
      <c r="I3837" s="4">
        <v>298</v>
      </c>
      <c r="J3837" s="6">
        <v>1648.61</v>
      </c>
      <c r="K3837" s="4">
        <v>0.115</v>
      </c>
      <c r="L3837" s="4" t="s">
        <v>15</v>
      </c>
      <c r="M3837" s="4">
        <f>Inventory[[#This Row],[Daily_Demand]]*Inventory[[#This Row],[Lead_Time_Days]]</f>
        <v>2232</v>
      </c>
      <c r="N3837" s="4">
        <f>MAX(0, Inventory[[#This Row],[Demand_Duration_Lead_time]]+Inventory[[#This Row],[Safety_Stock]]-Inventory[[#This Row],[Current_Inventory]])</f>
        <v>1477</v>
      </c>
      <c r="O38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37" s="8">
        <f>Inventory[[#This Row],[Current_Inventory]]*Inventory[[#This Row],[Unit_Cost]]</f>
        <v>1308996.3399999999</v>
      </c>
      <c r="Q3837" t="str">
        <f>IF(Inventory[[#This Row],[Stockout_Risk_Score]] &gt;= 0.8, "Critical",
   IF(Inventory[[#This Row],[Stockout_Risk_Score]] &gt;= 0.6, "High",
      IF(Inventory[[#This Row],[Stockout_Risk_Score]] &gt;= 0.3, "Medium", "Low")
   )
)</f>
        <v>Low</v>
      </c>
      <c r="R3837">
        <f>Inventory[[#This Row],[Lead_Time_Days]]*0.8</f>
        <v>9.6000000000000014</v>
      </c>
      <c r="S3837">
        <f>MAX(0,Inventory[[#This Row],[Daily_Demand]]*Inventory[[#This Row],[Adj_Lead_Time]]+Inventory[[#This Row],[Safety_Stock]]-Inventory[[#This Row],[Current_Inventory]])</f>
        <v>1030.6000000000004</v>
      </c>
    </row>
    <row r="3838" spans="1:19" x14ac:dyDescent="0.25">
      <c r="A3838">
        <v>3837</v>
      </c>
      <c r="B3838" t="s">
        <v>3859</v>
      </c>
      <c r="C3838" s="4" t="s">
        <v>26</v>
      </c>
      <c r="D3838" t="s">
        <v>14</v>
      </c>
      <c r="E3838" s="4">
        <v>180</v>
      </c>
      <c r="F3838" s="4">
        <v>4</v>
      </c>
      <c r="G3838" s="4">
        <v>244</v>
      </c>
      <c r="H3838" s="4">
        <v>40</v>
      </c>
      <c r="I3838" s="4">
        <v>341</v>
      </c>
      <c r="J3838" s="6">
        <v>429.59</v>
      </c>
      <c r="K3838" s="4">
        <v>0.875</v>
      </c>
      <c r="L3838" s="4" t="s">
        <v>19</v>
      </c>
      <c r="M3838" s="4">
        <f>Inventory[[#This Row],[Daily_Demand]]*Inventory[[#This Row],[Lead_Time_Days]]</f>
        <v>720</v>
      </c>
      <c r="N3838" s="4">
        <f>MAX(0, Inventory[[#This Row],[Demand_Duration_Lead_time]]+Inventory[[#This Row],[Safety_Stock]]-Inventory[[#This Row],[Current_Inventory]])</f>
        <v>516</v>
      </c>
      <c r="O38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38" s="8">
        <f>Inventory[[#This Row],[Current_Inventory]]*Inventory[[#This Row],[Unit_Cost]]</f>
        <v>104819.95999999999</v>
      </c>
      <c r="Q3838" t="str">
        <f>IF(Inventory[[#This Row],[Stockout_Risk_Score]] &gt;= 0.8, "Critical",
   IF(Inventory[[#This Row],[Stockout_Risk_Score]] &gt;= 0.6, "High",
      IF(Inventory[[#This Row],[Stockout_Risk_Score]] &gt;= 0.3, "Medium", "Low")
   )
)</f>
        <v>Critical</v>
      </c>
      <c r="R3838">
        <f>Inventory[[#This Row],[Lead_Time_Days]]*0.8</f>
        <v>3.2</v>
      </c>
      <c r="S3838">
        <f>MAX(0,Inventory[[#This Row],[Daily_Demand]]*Inventory[[#This Row],[Adj_Lead_Time]]+Inventory[[#This Row],[Safety_Stock]]-Inventory[[#This Row],[Current_Inventory]])</f>
        <v>372</v>
      </c>
    </row>
    <row r="3839" spans="1:19" x14ac:dyDescent="0.25">
      <c r="A3839">
        <v>3838</v>
      </c>
      <c r="B3839" t="s">
        <v>3860</v>
      </c>
      <c r="C3839" s="4" t="s">
        <v>13</v>
      </c>
      <c r="D3839" t="s">
        <v>14</v>
      </c>
      <c r="E3839" s="4">
        <v>34</v>
      </c>
      <c r="F3839" s="4">
        <v>8</v>
      </c>
      <c r="G3839" s="4">
        <v>762</v>
      </c>
      <c r="H3839" s="4">
        <v>182</v>
      </c>
      <c r="I3839" s="4">
        <v>254</v>
      </c>
      <c r="J3839" s="6">
        <v>1119.21</v>
      </c>
      <c r="K3839" s="4">
        <v>1.0999999999999999E-2</v>
      </c>
      <c r="L3839" s="4" t="s">
        <v>15</v>
      </c>
      <c r="M3839" s="4">
        <f>Inventory[[#This Row],[Daily_Demand]]*Inventory[[#This Row],[Lead_Time_Days]]</f>
        <v>272</v>
      </c>
      <c r="N3839" s="4">
        <f>MAX(0, Inventory[[#This Row],[Demand_Duration_Lead_time]]+Inventory[[#This Row],[Safety_Stock]]-Inventory[[#This Row],[Current_Inventory]])</f>
        <v>0</v>
      </c>
      <c r="O38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39" s="8">
        <f>Inventory[[#This Row],[Current_Inventory]]*Inventory[[#This Row],[Unit_Cost]]</f>
        <v>852838.02</v>
      </c>
      <c r="Q3839" t="str">
        <f>IF(Inventory[[#This Row],[Stockout_Risk_Score]] &gt;= 0.8, "Critical",
   IF(Inventory[[#This Row],[Stockout_Risk_Score]] &gt;= 0.6, "High",
      IF(Inventory[[#This Row],[Stockout_Risk_Score]] &gt;= 0.3, "Medium", "Low")
   )
)</f>
        <v>Low</v>
      </c>
      <c r="R3839">
        <f>Inventory[[#This Row],[Lead_Time_Days]]*0.8</f>
        <v>6.4</v>
      </c>
      <c r="S3839">
        <f>MAX(0,Inventory[[#This Row],[Daily_Demand]]*Inventory[[#This Row],[Adj_Lead_Time]]+Inventory[[#This Row],[Safety_Stock]]-Inventory[[#This Row],[Current_Inventory]])</f>
        <v>0</v>
      </c>
    </row>
    <row r="3840" spans="1:19" x14ac:dyDescent="0.25">
      <c r="A3840">
        <v>3839</v>
      </c>
      <c r="B3840" t="s">
        <v>3861</v>
      </c>
      <c r="C3840" s="4" t="s">
        <v>41</v>
      </c>
      <c r="D3840" t="s">
        <v>18</v>
      </c>
      <c r="E3840" s="4">
        <v>43</v>
      </c>
      <c r="F3840" s="4">
        <v>3</v>
      </c>
      <c r="G3840" s="4">
        <v>709</v>
      </c>
      <c r="H3840" s="4">
        <v>111</v>
      </c>
      <c r="I3840" s="4">
        <v>277</v>
      </c>
      <c r="J3840" s="6">
        <v>1576.72</v>
      </c>
      <c r="K3840" s="4">
        <v>0.69299999999999995</v>
      </c>
      <c r="L3840" s="4" t="s">
        <v>19</v>
      </c>
      <c r="M3840" s="4">
        <f>Inventory[[#This Row],[Daily_Demand]]*Inventory[[#This Row],[Lead_Time_Days]]</f>
        <v>129</v>
      </c>
      <c r="N3840" s="4">
        <f>MAX(0, Inventory[[#This Row],[Demand_Duration_Lead_time]]+Inventory[[#This Row],[Safety_Stock]]-Inventory[[#This Row],[Current_Inventory]])</f>
        <v>0</v>
      </c>
      <c r="O38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840" s="8">
        <f>Inventory[[#This Row],[Current_Inventory]]*Inventory[[#This Row],[Unit_Cost]]</f>
        <v>1117894.48</v>
      </c>
      <c r="Q3840" t="str">
        <f>IF(Inventory[[#This Row],[Stockout_Risk_Score]] &gt;= 0.8, "Critical",
   IF(Inventory[[#This Row],[Stockout_Risk_Score]] &gt;= 0.6, "High",
      IF(Inventory[[#This Row],[Stockout_Risk_Score]] &gt;= 0.3, "Medium", "Low")
   )
)</f>
        <v>High</v>
      </c>
      <c r="R3840">
        <f>Inventory[[#This Row],[Lead_Time_Days]]*0.8</f>
        <v>2.4000000000000004</v>
      </c>
      <c r="S3840">
        <f>MAX(0,Inventory[[#This Row],[Daily_Demand]]*Inventory[[#This Row],[Adj_Lead_Time]]+Inventory[[#This Row],[Safety_Stock]]-Inventory[[#This Row],[Current_Inventory]])</f>
        <v>0</v>
      </c>
    </row>
    <row r="3841" spans="1:19" x14ac:dyDescent="0.25">
      <c r="A3841">
        <v>3840</v>
      </c>
      <c r="B3841" t="s">
        <v>3862</v>
      </c>
      <c r="C3841" s="4" t="s">
        <v>17</v>
      </c>
      <c r="D3841" t="s">
        <v>14</v>
      </c>
      <c r="E3841" s="4">
        <v>17</v>
      </c>
      <c r="F3841" s="4">
        <v>2</v>
      </c>
      <c r="G3841" s="4">
        <v>778</v>
      </c>
      <c r="H3841" s="4">
        <v>137</v>
      </c>
      <c r="I3841" s="4">
        <v>289</v>
      </c>
      <c r="J3841" s="6">
        <v>1667.68</v>
      </c>
      <c r="K3841" s="4">
        <v>0.76900000000000002</v>
      </c>
      <c r="L3841" s="4" t="s">
        <v>15</v>
      </c>
      <c r="M3841" s="4">
        <f>Inventory[[#This Row],[Daily_Demand]]*Inventory[[#This Row],[Lead_Time_Days]]</f>
        <v>34</v>
      </c>
      <c r="N3841" s="4">
        <f>MAX(0, Inventory[[#This Row],[Demand_Duration_Lead_time]]+Inventory[[#This Row],[Safety_Stock]]-Inventory[[#This Row],[Current_Inventory]])</f>
        <v>0</v>
      </c>
      <c r="O38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841" s="8">
        <f>Inventory[[#This Row],[Current_Inventory]]*Inventory[[#This Row],[Unit_Cost]]</f>
        <v>1297455.04</v>
      </c>
      <c r="Q3841" t="str">
        <f>IF(Inventory[[#This Row],[Stockout_Risk_Score]] &gt;= 0.8, "Critical",
   IF(Inventory[[#This Row],[Stockout_Risk_Score]] &gt;= 0.6, "High",
      IF(Inventory[[#This Row],[Stockout_Risk_Score]] &gt;= 0.3, "Medium", "Low")
   )
)</f>
        <v>High</v>
      </c>
      <c r="R3841">
        <f>Inventory[[#This Row],[Lead_Time_Days]]*0.8</f>
        <v>1.6</v>
      </c>
      <c r="S3841">
        <f>MAX(0,Inventory[[#This Row],[Daily_Demand]]*Inventory[[#This Row],[Adj_Lead_Time]]+Inventory[[#This Row],[Safety_Stock]]-Inventory[[#This Row],[Current_Inventory]])</f>
        <v>0</v>
      </c>
    </row>
    <row r="3842" spans="1:19" x14ac:dyDescent="0.25">
      <c r="A3842">
        <v>3841</v>
      </c>
      <c r="B3842" t="s">
        <v>3863</v>
      </c>
      <c r="C3842" s="4" t="s">
        <v>13</v>
      </c>
      <c r="D3842" t="s">
        <v>18</v>
      </c>
      <c r="E3842" s="4">
        <v>126</v>
      </c>
      <c r="F3842" s="4">
        <v>11</v>
      </c>
      <c r="G3842" s="4">
        <v>86</v>
      </c>
      <c r="H3842" s="4">
        <v>95</v>
      </c>
      <c r="I3842" s="4">
        <v>122</v>
      </c>
      <c r="J3842" s="6">
        <v>1349.8</v>
      </c>
      <c r="K3842" s="4">
        <v>0.56799999999999995</v>
      </c>
      <c r="L3842" s="4" t="s">
        <v>19</v>
      </c>
      <c r="M3842" s="4">
        <f>Inventory[[#This Row],[Daily_Demand]]*Inventory[[#This Row],[Lead_Time_Days]]</f>
        <v>1386</v>
      </c>
      <c r="N3842" s="4">
        <f>MAX(0, Inventory[[#This Row],[Demand_Duration_Lead_time]]+Inventory[[#This Row],[Safety_Stock]]-Inventory[[#This Row],[Current_Inventory]])</f>
        <v>1395</v>
      </c>
      <c r="O38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42" s="8">
        <f>Inventory[[#This Row],[Current_Inventory]]*Inventory[[#This Row],[Unit_Cost]]</f>
        <v>116082.8</v>
      </c>
      <c r="Q3842" t="str">
        <f>IF(Inventory[[#This Row],[Stockout_Risk_Score]] &gt;= 0.8, "Critical",
   IF(Inventory[[#This Row],[Stockout_Risk_Score]] &gt;= 0.6, "High",
      IF(Inventory[[#This Row],[Stockout_Risk_Score]] &gt;= 0.3, "Medium", "Low")
   )
)</f>
        <v>Medium</v>
      </c>
      <c r="R3842">
        <f>Inventory[[#This Row],[Lead_Time_Days]]*0.8</f>
        <v>8.8000000000000007</v>
      </c>
      <c r="S3842">
        <f>MAX(0,Inventory[[#This Row],[Daily_Demand]]*Inventory[[#This Row],[Adj_Lead_Time]]+Inventory[[#This Row],[Safety_Stock]]-Inventory[[#This Row],[Current_Inventory]])</f>
        <v>1117.8000000000002</v>
      </c>
    </row>
    <row r="3843" spans="1:19" x14ac:dyDescent="0.25">
      <c r="A3843">
        <v>3842</v>
      </c>
      <c r="B3843" t="s">
        <v>3864</v>
      </c>
      <c r="C3843" s="4" t="s">
        <v>21</v>
      </c>
      <c r="D3843" t="s">
        <v>22</v>
      </c>
      <c r="E3843" s="4">
        <v>148</v>
      </c>
      <c r="F3843" s="4">
        <v>2</v>
      </c>
      <c r="G3843" s="4">
        <v>688</v>
      </c>
      <c r="H3843" s="4">
        <v>37</v>
      </c>
      <c r="I3843" s="4">
        <v>208</v>
      </c>
      <c r="J3843" s="6">
        <v>634.08000000000004</v>
      </c>
      <c r="K3843" s="4">
        <v>0.73099999999999998</v>
      </c>
      <c r="L3843" s="4" t="s">
        <v>19</v>
      </c>
      <c r="M3843" s="4">
        <f>Inventory[[#This Row],[Daily_Demand]]*Inventory[[#This Row],[Lead_Time_Days]]</f>
        <v>296</v>
      </c>
      <c r="N3843" s="4">
        <f>MAX(0, Inventory[[#This Row],[Demand_Duration_Lead_time]]+Inventory[[#This Row],[Safety_Stock]]-Inventory[[#This Row],[Current_Inventory]])</f>
        <v>0</v>
      </c>
      <c r="O38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843" s="8">
        <f>Inventory[[#This Row],[Current_Inventory]]*Inventory[[#This Row],[Unit_Cost]]</f>
        <v>436247.04000000004</v>
      </c>
      <c r="Q3843" t="str">
        <f>IF(Inventory[[#This Row],[Stockout_Risk_Score]] &gt;= 0.8, "Critical",
   IF(Inventory[[#This Row],[Stockout_Risk_Score]] &gt;= 0.6, "High",
      IF(Inventory[[#This Row],[Stockout_Risk_Score]] &gt;= 0.3, "Medium", "Low")
   )
)</f>
        <v>High</v>
      </c>
      <c r="R3843">
        <f>Inventory[[#This Row],[Lead_Time_Days]]*0.8</f>
        <v>1.6</v>
      </c>
      <c r="S3843">
        <f>MAX(0,Inventory[[#This Row],[Daily_Demand]]*Inventory[[#This Row],[Adj_Lead_Time]]+Inventory[[#This Row],[Safety_Stock]]-Inventory[[#This Row],[Current_Inventory]])</f>
        <v>0</v>
      </c>
    </row>
    <row r="3844" spans="1:19" x14ac:dyDescent="0.25">
      <c r="A3844">
        <v>3843</v>
      </c>
      <c r="B3844" t="s">
        <v>3865</v>
      </c>
      <c r="C3844" s="4" t="s">
        <v>17</v>
      </c>
      <c r="D3844" t="s">
        <v>22</v>
      </c>
      <c r="E3844" s="4">
        <v>176</v>
      </c>
      <c r="F3844" s="4">
        <v>7</v>
      </c>
      <c r="G3844" s="4">
        <v>696</v>
      </c>
      <c r="H3844" s="4">
        <v>131</v>
      </c>
      <c r="I3844" s="4">
        <v>261</v>
      </c>
      <c r="J3844" s="6">
        <v>1654.94</v>
      </c>
      <c r="K3844" s="4">
        <v>0.65200000000000002</v>
      </c>
      <c r="L3844" s="4" t="s">
        <v>27</v>
      </c>
      <c r="M3844" s="4">
        <f>Inventory[[#This Row],[Daily_Demand]]*Inventory[[#This Row],[Lead_Time_Days]]</f>
        <v>1232</v>
      </c>
      <c r="N3844" s="4">
        <f>MAX(0, Inventory[[#This Row],[Demand_Duration_Lead_time]]+Inventory[[#This Row],[Safety_Stock]]-Inventory[[#This Row],[Current_Inventory]])</f>
        <v>667</v>
      </c>
      <c r="O38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44" s="8">
        <f>Inventory[[#This Row],[Current_Inventory]]*Inventory[[#This Row],[Unit_Cost]]</f>
        <v>1151838.24</v>
      </c>
      <c r="Q3844" t="str">
        <f>IF(Inventory[[#This Row],[Stockout_Risk_Score]] &gt;= 0.8, "Critical",
   IF(Inventory[[#This Row],[Stockout_Risk_Score]] &gt;= 0.6, "High",
      IF(Inventory[[#This Row],[Stockout_Risk_Score]] &gt;= 0.3, "Medium", "Low")
   )
)</f>
        <v>High</v>
      </c>
      <c r="R3844">
        <f>Inventory[[#This Row],[Lead_Time_Days]]*0.8</f>
        <v>5.6000000000000005</v>
      </c>
      <c r="S3844">
        <f>MAX(0,Inventory[[#This Row],[Daily_Demand]]*Inventory[[#This Row],[Adj_Lead_Time]]+Inventory[[#This Row],[Safety_Stock]]-Inventory[[#This Row],[Current_Inventory]])</f>
        <v>420.60000000000014</v>
      </c>
    </row>
    <row r="3845" spans="1:19" x14ac:dyDescent="0.25">
      <c r="A3845">
        <v>3844</v>
      </c>
      <c r="B3845" t="s">
        <v>3866</v>
      </c>
      <c r="C3845" s="4" t="s">
        <v>13</v>
      </c>
      <c r="D3845" t="s">
        <v>22</v>
      </c>
      <c r="E3845" s="4">
        <v>116</v>
      </c>
      <c r="F3845" s="4">
        <v>4</v>
      </c>
      <c r="G3845" s="4">
        <v>522</v>
      </c>
      <c r="H3845" s="4">
        <v>260</v>
      </c>
      <c r="I3845" s="4">
        <v>185</v>
      </c>
      <c r="J3845" s="6">
        <v>1497.22</v>
      </c>
      <c r="K3845" s="4">
        <v>0.45600000000000002</v>
      </c>
      <c r="L3845" s="4" t="s">
        <v>27</v>
      </c>
      <c r="M3845" s="4">
        <f>Inventory[[#This Row],[Daily_Demand]]*Inventory[[#This Row],[Lead_Time_Days]]</f>
        <v>464</v>
      </c>
      <c r="N3845" s="4">
        <f>MAX(0, Inventory[[#This Row],[Demand_Duration_Lead_time]]+Inventory[[#This Row],[Safety_Stock]]-Inventory[[#This Row],[Current_Inventory]])</f>
        <v>202</v>
      </c>
      <c r="O38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45" s="8">
        <f>Inventory[[#This Row],[Current_Inventory]]*Inventory[[#This Row],[Unit_Cost]]</f>
        <v>781548.84</v>
      </c>
      <c r="Q3845" t="str">
        <f>IF(Inventory[[#This Row],[Stockout_Risk_Score]] &gt;= 0.8, "Critical",
   IF(Inventory[[#This Row],[Stockout_Risk_Score]] &gt;= 0.6, "High",
      IF(Inventory[[#This Row],[Stockout_Risk_Score]] &gt;= 0.3, "Medium", "Low")
   )
)</f>
        <v>Medium</v>
      </c>
      <c r="R3845">
        <f>Inventory[[#This Row],[Lead_Time_Days]]*0.8</f>
        <v>3.2</v>
      </c>
      <c r="S3845">
        <f>MAX(0,Inventory[[#This Row],[Daily_Demand]]*Inventory[[#This Row],[Adj_Lead_Time]]+Inventory[[#This Row],[Safety_Stock]]-Inventory[[#This Row],[Current_Inventory]])</f>
        <v>109.20000000000005</v>
      </c>
    </row>
    <row r="3846" spans="1:19" x14ac:dyDescent="0.25">
      <c r="A3846">
        <v>3845</v>
      </c>
      <c r="B3846" t="s">
        <v>3867</v>
      </c>
      <c r="C3846" s="4" t="s">
        <v>17</v>
      </c>
      <c r="D3846" t="s">
        <v>14</v>
      </c>
      <c r="E3846" s="4">
        <v>159</v>
      </c>
      <c r="F3846" s="4">
        <v>8</v>
      </c>
      <c r="G3846" s="4">
        <v>203</v>
      </c>
      <c r="H3846" s="4">
        <v>70</v>
      </c>
      <c r="I3846" s="4">
        <v>332</v>
      </c>
      <c r="J3846" s="6">
        <v>1423.71</v>
      </c>
      <c r="K3846" s="4">
        <v>0.38300000000000001</v>
      </c>
      <c r="L3846" s="4" t="s">
        <v>19</v>
      </c>
      <c r="M3846" s="4">
        <f>Inventory[[#This Row],[Daily_Demand]]*Inventory[[#This Row],[Lead_Time_Days]]</f>
        <v>1272</v>
      </c>
      <c r="N3846" s="4">
        <f>MAX(0, Inventory[[#This Row],[Demand_Duration_Lead_time]]+Inventory[[#This Row],[Safety_Stock]]-Inventory[[#This Row],[Current_Inventory]])</f>
        <v>1139</v>
      </c>
      <c r="O38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46" s="8">
        <f>Inventory[[#This Row],[Current_Inventory]]*Inventory[[#This Row],[Unit_Cost]]</f>
        <v>289013.13</v>
      </c>
      <c r="Q3846" t="str">
        <f>IF(Inventory[[#This Row],[Stockout_Risk_Score]] &gt;= 0.8, "Critical",
   IF(Inventory[[#This Row],[Stockout_Risk_Score]] &gt;= 0.6, "High",
      IF(Inventory[[#This Row],[Stockout_Risk_Score]] &gt;= 0.3, "Medium", "Low")
   )
)</f>
        <v>Medium</v>
      </c>
      <c r="R3846">
        <f>Inventory[[#This Row],[Lead_Time_Days]]*0.8</f>
        <v>6.4</v>
      </c>
      <c r="S3846">
        <f>MAX(0,Inventory[[#This Row],[Daily_Demand]]*Inventory[[#This Row],[Adj_Lead_Time]]+Inventory[[#This Row],[Safety_Stock]]-Inventory[[#This Row],[Current_Inventory]])</f>
        <v>884.59999999999991</v>
      </c>
    </row>
    <row r="3847" spans="1:19" x14ac:dyDescent="0.25">
      <c r="A3847">
        <v>3846</v>
      </c>
      <c r="B3847" t="s">
        <v>3868</v>
      </c>
      <c r="C3847" s="4" t="s">
        <v>26</v>
      </c>
      <c r="D3847" t="s">
        <v>22</v>
      </c>
      <c r="E3847" s="4">
        <v>49</v>
      </c>
      <c r="F3847" s="4">
        <v>9</v>
      </c>
      <c r="G3847" s="4">
        <v>227</v>
      </c>
      <c r="H3847" s="4">
        <v>180</v>
      </c>
      <c r="I3847" s="4">
        <v>213</v>
      </c>
      <c r="J3847" s="6">
        <v>181.3</v>
      </c>
      <c r="K3847" s="4">
        <v>0.94099999999999995</v>
      </c>
      <c r="L3847" s="4" t="s">
        <v>27</v>
      </c>
      <c r="M3847" s="4">
        <f>Inventory[[#This Row],[Daily_Demand]]*Inventory[[#This Row],[Lead_Time_Days]]</f>
        <v>441</v>
      </c>
      <c r="N3847" s="4">
        <f>MAX(0, Inventory[[#This Row],[Demand_Duration_Lead_time]]+Inventory[[#This Row],[Safety_Stock]]-Inventory[[#This Row],[Current_Inventory]])</f>
        <v>394</v>
      </c>
      <c r="O38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47" s="8">
        <f>Inventory[[#This Row],[Current_Inventory]]*Inventory[[#This Row],[Unit_Cost]]</f>
        <v>41155.100000000006</v>
      </c>
      <c r="Q3847" t="str">
        <f>IF(Inventory[[#This Row],[Stockout_Risk_Score]] &gt;= 0.8, "Critical",
   IF(Inventory[[#This Row],[Stockout_Risk_Score]] &gt;= 0.6, "High",
      IF(Inventory[[#This Row],[Stockout_Risk_Score]] &gt;= 0.3, "Medium", "Low")
   )
)</f>
        <v>Critical</v>
      </c>
      <c r="R3847">
        <f>Inventory[[#This Row],[Lead_Time_Days]]*0.8</f>
        <v>7.2</v>
      </c>
      <c r="S3847">
        <f>MAX(0,Inventory[[#This Row],[Daily_Demand]]*Inventory[[#This Row],[Adj_Lead_Time]]+Inventory[[#This Row],[Safety_Stock]]-Inventory[[#This Row],[Current_Inventory]])</f>
        <v>305.79999999999995</v>
      </c>
    </row>
    <row r="3848" spans="1:19" x14ac:dyDescent="0.25">
      <c r="A3848">
        <v>3847</v>
      </c>
      <c r="B3848" t="s">
        <v>3869</v>
      </c>
      <c r="C3848" s="4" t="s">
        <v>26</v>
      </c>
      <c r="D3848" t="s">
        <v>22</v>
      </c>
      <c r="E3848" s="4">
        <v>123</v>
      </c>
      <c r="F3848" s="4">
        <v>6</v>
      </c>
      <c r="G3848" s="4">
        <v>547</v>
      </c>
      <c r="H3848" s="4">
        <v>281</v>
      </c>
      <c r="I3848" s="4">
        <v>186</v>
      </c>
      <c r="J3848" s="6">
        <v>134.37</v>
      </c>
      <c r="K3848" s="4">
        <v>0.97199999999999998</v>
      </c>
      <c r="L3848" s="4" t="s">
        <v>15</v>
      </c>
      <c r="M3848" s="4">
        <f>Inventory[[#This Row],[Daily_Demand]]*Inventory[[#This Row],[Lead_Time_Days]]</f>
        <v>738</v>
      </c>
      <c r="N3848" s="4">
        <f>MAX(0, Inventory[[#This Row],[Demand_Duration_Lead_time]]+Inventory[[#This Row],[Safety_Stock]]-Inventory[[#This Row],[Current_Inventory]])</f>
        <v>472</v>
      </c>
      <c r="O38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48" s="8">
        <f>Inventory[[#This Row],[Current_Inventory]]*Inventory[[#This Row],[Unit_Cost]]</f>
        <v>73500.39</v>
      </c>
      <c r="Q3848" t="str">
        <f>IF(Inventory[[#This Row],[Stockout_Risk_Score]] &gt;= 0.8, "Critical",
   IF(Inventory[[#This Row],[Stockout_Risk_Score]] &gt;= 0.6, "High",
      IF(Inventory[[#This Row],[Stockout_Risk_Score]] &gt;= 0.3, "Medium", "Low")
   )
)</f>
        <v>Critical</v>
      </c>
      <c r="R3848">
        <f>Inventory[[#This Row],[Lead_Time_Days]]*0.8</f>
        <v>4.8000000000000007</v>
      </c>
      <c r="S3848">
        <f>MAX(0,Inventory[[#This Row],[Daily_Demand]]*Inventory[[#This Row],[Adj_Lead_Time]]+Inventory[[#This Row],[Safety_Stock]]-Inventory[[#This Row],[Current_Inventory]])</f>
        <v>324.40000000000009</v>
      </c>
    </row>
    <row r="3849" spans="1:19" x14ac:dyDescent="0.25">
      <c r="A3849">
        <v>3848</v>
      </c>
      <c r="B3849" t="s">
        <v>3870</v>
      </c>
      <c r="C3849" s="4" t="s">
        <v>41</v>
      </c>
      <c r="D3849" t="s">
        <v>18</v>
      </c>
      <c r="E3849" s="4">
        <v>39</v>
      </c>
      <c r="F3849" s="4">
        <v>6</v>
      </c>
      <c r="G3849" s="4">
        <v>319</v>
      </c>
      <c r="H3849" s="4">
        <v>122</v>
      </c>
      <c r="I3849" s="4">
        <v>220</v>
      </c>
      <c r="J3849" s="6">
        <v>1405.96</v>
      </c>
      <c r="K3849" s="4">
        <v>0.65100000000000002</v>
      </c>
      <c r="L3849" s="4" t="s">
        <v>19</v>
      </c>
      <c r="M3849" s="4">
        <f>Inventory[[#This Row],[Daily_Demand]]*Inventory[[#This Row],[Lead_Time_Days]]</f>
        <v>234</v>
      </c>
      <c r="N3849" s="4">
        <f>MAX(0, Inventory[[#This Row],[Demand_Duration_Lead_time]]+Inventory[[#This Row],[Safety_Stock]]-Inventory[[#This Row],[Current_Inventory]])</f>
        <v>37</v>
      </c>
      <c r="O38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49" s="8">
        <f>Inventory[[#This Row],[Current_Inventory]]*Inventory[[#This Row],[Unit_Cost]]</f>
        <v>448501.24</v>
      </c>
      <c r="Q3849" t="str">
        <f>IF(Inventory[[#This Row],[Stockout_Risk_Score]] &gt;= 0.8, "Critical",
   IF(Inventory[[#This Row],[Stockout_Risk_Score]] &gt;= 0.6, "High",
      IF(Inventory[[#This Row],[Stockout_Risk_Score]] &gt;= 0.3, "Medium", "Low")
   )
)</f>
        <v>High</v>
      </c>
      <c r="R3849">
        <f>Inventory[[#This Row],[Lead_Time_Days]]*0.8</f>
        <v>4.8000000000000007</v>
      </c>
      <c r="S3849">
        <f>MAX(0,Inventory[[#This Row],[Daily_Demand]]*Inventory[[#This Row],[Adj_Lead_Time]]+Inventory[[#This Row],[Safety_Stock]]-Inventory[[#This Row],[Current_Inventory]])</f>
        <v>0</v>
      </c>
    </row>
    <row r="3850" spans="1:19" x14ac:dyDescent="0.25">
      <c r="A3850">
        <v>3849</v>
      </c>
      <c r="B3850" t="s">
        <v>3871</v>
      </c>
      <c r="C3850" s="4" t="s">
        <v>41</v>
      </c>
      <c r="D3850" t="s">
        <v>18</v>
      </c>
      <c r="E3850" s="4">
        <v>160</v>
      </c>
      <c r="F3850" s="4">
        <v>13</v>
      </c>
      <c r="G3850" s="4">
        <v>260</v>
      </c>
      <c r="H3850" s="4">
        <v>203</v>
      </c>
      <c r="I3850" s="4">
        <v>201</v>
      </c>
      <c r="J3850" s="6">
        <v>1892.35</v>
      </c>
      <c r="K3850" s="4">
        <v>0.19700000000000001</v>
      </c>
      <c r="L3850" s="4" t="s">
        <v>19</v>
      </c>
      <c r="M3850" s="4">
        <f>Inventory[[#This Row],[Daily_Demand]]*Inventory[[#This Row],[Lead_Time_Days]]</f>
        <v>2080</v>
      </c>
      <c r="N3850" s="4">
        <f>MAX(0, Inventory[[#This Row],[Demand_Duration_Lead_time]]+Inventory[[#This Row],[Safety_Stock]]-Inventory[[#This Row],[Current_Inventory]])</f>
        <v>2023</v>
      </c>
      <c r="O38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50" s="8">
        <f>Inventory[[#This Row],[Current_Inventory]]*Inventory[[#This Row],[Unit_Cost]]</f>
        <v>492011</v>
      </c>
      <c r="Q3850" t="str">
        <f>IF(Inventory[[#This Row],[Stockout_Risk_Score]] &gt;= 0.8, "Critical",
   IF(Inventory[[#This Row],[Stockout_Risk_Score]] &gt;= 0.6, "High",
      IF(Inventory[[#This Row],[Stockout_Risk_Score]] &gt;= 0.3, "Medium", "Low")
   )
)</f>
        <v>Low</v>
      </c>
      <c r="R3850">
        <f>Inventory[[#This Row],[Lead_Time_Days]]*0.8</f>
        <v>10.4</v>
      </c>
      <c r="S3850">
        <f>MAX(0,Inventory[[#This Row],[Daily_Demand]]*Inventory[[#This Row],[Adj_Lead_Time]]+Inventory[[#This Row],[Safety_Stock]]-Inventory[[#This Row],[Current_Inventory]])</f>
        <v>1607</v>
      </c>
    </row>
    <row r="3851" spans="1:19" x14ac:dyDescent="0.25">
      <c r="A3851">
        <v>3850</v>
      </c>
      <c r="B3851" t="s">
        <v>3872</v>
      </c>
      <c r="C3851" s="4" t="s">
        <v>26</v>
      </c>
      <c r="D3851" t="s">
        <v>22</v>
      </c>
      <c r="E3851" s="4">
        <v>11</v>
      </c>
      <c r="F3851" s="4">
        <v>3</v>
      </c>
      <c r="G3851" s="4">
        <v>474</v>
      </c>
      <c r="H3851" s="4">
        <v>28</v>
      </c>
      <c r="I3851" s="4">
        <v>214</v>
      </c>
      <c r="J3851" s="6">
        <v>1558.76</v>
      </c>
      <c r="K3851" s="4">
        <v>0.44800000000000001</v>
      </c>
      <c r="L3851" s="4" t="s">
        <v>19</v>
      </c>
      <c r="M3851" s="4">
        <f>Inventory[[#This Row],[Daily_Demand]]*Inventory[[#This Row],[Lead_Time_Days]]</f>
        <v>33</v>
      </c>
      <c r="N3851" s="4">
        <f>MAX(0, Inventory[[#This Row],[Demand_Duration_Lead_time]]+Inventory[[#This Row],[Safety_Stock]]-Inventory[[#This Row],[Current_Inventory]])</f>
        <v>0</v>
      </c>
      <c r="O38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851" s="8">
        <f>Inventory[[#This Row],[Current_Inventory]]*Inventory[[#This Row],[Unit_Cost]]</f>
        <v>738852.24</v>
      </c>
      <c r="Q3851" t="str">
        <f>IF(Inventory[[#This Row],[Stockout_Risk_Score]] &gt;= 0.8, "Critical",
   IF(Inventory[[#This Row],[Stockout_Risk_Score]] &gt;= 0.6, "High",
      IF(Inventory[[#This Row],[Stockout_Risk_Score]] &gt;= 0.3, "Medium", "Low")
   )
)</f>
        <v>Medium</v>
      </c>
      <c r="R3851">
        <f>Inventory[[#This Row],[Lead_Time_Days]]*0.8</f>
        <v>2.4000000000000004</v>
      </c>
      <c r="S3851">
        <f>MAX(0,Inventory[[#This Row],[Daily_Demand]]*Inventory[[#This Row],[Adj_Lead_Time]]+Inventory[[#This Row],[Safety_Stock]]-Inventory[[#This Row],[Current_Inventory]])</f>
        <v>0</v>
      </c>
    </row>
    <row r="3852" spans="1:19" x14ac:dyDescent="0.25">
      <c r="A3852">
        <v>3851</v>
      </c>
      <c r="B3852" t="s">
        <v>3873</v>
      </c>
      <c r="C3852" s="4" t="s">
        <v>17</v>
      </c>
      <c r="D3852" t="s">
        <v>22</v>
      </c>
      <c r="E3852" s="4">
        <v>194</v>
      </c>
      <c r="F3852" s="4">
        <v>9</v>
      </c>
      <c r="G3852" s="4">
        <v>761</v>
      </c>
      <c r="H3852" s="4">
        <v>102</v>
      </c>
      <c r="I3852" s="4">
        <v>346</v>
      </c>
      <c r="J3852" s="6">
        <v>1671.38</v>
      </c>
      <c r="K3852" s="4">
        <v>0.497</v>
      </c>
      <c r="L3852" s="4" t="s">
        <v>27</v>
      </c>
      <c r="M3852" s="4">
        <f>Inventory[[#This Row],[Daily_Demand]]*Inventory[[#This Row],[Lead_Time_Days]]</f>
        <v>1746</v>
      </c>
      <c r="N3852" s="4">
        <f>MAX(0, Inventory[[#This Row],[Demand_Duration_Lead_time]]+Inventory[[#This Row],[Safety_Stock]]-Inventory[[#This Row],[Current_Inventory]])</f>
        <v>1087</v>
      </c>
      <c r="O38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52" s="8">
        <f>Inventory[[#This Row],[Current_Inventory]]*Inventory[[#This Row],[Unit_Cost]]</f>
        <v>1271920.1800000002</v>
      </c>
      <c r="Q3852" t="str">
        <f>IF(Inventory[[#This Row],[Stockout_Risk_Score]] &gt;= 0.8, "Critical",
   IF(Inventory[[#This Row],[Stockout_Risk_Score]] &gt;= 0.6, "High",
      IF(Inventory[[#This Row],[Stockout_Risk_Score]] &gt;= 0.3, "Medium", "Low")
   )
)</f>
        <v>Medium</v>
      </c>
      <c r="R3852">
        <f>Inventory[[#This Row],[Lead_Time_Days]]*0.8</f>
        <v>7.2</v>
      </c>
      <c r="S3852">
        <f>MAX(0,Inventory[[#This Row],[Daily_Demand]]*Inventory[[#This Row],[Adj_Lead_Time]]+Inventory[[#This Row],[Safety_Stock]]-Inventory[[#This Row],[Current_Inventory]])</f>
        <v>737.8</v>
      </c>
    </row>
    <row r="3853" spans="1:19" x14ac:dyDescent="0.25">
      <c r="A3853">
        <v>3852</v>
      </c>
      <c r="B3853" t="s">
        <v>3874</v>
      </c>
      <c r="C3853" s="4" t="s">
        <v>26</v>
      </c>
      <c r="D3853" t="s">
        <v>14</v>
      </c>
      <c r="E3853" s="4">
        <v>114</v>
      </c>
      <c r="F3853" s="4">
        <v>11</v>
      </c>
      <c r="G3853" s="4">
        <v>549</v>
      </c>
      <c r="H3853" s="4">
        <v>226</v>
      </c>
      <c r="I3853" s="4">
        <v>153</v>
      </c>
      <c r="J3853" s="6">
        <v>1112.72</v>
      </c>
      <c r="K3853" s="4">
        <v>0.75800000000000001</v>
      </c>
      <c r="L3853" s="4" t="s">
        <v>27</v>
      </c>
      <c r="M3853" s="4">
        <f>Inventory[[#This Row],[Daily_Demand]]*Inventory[[#This Row],[Lead_Time_Days]]</f>
        <v>1254</v>
      </c>
      <c r="N3853" s="4">
        <f>MAX(0, Inventory[[#This Row],[Demand_Duration_Lead_time]]+Inventory[[#This Row],[Safety_Stock]]-Inventory[[#This Row],[Current_Inventory]])</f>
        <v>931</v>
      </c>
      <c r="O38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53" s="8">
        <f>Inventory[[#This Row],[Current_Inventory]]*Inventory[[#This Row],[Unit_Cost]]</f>
        <v>610883.28</v>
      </c>
      <c r="Q3853" t="str">
        <f>IF(Inventory[[#This Row],[Stockout_Risk_Score]] &gt;= 0.8, "Critical",
   IF(Inventory[[#This Row],[Stockout_Risk_Score]] &gt;= 0.6, "High",
      IF(Inventory[[#This Row],[Stockout_Risk_Score]] &gt;= 0.3, "Medium", "Low")
   )
)</f>
        <v>High</v>
      </c>
      <c r="R3853">
        <f>Inventory[[#This Row],[Lead_Time_Days]]*0.8</f>
        <v>8.8000000000000007</v>
      </c>
      <c r="S3853">
        <f>MAX(0,Inventory[[#This Row],[Daily_Demand]]*Inventory[[#This Row],[Adj_Lead_Time]]+Inventory[[#This Row],[Safety_Stock]]-Inventory[[#This Row],[Current_Inventory]])</f>
        <v>680.2</v>
      </c>
    </row>
    <row r="3854" spans="1:19" x14ac:dyDescent="0.25">
      <c r="A3854">
        <v>3853</v>
      </c>
      <c r="B3854" t="s">
        <v>3875</v>
      </c>
      <c r="C3854" s="4" t="s">
        <v>41</v>
      </c>
      <c r="D3854" t="s">
        <v>14</v>
      </c>
      <c r="E3854" s="4">
        <v>118</v>
      </c>
      <c r="F3854" s="4">
        <v>14</v>
      </c>
      <c r="G3854" s="4">
        <v>678</v>
      </c>
      <c r="H3854" s="4">
        <v>188</v>
      </c>
      <c r="I3854" s="4">
        <v>271</v>
      </c>
      <c r="J3854" s="6">
        <v>643.94000000000005</v>
      </c>
      <c r="K3854" s="4">
        <v>0.66800000000000004</v>
      </c>
      <c r="L3854" s="4" t="s">
        <v>15</v>
      </c>
      <c r="M3854" s="4">
        <f>Inventory[[#This Row],[Daily_Demand]]*Inventory[[#This Row],[Lead_Time_Days]]</f>
        <v>1652</v>
      </c>
      <c r="N3854" s="4">
        <f>MAX(0, Inventory[[#This Row],[Demand_Duration_Lead_time]]+Inventory[[#This Row],[Safety_Stock]]-Inventory[[#This Row],[Current_Inventory]])</f>
        <v>1162</v>
      </c>
      <c r="O38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54" s="8">
        <f>Inventory[[#This Row],[Current_Inventory]]*Inventory[[#This Row],[Unit_Cost]]</f>
        <v>436591.32000000007</v>
      </c>
      <c r="Q3854" t="str">
        <f>IF(Inventory[[#This Row],[Stockout_Risk_Score]] &gt;= 0.8, "Critical",
   IF(Inventory[[#This Row],[Stockout_Risk_Score]] &gt;= 0.6, "High",
      IF(Inventory[[#This Row],[Stockout_Risk_Score]] &gt;= 0.3, "Medium", "Low")
   )
)</f>
        <v>High</v>
      </c>
      <c r="R3854">
        <f>Inventory[[#This Row],[Lead_Time_Days]]*0.8</f>
        <v>11.200000000000001</v>
      </c>
      <c r="S3854">
        <f>MAX(0,Inventory[[#This Row],[Daily_Demand]]*Inventory[[#This Row],[Adj_Lead_Time]]+Inventory[[#This Row],[Safety_Stock]]-Inventory[[#This Row],[Current_Inventory]])</f>
        <v>831.60000000000014</v>
      </c>
    </row>
    <row r="3855" spans="1:19" x14ac:dyDescent="0.25">
      <c r="A3855">
        <v>3854</v>
      </c>
      <c r="B3855" t="s">
        <v>3876</v>
      </c>
      <c r="C3855" s="4" t="s">
        <v>26</v>
      </c>
      <c r="D3855" t="s">
        <v>22</v>
      </c>
      <c r="E3855" s="4">
        <v>55</v>
      </c>
      <c r="F3855" s="4">
        <v>2</v>
      </c>
      <c r="G3855" s="4">
        <v>263</v>
      </c>
      <c r="H3855" s="4">
        <v>200</v>
      </c>
      <c r="I3855" s="4">
        <v>331</v>
      </c>
      <c r="J3855" s="6">
        <v>1371.59</v>
      </c>
      <c r="K3855" s="4">
        <v>0.51500000000000001</v>
      </c>
      <c r="L3855" s="4" t="s">
        <v>27</v>
      </c>
      <c r="M3855" s="4">
        <f>Inventory[[#This Row],[Daily_Demand]]*Inventory[[#This Row],[Lead_Time_Days]]</f>
        <v>110</v>
      </c>
      <c r="N3855" s="4">
        <f>MAX(0, Inventory[[#This Row],[Demand_Duration_Lead_time]]+Inventory[[#This Row],[Safety_Stock]]-Inventory[[#This Row],[Current_Inventory]])</f>
        <v>47</v>
      </c>
      <c r="O38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55" s="8">
        <f>Inventory[[#This Row],[Current_Inventory]]*Inventory[[#This Row],[Unit_Cost]]</f>
        <v>360728.17</v>
      </c>
      <c r="Q3855" t="str">
        <f>IF(Inventory[[#This Row],[Stockout_Risk_Score]] &gt;= 0.8, "Critical",
   IF(Inventory[[#This Row],[Stockout_Risk_Score]] &gt;= 0.6, "High",
      IF(Inventory[[#This Row],[Stockout_Risk_Score]] &gt;= 0.3, "Medium", "Low")
   )
)</f>
        <v>Medium</v>
      </c>
      <c r="R3855">
        <f>Inventory[[#This Row],[Lead_Time_Days]]*0.8</f>
        <v>1.6</v>
      </c>
      <c r="S3855">
        <f>MAX(0,Inventory[[#This Row],[Daily_Demand]]*Inventory[[#This Row],[Adj_Lead_Time]]+Inventory[[#This Row],[Safety_Stock]]-Inventory[[#This Row],[Current_Inventory]])</f>
        <v>25</v>
      </c>
    </row>
    <row r="3856" spans="1:19" x14ac:dyDescent="0.25">
      <c r="A3856">
        <v>3855</v>
      </c>
      <c r="B3856" t="s">
        <v>3877</v>
      </c>
      <c r="C3856" s="4" t="s">
        <v>26</v>
      </c>
      <c r="D3856" t="s">
        <v>18</v>
      </c>
      <c r="E3856" s="4">
        <v>50</v>
      </c>
      <c r="F3856" s="4">
        <v>11</v>
      </c>
      <c r="G3856" s="4">
        <v>582</v>
      </c>
      <c r="H3856" s="4">
        <v>172</v>
      </c>
      <c r="I3856" s="4">
        <v>178</v>
      </c>
      <c r="J3856" s="6">
        <v>1438.34</v>
      </c>
      <c r="K3856" s="4">
        <v>0.68</v>
      </c>
      <c r="L3856" s="4" t="s">
        <v>27</v>
      </c>
      <c r="M3856" s="4">
        <f>Inventory[[#This Row],[Daily_Demand]]*Inventory[[#This Row],[Lead_Time_Days]]</f>
        <v>550</v>
      </c>
      <c r="N3856" s="4">
        <f>MAX(0, Inventory[[#This Row],[Demand_Duration_Lead_time]]+Inventory[[#This Row],[Safety_Stock]]-Inventory[[#This Row],[Current_Inventory]])</f>
        <v>140</v>
      </c>
      <c r="O38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56" s="8">
        <f>Inventory[[#This Row],[Current_Inventory]]*Inventory[[#This Row],[Unit_Cost]]</f>
        <v>837113.88</v>
      </c>
      <c r="Q3856" t="str">
        <f>IF(Inventory[[#This Row],[Stockout_Risk_Score]] &gt;= 0.8, "Critical",
   IF(Inventory[[#This Row],[Stockout_Risk_Score]] &gt;= 0.6, "High",
      IF(Inventory[[#This Row],[Stockout_Risk_Score]] &gt;= 0.3, "Medium", "Low")
   )
)</f>
        <v>High</v>
      </c>
      <c r="R3856">
        <f>Inventory[[#This Row],[Lead_Time_Days]]*0.8</f>
        <v>8.8000000000000007</v>
      </c>
      <c r="S3856">
        <f>MAX(0,Inventory[[#This Row],[Daily_Demand]]*Inventory[[#This Row],[Adj_Lead_Time]]+Inventory[[#This Row],[Safety_Stock]]-Inventory[[#This Row],[Current_Inventory]])</f>
        <v>30</v>
      </c>
    </row>
    <row r="3857" spans="1:19" x14ac:dyDescent="0.25">
      <c r="A3857">
        <v>3856</v>
      </c>
      <c r="B3857" t="s">
        <v>3878</v>
      </c>
      <c r="C3857" s="4" t="s">
        <v>17</v>
      </c>
      <c r="D3857" t="s">
        <v>22</v>
      </c>
      <c r="E3857" s="4">
        <v>24</v>
      </c>
      <c r="F3857" s="4">
        <v>10</v>
      </c>
      <c r="G3857" s="4">
        <v>790</v>
      </c>
      <c r="H3857" s="4">
        <v>109</v>
      </c>
      <c r="I3857" s="4">
        <v>269</v>
      </c>
      <c r="J3857" s="6">
        <v>1366.95</v>
      </c>
      <c r="K3857" s="4">
        <v>2.4E-2</v>
      </c>
      <c r="L3857" s="4" t="s">
        <v>15</v>
      </c>
      <c r="M3857" s="4">
        <f>Inventory[[#This Row],[Daily_Demand]]*Inventory[[#This Row],[Lead_Time_Days]]</f>
        <v>240</v>
      </c>
      <c r="N3857" s="4">
        <f>MAX(0, Inventory[[#This Row],[Demand_Duration_Lead_time]]+Inventory[[#This Row],[Safety_Stock]]-Inventory[[#This Row],[Current_Inventory]])</f>
        <v>0</v>
      </c>
      <c r="O38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857" s="8">
        <f>Inventory[[#This Row],[Current_Inventory]]*Inventory[[#This Row],[Unit_Cost]]</f>
        <v>1079890.5</v>
      </c>
      <c r="Q3857" t="str">
        <f>IF(Inventory[[#This Row],[Stockout_Risk_Score]] &gt;= 0.8, "Critical",
   IF(Inventory[[#This Row],[Stockout_Risk_Score]] &gt;= 0.6, "High",
      IF(Inventory[[#This Row],[Stockout_Risk_Score]] &gt;= 0.3, "Medium", "Low")
   )
)</f>
        <v>Low</v>
      </c>
      <c r="R3857">
        <f>Inventory[[#This Row],[Lead_Time_Days]]*0.8</f>
        <v>8</v>
      </c>
      <c r="S3857">
        <f>MAX(0,Inventory[[#This Row],[Daily_Demand]]*Inventory[[#This Row],[Adj_Lead_Time]]+Inventory[[#This Row],[Safety_Stock]]-Inventory[[#This Row],[Current_Inventory]])</f>
        <v>0</v>
      </c>
    </row>
    <row r="3858" spans="1:19" x14ac:dyDescent="0.25">
      <c r="A3858">
        <v>3857</v>
      </c>
      <c r="B3858" t="s">
        <v>3879</v>
      </c>
      <c r="C3858" s="4" t="s">
        <v>13</v>
      </c>
      <c r="D3858" t="s">
        <v>14</v>
      </c>
      <c r="E3858" s="4">
        <v>100</v>
      </c>
      <c r="F3858" s="4">
        <v>2</v>
      </c>
      <c r="G3858" s="4">
        <v>257</v>
      </c>
      <c r="H3858" s="4">
        <v>196</v>
      </c>
      <c r="I3858" s="4">
        <v>222</v>
      </c>
      <c r="J3858" s="6">
        <v>1896.08</v>
      </c>
      <c r="K3858" s="4">
        <v>0.77700000000000002</v>
      </c>
      <c r="L3858" s="4" t="s">
        <v>19</v>
      </c>
      <c r="M3858" s="4">
        <f>Inventory[[#This Row],[Daily_Demand]]*Inventory[[#This Row],[Lead_Time_Days]]</f>
        <v>200</v>
      </c>
      <c r="N3858" s="4">
        <f>MAX(0, Inventory[[#This Row],[Demand_Duration_Lead_time]]+Inventory[[#This Row],[Safety_Stock]]-Inventory[[#This Row],[Current_Inventory]])</f>
        <v>139</v>
      </c>
      <c r="O38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58" s="8">
        <f>Inventory[[#This Row],[Current_Inventory]]*Inventory[[#This Row],[Unit_Cost]]</f>
        <v>487292.56</v>
      </c>
      <c r="Q3858" t="str">
        <f>IF(Inventory[[#This Row],[Stockout_Risk_Score]] &gt;= 0.8, "Critical",
   IF(Inventory[[#This Row],[Stockout_Risk_Score]] &gt;= 0.6, "High",
      IF(Inventory[[#This Row],[Stockout_Risk_Score]] &gt;= 0.3, "Medium", "Low")
   )
)</f>
        <v>High</v>
      </c>
      <c r="R3858">
        <f>Inventory[[#This Row],[Lead_Time_Days]]*0.8</f>
        <v>1.6</v>
      </c>
      <c r="S3858">
        <f>MAX(0,Inventory[[#This Row],[Daily_Demand]]*Inventory[[#This Row],[Adj_Lead_Time]]+Inventory[[#This Row],[Safety_Stock]]-Inventory[[#This Row],[Current_Inventory]])</f>
        <v>99</v>
      </c>
    </row>
    <row r="3859" spans="1:19" x14ac:dyDescent="0.25">
      <c r="A3859">
        <v>3858</v>
      </c>
      <c r="B3859" t="s">
        <v>3880</v>
      </c>
      <c r="C3859" s="4" t="s">
        <v>41</v>
      </c>
      <c r="D3859" t="s">
        <v>18</v>
      </c>
      <c r="E3859" s="4">
        <v>42</v>
      </c>
      <c r="F3859" s="4">
        <v>2</v>
      </c>
      <c r="G3859" s="4">
        <v>265</v>
      </c>
      <c r="H3859" s="4">
        <v>76</v>
      </c>
      <c r="I3859" s="4">
        <v>397</v>
      </c>
      <c r="J3859" s="6">
        <v>766</v>
      </c>
      <c r="K3859" s="4">
        <v>0.21199999999999999</v>
      </c>
      <c r="L3859" s="4" t="s">
        <v>19</v>
      </c>
      <c r="M3859" s="4">
        <f>Inventory[[#This Row],[Daily_Demand]]*Inventory[[#This Row],[Lead_Time_Days]]</f>
        <v>84</v>
      </c>
      <c r="N3859" s="4">
        <f>MAX(0, Inventory[[#This Row],[Demand_Duration_Lead_time]]+Inventory[[#This Row],[Safety_Stock]]-Inventory[[#This Row],[Current_Inventory]])</f>
        <v>0</v>
      </c>
      <c r="O38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59" s="8">
        <f>Inventory[[#This Row],[Current_Inventory]]*Inventory[[#This Row],[Unit_Cost]]</f>
        <v>202990</v>
      </c>
      <c r="Q3859" t="str">
        <f>IF(Inventory[[#This Row],[Stockout_Risk_Score]] &gt;= 0.8, "Critical",
   IF(Inventory[[#This Row],[Stockout_Risk_Score]] &gt;= 0.6, "High",
      IF(Inventory[[#This Row],[Stockout_Risk_Score]] &gt;= 0.3, "Medium", "Low")
   )
)</f>
        <v>Low</v>
      </c>
      <c r="R3859">
        <f>Inventory[[#This Row],[Lead_Time_Days]]*0.8</f>
        <v>1.6</v>
      </c>
      <c r="S3859">
        <f>MAX(0,Inventory[[#This Row],[Daily_Demand]]*Inventory[[#This Row],[Adj_Lead_Time]]+Inventory[[#This Row],[Safety_Stock]]-Inventory[[#This Row],[Current_Inventory]])</f>
        <v>0</v>
      </c>
    </row>
    <row r="3860" spans="1:19" x14ac:dyDescent="0.25">
      <c r="A3860">
        <v>3859</v>
      </c>
      <c r="B3860" t="s">
        <v>3881</v>
      </c>
      <c r="C3860" s="4" t="s">
        <v>17</v>
      </c>
      <c r="D3860" t="s">
        <v>18</v>
      </c>
      <c r="E3860" s="4">
        <v>193</v>
      </c>
      <c r="F3860" s="4">
        <v>2</v>
      </c>
      <c r="G3860" s="4">
        <v>364</v>
      </c>
      <c r="H3860" s="4">
        <v>82</v>
      </c>
      <c r="I3860" s="4">
        <v>145</v>
      </c>
      <c r="J3860" s="6">
        <v>127.33</v>
      </c>
      <c r="K3860" s="4">
        <v>0.65600000000000003</v>
      </c>
      <c r="L3860" s="4" t="s">
        <v>15</v>
      </c>
      <c r="M3860" s="4">
        <f>Inventory[[#This Row],[Daily_Demand]]*Inventory[[#This Row],[Lead_Time_Days]]</f>
        <v>386</v>
      </c>
      <c r="N3860" s="4">
        <f>MAX(0, Inventory[[#This Row],[Demand_Duration_Lead_time]]+Inventory[[#This Row],[Safety_Stock]]-Inventory[[#This Row],[Current_Inventory]])</f>
        <v>104</v>
      </c>
      <c r="O38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60" s="8">
        <f>Inventory[[#This Row],[Current_Inventory]]*Inventory[[#This Row],[Unit_Cost]]</f>
        <v>46348.12</v>
      </c>
      <c r="Q3860" t="str">
        <f>IF(Inventory[[#This Row],[Stockout_Risk_Score]] &gt;= 0.8, "Critical",
   IF(Inventory[[#This Row],[Stockout_Risk_Score]] &gt;= 0.6, "High",
      IF(Inventory[[#This Row],[Stockout_Risk_Score]] &gt;= 0.3, "Medium", "Low")
   )
)</f>
        <v>High</v>
      </c>
      <c r="R3860">
        <f>Inventory[[#This Row],[Lead_Time_Days]]*0.8</f>
        <v>1.6</v>
      </c>
      <c r="S3860">
        <f>MAX(0,Inventory[[#This Row],[Daily_Demand]]*Inventory[[#This Row],[Adj_Lead_Time]]+Inventory[[#This Row],[Safety_Stock]]-Inventory[[#This Row],[Current_Inventory]])</f>
        <v>26.800000000000011</v>
      </c>
    </row>
    <row r="3861" spans="1:19" x14ac:dyDescent="0.25">
      <c r="A3861">
        <v>3860</v>
      </c>
      <c r="B3861" t="s">
        <v>3882</v>
      </c>
      <c r="C3861" s="4" t="s">
        <v>26</v>
      </c>
      <c r="D3861" t="s">
        <v>14</v>
      </c>
      <c r="E3861" s="4">
        <v>108</v>
      </c>
      <c r="F3861" s="4">
        <v>8</v>
      </c>
      <c r="G3861" s="4">
        <v>503</v>
      </c>
      <c r="H3861" s="4">
        <v>241</v>
      </c>
      <c r="I3861" s="4">
        <v>101</v>
      </c>
      <c r="J3861" s="6">
        <v>1821.47</v>
      </c>
      <c r="K3861" s="4">
        <v>0.114</v>
      </c>
      <c r="L3861" s="4" t="s">
        <v>27</v>
      </c>
      <c r="M3861" s="4">
        <f>Inventory[[#This Row],[Daily_Demand]]*Inventory[[#This Row],[Lead_Time_Days]]</f>
        <v>864</v>
      </c>
      <c r="N3861" s="4">
        <f>MAX(0, Inventory[[#This Row],[Demand_Duration_Lead_time]]+Inventory[[#This Row],[Safety_Stock]]-Inventory[[#This Row],[Current_Inventory]])</f>
        <v>602</v>
      </c>
      <c r="O38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61" s="8">
        <f>Inventory[[#This Row],[Current_Inventory]]*Inventory[[#This Row],[Unit_Cost]]</f>
        <v>916199.41</v>
      </c>
      <c r="Q3861" t="str">
        <f>IF(Inventory[[#This Row],[Stockout_Risk_Score]] &gt;= 0.8, "Critical",
   IF(Inventory[[#This Row],[Stockout_Risk_Score]] &gt;= 0.6, "High",
      IF(Inventory[[#This Row],[Stockout_Risk_Score]] &gt;= 0.3, "Medium", "Low")
   )
)</f>
        <v>Low</v>
      </c>
      <c r="R3861">
        <f>Inventory[[#This Row],[Lead_Time_Days]]*0.8</f>
        <v>6.4</v>
      </c>
      <c r="S3861">
        <f>MAX(0,Inventory[[#This Row],[Daily_Demand]]*Inventory[[#This Row],[Adj_Lead_Time]]+Inventory[[#This Row],[Safety_Stock]]-Inventory[[#This Row],[Current_Inventory]])</f>
        <v>429.20000000000005</v>
      </c>
    </row>
    <row r="3862" spans="1:19" x14ac:dyDescent="0.25">
      <c r="A3862">
        <v>3861</v>
      </c>
      <c r="B3862" t="s">
        <v>3883</v>
      </c>
      <c r="C3862" s="4" t="s">
        <v>26</v>
      </c>
      <c r="D3862" t="s">
        <v>22</v>
      </c>
      <c r="E3862" s="4">
        <v>36</v>
      </c>
      <c r="F3862" s="4">
        <v>5</v>
      </c>
      <c r="G3862" s="4">
        <v>329</v>
      </c>
      <c r="H3862" s="4">
        <v>198</v>
      </c>
      <c r="I3862" s="4">
        <v>143</v>
      </c>
      <c r="J3862" s="6">
        <v>362.97</v>
      </c>
      <c r="K3862" s="4">
        <v>0.114</v>
      </c>
      <c r="L3862" s="4" t="s">
        <v>15</v>
      </c>
      <c r="M3862" s="4">
        <f>Inventory[[#This Row],[Daily_Demand]]*Inventory[[#This Row],[Lead_Time_Days]]</f>
        <v>180</v>
      </c>
      <c r="N3862" s="4">
        <f>MAX(0, Inventory[[#This Row],[Demand_Duration_Lead_time]]+Inventory[[#This Row],[Safety_Stock]]-Inventory[[#This Row],[Current_Inventory]])</f>
        <v>49</v>
      </c>
      <c r="O38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62" s="8">
        <f>Inventory[[#This Row],[Current_Inventory]]*Inventory[[#This Row],[Unit_Cost]]</f>
        <v>119417.13</v>
      </c>
      <c r="Q3862" t="str">
        <f>IF(Inventory[[#This Row],[Stockout_Risk_Score]] &gt;= 0.8, "Critical",
   IF(Inventory[[#This Row],[Stockout_Risk_Score]] &gt;= 0.6, "High",
      IF(Inventory[[#This Row],[Stockout_Risk_Score]] &gt;= 0.3, "Medium", "Low")
   )
)</f>
        <v>Low</v>
      </c>
      <c r="R3862">
        <f>Inventory[[#This Row],[Lead_Time_Days]]*0.8</f>
        <v>4</v>
      </c>
      <c r="S3862">
        <f>MAX(0,Inventory[[#This Row],[Daily_Demand]]*Inventory[[#This Row],[Adj_Lead_Time]]+Inventory[[#This Row],[Safety_Stock]]-Inventory[[#This Row],[Current_Inventory]])</f>
        <v>13</v>
      </c>
    </row>
    <row r="3863" spans="1:19" x14ac:dyDescent="0.25">
      <c r="A3863">
        <v>3862</v>
      </c>
      <c r="B3863" t="s">
        <v>3884</v>
      </c>
      <c r="C3863" s="4" t="s">
        <v>13</v>
      </c>
      <c r="D3863" t="s">
        <v>22</v>
      </c>
      <c r="E3863" s="4">
        <v>158</v>
      </c>
      <c r="F3863" s="4">
        <v>13</v>
      </c>
      <c r="G3863" s="4">
        <v>580</v>
      </c>
      <c r="H3863" s="4">
        <v>59</v>
      </c>
      <c r="I3863" s="4">
        <v>113</v>
      </c>
      <c r="J3863" s="6">
        <v>1409.77</v>
      </c>
      <c r="K3863" s="4">
        <v>3.5999999999999997E-2</v>
      </c>
      <c r="L3863" s="4" t="s">
        <v>15</v>
      </c>
      <c r="M3863" s="4">
        <f>Inventory[[#This Row],[Daily_Demand]]*Inventory[[#This Row],[Lead_Time_Days]]</f>
        <v>2054</v>
      </c>
      <c r="N3863" s="4">
        <f>MAX(0, Inventory[[#This Row],[Demand_Duration_Lead_time]]+Inventory[[#This Row],[Safety_Stock]]-Inventory[[#This Row],[Current_Inventory]])</f>
        <v>1533</v>
      </c>
      <c r="O38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63" s="8">
        <f>Inventory[[#This Row],[Current_Inventory]]*Inventory[[#This Row],[Unit_Cost]]</f>
        <v>817666.6</v>
      </c>
      <c r="Q3863" t="str">
        <f>IF(Inventory[[#This Row],[Stockout_Risk_Score]] &gt;= 0.8, "Critical",
   IF(Inventory[[#This Row],[Stockout_Risk_Score]] &gt;= 0.6, "High",
      IF(Inventory[[#This Row],[Stockout_Risk_Score]] &gt;= 0.3, "Medium", "Low")
   )
)</f>
        <v>Low</v>
      </c>
      <c r="R3863">
        <f>Inventory[[#This Row],[Lead_Time_Days]]*0.8</f>
        <v>10.4</v>
      </c>
      <c r="S3863">
        <f>MAX(0,Inventory[[#This Row],[Daily_Demand]]*Inventory[[#This Row],[Adj_Lead_Time]]+Inventory[[#This Row],[Safety_Stock]]-Inventory[[#This Row],[Current_Inventory]])</f>
        <v>1122.2</v>
      </c>
    </row>
    <row r="3864" spans="1:19" x14ac:dyDescent="0.25">
      <c r="A3864">
        <v>3863</v>
      </c>
      <c r="B3864" t="s">
        <v>3885</v>
      </c>
      <c r="C3864" s="4" t="s">
        <v>41</v>
      </c>
      <c r="D3864" t="s">
        <v>22</v>
      </c>
      <c r="E3864" s="4">
        <v>62</v>
      </c>
      <c r="F3864" s="4">
        <v>8</v>
      </c>
      <c r="G3864" s="4">
        <v>303</v>
      </c>
      <c r="H3864" s="4">
        <v>133</v>
      </c>
      <c r="I3864" s="4">
        <v>70</v>
      </c>
      <c r="J3864" s="6">
        <v>1752.75</v>
      </c>
      <c r="K3864" s="4">
        <v>0.91</v>
      </c>
      <c r="L3864" s="4" t="s">
        <v>19</v>
      </c>
      <c r="M3864" s="4">
        <f>Inventory[[#This Row],[Daily_Demand]]*Inventory[[#This Row],[Lead_Time_Days]]</f>
        <v>496</v>
      </c>
      <c r="N3864" s="4">
        <f>MAX(0, Inventory[[#This Row],[Demand_Duration_Lead_time]]+Inventory[[#This Row],[Safety_Stock]]-Inventory[[#This Row],[Current_Inventory]])</f>
        <v>326</v>
      </c>
      <c r="O38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64" s="8">
        <f>Inventory[[#This Row],[Current_Inventory]]*Inventory[[#This Row],[Unit_Cost]]</f>
        <v>531083.25</v>
      </c>
      <c r="Q3864" t="str">
        <f>IF(Inventory[[#This Row],[Stockout_Risk_Score]] &gt;= 0.8, "Critical",
   IF(Inventory[[#This Row],[Stockout_Risk_Score]] &gt;= 0.6, "High",
      IF(Inventory[[#This Row],[Stockout_Risk_Score]] &gt;= 0.3, "Medium", "Low")
   )
)</f>
        <v>Critical</v>
      </c>
      <c r="R3864">
        <f>Inventory[[#This Row],[Lead_Time_Days]]*0.8</f>
        <v>6.4</v>
      </c>
      <c r="S3864">
        <f>MAX(0,Inventory[[#This Row],[Daily_Demand]]*Inventory[[#This Row],[Adj_Lead_Time]]+Inventory[[#This Row],[Safety_Stock]]-Inventory[[#This Row],[Current_Inventory]])</f>
        <v>226.79999999999995</v>
      </c>
    </row>
    <row r="3865" spans="1:19" x14ac:dyDescent="0.25">
      <c r="A3865">
        <v>3864</v>
      </c>
      <c r="B3865" t="s">
        <v>3886</v>
      </c>
      <c r="C3865" s="4" t="s">
        <v>41</v>
      </c>
      <c r="D3865" t="s">
        <v>14</v>
      </c>
      <c r="E3865" s="4">
        <v>171</v>
      </c>
      <c r="F3865" s="4">
        <v>6</v>
      </c>
      <c r="G3865" s="4">
        <v>57</v>
      </c>
      <c r="H3865" s="4">
        <v>166</v>
      </c>
      <c r="I3865" s="4">
        <v>155</v>
      </c>
      <c r="J3865" s="6">
        <v>654.78</v>
      </c>
      <c r="K3865" s="4">
        <v>0.60499999999999998</v>
      </c>
      <c r="L3865" s="4" t="s">
        <v>27</v>
      </c>
      <c r="M3865" s="4">
        <f>Inventory[[#This Row],[Daily_Demand]]*Inventory[[#This Row],[Lead_Time_Days]]</f>
        <v>1026</v>
      </c>
      <c r="N3865" s="4">
        <f>MAX(0, Inventory[[#This Row],[Demand_Duration_Lead_time]]+Inventory[[#This Row],[Safety_Stock]]-Inventory[[#This Row],[Current_Inventory]])</f>
        <v>1135</v>
      </c>
      <c r="O38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65" s="8">
        <f>Inventory[[#This Row],[Current_Inventory]]*Inventory[[#This Row],[Unit_Cost]]</f>
        <v>37322.46</v>
      </c>
      <c r="Q3865" t="str">
        <f>IF(Inventory[[#This Row],[Stockout_Risk_Score]] &gt;= 0.8, "Critical",
   IF(Inventory[[#This Row],[Stockout_Risk_Score]] &gt;= 0.6, "High",
      IF(Inventory[[#This Row],[Stockout_Risk_Score]] &gt;= 0.3, "Medium", "Low")
   )
)</f>
        <v>High</v>
      </c>
      <c r="R3865">
        <f>Inventory[[#This Row],[Lead_Time_Days]]*0.8</f>
        <v>4.8000000000000007</v>
      </c>
      <c r="S3865">
        <f>MAX(0,Inventory[[#This Row],[Daily_Demand]]*Inventory[[#This Row],[Adj_Lead_Time]]+Inventory[[#This Row],[Safety_Stock]]-Inventory[[#This Row],[Current_Inventory]])</f>
        <v>929.80000000000007</v>
      </c>
    </row>
    <row r="3866" spans="1:19" x14ac:dyDescent="0.25">
      <c r="A3866">
        <v>3865</v>
      </c>
      <c r="B3866" t="s">
        <v>3887</v>
      </c>
      <c r="C3866" s="4" t="s">
        <v>21</v>
      </c>
      <c r="D3866" t="s">
        <v>18</v>
      </c>
      <c r="E3866" s="4">
        <v>152</v>
      </c>
      <c r="F3866" s="4">
        <v>13</v>
      </c>
      <c r="G3866" s="4">
        <v>51</v>
      </c>
      <c r="H3866" s="4">
        <v>270</v>
      </c>
      <c r="I3866" s="4">
        <v>385</v>
      </c>
      <c r="J3866" s="6">
        <v>1669.31</v>
      </c>
      <c r="K3866" s="4">
        <v>0.36199999999999999</v>
      </c>
      <c r="L3866" s="4" t="s">
        <v>19</v>
      </c>
      <c r="M3866" s="4">
        <f>Inventory[[#This Row],[Daily_Demand]]*Inventory[[#This Row],[Lead_Time_Days]]</f>
        <v>1976</v>
      </c>
      <c r="N3866" s="4">
        <f>MAX(0, Inventory[[#This Row],[Demand_Duration_Lead_time]]+Inventory[[#This Row],[Safety_Stock]]-Inventory[[#This Row],[Current_Inventory]])</f>
        <v>2195</v>
      </c>
      <c r="O38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66" s="8">
        <f>Inventory[[#This Row],[Current_Inventory]]*Inventory[[#This Row],[Unit_Cost]]</f>
        <v>85134.81</v>
      </c>
      <c r="Q3866" t="str">
        <f>IF(Inventory[[#This Row],[Stockout_Risk_Score]] &gt;= 0.8, "Critical",
   IF(Inventory[[#This Row],[Stockout_Risk_Score]] &gt;= 0.6, "High",
      IF(Inventory[[#This Row],[Stockout_Risk_Score]] &gt;= 0.3, "Medium", "Low")
   )
)</f>
        <v>Medium</v>
      </c>
      <c r="R3866">
        <f>Inventory[[#This Row],[Lead_Time_Days]]*0.8</f>
        <v>10.4</v>
      </c>
      <c r="S3866">
        <f>MAX(0,Inventory[[#This Row],[Daily_Demand]]*Inventory[[#This Row],[Adj_Lead_Time]]+Inventory[[#This Row],[Safety_Stock]]-Inventory[[#This Row],[Current_Inventory]])</f>
        <v>1799.8</v>
      </c>
    </row>
    <row r="3867" spans="1:19" x14ac:dyDescent="0.25">
      <c r="A3867">
        <v>3866</v>
      </c>
      <c r="B3867" t="s">
        <v>3888</v>
      </c>
      <c r="C3867" s="4" t="s">
        <v>41</v>
      </c>
      <c r="D3867" t="s">
        <v>14</v>
      </c>
      <c r="E3867" s="4">
        <v>86</v>
      </c>
      <c r="F3867" s="4">
        <v>8</v>
      </c>
      <c r="G3867" s="4">
        <v>262</v>
      </c>
      <c r="H3867" s="4">
        <v>204</v>
      </c>
      <c r="I3867" s="4">
        <v>249</v>
      </c>
      <c r="J3867" s="6">
        <v>697.51</v>
      </c>
      <c r="K3867" s="4">
        <v>0.78800000000000003</v>
      </c>
      <c r="L3867" s="4" t="s">
        <v>19</v>
      </c>
      <c r="M3867" s="4">
        <f>Inventory[[#This Row],[Daily_Demand]]*Inventory[[#This Row],[Lead_Time_Days]]</f>
        <v>688</v>
      </c>
      <c r="N3867" s="4">
        <f>MAX(0, Inventory[[#This Row],[Demand_Duration_Lead_time]]+Inventory[[#This Row],[Safety_Stock]]-Inventory[[#This Row],[Current_Inventory]])</f>
        <v>630</v>
      </c>
      <c r="O38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67" s="8">
        <f>Inventory[[#This Row],[Current_Inventory]]*Inventory[[#This Row],[Unit_Cost]]</f>
        <v>182747.62</v>
      </c>
      <c r="Q3867" t="str">
        <f>IF(Inventory[[#This Row],[Stockout_Risk_Score]] &gt;= 0.8, "Critical",
   IF(Inventory[[#This Row],[Stockout_Risk_Score]] &gt;= 0.6, "High",
      IF(Inventory[[#This Row],[Stockout_Risk_Score]] &gt;= 0.3, "Medium", "Low")
   )
)</f>
        <v>High</v>
      </c>
      <c r="R3867">
        <f>Inventory[[#This Row],[Lead_Time_Days]]*0.8</f>
        <v>6.4</v>
      </c>
      <c r="S3867">
        <f>MAX(0,Inventory[[#This Row],[Daily_Demand]]*Inventory[[#This Row],[Adj_Lead_Time]]+Inventory[[#This Row],[Safety_Stock]]-Inventory[[#This Row],[Current_Inventory]])</f>
        <v>492.4</v>
      </c>
    </row>
    <row r="3868" spans="1:19" x14ac:dyDescent="0.25">
      <c r="A3868">
        <v>3867</v>
      </c>
      <c r="B3868" t="s">
        <v>3889</v>
      </c>
      <c r="C3868" s="4" t="s">
        <v>13</v>
      </c>
      <c r="D3868" t="s">
        <v>22</v>
      </c>
      <c r="E3868" s="4">
        <v>54</v>
      </c>
      <c r="F3868" s="4">
        <v>11</v>
      </c>
      <c r="G3868" s="4">
        <v>572</v>
      </c>
      <c r="H3868" s="4">
        <v>265</v>
      </c>
      <c r="I3868" s="4">
        <v>381</v>
      </c>
      <c r="J3868" s="6">
        <v>1598.8</v>
      </c>
      <c r="K3868" s="4">
        <v>0.626</v>
      </c>
      <c r="L3868" s="4" t="s">
        <v>15</v>
      </c>
      <c r="M3868" s="4">
        <f>Inventory[[#This Row],[Daily_Demand]]*Inventory[[#This Row],[Lead_Time_Days]]</f>
        <v>594</v>
      </c>
      <c r="N3868" s="4">
        <f>MAX(0, Inventory[[#This Row],[Demand_Duration_Lead_time]]+Inventory[[#This Row],[Safety_Stock]]-Inventory[[#This Row],[Current_Inventory]])</f>
        <v>287</v>
      </c>
      <c r="O38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68" s="8">
        <f>Inventory[[#This Row],[Current_Inventory]]*Inventory[[#This Row],[Unit_Cost]]</f>
        <v>914513.6</v>
      </c>
      <c r="Q3868" t="str">
        <f>IF(Inventory[[#This Row],[Stockout_Risk_Score]] &gt;= 0.8, "Critical",
   IF(Inventory[[#This Row],[Stockout_Risk_Score]] &gt;= 0.6, "High",
      IF(Inventory[[#This Row],[Stockout_Risk_Score]] &gt;= 0.3, "Medium", "Low")
   )
)</f>
        <v>High</v>
      </c>
      <c r="R3868">
        <f>Inventory[[#This Row],[Lead_Time_Days]]*0.8</f>
        <v>8.8000000000000007</v>
      </c>
      <c r="S3868">
        <f>MAX(0,Inventory[[#This Row],[Daily_Demand]]*Inventory[[#This Row],[Adj_Lead_Time]]+Inventory[[#This Row],[Safety_Stock]]-Inventory[[#This Row],[Current_Inventory]])</f>
        <v>168.20000000000005</v>
      </c>
    </row>
    <row r="3869" spans="1:19" x14ac:dyDescent="0.25">
      <c r="A3869">
        <v>3868</v>
      </c>
      <c r="B3869" t="s">
        <v>3890</v>
      </c>
      <c r="C3869" s="4" t="s">
        <v>21</v>
      </c>
      <c r="D3869" t="s">
        <v>14</v>
      </c>
      <c r="E3869" s="4">
        <v>56</v>
      </c>
      <c r="F3869" s="4">
        <v>8</v>
      </c>
      <c r="G3869" s="4">
        <v>311</v>
      </c>
      <c r="H3869" s="4">
        <v>209</v>
      </c>
      <c r="I3869" s="4">
        <v>330</v>
      </c>
      <c r="J3869" s="6">
        <v>186.17</v>
      </c>
      <c r="K3869" s="4">
        <v>0.62</v>
      </c>
      <c r="L3869" s="4" t="s">
        <v>19</v>
      </c>
      <c r="M3869" s="4">
        <f>Inventory[[#This Row],[Daily_Demand]]*Inventory[[#This Row],[Lead_Time_Days]]</f>
        <v>448</v>
      </c>
      <c r="N3869" s="4">
        <f>MAX(0, Inventory[[#This Row],[Demand_Duration_Lead_time]]+Inventory[[#This Row],[Safety_Stock]]-Inventory[[#This Row],[Current_Inventory]])</f>
        <v>346</v>
      </c>
      <c r="O38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69" s="8">
        <f>Inventory[[#This Row],[Current_Inventory]]*Inventory[[#This Row],[Unit_Cost]]</f>
        <v>57898.869999999995</v>
      </c>
      <c r="Q3869" t="str">
        <f>IF(Inventory[[#This Row],[Stockout_Risk_Score]] &gt;= 0.8, "Critical",
   IF(Inventory[[#This Row],[Stockout_Risk_Score]] &gt;= 0.6, "High",
      IF(Inventory[[#This Row],[Stockout_Risk_Score]] &gt;= 0.3, "Medium", "Low")
   )
)</f>
        <v>High</v>
      </c>
      <c r="R3869">
        <f>Inventory[[#This Row],[Lead_Time_Days]]*0.8</f>
        <v>6.4</v>
      </c>
      <c r="S3869">
        <f>MAX(0,Inventory[[#This Row],[Daily_Demand]]*Inventory[[#This Row],[Adj_Lead_Time]]+Inventory[[#This Row],[Safety_Stock]]-Inventory[[#This Row],[Current_Inventory]])</f>
        <v>256.40000000000009</v>
      </c>
    </row>
    <row r="3870" spans="1:19" x14ac:dyDescent="0.25">
      <c r="A3870">
        <v>3869</v>
      </c>
      <c r="B3870" t="s">
        <v>3891</v>
      </c>
      <c r="C3870" s="4" t="s">
        <v>21</v>
      </c>
      <c r="D3870" t="s">
        <v>18</v>
      </c>
      <c r="E3870" s="4">
        <v>90</v>
      </c>
      <c r="F3870" s="4">
        <v>5</v>
      </c>
      <c r="G3870" s="4">
        <v>634</v>
      </c>
      <c r="H3870" s="4">
        <v>77</v>
      </c>
      <c r="I3870" s="4">
        <v>331</v>
      </c>
      <c r="J3870" s="6">
        <v>1327.72</v>
      </c>
      <c r="K3870" s="4">
        <v>0.48699999999999999</v>
      </c>
      <c r="L3870" s="4" t="s">
        <v>19</v>
      </c>
      <c r="M3870" s="4">
        <f>Inventory[[#This Row],[Daily_Demand]]*Inventory[[#This Row],[Lead_Time_Days]]</f>
        <v>450</v>
      </c>
      <c r="N3870" s="4">
        <f>MAX(0, Inventory[[#This Row],[Demand_Duration_Lead_time]]+Inventory[[#This Row],[Safety_Stock]]-Inventory[[#This Row],[Current_Inventory]])</f>
        <v>0</v>
      </c>
      <c r="O38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70" s="8">
        <f>Inventory[[#This Row],[Current_Inventory]]*Inventory[[#This Row],[Unit_Cost]]</f>
        <v>841774.48</v>
      </c>
      <c r="Q3870" t="str">
        <f>IF(Inventory[[#This Row],[Stockout_Risk_Score]] &gt;= 0.8, "Critical",
   IF(Inventory[[#This Row],[Stockout_Risk_Score]] &gt;= 0.6, "High",
      IF(Inventory[[#This Row],[Stockout_Risk_Score]] &gt;= 0.3, "Medium", "Low")
   )
)</f>
        <v>Medium</v>
      </c>
      <c r="R3870">
        <f>Inventory[[#This Row],[Lead_Time_Days]]*0.8</f>
        <v>4</v>
      </c>
      <c r="S3870">
        <f>MAX(0,Inventory[[#This Row],[Daily_Demand]]*Inventory[[#This Row],[Adj_Lead_Time]]+Inventory[[#This Row],[Safety_Stock]]-Inventory[[#This Row],[Current_Inventory]])</f>
        <v>0</v>
      </c>
    </row>
    <row r="3871" spans="1:19" x14ac:dyDescent="0.25">
      <c r="A3871">
        <v>3870</v>
      </c>
      <c r="B3871" t="s">
        <v>3892</v>
      </c>
      <c r="C3871" s="4" t="s">
        <v>26</v>
      </c>
      <c r="D3871" t="s">
        <v>14</v>
      </c>
      <c r="E3871" s="4">
        <v>119</v>
      </c>
      <c r="F3871" s="4">
        <v>3</v>
      </c>
      <c r="G3871" s="4">
        <v>311</v>
      </c>
      <c r="H3871" s="4">
        <v>89</v>
      </c>
      <c r="I3871" s="4">
        <v>149</v>
      </c>
      <c r="J3871" s="6">
        <v>1370.42</v>
      </c>
      <c r="K3871" s="4">
        <v>8.0000000000000002E-3</v>
      </c>
      <c r="L3871" s="4" t="s">
        <v>19</v>
      </c>
      <c r="M3871" s="4">
        <f>Inventory[[#This Row],[Daily_Demand]]*Inventory[[#This Row],[Lead_Time_Days]]</f>
        <v>357</v>
      </c>
      <c r="N3871" s="4">
        <f>MAX(0, Inventory[[#This Row],[Demand_Duration_Lead_time]]+Inventory[[#This Row],[Safety_Stock]]-Inventory[[#This Row],[Current_Inventory]])</f>
        <v>135</v>
      </c>
      <c r="O38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71" s="8">
        <f>Inventory[[#This Row],[Current_Inventory]]*Inventory[[#This Row],[Unit_Cost]]</f>
        <v>426200.62</v>
      </c>
      <c r="Q3871" t="str">
        <f>IF(Inventory[[#This Row],[Stockout_Risk_Score]] &gt;= 0.8, "Critical",
   IF(Inventory[[#This Row],[Stockout_Risk_Score]] &gt;= 0.6, "High",
      IF(Inventory[[#This Row],[Stockout_Risk_Score]] &gt;= 0.3, "Medium", "Low")
   )
)</f>
        <v>Low</v>
      </c>
      <c r="R3871">
        <f>Inventory[[#This Row],[Lead_Time_Days]]*0.8</f>
        <v>2.4000000000000004</v>
      </c>
      <c r="S3871">
        <f>MAX(0,Inventory[[#This Row],[Daily_Demand]]*Inventory[[#This Row],[Adj_Lead_Time]]+Inventory[[#This Row],[Safety_Stock]]-Inventory[[#This Row],[Current_Inventory]])</f>
        <v>63.600000000000023</v>
      </c>
    </row>
    <row r="3872" spans="1:19" x14ac:dyDescent="0.25">
      <c r="A3872">
        <v>3871</v>
      </c>
      <c r="B3872" t="s">
        <v>3893</v>
      </c>
      <c r="C3872" s="4" t="s">
        <v>26</v>
      </c>
      <c r="D3872" t="s">
        <v>22</v>
      </c>
      <c r="E3872" s="4">
        <v>154</v>
      </c>
      <c r="F3872" s="4">
        <v>9</v>
      </c>
      <c r="G3872" s="4">
        <v>638</v>
      </c>
      <c r="H3872" s="4">
        <v>242</v>
      </c>
      <c r="I3872" s="4">
        <v>386</v>
      </c>
      <c r="J3872" s="6">
        <v>1008.28</v>
      </c>
      <c r="K3872" s="4">
        <v>0.25800000000000001</v>
      </c>
      <c r="L3872" s="4" t="s">
        <v>27</v>
      </c>
      <c r="M3872" s="4">
        <f>Inventory[[#This Row],[Daily_Demand]]*Inventory[[#This Row],[Lead_Time_Days]]</f>
        <v>1386</v>
      </c>
      <c r="N3872" s="4">
        <f>MAX(0, Inventory[[#This Row],[Demand_Duration_Lead_time]]+Inventory[[#This Row],[Safety_Stock]]-Inventory[[#This Row],[Current_Inventory]])</f>
        <v>990</v>
      </c>
      <c r="O38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72" s="8">
        <f>Inventory[[#This Row],[Current_Inventory]]*Inventory[[#This Row],[Unit_Cost]]</f>
        <v>643282.64</v>
      </c>
      <c r="Q3872" t="str">
        <f>IF(Inventory[[#This Row],[Stockout_Risk_Score]] &gt;= 0.8, "Critical",
   IF(Inventory[[#This Row],[Stockout_Risk_Score]] &gt;= 0.6, "High",
      IF(Inventory[[#This Row],[Stockout_Risk_Score]] &gt;= 0.3, "Medium", "Low")
   )
)</f>
        <v>Low</v>
      </c>
      <c r="R3872">
        <f>Inventory[[#This Row],[Lead_Time_Days]]*0.8</f>
        <v>7.2</v>
      </c>
      <c r="S3872">
        <f>MAX(0,Inventory[[#This Row],[Daily_Demand]]*Inventory[[#This Row],[Adj_Lead_Time]]+Inventory[[#This Row],[Safety_Stock]]-Inventory[[#This Row],[Current_Inventory]])</f>
        <v>712.8</v>
      </c>
    </row>
    <row r="3873" spans="1:19" x14ac:dyDescent="0.25">
      <c r="A3873">
        <v>3872</v>
      </c>
      <c r="B3873" t="s">
        <v>3894</v>
      </c>
      <c r="C3873" s="4" t="s">
        <v>41</v>
      </c>
      <c r="D3873" t="s">
        <v>18</v>
      </c>
      <c r="E3873" s="4">
        <v>57</v>
      </c>
      <c r="F3873" s="4">
        <v>3</v>
      </c>
      <c r="G3873" s="4">
        <v>777</v>
      </c>
      <c r="H3873" s="4">
        <v>195</v>
      </c>
      <c r="I3873" s="4">
        <v>76</v>
      </c>
      <c r="J3873" s="6">
        <v>1389.83</v>
      </c>
      <c r="K3873" s="4">
        <v>0.109</v>
      </c>
      <c r="L3873" s="4" t="s">
        <v>27</v>
      </c>
      <c r="M3873" s="4">
        <f>Inventory[[#This Row],[Daily_Demand]]*Inventory[[#This Row],[Lead_Time_Days]]</f>
        <v>171</v>
      </c>
      <c r="N3873" s="4">
        <f>MAX(0, Inventory[[#This Row],[Demand_Duration_Lead_time]]+Inventory[[#This Row],[Safety_Stock]]-Inventory[[#This Row],[Current_Inventory]])</f>
        <v>0</v>
      </c>
      <c r="O38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873" s="8">
        <f>Inventory[[#This Row],[Current_Inventory]]*Inventory[[#This Row],[Unit_Cost]]</f>
        <v>1079897.9099999999</v>
      </c>
      <c r="Q3873" t="str">
        <f>IF(Inventory[[#This Row],[Stockout_Risk_Score]] &gt;= 0.8, "Critical",
   IF(Inventory[[#This Row],[Stockout_Risk_Score]] &gt;= 0.6, "High",
      IF(Inventory[[#This Row],[Stockout_Risk_Score]] &gt;= 0.3, "Medium", "Low")
   )
)</f>
        <v>Low</v>
      </c>
      <c r="R3873">
        <f>Inventory[[#This Row],[Lead_Time_Days]]*0.8</f>
        <v>2.4000000000000004</v>
      </c>
      <c r="S3873">
        <f>MAX(0,Inventory[[#This Row],[Daily_Demand]]*Inventory[[#This Row],[Adj_Lead_Time]]+Inventory[[#This Row],[Safety_Stock]]-Inventory[[#This Row],[Current_Inventory]])</f>
        <v>0</v>
      </c>
    </row>
    <row r="3874" spans="1:19" x14ac:dyDescent="0.25">
      <c r="A3874">
        <v>3873</v>
      </c>
      <c r="B3874" t="s">
        <v>3895</v>
      </c>
      <c r="C3874" s="4" t="s">
        <v>21</v>
      </c>
      <c r="D3874" t="s">
        <v>14</v>
      </c>
      <c r="E3874" s="4">
        <v>70</v>
      </c>
      <c r="F3874" s="4">
        <v>10</v>
      </c>
      <c r="G3874" s="4">
        <v>401</v>
      </c>
      <c r="H3874" s="4">
        <v>114</v>
      </c>
      <c r="I3874" s="4">
        <v>294</v>
      </c>
      <c r="J3874" s="6">
        <v>1850.21</v>
      </c>
      <c r="K3874" s="4">
        <v>0.66200000000000003</v>
      </c>
      <c r="L3874" s="4" t="s">
        <v>19</v>
      </c>
      <c r="M3874" s="4">
        <f>Inventory[[#This Row],[Daily_Demand]]*Inventory[[#This Row],[Lead_Time_Days]]</f>
        <v>700</v>
      </c>
      <c r="N3874" s="4">
        <f>MAX(0, Inventory[[#This Row],[Demand_Duration_Lead_time]]+Inventory[[#This Row],[Safety_Stock]]-Inventory[[#This Row],[Current_Inventory]])</f>
        <v>413</v>
      </c>
      <c r="O38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74" s="8">
        <f>Inventory[[#This Row],[Current_Inventory]]*Inventory[[#This Row],[Unit_Cost]]</f>
        <v>741934.21</v>
      </c>
      <c r="Q3874" t="str">
        <f>IF(Inventory[[#This Row],[Stockout_Risk_Score]] &gt;= 0.8, "Critical",
   IF(Inventory[[#This Row],[Stockout_Risk_Score]] &gt;= 0.6, "High",
      IF(Inventory[[#This Row],[Stockout_Risk_Score]] &gt;= 0.3, "Medium", "Low")
   )
)</f>
        <v>High</v>
      </c>
      <c r="R3874">
        <f>Inventory[[#This Row],[Lead_Time_Days]]*0.8</f>
        <v>8</v>
      </c>
      <c r="S3874">
        <f>MAX(0,Inventory[[#This Row],[Daily_Demand]]*Inventory[[#This Row],[Adj_Lead_Time]]+Inventory[[#This Row],[Safety_Stock]]-Inventory[[#This Row],[Current_Inventory]])</f>
        <v>273</v>
      </c>
    </row>
    <row r="3875" spans="1:19" x14ac:dyDescent="0.25">
      <c r="A3875">
        <v>3874</v>
      </c>
      <c r="B3875" t="s">
        <v>3896</v>
      </c>
      <c r="C3875" s="4" t="s">
        <v>26</v>
      </c>
      <c r="D3875" t="s">
        <v>14</v>
      </c>
      <c r="E3875" s="4">
        <v>121</v>
      </c>
      <c r="F3875" s="4">
        <v>6</v>
      </c>
      <c r="G3875" s="4">
        <v>618</v>
      </c>
      <c r="H3875" s="4">
        <v>151</v>
      </c>
      <c r="I3875" s="4">
        <v>112</v>
      </c>
      <c r="J3875" s="6">
        <v>1481.02</v>
      </c>
      <c r="K3875" s="4">
        <v>0.249</v>
      </c>
      <c r="L3875" s="4" t="s">
        <v>15</v>
      </c>
      <c r="M3875" s="4">
        <f>Inventory[[#This Row],[Daily_Demand]]*Inventory[[#This Row],[Lead_Time_Days]]</f>
        <v>726</v>
      </c>
      <c r="N3875" s="4">
        <f>MAX(0, Inventory[[#This Row],[Demand_Duration_Lead_time]]+Inventory[[#This Row],[Safety_Stock]]-Inventory[[#This Row],[Current_Inventory]])</f>
        <v>259</v>
      </c>
      <c r="O38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75" s="8">
        <f>Inventory[[#This Row],[Current_Inventory]]*Inventory[[#This Row],[Unit_Cost]]</f>
        <v>915270.36</v>
      </c>
      <c r="Q3875" t="str">
        <f>IF(Inventory[[#This Row],[Stockout_Risk_Score]] &gt;= 0.8, "Critical",
   IF(Inventory[[#This Row],[Stockout_Risk_Score]] &gt;= 0.6, "High",
      IF(Inventory[[#This Row],[Stockout_Risk_Score]] &gt;= 0.3, "Medium", "Low")
   )
)</f>
        <v>Low</v>
      </c>
      <c r="R3875">
        <f>Inventory[[#This Row],[Lead_Time_Days]]*0.8</f>
        <v>4.8000000000000007</v>
      </c>
      <c r="S3875">
        <f>MAX(0,Inventory[[#This Row],[Daily_Demand]]*Inventory[[#This Row],[Adj_Lead_Time]]+Inventory[[#This Row],[Safety_Stock]]-Inventory[[#This Row],[Current_Inventory]])</f>
        <v>113.80000000000007</v>
      </c>
    </row>
    <row r="3876" spans="1:19" x14ac:dyDescent="0.25">
      <c r="A3876">
        <v>3875</v>
      </c>
      <c r="B3876" t="s">
        <v>3897</v>
      </c>
      <c r="C3876" s="4" t="s">
        <v>13</v>
      </c>
      <c r="D3876" t="s">
        <v>18</v>
      </c>
      <c r="E3876" s="4">
        <v>47</v>
      </c>
      <c r="F3876" s="4">
        <v>10</v>
      </c>
      <c r="G3876" s="4">
        <v>597</v>
      </c>
      <c r="H3876" s="4">
        <v>281</v>
      </c>
      <c r="I3876" s="4">
        <v>391</v>
      </c>
      <c r="J3876" s="6">
        <v>1924.53</v>
      </c>
      <c r="K3876" s="4">
        <v>0.45</v>
      </c>
      <c r="L3876" s="4" t="s">
        <v>15</v>
      </c>
      <c r="M3876" s="4">
        <f>Inventory[[#This Row],[Daily_Demand]]*Inventory[[#This Row],[Lead_Time_Days]]</f>
        <v>470</v>
      </c>
      <c r="N3876" s="4">
        <f>MAX(0, Inventory[[#This Row],[Demand_Duration_Lead_time]]+Inventory[[#This Row],[Safety_Stock]]-Inventory[[#This Row],[Current_Inventory]])</f>
        <v>154</v>
      </c>
      <c r="O38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76" s="8">
        <f>Inventory[[#This Row],[Current_Inventory]]*Inventory[[#This Row],[Unit_Cost]]</f>
        <v>1148944.4099999999</v>
      </c>
      <c r="Q3876" t="str">
        <f>IF(Inventory[[#This Row],[Stockout_Risk_Score]] &gt;= 0.8, "Critical",
   IF(Inventory[[#This Row],[Stockout_Risk_Score]] &gt;= 0.6, "High",
      IF(Inventory[[#This Row],[Stockout_Risk_Score]] &gt;= 0.3, "Medium", "Low")
   )
)</f>
        <v>Medium</v>
      </c>
      <c r="R3876">
        <f>Inventory[[#This Row],[Lead_Time_Days]]*0.8</f>
        <v>8</v>
      </c>
      <c r="S3876">
        <f>MAX(0,Inventory[[#This Row],[Daily_Demand]]*Inventory[[#This Row],[Adj_Lead_Time]]+Inventory[[#This Row],[Safety_Stock]]-Inventory[[#This Row],[Current_Inventory]])</f>
        <v>60</v>
      </c>
    </row>
    <row r="3877" spans="1:19" x14ac:dyDescent="0.25">
      <c r="A3877">
        <v>3876</v>
      </c>
      <c r="B3877" t="s">
        <v>3898</v>
      </c>
      <c r="C3877" s="4" t="s">
        <v>26</v>
      </c>
      <c r="D3877" t="s">
        <v>18</v>
      </c>
      <c r="E3877" s="4">
        <v>86</v>
      </c>
      <c r="F3877" s="4">
        <v>10</v>
      </c>
      <c r="G3877" s="4">
        <v>157</v>
      </c>
      <c r="H3877" s="4">
        <v>133</v>
      </c>
      <c r="I3877" s="4">
        <v>87</v>
      </c>
      <c r="J3877" s="6">
        <v>924.79</v>
      </c>
      <c r="K3877" s="4">
        <v>0.35299999999999998</v>
      </c>
      <c r="L3877" s="4" t="s">
        <v>19</v>
      </c>
      <c r="M3877" s="4">
        <f>Inventory[[#This Row],[Daily_Demand]]*Inventory[[#This Row],[Lead_Time_Days]]</f>
        <v>860</v>
      </c>
      <c r="N3877" s="4">
        <f>MAX(0, Inventory[[#This Row],[Demand_Duration_Lead_time]]+Inventory[[#This Row],[Safety_Stock]]-Inventory[[#This Row],[Current_Inventory]])</f>
        <v>836</v>
      </c>
      <c r="O38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77" s="8">
        <f>Inventory[[#This Row],[Current_Inventory]]*Inventory[[#This Row],[Unit_Cost]]</f>
        <v>145192.03</v>
      </c>
      <c r="Q3877" t="str">
        <f>IF(Inventory[[#This Row],[Stockout_Risk_Score]] &gt;= 0.8, "Critical",
   IF(Inventory[[#This Row],[Stockout_Risk_Score]] &gt;= 0.6, "High",
      IF(Inventory[[#This Row],[Stockout_Risk_Score]] &gt;= 0.3, "Medium", "Low")
   )
)</f>
        <v>Medium</v>
      </c>
      <c r="R3877">
        <f>Inventory[[#This Row],[Lead_Time_Days]]*0.8</f>
        <v>8</v>
      </c>
      <c r="S3877">
        <f>MAX(0,Inventory[[#This Row],[Daily_Demand]]*Inventory[[#This Row],[Adj_Lead_Time]]+Inventory[[#This Row],[Safety_Stock]]-Inventory[[#This Row],[Current_Inventory]])</f>
        <v>664</v>
      </c>
    </row>
    <row r="3878" spans="1:19" x14ac:dyDescent="0.25">
      <c r="A3878">
        <v>3877</v>
      </c>
      <c r="B3878" t="s">
        <v>3899</v>
      </c>
      <c r="C3878" s="4" t="s">
        <v>26</v>
      </c>
      <c r="D3878" t="s">
        <v>22</v>
      </c>
      <c r="E3878" s="4">
        <v>155</v>
      </c>
      <c r="F3878" s="4">
        <v>9</v>
      </c>
      <c r="G3878" s="4">
        <v>219</v>
      </c>
      <c r="H3878" s="4">
        <v>232</v>
      </c>
      <c r="I3878" s="4">
        <v>351</v>
      </c>
      <c r="J3878" s="6">
        <v>1080.17</v>
      </c>
      <c r="K3878" s="4">
        <v>0.14299999999999999</v>
      </c>
      <c r="L3878" s="4" t="s">
        <v>27</v>
      </c>
      <c r="M3878" s="4">
        <f>Inventory[[#This Row],[Daily_Demand]]*Inventory[[#This Row],[Lead_Time_Days]]</f>
        <v>1395</v>
      </c>
      <c r="N3878" s="4">
        <f>MAX(0, Inventory[[#This Row],[Demand_Duration_Lead_time]]+Inventory[[#This Row],[Safety_Stock]]-Inventory[[#This Row],[Current_Inventory]])</f>
        <v>1408</v>
      </c>
      <c r="O38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78" s="8">
        <f>Inventory[[#This Row],[Current_Inventory]]*Inventory[[#This Row],[Unit_Cost]]</f>
        <v>236557.23</v>
      </c>
      <c r="Q3878" t="str">
        <f>IF(Inventory[[#This Row],[Stockout_Risk_Score]] &gt;= 0.8, "Critical",
   IF(Inventory[[#This Row],[Stockout_Risk_Score]] &gt;= 0.6, "High",
      IF(Inventory[[#This Row],[Stockout_Risk_Score]] &gt;= 0.3, "Medium", "Low")
   )
)</f>
        <v>Low</v>
      </c>
      <c r="R3878">
        <f>Inventory[[#This Row],[Lead_Time_Days]]*0.8</f>
        <v>7.2</v>
      </c>
      <c r="S3878">
        <f>MAX(0,Inventory[[#This Row],[Daily_Demand]]*Inventory[[#This Row],[Adj_Lead_Time]]+Inventory[[#This Row],[Safety_Stock]]-Inventory[[#This Row],[Current_Inventory]])</f>
        <v>1129</v>
      </c>
    </row>
    <row r="3879" spans="1:19" x14ac:dyDescent="0.25">
      <c r="A3879">
        <v>3878</v>
      </c>
      <c r="B3879" t="s">
        <v>3900</v>
      </c>
      <c r="C3879" s="4" t="s">
        <v>21</v>
      </c>
      <c r="D3879" t="s">
        <v>18</v>
      </c>
      <c r="E3879" s="4">
        <v>68</v>
      </c>
      <c r="F3879" s="4">
        <v>9</v>
      </c>
      <c r="G3879" s="4">
        <v>354</v>
      </c>
      <c r="H3879" s="4">
        <v>183</v>
      </c>
      <c r="I3879" s="4">
        <v>176</v>
      </c>
      <c r="J3879" s="6">
        <v>564.29</v>
      </c>
      <c r="K3879" s="4">
        <v>0.95799999999999996</v>
      </c>
      <c r="L3879" s="4" t="s">
        <v>15</v>
      </c>
      <c r="M3879" s="4">
        <f>Inventory[[#This Row],[Daily_Demand]]*Inventory[[#This Row],[Lead_Time_Days]]</f>
        <v>612</v>
      </c>
      <c r="N3879" s="4">
        <f>MAX(0, Inventory[[#This Row],[Demand_Duration_Lead_time]]+Inventory[[#This Row],[Safety_Stock]]-Inventory[[#This Row],[Current_Inventory]])</f>
        <v>441</v>
      </c>
      <c r="O38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79" s="8">
        <f>Inventory[[#This Row],[Current_Inventory]]*Inventory[[#This Row],[Unit_Cost]]</f>
        <v>199758.65999999997</v>
      </c>
      <c r="Q3879" t="str">
        <f>IF(Inventory[[#This Row],[Stockout_Risk_Score]] &gt;= 0.8, "Critical",
   IF(Inventory[[#This Row],[Stockout_Risk_Score]] &gt;= 0.6, "High",
      IF(Inventory[[#This Row],[Stockout_Risk_Score]] &gt;= 0.3, "Medium", "Low")
   )
)</f>
        <v>Critical</v>
      </c>
      <c r="R3879">
        <f>Inventory[[#This Row],[Lead_Time_Days]]*0.8</f>
        <v>7.2</v>
      </c>
      <c r="S3879">
        <f>MAX(0,Inventory[[#This Row],[Daily_Demand]]*Inventory[[#This Row],[Adj_Lead_Time]]+Inventory[[#This Row],[Safety_Stock]]-Inventory[[#This Row],[Current_Inventory]])</f>
        <v>318.60000000000002</v>
      </c>
    </row>
    <row r="3880" spans="1:19" x14ac:dyDescent="0.25">
      <c r="A3880">
        <v>3879</v>
      </c>
      <c r="B3880" t="s">
        <v>3901</v>
      </c>
      <c r="C3880" s="4" t="s">
        <v>21</v>
      </c>
      <c r="D3880" t="s">
        <v>22</v>
      </c>
      <c r="E3880" s="4">
        <v>141</v>
      </c>
      <c r="F3880" s="4">
        <v>5</v>
      </c>
      <c r="G3880" s="4">
        <v>624</v>
      </c>
      <c r="H3880" s="4">
        <v>200</v>
      </c>
      <c r="I3880" s="4">
        <v>120</v>
      </c>
      <c r="J3880" s="6">
        <v>1971.92</v>
      </c>
      <c r="K3880" s="4">
        <v>0.93300000000000005</v>
      </c>
      <c r="L3880" s="4" t="s">
        <v>15</v>
      </c>
      <c r="M3880" s="4">
        <f>Inventory[[#This Row],[Daily_Demand]]*Inventory[[#This Row],[Lead_Time_Days]]</f>
        <v>705</v>
      </c>
      <c r="N3880" s="4">
        <f>MAX(0, Inventory[[#This Row],[Demand_Duration_Lead_time]]+Inventory[[#This Row],[Safety_Stock]]-Inventory[[#This Row],[Current_Inventory]])</f>
        <v>281</v>
      </c>
      <c r="O38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80" s="8">
        <f>Inventory[[#This Row],[Current_Inventory]]*Inventory[[#This Row],[Unit_Cost]]</f>
        <v>1230478.08</v>
      </c>
      <c r="Q3880" t="str">
        <f>IF(Inventory[[#This Row],[Stockout_Risk_Score]] &gt;= 0.8, "Critical",
   IF(Inventory[[#This Row],[Stockout_Risk_Score]] &gt;= 0.6, "High",
      IF(Inventory[[#This Row],[Stockout_Risk_Score]] &gt;= 0.3, "Medium", "Low")
   )
)</f>
        <v>Critical</v>
      </c>
      <c r="R3880">
        <f>Inventory[[#This Row],[Lead_Time_Days]]*0.8</f>
        <v>4</v>
      </c>
      <c r="S3880">
        <f>MAX(0,Inventory[[#This Row],[Daily_Demand]]*Inventory[[#This Row],[Adj_Lead_Time]]+Inventory[[#This Row],[Safety_Stock]]-Inventory[[#This Row],[Current_Inventory]])</f>
        <v>140</v>
      </c>
    </row>
    <row r="3881" spans="1:19" x14ac:dyDescent="0.25">
      <c r="A3881">
        <v>3880</v>
      </c>
      <c r="B3881" t="s">
        <v>3902</v>
      </c>
      <c r="C3881" s="4" t="s">
        <v>17</v>
      </c>
      <c r="D3881" t="s">
        <v>14</v>
      </c>
      <c r="E3881" s="4">
        <v>117</v>
      </c>
      <c r="F3881" s="4">
        <v>5</v>
      </c>
      <c r="G3881" s="4">
        <v>466</v>
      </c>
      <c r="H3881" s="4">
        <v>149</v>
      </c>
      <c r="I3881" s="4">
        <v>183</v>
      </c>
      <c r="J3881" s="6">
        <v>157.52000000000001</v>
      </c>
      <c r="K3881" s="4">
        <v>8.5000000000000006E-2</v>
      </c>
      <c r="L3881" s="4" t="s">
        <v>27</v>
      </c>
      <c r="M3881" s="4">
        <f>Inventory[[#This Row],[Daily_Demand]]*Inventory[[#This Row],[Lead_Time_Days]]</f>
        <v>585</v>
      </c>
      <c r="N3881" s="4">
        <f>MAX(0, Inventory[[#This Row],[Demand_Duration_Lead_time]]+Inventory[[#This Row],[Safety_Stock]]-Inventory[[#This Row],[Current_Inventory]])</f>
        <v>268</v>
      </c>
      <c r="O38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81" s="8">
        <f>Inventory[[#This Row],[Current_Inventory]]*Inventory[[#This Row],[Unit_Cost]]</f>
        <v>73404.320000000007</v>
      </c>
      <c r="Q3881" t="str">
        <f>IF(Inventory[[#This Row],[Stockout_Risk_Score]] &gt;= 0.8, "Critical",
   IF(Inventory[[#This Row],[Stockout_Risk_Score]] &gt;= 0.6, "High",
      IF(Inventory[[#This Row],[Stockout_Risk_Score]] &gt;= 0.3, "Medium", "Low")
   )
)</f>
        <v>Low</v>
      </c>
      <c r="R3881">
        <f>Inventory[[#This Row],[Lead_Time_Days]]*0.8</f>
        <v>4</v>
      </c>
      <c r="S3881">
        <f>MAX(0,Inventory[[#This Row],[Daily_Demand]]*Inventory[[#This Row],[Adj_Lead_Time]]+Inventory[[#This Row],[Safety_Stock]]-Inventory[[#This Row],[Current_Inventory]])</f>
        <v>151</v>
      </c>
    </row>
    <row r="3882" spans="1:19" x14ac:dyDescent="0.25">
      <c r="A3882">
        <v>3881</v>
      </c>
      <c r="B3882" t="s">
        <v>3903</v>
      </c>
      <c r="C3882" s="4" t="s">
        <v>13</v>
      </c>
      <c r="D3882" t="s">
        <v>22</v>
      </c>
      <c r="E3882" s="4">
        <v>139</v>
      </c>
      <c r="F3882" s="4">
        <v>3</v>
      </c>
      <c r="G3882" s="4">
        <v>367</v>
      </c>
      <c r="H3882" s="4">
        <v>128</v>
      </c>
      <c r="I3882" s="4">
        <v>302</v>
      </c>
      <c r="J3882" s="6">
        <v>749.31</v>
      </c>
      <c r="K3882" s="4">
        <v>0.82699999999999996</v>
      </c>
      <c r="L3882" s="4" t="s">
        <v>27</v>
      </c>
      <c r="M3882" s="4">
        <f>Inventory[[#This Row],[Daily_Demand]]*Inventory[[#This Row],[Lead_Time_Days]]</f>
        <v>417</v>
      </c>
      <c r="N3882" s="4">
        <f>MAX(0, Inventory[[#This Row],[Demand_Duration_Lead_time]]+Inventory[[#This Row],[Safety_Stock]]-Inventory[[#This Row],[Current_Inventory]])</f>
        <v>178</v>
      </c>
      <c r="O38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82" s="8">
        <f>Inventory[[#This Row],[Current_Inventory]]*Inventory[[#This Row],[Unit_Cost]]</f>
        <v>274996.76999999996</v>
      </c>
      <c r="Q3882" t="str">
        <f>IF(Inventory[[#This Row],[Stockout_Risk_Score]] &gt;= 0.8, "Critical",
   IF(Inventory[[#This Row],[Stockout_Risk_Score]] &gt;= 0.6, "High",
      IF(Inventory[[#This Row],[Stockout_Risk_Score]] &gt;= 0.3, "Medium", "Low")
   )
)</f>
        <v>Critical</v>
      </c>
      <c r="R3882">
        <f>Inventory[[#This Row],[Lead_Time_Days]]*0.8</f>
        <v>2.4000000000000004</v>
      </c>
      <c r="S3882">
        <f>MAX(0,Inventory[[#This Row],[Daily_Demand]]*Inventory[[#This Row],[Adj_Lead_Time]]+Inventory[[#This Row],[Safety_Stock]]-Inventory[[#This Row],[Current_Inventory]])</f>
        <v>94.600000000000023</v>
      </c>
    </row>
    <row r="3883" spans="1:19" x14ac:dyDescent="0.25">
      <c r="A3883">
        <v>3882</v>
      </c>
      <c r="B3883" t="s">
        <v>3904</v>
      </c>
      <c r="C3883" s="4" t="s">
        <v>21</v>
      </c>
      <c r="D3883" t="s">
        <v>14</v>
      </c>
      <c r="E3883" s="4">
        <v>173</v>
      </c>
      <c r="F3883" s="4">
        <v>5</v>
      </c>
      <c r="G3883" s="4">
        <v>297</v>
      </c>
      <c r="H3883" s="4">
        <v>284</v>
      </c>
      <c r="I3883" s="4">
        <v>62</v>
      </c>
      <c r="J3883" s="6">
        <v>630.51</v>
      </c>
      <c r="K3883" s="4">
        <v>0.48799999999999999</v>
      </c>
      <c r="L3883" s="4" t="s">
        <v>15</v>
      </c>
      <c r="M3883" s="4">
        <f>Inventory[[#This Row],[Daily_Demand]]*Inventory[[#This Row],[Lead_Time_Days]]</f>
        <v>865</v>
      </c>
      <c r="N3883" s="4">
        <f>MAX(0, Inventory[[#This Row],[Demand_Duration_Lead_time]]+Inventory[[#This Row],[Safety_Stock]]-Inventory[[#This Row],[Current_Inventory]])</f>
        <v>852</v>
      </c>
      <c r="O38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83" s="8">
        <f>Inventory[[#This Row],[Current_Inventory]]*Inventory[[#This Row],[Unit_Cost]]</f>
        <v>187261.47</v>
      </c>
      <c r="Q3883" t="str">
        <f>IF(Inventory[[#This Row],[Stockout_Risk_Score]] &gt;= 0.8, "Critical",
   IF(Inventory[[#This Row],[Stockout_Risk_Score]] &gt;= 0.6, "High",
      IF(Inventory[[#This Row],[Stockout_Risk_Score]] &gt;= 0.3, "Medium", "Low")
   )
)</f>
        <v>Medium</v>
      </c>
      <c r="R3883">
        <f>Inventory[[#This Row],[Lead_Time_Days]]*0.8</f>
        <v>4</v>
      </c>
      <c r="S3883">
        <f>MAX(0,Inventory[[#This Row],[Daily_Demand]]*Inventory[[#This Row],[Adj_Lead_Time]]+Inventory[[#This Row],[Safety_Stock]]-Inventory[[#This Row],[Current_Inventory]])</f>
        <v>679</v>
      </c>
    </row>
    <row r="3884" spans="1:19" x14ac:dyDescent="0.25">
      <c r="A3884">
        <v>3883</v>
      </c>
      <c r="B3884" t="s">
        <v>3905</v>
      </c>
      <c r="C3884" s="4" t="s">
        <v>41</v>
      </c>
      <c r="D3884" t="s">
        <v>18</v>
      </c>
      <c r="E3884" s="4">
        <v>58</v>
      </c>
      <c r="F3884" s="4">
        <v>5</v>
      </c>
      <c r="G3884" s="4">
        <v>551</v>
      </c>
      <c r="H3884" s="4">
        <v>85</v>
      </c>
      <c r="I3884" s="4">
        <v>223</v>
      </c>
      <c r="J3884" s="6">
        <v>803.7</v>
      </c>
      <c r="K3884" s="4">
        <v>0.77400000000000002</v>
      </c>
      <c r="L3884" s="4" t="s">
        <v>19</v>
      </c>
      <c r="M3884" s="4">
        <f>Inventory[[#This Row],[Daily_Demand]]*Inventory[[#This Row],[Lead_Time_Days]]</f>
        <v>290</v>
      </c>
      <c r="N3884" s="4">
        <f>MAX(0, Inventory[[#This Row],[Demand_Duration_Lead_time]]+Inventory[[#This Row],[Safety_Stock]]-Inventory[[#This Row],[Current_Inventory]])</f>
        <v>0</v>
      </c>
      <c r="O38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84" s="8">
        <f>Inventory[[#This Row],[Current_Inventory]]*Inventory[[#This Row],[Unit_Cost]]</f>
        <v>442838.7</v>
      </c>
      <c r="Q3884" t="str">
        <f>IF(Inventory[[#This Row],[Stockout_Risk_Score]] &gt;= 0.8, "Critical",
   IF(Inventory[[#This Row],[Stockout_Risk_Score]] &gt;= 0.6, "High",
      IF(Inventory[[#This Row],[Stockout_Risk_Score]] &gt;= 0.3, "Medium", "Low")
   )
)</f>
        <v>High</v>
      </c>
      <c r="R3884">
        <f>Inventory[[#This Row],[Lead_Time_Days]]*0.8</f>
        <v>4</v>
      </c>
      <c r="S3884">
        <f>MAX(0,Inventory[[#This Row],[Daily_Demand]]*Inventory[[#This Row],[Adj_Lead_Time]]+Inventory[[#This Row],[Safety_Stock]]-Inventory[[#This Row],[Current_Inventory]])</f>
        <v>0</v>
      </c>
    </row>
    <row r="3885" spans="1:19" x14ac:dyDescent="0.25">
      <c r="A3885">
        <v>3884</v>
      </c>
      <c r="B3885" t="s">
        <v>3906</v>
      </c>
      <c r="C3885" s="4" t="s">
        <v>13</v>
      </c>
      <c r="D3885" t="s">
        <v>14</v>
      </c>
      <c r="E3885" s="4">
        <v>69</v>
      </c>
      <c r="F3885" s="4">
        <v>7</v>
      </c>
      <c r="G3885" s="4">
        <v>418</v>
      </c>
      <c r="H3885" s="4">
        <v>118</v>
      </c>
      <c r="I3885" s="4">
        <v>139</v>
      </c>
      <c r="J3885" s="6">
        <v>1839.55</v>
      </c>
      <c r="K3885" s="4">
        <v>0.151</v>
      </c>
      <c r="L3885" s="4" t="s">
        <v>15</v>
      </c>
      <c r="M3885" s="4">
        <f>Inventory[[#This Row],[Daily_Demand]]*Inventory[[#This Row],[Lead_Time_Days]]</f>
        <v>483</v>
      </c>
      <c r="N3885" s="4">
        <f>MAX(0, Inventory[[#This Row],[Demand_Duration_Lead_time]]+Inventory[[#This Row],[Safety_Stock]]-Inventory[[#This Row],[Current_Inventory]])</f>
        <v>183</v>
      </c>
      <c r="O38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85" s="8">
        <f>Inventory[[#This Row],[Current_Inventory]]*Inventory[[#This Row],[Unit_Cost]]</f>
        <v>768931.9</v>
      </c>
      <c r="Q3885" t="str">
        <f>IF(Inventory[[#This Row],[Stockout_Risk_Score]] &gt;= 0.8, "Critical",
   IF(Inventory[[#This Row],[Stockout_Risk_Score]] &gt;= 0.6, "High",
      IF(Inventory[[#This Row],[Stockout_Risk_Score]] &gt;= 0.3, "Medium", "Low")
   )
)</f>
        <v>Low</v>
      </c>
      <c r="R3885">
        <f>Inventory[[#This Row],[Lead_Time_Days]]*0.8</f>
        <v>5.6000000000000005</v>
      </c>
      <c r="S3885">
        <f>MAX(0,Inventory[[#This Row],[Daily_Demand]]*Inventory[[#This Row],[Adj_Lead_Time]]+Inventory[[#This Row],[Safety_Stock]]-Inventory[[#This Row],[Current_Inventory]])</f>
        <v>86.400000000000034</v>
      </c>
    </row>
    <row r="3886" spans="1:19" x14ac:dyDescent="0.25">
      <c r="A3886">
        <v>3885</v>
      </c>
      <c r="B3886" t="s">
        <v>3907</v>
      </c>
      <c r="C3886" s="4" t="s">
        <v>13</v>
      </c>
      <c r="D3886" t="s">
        <v>18</v>
      </c>
      <c r="E3886" s="4">
        <v>6</v>
      </c>
      <c r="F3886" s="4">
        <v>4</v>
      </c>
      <c r="G3886" s="4">
        <v>410</v>
      </c>
      <c r="H3886" s="4">
        <v>128</v>
      </c>
      <c r="I3886" s="4">
        <v>338</v>
      </c>
      <c r="J3886" s="6">
        <v>767.67</v>
      </c>
      <c r="K3886" s="4">
        <v>0.13200000000000001</v>
      </c>
      <c r="L3886" s="4" t="s">
        <v>27</v>
      </c>
      <c r="M3886" s="4">
        <f>Inventory[[#This Row],[Daily_Demand]]*Inventory[[#This Row],[Lead_Time_Days]]</f>
        <v>24</v>
      </c>
      <c r="N3886" s="4">
        <f>MAX(0, Inventory[[#This Row],[Demand_Duration_Lead_time]]+Inventory[[#This Row],[Safety_Stock]]-Inventory[[#This Row],[Current_Inventory]])</f>
        <v>0</v>
      </c>
      <c r="O38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886" s="8">
        <f>Inventory[[#This Row],[Current_Inventory]]*Inventory[[#This Row],[Unit_Cost]]</f>
        <v>314744.7</v>
      </c>
      <c r="Q3886" t="str">
        <f>IF(Inventory[[#This Row],[Stockout_Risk_Score]] &gt;= 0.8, "Critical",
   IF(Inventory[[#This Row],[Stockout_Risk_Score]] &gt;= 0.6, "High",
      IF(Inventory[[#This Row],[Stockout_Risk_Score]] &gt;= 0.3, "Medium", "Low")
   )
)</f>
        <v>Low</v>
      </c>
      <c r="R3886">
        <f>Inventory[[#This Row],[Lead_Time_Days]]*0.8</f>
        <v>3.2</v>
      </c>
      <c r="S3886">
        <f>MAX(0,Inventory[[#This Row],[Daily_Demand]]*Inventory[[#This Row],[Adj_Lead_Time]]+Inventory[[#This Row],[Safety_Stock]]-Inventory[[#This Row],[Current_Inventory]])</f>
        <v>0</v>
      </c>
    </row>
    <row r="3887" spans="1:19" x14ac:dyDescent="0.25">
      <c r="A3887">
        <v>3886</v>
      </c>
      <c r="B3887" t="s">
        <v>3908</v>
      </c>
      <c r="C3887" s="4" t="s">
        <v>21</v>
      </c>
      <c r="D3887" t="s">
        <v>14</v>
      </c>
      <c r="E3887" s="4">
        <v>136</v>
      </c>
      <c r="F3887" s="4">
        <v>3</v>
      </c>
      <c r="G3887" s="4">
        <v>621</v>
      </c>
      <c r="H3887" s="4">
        <v>267</v>
      </c>
      <c r="I3887" s="4">
        <v>256</v>
      </c>
      <c r="J3887" s="6">
        <v>1838.1</v>
      </c>
      <c r="K3887" s="4">
        <v>0.89100000000000001</v>
      </c>
      <c r="L3887" s="4" t="s">
        <v>27</v>
      </c>
      <c r="M3887" s="4">
        <f>Inventory[[#This Row],[Daily_Demand]]*Inventory[[#This Row],[Lead_Time_Days]]</f>
        <v>408</v>
      </c>
      <c r="N3887" s="4">
        <f>MAX(0, Inventory[[#This Row],[Demand_Duration_Lead_time]]+Inventory[[#This Row],[Safety_Stock]]-Inventory[[#This Row],[Current_Inventory]])</f>
        <v>54</v>
      </c>
      <c r="O38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87" s="8">
        <f>Inventory[[#This Row],[Current_Inventory]]*Inventory[[#This Row],[Unit_Cost]]</f>
        <v>1141460.0999999999</v>
      </c>
      <c r="Q3887" t="str">
        <f>IF(Inventory[[#This Row],[Stockout_Risk_Score]] &gt;= 0.8, "Critical",
   IF(Inventory[[#This Row],[Stockout_Risk_Score]] &gt;= 0.6, "High",
      IF(Inventory[[#This Row],[Stockout_Risk_Score]] &gt;= 0.3, "Medium", "Low")
   )
)</f>
        <v>Critical</v>
      </c>
      <c r="R3887">
        <f>Inventory[[#This Row],[Lead_Time_Days]]*0.8</f>
        <v>2.4000000000000004</v>
      </c>
      <c r="S3887">
        <f>MAX(0,Inventory[[#This Row],[Daily_Demand]]*Inventory[[#This Row],[Adj_Lead_Time]]+Inventory[[#This Row],[Safety_Stock]]-Inventory[[#This Row],[Current_Inventory]])</f>
        <v>0</v>
      </c>
    </row>
    <row r="3888" spans="1:19" x14ac:dyDescent="0.25">
      <c r="A3888">
        <v>3887</v>
      </c>
      <c r="B3888" t="s">
        <v>3909</v>
      </c>
      <c r="C3888" s="4" t="s">
        <v>13</v>
      </c>
      <c r="D3888" t="s">
        <v>14</v>
      </c>
      <c r="E3888" s="4">
        <v>82</v>
      </c>
      <c r="F3888" s="4">
        <v>9</v>
      </c>
      <c r="G3888" s="4">
        <v>581</v>
      </c>
      <c r="H3888" s="4">
        <v>29</v>
      </c>
      <c r="I3888" s="4">
        <v>111</v>
      </c>
      <c r="J3888" s="6">
        <v>875.51</v>
      </c>
      <c r="K3888" s="4">
        <v>0.89800000000000002</v>
      </c>
      <c r="L3888" s="4" t="s">
        <v>27</v>
      </c>
      <c r="M3888" s="4">
        <f>Inventory[[#This Row],[Daily_Demand]]*Inventory[[#This Row],[Lead_Time_Days]]</f>
        <v>738</v>
      </c>
      <c r="N3888" s="4">
        <f>MAX(0, Inventory[[#This Row],[Demand_Duration_Lead_time]]+Inventory[[#This Row],[Safety_Stock]]-Inventory[[#This Row],[Current_Inventory]])</f>
        <v>186</v>
      </c>
      <c r="O38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88" s="8">
        <f>Inventory[[#This Row],[Current_Inventory]]*Inventory[[#This Row],[Unit_Cost]]</f>
        <v>508671.31</v>
      </c>
      <c r="Q3888" t="str">
        <f>IF(Inventory[[#This Row],[Stockout_Risk_Score]] &gt;= 0.8, "Critical",
   IF(Inventory[[#This Row],[Stockout_Risk_Score]] &gt;= 0.6, "High",
      IF(Inventory[[#This Row],[Stockout_Risk_Score]] &gt;= 0.3, "Medium", "Low")
   )
)</f>
        <v>Critical</v>
      </c>
      <c r="R3888">
        <f>Inventory[[#This Row],[Lead_Time_Days]]*0.8</f>
        <v>7.2</v>
      </c>
      <c r="S3888">
        <f>MAX(0,Inventory[[#This Row],[Daily_Demand]]*Inventory[[#This Row],[Adj_Lead_Time]]+Inventory[[#This Row],[Safety_Stock]]-Inventory[[#This Row],[Current_Inventory]])</f>
        <v>38.399999999999977</v>
      </c>
    </row>
    <row r="3889" spans="1:19" x14ac:dyDescent="0.25">
      <c r="A3889">
        <v>3888</v>
      </c>
      <c r="B3889" t="s">
        <v>3910</v>
      </c>
      <c r="C3889" s="4" t="s">
        <v>21</v>
      </c>
      <c r="D3889" t="s">
        <v>14</v>
      </c>
      <c r="E3889" s="4">
        <v>36</v>
      </c>
      <c r="F3889" s="4">
        <v>3</v>
      </c>
      <c r="G3889" s="4">
        <v>29</v>
      </c>
      <c r="H3889" s="4">
        <v>128</v>
      </c>
      <c r="I3889" s="4">
        <v>368</v>
      </c>
      <c r="J3889" s="6">
        <v>1716.8</v>
      </c>
      <c r="K3889" s="4">
        <v>0.46600000000000003</v>
      </c>
      <c r="L3889" s="4" t="s">
        <v>27</v>
      </c>
      <c r="M3889" s="4">
        <f>Inventory[[#This Row],[Daily_Demand]]*Inventory[[#This Row],[Lead_Time_Days]]</f>
        <v>108</v>
      </c>
      <c r="N3889" s="4">
        <f>MAX(0, Inventory[[#This Row],[Demand_Duration_Lead_time]]+Inventory[[#This Row],[Safety_Stock]]-Inventory[[#This Row],[Current_Inventory]])</f>
        <v>207</v>
      </c>
      <c r="O38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89" s="8">
        <f>Inventory[[#This Row],[Current_Inventory]]*Inventory[[#This Row],[Unit_Cost]]</f>
        <v>49787.199999999997</v>
      </c>
      <c r="Q3889" t="str">
        <f>IF(Inventory[[#This Row],[Stockout_Risk_Score]] &gt;= 0.8, "Critical",
   IF(Inventory[[#This Row],[Stockout_Risk_Score]] &gt;= 0.6, "High",
      IF(Inventory[[#This Row],[Stockout_Risk_Score]] &gt;= 0.3, "Medium", "Low")
   )
)</f>
        <v>Medium</v>
      </c>
      <c r="R3889">
        <f>Inventory[[#This Row],[Lead_Time_Days]]*0.8</f>
        <v>2.4000000000000004</v>
      </c>
      <c r="S3889">
        <f>MAX(0,Inventory[[#This Row],[Daily_Demand]]*Inventory[[#This Row],[Adj_Lead_Time]]+Inventory[[#This Row],[Safety_Stock]]-Inventory[[#This Row],[Current_Inventory]])</f>
        <v>185.4</v>
      </c>
    </row>
    <row r="3890" spans="1:19" x14ac:dyDescent="0.25">
      <c r="A3890">
        <v>3889</v>
      </c>
      <c r="B3890" t="s">
        <v>3911</v>
      </c>
      <c r="C3890" s="4" t="s">
        <v>26</v>
      </c>
      <c r="D3890" t="s">
        <v>14</v>
      </c>
      <c r="E3890" s="4">
        <v>104</v>
      </c>
      <c r="F3890" s="4">
        <v>9</v>
      </c>
      <c r="G3890" s="4">
        <v>610</v>
      </c>
      <c r="H3890" s="4">
        <v>146</v>
      </c>
      <c r="I3890" s="4">
        <v>361</v>
      </c>
      <c r="J3890" s="6">
        <v>1067.4100000000001</v>
      </c>
      <c r="K3890" s="4">
        <v>0.87</v>
      </c>
      <c r="L3890" s="4" t="s">
        <v>19</v>
      </c>
      <c r="M3890" s="4">
        <f>Inventory[[#This Row],[Daily_Demand]]*Inventory[[#This Row],[Lead_Time_Days]]</f>
        <v>936</v>
      </c>
      <c r="N3890" s="4">
        <f>MAX(0, Inventory[[#This Row],[Demand_Duration_Lead_time]]+Inventory[[#This Row],[Safety_Stock]]-Inventory[[#This Row],[Current_Inventory]])</f>
        <v>472</v>
      </c>
      <c r="O38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90" s="8">
        <f>Inventory[[#This Row],[Current_Inventory]]*Inventory[[#This Row],[Unit_Cost]]</f>
        <v>651120.10000000009</v>
      </c>
      <c r="Q3890" t="str">
        <f>IF(Inventory[[#This Row],[Stockout_Risk_Score]] &gt;= 0.8, "Critical",
   IF(Inventory[[#This Row],[Stockout_Risk_Score]] &gt;= 0.6, "High",
      IF(Inventory[[#This Row],[Stockout_Risk_Score]] &gt;= 0.3, "Medium", "Low")
   )
)</f>
        <v>Critical</v>
      </c>
      <c r="R3890">
        <f>Inventory[[#This Row],[Lead_Time_Days]]*0.8</f>
        <v>7.2</v>
      </c>
      <c r="S3890">
        <f>MAX(0,Inventory[[#This Row],[Daily_Demand]]*Inventory[[#This Row],[Adj_Lead_Time]]+Inventory[[#This Row],[Safety_Stock]]-Inventory[[#This Row],[Current_Inventory]])</f>
        <v>284.80000000000007</v>
      </c>
    </row>
    <row r="3891" spans="1:19" x14ac:dyDescent="0.25">
      <c r="A3891">
        <v>3890</v>
      </c>
      <c r="B3891" t="s">
        <v>3912</v>
      </c>
      <c r="C3891" s="4" t="s">
        <v>17</v>
      </c>
      <c r="D3891" t="s">
        <v>22</v>
      </c>
      <c r="E3891" s="4">
        <v>134</v>
      </c>
      <c r="F3891" s="4">
        <v>8</v>
      </c>
      <c r="G3891" s="4">
        <v>568</v>
      </c>
      <c r="H3891" s="4">
        <v>286</v>
      </c>
      <c r="I3891" s="4">
        <v>88</v>
      </c>
      <c r="J3891" s="6">
        <v>657.14</v>
      </c>
      <c r="K3891" s="4">
        <v>0.66700000000000004</v>
      </c>
      <c r="L3891" s="4" t="s">
        <v>15</v>
      </c>
      <c r="M3891" s="4">
        <f>Inventory[[#This Row],[Daily_Demand]]*Inventory[[#This Row],[Lead_Time_Days]]</f>
        <v>1072</v>
      </c>
      <c r="N3891" s="4">
        <f>MAX(0, Inventory[[#This Row],[Demand_Duration_Lead_time]]+Inventory[[#This Row],[Safety_Stock]]-Inventory[[#This Row],[Current_Inventory]])</f>
        <v>790</v>
      </c>
      <c r="O38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91" s="8">
        <f>Inventory[[#This Row],[Current_Inventory]]*Inventory[[#This Row],[Unit_Cost]]</f>
        <v>373255.52</v>
      </c>
      <c r="Q3891" t="str">
        <f>IF(Inventory[[#This Row],[Stockout_Risk_Score]] &gt;= 0.8, "Critical",
   IF(Inventory[[#This Row],[Stockout_Risk_Score]] &gt;= 0.6, "High",
      IF(Inventory[[#This Row],[Stockout_Risk_Score]] &gt;= 0.3, "Medium", "Low")
   )
)</f>
        <v>High</v>
      </c>
      <c r="R3891">
        <f>Inventory[[#This Row],[Lead_Time_Days]]*0.8</f>
        <v>6.4</v>
      </c>
      <c r="S3891">
        <f>MAX(0,Inventory[[#This Row],[Daily_Demand]]*Inventory[[#This Row],[Adj_Lead_Time]]+Inventory[[#This Row],[Safety_Stock]]-Inventory[[#This Row],[Current_Inventory]])</f>
        <v>575.59999999999991</v>
      </c>
    </row>
    <row r="3892" spans="1:19" x14ac:dyDescent="0.25">
      <c r="A3892">
        <v>3891</v>
      </c>
      <c r="B3892" t="s">
        <v>3913</v>
      </c>
      <c r="C3892" s="4" t="s">
        <v>26</v>
      </c>
      <c r="D3892" t="s">
        <v>14</v>
      </c>
      <c r="E3892" s="4">
        <v>108</v>
      </c>
      <c r="F3892" s="4">
        <v>4</v>
      </c>
      <c r="G3892" s="4">
        <v>78</v>
      </c>
      <c r="H3892" s="4">
        <v>264</v>
      </c>
      <c r="I3892" s="4">
        <v>109</v>
      </c>
      <c r="J3892" s="6">
        <v>926.23</v>
      </c>
      <c r="K3892" s="4">
        <v>0.185</v>
      </c>
      <c r="L3892" s="4" t="s">
        <v>27</v>
      </c>
      <c r="M3892" s="4">
        <f>Inventory[[#This Row],[Daily_Demand]]*Inventory[[#This Row],[Lead_Time_Days]]</f>
        <v>432</v>
      </c>
      <c r="N3892" s="4">
        <f>MAX(0, Inventory[[#This Row],[Demand_Duration_Lead_time]]+Inventory[[#This Row],[Safety_Stock]]-Inventory[[#This Row],[Current_Inventory]])</f>
        <v>618</v>
      </c>
      <c r="O38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92" s="8">
        <f>Inventory[[#This Row],[Current_Inventory]]*Inventory[[#This Row],[Unit_Cost]]</f>
        <v>72245.94</v>
      </c>
      <c r="Q3892" t="str">
        <f>IF(Inventory[[#This Row],[Stockout_Risk_Score]] &gt;= 0.8, "Critical",
   IF(Inventory[[#This Row],[Stockout_Risk_Score]] &gt;= 0.6, "High",
      IF(Inventory[[#This Row],[Stockout_Risk_Score]] &gt;= 0.3, "Medium", "Low")
   )
)</f>
        <v>Low</v>
      </c>
      <c r="R3892">
        <f>Inventory[[#This Row],[Lead_Time_Days]]*0.8</f>
        <v>3.2</v>
      </c>
      <c r="S3892">
        <f>MAX(0,Inventory[[#This Row],[Daily_Demand]]*Inventory[[#This Row],[Adj_Lead_Time]]+Inventory[[#This Row],[Safety_Stock]]-Inventory[[#This Row],[Current_Inventory]])</f>
        <v>531.6</v>
      </c>
    </row>
    <row r="3893" spans="1:19" x14ac:dyDescent="0.25">
      <c r="A3893">
        <v>3892</v>
      </c>
      <c r="B3893" t="s">
        <v>3914</v>
      </c>
      <c r="C3893" s="4" t="s">
        <v>21</v>
      </c>
      <c r="D3893" t="s">
        <v>22</v>
      </c>
      <c r="E3893" s="4">
        <v>196</v>
      </c>
      <c r="F3893" s="4">
        <v>7</v>
      </c>
      <c r="G3893" s="4">
        <v>107</v>
      </c>
      <c r="H3893" s="4">
        <v>273</v>
      </c>
      <c r="I3893" s="4">
        <v>154</v>
      </c>
      <c r="J3893" s="6">
        <v>877.54</v>
      </c>
      <c r="K3893" s="4">
        <v>0.32900000000000001</v>
      </c>
      <c r="L3893" s="4" t="s">
        <v>27</v>
      </c>
      <c r="M3893" s="4">
        <f>Inventory[[#This Row],[Daily_Demand]]*Inventory[[#This Row],[Lead_Time_Days]]</f>
        <v>1372</v>
      </c>
      <c r="N3893" s="4">
        <f>MAX(0, Inventory[[#This Row],[Demand_Duration_Lead_time]]+Inventory[[#This Row],[Safety_Stock]]-Inventory[[#This Row],[Current_Inventory]])</f>
        <v>1538</v>
      </c>
      <c r="O38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93" s="8">
        <f>Inventory[[#This Row],[Current_Inventory]]*Inventory[[#This Row],[Unit_Cost]]</f>
        <v>93896.78</v>
      </c>
      <c r="Q3893" t="str">
        <f>IF(Inventory[[#This Row],[Stockout_Risk_Score]] &gt;= 0.8, "Critical",
   IF(Inventory[[#This Row],[Stockout_Risk_Score]] &gt;= 0.6, "High",
      IF(Inventory[[#This Row],[Stockout_Risk_Score]] &gt;= 0.3, "Medium", "Low")
   )
)</f>
        <v>Medium</v>
      </c>
      <c r="R3893">
        <f>Inventory[[#This Row],[Lead_Time_Days]]*0.8</f>
        <v>5.6000000000000005</v>
      </c>
      <c r="S3893">
        <f>MAX(0,Inventory[[#This Row],[Daily_Demand]]*Inventory[[#This Row],[Adj_Lead_Time]]+Inventory[[#This Row],[Safety_Stock]]-Inventory[[#This Row],[Current_Inventory]])</f>
        <v>1263.6000000000001</v>
      </c>
    </row>
    <row r="3894" spans="1:19" x14ac:dyDescent="0.25">
      <c r="A3894">
        <v>3893</v>
      </c>
      <c r="B3894" t="s">
        <v>3915</v>
      </c>
      <c r="C3894" s="4" t="s">
        <v>21</v>
      </c>
      <c r="D3894" t="s">
        <v>18</v>
      </c>
      <c r="E3894" s="4">
        <v>146</v>
      </c>
      <c r="F3894" s="4">
        <v>7</v>
      </c>
      <c r="G3894" s="4">
        <v>478</v>
      </c>
      <c r="H3894" s="4">
        <v>176</v>
      </c>
      <c r="I3894" s="4">
        <v>288</v>
      </c>
      <c r="J3894" s="6">
        <v>556.83000000000004</v>
      </c>
      <c r="K3894" s="4">
        <v>0.13600000000000001</v>
      </c>
      <c r="L3894" s="4" t="s">
        <v>27</v>
      </c>
      <c r="M3894" s="4">
        <f>Inventory[[#This Row],[Daily_Demand]]*Inventory[[#This Row],[Lead_Time_Days]]</f>
        <v>1022</v>
      </c>
      <c r="N3894" s="4">
        <f>MAX(0, Inventory[[#This Row],[Demand_Duration_Lead_time]]+Inventory[[#This Row],[Safety_Stock]]-Inventory[[#This Row],[Current_Inventory]])</f>
        <v>720</v>
      </c>
      <c r="O38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94" s="8">
        <f>Inventory[[#This Row],[Current_Inventory]]*Inventory[[#This Row],[Unit_Cost]]</f>
        <v>266164.74</v>
      </c>
      <c r="Q3894" t="str">
        <f>IF(Inventory[[#This Row],[Stockout_Risk_Score]] &gt;= 0.8, "Critical",
   IF(Inventory[[#This Row],[Stockout_Risk_Score]] &gt;= 0.6, "High",
      IF(Inventory[[#This Row],[Stockout_Risk_Score]] &gt;= 0.3, "Medium", "Low")
   )
)</f>
        <v>Low</v>
      </c>
      <c r="R3894">
        <f>Inventory[[#This Row],[Lead_Time_Days]]*0.8</f>
        <v>5.6000000000000005</v>
      </c>
      <c r="S3894">
        <f>MAX(0,Inventory[[#This Row],[Daily_Demand]]*Inventory[[#This Row],[Adj_Lead_Time]]+Inventory[[#This Row],[Safety_Stock]]-Inventory[[#This Row],[Current_Inventory]])</f>
        <v>515.6</v>
      </c>
    </row>
    <row r="3895" spans="1:19" x14ac:dyDescent="0.25">
      <c r="A3895">
        <v>3894</v>
      </c>
      <c r="B3895" t="s">
        <v>3916</v>
      </c>
      <c r="C3895" s="4" t="s">
        <v>26</v>
      </c>
      <c r="D3895" t="s">
        <v>18</v>
      </c>
      <c r="E3895" s="4">
        <v>152</v>
      </c>
      <c r="F3895" s="4">
        <v>11</v>
      </c>
      <c r="G3895" s="4">
        <v>123</v>
      </c>
      <c r="H3895" s="4">
        <v>174</v>
      </c>
      <c r="I3895" s="4">
        <v>176</v>
      </c>
      <c r="J3895" s="6">
        <v>614.79999999999995</v>
      </c>
      <c r="K3895" s="4">
        <v>0.77400000000000002</v>
      </c>
      <c r="L3895" s="4" t="s">
        <v>15</v>
      </c>
      <c r="M3895" s="4">
        <f>Inventory[[#This Row],[Daily_Demand]]*Inventory[[#This Row],[Lead_Time_Days]]</f>
        <v>1672</v>
      </c>
      <c r="N3895" s="4">
        <f>MAX(0, Inventory[[#This Row],[Demand_Duration_Lead_time]]+Inventory[[#This Row],[Safety_Stock]]-Inventory[[#This Row],[Current_Inventory]])</f>
        <v>1723</v>
      </c>
      <c r="O38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95" s="8">
        <f>Inventory[[#This Row],[Current_Inventory]]*Inventory[[#This Row],[Unit_Cost]]</f>
        <v>75620.399999999994</v>
      </c>
      <c r="Q3895" t="str">
        <f>IF(Inventory[[#This Row],[Stockout_Risk_Score]] &gt;= 0.8, "Critical",
   IF(Inventory[[#This Row],[Stockout_Risk_Score]] &gt;= 0.6, "High",
      IF(Inventory[[#This Row],[Stockout_Risk_Score]] &gt;= 0.3, "Medium", "Low")
   )
)</f>
        <v>High</v>
      </c>
      <c r="R3895">
        <f>Inventory[[#This Row],[Lead_Time_Days]]*0.8</f>
        <v>8.8000000000000007</v>
      </c>
      <c r="S3895">
        <f>MAX(0,Inventory[[#This Row],[Daily_Demand]]*Inventory[[#This Row],[Adj_Lead_Time]]+Inventory[[#This Row],[Safety_Stock]]-Inventory[[#This Row],[Current_Inventory]])</f>
        <v>1388.6000000000001</v>
      </c>
    </row>
    <row r="3896" spans="1:19" x14ac:dyDescent="0.25">
      <c r="A3896">
        <v>3895</v>
      </c>
      <c r="B3896" t="s">
        <v>3917</v>
      </c>
      <c r="C3896" s="4" t="s">
        <v>41</v>
      </c>
      <c r="D3896" t="s">
        <v>22</v>
      </c>
      <c r="E3896" s="4">
        <v>93</v>
      </c>
      <c r="F3896" s="4">
        <v>6</v>
      </c>
      <c r="G3896" s="4">
        <v>123</v>
      </c>
      <c r="H3896" s="4">
        <v>38</v>
      </c>
      <c r="I3896" s="4">
        <v>132</v>
      </c>
      <c r="J3896" s="6">
        <v>413.59</v>
      </c>
      <c r="K3896" s="4">
        <v>0.98499999999999999</v>
      </c>
      <c r="L3896" s="4" t="s">
        <v>27</v>
      </c>
      <c r="M3896" s="4">
        <f>Inventory[[#This Row],[Daily_Demand]]*Inventory[[#This Row],[Lead_Time_Days]]</f>
        <v>558</v>
      </c>
      <c r="N3896" s="4">
        <f>MAX(0, Inventory[[#This Row],[Demand_Duration_Lead_time]]+Inventory[[#This Row],[Safety_Stock]]-Inventory[[#This Row],[Current_Inventory]])</f>
        <v>473</v>
      </c>
      <c r="O38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896" s="8">
        <f>Inventory[[#This Row],[Current_Inventory]]*Inventory[[#This Row],[Unit_Cost]]</f>
        <v>50871.57</v>
      </c>
      <c r="Q3896" t="str">
        <f>IF(Inventory[[#This Row],[Stockout_Risk_Score]] &gt;= 0.8, "Critical",
   IF(Inventory[[#This Row],[Stockout_Risk_Score]] &gt;= 0.6, "High",
      IF(Inventory[[#This Row],[Stockout_Risk_Score]] &gt;= 0.3, "Medium", "Low")
   )
)</f>
        <v>Critical</v>
      </c>
      <c r="R3896">
        <f>Inventory[[#This Row],[Lead_Time_Days]]*0.8</f>
        <v>4.8000000000000007</v>
      </c>
      <c r="S3896">
        <f>MAX(0,Inventory[[#This Row],[Daily_Demand]]*Inventory[[#This Row],[Adj_Lead_Time]]+Inventory[[#This Row],[Safety_Stock]]-Inventory[[#This Row],[Current_Inventory]])</f>
        <v>361.40000000000009</v>
      </c>
    </row>
    <row r="3897" spans="1:19" x14ac:dyDescent="0.25">
      <c r="A3897">
        <v>3896</v>
      </c>
      <c r="B3897" t="s">
        <v>3918</v>
      </c>
      <c r="C3897" s="4" t="s">
        <v>41</v>
      </c>
      <c r="D3897" t="s">
        <v>18</v>
      </c>
      <c r="E3897" s="4">
        <v>53</v>
      </c>
      <c r="F3897" s="4">
        <v>14</v>
      </c>
      <c r="G3897" s="4">
        <v>273</v>
      </c>
      <c r="H3897" s="4">
        <v>44</v>
      </c>
      <c r="I3897" s="4">
        <v>269</v>
      </c>
      <c r="J3897" s="6">
        <v>705.2</v>
      </c>
      <c r="K3897" s="4">
        <v>0.54600000000000004</v>
      </c>
      <c r="L3897" s="4" t="s">
        <v>15</v>
      </c>
      <c r="M3897" s="4">
        <f>Inventory[[#This Row],[Daily_Demand]]*Inventory[[#This Row],[Lead_Time_Days]]</f>
        <v>742</v>
      </c>
      <c r="N3897" s="4">
        <f>MAX(0, Inventory[[#This Row],[Demand_Duration_Lead_time]]+Inventory[[#This Row],[Safety_Stock]]-Inventory[[#This Row],[Current_Inventory]])</f>
        <v>513</v>
      </c>
      <c r="O38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97" s="8">
        <f>Inventory[[#This Row],[Current_Inventory]]*Inventory[[#This Row],[Unit_Cost]]</f>
        <v>192519.6</v>
      </c>
      <c r="Q3897" t="str">
        <f>IF(Inventory[[#This Row],[Stockout_Risk_Score]] &gt;= 0.8, "Critical",
   IF(Inventory[[#This Row],[Stockout_Risk_Score]] &gt;= 0.6, "High",
      IF(Inventory[[#This Row],[Stockout_Risk_Score]] &gt;= 0.3, "Medium", "Low")
   )
)</f>
        <v>Medium</v>
      </c>
      <c r="R3897">
        <f>Inventory[[#This Row],[Lead_Time_Days]]*0.8</f>
        <v>11.200000000000001</v>
      </c>
      <c r="S3897">
        <f>MAX(0,Inventory[[#This Row],[Daily_Demand]]*Inventory[[#This Row],[Adj_Lead_Time]]+Inventory[[#This Row],[Safety_Stock]]-Inventory[[#This Row],[Current_Inventory]])</f>
        <v>364.6</v>
      </c>
    </row>
    <row r="3898" spans="1:19" x14ac:dyDescent="0.25">
      <c r="A3898">
        <v>3897</v>
      </c>
      <c r="B3898" t="s">
        <v>3919</v>
      </c>
      <c r="C3898" s="4" t="s">
        <v>41</v>
      </c>
      <c r="D3898" t="s">
        <v>18</v>
      </c>
      <c r="E3898" s="4">
        <v>140</v>
      </c>
      <c r="F3898" s="4">
        <v>9</v>
      </c>
      <c r="G3898" s="4">
        <v>761</v>
      </c>
      <c r="H3898" s="4">
        <v>246</v>
      </c>
      <c r="I3898" s="4">
        <v>154</v>
      </c>
      <c r="J3898" s="6">
        <v>1267.5899999999999</v>
      </c>
      <c r="K3898" s="4">
        <v>0.65600000000000003</v>
      </c>
      <c r="L3898" s="4" t="s">
        <v>19</v>
      </c>
      <c r="M3898" s="4">
        <f>Inventory[[#This Row],[Daily_Demand]]*Inventory[[#This Row],[Lead_Time_Days]]</f>
        <v>1260</v>
      </c>
      <c r="N3898" s="4">
        <f>MAX(0, Inventory[[#This Row],[Demand_Duration_Lead_time]]+Inventory[[#This Row],[Safety_Stock]]-Inventory[[#This Row],[Current_Inventory]])</f>
        <v>745</v>
      </c>
      <c r="O38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98" s="8">
        <f>Inventory[[#This Row],[Current_Inventory]]*Inventory[[#This Row],[Unit_Cost]]</f>
        <v>964635.99</v>
      </c>
      <c r="Q3898" t="str">
        <f>IF(Inventory[[#This Row],[Stockout_Risk_Score]] &gt;= 0.8, "Critical",
   IF(Inventory[[#This Row],[Stockout_Risk_Score]] &gt;= 0.6, "High",
      IF(Inventory[[#This Row],[Stockout_Risk_Score]] &gt;= 0.3, "Medium", "Low")
   )
)</f>
        <v>High</v>
      </c>
      <c r="R3898">
        <f>Inventory[[#This Row],[Lead_Time_Days]]*0.8</f>
        <v>7.2</v>
      </c>
      <c r="S3898">
        <f>MAX(0,Inventory[[#This Row],[Daily_Demand]]*Inventory[[#This Row],[Adj_Lead_Time]]+Inventory[[#This Row],[Safety_Stock]]-Inventory[[#This Row],[Current_Inventory]])</f>
        <v>493</v>
      </c>
    </row>
    <row r="3899" spans="1:19" x14ac:dyDescent="0.25">
      <c r="A3899">
        <v>3898</v>
      </c>
      <c r="B3899" t="s">
        <v>3920</v>
      </c>
      <c r="C3899" s="4" t="s">
        <v>21</v>
      </c>
      <c r="D3899" t="s">
        <v>14</v>
      </c>
      <c r="E3899" s="4">
        <v>195</v>
      </c>
      <c r="F3899" s="4">
        <v>12</v>
      </c>
      <c r="G3899" s="4">
        <v>354</v>
      </c>
      <c r="H3899" s="4">
        <v>99</v>
      </c>
      <c r="I3899" s="4">
        <v>123</v>
      </c>
      <c r="J3899" s="6">
        <v>803.79</v>
      </c>
      <c r="K3899" s="4">
        <v>0.746</v>
      </c>
      <c r="L3899" s="4" t="s">
        <v>27</v>
      </c>
      <c r="M3899" s="4">
        <f>Inventory[[#This Row],[Daily_Demand]]*Inventory[[#This Row],[Lead_Time_Days]]</f>
        <v>2340</v>
      </c>
      <c r="N3899" s="4">
        <f>MAX(0, Inventory[[#This Row],[Demand_Duration_Lead_time]]+Inventory[[#This Row],[Safety_Stock]]-Inventory[[#This Row],[Current_Inventory]])</f>
        <v>2085</v>
      </c>
      <c r="O38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899" s="8">
        <f>Inventory[[#This Row],[Current_Inventory]]*Inventory[[#This Row],[Unit_Cost]]</f>
        <v>284541.65999999997</v>
      </c>
      <c r="Q3899" t="str">
        <f>IF(Inventory[[#This Row],[Stockout_Risk_Score]] &gt;= 0.8, "Critical",
   IF(Inventory[[#This Row],[Stockout_Risk_Score]] &gt;= 0.6, "High",
      IF(Inventory[[#This Row],[Stockout_Risk_Score]] &gt;= 0.3, "Medium", "Low")
   )
)</f>
        <v>High</v>
      </c>
      <c r="R3899">
        <f>Inventory[[#This Row],[Lead_Time_Days]]*0.8</f>
        <v>9.6000000000000014</v>
      </c>
      <c r="S3899">
        <f>MAX(0,Inventory[[#This Row],[Daily_Demand]]*Inventory[[#This Row],[Adj_Lead_Time]]+Inventory[[#This Row],[Safety_Stock]]-Inventory[[#This Row],[Current_Inventory]])</f>
        <v>1617.0000000000002</v>
      </c>
    </row>
    <row r="3900" spans="1:19" x14ac:dyDescent="0.25">
      <c r="A3900">
        <v>3899</v>
      </c>
      <c r="B3900" t="s">
        <v>3921</v>
      </c>
      <c r="C3900" s="4" t="s">
        <v>13</v>
      </c>
      <c r="D3900" t="s">
        <v>14</v>
      </c>
      <c r="E3900" s="4">
        <v>178</v>
      </c>
      <c r="F3900" s="4">
        <v>13</v>
      </c>
      <c r="G3900" s="4">
        <v>482</v>
      </c>
      <c r="H3900" s="4">
        <v>212</v>
      </c>
      <c r="I3900" s="4">
        <v>184</v>
      </c>
      <c r="J3900" s="6">
        <v>1439.03</v>
      </c>
      <c r="K3900" s="4">
        <v>0.224</v>
      </c>
      <c r="L3900" s="4" t="s">
        <v>19</v>
      </c>
      <c r="M3900" s="4">
        <f>Inventory[[#This Row],[Daily_Demand]]*Inventory[[#This Row],[Lead_Time_Days]]</f>
        <v>2314</v>
      </c>
      <c r="N3900" s="4">
        <f>MAX(0, Inventory[[#This Row],[Demand_Duration_Lead_time]]+Inventory[[#This Row],[Safety_Stock]]-Inventory[[#This Row],[Current_Inventory]])</f>
        <v>2044</v>
      </c>
      <c r="O39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00" s="8">
        <f>Inventory[[#This Row],[Current_Inventory]]*Inventory[[#This Row],[Unit_Cost]]</f>
        <v>693612.46</v>
      </c>
      <c r="Q3900" t="str">
        <f>IF(Inventory[[#This Row],[Stockout_Risk_Score]] &gt;= 0.8, "Critical",
   IF(Inventory[[#This Row],[Stockout_Risk_Score]] &gt;= 0.6, "High",
      IF(Inventory[[#This Row],[Stockout_Risk_Score]] &gt;= 0.3, "Medium", "Low")
   )
)</f>
        <v>Low</v>
      </c>
      <c r="R3900">
        <f>Inventory[[#This Row],[Lead_Time_Days]]*0.8</f>
        <v>10.4</v>
      </c>
      <c r="S3900">
        <f>MAX(0,Inventory[[#This Row],[Daily_Demand]]*Inventory[[#This Row],[Adj_Lead_Time]]+Inventory[[#This Row],[Safety_Stock]]-Inventory[[#This Row],[Current_Inventory]])</f>
        <v>1581.1999999999998</v>
      </c>
    </row>
    <row r="3901" spans="1:19" x14ac:dyDescent="0.25">
      <c r="A3901">
        <v>3900</v>
      </c>
      <c r="B3901" t="s">
        <v>3922</v>
      </c>
      <c r="C3901" s="4" t="s">
        <v>21</v>
      </c>
      <c r="D3901" t="s">
        <v>14</v>
      </c>
      <c r="E3901" s="4">
        <v>153</v>
      </c>
      <c r="F3901" s="4">
        <v>6</v>
      </c>
      <c r="G3901" s="4">
        <v>568</v>
      </c>
      <c r="H3901" s="4">
        <v>237</v>
      </c>
      <c r="I3901" s="4">
        <v>111</v>
      </c>
      <c r="J3901" s="6">
        <v>1974.61</v>
      </c>
      <c r="K3901" s="4">
        <v>0.33600000000000002</v>
      </c>
      <c r="L3901" s="4" t="s">
        <v>15</v>
      </c>
      <c r="M3901" s="4">
        <f>Inventory[[#This Row],[Daily_Demand]]*Inventory[[#This Row],[Lead_Time_Days]]</f>
        <v>918</v>
      </c>
      <c r="N3901" s="4">
        <f>MAX(0, Inventory[[#This Row],[Demand_Duration_Lead_time]]+Inventory[[#This Row],[Safety_Stock]]-Inventory[[#This Row],[Current_Inventory]])</f>
        <v>587</v>
      </c>
      <c r="O39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01" s="8">
        <f>Inventory[[#This Row],[Current_Inventory]]*Inventory[[#This Row],[Unit_Cost]]</f>
        <v>1121578.48</v>
      </c>
      <c r="Q3901" t="str">
        <f>IF(Inventory[[#This Row],[Stockout_Risk_Score]] &gt;= 0.8, "Critical",
   IF(Inventory[[#This Row],[Stockout_Risk_Score]] &gt;= 0.6, "High",
      IF(Inventory[[#This Row],[Stockout_Risk_Score]] &gt;= 0.3, "Medium", "Low")
   )
)</f>
        <v>Medium</v>
      </c>
      <c r="R3901">
        <f>Inventory[[#This Row],[Lead_Time_Days]]*0.8</f>
        <v>4.8000000000000007</v>
      </c>
      <c r="S3901">
        <f>MAX(0,Inventory[[#This Row],[Daily_Demand]]*Inventory[[#This Row],[Adj_Lead_Time]]+Inventory[[#This Row],[Safety_Stock]]-Inventory[[#This Row],[Current_Inventory]])</f>
        <v>403.40000000000009</v>
      </c>
    </row>
    <row r="3902" spans="1:19" x14ac:dyDescent="0.25">
      <c r="A3902">
        <v>3901</v>
      </c>
      <c r="B3902" t="s">
        <v>3923</v>
      </c>
      <c r="C3902" s="4" t="s">
        <v>13</v>
      </c>
      <c r="D3902" t="s">
        <v>22</v>
      </c>
      <c r="E3902" s="4">
        <v>91</v>
      </c>
      <c r="F3902" s="4">
        <v>8</v>
      </c>
      <c r="G3902" s="4">
        <v>320</v>
      </c>
      <c r="H3902" s="4">
        <v>77</v>
      </c>
      <c r="I3902" s="4">
        <v>50</v>
      </c>
      <c r="J3902" s="6">
        <v>785.35</v>
      </c>
      <c r="K3902" s="4">
        <v>0.41199999999999998</v>
      </c>
      <c r="L3902" s="4" t="s">
        <v>19</v>
      </c>
      <c r="M3902" s="4">
        <f>Inventory[[#This Row],[Daily_Demand]]*Inventory[[#This Row],[Lead_Time_Days]]</f>
        <v>728</v>
      </c>
      <c r="N3902" s="4">
        <f>MAX(0, Inventory[[#This Row],[Demand_Duration_Lead_time]]+Inventory[[#This Row],[Safety_Stock]]-Inventory[[#This Row],[Current_Inventory]])</f>
        <v>485</v>
      </c>
      <c r="O39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02" s="8">
        <f>Inventory[[#This Row],[Current_Inventory]]*Inventory[[#This Row],[Unit_Cost]]</f>
        <v>251312</v>
      </c>
      <c r="Q3902" t="str">
        <f>IF(Inventory[[#This Row],[Stockout_Risk_Score]] &gt;= 0.8, "Critical",
   IF(Inventory[[#This Row],[Stockout_Risk_Score]] &gt;= 0.6, "High",
      IF(Inventory[[#This Row],[Stockout_Risk_Score]] &gt;= 0.3, "Medium", "Low")
   )
)</f>
        <v>Medium</v>
      </c>
      <c r="R3902">
        <f>Inventory[[#This Row],[Lead_Time_Days]]*0.8</f>
        <v>6.4</v>
      </c>
      <c r="S3902">
        <f>MAX(0,Inventory[[#This Row],[Daily_Demand]]*Inventory[[#This Row],[Adj_Lead_Time]]+Inventory[[#This Row],[Safety_Stock]]-Inventory[[#This Row],[Current_Inventory]])</f>
        <v>339.4</v>
      </c>
    </row>
    <row r="3903" spans="1:19" x14ac:dyDescent="0.25">
      <c r="A3903">
        <v>3902</v>
      </c>
      <c r="B3903" t="s">
        <v>3924</v>
      </c>
      <c r="C3903" s="4" t="s">
        <v>26</v>
      </c>
      <c r="D3903" t="s">
        <v>22</v>
      </c>
      <c r="E3903" s="4">
        <v>164</v>
      </c>
      <c r="F3903" s="4">
        <v>7</v>
      </c>
      <c r="G3903" s="4">
        <v>673</v>
      </c>
      <c r="H3903" s="4">
        <v>140</v>
      </c>
      <c r="I3903" s="4">
        <v>128</v>
      </c>
      <c r="J3903" s="6">
        <v>952.15</v>
      </c>
      <c r="K3903" s="4">
        <v>0.59499999999999997</v>
      </c>
      <c r="L3903" s="4" t="s">
        <v>27</v>
      </c>
      <c r="M3903" s="4">
        <f>Inventory[[#This Row],[Daily_Demand]]*Inventory[[#This Row],[Lead_Time_Days]]</f>
        <v>1148</v>
      </c>
      <c r="N3903" s="4">
        <f>MAX(0, Inventory[[#This Row],[Demand_Duration_Lead_time]]+Inventory[[#This Row],[Safety_Stock]]-Inventory[[#This Row],[Current_Inventory]])</f>
        <v>615</v>
      </c>
      <c r="O39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03" s="8">
        <f>Inventory[[#This Row],[Current_Inventory]]*Inventory[[#This Row],[Unit_Cost]]</f>
        <v>640796.94999999995</v>
      </c>
      <c r="Q3903" t="str">
        <f>IF(Inventory[[#This Row],[Stockout_Risk_Score]] &gt;= 0.8, "Critical",
   IF(Inventory[[#This Row],[Stockout_Risk_Score]] &gt;= 0.6, "High",
      IF(Inventory[[#This Row],[Stockout_Risk_Score]] &gt;= 0.3, "Medium", "Low")
   )
)</f>
        <v>Medium</v>
      </c>
      <c r="R3903">
        <f>Inventory[[#This Row],[Lead_Time_Days]]*0.8</f>
        <v>5.6000000000000005</v>
      </c>
      <c r="S3903">
        <f>MAX(0,Inventory[[#This Row],[Daily_Demand]]*Inventory[[#This Row],[Adj_Lead_Time]]+Inventory[[#This Row],[Safety_Stock]]-Inventory[[#This Row],[Current_Inventory]])</f>
        <v>385.40000000000009</v>
      </c>
    </row>
    <row r="3904" spans="1:19" x14ac:dyDescent="0.25">
      <c r="A3904">
        <v>3903</v>
      </c>
      <c r="B3904" t="s">
        <v>3925</v>
      </c>
      <c r="C3904" s="4" t="s">
        <v>17</v>
      </c>
      <c r="D3904" t="s">
        <v>18</v>
      </c>
      <c r="E3904" s="4">
        <v>12</v>
      </c>
      <c r="F3904" s="4">
        <v>12</v>
      </c>
      <c r="G3904" s="4">
        <v>574</v>
      </c>
      <c r="H3904" s="4">
        <v>120</v>
      </c>
      <c r="I3904" s="4">
        <v>114</v>
      </c>
      <c r="J3904" s="6">
        <v>370.01</v>
      </c>
      <c r="K3904" s="4">
        <v>0.85</v>
      </c>
      <c r="L3904" s="4" t="s">
        <v>19</v>
      </c>
      <c r="M3904" s="4">
        <f>Inventory[[#This Row],[Daily_Demand]]*Inventory[[#This Row],[Lead_Time_Days]]</f>
        <v>144</v>
      </c>
      <c r="N3904" s="4">
        <f>MAX(0, Inventory[[#This Row],[Demand_Duration_Lead_time]]+Inventory[[#This Row],[Safety_Stock]]-Inventory[[#This Row],[Current_Inventory]])</f>
        <v>0</v>
      </c>
      <c r="O39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904" s="8">
        <f>Inventory[[#This Row],[Current_Inventory]]*Inventory[[#This Row],[Unit_Cost]]</f>
        <v>212385.74</v>
      </c>
      <c r="Q3904" t="str">
        <f>IF(Inventory[[#This Row],[Stockout_Risk_Score]] &gt;= 0.8, "Critical",
   IF(Inventory[[#This Row],[Stockout_Risk_Score]] &gt;= 0.6, "High",
      IF(Inventory[[#This Row],[Stockout_Risk_Score]] &gt;= 0.3, "Medium", "Low")
   )
)</f>
        <v>Critical</v>
      </c>
      <c r="R3904">
        <f>Inventory[[#This Row],[Lead_Time_Days]]*0.8</f>
        <v>9.6000000000000014</v>
      </c>
      <c r="S3904">
        <f>MAX(0,Inventory[[#This Row],[Daily_Demand]]*Inventory[[#This Row],[Adj_Lead_Time]]+Inventory[[#This Row],[Safety_Stock]]-Inventory[[#This Row],[Current_Inventory]])</f>
        <v>0</v>
      </c>
    </row>
    <row r="3905" spans="1:19" x14ac:dyDescent="0.25">
      <c r="A3905">
        <v>3904</v>
      </c>
      <c r="B3905" t="s">
        <v>3926</v>
      </c>
      <c r="C3905" s="4" t="s">
        <v>13</v>
      </c>
      <c r="D3905" t="s">
        <v>14</v>
      </c>
      <c r="E3905" s="4">
        <v>105</v>
      </c>
      <c r="F3905" s="4">
        <v>8</v>
      </c>
      <c r="G3905" s="4">
        <v>647</v>
      </c>
      <c r="H3905" s="4">
        <v>21</v>
      </c>
      <c r="I3905" s="4">
        <v>232</v>
      </c>
      <c r="J3905" s="6">
        <v>814.82</v>
      </c>
      <c r="K3905" s="4">
        <v>0.254</v>
      </c>
      <c r="L3905" s="4" t="s">
        <v>19</v>
      </c>
      <c r="M3905" s="4">
        <f>Inventory[[#This Row],[Daily_Demand]]*Inventory[[#This Row],[Lead_Time_Days]]</f>
        <v>840</v>
      </c>
      <c r="N3905" s="4">
        <f>MAX(0, Inventory[[#This Row],[Demand_Duration_Lead_time]]+Inventory[[#This Row],[Safety_Stock]]-Inventory[[#This Row],[Current_Inventory]])</f>
        <v>214</v>
      </c>
      <c r="O39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05" s="8">
        <f>Inventory[[#This Row],[Current_Inventory]]*Inventory[[#This Row],[Unit_Cost]]</f>
        <v>527188.54</v>
      </c>
      <c r="Q3905" t="str">
        <f>IF(Inventory[[#This Row],[Stockout_Risk_Score]] &gt;= 0.8, "Critical",
   IF(Inventory[[#This Row],[Stockout_Risk_Score]] &gt;= 0.6, "High",
      IF(Inventory[[#This Row],[Stockout_Risk_Score]] &gt;= 0.3, "Medium", "Low")
   )
)</f>
        <v>Low</v>
      </c>
      <c r="R3905">
        <f>Inventory[[#This Row],[Lead_Time_Days]]*0.8</f>
        <v>6.4</v>
      </c>
      <c r="S3905">
        <f>MAX(0,Inventory[[#This Row],[Daily_Demand]]*Inventory[[#This Row],[Adj_Lead_Time]]+Inventory[[#This Row],[Safety_Stock]]-Inventory[[#This Row],[Current_Inventory]])</f>
        <v>46</v>
      </c>
    </row>
    <row r="3906" spans="1:19" x14ac:dyDescent="0.25">
      <c r="A3906">
        <v>3905</v>
      </c>
      <c r="B3906" t="s">
        <v>3927</v>
      </c>
      <c r="C3906" s="4" t="s">
        <v>41</v>
      </c>
      <c r="D3906" t="s">
        <v>22</v>
      </c>
      <c r="E3906" s="4">
        <v>20</v>
      </c>
      <c r="F3906" s="4">
        <v>14</v>
      </c>
      <c r="G3906" s="4">
        <v>360</v>
      </c>
      <c r="H3906" s="4">
        <v>297</v>
      </c>
      <c r="I3906" s="4">
        <v>115</v>
      </c>
      <c r="J3906" s="6">
        <v>1467.32</v>
      </c>
      <c r="K3906" s="4">
        <v>0.47099999999999997</v>
      </c>
      <c r="L3906" s="4" t="s">
        <v>19</v>
      </c>
      <c r="M3906" s="4">
        <f>Inventory[[#This Row],[Daily_Demand]]*Inventory[[#This Row],[Lead_Time_Days]]</f>
        <v>280</v>
      </c>
      <c r="N3906" s="4">
        <f>MAX(0, Inventory[[#This Row],[Demand_Duration_Lead_time]]+Inventory[[#This Row],[Safety_Stock]]-Inventory[[#This Row],[Current_Inventory]])</f>
        <v>217</v>
      </c>
      <c r="O39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06" s="8">
        <f>Inventory[[#This Row],[Current_Inventory]]*Inventory[[#This Row],[Unit_Cost]]</f>
        <v>528235.19999999995</v>
      </c>
      <c r="Q3906" t="str">
        <f>IF(Inventory[[#This Row],[Stockout_Risk_Score]] &gt;= 0.8, "Critical",
   IF(Inventory[[#This Row],[Stockout_Risk_Score]] &gt;= 0.6, "High",
      IF(Inventory[[#This Row],[Stockout_Risk_Score]] &gt;= 0.3, "Medium", "Low")
   )
)</f>
        <v>Medium</v>
      </c>
      <c r="R3906">
        <f>Inventory[[#This Row],[Lead_Time_Days]]*0.8</f>
        <v>11.200000000000001</v>
      </c>
      <c r="S3906">
        <f>MAX(0,Inventory[[#This Row],[Daily_Demand]]*Inventory[[#This Row],[Adj_Lead_Time]]+Inventory[[#This Row],[Safety_Stock]]-Inventory[[#This Row],[Current_Inventory]])</f>
        <v>161</v>
      </c>
    </row>
    <row r="3907" spans="1:19" x14ac:dyDescent="0.25">
      <c r="A3907">
        <v>3906</v>
      </c>
      <c r="B3907" t="s">
        <v>3928</v>
      </c>
      <c r="C3907" s="4" t="s">
        <v>21</v>
      </c>
      <c r="D3907" t="s">
        <v>22</v>
      </c>
      <c r="E3907" s="4">
        <v>44</v>
      </c>
      <c r="F3907" s="4">
        <v>10</v>
      </c>
      <c r="G3907" s="4">
        <v>511</v>
      </c>
      <c r="H3907" s="4">
        <v>184</v>
      </c>
      <c r="I3907" s="4">
        <v>372</v>
      </c>
      <c r="J3907" s="6">
        <v>473.94</v>
      </c>
      <c r="K3907" s="4">
        <v>0.752</v>
      </c>
      <c r="L3907" s="4" t="s">
        <v>19</v>
      </c>
      <c r="M3907" s="4">
        <f>Inventory[[#This Row],[Daily_Demand]]*Inventory[[#This Row],[Lead_Time_Days]]</f>
        <v>440</v>
      </c>
      <c r="N3907" s="4">
        <f>MAX(0, Inventory[[#This Row],[Demand_Duration_Lead_time]]+Inventory[[#This Row],[Safety_Stock]]-Inventory[[#This Row],[Current_Inventory]])</f>
        <v>113</v>
      </c>
      <c r="O39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07" s="8">
        <f>Inventory[[#This Row],[Current_Inventory]]*Inventory[[#This Row],[Unit_Cost]]</f>
        <v>242183.34</v>
      </c>
      <c r="Q3907" t="str">
        <f>IF(Inventory[[#This Row],[Stockout_Risk_Score]] &gt;= 0.8, "Critical",
   IF(Inventory[[#This Row],[Stockout_Risk_Score]] &gt;= 0.6, "High",
      IF(Inventory[[#This Row],[Stockout_Risk_Score]] &gt;= 0.3, "Medium", "Low")
   )
)</f>
        <v>High</v>
      </c>
      <c r="R3907">
        <f>Inventory[[#This Row],[Lead_Time_Days]]*0.8</f>
        <v>8</v>
      </c>
      <c r="S3907">
        <f>MAX(0,Inventory[[#This Row],[Daily_Demand]]*Inventory[[#This Row],[Adj_Lead_Time]]+Inventory[[#This Row],[Safety_Stock]]-Inventory[[#This Row],[Current_Inventory]])</f>
        <v>25</v>
      </c>
    </row>
    <row r="3908" spans="1:19" x14ac:dyDescent="0.25">
      <c r="A3908">
        <v>3907</v>
      </c>
      <c r="B3908" t="s">
        <v>3929</v>
      </c>
      <c r="C3908" s="4" t="s">
        <v>26</v>
      </c>
      <c r="D3908" t="s">
        <v>14</v>
      </c>
      <c r="E3908" s="4">
        <v>110</v>
      </c>
      <c r="F3908" s="4">
        <v>4</v>
      </c>
      <c r="G3908" s="4">
        <v>103</v>
      </c>
      <c r="H3908" s="4">
        <v>163</v>
      </c>
      <c r="I3908" s="4">
        <v>257</v>
      </c>
      <c r="J3908" s="6">
        <v>405.01</v>
      </c>
      <c r="K3908" s="4">
        <v>8.6999999999999994E-2</v>
      </c>
      <c r="L3908" s="4" t="s">
        <v>19</v>
      </c>
      <c r="M3908" s="4">
        <f>Inventory[[#This Row],[Daily_Demand]]*Inventory[[#This Row],[Lead_Time_Days]]</f>
        <v>440</v>
      </c>
      <c r="N3908" s="4">
        <f>MAX(0, Inventory[[#This Row],[Demand_Duration_Lead_time]]+Inventory[[#This Row],[Safety_Stock]]-Inventory[[#This Row],[Current_Inventory]])</f>
        <v>500</v>
      </c>
      <c r="O39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08" s="8">
        <f>Inventory[[#This Row],[Current_Inventory]]*Inventory[[#This Row],[Unit_Cost]]</f>
        <v>41716.03</v>
      </c>
      <c r="Q3908" t="str">
        <f>IF(Inventory[[#This Row],[Stockout_Risk_Score]] &gt;= 0.8, "Critical",
   IF(Inventory[[#This Row],[Stockout_Risk_Score]] &gt;= 0.6, "High",
      IF(Inventory[[#This Row],[Stockout_Risk_Score]] &gt;= 0.3, "Medium", "Low")
   )
)</f>
        <v>Low</v>
      </c>
      <c r="R3908">
        <f>Inventory[[#This Row],[Lead_Time_Days]]*0.8</f>
        <v>3.2</v>
      </c>
      <c r="S3908">
        <f>MAX(0,Inventory[[#This Row],[Daily_Demand]]*Inventory[[#This Row],[Adj_Lead_Time]]+Inventory[[#This Row],[Safety_Stock]]-Inventory[[#This Row],[Current_Inventory]])</f>
        <v>412</v>
      </c>
    </row>
    <row r="3909" spans="1:19" x14ac:dyDescent="0.25">
      <c r="A3909">
        <v>3908</v>
      </c>
      <c r="B3909" t="s">
        <v>3930</v>
      </c>
      <c r="C3909" s="4" t="s">
        <v>41</v>
      </c>
      <c r="D3909" t="s">
        <v>22</v>
      </c>
      <c r="E3909" s="4">
        <v>31</v>
      </c>
      <c r="F3909" s="4">
        <v>11</v>
      </c>
      <c r="G3909" s="4">
        <v>278</v>
      </c>
      <c r="H3909" s="4">
        <v>52</v>
      </c>
      <c r="I3909" s="4">
        <v>103</v>
      </c>
      <c r="J3909" s="6">
        <v>783.93</v>
      </c>
      <c r="K3909" s="4">
        <v>0.51300000000000001</v>
      </c>
      <c r="L3909" s="4" t="s">
        <v>15</v>
      </c>
      <c r="M3909" s="4">
        <f>Inventory[[#This Row],[Daily_Demand]]*Inventory[[#This Row],[Lead_Time_Days]]</f>
        <v>341</v>
      </c>
      <c r="N3909" s="4">
        <f>MAX(0, Inventory[[#This Row],[Demand_Duration_Lead_time]]+Inventory[[#This Row],[Safety_Stock]]-Inventory[[#This Row],[Current_Inventory]])</f>
        <v>115</v>
      </c>
      <c r="O39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09" s="8">
        <f>Inventory[[#This Row],[Current_Inventory]]*Inventory[[#This Row],[Unit_Cost]]</f>
        <v>217932.53999999998</v>
      </c>
      <c r="Q3909" t="str">
        <f>IF(Inventory[[#This Row],[Stockout_Risk_Score]] &gt;= 0.8, "Critical",
   IF(Inventory[[#This Row],[Stockout_Risk_Score]] &gt;= 0.6, "High",
      IF(Inventory[[#This Row],[Stockout_Risk_Score]] &gt;= 0.3, "Medium", "Low")
   )
)</f>
        <v>Medium</v>
      </c>
      <c r="R3909">
        <f>Inventory[[#This Row],[Lead_Time_Days]]*0.8</f>
        <v>8.8000000000000007</v>
      </c>
      <c r="S3909">
        <f>MAX(0,Inventory[[#This Row],[Daily_Demand]]*Inventory[[#This Row],[Adj_Lead_Time]]+Inventory[[#This Row],[Safety_Stock]]-Inventory[[#This Row],[Current_Inventory]])</f>
        <v>46.800000000000011</v>
      </c>
    </row>
    <row r="3910" spans="1:19" x14ac:dyDescent="0.25">
      <c r="A3910">
        <v>3909</v>
      </c>
      <c r="B3910" t="s">
        <v>3931</v>
      </c>
      <c r="C3910" s="4" t="s">
        <v>26</v>
      </c>
      <c r="D3910" t="s">
        <v>14</v>
      </c>
      <c r="E3910" s="4">
        <v>108</v>
      </c>
      <c r="F3910" s="4">
        <v>8</v>
      </c>
      <c r="G3910" s="4">
        <v>379</v>
      </c>
      <c r="H3910" s="4">
        <v>214</v>
      </c>
      <c r="I3910" s="4">
        <v>270</v>
      </c>
      <c r="J3910" s="6">
        <v>1646.37</v>
      </c>
      <c r="K3910" s="4">
        <v>0.14399999999999999</v>
      </c>
      <c r="L3910" s="4" t="s">
        <v>15</v>
      </c>
      <c r="M3910" s="4">
        <f>Inventory[[#This Row],[Daily_Demand]]*Inventory[[#This Row],[Lead_Time_Days]]</f>
        <v>864</v>
      </c>
      <c r="N3910" s="4">
        <f>MAX(0, Inventory[[#This Row],[Demand_Duration_Lead_time]]+Inventory[[#This Row],[Safety_Stock]]-Inventory[[#This Row],[Current_Inventory]])</f>
        <v>699</v>
      </c>
      <c r="O39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10" s="8">
        <f>Inventory[[#This Row],[Current_Inventory]]*Inventory[[#This Row],[Unit_Cost]]</f>
        <v>623974.23</v>
      </c>
      <c r="Q3910" t="str">
        <f>IF(Inventory[[#This Row],[Stockout_Risk_Score]] &gt;= 0.8, "Critical",
   IF(Inventory[[#This Row],[Stockout_Risk_Score]] &gt;= 0.6, "High",
      IF(Inventory[[#This Row],[Stockout_Risk_Score]] &gt;= 0.3, "Medium", "Low")
   )
)</f>
        <v>Low</v>
      </c>
      <c r="R3910">
        <f>Inventory[[#This Row],[Lead_Time_Days]]*0.8</f>
        <v>6.4</v>
      </c>
      <c r="S3910">
        <f>MAX(0,Inventory[[#This Row],[Daily_Demand]]*Inventory[[#This Row],[Adj_Lead_Time]]+Inventory[[#This Row],[Safety_Stock]]-Inventory[[#This Row],[Current_Inventory]])</f>
        <v>526.20000000000005</v>
      </c>
    </row>
    <row r="3911" spans="1:19" x14ac:dyDescent="0.25">
      <c r="A3911">
        <v>3910</v>
      </c>
      <c r="B3911" t="s">
        <v>3932</v>
      </c>
      <c r="C3911" s="4" t="s">
        <v>17</v>
      </c>
      <c r="D3911" t="s">
        <v>18</v>
      </c>
      <c r="E3911" s="4">
        <v>109</v>
      </c>
      <c r="F3911" s="4">
        <v>14</v>
      </c>
      <c r="G3911" s="4">
        <v>106</v>
      </c>
      <c r="H3911" s="4">
        <v>181</v>
      </c>
      <c r="I3911" s="4">
        <v>285</v>
      </c>
      <c r="J3911" s="6">
        <v>1266.1300000000001</v>
      </c>
      <c r="K3911" s="4">
        <v>0.53900000000000003</v>
      </c>
      <c r="L3911" s="4" t="s">
        <v>27</v>
      </c>
      <c r="M3911" s="4">
        <f>Inventory[[#This Row],[Daily_Demand]]*Inventory[[#This Row],[Lead_Time_Days]]</f>
        <v>1526</v>
      </c>
      <c r="N3911" s="4">
        <f>MAX(0, Inventory[[#This Row],[Demand_Duration_Lead_time]]+Inventory[[#This Row],[Safety_Stock]]-Inventory[[#This Row],[Current_Inventory]])</f>
        <v>1601</v>
      </c>
      <c r="O39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11" s="8">
        <f>Inventory[[#This Row],[Current_Inventory]]*Inventory[[#This Row],[Unit_Cost]]</f>
        <v>134209.78</v>
      </c>
      <c r="Q3911" t="str">
        <f>IF(Inventory[[#This Row],[Stockout_Risk_Score]] &gt;= 0.8, "Critical",
   IF(Inventory[[#This Row],[Stockout_Risk_Score]] &gt;= 0.6, "High",
      IF(Inventory[[#This Row],[Stockout_Risk_Score]] &gt;= 0.3, "Medium", "Low")
   )
)</f>
        <v>Medium</v>
      </c>
      <c r="R3911">
        <f>Inventory[[#This Row],[Lead_Time_Days]]*0.8</f>
        <v>11.200000000000001</v>
      </c>
      <c r="S3911">
        <f>MAX(0,Inventory[[#This Row],[Daily_Demand]]*Inventory[[#This Row],[Adj_Lead_Time]]+Inventory[[#This Row],[Safety_Stock]]-Inventory[[#This Row],[Current_Inventory]])</f>
        <v>1295.8000000000002</v>
      </c>
    </row>
    <row r="3912" spans="1:19" x14ac:dyDescent="0.25">
      <c r="A3912">
        <v>3911</v>
      </c>
      <c r="B3912" t="s">
        <v>3933</v>
      </c>
      <c r="C3912" s="4" t="s">
        <v>21</v>
      </c>
      <c r="D3912" t="s">
        <v>18</v>
      </c>
      <c r="E3912" s="4">
        <v>150</v>
      </c>
      <c r="F3912" s="4">
        <v>11</v>
      </c>
      <c r="G3912" s="4">
        <v>447</v>
      </c>
      <c r="H3912" s="4">
        <v>294</v>
      </c>
      <c r="I3912" s="4">
        <v>149</v>
      </c>
      <c r="J3912" s="6">
        <v>1917.28</v>
      </c>
      <c r="K3912" s="4">
        <v>0.76800000000000002</v>
      </c>
      <c r="L3912" s="4" t="s">
        <v>15</v>
      </c>
      <c r="M3912" s="4">
        <f>Inventory[[#This Row],[Daily_Demand]]*Inventory[[#This Row],[Lead_Time_Days]]</f>
        <v>1650</v>
      </c>
      <c r="N3912" s="4">
        <f>MAX(0, Inventory[[#This Row],[Demand_Duration_Lead_time]]+Inventory[[#This Row],[Safety_Stock]]-Inventory[[#This Row],[Current_Inventory]])</f>
        <v>1497</v>
      </c>
      <c r="O39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12" s="8">
        <f>Inventory[[#This Row],[Current_Inventory]]*Inventory[[#This Row],[Unit_Cost]]</f>
        <v>857024.16</v>
      </c>
      <c r="Q3912" t="str">
        <f>IF(Inventory[[#This Row],[Stockout_Risk_Score]] &gt;= 0.8, "Critical",
   IF(Inventory[[#This Row],[Stockout_Risk_Score]] &gt;= 0.6, "High",
      IF(Inventory[[#This Row],[Stockout_Risk_Score]] &gt;= 0.3, "Medium", "Low")
   )
)</f>
        <v>High</v>
      </c>
      <c r="R3912">
        <f>Inventory[[#This Row],[Lead_Time_Days]]*0.8</f>
        <v>8.8000000000000007</v>
      </c>
      <c r="S3912">
        <f>MAX(0,Inventory[[#This Row],[Daily_Demand]]*Inventory[[#This Row],[Adj_Lead_Time]]+Inventory[[#This Row],[Safety_Stock]]-Inventory[[#This Row],[Current_Inventory]])</f>
        <v>1167</v>
      </c>
    </row>
    <row r="3913" spans="1:19" x14ac:dyDescent="0.25">
      <c r="A3913">
        <v>3912</v>
      </c>
      <c r="B3913" t="s">
        <v>3934</v>
      </c>
      <c r="C3913" s="4" t="s">
        <v>21</v>
      </c>
      <c r="D3913" t="s">
        <v>18</v>
      </c>
      <c r="E3913" s="4">
        <v>39</v>
      </c>
      <c r="F3913" s="4">
        <v>4</v>
      </c>
      <c r="G3913" s="4">
        <v>386</v>
      </c>
      <c r="H3913" s="4">
        <v>61</v>
      </c>
      <c r="I3913" s="4">
        <v>152</v>
      </c>
      <c r="J3913" s="6">
        <v>1813.85</v>
      </c>
      <c r="K3913" s="4">
        <v>0.23699999999999999</v>
      </c>
      <c r="L3913" s="4" t="s">
        <v>15</v>
      </c>
      <c r="M3913" s="4">
        <f>Inventory[[#This Row],[Daily_Demand]]*Inventory[[#This Row],[Lead_Time_Days]]</f>
        <v>156</v>
      </c>
      <c r="N3913" s="4">
        <f>MAX(0, Inventory[[#This Row],[Demand_Duration_Lead_time]]+Inventory[[#This Row],[Safety_Stock]]-Inventory[[#This Row],[Current_Inventory]])</f>
        <v>0</v>
      </c>
      <c r="O39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13" s="8">
        <f>Inventory[[#This Row],[Current_Inventory]]*Inventory[[#This Row],[Unit_Cost]]</f>
        <v>700146.1</v>
      </c>
      <c r="Q3913" t="str">
        <f>IF(Inventory[[#This Row],[Stockout_Risk_Score]] &gt;= 0.8, "Critical",
   IF(Inventory[[#This Row],[Stockout_Risk_Score]] &gt;= 0.6, "High",
      IF(Inventory[[#This Row],[Stockout_Risk_Score]] &gt;= 0.3, "Medium", "Low")
   )
)</f>
        <v>Low</v>
      </c>
      <c r="R3913">
        <f>Inventory[[#This Row],[Lead_Time_Days]]*0.8</f>
        <v>3.2</v>
      </c>
      <c r="S3913">
        <f>MAX(0,Inventory[[#This Row],[Daily_Demand]]*Inventory[[#This Row],[Adj_Lead_Time]]+Inventory[[#This Row],[Safety_Stock]]-Inventory[[#This Row],[Current_Inventory]])</f>
        <v>0</v>
      </c>
    </row>
    <row r="3914" spans="1:19" x14ac:dyDescent="0.25">
      <c r="A3914">
        <v>3913</v>
      </c>
      <c r="B3914" t="s">
        <v>3935</v>
      </c>
      <c r="C3914" s="4" t="s">
        <v>17</v>
      </c>
      <c r="D3914" t="s">
        <v>14</v>
      </c>
      <c r="E3914" s="4">
        <v>117</v>
      </c>
      <c r="F3914" s="4">
        <v>14</v>
      </c>
      <c r="G3914" s="4">
        <v>362</v>
      </c>
      <c r="H3914" s="4">
        <v>124</v>
      </c>
      <c r="I3914" s="4">
        <v>231</v>
      </c>
      <c r="J3914" s="6">
        <v>344.72</v>
      </c>
      <c r="K3914" s="4">
        <v>0.84899999999999998</v>
      </c>
      <c r="L3914" s="4" t="s">
        <v>27</v>
      </c>
      <c r="M3914" s="4">
        <f>Inventory[[#This Row],[Daily_Demand]]*Inventory[[#This Row],[Lead_Time_Days]]</f>
        <v>1638</v>
      </c>
      <c r="N3914" s="4">
        <f>MAX(0, Inventory[[#This Row],[Demand_Duration_Lead_time]]+Inventory[[#This Row],[Safety_Stock]]-Inventory[[#This Row],[Current_Inventory]])</f>
        <v>1400</v>
      </c>
      <c r="O39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14" s="8">
        <f>Inventory[[#This Row],[Current_Inventory]]*Inventory[[#This Row],[Unit_Cost]]</f>
        <v>124788.64000000001</v>
      </c>
      <c r="Q3914" t="str">
        <f>IF(Inventory[[#This Row],[Stockout_Risk_Score]] &gt;= 0.8, "Critical",
   IF(Inventory[[#This Row],[Stockout_Risk_Score]] &gt;= 0.6, "High",
      IF(Inventory[[#This Row],[Stockout_Risk_Score]] &gt;= 0.3, "Medium", "Low")
   )
)</f>
        <v>Critical</v>
      </c>
      <c r="R3914">
        <f>Inventory[[#This Row],[Lead_Time_Days]]*0.8</f>
        <v>11.200000000000001</v>
      </c>
      <c r="S3914">
        <f>MAX(0,Inventory[[#This Row],[Daily_Demand]]*Inventory[[#This Row],[Adj_Lead_Time]]+Inventory[[#This Row],[Safety_Stock]]-Inventory[[#This Row],[Current_Inventory]])</f>
        <v>1072.4000000000001</v>
      </c>
    </row>
    <row r="3915" spans="1:19" x14ac:dyDescent="0.25">
      <c r="A3915">
        <v>3914</v>
      </c>
      <c r="B3915" t="s">
        <v>3936</v>
      </c>
      <c r="C3915" s="4" t="s">
        <v>21</v>
      </c>
      <c r="D3915" t="s">
        <v>22</v>
      </c>
      <c r="E3915" s="4">
        <v>56</v>
      </c>
      <c r="F3915" s="4">
        <v>3</v>
      </c>
      <c r="G3915" s="4">
        <v>366</v>
      </c>
      <c r="H3915" s="4">
        <v>28</v>
      </c>
      <c r="I3915" s="4">
        <v>157</v>
      </c>
      <c r="J3915" s="6">
        <v>132.97999999999999</v>
      </c>
      <c r="K3915" s="4">
        <v>0.33500000000000002</v>
      </c>
      <c r="L3915" s="4" t="s">
        <v>15</v>
      </c>
      <c r="M3915" s="4">
        <f>Inventory[[#This Row],[Daily_Demand]]*Inventory[[#This Row],[Lead_Time_Days]]</f>
        <v>168</v>
      </c>
      <c r="N3915" s="4">
        <f>MAX(0, Inventory[[#This Row],[Demand_Duration_Lead_time]]+Inventory[[#This Row],[Safety_Stock]]-Inventory[[#This Row],[Current_Inventory]])</f>
        <v>0</v>
      </c>
      <c r="O39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15" s="8">
        <f>Inventory[[#This Row],[Current_Inventory]]*Inventory[[#This Row],[Unit_Cost]]</f>
        <v>48670.679999999993</v>
      </c>
      <c r="Q3915" t="str">
        <f>IF(Inventory[[#This Row],[Stockout_Risk_Score]] &gt;= 0.8, "Critical",
   IF(Inventory[[#This Row],[Stockout_Risk_Score]] &gt;= 0.6, "High",
      IF(Inventory[[#This Row],[Stockout_Risk_Score]] &gt;= 0.3, "Medium", "Low")
   )
)</f>
        <v>Medium</v>
      </c>
      <c r="R3915">
        <f>Inventory[[#This Row],[Lead_Time_Days]]*0.8</f>
        <v>2.4000000000000004</v>
      </c>
      <c r="S3915">
        <f>MAX(0,Inventory[[#This Row],[Daily_Demand]]*Inventory[[#This Row],[Adj_Lead_Time]]+Inventory[[#This Row],[Safety_Stock]]-Inventory[[#This Row],[Current_Inventory]])</f>
        <v>0</v>
      </c>
    </row>
    <row r="3916" spans="1:19" x14ac:dyDescent="0.25">
      <c r="A3916">
        <v>3915</v>
      </c>
      <c r="B3916" t="s">
        <v>3937</v>
      </c>
      <c r="C3916" s="4" t="s">
        <v>13</v>
      </c>
      <c r="D3916" t="s">
        <v>18</v>
      </c>
      <c r="E3916" s="4">
        <v>147</v>
      </c>
      <c r="F3916" s="4">
        <v>13</v>
      </c>
      <c r="G3916" s="4">
        <v>115</v>
      </c>
      <c r="H3916" s="4">
        <v>44</v>
      </c>
      <c r="I3916" s="4">
        <v>61</v>
      </c>
      <c r="J3916" s="6">
        <v>828.23</v>
      </c>
      <c r="K3916" s="4">
        <v>0.191</v>
      </c>
      <c r="L3916" s="4" t="s">
        <v>27</v>
      </c>
      <c r="M3916" s="4">
        <f>Inventory[[#This Row],[Daily_Demand]]*Inventory[[#This Row],[Lead_Time_Days]]</f>
        <v>1911</v>
      </c>
      <c r="N3916" s="4">
        <f>MAX(0, Inventory[[#This Row],[Demand_Duration_Lead_time]]+Inventory[[#This Row],[Safety_Stock]]-Inventory[[#This Row],[Current_Inventory]])</f>
        <v>1840</v>
      </c>
      <c r="O39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16" s="8">
        <f>Inventory[[#This Row],[Current_Inventory]]*Inventory[[#This Row],[Unit_Cost]]</f>
        <v>95246.45</v>
      </c>
      <c r="Q3916" t="str">
        <f>IF(Inventory[[#This Row],[Stockout_Risk_Score]] &gt;= 0.8, "Critical",
   IF(Inventory[[#This Row],[Stockout_Risk_Score]] &gt;= 0.6, "High",
      IF(Inventory[[#This Row],[Stockout_Risk_Score]] &gt;= 0.3, "Medium", "Low")
   )
)</f>
        <v>Low</v>
      </c>
      <c r="R3916">
        <f>Inventory[[#This Row],[Lead_Time_Days]]*0.8</f>
        <v>10.4</v>
      </c>
      <c r="S3916">
        <f>MAX(0,Inventory[[#This Row],[Daily_Demand]]*Inventory[[#This Row],[Adj_Lead_Time]]+Inventory[[#This Row],[Safety_Stock]]-Inventory[[#This Row],[Current_Inventory]])</f>
        <v>1457.8</v>
      </c>
    </row>
    <row r="3917" spans="1:19" x14ac:dyDescent="0.25">
      <c r="A3917">
        <v>3916</v>
      </c>
      <c r="B3917" t="s">
        <v>3938</v>
      </c>
      <c r="C3917" s="4" t="s">
        <v>26</v>
      </c>
      <c r="D3917" t="s">
        <v>18</v>
      </c>
      <c r="E3917" s="4">
        <v>195</v>
      </c>
      <c r="F3917" s="4">
        <v>8</v>
      </c>
      <c r="G3917" s="4">
        <v>274</v>
      </c>
      <c r="H3917" s="4">
        <v>57</v>
      </c>
      <c r="I3917" s="4">
        <v>392</v>
      </c>
      <c r="J3917" s="6">
        <v>1068.05</v>
      </c>
      <c r="K3917" s="4">
        <v>0.46500000000000002</v>
      </c>
      <c r="L3917" s="4" t="s">
        <v>27</v>
      </c>
      <c r="M3917" s="4">
        <f>Inventory[[#This Row],[Daily_Demand]]*Inventory[[#This Row],[Lead_Time_Days]]</f>
        <v>1560</v>
      </c>
      <c r="N3917" s="4">
        <f>MAX(0, Inventory[[#This Row],[Demand_Duration_Lead_time]]+Inventory[[#This Row],[Safety_Stock]]-Inventory[[#This Row],[Current_Inventory]])</f>
        <v>1343</v>
      </c>
      <c r="O39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17" s="8">
        <f>Inventory[[#This Row],[Current_Inventory]]*Inventory[[#This Row],[Unit_Cost]]</f>
        <v>292645.7</v>
      </c>
      <c r="Q3917" t="str">
        <f>IF(Inventory[[#This Row],[Stockout_Risk_Score]] &gt;= 0.8, "Critical",
   IF(Inventory[[#This Row],[Stockout_Risk_Score]] &gt;= 0.6, "High",
      IF(Inventory[[#This Row],[Stockout_Risk_Score]] &gt;= 0.3, "Medium", "Low")
   )
)</f>
        <v>Medium</v>
      </c>
      <c r="R3917">
        <f>Inventory[[#This Row],[Lead_Time_Days]]*0.8</f>
        <v>6.4</v>
      </c>
      <c r="S3917">
        <f>MAX(0,Inventory[[#This Row],[Daily_Demand]]*Inventory[[#This Row],[Adj_Lead_Time]]+Inventory[[#This Row],[Safety_Stock]]-Inventory[[#This Row],[Current_Inventory]])</f>
        <v>1031</v>
      </c>
    </row>
    <row r="3918" spans="1:19" x14ac:dyDescent="0.25">
      <c r="A3918">
        <v>3917</v>
      </c>
      <c r="B3918" t="s">
        <v>3939</v>
      </c>
      <c r="C3918" s="4" t="s">
        <v>41</v>
      </c>
      <c r="D3918" t="s">
        <v>18</v>
      </c>
      <c r="E3918" s="4">
        <v>57</v>
      </c>
      <c r="F3918" s="4">
        <v>5</v>
      </c>
      <c r="G3918" s="4">
        <v>155</v>
      </c>
      <c r="H3918" s="4">
        <v>242</v>
      </c>
      <c r="I3918" s="4">
        <v>135</v>
      </c>
      <c r="J3918" s="6">
        <v>1055.3599999999999</v>
      </c>
      <c r="K3918" s="4">
        <v>0.876</v>
      </c>
      <c r="L3918" s="4" t="s">
        <v>15</v>
      </c>
      <c r="M3918" s="4">
        <f>Inventory[[#This Row],[Daily_Demand]]*Inventory[[#This Row],[Lead_Time_Days]]</f>
        <v>285</v>
      </c>
      <c r="N3918" s="4">
        <f>MAX(0, Inventory[[#This Row],[Demand_Duration_Lead_time]]+Inventory[[#This Row],[Safety_Stock]]-Inventory[[#This Row],[Current_Inventory]])</f>
        <v>372</v>
      </c>
      <c r="O39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18" s="8">
        <f>Inventory[[#This Row],[Current_Inventory]]*Inventory[[#This Row],[Unit_Cost]]</f>
        <v>163580.79999999999</v>
      </c>
      <c r="Q3918" t="str">
        <f>IF(Inventory[[#This Row],[Stockout_Risk_Score]] &gt;= 0.8, "Critical",
   IF(Inventory[[#This Row],[Stockout_Risk_Score]] &gt;= 0.6, "High",
      IF(Inventory[[#This Row],[Stockout_Risk_Score]] &gt;= 0.3, "Medium", "Low")
   )
)</f>
        <v>Critical</v>
      </c>
      <c r="R3918">
        <f>Inventory[[#This Row],[Lead_Time_Days]]*0.8</f>
        <v>4</v>
      </c>
      <c r="S3918">
        <f>MAX(0,Inventory[[#This Row],[Daily_Demand]]*Inventory[[#This Row],[Adj_Lead_Time]]+Inventory[[#This Row],[Safety_Stock]]-Inventory[[#This Row],[Current_Inventory]])</f>
        <v>315</v>
      </c>
    </row>
    <row r="3919" spans="1:19" x14ac:dyDescent="0.25">
      <c r="A3919">
        <v>3918</v>
      </c>
      <c r="B3919" t="s">
        <v>3940</v>
      </c>
      <c r="C3919" s="4" t="s">
        <v>17</v>
      </c>
      <c r="D3919" t="s">
        <v>22</v>
      </c>
      <c r="E3919" s="4">
        <v>95</v>
      </c>
      <c r="F3919" s="4">
        <v>2</v>
      </c>
      <c r="G3919" s="4">
        <v>267</v>
      </c>
      <c r="H3919" s="4">
        <v>228</v>
      </c>
      <c r="I3919" s="4">
        <v>337</v>
      </c>
      <c r="J3919" s="6">
        <v>311.51</v>
      </c>
      <c r="K3919" s="4">
        <v>6.9000000000000006E-2</v>
      </c>
      <c r="L3919" s="4" t="s">
        <v>19</v>
      </c>
      <c r="M3919" s="4">
        <f>Inventory[[#This Row],[Daily_Demand]]*Inventory[[#This Row],[Lead_Time_Days]]</f>
        <v>190</v>
      </c>
      <c r="N3919" s="4">
        <f>MAX(0, Inventory[[#This Row],[Demand_Duration_Lead_time]]+Inventory[[#This Row],[Safety_Stock]]-Inventory[[#This Row],[Current_Inventory]])</f>
        <v>151</v>
      </c>
      <c r="O39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19" s="8">
        <f>Inventory[[#This Row],[Current_Inventory]]*Inventory[[#This Row],[Unit_Cost]]</f>
        <v>83173.17</v>
      </c>
      <c r="Q3919" t="str">
        <f>IF(Inventory[[#This Row],[Stockout_Risk_Score]] &gt;= 0.8, "Critical",
   IF(Inventory[[#This Row],[Stockout_Risk_Score]] &gt;= 0.6, "High",
      IF(Inventory[[#This Row],[Stockout_Risk_Score]] &gt;= 0.3, "Medium", "Low")
   )
)</f>
        <v>Low</v>
      </c>
      <c r="R3919">
        <f>Inventory[[#This Row],[Lead_Time_Days]]*0.8</f>
        <v>1.6</v>
      </c>
      <c r="S3919">
        <f>MAX(0,Inventory[[#This Row],[Daily_Demand]]*Inventory[[#This Row],[Adj_Lead_Time]]+Inventory[[#This Row],[Safety_Stock]]-Inventory[[#This Row],[Current_Inventory]])</f>
        <v>113</v>
      </c>
    </row>
    <row r="3920" spans="1:19" x14ac:dyDescent="0.25">
      <c r="A3920">
        <v>3919</v>
      </c>
      <c r="B3920" t="s">
        <v>3941</v>
      </c>
      <c r="C3920" s="4" t="s">
        <v>13</v>
      </c>
      <c r="D3920" t="s">
        <v>22</v>
      </c>
      <c r="E3920" s="4">
        <v>85</v>
      </c>
      <c r="F3920" s="4">
        <v>7</v>
      </c>
      <c r="G3920" s="4">
        <v>518</v>
      </c>
      <c r="H3920" s="4">
        <v>119</v>
      </c>
      <c r="I3920" s="4">
        <v>376</v>
      </c>
      <c r="J3920" s="6">
        <v>293.39</v>
      </c>
      <c r="K3920" s="4">
        <v>0.32800000000000001</v>
      </c>
      <c r="L3920" s="4" t="s">
        <v>27</v>
      </c>
      <c r="M3920" s="4">
        <f>Inventory[[#This Row],[Daily_Demand]]*Inventory[[#This Row],[Lead_Time_Days]]</f>
        <v>595</v>
      </c>
      <c r="N3920" s="4">
        <f>MAX(0, Inventory[[#This Row],[Demand_Duration_Lead_time]]+Inventory[[#This Row],[Safety_Stock]]-Inventory[[#This Row],[Current_Inventory]])</f>
        <v>196</v>
      </c>
      <c r="O39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20" s="8">
        <f>Inventory[[#This Row],[Current_Inventory]]*Inventory[[#This Row],[Unit_Cost]]</f>
        <v>151976.01999999999</v>
      </c>
      <c r="Q3920" t="str">
        <f>IF(Inventory[[#This Row],[Stockout_Risk_Score]] &gt;= 0.8, "Critical",
   IF(Inventory[[#This Row],[Stockout_Risk_Score]] &gt;= 0.6, "High",
      IF(Inventory[[#This Row],[Stockout_Risk_Score]] &gt;= 0.3, "Medium", "Low")
   )
)</f>
        <v>Medium</v>
      </c>
      <c r="R3920">
        <f>Inventory[[#This Row],[Lead_Time_Days]]*0.8</f>
        <v>5.6000000000000005</v>
      </c>
      <c r="S3920">
        <f>MAX(0,Inventory[[#This Row],[Daily_Demand]]*Inventory[[#This Row],[Adj_Lead_Time]]+Inventory[[#This Row],[Safety_Stock]]-Inventory[[#This Row],[Current_Inventory]])</f>
        <v>77</v>
      </c>
    </row>
    <row r="3921" spans="1:19" x14ac:dyDescent="0.25">
      <c r="A3921">
        <v>3920</v>
      </c>
      <c r="B3921" t="s">
        <v>3942</v>
      </c>
      <c r="C3921" s="4" t="s">
        <v>41</v>
      </c>
      <c r="D3921" t="s">
        <v>14</v>
      </c>
      <c r="E3921" s="4">
        <v>108</v>
      </c>
      <c r="F3921" s="4">
        <v>12</v>
      </c>
      <c r="G3921" s="4">
        <v>505</v>
      </c>
      <c r="H3921" s="4">
        <v>263</v>
      </c>
      <c r="I3921" s="4">
        <v>263</v>
      </c>
      <c r="J3921" s="6">
        <v>141.38</v>
      </c>
      <c r="K3921" s="4">
        <v>0.65300000000000002</v>
      </c>
      <c r="L3921" s="4" t="s">
        <v>19</v>
      </c>
      <c r="M3921" s="4">
        <f>Inventory[[#This Row],[Daily_Demand]]*Inventory[[#This Row],[Lead_Time_Days]]</f>
        <v>1296</v>
      </c>
      <c r="N3921" s="4">
        <f>MAX(0, Inventory[[#This Row],[Demand_Duration_Lead_time]]+Inventory[[#This Row],[Safety_Stock]]-Inventory[[#This Row],[Current_Inventory]])</f>
        <v>1054</v>
      </c>
      <c r="O39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21" s="8">
        <f>Inventory[[#This Row],[Current_Inventory]]*Inventory[[#This Row],[Unit_Cost]]</f>
        <v>71396.899999999994</v>
      </c>
      <c r="Q3921" t="str">
        <f>IF(Inventory[[#This Row],[Stockout_Risk_Score]] &gt;= 0.8, "Critical",
   IF(Inventory[[#This Row],[Stockout_Risk_Score]] &gt;= 0.6, "High",
      IF(Inventory[[#This Row],[Stockout_Risk_Score]] &gt;= 0.3, "Medium", "Low")
   )
)</f>
        <v>High</v>
      </c>
      <c r="R3921">
        <f>Inventory[[#This Row],[Lead_Time_Days]]*0.8</f>
        <v>9.6000000000000014</v>
      </c>
      <c r="S3921">
        <f>MAX(0,Inventory[[#This Row],[Daily_Demand]]*Inventory[[#This Row],[Adj_Lead_Time]]+Inventory[[#This Row],[Safety_Stock]]-Inventory[[#This Row],[Current_Inventory]])</f>
        <v>794.80000000000018</v>
      </c>
    </row>
    <row r="3922" spans="1:19" x14ac:dyDescent="0.25">
      <c r="A3922">
        <v>3921</v>
      </c>
      <c r="B3922" t="s">
        <v>3943</v>
      </c>
      <c r="C3922" s="4" t="s">
        <v>41</v>
      </c>
      <c r="D3922" t="s">
        <v>18</v>
      </c>
      <c r="E3922" s="4">
        <v>70</v>
      </c>
      <c r="F3922" s="4">
        <v>7</v>
      </c>
      <c r="G3922" s="4">
        <v>421</v>
      </c>
      <c r="H3922" s="4">
        <v>197</v>
      </c>
      <c r="I3922" s="4">
        <v>93</v>
      </c>
      <c r="J3922" s="6">
        <v>1709.18</v>
      </c>
      <c r="K3922" s="4">
        <v>0.35799999999999998</v>
      </c>
      <c r="L3922" s="4" t="s">
        <v>27</v>
      </c>
      <c r="M3922" s="4">
        <f>Inventory[[#This Row],[Daily_Demand]]*Inventory[[#This Row],[Lead_Time_Days]]</f>
        <v>490</v>
      </c>
      <c r="N3922" s="4">
        <f>MAX(0, Inventory[[#This Row],[Demand_Duration_Lead_time]]+Inventory[[#This Row],[Safety_Stock]]-Inventory[[#This Row],[Current_Inventory]])</f>
        <v>266</v>
      </c>
      <c r="O39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22" s="8">
        <f>Inventory[[#This Row],[Current_Inventory]]*Inventory[[#This Row],[Unit_Cost]]</f>
        <v>719564.78</v>
      </c>
      <c r="Q3922" t="str">
        <f>IF(Inventory[[#This Row],[Stockout_Risk_Score]] &gt;= 0.8, "Critical",
   IF(Inventory[[#This Row],[Stockout_Risk_Score]] &gt;= 0.6, "High",
      IF(Inventory[[#This Row],[Stockout_Risk_Score]] &gt;= 0.3, "Medium", "Low")
   )
)</f>
        <v>Medium</v>
      </c>
      <c r="R3922">
        <f>Inventory[[#This Row],[Lead_Time_Days]]*0.8</f>
        <v>5.6000000000000005</v>
      </c>
      <c r="S3922">
        <f>MAX(0,Inventory[[#This Row],[Daily_Demand]]*Inventory[[#This Row],[Adj_Lead_Time]]+Inventory[[#This Row],[Safety_Stock]]-Inventory[[#This Row],[Current_Inventory]])</f>
        <v>168</v>
      </c>
    </row>
    <row r="3923" spans="1:19" x14ac:dyDescent="0.25">
      <c r="A3923">
        <v>3922</v>
      </c>
      <c r="B3923" t="s">
        <v>3944</v>
      </c>
      <c r="C3923" s="4" t="s">
        <v>17</v>
      </c>
      <c r="D3923" t="s">
        <v>22</v>
      </c>
      <c r="E3923" s="4">
        <v>117</v>
      </c>
      <c r="F3923" s="4">
        <v>7</v>
      </c>
      <c r="G3923" s="4">
        <v>623</v>
      </c>
      <c r="H3923" s="4">
        <v>40</v>
      </c>
      <c r="I3923" s="4">
        <v>371</v>
      </c>
      <c r="J3923" s="6">
        <v>1898.1</v>
      </c>
      <c r="K3923" s="4">
        <v>7.0999999999999994E-2</v>
      </c>
      <c r="L3923" s="4" t="s">
        <v>15</v>
      </c>
      <c r="M3923" s="4">
        <f>Inventory[[#This Row],[Daily_Demand]]*Inventory[[#This Row],[Lead_Time_Days]]</f>
        <v>819</v>
      </c>
      <c r="N3923" s="4">
        <f>MAX(0, Inventory[[#This Row],[Demand_Duration_Lead_time]]+Inventory[[#This Row],[Safety_Stock]]-Inventory[[#This Row],[Current_Inventory]])</f>
        <v>236</v>
      </c>
      <c r="O39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23" s="8">
        <f>Inventory[[#This Row],[Current_Inventory]]*Inventory[[#This Row],[Unit_Cost]]</f>
        <v>1182516.3</v>
      </c>
      <c r="Q3923" t="str">
        <f>IF(Inventory[[#This Row],[Stockout_Risk_Score]] &gt;= 0.8, "Critical",
   IF(Inventory[[#This Row],[Stockout_Risk_Score]] &gt;= 0.6, "High",
      IF(Inventory[[#This Row],[Stockout_Risk_Score]] &gt;= 0.3, "Medium", "Low")
   )
)</f>
        <v>Low</v>
      </c>
      <c r="R3923">
        <f>Inventory[[#This Row],[Lead_Time_Days]]*0.8</f>
        <v>5.6000000000000005</v>
      </c>
      <c r="S3923">
        <f>MAX(0,Inventory[[#This Row],[Daily_Demand]]*Inventory[[#This Row],[Adj_Lead_Time]]+Inventory[[#This Row],[Safety_Stock]]-Inventory[[#This Row],[Current_Inventory]])</f>
        <v>72.200000000000045</v>
      </c>
    </row>
    <row r="3924" spans="1:19" x14ac:dyDescent="0.25">
      <c r="A3924">
        <v>3923</v>
      </c>
      <c r="B3924" t="s">
        <v>3945</v>
      </c>
      <c r="C3924" s="4" t="s">
        <v>13</v>
      </c>
      <c r="D3924" t="s">
        <v>14</v>
      </c>
      <c r="E3924" s="4">
        <v>35</v>
      </c>
      <c r="F3924" s="4">
        <v>3</v>
      </c>
      <c r="G3924" s="4">
        <v>431</v>
      </c>
      <c r="H3924" s="4">
        <v>268</v>
      </c>
      <c r="I3924" s="4">
        <v>127</v>
      </c>
      <c r="J3924" s="6">
        <v>275.58999999999997</v>
      </c>
      <c r="K3924" s="4">
        <v>0.33200000000000002</v>
      </c>
      <c r="L3924" s="4" t="s">
        <v>19</v>
      </c>
      <c r="M3924" s="4">
        <f>Inventory[[#This Row],[Daily_Demand]]*Inventory[[#This Row],[Lead_Time_Days]]</f>
        <v>105</v>
      </c>
      <c r="N3924" s="4">
        <f>MAX(0, Inventory[[#This Row],[Demand_Duration_Lead_time]]+Inventory[[#This Row],[Safety_Stock]]-Inventory[[#This Row],[Current_Inventory]])</f>
        <v>0</v>
      </c>
      <c r="O39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24" s="8">
        <f>Inventory[[#This Row],[Current_Inventory]]*Inventory[[#This Row],[Unit_Cost]]</f>
        <v>118779.29</v>
      </c>
      <c r="Q3924" t="str">
        <f>IF(Inventory[[#This Row],[Stockout_Risk_Score]] &gt;= 0.8, "Critical",
   IF(Inventory[[#This Row],[Stockout_Risk_Score]] &gt;= 0.6, "High",
      IF(Inventory[[#This Row],[Stockout_Risk_Score]] &gt;= 0.3, "Medium", "Low")
   )
)</f>
        <v>Medium</v>
      </c>
      <c r="R3924">
        <f>Inventory[[#This Row],[Lead_Time_Days]]*0.8</f>
        <v>2.4000000000000004</v>
      </c>
      <c r="S3924">
        <f>MAX(0,Inventory[[#This Row],[Daily_Demand]]*Inventory[[#This Row],[Adj_Lead_Time]]+Inventory[[#This Row],[Safety_Stock]]-Inventory[[#This Row],[Current_Inventory]])</f>
        <v>0</v>
      </c>
    </row>
    <row r="3925" spans="1:19" x14ac:dyDescent="0.25">
      <c r="A3925">
        <v>3924</v>
      </c>
      <c r="B3925" t="s">
        <v>3946</v>
      </c>
      <c r="C3925" s="4" t="s">
        <v>41</v>
      </c>
      <c r="D3925" t="s">
        <v>18</v>
      </c>
      <c r="E3925" s="4">
        <v>65</v>
      </c>
      <c r="F3925" s="4">
        <v>2</v>
      </c>
      <c r="G3925" s="4">
        <v>467</v>
      </c>
      <c r="H3925" s="4">
        <v>172</v>
      </c>
      <c r="I3925" s="4">
        <v>104</v>
      </c>
      <c r="J3925" s="6">
        <v>465.59</v>
      </c>
      <c r="K3925" s="4">
        <v>0.82099999999999995</v>
      </c>
      <c r="L3925" s="4" t="s">
        <v>27</v>
      </c>
      <c r="M3925" s="4">
        <f>Inventory[[#This Row],[Daily_Demand]]*Inventory[[#This Row],[Lead_Time_Days]]</f>
        <v>130</v>
      </c>
      <c r="N3925" s="4">
        <f>MAX(0, Inventory[[#This Row],[Demand_Duration_Lead_time]]+Inventory[[#This Row],[Safety_Stock]]-Inventory[[#This Row],[Current_Inventory]])</f>
        <v>0</v>
      </c>
      <c r="O39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25" s="8">
        <f>Inventory[[#This Row],[Current_Inventory]]*Inventory[[#This Row],[Unit_Cost]]</f>
        <v>217430.53</v>
      </c>
      <c r="Q3925" t="str">
        <f>IF(Inventory[[#This Row],[Stockout_Risk_Score]] &gt;= 0.8, "Critical",
   IF(Inventory[[#This Row],[Stockout_Risk_Score]] &gt;= 0.6, "High",
      IF(Inventory[[#This Row],[Stockout_Risk_Score]] &gt;= 0.3, "Medium", "Low")
   )
)</f>
        <v>Critical</v>
      </c>
      <c r="R3925">
        <f>Inventory[[#This Row],[Lead_Time_Days]]*0.8</f>
        <v>1.6</v>
      </c>
      <c r="S3925">
        <f>MAX(0,Inventory[[#This Row],[Daily_Demand]]*Inventory[[#This Row],[Adj_Lead_Time]]+Inventory[[#This Row],[Safety_Stock]]-Inventory[[#This Row],[Current_Inventory]])</f>
        <v>0</v>
      </c>
    </row>
    <row r="3926" spans="1:19" x14ac:dyDescent="0.25">
      <c r="A3926">
        <v>3925</v>
      </c>
      <c r="B3926" t="s">
        <v>3947</v>
      </c>
      <c r="C3926" s="4" t="s">
        <v>41</v>
      </c>
      <c r="D3926" t="s">
        <v>22</v>
      </c>
      <c r="E3926" s="4">
        <v>196</v>
      </c>
      <c r="F3926" s="4">
        <v>4</v>
      </c>
      <c r="G3926" s="4">
        <v>266</v>
      </c>
      <c r="H3926" s="4">
        <v>80</v>
      </c>
      <c r="I3926" s="4">
        <v>321</v>
      </c>
      <c r="J3926" s="6">
        <v>225.23</v>
      </c>
      <c r="K3926" s="4">
        <v>0.96799999999999997</v>
      </c>
      <c r="L3926" s="4" t="s">
        <v>15</v>
      </c>
      <c r="M3926" s="4">
        <f>Inventory[[#This Row],[Daily_Demand]]*Inventory[[#This Row],[Lead_Time_Days]]</f>
        <v>784</v>
      </c>
      <c r="N3926" s="4">
        <f>MAX(0, Inventory[[#This Row],[Demand_Duration_Lead_time]]+Inventory[[#This Row],[Safety_Stock]]-Inventory[[#This Row],[Current_Inventory]])</f>
        <v>598</v>
      </c>
      <c r="O39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26" s="8">
        <f>Inventory[[#This Row],[Current_Inventory]]*Inventory[[#This Row],[Unit_Cost]]</f>
        <v>59911.18</v>
      </c>
      <c r="Q3926" t="str">
        <f>IF(Inventory[[#This Row],[Stockout_Risk_Score]] &gt;= 0.8, "Critical",
   IF(Inventory[[#This Row],[Stockout_Risk_Score]] &gt;= 0.6, "High",
      IF(Inventory[[#This Row],[Stockout_Risk_Score]] &gt;= 0.3, "Medium", "Low")
   )
)</f>
        <v>Critical</v>
      </c>
      <c r="R3926">
        <f>Inventory[[#This Row],[Lead_Time_Days]]*0.8</f>
        <v>3.2</v>
      </c>
      <c r="S3926">
        <f>MAX(0,Inventory[[#This Row],[Daily_Demand]]*Inventory[[#This Row],[Adj_Lead_Time]]+Inventory[[#This Row],[Safety_Stock]]-Inventory[[#This Row],[Current_Inventory]])</f>
        <v>441.20000000000005</v>
      </c>
    </row>
    <row r="3927" spans="1:19" x14ac:dyDescent="0.25">
      <c r="A3927">
        <v>3926</v>
      </c>
      <c r="B3927" t="s">
        <v>3948</v>
      </c>
      <c r="C3927" s="4" t="s">
        <v>13</v>
      </c>
      <c r="D3927" t="s">
        <v>22</v>
      </c>
      <c r="E3927" s="4">
        <v>105</v>
      </c>
      <c r="F3927" s="4">
        <v>13</v>
      </c>
      <c r="G3927" s="4">
        <v>789</v>
      </c>
      <c r="H3927" s="4">
        <v>65</v>
      </c>
      <c r="I3927" s="4">
        <v>393</v>
      </c>
      <c r="J3927" s="6">
        <v>1761.13</v>
      </c>
      <c r="K3927" s="4">
        <v>0.04</v>
      </c>
      <c r="L3927" s="4" t="s">
        <v>19</v>
      </c>
      <c r="M3927" s="4">
        <f>Inventory[[#This Row],[Daily_Demand]]*Inventory[[#This Row],[Lead_Time_Days]]</f>
        <v>1365</v>
      </c>
      <c r="N3927" s="4">
        <f>MAX(0, Inventory[[#This Row],[Demand_Duration_Lead_time]]+Inventory[[#This Row],[Safety_Stock]]-Inventory[[#This Row],[Current_Inventory]])</f>
        <v>641</v>
      </c>
      <c r="O39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27" s="8">
        <f>Inventory[[#This Row],[Current_Inventory]]*Inventory[[#This Row],[Unit_Cost]]</f>
        <v>1389531.57</v>
      </c>
      <c r="Q3927" t="str">
        <f>IF(Inventory[[#This Row],[Stockout_Risk_Score]] &gt;= 0.8, "Critical",
   IF(Inventory[[#This Row],[Stockout_Risk_Score]] &gt;= 0.6, "High",
      IF(Inventory[[#This Row],[Stockout_Risk_Score]] &gt;= 0.3, "Medium", "Low")
   )
)</f>
        <v>Low</v>
      </c>
      <c r="R3927">
        <f>Inventory[[#This Row],[Lead_Time_Days]]*0.8</f>
        <v>10.4</v>
      </c>
      <c r="S3927">
        <f>MAX(0,Inventory[[#This Row],[Daily_Demand]]*Inventory[[#This Row],[Adj_Lead_Time]]+Inventory[[#This Row],[Safety_Stock]]-Inventory[[#This Row],[Current_Inventory]])</f>
        <v>368</v>
      </c>
    </row>
    <row r="3928" spans="1:19" x14ac:dyDescent="0.25">
      <c r="A3928">
        <v>3927</v>
      </c>
      <c r="B3928" t="s">
        <v>3949</v>
      </c>
      <c r="C3928" s="4" t="s">
        <v>21</v>
      </c>
      <c r="D3928" t="s">
        <v>14</v>
      </c>
      <c r="E3928" s="4">
        <v>109</v>
      </c>
      <c r="F3928" s="4">
        <v>3</v>
      </c>
      <c r="G3928" s="4">
        <v>718</v>
      </c>
      <c r="H3928" s="4">
        <v>108</v>
      </c>
      <c r="I3928" s="4">
        <v>120</v>
      </c>
      <c r="J3928" s="6">
        <v>1919.48</v>
      </c>
      <c r="K3928" s="4">
        <v>0.56899999999999995</v>
      </c>
      <c r="L3928" s="4" t="s">
        <v>15</v>
      </c>
      <c r="M3928" s="4">
        <f>Inventory[[#This Row],[Daily_Demand]]*Inventory[[#This Row],[Lead_Time_Days]]</f>
        <v>327</v>
      </c>
      <c r="N3928" s="4">
        <f>MAX(0, Inventory[[#This Row],[Demand_Duration_Lead_time]]+Inventory[[#This Row],[Safety_Stock]]-Inventory[[#This Row],[Current_Inventory]])</f>
        <v>0</v>
      </c>
      <c r="O39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28" s="8">
        <f>Inventory[[#This Row],[Current_Inventory]]*Inventory[[#This Row],[Unit_Cost]]</f>
        <v>1378186.64</v>
      </c>
      <c r="Q3928" t="str">
        <f>IF(Inventory[[#This Row],[Stockout_Risk_Score]] &gt;= 0.8, "Critical",
   IF(Inventory[[#This Row],[Stockout_Risk_Score]] &gt;= 0.6, "High",
      IF(Inventory[[#This Row],[Stockout_Risk_Score]] &gt;= 0.3, "Medium", "Low")
   )
)</f>
        <v>Medium</v>
      </c>
      <c r="R3928">
        <f>Inventory[[#This Row],[Lead_Time_Days]]*0.8</f>
        <v>2.4000000000000004</v>
      </c>
      <c r="S3928">
        <f>MAX(0,Inventory[[#This Row],[Daily_Demand]]*Inventory[[#This Row],[Adj_Lead_Time]]+Inventory[[#This Row],[Safety_Stock]]-Inventory[[#This Row],[Current_Inventory]])</f>
        <v>0</v>
      </c>
    </row>
    <row r="3929" spans="1:19" x14ac:dyDescent="0.25">
      <c r="A3929">
        <v>3928</v>
      </c>
      <c r="B3929" t="s">
        <v>3950</v>
      </c>
      <c r="C3929" s="4" t="s">
        <v>41</v>
      </c>
      <c r="D3929" t="s">
        <v>18</v>
      </c>
      <c r="E3929" s="4">
        <v>102</v>
      </c>
      <c r="F3929" s="4">
        <v>7</v>
      </c>
      <c r="G3929" s="4">
        <v>440</v>
      </c>
      <c r="H3929" s="4">
        <v>30</v>
      </c>
      <c r="I3929" s="4">
        <v>117</v>
      </c>
      <c r="J3929" s="6">
        <v>560.5</v>
      </c>
      <c r="K3929" s="4">
        <v>0.105</v>
      </c>
      <c r="L3929" s="4" t="s">
        <v>15</v>
      </c>
      <c r="M3929" s="4">
        <f>Inventory[[#This Row],[Daily_Demand]]*Inventory[[#This Row],[Lead_Time_Days]]</f>
        <v>714</v>
      </c>
      <c r="N3929" s="4">
        <f>MAX(0, Inventory[[#This Row],[Demand_Duration_Lead_time]]+Inventory[[#This Row],[Safety_Stock]]-Inventory[[#This Row],[Current_Inventory]])</f>
        <v>304</v>
      </c>
      <c r="O39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29" s="8">
        <f>Inventory[[#This Row],[Current_Inventory]]*Inventory[[#This Row],[Unit_Cost]]</f>
        <v>246620</v>
      </c>
      <c r="Q3929" t="str">
        <f>IF(Inventory[[#This Row],[Stockout_Risk_Score]] &gt;= 0.8, "Critical",
   IF(Inventory[[#This Row],[Stockout_Risk_Score]] &gt;= 0.6, "High",
      IF(Inventory[[#This Row],[Stockout_Risk_Score]] &gt;= 0.3, "Medium", "Low")
   )
)</f>
        <v>Low</v>
      </c>
      <c r="R3929">
        <f>Inventory[[#This Row],[Lead_Time_Days]]*0.8</f>
        <v>5.6000000000000005</v>
      </c>
      <c r="S3929">
        <f>MAX(0,Inventory[[#This Row],[Daily_Demand]]*Inventory[[#This Row],[Adj_Lead_Time]]+Inventory[[#This Row],[Safety_Stock]]-Inventory[[#This Row],[Current_Inventory]])</f>
        <v>161.20000000000005</v>
      </c>
    </row>
    <row r="3930" spans="1:19" x14ac:dyDescent="0.25">
      <c r="A3930">
        <v>3929</v>
      </c>
      <c r="B3930" t="s">
        <v>3951</v>
      </c>
      <c r="C3930" s="4" t="s">
        <v>26</v>
      </c>
      <c r="D3930" t="s">
        <v>18</v>
      </c>
      <c r="E3930" s="4">
        <v>38</v>
      </c>
      <c r="F3930" s="4">
        <v>14</v>
      </c>
      <c r="G3930" s="4">
        <v>143</v>
      </c>
      <c r="H3930" s="4">
        <v>117</v>
      </c>
      <c r="I3930" s="4">
        <v>229</v>
      </c>
      <c r="J3930" s="6">
        <v>641.99</v>
      </c>
      <c r="K3930" s="4">
        <v>0.68</v>
      </c>
      <c r="L3930" s="4" t="s">
        <v>19</v>
      </c>
      <c r="M3930" s="4">
        <f>Inventory[[#This Row],[Daily_Demand]]*Inventory[[#This Row],[Lead_Time_Days]]</f>
        <v>532</v>
      </c>
      <c r="N3930" s="4">
        <f>MAX(0, Inventory[[#This Row],[Demand_Duration_Lead_time]]+Inventory[[#This Row],[Safety_Stock]]-Inventory[[#This Row],[Current_Inventory]])</f>
        <v>506</v>
      </c>
      <c r="O39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30" s="8">
        <f>Inventory[[#This Row],[Current_Inventory]]*Inventory[[#This Row],[Unit_Cost]]</f>
        <v>91804.57</v>
      </c>
      <c r="Q3930" t="str">
        <f>IF(Inventory[[#This Row],[Stockout_Risk_Score]] &gt;= 0.8, "Critical",
   IF(Inventory[[#This Row],[Stockout_Risk_Score]] &gt;= 0.6, "High",
      IF(Inventory[[#This Row],[Stockout_Risk_Score]] &gt;= 0.3, "Medium", "Low")
   )
)</f>
        <v>High</v>
      </c>
      <c r="R3930">
        <f>Inventory[[#This Row],[Lead_Time_Days]]*0.8</f>
        <v>11.200000000000001</v>
      </c>
      <c r="S3930">
        <f>MAX(0,Inventory[[#This Row],[Daily_Demand]]*Inventory[[#This Row],[Adj_Lead_Time]]+Inventory[[#This Row],[Safety_Stock]]-Inventory[[#This Row],[Current_Inventory]])</f>
        <v>399.6</v>
      </c>
    </row>
    <row r="3931" spans="1:19" x14ac:dyDescent="0.25">
      <c r="A3931">
        <v>3930</v>
      </c>
      <c r="B3931" t="s">
        <v>3952</v>
      </c>
      <c r="C3931" s="4" t="s">
        <v>13</v>
      </c>
      <c r="D3931" t="s">
        <v>22</v>
      </c>
      <c r="E3931" s="4">
        <v>187</v>
      </c>
      <c r="F3931" s="4">
        <v>13</v>
      </c>
      <c r="G3931" s="4">
        <v>279</v>
      </c>
      <c r="H3931" s="4">
        <v>62</v>
      </c>
      <c r="I3931" s="4">
        <v>223</v>
      </c>
      <c r="J3931" s="6">
        <v>757.21</v>
      </c>
      <c r="K3931" s="4">
        <v>8.0000000000000002E-3</v>
      </c>
      <c r="L3931" s="4" t="s">
        <v>27</v>
      </c>
      <c r="M3931" s="4">
        <f>Inventory[[#This Row],[Daily_Demand]]*Inventory[[#This Row],[Lead_Time_Days]]</f>
        <v>2431</v>
      </c>
      <c r="N3931" s="4">
        <f>MAX(0, Inventory[[#This Row],[Demand_Duration_Lead_time]]+Inventory[[#This Row],[Safety_Stock]]-Inventory[[#This Row],[Current_Inventory]])</f>
        <v>2214</v>
      </c>
      <c r="O39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31" s="8">
        <f>Inventory[[#This Row],[Current_Inventory]]*Inventory[[#This Row],[Unit_Cost]]</f>
        <v>211261.59</v>
      </c>
      <c r="Q3931" t="str">
        <f>IF(Inventory[[#This Row],[Stockout_Risk_Score]] &gt;= 0.8, "Critical",
   IF(Inventory[[#This Row],[Stockout_Risk_Score]] &gt;= 0.6, "High",
      IF(Inventory[[#This Row],[Stockout_Risk_Score]] &gt;= 0.3, "Medium", "Low")
   )
)</f>
        <v>Low</v>
      </c>
      <c r="R3931">
        <f>Inventory[[#This Row],[Lead_Time_Days]]*0.8</f>
        <v>10.4</v>
      </c>
      <c r="S3931">
        <f>MAX(0,Inventory[[#This Row],[Daily_Demand]]*Inventory[[#This Row],[Adj_Lead_Time]]+Inventory[[#This Row],[Safety_Stock]]-Inventory[[#This Row],[Current_Inventory]])</f>
        <v>1727.8</v>
      </c>
    </row>
    <row r="3932" spans="1:19" x14ac:dyDescent="0.25">
      <c r="A3932">
        <v>3931</v>
      </c>
      <c r="B3932" t="s">
        <v>3953</v>
      </c>
      <c r="C3932" s="4" t="s">
        <v>41</v>
      </c>
      <c r="D3932" t="s">
        <v>18</v>
      </c>
      <c r="E3932" s="4">
        <v>63</v>
      </c>
      <c r="F3932" s="4">
        <v>7</v>
      </c>
      <c r="G3932" s="4">
        <v>188</v>
      </c>
      <c r="H3932" s="4">
        <v>15</v>
      </c>
      <c r="I3932" s="4">
        <v>218</v>
      </c>
      <c r="J3932" s="6">
        <v>1029.8</v>
      </c>
      <c r="K3932" s="4">
        <v>1.4999999999999999E-2</v>
      </c>
      <c r="L3932" s="4" t="s">
        <v>27</v>
      </c>
      <c r="M3932" s="4">
        <f>Inventory[[#This Row],[Daily_Demand]]*Inventory[[#This Row],[Lead_Time_Days]]</f>
        <v>441</v>
      </c>
      <c r="N3932" s="4">
        <f>MAX(0, Inventory[[#This Row],[Demand_Duration_Lead_time]]+Inventory[[#This Row],[Safety_Stock]]-Inventory[[#This Row],[Current_Inventory]])</f>
        <v>268</v>
      </c>
      <c r="O39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32" s="8">
        <f>Inventory[[#This Row],[Current_Inventory]]*Inventory[[#This Row],[Unit_Cost]]</f>
        <v>193602.4</v>
      </c>
      <c r="Q3932" t="str">
        <f>IF(Inventory[[#This Row],[Stockout_Risk_Score]] &gt;= 0.8, "Critical",
   IF(Inventory[[#This Row],[Stockout_Risk_Score]] &gt;= 0.6, "High",
      IF(Inventory[[#This Row],[Stockout_Risk_Score]] &gt;= 0.3, "Medium", "Low")
   )
)</f>
        <v>Low</v>
      </c>
      <c r="R3932">
        <f>Inventory[[#This Row],[Lead_Time_Days]]*0.8</f>
        <v>5.6000000000000005</v>
      </c>
      <c r="S3932">
        <f>MAX(0,Inventory[[#This Row],[Daily_Demand]]*Inventory[[#This Row],[Adj_Lead_Time]]+Inventory[[#This Row],[Safety_Stock]]-Inventory[[#This Row],[Current_Inventory]])</f>
        <v>179.8</v>
      </c>
    </row>
    <row r="3933" spans="1:19" x14ac:dyDescent="0.25">
      <c r="A3933">
        <v>3932</v>
      </c>
      <c r="B3933" t="s">
        <v>3954</v>
      </c>
      <c r="C3933" s="4" t="s">
        <v>17</v>
      </c>
      <c r="D3933" t="s">
        <v>14</v>
      </c>
      <c r="E3933" s="4">
        <v>7</v>
      </c>
      <c r="F3933" s="4">
        <v>14</v>
      </c>
      <c r="G3933" s="4">
        <v>130</v>
      </c>
      <c r="H3933" s="4">
        <v>240</v>
      </c>
      <c r="I3933" s="4">
        <v>310</v>
      </c>
      <c r="J3933" s="6">
        <v>1380.8</v>
      </c>
      <c r="K3933" s="4">
        <v>0.77700000000000002</v>
      </c>
      <c r="L3933" s="4" t="s">
        <v>15</v>
      </c>
      <c r="M3933" s="4">
        <f>Inventory[[#This Row],[Daily_Demand]]*Inventory[[#This Row],[Lead_Time_Days]]</f>
        <v>98</v>
      </c>
      <c r="N3933" s="4">
        <f>MAX(0, Inventory[[#This Row],[Demand_Duration_Lead_time]]+Inventory[[#This Row],[Safety_Stock]]-Inventory[[#This Row],[Current_Inventory]])</f>
        <v>208</v>
      </c>
      <c r="O39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33" s="8">
        <f>Inventory[[#This Row],[Current_Inventory]]*Inventory[[#This Row],[Unit_Cost]]</f>
        <v>179504</v>
      </c>
      <c r="Q3933" t="str">
        <f>IF(Inventory[[#This Row],[Stockout_Risk_Score]] &gt;= 0.8, "Critical",
   IF(Inventory[[#This Row],[Stockout_Risk_Score]] &gt;= 0.6, "High",
      IF(Inventory[[#This Row],[Stockout_Risk_Score]] &gt;= 0.3, "Medium", "Low")
   )
)</f>
        <v>High</v>
      </c>
      <c r="R3933">
        <f>Inventory[[#This Row],[Lead_Time_Days]]*0.8</f>
        <v>11.200000000000001</v>
      </c>
      <c r="S3933">
        <f>MAX(0,Inventory[[#This Row],[Daily_Demand]]*Inventory[[#This Row],[Adj_Lead_Time]]+Inventory[[#This Row],[Safety_Stock]]-Inventory[[#This Row],[Current_Inventory]])</f>
        <v>188.39999999999998</v>
      </c>
    </row>
    <row r="3934" spans="1:19" x14ac:dyDescent="0.25">
      <c r="A3934">
        <v>3933</v>
      </c>
      <c r="B3934" t="s">
        <v>3955</v>
      </c>
      <c r="C3934" s="4" t="s">
        <v>26</v>
      </c>
      <c r="D3934" t="s">
        <v>22</v>
      </c>
      <c r="E3934" s="4">
        <v>21</v>
      </c>
      <c r="F3934" s="4">
        <v>6</v>
      </c>
      <c r="G3934" s="4">
        <v>309</v>
      </c>
      <c r="H3934" s="4">
        <v>91</v>
      </c>
      <c r="I3934" s="4">
        <v>174</v>
      </c>
      <c r="J3934" s="6">
        <v>1033.56</v>
      </c>
      <c r="K3934" s="4">
        <v>7.3999999999999996E-2</v>
      </c>
      <c r="L3934" s="4" t="s">
        <v>27</v>
      </c>
      <c r="M3934" s="4">
        <f>Inventory[[#This Row],[Daily_Demand]]*Inventory[[#This Row],[Lead_Time_Days]]</f>
        <v>126</v>
      </c>
      <c r="N3934" s="4">
        <f>MAX(0, Inventory[[#This Row],[Demand_Duration_Lead_time]]+Inventory[[#This Row],[Safety_Stock]]-Inventory[[#This Row],[Current_Inventory]])</f>
        <v>0</v>
      </c>
      <c r="O39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34" s="8">
        <f>Inventory[[#This Row],[Current_Inventory]]*Inventory[[#This Row],[Unit_Cost]]</f>
        <v>319370.03999999998</v>
      </c>
      <c r="Q3934" t="str">
        <f>IF(Inventory[[#This Row],[Stockout_Risk_Score]] &gt;= 0.8, "Critical",
   IF(Inventory[[#This Row],[Stockout_Risk_Score]] &gt;= 0.6, "High",
      IF(Inventory[[#This Row],[Stockout_Risk_Score]] &gt;= 0.3, "Medium", "Low")
   )
)</f>
        <v>Low</v>
      </c>
      <c r="R3934">
        <f>Inventory[[#This Row],[Lead_Time_Days]]*0.8</f>
        <v>4.8000000000000007</v>
      </c>
      <c r="S3934">
        <f>MAX(0,Inventory[[#This Row],[Daily_Demand]]*Inventory[[#This Row],[Adj_Lead_Time]]+Inventory[[#This Row],[Safety_Stock]]-Inventory[[#This Row],[Current_Inventory]])</f>
        <v>0</v>
      </c>
    </row>
    <row r="3935" spans="1:19" x14ac:dyDescent="0.25">
      <c r="A3935">
        <v>3934</v>
      </c>
      <c r="B3935" t="s">
        <v>3956</v>
      </c>
      <c r="C3935" s="4" t="s">
        <v>41</v>
      </c>
      <c r="D3935" t="s">
        <v>22</v>
      </c>
      <c r="E3935" s="4">
        <v>82</v>
      </c>
      <c r="F3935" s="4">
        <v>11</v>
      </c>
      <c r="G3935" s="4">
        <v>618</v>
      </c>
      <c r="H3935" s="4">
        <v>226</v>
      </c>
      <c r="I3935" s="4">
        <v>180</v>
      </c>
      <c r="J3935" s="6">
        <v>1904.45</v>
      </c>
      <c r="K3935" s="4">
        <v>0.30499999999999999</v>
      </c>
      <c r="L3935" s="4" t="s">
        <v>19</v>
      </c>
      <c r="M3935" s="4">
        <f>Inventory[[#This Row],[Daily_Demand]]*Inventory[[#This Row],[Lead_Time_Days]]</f>
        <v>902</v>
      </c>
      <c r="N3935" s="4">
        <f>MAX(0, Inventory[[#This Row],[Demand_Duration_Lead_time]]+Inventory[[#This Row],[Safety_Stock]]-Inventory[[#This Row],[Current_Inventory]])</f>
        <v>510</v>
      </c>
      <c r="O39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35" s="8">
        <f>Inventory[[#This Row],[Current_Inventory]]*Inventory[[#This Row],[Unit_Cost]]</f>
        <v>1176950.1000000001</v>
      </c>
      <c r="Q3935" t="str">
        <f>IF(Inventory[[#This Row],[Stockout_Risk_Score]] &gt;= 0.8, "Critical",
   IF(Inventory[[#This Row],[Stockout_Risk_Score]] &gt;= 0.6, "High",
      IF(Inventory[[#This Row],[Stockout_Risk_Score]] &gt;= 0.3, "Medium", "Low")
   )
)</f>
        <v>Medium</v>
      </c>
      <c r="R3935">
        <f>Inventory[[#This Row],[Lead_Time_Days]]*0.8</f>
        <v>8.8000000000000007</v>
      </c>
      <c r="S3935">
        <f>MAX(0,Inventory[[#This Row],[Daily_Demand]]*Inventory[[#This Row],[Adj_Lead_Time]]+Inventory[[#This Row],[Safety_Stock]]-Inventory[[#This Row],[Current_Inventory]])</f>
        <v>329.6</v>
      </c>
    </row>
    <row r="3936" spans="1:19" x14ac:dyDescent="0.25">
      <c r="A3936">
        <v>3935</v>
      </c>
      <c r="B3936" t="s">
        <v>3957</v>
      </c>
      <c r="C3936" s="4" t="s">
        <v>26</v>
      </c>
      <c r="D3936" t="s">
        <v>14</v>
      </c>
      <c r="E3936" s="4">
        <v>50</v>
      </c>
      <c r="F3936" s="4">
        <v>11</v>
      </c>
      <c r="G3936" s="4">
        <v>32</v>
      </c>
      <c r="H3936" s="4">
        <v>56</v>
      </c>
      <c r="I3936" s="4">
        <v>283</v>
      </c>
      <c r="J3936" s="6">
        <v>244.79</v>
      </c>
      <c r="K3936" s="4">
        <v>0.95799999999999996</v>
      </c>
      <c r="L3936" s="4" t="s">
        <v>19</v>
      </c>
      <c r="M3936" s="4">
        <f>Inventory[[#This Row],[Daily_Demand]]*Inventory[[#This Row],[Lead_Time_Days]]</f>
        <v>550</v>
      </c>
      <c r="N3936" s="4">
        <f>MAX(0, Inventory[[#This Row],[Demand_Duration_Lead_time]]+Inventory[[#This Row],[Safety_Stock]]-Inventory[[#This Row],[Current_Inventory]])</f>
        <v>574</v>
      </c>
      <c r="O39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36" s="8">
        <f>Inventory[[#This Row],[Current_Inventory]]*Inventory[[#This Row],[Unit_Cost]]</f>
        <v>7833.28</v>
      </c>
      <c r="Q3936" t="str">
        <f>IF(Inventory[[#This Row],[Stockout_Risk_Score]] &gt;= 0.8, "Critical",
   IF(Inventory[[#This Row],[Stockout_Risk_Score]] &gt;= 0.6, "High",
      IF(Inventory[[#This Row],[Stockout_Risk_Score]] &gt;= 0.3, "Medium", "Low")
   )
)</f>
        <v>Critical</v>
      </c>
      <c r="R3936">
        <f>Inventory[[#This Row],[Lead_Time_Days]]*0.8</f>
        <v>8.8000000000000007</v>
      </c>
      <c r="S3936">
        <f>MAX(0,Inventory[[#This Row],[Daily_Demand]]*Inventory[[#This Row],[Adj_Lead_Time]]+Inventory[[#This Row],[Safety_Stock]]-Inventory[[#This Row],[Current_Inventory]])</f>
        <v>464.00000000000006</v>
      </c>
    </row>
    <row r="3937" spans="1:19" x14ac:dyDescent="0.25">
      <c r="A3937">
        <v>3936</v>
      </c>
      <c r="B3937" t="s">
        <v>3958</v>
      </c>
      <c r="C3937" s="4" t="s">
        <v>26</v>
      </c>
      <c r="D3937" t="s">
        <v>22</v>
      </c>
      <c r="E3937" s="4">
        <v>170</v>
      </c>
      <c r="F3937" s="4">
        <v>6</v>
      </c>
      <c r="G3937" s="4">
        <v>282</v>
      </c>
      <c r="H3937" s="4">
        <v>250</v>
      </c>
      <c r="I3937" s="4">
        <v>203</v>
      </c>
      <c r="J3937" s="6">
        <v>1607.28</v>
      </c>
      <c r="K3937" s="4">
        <v>0.98499999999999999</v>
      </c>
      <c r="L3937" s="4" t="s">
        <v>15</v>
      </c>
      <c r="M3937" s="4">
        <f>Inventory[[#This Row],[Daily_Demand]]*Inventory[[#This Row],[Lead_Time_Days]]</f>
        <v>1020</v>
      </c>
      <c r="N3937" s="4">
        <f>MAX(0, Inventory[[#This Row],[Demand_Duration_Lead_time]]+Inventory[[#This Row],[Safety_Stock]]-Inventory[[#This Row],[Current_Inventory]])</f>
        <v>988</v>
      </c>
      <c r="O39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37" s="8">
        <f>Inventory[[#This Row],[Current_Inventory]]*Inventory[[#This Row],[Unit_Cost]]</f>
        <v>453252.96</v>
      </c>
      <c r="Q3937" t="str">
        <f>IF(Inventory[[#This Row],[Stockout_Risk_Score]] &gt;= 0.8, "Critical",
   IF(Inventory[[#This Row],[Stockout_Risk_Score]] &gt;= 0.6, "High",
      IF(Inventory[[#This Row],[Stockout_Risk_Score]] &gt;= 0.3, "Medium", "Low")
   )
)</f>
        <v>Critical</v>
      </c>
      <c r="R3937">
        <f>Inventory[[#This Row],[Lead_Time_Days]]*0.8</f>
        <v>4.8000000000000007</v>
      </c>
      <c r="S3937">
        <f>MAX(0,Inventory[[#This Row],[Daily_Demand]]*Inventory[[#This Row],[Adj_Lead_Time]]+Inventory[[#This Row],[Safety_Stock]]-Inventory[[#This Row],[Current_Inventory]])</f>
        <v>784</v>
      </c>
    </row>
    <row r="3938" spans="1:19" x14ac:dyDescent="0.25">
      <c r="A3938">
        <v>3937</v>
      </c>
      <c r="B3938" t="s">
        <v>3959</v>
      </c>
      <c r="C3938" s="4" t="s">
        <v>21</v>
      </c>
      <c r="D3938" t="s">
        <v>18</v>
      </c>
      <c r="E3938" s="4">
        <v>39</v>
      </c>
      <c r="F3938" s="4">
        <v>10</v>
      </c>
      <c r="G3938" s="4">
        <v>42</v>
      </c>
      <c r="H3938" s="4">
        <v>187</v>
      </c>
      <c r="I3938" s="4">
        <v>379</v>
      </c>
      <c r="J3938" s="6">
        <v>702.24</v>
      </c>
      <c r="K3938" s="4">
        <v>0.161</v>
      </c>
      <c r="L3938" s="4" t="s">
        <v>15</v>
      </c>
      <c r="M3938" s="4">
        <f>Inventory[[#This Row],[Daily_Demand]]*Inventory[[#This Row],[Lead_Time_Days]]</f>
        <v>390</v>
      </c>
      <c r="N3938" s="4">
        <f>MAX(0, Inventory[[#This Row],[Demand_Duration_Lead_time]]+Inventory[[#This Row],[Safety_Stock]]-Inventory[[#This Row],[Current_Inventory]])</f>
        <v>535</v>
      </c>
      <c r="O39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38" s="8">
        <f>Inventory[[#This Row],[Current_Inventory]]*Inventory[[#This Row],[Unit_Cost]]</f>
        <v>29494.080000000002</v>
      </c>
      <c r="Q3938" t="str">
        <f>IF(Inventory[[#This Row],[Stockout_Risk_Score]] &gt;= 0.8, "Critical",
   IF(Inventory[[#This Row],[Stockout_Risk_Score]] &gt;= 0.6, "High",
      IF(Inventory[[#This Row],[Stockout_Risk_Score]] &gt;= 0.3, "Medium", "Low")
   )
)</f>
        <v>Low</v>
      </c>
      <c r="R3938">
        <f>Inventory[[#This Row],[Lead_Time_Days]]*0.8</f>
        <v>8</v>
      </c>
      <c r="S3938">
        <f>MAX(0,Inventory[[#This Row],[Daily_Demand]]*Inventory[[#This Row],[Adj_Lead_Time]]+Inventory[[#This Row],[Safety_Stock]]-Inventory[[#This Row],[Current_Inventory]])</f>
        <v>457</v>
      </c>
    </row>
    <row r="3939" spans="1:19" x14ac:dyDescent="0.25">
      <c r="A3939">
        <v>3938</v>
      </c>
      <c r="B3939" t="s">
        <v>3960</v>
      </c>
      <c r="C3939" s="4" t="s">
        <v>26</v>
      </c>
      <c r="D3939" t="s">
        <v>18</v>
      </c>
      <c r="E3939" s="4">
        <v>133</v>
      </c>
      <c r="F3939" s="4">
        <v>6</v>
      </c>
      <c r="G3939" s="4">
        <v>219</v>
      </c>
      <c r="H3939" s="4">
        <v>91</v>
      </c>
      <c r="I3939" s="4">
        <v>174</v>
      </c>
      <c r="J3939" s="6">
        <v>786.22</v>
      </c>
      <c r="K3939" s="4">
        <v>0.56100000000000005</v>
      </c>
      <c r="L3939" s="4" t="s">
        <v>19</v>
      </c>
      <c r="M3939" s="4">
        <f>Inventory[[#This Row],[Daily_Demand]]*Inventory[[#This Row],[Lead_Time_Days]]</f>
        <v>798</v>
      </c>
      <c r="N3939" s="4">
        <f>MAX(0, Inventory[[#This Row],[Demand_Duration_Lead_time]]+Inventory[[#This Row],[Safety_Stock]]-Inventory[[#This Row],[Current_Inventory]])</f>
        <v>670</v>
      </c>
      <c r="O39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39" s="8">
        <f>Inventory[[#This Row],[Current_Inventory]]*Inventory[[#This Row],[Unit_Cost]]</f>
        <v>172182.18</v>
      </c>
      <c r="Q3939" t="str">
        <f>IF(Inventory[[#This Row],[Stockout_Risk_Score]] &gt;= 0.8, "Critical",
   IF(Inventory[[#This Row],[Stockout_Risk_Score]] &gt;= 0.6, "High",
      IF(Inventory[[#This Row],[Stockout_Risk_Score]] &gt;= 0.3, "Medium", "Low")
   )
)</f>
        <v>Medium</v>
      </c>
      <c r="R3939">
        <f>Inventory[[#This Row],[Lead_Time_Days]]*0.8</f>
        <v>4.8000000000000007</v>
      </c>
      <c r="S3939">
        <f>MAX(0,Inventory[[#This Row],[Daily_Demand]]*Inventory[[#This Row],[Adj_Lead_Time]]+Inventory[[#This Row],[Safety_Stock]]-Inventory[[#This Row],[Current_Inventory]])</f>
        <v>510.40000000000009</v>
      </c>
    </row>
    <row r="3940" spans="1:19" x14ac:dyDescent="0.25">
      <c r="A3940">
        <v>3939</v>
      </c>
      <c r="B3940" t="s">
        <v>3961</v>
      </c>
      <c r="C3940" s="4" t="s">
        <v>21</v>
      </c>
      <c r="D3940" t="s">
        <v>22</v>
      </c>
      <c r="E3940" s="4">
        <v>116</v>
      </c>
      <c r="F3940" s="4">
        <v>14</v>
      </c>
      <c r="G3940" s="4">
        <v>261</v>
      </c>
      <c r="H3940" s="4">
        <v>296</v>
      </c>
      <c r="I3940" s="4">
        <v>149</v>
      </c>
      <c r="J3940" s="6">
        <v>1432.22</v>
      </c>
      <c r="K3940" s="4">
        <v>0.55900000000000005</v>
      </c>
      <c r="L3940" s="4" t="s">
        <v>19</v>
      </c>
      <c r="M3940" s="4">
        <f>Inventory[[#This Row],[Daily_Demand]]*Inventory[[#This Row],[Lead_Time_Days]]</f>
        <v>1624</v>
      </c>
      <c r="N3940" s="4">
        <f>MAX(0, Inventory[[#This Row],[Demand_Duration_Lead_time]]+Inventory[[#This Row],[Safety_Stock]]-Inventory[[#This Row],[Current_Inventory]])</f>
        <v>1659</v>
      </c>
      <c r="O39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40" s="8">
        <f>Inventory[[#This Row],[Current_Inventory]]*Inventory[[#This Row],[Unit_Cost]]</f>
        <v>373809.42</v>
      </c>
      <c r="Q3940" t="str">
        <f>IF(Inventory[[#This Row],[Stockout_Risk_Score]] &gt;= 0.8, "Critical",
   IF(Inventory[[#This Row],[Stockout_Risk_Score]] &gt;= 0.6, "High",
      IF(Inventory[[#This Row],[Stockout_Risk_Score]] &gt;= 0.3, "Medium", "Low")
   )
)</f>
        <v>Medium</v>
      </c>
      <c r="R3940">
        <f>Inventory[[#This Row],[Lead_Time_Days]]*0.8</f>
        <v>11.200000000000001</v>
      </c>
      <c r="S3940">
        <f>MAX(0,Inventory[[#This Row],[Daily_Demand]]*Inventory[[#This Row],[Adj_Lead_Time]]+Inventory[[#This Row],[Safety_Stock]]-Inventory[[#This Row],[Current_Inventory]])</f>
        <v>1334.2</v>
      </c>
    </row>
    <row r="3941" spans="1:19" x14ac:dyDescent="0.25">
      <c r="A3941">
        <v>3940</v>
      </c>
      <c r="B3941" t="s">
        <v>3962</v>
      </c>
      <c r="C3941" s="4" t="s">
        <v>13</v>
      </c>
      <c r="D3941" t="s">
        <v>14</v>
      </c>
      <c r="E3941" s="4">
        <v>161</v>
      </c>
      <c r="F3941" s="4">
        <v>11</v>
      </c>
      <c r="G3941" s="4">
        <v>258</v>
      </c>
      <c r="H3941" s="4">
        <v>201</v>
      </c>
      <c r="I3941" s="4">
        <v>102</v>
      </c>
      <c r="J3941" s="6">
        <v>1862.29</v>
      </c>
      <c r="K3941" s="4">
        <v>0.45200000000000001</v>
      </c>
      <c r="L3941" s="4" t="s">
        <v>15</v>
      </c>
      <c r="M3941" s="4">
        <f>Inventory[[#This Row],[Daily_Demand]]*Inventory[[#This Row],[Lead_Time_Days]]</f>
        <v>1771</v>
      </c>
      <c r="N3941" s="4">
        <f>MAX(0, Inventory[[#This Row],[Demand_Duration_Lead_time]]+Inventory[[#This Row],[Safety_Stock]]-Inventory[[#This Row],[Current_Inventory]])</f>
        <v>1714</v>
      </c>
      <c r="O39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41" s="8">
        <f>Inventory[[#This Row],[Current_Inventory]]*Inventory[[#This Row],[Unit_Cost]]</f>
        <v>480470.82</v>
      </c>
      <c r="Q3941" t="str">
        <f>IF(Inventory[[#This Row],[Stockout_Risk_Score]] &gt;= 0.8, "Critical",
   IF(Inventory[[#This Row],[Stockout_Risk_Score]] &gt;= 0.6, "High",
      IF(Inventory[[#This Row],[Stockout_Risk_Score]] &gt;= 0.3, "Medium", "Low")
   )
)</f>
        <v>Medium</v>
      </c>
      <c r="R3941">
        <f>Inventory[[#This Row],[Lead_Time_Days]]*0.8</f>
        <v>8.8000000000000007</v>
      </c>
      <c r="S3941">
        <f>MAX(0,Inventory[[#This Row],[Daily_Demand]]*Inventory[[#This Row],[Adj_Lead_Time]]+Inventory[[#This Row],[Safety_Stock]]-Inventory[[#This Row],[Current_Inventory]])</f>
        <v>1359.8000000000002</v>
      </c>
    </row>
    <row r="3942" spans="1:19" x14ac:dyDescent="0.25">
      <c r="A3942">
        <v>3941</v>
      </c>
      <c r="B3942" t="s">
        <v>3963</v>
      </c>
      <c r="C3942" s="4" t="s">
        <v>21</v>
      </c>
      <c r="D3942" t="s">
        <v>14</v>
      </c>
      <c r="E3942" s="4">
        <v>136</v>
      </c>
      <c r="F3942" s="4">
        <v>7</v>
      </c>
      <c r="G3942" s="4">
        <v>322</v>
      </c>
      <c r="H3942" s="4">
        <v>152</v>
      </c>
      <c r="I3942" s="4">
        <v>381</v>
      </c>
      <c r="J3942" s="6">
        <v>1446.59</v>
      </c>
      <c r="K3942" s="4">
        <v>0.92500000000000004</v>
      </c>
      <c r="L3942" s="4" t="s">
        <v>15</v>
      </c>
      <c r="M3942" s="4">
        <f>Inventory[[#This Row],[Daily_Demand]]*Inventory[[#This Row],[Lead_Time_Days]]</f>
        <v>952</v>
      </c>
      <c r="N3942" s="4">
        <f>MAX(0, Inventory[[#This Row],[Demand_Duration_Lead_time]]+Inventory[[#This Row],[Safety_Stock]]-Inventory[[#This Row],[Current_Inventory]])</f>
        <v>782</v>
      </c>
      <c r="O39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42" s="8">
        <f>Inventory[[#This Row],[Current_Inventory]]*Inventory[[#This Row],[Unit_Cost]]</f>
        <v>465801.98</v>
      </c>
      <c r="Q3942" t="str">
        <f>IF(Inventory[[#This Row],[Stockout_Risk_Score]] &gt;= 0.8, "Critical",
   IF(Inventory[[#This Row],[Stockout_Risk_Score]] &gt;= 0.6, "High",
      IF(Inventory[[#This Row],[Stockout_Risk_Score]] &gt;= 0.3, "Medium", "Low")
   )
)</f>
        <v>Critical</v>
      </c>
      <c r="R3942">
        <f>Inventory[[#This Row],[Lead_Time_Days]]*0.8</f>
        <v>5.6000000000000005</v>
      </c>
      <c r="S3942">
        <f>MAX(0,Inventory[[#This Row],[Daily_Demand]]*Inventory[[#This Row],[Adj_Lead_Time]]+Inventory[[#This Row],[Safety_Stock]]-Inventory[[#This Row],[Current_Inventory]])</f>
        <v>591.6</v>
      </c>
    </row>
    <row r="3943" spans="1:19" x14ac:dyDescent="0.25">
      <c r="A3943">
        <v>3942</v>
      </c>
      <c r="B3943" t="s">
        <v>3964</v>
      </c>
      <c r="C3943" s="4" t="s">
        <v>17</v>
      </c>
      <c r="D3943" t="s">
        <v>18</v>
      </c>
      <c r="E3943" s="4">
        <v>65</v>
      </c>
      <c r="F3943" s="4">
        <v>12</v>
      </c>
      <c r="G3943" s="4">
        <v>184</v>
      </c>
      <c r="H3943" s="4">
        <v>288</v>
      </c>
      <c r="I3943" s="4">
        <v>177</v>
      </c>
      <c r="J3943" s="6">
        <v>1562.93</v>
      </c>
      <c r="K3943" s="4">
        <v>0.754</v>
      </c>
      <c r="L3943" s="4" t="s">
        <v>19</v>
      </c>
      <c r="M3943" s="4">
        <f>Inventory[[#This Row],[Daily_Demand]]*Inventory[[#This Row],[Lead_Time_Days]]</f>
        <v>780</v>
      </c>
      <c r="N3943" s="4">
        <f>MAX(0, Inventory[[#This Row],[Demand_Duration_Lead_time]]+Inventory[[#This Row],[Safety_Stock]]-Inventory[[#This Row],[Current_Inventory]])</f>
        <v>884</v>
      </c>
      <c r="O39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43" s="8">
        <f>Inventory[[#This Row],[Current_Inventory]]*Inventory[[#This Row],[Unit_Cost]]</f>
        <v>287579.12</v>
      </c>
      <c r="Q3943" t="str">
        <f>IF(Inventory[[#This Row],[Stockout_Risk_Score]] &gt;= 0.8, "Critical",
   IF(Inventory[[#This Row],[Stockout_Risk_Score]] &gt;= 0.6, "High",
      IF(Inventory[[#This Row],[Stockout_Risk_Score]] &gt;= 0.3, "Medium", "Low")
   )
)</f>
        <v>High</v>
      </c>
      <c r="R3943">
        <f>Inventory[[#This Row],[Lead_Time_Days]]*0.8</f>
        <v>9.6000000000000014</v>
      </c>
      <c r="S3943">
        <f>MAX(0,Inventory[[#This Row],[Daily_Demand]]*Inventory[[#This Row],[Adj_Lead_Time]]+Inventory[[#This Row],[Safety_Stock]]-Inventory[[#This Row],[Current_Inventory]])</f>
        <v>728.00000000000011</v>
      </c>
    </row>
    <row r="3944" spans="1:19" x14ac:dyDescent="0.25">
      <c r="A3944">
        <v>3943</v>
      </c>
      <c r="B3944" t="s">
        <v>3965</v>
      </c>
      <c r="C3944" s="4" t="s">
        <v>41</v>
      </c>
      <c r="D3944" t="s">
        <v>14</v>
      </c>
      <c r="E3944" s="4">
        <v>101</v>
      </c>
      <c r="F3944" s="4">
        <v>5</v>
      </c>
      <c r="G3944" s="4">
        <v>757</v>
      </c>
      <c r="H3944" s="4">
        <v>50</v>
      </c>
      <c r="I3944" s="4">
        <v>63</v>
      </c>
      <c r="J3944" s="6">
        <v>1514.02</v>
      </c>
      <c r="K3944" s="4">
        <v>0.76500000000000001</v>
      </c>
      <c r="L3944" s="4" t="s">
        <v>15</v>
      </c>
      <c r="M3944" s="4">
        <f>Inventory[[#This Row],[Daily_Demand]]*Inventory[[#This Row],[Lead_Time_Days]]</f>
        <v>505</v>
      </c>
      <c r="N3944" s="4">
        <f>MAX(0, Inventory[[#This Row],[Demand_Duration_Lead_time]]+Inventory[[#This Row],[Safety_Stock]]-Inventory[[#This Row],[Current_Inventory]])</f>
        <v>0</v>
      </c>
      <c r="O39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44" s="8">
        <f>Inventory[[#This Row],[Current_Inventory]]*Inventory[[#This Row],[Unit_Cost]]</f>
        <v>1146113.1399999999</v>
      </c>
      <c r="Q3944" t="str">
        <f>IF(Inventory[[#This Row],[Stockout_Risk_Score]] &gt;= 0.8, "Critical",
   IF(Inventory[[#This Row],[Stockout_Risk_Score]] &gt;= 0.6, "High",
      IF(Inventory[[#This Row],[Stockout_Risk_Score]] &gt;= 0.3, "Medium", "Low")
   )
)</f>
        <v>High</v>
      </c>
      <c r="R3944">
        <f>Inventory[[#This Row],[Lead_Time_Days]]*0.8</f>
        <v>4</v>
      </c>
      <c r="S3944">
        <f>MAX(0,Inventory[[#This Row],[Daily_Demand]]*Inventory[[#This Row],[Adj_Lead_Time]]+Inventory[[#This Row],[Safety_Stock]]-Inventory[[#This Row],[Current_Inventory]])</f>
        <v>0</v>
      </c>
    </row>
    <row r="3945" spans="1:19" x14ac:dyDescent="0.25">
      <c r="A3945">
        <v>3944</v>
      </c>
      <c r="B3945" t="s">
        <v>3966</v>
      </c>
      <c r="C3945" s="4" t="s">
        <v>13</v>
      </c>
      <c r="D3945" t="s">
        <v>22</v>
      </c>
      <c r="E3945" s="4">
        <v>149</v>
      </c>
      <c r="F3945" s="4">
        <v>11</v>
      </c>
      <c r="G3945" s="4">
        <v>195</v>
      </c>
      <c r="H3945" s="4">
        <v>280</v>
      </c>
      <c r="I3945" s="4">
        <v>54</v>
      </c>
      <c r="J3945" s="6">
        <v>675.91</v>
      </c>
      <c r="K3945" s="4">
        <v>0.27</v>
      </c>
      <c r="L3945" s="4" t="s">
        <v>27</v>
      </c>
      <c r="M3945" s="4">
        <f>Inventory[[#This Row],[Daily_Demand]]*Inventory[[#This Row],[Lead_Time_Days]]</f>
        <v>1639</v>
      </c>
      <c r="N3945" s="4">
        <f>MAX(0, Inventory[[#This Row],[Demand_Duration_Lead_time]]+Inventory[[#This Row],[Safety_Stock]]-Inventory[[#This Row],[Current_Inventory]])</f>
        <v>1724</v>
      </c>
      <c r="O39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45" s="8">
        <f>Inventory[[#This Row],[Current_Inventory]]*Inventory[[#This Row],[Unit_Cost]]</f>
        <v>131802.44999999998</v>
      </c>
      <c r="Q3945" t="str">
        <f>IF(Inventory[[#This Row],[Stockout_Risk_Score]] &gt;= 0.8, "Critical",
   IF(Inventory[[#This Row],[Stockout_Risk_Score]] &gt;= 0.6, "High",
      IF(Inventory[[#This Row],[Stockout_Risk_Score]] &gt;= 0.3, "Medium", "Low")
   )
)</f>
        <v>Low</v>
      </c>
      <c r="R3945">
        <f>Inventory[[#This Row],[Lead_Time_Days]]*0.8</f>
        <v>8.8000000000000007</v>
      </c>
      <c r="S3945">
        <f>MAX(0,Inventory[[#This Row],[Daily_Demand]]*Inventory[[#This Row],[Adj_Lead_Time]]+Inventory[[#This Row],[Safety_Stock]]-Inventory[[#This Row],[Current_Inventory]])</f>
        <v>1396.2</v>
      </c>
    </row>
    <row r="3946" spans="1:19" x14ac:dyDescent="0.25">
      <c r="A3946">
        <v>3945</v>
      </c>
      <c r="B3946" t="s">
        <v>3967</v>
      </c>
      <c r="C3946" s="4" t="s">
        <v>13</v>
      </c>
      <c r="D3946" t="s">
        <v>22</v>
      </c>
      <c r="E3946" s="4">
        <v>160</v>
      </c>
      <c r="F3946" s="4">
        <v>2</v>
      </c>
      <c r="G3946" s="4">
        <v>48</v>
      </c>
      <c r="H3946" s="4">
        <v>96</v>
      </c>
      <c r="I3946" s="4">
        <v>299</v>
      </c>
      <c r="J3946" s="6">
        <v>1526.01</v>
      </c>
      <c r="K3946" s="4">
        <v>0.434</v>
      </c>
      <c r="L3946" s="4" t="s">
        <v>19</v>
      </c>
      <c r="M3946" s="4">
        <f>Inventory[[#This Row],[Daily_Demand]]*Inventory[[#This Row],[Lead_Time_Days]]</f>
        <v>320</v>
      </c>
      <c r="N3946" s="4">
        <f>MAX(0, Inventory[[#This Row],[Demand_Duration_Lead_time]]+Inventory[[#This Row],[Safety_Stock]]-Inventory[[#This Row],[Current_Inventory]])</f>
        <v>368</v>
      </c>
      <c r="O39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46" s="8">
        <f>Inventory[[#This Row],[Current_Inventory]]*Inventory[[#This Row],[Unit_Cost]]</f>
        <v>73248.479999999996</v>
      </c>
      <c r="Q3946" t="str">
        <f>IF(Inventory[[#This Row],[Stockout_Risk_Score]] &gt;= 0.8, "Critical",
   IF(Inventory[[#This Row],[Stockout_Risk_Score]] &gt;= 0.6, "High",
      IF(Inventory[[#This Row],[Stockout_Risk_Score]] &gt;= 0.3, "Medium", "Low")
   )
)</f>
        <v>Medium</v>
      </c>
      <c r="R3946">
        <f>Inventory[[#This Row],[Lead_Time_Days]]*0.8</f>
        <v>1.6</v>
      </c>
      <c r="S3946">
        <f>MAX(0,Inventory[[#This Row],[Daily_Demand]]*Inventory[[#This Row],[Adj_Lead_Time]]+Inventory[[#This Row],[Safety_Stock]]-Inventory[[#This Row],[Current_Inventory]])</f>
        <v>304</v>
      </c>
    </row>
    <row r="3947" spans="1:19" x14ac:dyDescent="0.25">
      <c r="A3947">
        <v>3946</v>
      </c>
      <c r="B3947" t="s">
        <v>3968</v>
      </c>
      <c r="C3947" s="4" t="s">
        <v>17</v>
      </c>
      <c r="D3947" t="s">
        <v>18</v>
      </c>
      <c r="E3947" s="4">
        <v>182</v>
      </c>
      <c r="F3947" s="4">
        <v>5</v>
      </c>
      <c r="G3947" s="4">
        <v>696</v>
      </c>
      <c r="H3947" s="4">
        <v>12</v>
      </c>
      <c r="I3947" s="4">
        <v>76</v>
      </c>
      <c r="J3947" s="6">
        <v>1579.82</v>
      </c>
      <c r="K3947" s="4">
        <v>0.48699999999999999</v>
      </c>
      <c r="L3947" s="4" t="s">
        <v>19</v>
      </c>
      <c r="M3947" s="4">
        <f>Inventory[[#This Row],[Daily_Demand]]*Inventory[[#This Row],[Lead_Time_Days]]</f>
        <v>910</v>
      </c>
      <c r="N3947" s="4">
        <f>MAX(0, Inventory[[#This Row],[Demand_Duration_Lead_time]]+Inventory[[#This Row],[Safety_Stock]]-Inventory[[#This Row],[Current_Inventory]])</f>
        <v>226</v>
      </c>
      <c r="O39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47" s="8">
        <f>Inventory[[#This Row],[Current_Inventory]]*Inventory[[#This Row],[Unit_Cost]]</f>
        <v>1099554.72</v>
      </c>
      <c r="Q3947" t="str">
        <f>IF(Inventory[[#This Row],[Stockout_Risk_Score]] &gt;= 0.8, "Critical",
   IF(Inventory[[#This Row],[Stockout_Risk_Score]] &gt;= 0.6, "High",
      IF(Inventory[[#This Row],[Stockout_Risk_Score]] &gt;= 0.3, "Medium", "Low")
   )
)</f>
        <v>Medium</v>
      </c>
      <c r="R3947">
        <f>Inventory[[#This Row],[Lead_Time_Days]]*0.8</f>
        <v>4</v>
      </c>
      <c r="S3947">
        <f>MAX(0,Inventory[[#This Row],[Daily_Demand]]*Inventory[[#This Row],[Adj_Lead_Time]]+Inventory[[#This Row],[Safety_Stock]]-Inventory[[#This Row],[Current_Inventory]])</f>
        <v>44</v>
      </c>
    </row>
    <row r="3948" spans="1:19" x14ac:dyDescent="0.25">
      <c r="A3948">
        <v>3947</v>
      </c>
      <c r="B3948" t="s">
        <v>3969</v>
      </c>
      <c r="C3948" s="4" t="s">
        <v>21</v>
      </c>
      <c r="D3948" t="s">
        <v>18</v>
      </c>
      <c r="E3948" s="4">
        <v>94</v>
      </c>
      <c r="F3948" s="4">
        <v>3</v>
      </c>
      <c r="G3948" s="4">
        <v>554</v>
      </c>
      <c r="H3948" s="4">
        <v>220</v>
      </c>
      <c r="I3948" s="4">
        <v>174</v>
      </c>
      <c r="J3948" s="6">
        <v>1090.1300000000001</v>
      </c>
      <c r="K3948" s="4">
        <v>0.29899999999999999</v>
      </c>
      <c r="L3948" s="4" t="s">
        <v>15</v>
      </c>
      <c r="M3948" s="4">
        <f>Inventory[[#This Row],[Daily_Demand]]*Inventory[[#This Row],[Lead_Time_Days]]</f>
        <v>282</v>
      </c>
      <c r="N3948" s="4">
        <f>MAX(0, Inventory[[#This Row],[Demand_Duration_Lead_time]]+Inventory[[#This Row],[Safety_Stock]]-Inventory[[#This Row],[Current_Inventory]])</f>
        <v>0</v>
      </c>
      <c r="O39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48" s="8">
        <f>Inventory[[#This Row],[Current_Inventory]]*Inventory[[#This Row],[Unit_Cost]]</f>
        <v>603932.02</v>
      </c>
      <c r="Q3948" t="str">
        <f>IF(Inventory[[#This Row],[Stockout_Risk_Score]] &gt;= 0.8, "Critical",
   IF(Inventory[[#This Row],[Stockout_Risk_Score]] &gt;= 0.6, "High",
      IF(Inventory[[#This Row],[Stockout_Risk_Score]] &gt;= 0.3, "Medium", "Low")
   )
)</f>
        <v>Low</v>
      </c>
      <c r="R3948">
        <f>Inventory[[#This Row],[Lead_Time_Days]]*0.8</f>
        <v>2.4000000000000004</v>
      </c>
      <c r="S3948">
        <f>MAX(0,Inventory[[#This Row],[Daily_Demand]]*Inventory[[#This Row],[Adj_Lead_Time]]+Inventory[[#This Row],[Safety_Stock]]-Inventory[[#This Row],[Current_Inventory]])</f>
        <v>0</v>
      </c>
    </row>
    <row r="3949" spans="1:19" x14ac:dyDescent="0.25">
      <c r="A3949">
        <v>3948</v>
      </c>
      <c r="B3949" t="s">
        <v>3970</v>
      </c>
      <c r="C3949" s="4" t="s">
        <v>41</v>
      </c>
      <c r="D3949" t="s">
        <v>18</v>
      </c>
      <c r="E3949" s="4">
        <v>140</v>
      </c>
      <c r="F3949" s="4">
        <v>11</v>
      </c>
      <c r="G3949" s="4">
        <v>313</v>
      </c>
      <c r="H3949" s="4">
        <v>10</v>
      </c>
      <c r="I3949" s="4">
        <v>78</v>
      </c>
      <c r="J3949" s="6">
        <v>1096.67</v>
      </c>
      <c r="K3949" s="4">
        <v>9.5000000000000001E-2</v>
      </c>
      <c r="L3949" s="4" t="s">
        <v>15</v>
      </c>
      <c r="M3949" s="4">
        <f>Inventory[[#This Row],[Daily_Demand]]*Inventory[[#This Row],[Lead_Time_Days]]</f>
        <v>1540</v>
      </c>
      <c r="N3949" s="4">
        <f>MAX(0, Inventory[[#This Row],[Demand_Duration_Lead_time]]+Inventory[[#This Row],[Safety_Stock]]-Inventory[[#This Row],[Current_Inventory]])</f>
        <v>1237</v>
      </c>
      <c r="O39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49" s="8">
        <f>Inventory[[#This Row],[Current_Inventory]]*Inventory[[#This Row],[Unit_Cost]]</f>
        <v>343257.71</v>
      </c>
      <c r="Q3949" t="str">
        <f>IF(Inventory[[#This Row],[Stockout_Risk_Score]] &gt;= 0.8, "Critical",
   IF(Inventory[[#This Row],[Stockout_Risk_Score]] &gt;= 0.6, "High",
      IF(Inventory[[#This Row],[Stockout_Risk_Score]] &gt;= 0.3, "Medium", "Low")
   )
)</f>
        <v>Low</v>
      </c>
      <c r="R3949">
        <f>Inventory[[#This Row],[Lead_Time_Days]]*0.8</f>
        <v>8.8000000000000007</v>
      </c>
      <c r="S3949">
        <f>MAX(0,Inventory[[#This Row],[Daily_Demand]]*Inventory[[#This Row],[Adj_Lead_Time]]+Inventory[[#This Row],[Safety_Stock]]-Inventory[[#This Row],[Current_Inventory]])</f>
        <v>929</v>
      </c>
    </row>
    <row r="3950" spans="1:19" x14ac:dyDescent="0.25">
      <c r="A3950">
        <v>3949</v>
      </c>
      <c r="B3950" t="s">
        <v>3971</v>
      </c>
      <c r="C3950" s="4" t="s">
        <v>21</v>
      </c>
      <c r="D3950" t="s">
        <v>14</v>
      </c>
      <c r="E3950" s="4">
        <v>166</v>
      </c>
      <c r="F3950" s="4">
        <v>4</v>
      </c>
      <c r="G3950" s="4">
        <v>496</v>
      </c>
      <c r="H3950" s="4">
        <v>84</v>
      </c>
      <c r="I3950" s="4">
        <v>52</v>
      </c>
      <c r="J3950" s="6">
        <v>1531.46</v>
      </c>
      <c r="K3950" s="4">
        <v>0.126</v>
      </c>
      <c r="L3950" s="4" t="s">
        <v>19</v>
      </c>
      <c r="M3950" s="4">
        <f>Inventory[[#This Row],[Daily_Demand]]*Inventory[[#This Row],[Lead_Time_Days]]</f>
        <v>664</v>
      </c>
      <c r="N3950" s="4">
        <f>MAX(0, Inventory[[#This Row],[Demand_Duration_Lead_time]]+Inventory[[#This Row],[Safety_Stock]]-Inventory[[#This Row],[Current_Inventory]])</f>
        <v>252</v>
      </c>
      <c r="O39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50" s="8">
        <f>Inventory[[#This Row],[Current_Inventory]]*Inventory[[#This Row],[Unit_Cost]]</f>
        <v>759604.16</v>
      </c>
      <c r="Q3950" t="str">
        <f>IF(Inventory[[#This Row],[Stockout_Risk_Score]] &gt;= 0.8, "Critical",
   IF(Inventory[[#This Row],[Stockout_Risk_Score]] &gt;= 0.6, "High",
      IF(Inventory[[#This Row],[Stockout_Risk_Score]] &gt;= 0.3, "Medium", "Low")
   )
)</f>
        <v>Low</v>
      </c>
      <c r="R3950">
        <f>Inventory[[#This Row],[Lead_Time_Days]]*0.8</f>
        <v>3.2</v>
      </c>
      <c r="S3950">
        <f>MAX(0,Inventory[[#This Row],[Daily_Demand]]*Inventory[[#This Row],[Adj_Lead_Time]]+Inventory[[#This Row],[Safety_Stock]]-Inventory[[#This Row],[Current_Inventory]])</f>
        <v>119.20000000000005</v>
      </c>
    </row>
    <row r="3951" spans="1:19" x14ac:dyDescent="0.25">
      <c r="A3951">
        <v>3950</v>
      </c>
      <c r="B3951" t="s">
        <v>3972</v>
      </c>
      <c r="C3951" s="4" t="s">
        <v>26</v>
      </c>
      <c r="D3951" t="s">
        <v>22</v>
      </c>
      <c r="E3951" s="4">
        <v>63</v>
      </c>
      <c r="F3951" s="4">
        <v>8</v>
      </c>
      <c r="G3951" s="4">
        <v>402</v>
      </c>
      <c r="H3951" s="4">
        <v>240</v>
      </c>
      <c r="I3951" s="4">
        <v>277</v>
      </c>
      <c r="J3951" s="6">
        <v>1643.21</v>
      </c>
      <c r="K3951" s="4">
        <v>0.18099999999999999</v>
      </c>
      <c r="L3951" s="4" t="s">
        <v>15</v>
      </c>
      <c r="M3951" s="4">
        <f>Inventory[[#This Row],[Daily_Demand]]*Inventory[[#This Row],[Lead_Time_Days]]</f>
        <v>504</v>
      </c>
      <c r="N3951" s="4">
        <f>MAX(0, Inventory[[#This Row],[Demand_Duration_Lead_time]]+Inventory[[#This Row],[Safety_Stock]]-Inventory[[#This Row],[Current_Inventory]])</f>
        <v>342</v>
      </c>
      <c r="O39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51" s="8">
        <f>Inventory[[#This Row],[Current_Inventory]]*Inventory[[#This Row],[Unit_Cost]]</f>
        <v>660570.42000000004</v>
      </c>
      <c r="Q3951" t="str">
        <f>IF(Inventory[[#This Row],[Stockout_Risk_Score]] &gt;= 0.8, "Critical",
   IF(Inventory[[#This Row],[Stockout_Risk_Score]] &gt;= 0.6, "High",
      IF(Inventory[[#This Row],[Stockout_Risk_Score]] &gt;= 0.3, "Medium", "Low")
   )
)</f>
        <v>Low</v>
      </c>
      <c r="R3951">
        <f>Inventory[[#This Row],[Lead_Time_Days]]*0.8</f>
        <v>6.4</v>
      </c>
      <c r="S3951">
        <f>MAX(0,Inventory[[#This Row],[Daily_Demand]]*Inventory[[#This Row],[Adj_Lead_Time]]+Inventory[[#This Row],[Safety_Stock]]-Inventory[[#This Row],[Current_Inventory]])</f>
        <v>241.20000000000005</v>
      </c>
    </row>
    <row r="3952" spans="1:19" x14ac:dyDescent="0.25">
      <c r="A3952">
        <v>3951</v>
      </c>
      <c r="B3952" t="s">
        <v>3973</v>
      </c>
      <c r="C3952" s="4" t="s">
        <v>21</v>
      </c>
      <c r="D3952" t="s">
        <v>22</v>
      </c>
      <c r="E3952" s="4">
        <v>22</v>
      </c>
      <c r="F3952" s="4">
        <v>8</v>
      </c>
      <c r="G3952" s="4">
        <v>575</v>
      </c>
      <c r="H3952" s="4">
        <v>85</v>
      </c>
      <c r="I3952" s="4">
        <v>186</v>
      </c>
      <c r="J3952" s="6">
        <v>707.53</v>
      </c>
      <c r="K3952" s="4">
        <v>0.20399999999999999</v>
      </c>
      <c r="L3952" s="4" t="s">
        <v>27</v>
      </c>
      <c r="M3952" s="4">
        <f>Inventory[[#This Row],[Daily_Demand]]*Inventory[[#This Row],[Lead_Time_Days]]</f>
        <v>176</v>
      </c>
      <c r="N3952" s="4">
        <f>MAX(0, Inventory[[#This Row],[Demand_Duration_Lead_time]]+Inventory[[#This Row],[Safety_Stock]]-Inventory[[#This Row],[Current_Inventory]])</f>
        <v>0</v>
      </c>
      <c r="O39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952" s="8">
        <f>Inventory[[#This Row],[Current_Inventory]]*Inventory[[#This Row],[Unit_Cost]]</f>
        <v>406829.75</v>
      </c>
      <c r="Q3952" t="str">
        <f>IF(Inventory[[#This Row],[Stockout_Risk_Score]] &gt;= 0.8, "Critical",
   IF(Inventory[[#This Row],[Stockout_Risk_Score]] &gt;= 0.6, "High",
      IF(Inventory[[#This Row],[Stockout_Risk_Score]] &gt;= 0.3, "Medium", "Low")
   )
)</f>
        <v>Low</v>
      </c>
      <c r="R3952">
        <f>Inventory[[#This Row],[Lead_Time_Days]]*0.8</f>
        <v>6.4</v>
      </c>
      <c r="S3952">
        <f>MAX(0,Inventory[[#This Row],[Daily_Demand]]*Inventory[[#This Row],[Adj_Lead_Time]]+Inventory[[#This Row],[Safety_Stock]]-Inventory[[#This Row],[Current_Inventory]])</f>
        <v>0</v>
      </c>
    </row>
    <row r="3953" spans="1:19" x14ac:dyDescent="0.25">
      <c r="A3953">
        <v>3952</v>
      </c>
      <c r="B3953" t="s">
        <v>3974</v>
      </c>
      <c r="C3953" s="4" t="s">
        <v>13</v>
      </c>
      <c r="D3953" t="s">
        <v>22</v>
      </c>
      <c r="E3953" s="4">
        <v>99</v>
      </c>
      <c r="F3953" s="4">
        <v>2</v>
      </c>
      <c r="G3953" s="4">
        <v>792</v>
      </c>
      <c r="H3953" s="4">
        <v>269</v>
      </c>
      <c r="I3953" s="4">
        <v>306</v>
      </c>
      <c r="J3953" s="6">
        <v>1613.05</v>
      </c>
      <c r="K3953" s="4">
        <v>0.24199999999999999</v>
      </c>
      <c r="L3953" s="4" t="s">
        <v>15</v>
      </c>
      <c r="M3953" s="4">
        <f>Inventory[[#This Row],[Daily_Demand]]*Inventory[[#This Row],[Lead_Time_Days]]</f>
        <v>198</v>
      </c>
      <c r="N3953" s="4">
        <f>MAX(0, Inventory[[#This Row],[Demand_Duration_Lead_time]]+Inventory[[#This Row],[Safety_Stock]]-Inventory[[#This Row],[Current_Inventory]])</f>
        <v>0</v>
      </c>
      <c r="O39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53" s="8">
        <f>Inventory[[#This Row],[Current_Inventory]]*Inventory[[#This Row],[Unit_Cost]]</f>
        <v>1277535.5999999999</v>
      </c>
      <c r="Q3953" t="str">
        <f>IF(Inventory[[#This Row],[Stockout_Risk_Score]] &gt;= 0.8, "Critical",
   IF(Inventory[[#This Row],[Stockout_Risk_Score]] &gt;= 0.6, "High",
      IF(Inventory[[#This Row],[Stockout_Risk_Score]] &gt;= 0.3, "Medium", "Low")
   )
)</f>
        <v>Low</v>
      </c>
      <c r="R3953">
        <f>Inventory[[#This Row],[Lead_Time_Days]]*0.8</f>
        <v>1.6</v>
      </c>
      <c r="S3953">
        <f>MAX(0,Inventory[[#This Row],[Daily_Demand]]*Inventory[[#This Row],[Adj_Lead_Time]]+Inventory[[#This Row],[Safety_Stock]]-Inventory[[#This Row],[Current_Inventory]])</f>
        <v>0</v>
      </c>
    </row>
    <row r="3954" spans="1:19" x14ac:dyDescent="0.25">
      <c r="A3954">
        <v>3953</v>
      </c>
      <c r="B3954" t="s">
        <v>3975</v>
      </c>
      <c r="C3954" s="4" t="s">
        <v>41</v>
      </c>
      <c r="D3954" t="s">
        <v>18</v>
      </c>
      <c r="E3954" s="4">
        <v>191</v>
      </c>
      <c r="F3954" s="4">
        <v>9</v>
      </c>
      <c r="G3954" s="4">
        <v>711</v>
      </c>
      <c r="H3954" s="4">
        <v>34</v>
      </c>
      <c r="I3954" s="4">
        <v>289</v>
      </c>
      <c r="J3954" s="6">
        <v>1637.71</v>
      </c>
      <c r="K3954" s="4">
        <v>0.255</v>
      </c>
      <c r="L3954" s="4" t="s">
        <v>19</v>
      </c>
      <c r="M3954" s="4">
        <f>Inventory[[#This Row],[Daily_Demand]]*Inventory[[#This Row],[Lead_Time_Days]]</f>
        <v>1719</v>
      </c>
      <c r="N3954" s="4">
        <f>MAX(0, Inventory[[#This Row],[Demand_Duration_Lead_time]]+Inventory[[#This Row],[Safety_Stock]]-Inventory[[#This Row],[Current_Inventory]])</f>
        <v>1042</v>
      </c>
      <c r="O39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54" s="8">
        <f>Inventory[[#This Row],[Current_Inventory]]*Inventory[[#This Row],[Unit_Cost]]</f>
        <v>1164411.81</v>
      </c>
      <c r="Q3954" t="str">
        <f>IF(Inventory[[#This Row],[Stockout_Risk_Score]] &gt;= 0.8, "Critical",
   IF(Inventory[[#This Row],[Stockout_Risk_Score]] &gt;= 0.6, "High",
      IF(Inventory[[#This Row],[Stockout_Risk_Score]] &gt;= 0.3, "Medium", "Low")
   )
)</f>
        <v>Low</v>
      </c>
      <c r="R3954">
        <f>Inventory[[#This Row],[Lead_Time_Days]]*0.8</f>
        <v>7.2</v>
      </c>
      <c r="S3954">
        <f>MAX(0,Inventory[[#This Row],[Daily_Demand]]*Inventory[[#This Row],[Adj_Lead_Time]]+Inventory[[#This Row],[Safety_Stock]]-Inventory[[#This Row],[Current_Inventory]])</f>
        <v>698.2</v>
      </c>
    </row>
    <row r="3955" spans="1:19" x14ac:dyDescent="0.25">
      <c r="A3955">
        <v>3954</v>
      </c>
      <c r="B3955" t="s">
        <v>3976</v>
      </c>
      <c r="C3955" s="4" t="s">
        <v>21</v>
      </c>
      <c r="D3955" t="s">
        <v>22</v>
      </c>
      <c r="E3955" s="4">
        <v>159</v>
      </c>
      <c r="F3955" s="4">
        <v>8</v>
      </c>
      <c r="G3955" s="4">
        <v>315</v>
      </c>
      <c r="H3955" s="4">
        <v>209</v>
      </c>
      <c r="I3955" s="4">
        <v>328</v>
      </c>
      <c r="J3955" s="6">
        <v>506.54</v>
      </c>
      <c r="K3955" s="4">
        <v>0.45600000000000002</v>
      </c>
      <c r="L3955" s="4" t="s">
        <v>15</v>
      </c>
      <c r="M3955" s="4">
        <f>Inventory[[#This Row],[Daily_Demand]]*Inventory[[#This Row],[Lead_Time_Days]]</f>
        <v>1272</v>
      </c>
      <c r="N3955" s="4">
        <f>MAX(0, Inventory[[#This Row],[Demand_Duration_Lead_time]]+Inventory[[#This Row],[Safety_Stock]]-Inventory[[#This Row],[Current_Inventory]])</f>
        <v>1166</v>
      </c>
      <c r="O39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55" s="8">
        <f>Inventory[[#This Row],[Current_Inventory]]*Inventory[[#This Row],[Unit_Cost]]</f>
        <v>159560.1</v>
      </c>
      <c r="Q3955" t="str">
        <f>IF(Inventory[[#This Row],[Stockout_Risk_Score]] &gt;= 0.8, "Critical",
   IF(Inventory[[#This Row],[Stockout_Risk_Score]] &gt;= 0.6, "High",
      IF(Inventory[[#This Row],[Stockout_Risk_Score]] &gt;= 0.3, "Medium", "Low")
   )
)</f>
        <v>Medium</v>
      </c>
      <c r="R3955">
        <f>Inventory[[#This Row],[Lead_Time_Days]]*0.8</f>
        <v>6.4</v>
      </c>
      <c r="S3955">
        <f>MAX(0,Inventory[[#This Row],[Daily_Demand]]*Inventory[[#This Row],[Adj_Lead_Time]]+Inventory[[#This Row],[Safety_Stock]]-Inventory[[#This Row],[Current_Inventory]])</f>
        <v>911.59999999999991</v>
      </c>
    </row>
    <row r="3956" spans="1:19" x14ac:dyDescent="0.25">
      <c r="A3956">
        <v>3955</v>
      </c>
      <c r="B3956" t="s">
        <v>3977</v>
      </c>
      <c r="C3956" s="4" t="s">
        <v>41</v>
      </c>
      <c r="D3956" t="s">
        <v>14</v>
      </c>
      <c r="E3956" s="4">
        <v>20</v>
      </c>
      <c r="F3956" s="4">
        <v>2</v>
      </c>
      <c r="G3956" s="4">
        <v>670</v>
      </c>
      <c r="H3956" s="4">
        <v>103</v>
      </c>
      <c r="I3956" s="4">
        <v>372</v>
      </c>
      <c r="J3956" s="6">
        <v>1448.05</v>
      </c>
      <c r="K3956" s="4">
        <v>0.51</v>
      </c>
      <c r="L3956" s="4" t="s">
        <v>19</v>
      </c>
      <c r="M3956" s="4">
        <f>Inventory[[#This Row],[Daily_Demand]]*Inventory[[#This Row],[Lead_Time_Days]]</f>
        <v>40</v>
      </c>
      <c r="N3956" s="4">
        <f>MAX(0, Inventory[[#This Row],[Demand_Duration_Lead_time]]+Inventory[[#This Row],[Safety_Stock]]-Inventory[[#This Row],[Current_Inventory]])</f>
        <v>0</v>
      </c>
      <c r="O39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956" s="8">
        <f>Inventory[[#This Row],[Current_Inventory]]*Inventory[[#This Row],[Unit_Cost]]</f>
        <v>970193.5</v>
      </c>
      <c r="Q3956" t="str">
        <f>IF(Inventory[[#This Row],[Stockout_Risk_Score]] &gt;= 0.8, "Critical",
   IF(Inventory[[#This Row],[Stockout_Risk_Score]] &gt;= 0.6, "High",
      IF(Inventory[[#This Row],[Stockout_Risk_Score]] &gt;= 0.3, "Medium", "Low")
   )
)</f>
        <v>Medium</v>
      </c>
      <c r="R3956">
        <f>Inventory[[#This Row],[Lead_Time_Days]]*0.8</f>
        <v>1.6</v>
      </c>
      <c r="S3956">
        <f>MAX(0,Inventory[[#This Row],[Daily_Demand]]*Inventory[[#This Row],[Adj_Lead_Time]]+Inventory[[#This Row],[Safety_Stock]]-Inventory[[#This Row],[Current_Inventory]])</f>
        <v>0</v>
      </c>
    </row>
    <row r="3957" spans="1:19" x14ac:dyDescent="0.25">
      <c r="A3957">
        <v>3956</v>
      </c>
      <c r="B3957" t="s">
        <v>3978</v>
      </c>
      <c r="C3957" s="4" t="s">
        <v>41</v>
      </c>
      <c r="D3957" t="s">
        <v>14</v>
      </c>
      <c r="E3957" s="4">
        <v>14</v>
      </c>
      <c r="F3957" s="4">
        <v>9</v>
      </c>
      <c r="G3957" s="4">
        <v>353</v>
      </c>
      <c r="H3957" s="4">
        <v>117</v>
      </c>
      <c r="I3957" s="4">
        <v>209</v>
      </c>
      <c r="J3957" s="6">
        <v>413.74</v>
      </c>
      <c r="K3957" s="4">
        <v>0.309</v>
      </c>
      <c r="L3957" s="4" t="s">
        <v>27</v>
      </c>
      <c r="M3957" s="4">
        <f>Inventory[[#This Row],[Daily_Demand]]*Inventory[[#This Row],[Lead_Time_Days]]</f>
        <v>126</v>
      </c>
      <c r="N3957" s="4">
        <f>MAX(0, Inventory[[#This Row],[Demand_Duration_Lead_time]]+Inventory[[#This Row],[Safety_Stock]]-Inventory[[#This Row],[Current_Inventory]])</f>
        <v>0</v>
      </c>
      <c r="O39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57" s="8">
        <f>Inventory[[#This Row],[Current_Inventory]]*Inventory[[#This Row],[Unit_Cost]]</f>
        <v>146050.22</v>
      </c>
      <c r="Q3957" t="str">
        <f>IF(Inventory[[#This Row],[Stockout_Risk_Score]] &gt;= 0.8, "Critical",
   IF(Inventory[[#This Row],[Stockout_Risk_Score]] &gt;= 0.6, "High",
      IF(Inventory[[#This Row],[Stockout_Risk_Score]] &gt;= 0.3, "Medium", "Low")
   )
)</f>
        <v>Medium</v>
      </c>
      <c r="R3957">
        <f>Inventory[[#This Row],[Lead_Time_Days]]*0.8</f>
        <v>7.2</v>
      </c>
      <c r="S3957">
        <f>MAX(0,Inventory[[#This Row],[Daily_Demand]]*Inventory[[#This Row],[Adj_Lead_Time]]+Inventory[[#This Row],[Safety_Stock]]-Inventory[[#This Row],[Current_Inventory]])</f>
        <v>0</v>
      </c>
    </row>
    <row r="3958" spans="1:19" x14ac:dyDescent="0.25">
      <c r="A3958">
        <v>3957</v>
      </c>
      <c r="B3958" t="s">
        <v>3979</v>
      </c>
      <c r="C3958" s="4" t="s">
        <v>26</v>
      </c>
      <c r="D3958" t="s">
        <v>22</v>
      </c>
      <c r="E3958" s="4">
        <v>108</v>
      </c>
      <c r="F3958" s="4">
        <v>3</v>
      </c>
      <c r="G3958" s="4">
        <v>267</v>
      </c>
      <c r="H3958" s="4">
        <v>104</v>
      </c>
      <c r="I3958" s="4">
        <v>55</v>
      </c>
      <c r="J3958" s="6">
        <v>231.45</v>
      </c>
      <c r="K3958" s="4">
        <v>0.90700000000000003</v>
      </c>
      <c r="L3958" s="4" t="s">
        <v>19</v>
      </c>
      <c r="M3958" s="4">
        <f>Inventory[[#This Row],[Daily_Demand]]*Inventory[[#This Row],[Lead_Time_Days]]</f>
        <v>324</v>
      </c>
      <c r="N3958" s="4">
        <f>MAX(0, Inventory[[#This Row],[Demand_Duration_Lead_time]]+Inventory[[#This Row],[Safety_Stock]]-Inventory[[#This Row],[Current_Inventory]])</f>
        <v>161</v>
      </c>
      <c r="O39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58" s="8">
        <f>Inventory[[#This Row],[Current_Inventory]]*Inventory[[#This Row],[Unit_Cost]]</f>
        <v>61797.149999999994</v>
      </c>
      <c r="Q3958" t="str">
        <f>IF(Inventory[[#This Row],[Stockout_Risk_Score]] &gt;= 0.8, "Critical",
   IF(Inventory[[#This Row],[Stockout_Risk_Score]] &gt;= 0.6, "High",
      IF(Inventory[[#This Row],[Stockout_Risk_Score]] &gt;= 0.3, "Medium", "Low")
   )
)</f>
        <v>Critical</v>
      </c>
      <c r="R3958">
        <f>Inventory[[#This Row],[Lead_Time_Days]]*0.8</f>
        <v>2.4000000000000004</v>
      </c>
      <c r="S3958">
        <f>MAX(0,Inventory[[#This Row],[Daily_Demand]]*Inventory[[#This Row],[Adj_Lead_Time]]+Inventory[[#This Row],[Safety_Stock]]-Inventory[[#This Row],[Current_Inventory]])</f>
        <v>96.200000000000045</v>
      </c>
    </row>
    <row r="3959" spans="1:19" x14ac:dyDescent="0.25">
      <c r="A3959">
        <v>3958</v>
      </c>
      <c r="B3959" t="s">
        <v>3980</v>
      </c>
      <c r="C3959" s="4" t="s">
        <v>26</v>
      </c>
      <c r="D3959" t="s">
        <v>18</v>
      </c>
      <c r="E3959" s="4">
        <v>80</v>
      </c>
      <c r="F3959" s="4">
        <v>9</v>
      </c>
      <c r="G3959" s="4">
        <v>260</v>
      </c>
      <c r="H3959" s="4">
        <v>100</v>
      </c>
      <c r="I3959" s="4">
        <v>354</v>
      </c>
      <c r="J3959" s="6">
        <v>1170.3599999999999</v>
      </c>
      <c r="K3959" s="4">
        <v>0.55300000000000005</v>
      </c>
      <c r="L3959" s="4" t="s">
        <v>27</v>
      </c>
      <c r="M3959" s="4">
        <f>Inventory[[#This Row],[Daily_Demand]]*Inventory[[#This Row],[Lead_Time_Days]]</f>
        <v>720</v>
      </c>
      <c r="N3959" s="4">
        <f>MAX(0, Inventory[[#This Row],[Demand_Duration_Lead_time]]+Inventory[[#This Row],[Safety_Stock]]-Inventory[[#This Row],[Current_Inventory]])</f>
        <v>560</v>
      </c>
      <c r="O39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59" s="8">
        <f>Inventory[[#This Row],[Current_Inventory]]*Inventory[[#This Row],[Unit_Cost]]</f>
        <v>304293.59999999998</v>
      </c>
      <c r="Q3959" t="str">
        <f>IF(Inventory[[#This Row],[Stockout_Risk_Score]] &gt;= 0.8, "Critical",
   IF(Inventory[[#This Row],[Stockout_Risk_Score]] &gt;= 0.6, "High",
      IF(Inventory[[#This Row],[Stockout_Risk_Score]] &gt;= 0.3, "Medium", "Low")
   )
)</f>
        <v>Medium</v>
      </c>
      <c r="R3959">
        <f>Inventory[[#This Row],[Lead_Time_Days]]*0.8</f>
        <v>7.2</v>
      </c>
      <c r="S3959">
        <f>MAX(0,Inventory[[#This Row],[Daily_Demand]]*Inventory[[#This Row],[Adj_Lead_Time]]+Inventory[[#This Row],[Safety_Stock]]-Inventory[[#This Row],[Current_Inventory]])</f>
        <v>416</v>
      </c>
    </row>
    <row r="3960" spans="1:19" x14ac:dyDescent="0.25">
      <c r="A3960">
        <v>3959</v>
      </c>
      <c r="B3960" t="s">
        <v>3981</v>
      </c>
      <c r="C3960" s="4" t="s">
        <v>13</v>
      </c>
      <c r="D3960" t="s">
        <v>22</v>
      </c>
      <c r="E3960" s="4">
        <v>154</v>
      </c>
      <c r="F3960" s="4">
        <v>4</v>
      </c>
      <c r="G3960" s="4">
        <v>125</v>
      </c>
      <c r="H3960" s="4">
        <v>53</v>
      </c>
      <c r="I3960" s="4">
        <v>192</v>
      </c>
      <c r="J3960" s="6">
        <v>1821.87</v>
      </c>
      <c r="K3960" s="4">
        <v>0.78700000000000003</v>
      </c>
      <c r="L3960" s="4" t="s">
        <v>27</v>
      </c>
      <c r="M3960" s="4">
        <f>Inventory[[#This Row],[Daily_Demand]]*Inventory[[#This Row],[Lead_Time_Days]]</f>
        <v>616</v>
      </c>
      <c r="N3960" s="4">
        <f>MAX(0, Inventory[[#This Row],[Demand_Duration_Lead_time]]+Inventory[[#This Row],[Safety_Stock]]-Inventory[[#This Row],[Current_Inventory]])</f>
        <v>544</v>
      </c>
      <c r="O39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60" s="8">
        <f>Inventory[[#This Row],[Current_Inventory]]*Inventory[[#This Row],[Unit_Cost]]</f>
        <v>227733.75</v>
      </c>
      <c r="Q3960" t="str">
        <f>IF(Inventory[[#This Row],[Stockout_Risk_Score]] &gt;= 0.8, "Critical",
   IF(Inventory[[#This Row],[Stockout_Risk_Score]] &gt;= 0.6, "High",
      IF(Inventory[[#This Row],[Stockout_Risk_Score]] &gt;= 0.3, "Medium", "Low")
   )
)</f>
        <v>High</v>
      </c>
      <c r="R3960">
        <f>Inventory[[#This Row],[Lead_Time_Days]]*0.8</f>
        <v>3.2</v>
      </c>
      <c r="S3960">
        <f>MAX(0,Inventory[[#This Row],[Daily_Demand]]*Inventory[[#This Row],[Adj_Lead_Time]]+Inventory[[#This Row],[Safety_Stock]]-Inventory[[#This Row],[Current_Inventory]])</f>
        <v>420.79999999999995</v>
      </c>
    </row>
    <row r="3961" spans="1:19" x14ac:dyDescent="0.25">
      <c r="A3961">
        <v>3960</v>
      </c>
      <c r="B3961" t="s">
        <v>3982</v>
      </c>
      <c r="C3961" s="4" t="s">
        <v>17</v>
      </c>
      <c r="D3961" t="s">
        <v>14</v>
      </c>
      <c r="E3961" s="4">
        <v>20</v>
      </c>
      <c r="F3961" s="4">
        <v>11</v>
      </c>
      <c r="G3961" s="4">
        <v>704</v>
      </c>
      <c r="H3961" s="4">
        <v>32</v>
      </c>
      <c r="I3961" s="4">
        <v>230</v>
      </c>
      <c r="J3961" s="6">
        <v>119.15</v>
      </c>
      <c r="K3961" s="4">
        <v>0.92400000000000004</v>
      </c>
      <c r="L3961" s="4" t="s">
        <v>27</v>
      </c>
      <c r="M3961" s="4">
        <f>Inventory[[#This Row],[Daily_Demand]]*Inventory[[#This Row],[Lead_Time_Days]]</f>
        <v>220</v>
      </c>
      <c r="N3961" s="4">
        <f>MAX(0, Inventory[[#This Row],[Demand_Duration_Lead_time]]+Inventory[[#This Row],[Safety_Stock]]-Inventory[[#This Row],[Current_Inventory]])</f>
        <v>0</v>
      </c>
      <c r="O39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961" s="8">
        <f>Inventory[[#This Row],[Current_Inventory]]*Inventory[[#This Row],[Unit_Cost]]</f>
        <v>83881.600000000006</v>
      </c>
      <c r="Q3961" t="str">
        <f>IF(Inventory[[#This Row],[Stockout_Risk_Score]] &gt;= 0.8, "Critical",
   IF(Inventory[[#This Row],[Stockout_Risk_Score]] &gt;= 0.6, "High",
      IF(Inventory[[#This Row],[Stockout_Risk_Score]] &gt;= 0.3, "Medium", "Low")
   )
)</f>
        <v>Critical</v>
      </c>
      <c r="R3961">
        <f>Inventory[[#This Row],[Lead_Time_Days]]*0.8</f>
        <v>8.8000000000000007</v>
      </c>
      <c r="S3961">
        <f>MAX(0,Inventory[[#This Row],[Daily_Demand]]*Inventory[[#This Row],[Adj_Lead_Time]]+Inventory[[#This Row],[Safety_Stock]]-Inventory[[#This Row],[Current_Inventory]])</f>
        <v>0</v>
      </c>
    </row>
    <row r="3962" spans="1:19" x14ac:dyDescent="0.25">
      <c r="A3962">
        <v>3961</v>
      </c>
      <c r="B3962" t="s">
        <v>3983</v>
      </c>
      <c r="C3962" s="4" t="s">
        <v>41</v>
      </c>
      <c r="D3962" t="s">
        <v>14</v>
      </c>
      <c r="E3962" s="4">
        <v>16</v>
      </c>
      <c r="F3962" s="4">
        <v>8</v>
      </c>
      <c r="G3962" s="4">
        <v>580</v>
      </c>
      <c r="H3962" s="4">
        <v>199</v>
      </c>
      <c r="I3962" s="4">
        <v>79</v>
      </c>
      <c r="J3962" s="6">
        <v>1661.68</v>
      </c>
      <c r="K3962" s="4">
        <v>0.16300000000000001</v>
      </c>
      <c r="L3962" s="4" t="s">
        <v>27</v>
      </c>
      <c r="M3962" s="4">
        <f>Inventory[[#This Row],[Daily_Demand]]*Inventory[[#This Row],[Lead_Time_Days]]</f>
        <v>128</v>
      </c>
      <c r="N3962" s="4">
        <f>MAX(0, Inventory[[#This Row],[Demand_Duration_Lead_time]]+Inventory[[#This Row],[Safety_Stock]]-Inventory[[#This Row],[Current_Inventory]])</f>
        <v>0</v>
      </c>
      <c r="O39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62" s="8">
        <f>Inventory[[#This Row],[Current_Inventory]]*Inventory[[#This Row],[Unit_Cost]]</f>
        <v>963774.4</v>
      </c>
      <c r="Q3962" t="str">
        <f>IF(Inventory[[#This Row],[Stockout_Risk_Score]] &gt;= 0.8, "Critical",
   IF(Inventory[[#This Row],[Stockout_Risk_Score]] &gt;= 0.6, "High",
      IF(Inventory[[#This Row],[Stockout_Risk_Score]] &gt;= 0.3, "Medium", "Low")
   )
)</f>
        <v>Low</v>
      </c>
      <c r="R3962">
        <f>Inventory[[#This Row],[Lead_Time_Days]]*0.8</f>
        <v>6.4</v>
      </c>
      <c r="S3962">
        <f>MAX(0,Inventory[[#This Row],[Daily_Demand]]*Inventory[[#This Row],[Adj_Lead_Time]]+Inventory[[#This Row],[Safety_Stock]]-Inventory[[#This Row],[Current_Inventory]])</f>
        <v>0</v>
      </c>
    </row>
    <row r="3963" spans="1:19" x14ac:dyDescent="0.25">
      <c r="A3963">
        <v>3962</v>
      </c>
      <c r="B3963" t="s">
        <v>3984</v>
      </c>
      <c r="C3963" s="4" t="s">
        <v>17</v>
      </c>
      <c r="D3963" t="s">
        <v>14</v>
      </c>
      <c r="E3963" s="4">
        <v>79</v>
      </c>
      <c r="F3963" s="4">
        <v>14</v>
      </c>
      <c r="G3963" s="4">
        <v>142</v>
      </c>
      <c r="H3963" s="4">
        <v>32</v>
      </c>
      <c r="I3963" s="4">
        <v>302</v>
      </c>
      <c r="J3963" s="6">
        <v>1037.6199999999999</v>
      </c>
      <c r="K3963" s="4">
        <v>0.42799999999999999</v>
      </c>
      <c r="L3963" s="4" t="s">
        <v>27</v>
      </c>
      <c r="M3963" s="4">
        <f>Inventory[[#This Row],[Daily_Demand]]*Inventory[[#This Row],[Lead_Time_Days]]</f>
        <v>1106</v>
      </c>
      <c r="N3963" s="4">
        <f>MAX(0, Inventory[[#This Row],[Demand_Duration_Lead_time]]+Inventory[[#This Row],[Safety_Stock]]-Inventory[[#This Row],[Current_Inventory]])</f>
        <v>996</v>
      </c>
      <c r="O39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63" s="8">
        <f>Inventory[[#This Row],[Current_Inventory]]*Inventory[[#This Row],[Unit_Cost]]</f>
        <v>147342.03999999998</v>
      </c>
      <c r="Q3963" t="str">
        <f>IF(Inventory[[#This Row],[Stockout_Risk_Score]] &gt;= 0.8, "Critical",
   IF(Inventory[[#This Row],[Stockout_Risk_Score]] &gt;= 0.6, "High",
      IF(Inventory[[#This Row],[Stockout_Risk_Score]] &gt;= 0.3, "Medium", "Low")
   )
)</f>
        <v>Medium</v>
      </c>
      <c r="R3963">
        <f>Inventory[[#This Row],[Lead_Time_Days]]*0.8</f>
        <v>11.200000000000001</v>
      </c>
      <c r="S3963">
        <f>MAX(0,Inventory[[#This Row],[Daily_Demand]]*Inventory[[#This Row],[Adj_Lead_Time]]+Inventory[[#This Row],[Safety_Stock]]-Inventory[[#This Row],[Current_Inventory]])</f>
        <v>774.80000000000007</v>
      </c>
    </row>
    <row r="3964" spans="1:19" x14ac:dyDescent="0.25">
      <c r="A3964">
        <v>3963</v>
      </c>
      <c r="B3964" t="s">
        <v>3985</v>
      </c>
      <c r="C3964" s="4" t="s">
        <v>13</v>
      </c>
      <c r="D3964" t="s">
        <v>22</v>
      </c>
      <c r="E3964" s="4">
        <v>183</v>
      </c>
      <c r="F3964" s="4">
        <v>7</v>
      </c>
      <c r="G3964" s="4">
        <v>54</v>
      </c>
      <c r="H3964" s="4">
        <v>243</v>
      </c>
      <c r="I3964" s="4">
        <v>89</v>
      </c>
      <c r="J3964" s="6">
        <v>1728.75</v>
      </c>
      <c r="K3964" s="4">
        <v>0.433</v>
      </c>
      <c r="L3964" s="4" t="s">
        <v>15</v>
      </c>
      <c r="M3964" s="4">
        <f>Inventory[[#This Row],[Daily_Demand]]*Inventory[[#This Row],[Lead_Time_Days]]</f>
        <v>1281</v>
      </c>
      <c r="N3964" s="4">
        <f>MAX(0, Inventory[[#This Row],[Demand_Duration_Lead_time]]+Inventory[[#This Row],[Safety_Stock]]-Inventory[[#This Row],[Current_Inventory]])</f>
        <v>1470</v>
      </c>
      <c r="O39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64" s="8">
        <f>Inventory[[#This Row],[Current_Inventory]]*Inventory[[#This Row],[Unit_Cost]]</f>
        <v>93352.5</v>
      </c>
      <c r="Q3964" t="str">
        <f>IF(Inventory[[#This Row],[Stockout_Risk_Score]] &gt;= 0.8, "Critical",
   IF(Inventory[[#This Row],[Stockout_Risk_Score]] &gt;= 0.6, "High",
      IF(Inventory[[#This Row],[Stockout_Risk_Score]] &gt;= 0.3, "Medium", "Low")
   )
)</f>
        <v>Medium</v>
      </c>
      <c r="R3964">
        <f>Inventory[[#This Row],[Lead_Time_Days]]*0.8</f>
        <v>5.6000000000000005</v>
      </c>
      <c r="S3964">
        <f>MAX(0,Inventory[[#This Row],[Daily_Demand]]*Inventory[[#This Row],[Adj_Lead_Time]]+Inventory[[#This Row],[Safety_Stock]]-Inventory[[#This Row],[Current_Inventory]])</f>
        <v>1213.8000000000002</v>
      </c>
    </row>
    <row r="3965" spans="1:19" x14ac:dyDescent="0.25">
      <c r="A3965">
        <v>3964</v>
      </c>
      <c r="B3965" t="s">
        <v>3986</v>
      </c>
      <c r="C3965" s="4" t="s">
        <v>41</v>
      </c>
      <c r="D3965" t="s">
        <v>14</v>
      </c>
      <c r="E3965" s="4">
        <v>133</v>
      </c>
      <c r="F3965" s="4">
        <v>6</v>
      </c>
      <c r="G3965" s="4">
        <v>637</v>
      </c>
      <c r="H3965" s="4">
        <v>195</v>
      </c>
      <c r="I3965" s="4">
        <v>236</v>
      </c>
      <c r="J3965" s="6">
        <v>1694.78</v>
      </c>
      <c r="K3965" s="4">
        <v>0.35399999999999998</v>
      </c>
      <c r="L3965" s="4" t="s">
        <v>27</v>
      </c>
      <c r="M3965" s="4">
        <f>Inventory[[#This Row],[Daily_Demand]]*Inventory[[#This Row],[Lead_Time_Days]]</f>
        <v>798</v>
      </c>
      <c r="N3965" s="4">
        <f>MAX(0, Inventory[[#This Row],[Demand_Duration_Lead_time]]+Inventory[[#This Row],[Safety_Stock]]-Inventory[[#This Row],[Current_Inventory]])</f>
        <v>356</v>
      </c>
      <c r="O39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65" s="8">
        <f>Inventory[[#This Row],[Current_Inventory]]*Inventory[[#This Row],[Unit_Cost]]</f>
        <v>1079574.8599999999</v>
      </c>
      <c r="Q3965" t="str">
        <f>IF(Inventory[[#This Row],[Stockout_Risk_Score]] &gt;= 0.8, "Critical",
   IF(Inventory[[#This Row],[Stockout_Risk_Score]] &gt;= 0.6, "High",
      IF(Inventory[[#This Row],[Stockout_Risk_Score]] &gt;= 0.3, "Medium", "Low")
   )
)</f>
        <v>Medium</v>
      </c>
      <c r="R3965">
        <f>Inventory[[#This Row],[Lead_Time_Days]]*0.8</f>
        <v>4.8000000000000007</v>
      </c>
      <c r="S3965">
        <f>MAX(0,Inventory[[#This Row],[Daily_Demand]]*Inventory[[#This Row],[Adj_Lead_Time]]+Inventory[[#This Row],[Safety_Stock]]-Inventory[[#This Row],[Current_Inventory]])</f>
        <v>196.40000000000009</v>
      </c>
    </row>
    <row r="3966" spans="1:19" x14ac:dyDescent="0.25">
      <c r="A3966">
        <v>3965</v>
      </c>
      <c r="B3966" t="s">
        <v>3987</v>
      </c>
      <c r="C3966" s="4" t="s">
        <v>41</v>
      </c>
      <c r="D3966" t="s">
        <v>18</v>
      </c>
      <c r="E3966" s="4">
        <v>31</v>
      </c>
      <c r="F3966" s="4">
        <v>12</v>
      </c>
      <c r="G3966" s="4">
        <v>435</v>
      </c>
      <c r="H3966" s="4">
        <v>72</v>
      </c>
      <c r="I3966" s="4">
        <v>368</v>
      </c>
      <c r="J3966" s="6">
        <v>1756.81</v>
      </c>
      <c r="K3966" s="4">
        <v>8.9999999999999993E-3</v>
      </c>
      <c r="L3966" s="4" t="s">
        <v>15</v>
      </c>
      <c r="M3966" s="4">
        <f>Inventory[[#This Row],[Daily_Demand]]*Inventory[[#This Row],[Lead_Time_Days]]</f>
        <v>372</v>
      </c>
      <c r="N3966" s="4">
        <f>MAX(0, Inventory[[#This Row],[Demand_Duration_Lead_time]]+Inventory[[#This Row],[Safety_Stock]]-Inventory[[#This Row],[Current_Inventory]])</f>
        <v>9</v>
      </c>
      <c r="O39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66" s="8">
        <f>Inventory[[#This Row],[Current_Inventory]]*Inventory[[#This Row],[Unit_Cost]]</f>
        <v>764212.35</v>
      </c>
      <c r="Q3966" t="str">
        <f>IF(Inventory[[#This Row],[Stockout_Risk_Score]] &gt;= 0.8, "Critical",
   IF(Inventory[[#This Row],[Stockout_Risk_Score]] &gt;= 0.6, "High",
      IF(Inventory[[#This Row],[Stockout_Risk_Score]] &gt;= 0.3, "Medium", "Low")
   )
)</f>
        <v>Low</v>
      </c>
      <c r="R3966">
        <f>Inventory[[#This Row],[Lead_Time_Days]]*0.8</f>
        <v>9.6000000000000014</v>
      </c>
      <c r="S3966">
        <f>MAX(0,Inventory[[#This Row],[Daily_Demand]]*Inventory[[#This Row],[Adj_Lead_Time]]+Inventory[[#This Row],[Safety_Stock]]-Inventory[[#This Row],[Current_Inventory]])</f>
        <v>0</v>
      </c>
    </row>
    <row r="3967" spans="1:19" x14ac:dyDescent="0.25">
      <c r="A3967">
        <v>3966</v>
      </c>
      <c r="B3967" t="s">
        <v>3988</v>
      </c>
      <c r="C3967" s="4" t="s">
        <v>17</v>
      </c>
      <c r="D3967" t="s">
        <v>22</v>
      </c>
      <c r="E3967" s="4">
        <v>199</v>
      </c>
      <c r="F3967" s="4">
        <v>11</v>
      </c>
      <c r="G3967" s="4">
        <v>727</v>
      </c>
      <c r="H3967" s="4">
        <v>112</v>
      </c>
      <c r="I3967" s="4">
        <v>353</v>
      </c>
      <c r="J3967" s="6">
        <v>1549.3</v>
      </c>
      <c r="K3967" s="4">
        <v>0.81599999999999995</v>
      </c>
      <c r="L3967" s="4" t="s">
        <v>15</v>
      </c>
      <c r="M3967" s="4">
        <f>Inventory[[#This Row],[Daily_Demand]]*Inventory[[#This Row],[Lead_Time_Days]]</f>
        <v>2189</v>
      </c>
      <c r="N3967" s="4">
        <f>MAX(0, Inventory[[#This Row],[Demand_Duration_Lead_time]]+Inventory[[#This Row],[Safety_Stock]]-Inventory[[#This Row],[Current_Inventory]])</f>
        <v>1574</v>
      </c>
      <c r="O39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67" s="8">
        <f>Inventory[[#This Row],[Current_Inventory]]*Inventory[[#This Row],[Unit_Cost]]</f>
        <v>1126341.0999999999</v>
      </c>
      <c r="Q3967" t="str">
        <f>IF(Inventory[[#This Row],[Stockout_Risk_Score]] &gt;= 0.8, "Critical",
   IF(Inventory[[#This Row],[Stockout_Risk_Score]] &gt;= 0.6, "High",
      IF(Inventory[[#This Row],[Stockout_Risk_Score]] &gt;= 0.3, "Medium", "Low")
   )
)</f>
        <v>Critical</v>
      </c>
      <c r="R3967">
        <f>Inventory[[#This Row],[Lead_Time_Days]]*0.8</f>
        <v>8.8000000000000007</v>
      </c>
      <c r="S3967">
        <f>MAX(0,Inventory[[#This Row],[Daily_Demand]]*Inventory[[#This Row],[Adj_Lead_Time]]+Inventory[[#This Row],[Safety_Stock]]-Inventory[[#This Row],[Current_Inventory]])</f>
        <v>1136.2</v>
      </c>
    </row>
    <row r="3968" spans="1:19" x14ac:dyDescent="0.25">
      <c r="A3968">
        <v>3967</v>
      </c>
      <c r="B3968" t="s">
        <v>3989</v>
      </c>
      <c r="C3968" s="4" t="s">
        <v>21</v>
      </c>
      <c r="D3968" t="s">
        <v>22</v>
      </c>
      <c r="E3968" s="4">
        <v>16</v>
      </c>
      <c r="F3968" s="4">
        <v>12</v>
      </c>
      <c r="G3968" s="4">
        <v>640</v>
      </c>
      <c r="H3968" s="4">
        <v>198</v>
      </c>
      <c r="I3968" s="4">
        <v>276</v>
      </c>
      <c r="J3968" s="6">
        <v>1693.84</v>
      </c>
      <c r="K3968" s="4">
        <v>0.112</v>
      </c>
      <c r="L3968" s="4" t="s">
        <v>15</v>
      </c>
      <c r="M3968" s="4">
        <f>Inventory[[#This Row],[Daily_Demand]]*Inventory[[#This Row],[Lead_Time_Days]]</f>
        <v>192</v>
      </c>
      <c r="N3968" s="4">
        <f>MAX(0, Inventory[[#This Row],[Demand_Duration_Lead_time]]+Inventory[[#This Row],[Safety_Stock]]-Inventory[[#This Row],[Current_Inventory]])</f>
        <v>0</v>
      </c>
      <c r="O39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68" s="8">
        <f>Inventory[[#This Row],[Current_Inventory]]*Inventory[[#This Row],[Unit_Cost]]</f>
        <v>1084057.5999999999</v>
      </c>
      <c r="Q3968" t="str">
        <f>IF(Inventory[[#This Row],[Stockout_Risk_Score]] &gt;= 0.8, "Critical",
   IF(Inventory[[#This Row],[Stockout_Risk_Score]] &gt;= 0.6, "High",
      IF(Inventory[[#This Row],[Stockout_Risk_Score]] &gt;= 0.3, "Medium", "Low")
   )
)</f>
        <v>Low</v>
      </c>
      <c r="R3968">
        <f>Inventory[[#This Row],[Lead_Time_Days]]*0.8</f>
        <v>9.6000000000000014</v>
      </c>
      <c r="S3968">
        <f>MAX(0,Inventory[[#This Row],[Daily_Demand]]*Inventory[[#This Row],[Adj_Lead_Time]]+Inventory[[#This Row],[Safety_Stock]]-Inventory[[#This Row],[Current_Inventory]])</f>
        <v>0</v>
      </c>
    </row>
    <row r="3969" spans="1:19" x14ac:dyDescent="0.25">
      <c r="A3969">
        <v>3968</v>
      </c>
      <c r="B3969" t="s">
        <v>3990</v>
      </c>
      <c r="C3969" s="4" t="s">
        <v>26</v>
      </c>
      <c r="D3969" t="s">
        <v>14</v>
      </c>
      <c r="E3969" s="4">
        <v>34</v>
      </c>
      <c r="F3969" s="4">
        <v>3</v>
      </c>
      <c r="G3969" s="4">
        <v>656</v>
      </c>
      <c r="H3969" s="4">
        <v>198</v>
      </c>
      <c r="I3969" s="4">
        <v>269</v>
      </c>
      <c r="J3969" s="6">
        <v>393.25</v>
      </c>
      <c r="K3969" s="4">
        <v>0.995</v>
      </c>
      <c r="L3969" s="4" t="s">
        <v>19</v>
      </c>
      <c r="M3969" s="4">
        <f>Inventory[[#This Row],[Daily_Demand]]*Inventory[[#This Row],[Lead_Time_Days]]</f>
        <v>102</v>
      </c>
      <c r="N3969" s="4">
        <f>MAX(0, Inventory[[#This Row],[Demand_Duration_Lead_time]]+Inventory[[#This Row],[Safety_Stock]]-Inventory[[#This Row],[Current_Inventory]])</f>
        <v>0</v>
      </c>
      <c r="O39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969" s="8">
        <f>Inventory[[#This Row],[Current_Inventory]]*Inventory[[#This Row],[Unit_Cost]]</f>
        <v>257972</v>
      </c>
      <c r="Q3969" t="str">
        <f>IF(Inventory[[#This Row],[Stockout_Risk_Score]] &gt;= 0.8, "Critical",
   IF(Inventory[[#This Row],[Stockout_Risk_Score]] &gt;= 0.6, "High",
      IF(Inventory[[#This Row],[Stockout_Risk_Score]] &gt;= 0.3, "Medium", "Low")
   )
)</f>
        <v>Critical</v>
      </c>
      <c r="R3969">
        <f>Inventory[[#This Row],[Lead_Time_Days]]*0.8</f>
        <v>2.4000000000000004</v>
      </c>
      <c r="S3969">
        <f>MAX(0,Inventory[[#This Row],[Daily_Demand]]*Inventory[[#This Row],[Adj_Lead_Time]]+Inventory[[#This Row],[Safety_Stock]]-Inventory[[#This Row],[Current_Inventory]])</f>
        <v>0</v>
      </c>
    </row>
    <row r="3970" spans="1:19" x14ac:dyDescent="0.25">
      <c r="A3970">
        <v>3969</v>
      </c>
      <c r="B3970" t="s">
        <v>3991</v>
      </c>
      <c r="C3970" s="4" t="s">
        <v>21</v>
      </c>
      <c r="D3970" t="s">
        <v>14</v>
      </c>
      <c r="E3970" s="4">
        <v>13</v>
      </c>
      <c r="F3970" s="4">
        <v>3</v>
      </c>
      <c r="G3970" s="4">
        <v>346</v>
      </c>
      <c r="H3970" s="4">
        <v>78</v>
      </c>
      <c r="I3970" s="4">
        <v>373</v>
      </c>
      <c r="J3970" s="6">
        <v>642.51</v>
      </c>
      <c r="K3970" s="4">
        <v>0.77300000000000002</v>
      </c>
      <c r="L3970" s="4" t="s">
        <v>19</v>
      </c>
      <c r="M3970" s="4">
        <f>Inventory[[#This Row],[Daily_Demand]]*Inventory[[#This Row],[Lead_Time_Days]]</f>
        <v>39</v>
      </c>
      <c r="N3970" s="4">
        <f>MAX(0, Inventory[[#This Row],[Demand_Duration_Lead_time]]+Inventory[[#This Row],[Safety_Stock]]-Inventory[[#This Row],[Current_Inventory]])</f>
        <v>0</v>
      </c>
      <c r="O39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70" s="8">
        <f>Inventory[[#This Row],[Current_Inventory]]*Inventory[[#This Row],[Unit_Cost]]</f>
        <v>222308.46</v>
      </c>
      <c r="Q3970" t="str">
        <f>IF(Inventory[[#This Row],[Stockout_Risk_Score]] &gt;= 0.8, "Critical",
   IF(Inventory[[#This Row],[Stockout_Risk_Score]] &gt;= 0.6, "High",
      IF(Inventory[[#This Row],[Stockout_Risk_Score]] &gt;= 0.3, "Medium", "Low")
   )
)</f>
        <v>High</v>
      </c>
      <c r="R3970">
        <f>Inventory[[#This Row],[Lead_Time_Days]]*0.8</f>
        <v>2.4000000000000004</v>
      </c>
      <c r="S3970">
        <f>MAX(0,Inventory[[#This Row],[Daily_Demand]]*Inventory[[#This Row],[Adj_Lead_Time]]+Inventory[[#This Row],[Safety_Stock]]-Inventory[[#This Row],[Current_Inventory]])</f>
        <v>0</v>
      </c>
    </row>
    <row r="3971" spans="1:19" x14ac:dyDescent="0.25">
      <c r="A3971">
        <v>3970</v>
      </c>
      <c r="B3971" t="s">
        <v>3992</v>
      </c>
      <c r="C3971" s="4" t="s">
        <v>17</v>
      </c>
      <c r="D3971" t="s">
        <v>18</v>
      </c>
      <c r="E3971" s="4">
        <v>57</v>
      </c>
      <c r="F3971" s="4">
        <v>14</v>
      </c>
      <c r="G3971" s="4">
        <v>314</v>
      </c>
      <c r="H3971" s="4">
        <v>123</v>
      </c>
      <c r="I3971" s="4">
        <v>92</v>
      </c>
      <c r="J3971" s="6">
        <v>522.85</v>
      </c>
      <c r="K3971" s="4">
        <v>0.57999999999999996</v>
      </c>
      <c r="L3971" s="4" t="s">
        <v>27</v>
      </c>
      <c r="M3971" s="4">
        <f>Inventory[[#This Row],[Daily_Demand]]*Inventory[[#This Row],[Lead_Time_Days]]</f>
        <v>798</v>
      </c>
      <c r="N3971" s="4">
        <f>MAX(0, Inventory[[#This Row],[Demand_Duration_Lead_time]]+Inventory[[#This Row],[Safety_Stock]]-Inventory[[#This Row],[Current_Inventory]])</f>
        <v>607</v>
      </c>
      <c r="O39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71" s="8">
        <f>Inventory[[#This Row],[Current_Inventory]]*Inventory[[#This Row],[Unit_Cost]]</f>
        <v>164174.9</v>
      </c>
      <c r="Q3971" t="str">
        <f>IF(Inventory[[#This Row],[Stockout_Risk_Score]] &gt;= 0.8, "Critical",
   IF(Inventory[[#This Row],[Stockout_Risk_Score]] &gt;= 0.6, "High",
      IF(Inventory[[#This Row],[Stockout_Risk_Score]] &gt;= 0.3, "Medium", "Low")
   )
)</f>
        <v>Medium</v>
      </c>
      <c r="R3971">
        <f>Inventory[[#This Row],[Lead_Time_Days]]*0.8</f>
        <v>11.200000000000001</v>
      </c>
      <c r="S3971">
        <f>MAX(0,Inventory[[#This Row],[Daily_Demand]]*Inventory[[#This Row],[Adj_Lead_Time]]+Inventory[[#This Row],[Safety_Stock]]-Inventory[[#This Row],[Current_Inventory]])</f>
        <v>447.40000000000009</v>
      </c>
    </row>
    <row r="3972" spans="1:19" x14ac:dyDescent="0.25">
      <c r="A3972">
        <v>3971</v>
      </c>
      <c r="B3972" t="s">
        <v>3993</v>
      </c>
      <c r="C3972" s="4" t="s">
        <v>26</v>
      </c>
      <c r="D3972" t="s">
        <v>22</v>
      </c>
      <c r="E3972" s="4">
        <v>193</v>
      </c>
      <c r="F3972" s="4">
        <v>13</v>
      </c>
      <c r="G3972" s="4">
        <v>451</v>
      </c>
      <c r="H3972" s="4">
        <v>113</v>
      </c>
      <c r="I3972" s="4">
        <v>193</v>
      </c>
      <c r="J3972" s="6">
        <v>1497.74</v>
      </c>
      <c r="K3972" s="4">
        <v>0.155</v>
      </c>
      <c r="L3972" s="4" t="s">
        <v>15</v>
      </c>
      <c r="M3972" s="4">
        <f>Inventory[[#This Row],[Daily_Demand]]*Inventory[[#This Row],[Lead_Time_Days]]</f>
        <v>2509</v>
      </c>
      <c r="N3972" s="4">
        <f>MAX(0, Inventory[[#This Row],[Demand_Duration_Lead_time]]+Inventory[[#This Row],[Safety_Stock]]-Inventory[[#This Row],[Current_Inventory]])</f>
        <v>2171</v>
      </c>
      <c r="O39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72" s="8">
        <f>Inventory[[#This Row],[Current_Inventory]]*Inventory[[#This Row],[Unit_Cost]]</f>
        <v>675480.74</v>
      </c>
      <c r="Q3972" t="str">
        <f>IF(Inventory[[#This Row],[Stockout_Risk_Score]] &gt;= 0.8, "Critical",
   IF(Inventory[[#This Row],[Stockout_Risk_Score]] &gt;= 0.6, "High",
      IF(Inventory[[#This Row],[Stockout_Risk_Score]] &gt;= 0.3, "Medium", "Low")
   )
)</f>
        <v>Low</v>
      </c>
      <c r="R3972">
        <f>Inventory[[#This Row],[Lead_Time_Days]]*0.8</f>
        <v>10.4</v>
      </c>
      <c r="S3972">
        <f>MAX(0,Inventory[[#This Row],[Daily_Demand]]*Inventory[[#This Row],[Adj_Lead_Time]]+Inventory[[#This Row],[Safety_Stock]]-Inventory[[#This Row],[Current_Inventory]])</f>
        <v>1669.1999999999998</v>
      </c>
    </row>
    <row r="3973" spans="1:19" x14ac:dyDescent="0.25">
      <c r="A3973">
        <v>3972</v>
      </c>
      <c r="B3973" t="s">
        <v>3994</v>
      </c>
      <c r="C3973" s="4" t="s">
        <v>21</v>
      </c>
      <c r="D3973" t="s">
        <v>14</v>
      </c>
      <c r="E3973" s="4">
        <v>58</v>
      </c>
      <c r="F3973" s="4">
        <v>2</v>
      </c>
      <c r="G3973" s="4">
        <v>366</v>
      </c>
      <c r="H3973" s="4">
        <v>117</v>
      </c>
      <c r="I3973" s="4">
        <v>327</v>
      </c>
      <c r="J3973" s="6">
        <v>349.6</v>
      </c>
      <c r="K3973" s="4">
        <v>0.51500000000000001</v>
      </c>
      <c r="L3973" s="4" t="s">
        <v>19</v>
      </c>
      <c r="M3973" s="4">
        <f>Inventory[[#This Row],[Daily_Demand]]*Inventory[[#This Row],[Lead_Time_Days]]</f>
        <v>116</v>
      </c>
      <c r="N3973" s="4">
        <f>MAX(0, Inventory[[#This Row],[Demand_Duration_Lead_time]]+Inventory[[#This Row],[Safety_Stock]]-Inventory[[#This Row],[Current_Inventory]])</f>
        <v>0</v>
      </c>
      <c r="O39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73" s="8">
        <f>Inventory[[#This Row],[Current_Inventory]]*Inventory[[#This Row],[Unit_Cost]]</f>
        <v>127953.60000000001</v>
      </c>
      <c r="Q3973" t="str">
        <f>IF(Inventory[[#This Row],[Stockout_Risk_Score]] &gt;= 0.8, "Critical",
   IF(Inventory[[#This Row],[Stockout_Risk_Score]] &gt;= 0.6, "High",
      IF(Inventory[[#This Row],[Stockout_Risk_Score]] &gt;= 0.3, "Medium", "Low")
   )
)</f>
        <v>Medium</v>
      </c>
      <c r="R3973">
        <f>Inventory[[#This Row],[Lead_Time_Days]]*0.8</f>
        <v>1.6</v>
      </c>
      <c r="S3973">
        <f>MAX(0,Inventory[[#This Row],[Daily_Demand]]*Inventory[[#This Row],[Adj_Lead_Time]]+Inventory[[#This Row],[Safety_Stock]]-Inventory[[#This Row],[Current_Inventory]])</f>
        <v>0</v>
      </c>
    </row>
    <row r="3974" spans="1:19" x14ac:dyDescent="0.25">
      <c r="A3974">
        <v>3973</v>
      </c>
      <c r="B3974" t="s">
        <v>3995</v>
      </c>
      <c r="C3974" s="4" t="s">
        <v>26</v>
      </c>
      <c r="D3974" t="s">
        <v>18</v>
      </c>
      <c r="E3974" s="4">
        <v>169</v>
      </c>
      <c r="F3974" s="4">
        <v>10</v>
      </c>
      <c r="G3974" s="4">
        <v>56</v>
      </c>
      <c r="H3974" s="4">
        <v>30</v>
      </c>
      <c r="I3974" s="4">
        <v>368</v>
      </c>
      <c r="J3974" s="6">
        <v>405.34</v>
      </c>
      <c r="K3974" s="4">
        <v>0.26100000000000001</v>
      </c>
      <c r="L3974" s="4" t="s">
        <v>15</v>
      </c>
      <c r="M3974" s="4">
        <f>Inventory[[#This Row],[Daily_Demand]]*Inventory[[#This Row],[Lead_Time_Days]]</f>
        <v>1690</v>
      </c>
      <c r="N3974" s="4">
        <f>MAX(0, Inventory[[#This Row],[Demand_Duration_Lead_time]]+Inventory[[#This Row],[Safety_Stock]]-Inventory[[#This Row],[Current_Inventory]])</f>
        <v>1664</v>
      </c>
      <c r="O39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74" s="8">
        <f>Inventory[[#This Row],[Current_Inventory]]*Inventory[[#This Row],[Unit_Cost]]</f>
        <v>22699.039999999997</v>
      </c>
      <c r="Q3974" t="str">
        <f>IF(Inventory[[#This Row],[Stockout_Risk_Score]] &gt;= 0.8, "Critical",
   IF(Inventory[[#This Row],[Stockout_Risk_Score]] &gt;= 0.6, "High",
      IF(Inventory[[#This Row],[Stockout_Risk_Score]] &gt;= 0.3, "Medium", "Low")
   )
)</f>
        <v>Low</v>
      </c>
      <c r="R3974">
        <f>Inventory[[#This Row],[Lead_Time_Days]]*0.8</f>
        <v>8</v>
      </c>
      <c r="S3974">
        <f>MAX(0,Inventory[[#This Row],[Daily_Demand]]*Inventory[[#This Row],[Adj_Lead_Time]]+Inventory[[#This Row],[Safety_Stock]]-Inventory[[#This Row],[Current_Inventory]])</f>
        <v>1326</v>
      </c>
    </row>
    <row r="3975" spans="1:19" x14ac:dyDescent="0.25">
      <c r="A3975">
        <v>3974</v>
      </c>
      <c r="B3975" t="s">
        <v>3996</v>
      </c>
      <c r="C3975" s="4" t="s">
        <v>41</v>
      </c>
      <c r="D3975" t="s">
        <v>14</v>
      </c>
      <c r="E3975" s="4">
        <v>197</v>
      </c>
      <c r="F3975" s="4">
        <v>12</v>
      </c>
      <c r="G3975" s="4">
        <v>719</v>
      </c>
      <c r="H3975" s="4">
        <v>275</v>
      </c>
      <c r="I3975" s="4">
        <v>223</v>
      </c>
      <c r="J3975" s="6">
        <v>1763.98</v>
      </c>
      <c r="K3975" s="4">
        <v>0.252</v>
      </c>
      <c r="L3975" s="4" t="s">
        <v>19</v>
      </c>
      <c r="M3975" s="4">
        <f>Inventory[[#This Row],[Daily_Demand]]*Inventory[[#This Row],[Lead_Time_Days]]</f>
        <v>2364</v>
      </c>
      <c r="N3975" s="4">
        <f>MAX(0, Inventory[[#This Row],[Demand_Duration_Lead_time]]+Inventory[[#This Row],[Safety_Stock]]-Inventory[[#This Row],[Current_Inventory]])</f>
        <v>1920</v>
      </c>
      <c r="O39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75" s="8">
        <f>Inventory[[#This Row],[Current_Inventory]]*Inventory[[#This Row],[Unit_Cost]]</f>
        <v>1268301.6200000001</v>
      </c>
      <c r="Q3975" t="str">
        <f>IF(Inventory[[#This Row],[Stockout_Risk_Score]] &gt;= 0.8, "Critical",
   IF(Inventory[[#This Row],[Stockout_Risk_Score]] &gt;= 0.6, "High",
      IF(Inventory[[#This Row],[Stockout_Risk_Score]] &gt;= 0.3, "Medium", "Low")
   )
)</f>
        <v>Low</v>
      </c>
      <c r="R3975">
        <f>Inventory[[#This Row],[Lead_Time_Days]]*0.8</f>
        <v>9.6000000000000014</v>
      </c>
      <c r="S3975">
        <f>MAX(0,Inventory[[#This Row],[Daily_Demand]]*Inventory[[#This Row],[Adj_Lead_Time]]+Inventory[[#This Row],[Safety_Stock]]-Inventory[[#This Row],[Current_Inventory]])</f>
        <v>1447.2000000000003</v>
      </c>
    </row>
    <row r="3976" spans="1:19" x14ac:dyDescent="0.25">
      <c r="A3976">
        <v>3975</v>
      </c>
      <c r="B3976" t="s">
        <v>3997</v>
      </c>
      <c r="C3976" s="4" t="s">
        <v>21</v>
      </c>
      <c r="D3976" t="s">
        <v>22</v>
      </c>
      <c r="E3976" s="4">
        <v>174</v>
      </c>
      <c r="F3976" s="4">
        <v>9</v>
      </c>
      <c r="G3976" s="4">
        <v>531</v>
      </c>
      <c r="H3976" s="4">
        <v>218</v>
      </c>
      <c r="I3976" s="4">
        <v>296</v>
      </c>
      <c r="J3976" s="6">
        <v>1426.47</v>
      </c>
      <c r="K3976" s="4">
        <v>0.83</v>
      </c>
      <c r="L3976" s="4" t="s">
        <v>15</v>
      </c>
      <c r="M3976" s="4">
        <f>Inventory[[#This Row],[Daily_Demand]]*Inventory[[#This Row],[Lead_Time_Days]]</f>
        <v>1566</v>
      </c>
      <c r="N3976" s="4">
        <f>MAX(0, Inventory[[#This Row],[Demand_Duration_Lead_time]]+Inventory[[#This Row],[Safety_Stock]]-Inventory[[#This Row],[Current_Inventory]])</f>
        <v>1253</v>
      </c>
      <c r="O39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76" s="8">
        <f>Inventory[[#This Row],[Current_Inventory]]*Inventory[[#This Row],[Unit_Cost]]</f>
        <v>757455.57000000007</v>
      </c>
      <c r="Q3976" t="str">
        <f>IF(Inventory[[#This Row],[Stockout_Risk_Score]] &gt;= 0.8, "Critical",
   IF(Inventory[[#This Row],[Stockout_Risk_Score]] &gt;= 0.6, "High",
      IF(Inventory[[#This Row],[Stockout_Risk_Score]] &gt;= 0.3, "Medium", "Low")
   )
)</f>
        <v>Critical</v>
      </c>
      <c r="R3976">
        <f>Inventory[[#This Row],[Lead_Time_Days]]*0.8</f>
        <v>7.2</v>
      </c>
      <c r="S3976">
        <f>MAX(0,Inventory[[#This Row],[Daily_Demand]]*Inventory[[#This Row],[Adj_Lead_Time]]+Inventory[[#This Row],[Safety_Stock]]-Inventory[[#This Row],[Current_Inventory]])</f>
        <v>939.8</v>
      </c>
    </row>
    <row r="3977" spans="1:19" x14ac:dyDescent="0.25">
      <c r="A3977">
        <v>3976</v>
      </c>
      <c r="B3977" t="s">
        <v>3998</v>
      </c>
      <c r="C3977" s="4" t="s">
        <v>26</v>
      </c>
      <c r="D3977" t="s">
        <v>14</v>
      </c>
      <c r="E3977" s="4">
        <v>53</v>
      </c>
      <c r="F3977" s="4">
        <v>9</v>
      </c>
      <c r="G3977" s="4">
        <v>554</v>
      </c>
      <c r="H3977" s="4">
        <v>179</v>
      </c>
      <c r="I3977" s="4">
        <v>222</v>
      </c>
      <c r="J3977" s="6">
        <v>1756.99</v>
      </c>
      <c r="K3977" s="4">
        <v>0.38100000000000001</v>
      </c>
      <c r="L3977" s="4" t="s">
        <v>19</v>
      </c>
      <c r="M3977" s="4">
        <f>Inventory[[#This Row],[Daily_Demand]]*Inventory[[#This Row],[Lead_Time_Days]]</f>
        <v>477</v>
      </c>
      <c r="N3977" s="4">
        <f>MAX(0, Inventory[[#This Row],[Demand_Duration_Lead_time]]+Inventory[[#This Row],[Safety_Stock]]-Inventory[[#This Row],[Current_Inventory]])</f>
        <v>102</v>
      </c>
      <c r="O39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77" s="8">
        <f>Inventory[[#This Row],[Current_Inventory]]*Inventory[[#This Row],[Unit_Cost]]</f>
        <v>973372.46</v>
      </c>
      <c r="Q3977" t="str">
        <f>IF(Inventory[[#This Row],[Stockout_Risk_Score]] &gt;= 0.8, "Critical",
   IF(Inventory[[#This Row],[Stockout_Risk_Score]] &gt;= 0.6, "High",
      IF(Inventory[[#This Row],[Stockout_Risk_Score]] &gt;= 0.3, "Medium", "Low")
   )
)</f>
        <v>Medium</v>
      </c>
      <c r="R3977">
        <f>Inventory[[#This Row],[Lead_Time_Days]]*0.8</f>
        <v>7.2</v>
      </c>
      <c r="S3977">
        <f>MAX(0,Inventory[[#This Row],[Daily_Demand]]*Inventory[[#This Row],[Adj_Lead_Time]]+Inventory[[#This Row],[Safety_Stock]]-Inventory[[#This Row],[Current_Inventory]])</f>
        <v>6.6000000000000227</v>
      </c>
    </row>
    <row r="3978" spans="1:19" x14ac:dyDescent="0.25">
      <c r="A3978">
        <v>3977</v>
      </c>
      <c r="B3978" t="s">
        <v>3999</v>
      </c>
      <c r="C3978" s="4" t="s">
        <v>26</v>
      </c>
      <c r="D3978" t="s">
        <v>22</v>
      </c>
      <c r="E3978" s="4">
        <v>8</v>
      </c>
      <c r="F3978" s="4">
        <v>2</v>
      </c>
      <c r="G3978" s="4">
        <v>792</v>
      </c>
      <c r="H3978" s="4">
        <v>203</v>
      </c>
      <c r="I3978" s="4">
        <v>90</v>
      </c>
      <c r="J3978" s="6">
        <v>321.74</v>
      </c>
      <c r="K3978" s="4">
        <v>0.45100000000000001</v>
      </c>
      <c r="L3978" s="4" t="s">
        <v>27</v>
      </c>
      <c r="M3978" s="4">
        <f>Inventory[[#This Row],[Daily_Demand]]*Inventory[[#This Row],[Lead_Time_Days]]</f>
        <v>16</v>
      </c>
      <c r="N3978" s="4">
        <f>MAX(0, Inventory[[#This Row],[Demand_Duration_Lead_time]]+Inventory[[#This Row],[Safety_Stock]]-Inventory[[#This Row],[Current_Inventory]])</f>
        <v>0</v>
      </c>
      <c r="O39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978" s="8">
        <f>Inventory[[#This Row],[Current_Inventory]]*Inventory[[#This Row],[Unit_Cost]]</f>
        <v>254818.08000000002</v>
      </c>
      <c r="Q3978" t="str">
        <f>IF(Inventory[[#This Row],[Stockout_Risk_Score]] &gt;= 0.8, "Critical",
   IF(Inventory[[#This Row],[Stockout_Risk_Score]] &gt;= 0.6, "High",
      IF(Inventory[[#This Row],[Stockout_Risk_Score]] &gt;= 0.3, "Medium", "Low")
   )
)</f>
        <v>Medium</v>
      </c>
      <c r="R3978">
        <f>Inventory[[#This Row],[Lead_Time_Days]]*0.8</f>
        <v>1.6</v>
      </c>
      <c r="S3978">
        <f>MAX(0,Inventory[[#This Row],[Daily_Demand]]*Inventory[[#This Row],[Adj_Lead_Time]]+Inventory[[#This Row],[Safety_Stock]]-Inventory[[#This Row],[Current_Inventory]])</f>
        <v>0</v>
      </c>
    </row>
    <row r="3979" spans="1:19" x14ac:dyDescent="0.25">
      <c r="A3979">
        <v>3978</v>
      </c>
      <c r="B3979" t="s">
        <v>4000</v>
      </c>
      <c r="C3979" s="4" t="s">
        <v>26</v>
      </c>
      <c r="D3979" t="s">
        <v>14</v>
      </c>
      <c r="E3979" s="4">
        <v>196</v>
      </c>
      <c r="F3979" s="4">
        <v>6</v>
      </c>
      <c r="G3979" s="4">
        <v>725</v>
      </c>
      <c r="H3979" s="4">
        <v>132</v>
      </c>
      <c r="I3979" s="4">
        <v>99</v>
      </c>
      <c r="J3979" s="6">
        <v>828.01</v>
      </c>
      <c r="K3979" s="4">
        <v>0.84299999999999997</v>
      </c>
      <c r="L3979" s="4" t="s">
        <v>27</v>
      </c>
      <c r="M3979" s="4">
        <f>Inventory[[#This Row],[Daily_Demand]]*Inventory[[#This Row],[Lead_Time_Days]]</f>
        <v>1176</v>
      </c>
      <c r="N3979" s="4">
        <f>MAX(0, Inventory[[#This Row],[Demand_Duration_Lead_time]]+Inventory[[#This Row],[Safety_Stock]]-Inventory[[#This Row],[Current_Inventory]])</f>
        <v>583</v>
      </c>
      <c r="O39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79" s="8">
        <f>Inventory[[#This Row],[Current_Inventory]]*Inventory[[#This Row],[Unit_Cost]]</f>
        <v>600307.25</v>
      </c>
      <c r="Q3979" t="str">
        <f>IF(Inventory[[#This Row],[Stockout_Risk_Score]] &gt;= 0.8, "Critical",
   IF(Inventory[[#This Row],[Stockout_Risk_Score]] &gt;= 0.6, "High",
      IF(Inventory[[#This Row],[Stockout_Risk_Score]] &gt;= 0.3, "Medium", "Low")
   )
)</f>
        <v>Critical</v>
      </c>
      <c r="R3979">
        <f>Inventory[[#This Row],[Lead_Time_Days]]*0.8</f>
        <v>4.8000000000000007</v>
      </c>
      <c r="S3979">
        <f>MAX(0,Inventory[[#This Row],[Daily_Demand]]*Inventory[[#This Row],[Adj_Lead_Time]]+Inventory[[#This Row],[Safety_Stock]]-Inventory[[#This Row],[Current_Inventory]])</f>
        <v>347.80000000000018</v>
      </c>
    </row>
    <row r="3980" spans="1:19" x14ac:dyDescent="0.25">
      <c r="A3980">
        <v>3979</v>
      </c>
      <c r="B3980" t="s">
        <v>4001</v>
      </c>
      <c r="C3980" s="4" t="s">
        <v>21</v>
      </c>
      <c r="D3980" t="s">
        <v>22</v>
      </c>
      <c r="E3980" s="4">
        <v>83</v>
      </c>
      <c r="F3980" s="4">
        <v>13</v>
      </c>
      <c r="G3980" s="4">
        <v>683</v>
      </c>
      <c r="H3980" s="4">
        <v>186</v>
      </c>
      <c r="I3980" s="4">
        <v>372</v>
      </c>
      <c r="J3980" s="6">
        <v>602.14</v>
      </c>
      <c r="K3980" s="4">
        <v>8.7999999999999995E-2</v>
      </c>
      <c r="L3980" s="4" t="s">
        <v>27</v>
      </c>
      <c r="M3980" s="4">
        <f>Inventory[[#This Row],[Daily_Demand]]*Inventory[[#This Row],[Lead_Time_Days]]</f>
        <v>1079</v>
      </c>
      <c r="N3980" s="4">
        <f>MAX(0, Inventory[[#This Row],[Demand_Duration_Lead_time]]+Inventory[[#This Row],[Safety_Stock]]-Inventory[[#This Row],[Current_Inventory]])</f>
        <v>582</v>
      </c>
      <c r="O39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80" s="8">
        <f>Inventory[[#This Row],[Current_Inventory]]*Inventory[[#This Row],[Unit_Cost]]</f>
        <v>411261.62</v>
      </c>
      <c r="Q3980" t="str">
        <f>IF(Inventory[[#This Row],[Stockout_Risk_Score]] &gt;= 0.8, "Critical",
   IF(Inventory[[#This Row],[Stockout_Risk_Score]] &gt;= 0.6, "High",
      IF(Inventory[[#This Row],[Stockout_Risk_Score]] &gt;= 0.3, "Medium", "Low")
   )
)</f>
        <v>Low</v>
      </c>
      <c r="R3980">
        <f>Inventory[[#This Row],[Lead_Time_Days]]*0.8</f>
        <v>10.4</v>
      </c>
      <c r="S3980">
        <f>MAX(0,Inventory[[#This Row],[Daily_Demand]]*Inventory[[#This Row],[Adj_Lead_Time]]+Inventory[[#This Row],[Safety_Stock]]-Inventory[[#This Row],[Current_Inventory]])</f>
        <v>366.20000000000005</v>
      </c>
    </row>
    <row r="3981" spans="1:19" x14ac:dyDescent="0.25">
      <c r="A3981">
        <v>3980</v>
      </c>
      <c r="B3981" t="s">
        <v>4002</v>
      </c>
      <c r="C3981" s="4" t="s">
        <v>13</v>
      </c>
      <c r="D3981" t="s">
        <v>18</v>
      </c>
      <c r="E3981" s="4">
        <v>183</v>
      </c>
      <c r="F3981" s="4">
        <v>7</v>
      </c>
      <c r="G3981" s="4">
        <v>37</v>
      </c>
      <c r="H3981" s="4">
        <v>13</v>
      </c>
      <c r="I3981" s="4">
        <v>229</v>
      </c>
      <c r="J3981" s="6">
        <v>68.88</v>
      </c>
      <c r="K3981" s="4">
        <v>0.59499999999999997</v>
      </c>
      <c r="L3981" s="4" t="s">
        <v>15</v>
      </c>
      <c r="M3981" s="4">
        <f>Inventory[[#This Row],[Daily_Demand]]*Inventory[[#This Row],[Lead_Time_Days]]</f>
        <v>1281</v>
      </c>
      <c r="N3981" s="4">
        <f>MAX(0, Inventory[[#This Row],[Demand_Duration_Lead_time]]+Inventory[[#This Row],[Safety_Stock]]-Inventory[[#This Row],[Current_Inventory]])</f>
        <v>1257</v>
      </c>
      <c r="O39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81" s="8">
        <f>Inventory[[#This Row],[Current_Inventory]]*Inventory[[#This Row],[Unit_Cost]]</f>
        <v>2548.56</v>
      </c>
      <c r="Q3981" t="str">
        <f>IF(Inventory[[#This Row],[Stockout_Risk_Score]] &gt;= 0.8, "Critical",
   IF(Inventory[[#This Row],[Stockout_Risk_Score]] &gt;= 0.6, "High",
      IF(Inventory[[#This Row],[Stockout_Risk_Score]] &gt;= 0.3, "Medium", "Low")
   )
)</f>
        <v>Medium</v>
      </c>
      <c r="R3981">
        <f>Inventory[[#This Row],[Lead_Time_Days]]*0.8</f>
        <v>5.6000000000000005</v>
      </c>
      <c r="S3981">
        <f>MAX(0,Inventory[[#This Row],[Daily_Demand]]*Inventory[[#This Row],[Adj_Lead_Time]]+Inventory[[#This Row],[Safety_Stock]]-Inventory[[#This Row],[Current_Inventory]])</f>
        <v>1000.8000000000002</v>
      </c>
    </row>
    <row r="3982" spans="1:19" x14ac:dyDescent="0.25">
      <c r="A3982">
        <v>3981</v>
      </c>
      <c r="B3982" t="s">
        <v>4003</v>
      </c>
      <c r="C3982" s="4" t="s">
        <v>21</v>
      </c>
      <c r="D3982" t="s">
        <v>22</v>
      </c>
      <c r="E3982" s="4">
        <v>95</v>
      </c>
      <c r="F3982" s="4">
        <v>3</v>
      </c>
      <c r="G3982" s="4">
        <v>46</v>
      </c>
      <c r="H3982" s="4">
        <v>197</v>
      </c>
      <c r="I3982" s="4">
        <v>391</v>
      </c>
      <c r="J3982" s="6">
        <v>604.82000000000005</v>
      </c>
      <c r="K3982" s="4">
        <v>0.57799999999999996</v>
      </c>
      <c r="L3982" s="4" t="s">
        <v>27</v>
      </c>
      <c r="M3982" s="4">
        <f>Inventory[[#This Row],[Daily_Demand]]*Inventory[[#This Row],[Lead_Time_Days]]</f>
        <v>285</v>
      </c>
      <c r="N3982" s="4">
        <f>MAX(0, Inventory[[#This Row],[Demand_Duration_Lead_time]]+Inventory[[#This Row],[Safety_Stock]]-Inventory[[#This Row],[Current_Inventory]])</f>
        <v>436</v>
      </c>
      <c r="O39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82" s="8">
        <f>Inventory[[#This Row],[Current_Inventory]]*Inventory[[#This Row],[Unit_Cost]]</f>
        <v>27821.72</v>
      </c>
      <c r="Q3982" t="str">
        <f>IF(Inventory[[#This Row],[Stockout_Risk_Score]] &gt;= 0.8, "Critical",
   IF(Inventory[[#This Row],[Stockout_Risk_Score]] &gt;= 0.6, "High",
      IF(Inventory[[#This Row],[Stockout_Risk_Score]] &gt;= 0.3, "Medium", "Low")
   )
)</f>
        <v>Medium</v>
      </c>
      <c r="R3982">
        <f>Inventory[[#This Row],[Lead_Time_Days]]*0.8</f>
        <v>2.4000000000000004</v>
      </c>
      <c r="S3982">
        <f>MAX(0,Inventory[[#This Row],[Daily_Demand]]*Inventory[[#This Row],[Adj_Lead_Time]]+Inventory[[#This Row],[Safety_Stock]]-Inventory[[#This Row],[Current_Inventory]])</f>
        <v>379</v>
      </c>
    </row>
    <row r="3983" spans="1:19" x14ac:dyDescent="0.25">
      <c r="A3983">
        <v>3982</v>
      </c>
      <c r="B3983" t="s">
        <v>4004</v>
      </c>
      <c r="C3983" s="4" t="s">
        <v>17</v>
      </c>
      <c r="D3983" t="s">
        <v>18</v>
      </c>
      <c r="E3983" s="4">
        <v>192</v>
      </c>
      <c r="F3983" s="4">
        <v>11</v>
      </c>
      <c r="G3983" s="4">
        <v>555</v>
      </c>
      <c r="H3983" s="4">
        <v>38</v>
      </c>
      <c r="I3983" s="4">
        <v>208</v>
      </c>
      <c r="J3983" s="6">
        <v>790.19</v>
      </c>
      <c r="K3983" s="4">
        <v>0.42499999999999999</v>
      </c>
      <c r="L3983" s="4" t="s">
        <v>27</v>
      </c>
      <c r="M3983" s="4">
        <f>Inventory[[#This Row],[Daily_Demand]]*Inventory[[#This Row],[Lead_Time_Days]]</f>
        <v>2112</v>
      </c>
      <c r="N3983" s="4">
        <f>MAX(0, Inventory[[#This Row],[Demand_Duration_Lead_time]]+Inventory[[#This Row],[Safety_Stock]]-Inventory[[#This Row],[Current_Inventory]])</f>
        <v>1595</v>
      </c>
      <c r="O39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83" s="8">
        <f>Inventory[[#This Row],[Current_Inventory]]*Inventory[[#This Row],[Unit_Cost]]</f>
        <v>438555.45</v>
      </c>
      <c r="Q3983" t="str">
        <f>IF(Inventory[[#This Row],[Stockout_Risk_Score]] &gt;= 0.8, "Critical",
   IF(Inventory[[#This Row],[Stockout_Risk_Score]] &gt;= 0.6, "High",
      IF(Inventory[[#This Row],[Stockout_Risk_Score]] &gt;= 0.3, "Medium", "Low")
   )
)</f>
        <v>Medium</v>
      </c>
      <c r="R3983">
        <f>Inventory[[#This Row],[Lead_Time_Days]]*0.8</f>
        <v>8.8000000000000007</v>
      </c>
      <c r="S3983">
        <f>MAX(0,Inventory[[#This Row],[Daily_Demand]]*Inventory[[#This Row],[Adj_Lead_Time]]+Inventory[[#This Row],[Safety_Stock]]-Inventory[[#This Row],[Current_Inventory]])</f>
        <v>1172.6000000000001</v>
      </c>
    </row>
    <row r="3984" spans="1:19" x14ac:dyDescent="0.25">
      <c r="A3984">
        <v>3983</v>
      </c>
      <c r="B3984" t="s">
        <v>4005</v>
      </c>
      <c r="C3984" s="4" t="s">
        <v>21</v>
      </c>
      <c r="D3984" t="s">
        <v>22</v>
      </c>
      <c r="E3984" s="4">
        <v>83</v>
      </c>
      <c r="F3984" s="4">
        <v>6</v>
      </c>
      <c r="G3984" s="4">
        <v>48</v>
      </c>
      <c r="H3984" s="4">
        <v>95</v>
      </c>
      <c r="I3984" s="4">
        <v>86</v>
      </c>
      <c r="J3984" s="6">
        <v>229.83</v>
      </c>
      <c r="K3984" s="4">
        <v>0.83</v>
      </c>
      <c r="L3984" s="4" t="s">
        <v>19</v>
      </c>
      <c r="M3984" s="4">
        <f>Inventory[[#This Row],[Daily_Demand]]*Inventory[[#This Row],[Lead_Time_Days]]</f>
        <v>498</v>
      </c>
      <c r="N3984" s="4">
        <f>MAX(0, Inventory[[#This Row],[Demand_Duration_Lead_time]]+Inventory[[#This Row],[Safety_Stock]]-Inventory[[#This Row],[Current_Inventory]])</f>
        <v>545</v>
      </c>
      <c r="O39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84" s="8">
        <f>Inventory[[#This Row],[Current_Inventory]]*Inventory[[#This Row],[Unit_Cost]]</f>
        <v>11031.84</v>
      </c>
      <c r="Q3984" t="str">
        <f>IF(Inventory[[#This Row],[Stockout_Risk_Score]] &gt;= 0.8, "Critical",
   IF(Inventory[[#This Row],[Stockout_Risk_Score]] &gt;= 0.6, "High",
      IF(Inventory[[#This Row],[Stockout_Risk_Score]] &gt;= 0.3, "Medium", "Low")
   )
)</f>
        <v>Critical</v>
      </c>
      <c r="R3984">
        <f>Inventory[[#This Row],[Lead_Time_Days]]*0.8</f>
        <v>4.8000000000000007</v>
      </c>
      <c r="S3984">
        <f>MAX(0,Inventory[[#This Row],[Daily_Demand]]*Inventory[[#This Row],[Adj_Lead_Time]]+Inventory[[#This Row],[Safety_Stock]]-Inventory[[#This Row],[Current_Inventory]])</f>
        <v>445.40000000000003</v>
      </c>
    </row>
    <row r="3985" spans="1:19" x14ac:dyDescent="0.25">
      <c r="A3985">
        <v>3984</v>
      </c>
      <c r="B3985" t="s">
        <v>4006</v>
      </c>
      <c r="C3985" s="4" t="s">
        <v>26</v>
      </c>
      <c r="D3985" t="s">
        <v>18</v>
      </c>
      <c r="E3985" s="4">
        <v>163</v>
      </c>
      <c r="F3985" s="4">
        <v>7</v>
      </c>
      <c r="G3985" s="4">
        <v>670</v>
      </c>
      <c r="H3985" s="4">
        <v>56</v>
      </c>
      <c r="I3985" s="4">
        <v>76</v>
      </c>
      <c r="J3985" s="6">
        <v>1154.6500000000001</v>
      </c>
      <c r="K3985" s="4">
        <v>0.94299999999999995</v>
      </c>
      <c r="L3985" s="4" t="s">
        <v>19</v>
      </c>
      <c r="M3985" s="4">
        <f>Inventory[[#This Row],[Daily_Demand]]*Inventory[[#This Row],[Lead_Time_Days]]</f>
        <v>1141</v>
      </c>
      <c r="N3985" s="4">
        <f>MAX(0, Inventory[[#This Row],[Demand_Duration_Lead_time]]+Inventory[[#This Row],[Safety_Stock]]-Inventory[[#This Row],[Current_Inventory]])</f>
        <v>527</v>
      </c>
      <c r="O39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85" s="8">
        <f>Inventory[[#This Row],[Current_Inventory]]*Inventory[[#This Row],[Unit_Cost]]</f>
        <v>773615.50000000012</v>
      </c>
      <c r="Q3985" t="str">
        <f>IF(Inventory[[#This Row],[Stockout_Risk_Score]] &gt;= 0.8, "Critical",
   IF(Inventory[[#This Row],[Stockout_Risk_Score]] &gt;= 0.6, "High",
      IF(Inventory[[#This Row],[Stockout_Risk_Score]] &gt;= 0.3, "Medium", "Low")
   )
)</f>
        <v>Critical</v>
      </c>
      <c r="R3985">
        <f>Inventory[[#This Row],[Lead_Time_Days]]*0.8</f>
        <v>5.6000000000000005</v>
      </c>
      <c r="S3985">
        <f>MAX(0,Inventory[[#This Row],[Daily_Demand]]*Inventory[[#This Row],[Adj_Lead_Time]]+Inventory[[#This Row],[Safety_Stock]]-Inventory[[#This Row],[Current_Inventory]])</f>
        <v>298.80000000000007</v>
      </c>
    </row>
    <row r="3986" spans="1:19" x14ac:dyDescent="0.25">
      <c r="A3986">
        <v>3985</v>
      </c>
      <c r="B3986" t="s">
        <v>4007</v>
      </c>
      <c r="C3986" s="4" t="s">
        <v>41</v>
      </c>
      <c r="D3986" t="s">
        <v>14</v>
      </c>
      <c r="E3986" s="4">
        <v>107</v>
      </c>
      <c r="F3986" s="4">
        <v>10</v>
      </c>
      <c r="G3986" s="4">
        <v>677</v>
      </c>
      <c r="H3986" s="4">
        <v>86</v>
      </c>
      <c r="I3986" s="4">
        <v>305</v>
      </c>
      <c r="J3986" s="6">
        <v>797.19</v>
      </c>
      <c r="K3986" s="4">
        <v>0.46500000000000002</v>
      </c>
      <c r="L3986" s="4" t="s">
        <v>19</v>
      </c>
      <c r="M3986" s="4">
        <f>Inventory[[#This Row],[Daily_Demand]]*Inventory[[#This Row],[Lead_Time_Days]]</f>
        <v>1070</v>
      </c>
      <c r="N3986" s="4">
        <f>MAX(0, Inventory[[#This Row],[Demand_Duration_Lead_time]]+Inventory[[#This Row],[Safety_Stock]]-Inventory[[#This Row],[Current_Inventory]])</f>
        <v>479</v>
      </c>
      <c r="O39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86" s="8">
        <f>Inventory[[#This Row],[Current_Inventory]]*Inventory[[#This Row],[Unit_Cost]]</f>
        <v>539697.63</v>
      </c>
      <c r="Q3986" t="str">
        <f>IF(Inventory[[#This Row],[Stockout_Risk_Score]] &gt;= 0.8, "Critical",
   IF(Inventory[[#This Row],[Stockout_Risk_Score]] &gt;= 0.6, "High",
      IF(Inventory[[#This Row],[Stockout_Risk_Score]] &gt;= 0.3, "Medium", "Low")
   )
)</f>
        <v>Medium</v>
      </c>
      <c r="R3986">
        <f>Inventory[[#This Row],[Lead_Time_Days]]*0.8</f>
        <v>8</v>
      </c>
      <c r="S3986">
        <f>MAX(0,Inventory[[#This Row],[Daily_Demand]]*Inventory[[#This Row],[Adj_Lead_Time]]+Inventory[[#This Row],[Safety_Stock]]-Inventory[[#This Row],[Current_Inventory]])</f>
        <v>265</v>
      </c>
    </row>
    <row r="3987" spans="1:19" x14ac:dyDescent="0.25">
      <c r="A3987">
        <v>3986</v>
      </c>
      <c r="B3987" t="s">
        <v>4008</v>
      </c>
      <c r="C3987" s="4" t="s">
        <v>21</v>
      </c>
      <c r="D3987" t="s">
        <v>22</v>
      </c>
      <c r="E3987" s="4">
        <v>115</v>
      </c>
      <c r="F3987" s="4">
        <v>11</v>
      </c>
      <c r="G3987" s="4">
        <v>654</v>
      </c>
      <c r="H3987" s="4">
        <v>200</v>
      </c>
      <c r="I3987" s="4">
        <v>327</v>
      </c>
      <c r="J3987" s="6">
        <v>140.6</v>
      </c>
      <c r="K3987" s="4">
        <v>0.45600000000000002</v>
      </c>
      <c r="L3987" s="4" t="s">
        <v>27</v>
      </c>
      <c r="M3987" s="4">
        <f>Inventory[[#This Row],[Daily_Demand]]*Inventory[[#This Row],[Lead_Time_Days]]</f>
        <v>1265</v>
      </c>
      <c r="N3987" s="4">
        <f>MAX(0, Inventory[[#This Row],[Demand_Duration_Lead_time]]+Inventory[[#This Row],[Safety_Stock]]-Inventory[[#This Row],[Current_Inventory]])</f>
        <v>811</v>
      </c>
      <c r="O39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87" s="8">
        <f>Inventory[[#This Row],[Current_Inventory]]*Inventory[[#This Row],[Unit_Cost]]</f>
        <v>91952.4</v>
      </c>
      <c r="Q3987" t="str">
        <f>IF(Inventory[[#This Row],[Stockout_Risk_Score]] &gt;= 0.8, "Critical",
   IF(Inventory[[#This Row],[Stockout_Risk_Score]] &gt;= 0.6, "High",
      IF(Inventory[[#This Row],[Stockout_Risk_Score]] &gt;= 0.3, "Medium", "Low")
   )
)</f>
        <v>Medium</v>
      </c>
      <c r="R3987">
        <f>Inventory[[#This Row],[Lead_Time_Days]]*0.8</f>
        <v>8.8000000000000007</v>
      </c>
      <c r="S3987">
        <f>MAX(0,Inventory[[#This Row],[Daily_Demand]]*Inventory[[#This Row],[Adj_Lead_Time]]+Inventory[[#This Row],[Safety_Stock]]-Inventory[[#This Row],[Current_Inventory]])</f>
        <v>558</v>
      </c>
    </row>
    <row r="3988" spans="1:19" x14ac:dyDescent="0.25">
      <c r="A3988">
        <v>3987</v>
      </c>
      <c r="B3988" t="s">
        <v>4009</v>
      </c>
      <c r="C3988" s="4" t="s">
        <v>21</v>
      </c>
      <c r="D3988" t="s">
        <v>14</v>
      </c>
      <c r="E3988" s="4">
        <v>62</v>
      </c>
      <c r="F3988" s="4">
        <v>2</v>
      </c>
      <c r="G3988" s="4">
        <v>659</v>
      </c>
      <c r="H3988" s="4">
        <v>40</v>
      </c>
      <c r="I3988" s="4">
        <v>298</v>
      </c>
      <c r="J3988" s="6">
        <v>1422.76</v>
      </c>
      <c r="K3988" s="4">
        <v>0.502</v>
      </c>
      <c r="L3988" s="4" t="s">
        <v>19</v>
      </c>
      <c r="M3988" s="4">
        <f>Inventory[[#This Row],[Daily_Demand]]*Inventory[[#This Row],[Lead_Time_Days]]</f>
        <v>124</v>
      </c>
      <c r="N3988" s="4">
        <f>MAX(0, Inventory[[#This Row],[Demand_Duration_Lead_time]]+Inventory[[#This Row],[Safety_Stock]]-Inventory[[#This Row],[Current_Inventory]])</f>
        <v>0</v>
      </c>
      <c r="O39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988" s="8">
        <f>Inventory[[#This Row],[Current_Inventory]]*Inventory[[#This Row],[Unit_Cost]]</f>
        <v>937598.84</v>
      </c>
      <c r="Q3988" t="str">
        <f>IF(Inventory[[#This Row],[Stockout_Risk_Score]] &gt;= 0.8, "Critical",
   IF(Inventory[[#This Row],[Stockout_Risk_Score]] &gt;= 0.6, "High",
      IF(Inventory[[#This Row],[Stockout_Risk_Score]] &gt;= 0.3, "Medium", "Low")
   )
)</f>
        <v>Medium</v>
      </c>
      <c r="R3988">
        <f>Inventory[[#This Row],[Lead_Time_Days]]*0.8</f>
        <v>1.6</v>
      </c>
      <c r="S3988">
        <f>MAX(0,Inventory[[#This Row],[Daily_Demand]]*Inventory[[#This Row],[Adj_Lead_Time]]+Inventory[[#This Row],[Safety_Stock]]-Inventory[[#This Row],[Current_Inventory]])</f>
        <v>0</v>
      </c>
    </row>
    <row r="3989" spans="1:19" x14ac:dyDescent="0.25">
      <c r="A3989">
        <v>3988</v>
      </c>
      <c r="B3989" t="s">
        <v>4010</v>
      </c>
      <c r="C3989" s="4" t="s">
        <v>26</v>
      </c>
      <c r="D3989" t="s">
        <v>18</v>
      </c>
      <c r="E3989" s="4">
        <v>86</v>
      </c>
      <c r="F3989" s="4">
        <v>14</v>
      </c>
      <c r="G3989" s="4">
        <v>136</v>
      </c>
      <c r="H3989" s="4">
        <v>178</v>
      </c>
      <c r="I3989" s="4">
        <v>230</v>
      </c>
      <c r="J3989" s="6">
        <v>1472.1</v>
      </c>
      <c r="K3989" s="4">
        <v>0.72299999999999998</v>
      </c>
      <c r="L3989" s="4" t="s">
        <v>19</v>
      </c>
      <c r="M3989" s="4">
        <f>Inventory[[#This Row],[Daily_Demand]]*Inventory[[#This Row],[Lead_Time_Days]]</f>
        <v>1204</v>
      </c>
      <c r="N3989" s="4">
        <f>MAX(0, Inventory[[#This Row],[Demand_Duration_Lead_time]]+Inventory[[#This Row],[Safety_Stock]]-Inventory[[#This Row],[Current_Inventory]])</f>
        <v>1246</v>
      </c>
      <c r="O39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89" s="8">
        <f>Inventory[[#This Row],[Current_Inventory]]*Inventory[[#This Row],[Unit_Cost]]</f>
        <v>200205.59999999998</v>
      </c>
      <c r="Q3989" t="str">
        <f>IF(Inventory[[#This Row],[Stockout_Risk_Score]] &gt;= 0.8, "Critical",
   IF(Inventory[[#This Row],[Stockout_Risk_Score]] &gt;= 0.6, "High",
      IF(Inventory[[#This Row],[Stockout_Risk_Score]] &gt;= 0.3, "Medium", "Low")
   )
)</f>
        <v>High</v>
      </c>
      <c r="R3989">
        <f>Inventory[[#This Row],[Lead_Time_Days]]*0.8</f>
        <v>11.200000000000001</v>
      </c>
      <c r="S3989">
        <f>MAX(0,Inventory[[#This Row],[Daily_Demand]]*Inventory[[#This Row],[Adj_Lead_Time]]+Inventory[[#This Row],[Safety_Stock]]-Inventory[[#This Row],[Current_Inventory]])</f>
        <v>1005.2</v>
      </c>
    </row>
    <row r="3990" spans="1:19" x14ac:dyDescent="0.25">
      <c r="A3990">
        <v>3989</v>
      </c>
      <c r="B3990" t="s">
        <v>4011</v>
      </c>
      <c r="C3990" s="4" t="s">
        <v>41</v>
      </c>
      <c r="D3990" t="s">
        <v>22</v>
      </c>
      <c r="E3990" s="4">
        <v>136</v>
      </c>
      <c r="F3990" s="4">
        <v>11</v>
      </c>
      <c r="G3990" s="4">
        <v>151</v>
      </c>
      <c r="H3990" s="4">
        <v>45</v>
      </c>
      <c r="I3990" s="4">
        <v>66</v>
      </c>
      <c r="J3990" s="6">
        <v>1677.22</v>
      </c>
      <c r="K3990" s="4">
        <v>0.66800000000000004</v>
      </c>
      <c r="L3990" s="4" t="s">
        <v>27</v>
      </c>
      <c r="M3990" s="4">
        <f>Inventory[[#This Row],[Daily_Demand]]*Inventory[[#This Row],[Lead_Time_Days]]</f>
        <v>1496</v>
      </c>
      <c r="N3990" s="4">
        <f>MAX(0, Inventory[[#This Row],[Demand_Duration_Lead_time]]+Inventory[[#This Row],[Safety_Stock]]-Inventory[[#This Row],[Current_Inventory]])</f>
        <v>1390</v>
      </c>
      <c r="O39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90" s="8">
        <f>Inventory[[#This Row],[Current_Inventory]]*Inventory[[#This Row],[Unit_Cost]]</f>
        <v>253260.22</v>
      </c>
      <c r="Q3990" t="str">
        <f>IF(Inventory[[#This Row],[Stockout_Risk_Score]] &gt;= 0.8, "Critical",
   IF(Inventory[[#This Row],[Stockout_Risk_Score]] &gt;= 0.6, "High",
      IF(Inventory[[#This Row],[Stockout_Risk_Score]] &gt;= 0.3, "Medium", "Low")
   )
)</f>
        <v>High</v>
      </c>
      <c r="R3990">
        <f>Inventory[[#This Row],[Lead_Time_Days]]*0.8</f>
        <v>8.8000000000000007</v>
      </c>
      <c r="S3990">
        <f>MAX(0,Inventory[[#This Row],[Daily_Demand]]*Inventory[[#This Row],[Adj_Lead_Time]]+Inventory[[#This Row],[Safety_Stock]]-Inventory[[#This Row],[Current_Inventory]])</f>
        <v>1090.8000000000002</v>
      </c>
    </row>
    <row r="3991" spans="1:19" x14ac:dyDescent="0.25">
      <c r="A3991">
        <v>3990</v>
      </c>
      <c r="B3991" t="s">
        <v>4012</v>
      </c>
      <c r="C3991" s="4" t="s">
        <v>41</v>
      </c>
      <c r="D3991" t="s">
        <v>22</v>
      </c>
      <c r="E3991" s="4">
        <v>26</v>
      </c>
      <c r="F3991" s="4">
        <v>4</v>
      </c>
      <c r="G3991" s="4">
        <v>308</v>
      </c>
      <c r="H3991" s="4">
        <v>254</v>
      </c>
      <c r="I3991" s="4">
        <v>174</v>
      </c>
      <c r="J3991" s="6">
        <v>996.8</v>
      </c>
      <c r="K3991" s="4">
        <v>0.223</v>
      </c>
      <c r="L3991" s="4" t="s">
        <v>19</v>
      </c>
      <c r="M3991" s="4">
        <f>Inventory[[#This Row],[Daily_Demand]]*Inventory[[#This Row],[Lead_Time_Days]]</f>
        <v>104</v>
      </c>
      <c r="N3991" s="4">
        <f>MAX(0, Inventory[[#This Row],[Demand_Duration_Lead_time]]+Inventory[[#This Row],[Safety_Stock]]-Inventory[[#This Row],[Current_Inventory]])</f>
        <v>50</v>
      </c>
      <c r="O39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91" s="8">
        <f>Inventory[[#This Row],[Current_Inventory]]*Inventory[[#This Row],[Unit_Cost]]</f>
        <v>307014.39999999997</v>
      </c>
      <c r="Q3991" t="str">
        <f>IF(Inventory[[#This Row],[Stockout_Risk_Score]] &gt;= 0.8, "Critical",
   IF(Inventory[[#This Row],[Stockout_Risk_Score]] &gt;= 0.6, "High",
      IF(Inventory[[#This Row],[Stockout_Risk_Score]] &gt;= 0.3, "Medium", "Low")
   )
)</f>
        <v>Low</v>
      </c>
      <c r="R3991">
        <f>Inventory[[#This Row],[Lead_Time_Days]]*0.8</f>
        <v>3.2</v>
      </c>
      <c r="S3991">
        <f>MAX(0,Inventory[[#This Row],[Daily_Demand]]*Inventory[[#This Row],[Adj_Lead_Time]]+Inventory[[#This Row],[Safety_Stock]]-Inventory[[#This Row],[Current_Inventory]])</f>
        <v>29.199999999999989</v>
      </c>
    </row>
    <row r="3992" spans="1:19" x14ac:dyDescent="0.25">
      <c r="A3992">
        <v>3991</v>
      </c>
      <c r="B3992" t="s">
        <v>4013</v>
      </c>
      <c r="C3992" s="4" t="s">
        <v>17</v>
      </c>
      <c r="D3992" t="s">
        <v>14</v>
      </c>
      <c r="E3992" s="4">
        <v>135</v>
      </c>
      <c r="F3992" s="4">
        <v>13</v>
      </c>
      <c r="G3992" s="4">
        <v>737</v>
      </c>
      <c r="H3992" s="4">
        <v>197</v>
      </c>
      <c r="I3992" s="4">
        <v>361</v>
      </c>
      <c r="J3992" s="6">
        <v>1938.88</v>
      </c>
      <c r="K3992" s="4">
        <v>6.4000000000000001E-2</v>
      </c>
      <c r="L3992" s="4" t="s">
        <v>15</v>
      </c>
      <c r="M3992" s="4">
        <f>Inventory[[#This Row],[Daily_Demand]]*Inventory[[#This Row],[Lead_Time_Days]]</f>
        <v>1755</v>
      </c>
      <c r="N3992" s="4">
        <f>MAX(0, Inventory[[#This Row],[Demand_Duration_Lead_time]]+Inventory[[#This Row],[Safety_Stock]]-Inventory[[#This Row],[Current_Inventory]])</f>
        <v>1215</v>
      </c>
      <c r="O39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92" s="8">
        <f>Inventory[[#This Row],[Current_Inventory]]*Inventory[[#This Row],[Unit_Cost]]</f>
        <v>1428954.56</v>
      </c>
      <c r="Q3992" t="str">
        <f>IF(Inventory[[#This Row],[Stockout_Risk_Score]] &gt;= 0.8, "Critical",
   IF(Inventory[[#This Row],[Stockout_Risk_Score]] &gt;= 0.6, "High",
      IF(Inventory[[#This Row],[Stockout_Risk_Score]] &gt;= 0.3, "Medium", "Low")
   )
)</f>
        <v>Low</v>
      </c>
      <c r="R3992">
        <f>Inventory[[#This Row],[Lead_Time_Days]]*0.8</f>
        <v>10.4</v>
      </c>
      <c r="S3992">
        <f>MAX(0,Inventory[[#This Row],[Daily_Demand]]*Inventory[[#This Row],[Adj_Lead_Time]]+Inventory[[#This Row],[Safety_Stock]]-Inventory[[#This Row],[Current_Inventory]])</f>
        <v>864</v>
      </c>
    </row>
    <row r="3993" spans="1:19" x14ac:dyDescent="0.25">
      <c r="A3993">
        <v>3992</v>
      </c>
      <c r="B3993" t="s">
        <v>4014</v>
      </c>
      <c r="C3993" s="4" t="s">
        <v>21</v>
      </c>
      <c r="D3993" t="s">
        <v>22</v>
      </c>
      <c r="E3993" s="4">
        <v>83</v>
      </c>
      <c r="F3993" s="4">
        <v>10</v>
      </c>
      <c r="G3993" s="4">
        <v>255</v>
      </c>
      <c r="H3993" s="4">
        <v>24</v>
      </c>
      <c r="I3993" s="4">
        <v>261</v>
      </c>
      <c r="J3993" s="6">
        <v>1832.43</v>
      </c>
      <c r="K3993" s="4">
        <v>0.94899999999999995</v>
      </c>
      <c r="L3993" s="4" t="s">
        <v>19</v>
      </c>
      <c r="M3993" s="4">
        <f>Inventory[[#This Row],[Daily_Demand]]*Inventory[[#This Row],[Lead_Time_Days]]</f>
        <v>830</v>
      </c>
      <c r="N3993" s="4">
        <f>MAX(0, Inventory[[#This Row],[Demand_Duration_Lead_time]]+Inventory[[#This Row],[Safety_Stock]]-Inventory[[#This Row],[Current_Inventory]])</f>
        <v>599</v>
      </c>
      <c r="O39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93" s="8">
        <f>Inventory[[#This Row],[Current_Inventory]]*Inventory[[#This Row],[Unit_Cost]]</f>
        <v>467269.65</v>
      </c>
      <c r="Q3993" t="str">
        <f>IF(Inventory[[#This Row],[Stockout_Risk_Score]] &gt;= 0.8, "Critical",
   IF(Inventory[[#This Row],[Stockout_Risk_Score]] &gt;= 0.6, "High",
      IF(Inventory[[#This Row],[Stockout_Risk_Score]] &gt;= 0.3, "Medium", "Low")
   )
)</f>
        <v>Critical</v>
      </c>
      <c r="R3993">
        <f>Inventory[[#This Row],[Lead_Time_Days]]*0.8</f>
        <v>8</v>
      </c>
      <c r="S3993">
        <f>MAX(0,Inventory[[#This Row],[Daily_Demand]]*Inventory[[#This Row],[Adj_Lead_Time]]+Inventory[[#This Row],[Safety_Stock]]-Inventory[[#This Row],[Current_Inventory]])</f>
        <v>433</v>
      </c>
    </row>
    <row r="3994" spans="1:19" x14ac:dyDescent="0.25">
      <c r="A3994">
        <v>3993</v>
      </c>
      <c r="B3994" t="s">
        <v>4015</v>
      </c>
      <c r="C3994" s="4" t="s">
        <v>41</v>
      </c>
      <c r="D3994" t="s">
        <v>22</v>
      </c>
      <c r="E3994" s="4">
        <v>103</v>
      </c>
      <c r="F3994" s="4">
        <v>2</v>
      </c>
      <c r="G3994" s="4">
        <v>61</v>
      </c>
      <c r="H3994" s="4">
        <v>225</v>
      </c>
      <c r="I3994" s="4">
        <v>286</v>
      </c>
      <c r="J3994" s="6">
        <v>1125.1400000000001</v>
      </c>
      <c r="K3994" s="4">
        <v>0.26100000000000001</v>
      </c>
      <c r="L3994" s="4" t="s">
        <v>15</v>
      </c>
      <c r="M3994" s="4">
        <f>Inventory[[#This Row],[Daily_Demand]]*Inventory[[#This Row],[Lead_Time_Days]]</f>
        <v>206</v>
      </c>
      <c r="N3994" s="4">
        <f>MAX(0, Inventory[[#This Row],[Demand_Duration_Lead_time]]+Inventory[[#This Row],[Safety_Stock]]-Inventory[[#This Row],[Current_Inventory]])</f>
        <v>370</v>
      </c>
      <c r="O39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94" s="8">
        <f>Inventory[[#This Row],[Current_Inventory]]*Inventory[[#This Row],[Unit_Cost]]</f>
        <v>68633.540000000008</v>
      </c>
      <c r="Q3994" t="str">
        <f>IF(Inventory[[#This Row],[Stockout_Risk_Score]] &gt;= 0.8, "Critical",
   IF(Inventory[[#This Row],[Stockout_Risk_Score]] &gt;= 0.6, "High",
      IF(Inventory[[#This Row],[Stockout_Risk_Score]] &gt;= 0.3, "Medium", "Low")
   )
)</f>
        <v>Low</v>
      </c>
      <c r="R3994">
        <f>Inventory[[#This Row],[Lead_Time_Days]]*0.8</f>
        <v>1.6</v>
      </c>
      <c r="S3994">
        <f>MAX(0,Inventory[[#This Row],[Daily_Demand]]*Inventory[[#This Row],[Adj_Lead_Time]]+Inventory[[#This Row],[Safety_Stock]]-Inventory[[#This Row],[Current_Inventory]])</f>
        <v>328.8</v>
      </c>
    </row>
    <row r="3995" spans="1:19" x14ac:dyDescent="0.25">
      <c r="A3995">
        <v>3994</v>
      </c>
      <c r="B3995" t="s">
        <v>4016</v>
      </c>
      <c r="C3995" s="4" t="s">
        <v>41</v>
      </c>
      <c r="D3995" t="s">
        <v>14</v>
      </c>
      <c r="E3995" s="4">
        <v>179</v>
      </c>
      <c r="F3995" s="4">
        <v>2</v>
      </c>
      <c r="G3995" s="4">
        <v>179</v>
      </c>
      <c r="H3995" s="4">
        <v>167</v>
      </c>
      <c r="I3995" s="4">
        <v>348</v>
      </c>
      <c r="J3995" s="6">
        <v>917.66</v>
      </c>
      <c r="K3995" s="4">
        <v>0.63900000000000001</v>
      </c>
      <c r="L3995" s="4" t="s">
        <v>19</v>
      </c>
      <c r="M3995" s="4">
        <f>Inventory[[#This Row],[Daily_Demand]]*Inventory[[#This Row],[Lead_Time_Days]]</f>
        <v>358</v>
      </c>
      <c r="N3995" s="4">
        <f>MAX(0, Inventory[[#This Row],[Demand_Duration_Lead_time]]+Inventory[[#This Row],[Safety_Stock]]-Inventory[[#This Row],[Current_Inventory]])</f>
        <v>346</v>
      </c>
      <c r="O39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95" s="8">
        <f>Inventory[[#This Row],[Current_Inventory]]*Inventory[[#This Row],[Unit_Cost]]</f>
        <v>164261.13999999998</v>
      </c>
      <c r="Q3995" t="str">
        <f>IF(Inventory[[#This Row],[Stockout_Risk_Score]] &gt;= 0.8, "Critical",
   IF(Inventory[[#This Row],[Stockout_Risk_Score]] &gt;= 0.6, "High",
      IF(Inventory[[#This Row],[Stockout_Risk_Score]] &gt;= 0.3, "Medium", "Low")
   )
)</f>
        <v>High</v>
      </c>
      <c r="R3995">
        <f>Inventory[[#This Row],[Lead_Time_Days]]*0.8</f>
        <v>1.6</v>
      </c>
      <c r="S3995">
        <f>MAX(0,Inventory[[#This Row],[Daily_Demand]]*Inventory[[#This Row],[Adj_Lead_Time]]+Inventory[[#This Row],[Safety_Stock]]-Inventory[[#This Row],[Current_Inventory]])</f>
        <v>274.40000000000003</v>
      </c>
    </row>
    <row r="3996" spans="1:19" x14ac:dyDescent="0.25">
      <c r="A3996">
        <v>3995</v>
      </c>
      <c r="B3996" t="s">
        <v>4017</v>
      </c>
      <c r="C3996" s="4" t="s">
        <v>13</v>
      </c>
      <c r="D3996" t="s">
        <v>22</v>
      </c>
      <c r="E3996" s="4">
        <v>42</v>
      </c>
      <c r="F3996" s="4">
        <v>2</v>
      </c>
      <c r="G3996" s="4">
        <v>783</v>
      </c>
      <c r="H3996" s="4">
        <v>164</v>
      </c>
      <c r="I3996" s="4">
        <v>249</v>
      </c>
      <c r="J3996" s="6">
        <v>55.92</v>
      </c>
      <c r="K3996" s="4">
        <v>0.82799999999999996</v>
      </c>
      <c r="L3996" s="4" t="s">
        <v>19</v>
      </c>
      <c r="M3996" s="4">
        <f>Inventory[[#This Row],[Daily_Demand]]*Inventory[[#This Row],[Lead_Time_Days]]</f>
        <v>84</v>
      </c>
      <c r="N3996" s="4">
        <f>MAX(0, Inventory[[#This Row],[Demand_Duration_Lead_time]]+Inventory[[#This Row],[Safety_Stock]]-Inventory[[#This Row],[Current_Inventory]])</f>
        <v>0</v>
      </c>
      <c r="O39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3996" s="8">
        <f>Inventory[[#This Row],[Current_Inventory]]*Inventory[[#This Row],[Unit_Cost]]</f>
        <v>43785.36</v>
      </c>
      <c r="Q3996" t="str">
        <f>IF(Inventory[[#This Row],[Stockout_Risk_Score]] &gt;= 0.8, "Critical",
   IF(Inventory[[#This Row],[Stockout_Risk_Score]] &gt;= 0.6, "High",
      IF(Inventory[[#This Row],[Stockout_Risk_Score]] &gt;= 0.3, "Medium", "Low")
   )
)</f>
        <v>Critical</v>
      </c>
      <c r="R3996">
        <f>Inventory[[#This Row],[Lead_Time_Days]]*0.8</f>
        <v>1.6</v>
      </c>
      <c r="S3996">
        <f>MAX(0,Inventory[[#This Row],[Daily_Demand]]*Inventory[[#This Row],[Adj_Lead_Time]]+Inventory[[#This Row],[Safety_Stock]]-Inventory[[#This Row],[Current_Inventory]])</f>
        <v>0</v>
      </c>
    </row>
    <row r="3997" spans="1:19" x14ac:dyDescent="0.25">
      <c r="A3997">
        <v>3996</v>
      </c>
      <c r="B3997" t="s">
        <v>4018</v>
      </c>
      <c r="C3997" s="4" t="s">
        <v>13</v>
      </c>
      <c r="D3997" t="s">
        <v>14</v>
      </c>
      <c r="E3997" s="4">
        <v>165</v>
      </c>
      <c r="F3997" s="4">
        <v>8</v>
      </c>
      <c r="G3997" s="4">
        <v>710</v>
      </c>
      <c r="H3997" s="4">
        <v>250</v>
      </c>
      <c r="I3997" s="4">
        <v>230</v>
      </c>
      <c r="J3997" s="6">
        <v>1436.44</v>
      </c>
      <c r="K3997" s="4">
        <v>0.3</v>
      </c>
      <c r="L3997" s="4" t="s">
        <v>15</v>
      </c>
      <c r="M3997" s="4">
        <f>Inventory[[#This Row],[Daily_Demand]]*Inventory[[#This Row],[Lead_Time_Days]]</f>
        <v>1320</v>
      </c>
      <c r="N3997" s="4">
        <f>MAX(0, Inventory[[#This Row],[Demand_Duration_Lead_time]]+Inventory[[#This Row],[Safety_Stock]]-Inventory[[#This Row],[Current_Inventory]])</f>
        <v>860</v>
      </c>
      <c r="O39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97" s="8">
        <f>Inventory[[#This Row],[Current_Inventory]]*Inventory[[#This Row],[Unit_Cost]]</f>
        <v>1019872.4</v>
      </c>
      <c r="Q3997" t="str">
        <f>IF(Inventory[[#This Row],[Stockout_Risk_Score]] &gt;= 0.8, "Critical",
   IF(Inventory[[#This Row],[Stockout_Risk_Score]] &gt;= 0.6, "High",
      IF(Inventory[[#This Row],[Stockout_Risk_Score]] &gt;= 0.3, "Medium", "Low")
   )
)</f>
        <v>Medium</v>
      </c>
      <c r="R3997">
        <f>Inventory[[#This Row],[Lead_Time_Days]]*0.8</f>
        <v>6.4</v>
      </c>
      <c r="S3997">
        <f>MAX(0,Inventory[[#This Row],[Daily_Demand]]*Inventory[[#This Row],[Adj_Lead_Time]]+Inventory[[#This Row],[Safety_Stock]]-Inventory[[#This Row],[Current_Inventory]])</f>
        <v>596</v>
      </c>
    </row>
    <row r="3998" spans="1:19" x14ac:dyDescent="0.25">
      <c r="A3998">
        <v>3997</v>
      </c>
      <c r="B3998" t="s">
        <v>4019</v>
      </c>
      <c r="C3998" s="4" t="s">
        <v>41</v>
      </c>
      <c r="D3998" t="s">
        <v>14</v>
      </c>
      <c r="E3998" s="4">
        <v>180</v>
      </c>
      <c r="F3998" s="4">
        <v>14</v>
      </c>
      <c r="G3998" s="4">
        <v>144</v>
      </c>
      <c r="H3998" s="4">
        <v>54</v>
      </c>
      <c r="I3998" s="4">
        <v>179</v>
      </c>
      <c r="J3998" s="6">
        <v>1151.6600000000001</v>
      </c>
      <c r="K3998" s="4">
        <v>0.63500000000000001</v>
      </c>
      <c r="L3998" s="4" t="s">
        <v>27</v>
      </c>
      <c r="M3998" s="4">
        <f>Inventory[[#This Row],[Daily_Demand]]*Inventory[[#This Row],[Lead_Time_Days]]</f>
        <v>2520</v>
      </c>
      <c r="N3998" s="4">
        <f>MAX(0, Inventory[[#This Row],[Demand_Duration_Lead_time]]+Inventory[[#This Row],[Safety_Stock]]-Inventory[[#This Row],[Current_Inventory]])</f>
        <v>2430</v>
      </c>
      <c r="O39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3998" s="8">
        <f>Inventory[[#This Row],[Current_Inventory]]*Inventory[[#This Row],[Unit_Cost]]</f>
        <v>165839.04000000001</v>
      </c>
      <c r="Q3998" t="str">
        <f>IF(Inventory[[#This Row],[Stockout_Risk_Score]] &gt;= 0.8, "Critical",
   IF(Inventory[[#This Row],[Stockout_Risk_Score]] &gt;= 0.6, "High",
      IF(Inventory[[#This Row],[Stockout_Risk_Score]] &gt;= 0.3, "Medium", "Low")
   )
)</f>
        <v>High</v>
      </c>
      <c r="R3998">
        <f>Inventory[[#This Row],[Lead_Time_Days]]*0.8</f>
        <v>11.200000000000001</v>
      </c>
      <c r="S3998">
        <f>MAX(0,Inventory[[#This Row],[Daily_Demand]]*Inventory[[#This Row],[Adj_Lead_Time]]+Inventory[[#This Row],[Safety_Stock]]-Inventory[[#This Row],[Current_Inventory]])</f>
        <v>1926</v>
      </c>
    </row>
    <row r="3999" spans="1:19" x14ac:dyDescent="0.25">
      <c r="A3999">
        <v>3998</v>
      </c>
      <c r="B3999" t="s">
        <v>4020</v>
      </c>
      <c r="C3999" s="4" t="s">
        <v>17</v>
      </c>
      <c r="D3999" t="s">
        <v>14</v>
      </c>
      <c r="E3999" s="4">
        <v>197</v>
      </c>
      <c r="F3999" s="4">
        <v>6</v>
      </c>
      <c r="G3999" s="4">
        <v>279</v>
      </c>
      <c r="H3999" s="4">
        <v>184</v>
      </c>
      <c r="I3999" s="4">
        <v>170</v>
      </c>
      <c r="J3999" s="6">
        <v>1878.21</v>
      </c>
      <c r="K3999" s="4">
        <v>0.108</v>
      </c>
      <c r="L3999" s="4" t="s">
        <v>15</v>
      </c>
      <c r="M3999" s="4">
        <f>Inventory[[#This Row],[Daily_Demand]]*Inventory[[#This Row],[Lead_Time_Days]]</f>
        <v>1182</v>
      </c>
      <c r="N3999" s="4">
        <f>MAX(0, Inventory[[#This Row],[Demand_Duration_Lead_time]]+Inventory[[#This Row],[Safety_Stock]]-Inventory[[#This Row],[Current_Inventory]])</f>
        <v>1087</v>
      </c>
      <c r="O39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3999" s="8">
        <f>Inventory[[#This Row],[Current_Inventory]]*Inventory[[#This Row],[Unit_Cost]]</f>
        <v>524020.59</v>
      </c>
      <c r="Q3999" t="str">
        <f>IF(Inventory[[#This Row],[Stockout_Risk_Score]] &gt;= 0.8, "Critical",
   IF(Inventory[[#This Row],[Stockout_Risk_Score]] &gt;= 0.6, "High",
      IF(Inventory[[#This Row],[Stockout_Risk_Score]] &gt;= 0.3, "Medium", "Low")
   )
)</f>
        <v>Low</v>
      </c>
      <c r="R3999">
        <f>Inventory[[#This Row],[Lead_Time_Days]]*0.8</f>
        <v>4.8000000000000007</v>
      </c>
      <c r="S3999">
        <f>MAX(0,Inventory[[#This Row],[Daily_Demand]]*Inventory[[#This Row],[Adj_Lead_Time]]+Inventory[[#This Row],[Safety_Stock]]-Inventory[[#This Row],[Current_Inventory]])</f>
        <v>850.60000000000014</v>
      </c>
    </row>
    <row r="4000" spans="1:19" x14ac:dyDescent="0.25">
      <c r="A4000">
        <v>3999</v>
      </c>
      <c r="B4000" t="s">
        <v>4021</v>
      </c>
      <c r="C4000" s="4" t="s">
        <v>41</v>
      </c>
      <c r="D4000" t="s">
        <v>14</v>
      </c>
      <c r="E4000" s="4">
        <v>121</v>
      </c>
      <c r="F4000" s="4">
        <v>7</v>
      </c>
      <c r="G4000" s="4">
        <v>295</v>
      </c>
      <c r="H4000" s="4">
        <v>65</v>
      </c>
      <c r="I4000" s="4">
        <v>236</v>
      </c>
      <c r="J4000" s="6">
        <v>1208.75</v>
      </c>
      <c r="K4000" s="4">
        <v>0.97</v>
      </c>
      <c r="L4000" s="4" t="s">
        <v>27</v>
      </c>
      <c r="M4000" s="4">
        <f>Inventory[[#This Row],[Daily_Demand]]*Inventory[[#This Row],[Lead_Time_Days]]</f>
        <v>847</v>
      </c>
      <c r="N4000" s="4">
        <f>MAX(0, Inventory[[#This Row],[Demand_Duration_Lead_time]]+Inventory[[#This Row],[Safety_Stock]]-Inventory[[#This Row],[Current_Inventory]])</f>
        <v>617</v>
      </c>
      <c r="O40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00" s="8">
        <f>Inventory[[#This Row],[Current_Inventory]]*Inventory[[#This Row],[Unit_Cost]]</f>
        <v>356581.25</v>
      </c>
      <c r="Q4000" t="str">
        <f>IF(Inventory[[#This Row],[Stockout_Risk_Score]] &gt;= 0.8, "Critical",
   IF(Inventory[[#This Row],[Stockout_Risk_Score]] &gt;= 0.6, "High",
      IF(Inventory[[#This Row],[Stockout_Risk_Score]] &gt;= 0.3, "Medium", "Low")
   )
)</f>
        <v>Critical</v>
      </c>
      <c r="R4000">
        <f>Inventory[[#This Row],[Lead_Time_Days]]*0.8</f>
        <v>5.6000000000000005</v>
      </c>
      <c r="S4000">
        <f>MAX(0,Inventory[[#This Row],[Daily_Demand]]*Inventory[[#This Row],[Adj_Lead_Time]]+Inventory[[#This Row],[Safety_Stock]]-Inventory[[#This Row],[Current_Inventory]])</f>
        <v>447.6</v>
      </c>
    </row>
    <row r="4001" spans="1:19" x14ac:dyDescent="0.25">
      <c r="A4001">
        <v>4000</v>
      </c>
      <c r="B4001" t="s">
        <v>4022</v>
      </c>
      <c r="C4001" s="4" t="s">
        <v>26</v>
      </c>
      <c r="D4001" t="s">
        <v>14</v>
      </c>
      <c r="E4001" s="4">
        <v>30</v>
      </c>
      <c r="F4001" s="4">
        <v>14</v>
      </c>
      <c r="G4001" s="4">
        <v>232</v>
      </c>
      <c r="H4001" s="4">
        <v>63</v>
      </c>
      <c r="I4001" s="4">
        <v>276</v>
      </c>
      <c r="J4001" s="6">
        <v>1986.07</v>
      </c>
      <c r="K4001" s="4">
        <v>5.8000000000000003E-2</v>
      </c>
      <c r="L4001" s="4" t="s">
        <v>19</v>
      </c>
      <c r="M4001" s="4">
        <f>Inventory[[#This Row],[Daily_Demand]]*Inventory[[#This Row],[Lead_Time_Days]]</f>
        <v>420</v>
      </c>
      <c r="N4001" s="4">
        <f>MAX(0, Inventory[[#This Row],[Demand_Duration_Lead_time]]+Inventory[[#This Row],[Safety_Stock]]-Inventory[[#This Row],[Current_Inventory]])</f>
        <v>251</v>
      </c>
      <c r="O40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01" s="8">
        <f>Inventory[[#This Row],[Current_Inventory]]*Inventory[[#This Row],[Unit_Cost]]</f>
        <v>460768.24</v>
      </c>
      <c r="Q4001" t="str">
        <f>IF(Inventory[[#This Row],[Stockout_Risk_Score]] &gt;= 0.8, "Critical",
   IF(Inventory[[#This Row],[Stockout_Risk_Score]] &gt;= 0.6, "High",
      IF(Inventory[[#This Row],[Stockout_Risk_Score]] &gt;= 0.3, "Medium", "Low")
   )
)</f>
        <v>Low</v>
      </c>
      <c r="R4001">
        <f>Inventory[[#This Row],[Lead_Time_Days]]*0.8</f>
        <v>11.200000000000001</v>
      </c>
      <c r="S4001">
        <f>MAX(0,Inventory[[#This Row],[Daily_Demand]]*Inventory[[#This Row],[Adj_Lead_Time]]+Inventory[[#This Row],[Safety_Stock]]-Inventory[[#This Row],[Current_Inventory]])</f>
        <v>167.00000000000006</v>
      </c>
    </row>
    <row r="4002" spans="1:19" x14ac:dyDescent="0.25">
      <c r="A4002">
        <v>4001</v>
      </c>
      <c r="B4002" t="s">
        <v>4023</v>
      </c>
      <c r="C4002" s="4" t="s">
        <v>21</v>
      </c>
      <c r="D4002" t="s">
        <v>18</v>
      </c>
      <c r="E4002" s="4">
        <v>140</v>
      </c>
      <c r="F4002" s="4">
        <v>9</v>
      </c>
      <c r="G4002" s="4">
        <v>492</v>
      </c>
      <c r="H4002" s="4">
        <v>274</v>
      </c>
      <c r="I4002" s="4">
        <v>211</v>
      </c>
      <c r="J4002" s="6">
        <v>1714.95</v>
      </c>
      <c r="K4002" s="4">
        <v>0.438</v>
      </c>
      <c r="L4002" s="4" t="s">
        <v>27</v>
      </c>
      <c r="M4002" s="4">
        <f>Inventory[[#This Row],[Daily_Demand]]*Inventory[[#This Row],[Lead_Time_Days]]</f>
        <v>1260</v>
      </c>
      <c r="N4002" s="4">
        <f>MAX(0, Inventory[[#This Row],[Demand_Duration_Lead_time]]+Inventory[[#This Row],[Safety_Stock]]-Inventory[[#This Row],[Current_Inventory]])</f>
        <v>1042</v>
      </c>
      <c r="O40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02" s="8">
        <f>Inventory[[#This Row],[Current_Inventory]]*Inventory[[#This Row],[Unit_Cost]]</f>
        <v>843755.4</v>
      </c>
      <c r="Q4002" t="str">
        <f>IF(Inventory[[#This Row],[Stockout_Risk_Score]] &gt;= 0.8, "Critical",
   IF(Inventory[[#This Row],[Stockout_Risk_Score]] &gt;= 0.6, "High",
      IF(Inventory[[#This Row],[Stockout_Risk_Score]] &gt;= 0.3, "Medium", "Low")
   )
)</f>
        <v>Medium</v>
      </c>
      <c r="R4002">
        <f>Inventory[[#This Row],[Lead_Time_Days]]*0.8</f>
        <v>7.2</v>
      </c>
      <c r="S4002">
        <f>MAX(0,Inventory[[#This Row],[Daily_Demand]]*Inventory[[#This Row],[Adj_Lead_Time]]+Inventory[[#This Row],[Safety_Stock]]-Inventory[[#This Row],[Current_Inventory]])</f>
        <v>790</v>
      </c>
    </row>
    <row r="4003" spans="1:19" x14ac:dyDescent="0.25">
      <c r="A4003">
        <v>4002</v>
      </c>
      <c r="B4003" t="s">
        <v>4024</v>
      </c>
      <c r="C4003" s="4" t="s">
        <v>17</v>
      </c>
      <c r="D4003" t="s">
        <v>18</v>
      </c>
      <c r="E4003" s="4">
        <v>54</v>
      </c>
      <c r="F4003" s="4">
        <v>14</v>
      </c>
      <c r="G4003" s="4">
        <v>721</v>
      </c>
      <c r="H4003" s="4">
        <v>248</v>
      </c>
      <c r="I4003" s="4">
        <v>161</v>
      </c>
      <c r="J4003" s="6">
        <v>1909.52</v>
      </c>
      <c r="K4003" s="4">
        <v>0.53700000000000003</v>
      </c>
      <c r="L4003" s="4" t="s">
        <v>27</v>
      </c>
      <c r="M4003" s="4">
        <f>Inventory[[#This Row],[Daily_Demand]]*Inventory[[#This Row],[Lead_Time_Days]]</f>
        <v>756</v>
      </c>
      <c r="N4003" s="4">
        <f>MAX(0, Inventory[[#This Row],[Demand_Duration_Lead_time]]+Inventory[[#This Row],[Safety_Stock]]-Inventory[[#This Row],[Current_Inventory]])</f>
        <v>283</v>
      </c>
      <c r="O40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03" s="8">
        <f>Inventory[[#This Row],[Current_Inventory]]*Inventory[[#This Row],[Unit_Cost]]</f>
        <v>1376763.92</v>
      </c>
      <c r="Q4003" t="str">
        <f>IF(Inventory[[#This Row],[Stockout_Risk_Score]] &gt;= 0.8, "Critical",
   IF(Inventory[[#This Row],[Stockout_Risk_Score]] &gt;= 0.6, "High",
      IF(Inventory[[#This Row],[Stockout_Risk_Score]] &gt;= 0.3, "Medium", "Low")
   )
)</f>
        <v>Medium</v>
      </c>
      <c r="R4003">
        <f>Inventory[[#This Row],[Lead_Time_Days]]*0.8</f>
        <v>11.200000000000001</v>
      </c>
      <c r="S4003">
        <f>MAX(0,Inventory[[#This Row],[Daily_Demand]]*Inventory[[#This Row],[Adj_Lead_Time]]+Inventory[[#This Row],[Safety_Stock]]-Inventory[[#This Row],[Current_Inventory]])</f>
        <v>131.80000000000007</v>
      </c>
    </row>
    <row r="4004" spans="1:19" x14ac:dyDescent="0.25">
      <c r="A4004">
        <v>4003</v>
      </c>
      <c r="B4004" t="s">
        <v>4025</v>
      </c>
      <c r="C4004" s="4" t="s">
        <v>26</v>
      </c>
      <c r="D4004" t="s">
        <v>14</v>
      </c>
      <c r="E4004" s="4">
        <v>42</v>
      </c>
      <c r="F4004" s="4">
        <v>3</v>
      </c>
      <c r="G4004" s="4">
        <v>589</v>
      </c>
      <c r="H4004" s="4">
        <v>117</v>
      </c>
      <c r="I4004" s="4">
        <v>183</v>
      </c>
      <c r="J4004" s="6">
        <v>688.94</v>
      </c>
      <c r="K4004" s="4">
        <v>0.79</v>
      </c>
      <c r="L4004" s="4" t="s">
        <v>15</v>
      </c>
      <c r="M4004" s="4">
        <f>Inventory[[#This Row],[Daily_Demand]]*Inventory[[#This Row],[Lead_Time_Days]]</f>
        <v>126</v>
      </c>
      <c r="N4004" s="4">
        <f>MAX(0, Inventory[[#This Row],[Demand_Duration_Lead_time]]+Inventory[[#This Row],[Safety_Stock]]-Inventory[[#This Row],[Current_Inventory]])</f>
        <v>0</v>
      </c>
      <c r="O40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004" s="8">
        <f>Inventory[[#This Row],[Current_Inventory]]*Inventory[[#This Row],[Unit_Cost]]</f>
        <v>405785.66000000003</v>
      </c>
      <c r="Q4004" t="str">
        <f>IF(Inventory[[#This Row],[Stockout_Risk_Score]] &gt;= 0.8, "Critical",
   IF(Inventory[[#This Row],[Stockout_Risk_Score]] &gt;= 0.6, "High",
      IF(Inventory[[#This Row],[Stockout_Risk_Score]] &gt;= 0.3, "Medium", "Low")
   )
)</f>
        <v>High</v>
      </c>
      <c r="R4004">
        <f>Inventory[[#This Row],[Lead_Time_Days]]*0.8</f>
        <v>2.4000000000000004</v>
      </c>
      <c r="S4004">
        <f>MAX(0,Inventory[[#This Row],[Daily_Demand]]*Inventory[[#This Row],[Adj_Lead_Time]]+Inventory[[#This Row],[Safety_Stock]]-Inventory[[#This Row],[Current_Inventory]])</f>
        <v>0</v>
      </c>
    </row>
    <row r="4005" spans="1:19" x14ac:dyDescent="0.25">
      <c r="A4005">
        <v>4004</v>
      </c>
      <c r="B4005" t="s">
        <v>4026</v>
      </c>
      <c r="C4005" s="4" t="s">
        <v>17</v>
      </c>
      <c r="D4005" t="s">
        <v>18</v>
      </c>
      <c r="E4005" s="4">
        <v>142</v>
      </c>
      <c r="F4005" s="4">
        <v>14</v>
      </c>
      <c r="G4005" s="4">
        <v>450</v>
      </c>
      <c r="H4005" s="4">
        <v>207</v>
      </c>
      <c r="I4005" s="4">
        <v>235</v>
      </c>
      <c r="J4005" s="6">
        <v>341.21</v>
      </c>
      <c r="K4005" s="4">
        <v>0.121</v>
      </c>
      <c r="L4005" s="4" t="s">
        <v>27</v>
      </c>
      <c r="M4005" s="4">
        <f>Inventory[[#This Row],[Daily_Demand]]*Inventory[[#This Row],[Lead_Time_Days]]</f>
        <v>1988</v>
      </c>
      <c r="N4005" s="4">
        <f>MAX(0, Inventory[[#This Row],[Demand_Duration_Lead_time]]+Inventory[[#This Row],[Safety_Stock]]-Inventory[[#This Row],[Current_Inventory]])</f>
        <v>1745</v>
      </c>
      <c r="O40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05" s="8">
        <f>Inventory[[#This Row],[Current_Inventory]]*Inventory[[#This Row],[Unit_Cost]]</f>
        <v>153544.5</v>
      </c>
      <c r="Q4005" t="str">
        <f>IF(Inventory[[#This Row],[Stockout_Risk_Score]] &gt;= 0.8, "Critical",
   IF(Inventory[[#This Row],[Stockout_Risk_Score]] &gt;= 0.6, "High",
      IF(Inventory[[#This Row],[Stockout_Risk_Score]] &gt;= 0.3, "Medium", "Low")
   )
)</f>
        <v>Low</v>
      </c>
      <c r="R4005">
        <f>Inventory[[#This Row],[Lead_Time_Days]]*0.8</f>
        <v>11.200000000000001</v>
      </c>
      <c r="S4005">
        <f>MAX(0,Inventory[[#This Row],[Daily_Demand]]*Inventory[[#This Row],[Adj_Lead_Time]]+Inventory[[#This Row],[Safety_Stock]]-Inventory[[#This Row],[Current_Inventory]])</f>
        <v>1347.4</v>
      </c>
    </row>
    <row r="4006" spans="1:19" x14ac:dyDescent="0.25">
      <c r="A4006">
        <v>4005</v>
      </c>
      <c r="B4006" t="s">
        <v>4027</v>
      </c>
      <c r="C4006" s="4" t="s">
        <v>26</v>
      </c>
      <c r="D4006" t="s">
        <v>18</v>
      </c>
      <c r="E4006" s="4">
        <v>46</v>
      </c>
      <c r="F4006" s="4">
        <v>3</v>
      </c>
      <c r="G4006" s="4">
        <v>734</v>
      </c>
      <c r="H4006" s="4">
        <v>223</v>
      </c>
      <c r="I4006" s="4">
        <v>224</v>
      </c>
      <c r="J4006" s="6">
        <v>1603.9</v>
      </c>
      <c r="K4006" s="4">
        <v>0.441</v>
      </c>
      <c r="L4006" s="4" t="s">
        <v>27</v>
      </c>
      <c r="M4006" s="4">
        <f>Inventory[[#This Row],[Daily_Demand]]*Inventory[[#This Row],[Lead_Time_Days]]</f>
        <v>138</v>
      </c>
      <c r="N4006" s="4">
        <f>MAX(0, Inventory[[#This Row],[Demand_Duration_Lead_time]]+Inventory[[#This Row],[Safety_Stock]]-Inventory[[#This Row],[Current_Inventory]])</f>
        <v>0</v>
      </c>
      <c r="O40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006" s="8">
        <f>Inventory[[#This Row],[Current_Inventory]]*Inventory[[#This Row],[Unit_Cost]]</f>
        <v>1177262.6000000001</v>
      </c>
      <c r="Q4006" t="str">
        <f>IF(Inventory[[#This Row],[Stockout_Risk_Score]] &gt;= 0.8, "Critical",
   IF(Inventory[[#This Row],[Stockout_Risk_Score]] &gt;= 0.6, "High",
      IF(Inventory[[#This Row],[Stockout_Risk_Score]] &gt;= 0.3, "Medium", "Low")
   )
)</f>
        <v>Medium</v>
      </c>
      <c r="R4006">
        <f>Inventory[[#This Row],[Lead_Time_Days]]*0.8</f>
        <v>2.4000000000000004</v>
      </c>
      <c r="S4006">
        <f>MAX(0,Inventory[[#This Row],[Daily_Demand]]*Inventory[[#This Row],[Adj_Lead_Time]]+Inventory[[#This Row],[Safety_Stock]]-Inventory[[#This Row],[Current_Inventory]])</f>
        <v>0</v>
      </c>
    </row>
    <row r="4007" spans="1:19" x14ac:dyDescent="0.25">
      <c r="A4007">
        <v>4006</v>
      </c>
      <c r="B4007" t="s">
        <v>4028</v>
      </c>
      <c r="C4007" s="4" t="s">
        <v>21</v>
      </c>
      <c r="D4007" t="s">
        <v>22</v>
      </c>
      <c r="E4007" s="4">
        <v>41</v>
      </c>
      <c r="F4007" s="4">
        <v>4</v>
      </c>
      <c r="G4007" s="4">
        <v>99</v>
      </c>
      <c r="H4007" s="4">
        <v>255</v>
      </c>
      <c r="I4007" s="4">
        <v>310</v>
      </c>
      <c r="J4007" s="6">
        <v>1583.08</v>
      </c>
      <c r="K4007" s="4">
        <v>0.3</v>
      </c>
      <c r="L4007" s="4" t="s">
        <v>15</v>
      </c>
      <c r="M4007" s="4">
        <f>Inventory[[#This Row],[Daily_Demand]]*Inventory[[#This Row],[Lead_Time_Days]]</f>
        <v>164</v>
      </c>
      <c r="N4007" s="4">
        <f>MAX(0, Inventory[[#This Row],[Demand_Duration_Lead_time]]+Inventory[[#This Row],[Safety_Stock]]-Inventory[[#This Row],[Current_Inventory]])</f>
        <v>320</v>
      </c>
      <c r="O40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07" s="8">
        <f>Inventory[[#This Row],[Current_Inventory]]*Inventory[[#This Row],[Unit_Cost]]</f>
        <v>156724.91999999998</v>
      </c>
      <c r="Q4007" t="str">
        <f>IF(Inventory[[#This Row],[Stockout_Risk_Score]] &gt;= 0.8, "Critical",
   IF(Inventory[[#This Row],[Stockout_Risk_Score]] &gt;= 0.6, "High",
      IF(Inventory[[#This Row],[Stockout_Risk_Score]] &gt;= 0.3, "Medium", "Low")
   )
)</f>
        <v>Medium</v>
      </c>
      <c r="R4007">
        <f>Inventory[[#This Row],[Lead_Time_Days]]*0.8</f>
        <v>3.2</v>
      </c>
      <c r="S4007">
        <f>MAX(0,Inventory[[#This Row],[Daily_Demand]]*Inventory[[#This Row],[Adj_Lead_Time]]+Inventory[[#This Row],[Safety_Stock]]-Inventory[[#This Row],[Current_Inventory]])</f>
        <v>287.20000000000005</v>
      </c>
    </row>
    <row r="4008" spans="1:19" x14ac:dyDescent="0.25">
      <c r="A4008">
        <v>4007</v>
      </c>
      <c r="B4008" t="s">
        <v>4029</v>
      </c>
      <c r="C4008" s="4" t="s">
        <v>21</v>
      </c>
      <c r="D4008" t="s">
        <v>14</v>
      </c>
      <c r="E4008" s="4">
        <v>158</v>
      </c>
      <c r="F4008" s="4">
        <v>14</v>
      </c>
      <c r="G4008" s="4">
        <v>247</v>
      </c>
      <c r="H4008" s="4">
        <v>47</v>
      </c>
      <c r="I4008" s="4">
        <v>366</v>
      </c>
      <c r="J4008" s="6">
        <v>462.33</v>
      </c>
      <c r="K4008" s="4">
        <v>0.312</v>
      </c>
      <c r="L4008" s="4" t="s">
        <v>27</v>
      </c>
      <c r="M4008" s="4">
        <f>Inventory[[#This Row],[Daily_Demand]]*Inventory[[#This Row],[Lead_Time_Days]]</f>
        <v>2212</v>
      </c>
      <c r="N4008" s="4">
        <f>MAX(0, Inventory[[#This Row],[Demand_Duration_Lead_time]]+Inventory[[#This Row],[Safety_Stock]]-Inventory[[#This Row],[Current_Inventory]])</f>
        <v>2012</v>
      </c>
      <c r="O40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08" s="8">
        <f>Inventory[[#This Row],[Current_Inventory]]*Inventory[[#This Row],[Unit_Cost]]</f>
        <v>114195.51</v>
      </c>
      <c r="Q4008" t="str">
        <f>IF(Inventory[[#This Row],[Stockout_Risk_Score]] &gt;= 0.8, "Critical",
   IF(Inventory[[#This Row],[Stockout_Risk_Score]] &gt;= 0.6, "High",
      IF(Inventory[[#This Row],[Stockout_Risk_Score]] &gt;= 0.3, "Medium", "Low")
   )
)</f>
        <v>Medium</v>
      </c>
      <c r="R4008">
        <f>Inventory[[#This Row],[Lead_Time_Days]]*0.8</f>
        <v>11.200000000000001</v>
      </c>
      <c r="S4008">
        <f>MAX(0,Inventory[[#This Row],[Daily_Demand]]*Inventory[[#This Row],[Adj_Lead_Time]]+Inventory[[#This Row],[Safety_Stock]]-Inventory[[#This Row],[Current_Inventory]])</f>
        <v>1569.6000000000001</v>
      </c>
    </row>
    <row r="4009" spans="1:19" x14ac:dyDescent="0.25">
      <c r="A4009">
        <v>4008</v>
      </c>
      <c r="B4009" t="s">
        <v>4030</v>
      </c>
      <c r="C4009" s="4" t="s">
        <v>13</v>
      </c>
      <c r="D4009" t="s">
        <v>18</v>
      </c>
      <c r="E4009" s="4">
        <v>144</v>
      </c>
      <c r="F4009" s="4">
        <v>4</v>
      </c>
      <c r="G4009" s="4">
        <v>114</v>
      </c>
      <c r="H4009" s="4">
        <v>182</v>
      </c>
      <c r="I4009" s="4">
        <v>361</v>
      </c>
      <c r="J4009" s="6">
        <v>1541.25</v>
      </c>
      <c r="K4009" s="4">
        <v>0.77900000000000003</v>
      </c>
      <c r="L4009" s="4" t="s">
        <v>27</v>
      </c>
      <c r="M4009" s="4">
        <f>Inventory[[#This Row],[Daily_Demand]]*Inventory[[#This Row],[Lead_Time_Days]]</f>
        <v>576</v>
      </c>
      <c r="N4009" s="4">
        <f>MAX(0, Inventory[[#This Row],[Demand_Duration_Lead_time]]+Inventory[[#This Row],[Safety_Stock]]-Inventory[[#This Row],[Current_Inventory]])</f>
        <v>644</v>
      </c>
      <c r="O40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09" s="8">
        <f>Inventory[[#This Row],[Current_Inventory]]*Inventory[[#This Row],[Unit_Cost]]</f>
        <v>175702.5</v>
      </c>
      <c r="Q4009" t="str">
        <f>IF(Inventory[[#This Row],[Stockout_Risk_Score]] &gt;= 0.8, "Critical",
   IF(Inventory[[#This Row],[Stockout_Risk_Score]] &gt;= 0.6, "High",
      IF(Inventory[[#This Row],[Stockout_Risk_Score]] &gt;= 0.3, "Medium", "Low")
   )
)</f>
        <v>High</v>
      </c>
      <c r="R4009">
        <f>Inventory[[#This Row],[Lead_Time_Days]]*0.8</f>
        <v>3.2</v>
      </c>
      <c r="S4009">
        <f>MAX(0,Inventory[[#This Row],[Daily_Demand]]*Inventory[[#This Row],[Adj_Lead_Time]]+Inventory[[#This Row],[Safety_Stock]]-Inventory[[#This Row],[Current_Inventory]])</f>
        <v>528.79999999999995</v>
      </c>
    </row>
    <row r="4010" spans="1:19" x14ac:dyDescent="0.25">
      <c r="A4010">
        <v>4009</v>
      </c>
      <c r="B4010" t="s">
        <v>4031</v>
      </c>
      <c r="C4010" s="4" t="s">
        <v>26</v>
      </c>
      <c r="D4010" t="s">
        <v>22</v>
      </c>
      <c r="E4010" s="4">
        <v>53</v>
      </c>
      <c r="F4010" s="4">
        <v>14</v>
      </c>
      <c r="G4010" s="4">
        <v>443</v>
      </c>
      <c r="H4010" s="4">
        <v>114</v>
      </c>
      <c r="I4010" s="4">
        <v>318</v>
      </c>
      <c r="J4010" s="6">
        <v>1184.8499999999999</v>
      </c>
      <c r="K4010" s="4">
        <v>5.0000000000000001E-3</v>
      </c>
      <c r="L4010" s="4" t="s">
        <v>15</v>
      </c>
      <c r="M4010" s="4">
        <f>Inventory[[#This Row],[Daily_Demand]]*Inventory[[#This Row],[Lead_Time_Days]]</f>
        <v>742</v>
      </c>
      <c r="N4010" s="4">
        <f>MAX(0, Inventory[[#This Row],[Demand_Duration_Lead_time]]+Inventory[[#This Row],[Safety_Stock]]-Inventory[[#This Row],[Current_Inventory]])</f>
        <v>413</v>
      </c>
      <c r="O40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10" s="8">
        <f>Inventory[[#This Row],[Current_Inventory]]*Inventory[[#This Row],[Unit_Cost]]</f>
        <v>524888.54999999993</v>
      </c>
      <c r="Q4010" t="str">
        <f>IF(Inventory[[#This Row],[Stockout_Risk_Score]] &gt;= 0.8, "Critical",
   IF(Inventory[[#This Row],[Stockout_Risk_Score]] &gt;= 0.6, "High",
      IF(Inventory[[#This Row],[Stockout_Risk_Score]] &gt;= 0.3, "Medium", "Low")
   )
)</f>
        <v>Low</v>
      </c>
      <c r="R4010">
        <f>Inventory[[#This Row],[Lead_Time_Days]]*0.8</f>
        <v>11.200000000000001</v>
      </c>
      <c r="S4010">
        <f>MAX(0,Inventory[[#This Row],[Daily_Demand]]*Inventory[[#This Row],[Adj_Lead_Time]]+Inventory[[#This Row],[Safety_Stock]]-Inventory[[#This Row],[Current_Inventory]])</f>
        <v>264.60000000000002</v>
      </c>
    </row>
    <row r="4011" spans="1:19" x14ac:dyDescent="0.25">
      <c r="A4011">
        <v>4010</v>
      </c>
      <c r="B4011" t="s">
        <v>4032</v>
      </c>
      <c r="C4011" s="4" t="s">
        <v>13</v>
      </c>
      <c r="D4011" t="s">
        <v>22</v>
      </c>
      <c r="E4011" s="4">
        <v>146</v>
      </c>
      <c r="F4011" s="4">
        <v>4</v>
      </c>
      <c r="G4011" s="4">
        <v>535</v>
      </c>
      <c r="H4011" s="4">
        <v>49</v>
      </c>
      <c r="I4011" s="4">
        <v>331</v>
      </c>
      <c r="J4011" s="6">
        <v>263.57</v>
      </c>
      <c r="K4011" s="4">
        <v>0.749</v>
      </c>
      <c r="L4011" s="4" t="s">
        <v>15</v>
      </c>
      <c r="M4011" s="4">
        <f>Inventory[[#This Row],[Daily_Demand]]*Inventory[[#This Row],[Lead_Time_Days]]</f>
        <v>584</v>
      </c>
      <c r="N4011" s="4">
        <f>MAX(0, Inventory[[#This Row],[Demand_Duration_Lead_time]]+Inventory[[#This Row],[Safety_Stock]]-Inventory[[#This Row],[Current_Inventory]])</f>
        <v>98</v>
      </c>
      <c r="O40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11" s="8">
        <f>Inventory[[#This Row],[Current_Inventory]]*Inventory[[#This Row],[Unit_Cost]]</f>
        <v>141009.94999999998</v>
      </c>
      <c r="Q4011" t="str">
        <f>IF(Inventory[[#This Row],[Stockout_Risk_Score]] &gt;= 0.8, "Critical",
   IF(Inventory[[#This Row],[Stockout_Risk_Score]] &gt;= 0.6, "High",
      IF(Inventory[[#This Row],[Stockout_Risk_Score]] &gt;= 0.3, "Medium", "Low")
   )
)</f>
        <v>High</v>
      </c>
      <c r="R4011">
        <f>Inventory[[#This Row],[Lead_Time_Days]]*0.8</f>
        <v>3.2</v>
      </c>
      <c r="S4011">
        <f>MAX(0,Inventory[[#This Row],[Daily_Demand]]*Inventory[[#This Row],[Adj_Lead_Time]]+Inventory[[#This Row],[Safety_Stock]]-Inventory[[#This Row],[Current_Inventory]])</f>
        <v>0</v>
      </c>
    </row>
    <row r="4012" spans="1:19" x14ac:dyDescent="0.25">
      <c r="A4012">
        <v>4011</v>
      </c>
      <c r="B4012" t="s">
        <v>4033</v>
      </c>
      <c r="C4012" s="4" t="s">
        <v>26</v>
      </c>
      <c r="D4012" t="s">
        <v>14</v>
      </c>
      <c r="E4012" s="4">
        <v>50</v>
      </c>
      <c r="F4012" s="4">
        <v>5</v>
      </c>
      <c r="G4012" s="4">
        <v>184</v>
      </c>
      <c r="H4012" s="4">
        <v>139</v>
      </c>
      <c r="I4012" s="4">
        <v>273</v>
      </c>
      <c r="J4012" s="6">
        <v>1028.48</v>
      </c>
      <c r="K4012" s="4">
        <v>0.81</v>
      </c>
      <c r="L4012" s="4" t="s">
        <v>15</v>
      </c>
      <c r="M4012" s="4">
        <f>Inventory[[#This Row],[Daily_Demand]]*Inventory[[#This Row],[Lead_Time_Days]]</f>
        <v>250</v>
      </c>
      <c r="N4012" s="4">
        <f>MAX(0, Inventory[[#This Row],[Demand_Duration_Lead_time]]+Inventory[[#This Row],[Safety_Stock]]-Inventory[[#This Row],[Current_Inventory]])</f>
        <v>205</v>
      </c>
      <c r="O40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12" s="8">
        <f>Inventory[[#This Row],[Current_Inventory]]*Inventory[[#This Row],[Unit_Cost]]</f>
        <v>189240.32000000001</v>
      </c>
      <c r="Q4012" t="str">
        <f>IF(Inventory[[#This Row],[Stockout_Risk_Score]] &gt;= 0.8, "Critical",
   IF(Inventory[[#This Row],[Stockout_Risk_Score]] &gt;= 0.6, "High",
      IF(Inventory[[#This Row],[Stockout_Risk_Score]] &gt;= 0.3, "Medium", "Low")
   )
)</f>
        <v>Critical</v>
      </c>
      <c r="R4012">
        <f>Inventory[[#This Row],[Lead_Time_Days]]*0.8</f>
        <v>4</v>
      </c>
      <c r="S4012">
        <f>MAX(0,Inventory[[#This Row],[Daily_Demand]]*Inventory[[#This Row],[Adj_Lead_Time]]+Inventory[[#This Row],[Safety_Stock]]-Inventory[[#This Row],[Current_Inventory]])</f>
        <v>155</v>
      </c>
    </row>
    <row r="4013" spans="1:19" x14ac:dyDescent="0.25">
      <c r="A4013">
        <v>4012</v>
      </c>
      <c r="B4013" t="s">
        <v>4034</v>
      </c>
      <c r="C4013" s="4" t="s">
        <v>13</v>
      </c>
      <c r="D4013" t="s">
        <v>14</v>
      </c>
      <c r="E4013" s="4">
        <v>167</v>
      </c>
      <c r="F4013" s="4">
        <v>4</v>
      </c>
      <c r="G4013" s="4">
        <v>445</v>
      </c>
      <c r="H4013" s="4">
        <v>190</v>
      </c>
      <c r="I4013" s="4">
        <v>301</v>
      </c>
      <c r="J4013" s="6">
        <v>1865.72</v>
      </c>
      <c r="K4013" s="4">
        <v>0.90100000000000002</v>
      </c>
      <c r="L4013" s="4" t="s">
        <v>27</v>
      </c>
      <c r="M4013" s="4">
        <f>Inventory[[#This Row],[Daily_Demand]]*Inventory[[#This Row],[Lead_Time_Days]]</f>
        <v>668</v>
      </c>
      <c r="N4013" s="4">
        <f>MAX(0, Inventory[[#This Row],[Demand_Duration_Lead_time]]+Inventory[[#This Row],[Safety_Stock]]-Inventory[[#This Row],[Current_Inventory]])</f>
        <v>413</v>
      </c>
      <c r="O40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13" s="8">
        <f>Inventory[[#This Row],[Current_Inventory]]*Inventory[[#This Row],[Unit_Cost]]</f>
        <v>830245.4</v>
      </c>
      <c r="Q4013" t="str">
        <f>IF(Inventory[[#This Row],[Stockout_Risk_Score]] &gt;= 0.8, "Critical",
   IF(Inventory[[#This Row],[Stockout_Risk_Score]] &gt;= 0.6, "High",
      IF(Inventory[[#This Row],[Stockout_Risk_Score]] &gt;= 0.3, "Medium", "Low")
   )
)</f>
        <v>Critical</v>
      </c>
      <c r="R4013">
        <f>Inventory[[#This Row],[Lead_Time_Days]]*0.8</f>
        <v>3.2</v>
      </c>
      <c r="S4013">
        <f>MAX(0,Inventory[[#This Row],[Daily_Demand]]*Inventory[[#This Row],[Adj_Lead_Time]]+Inventory[[#This Row],[Safety_Stock]]-Inventory[[#This Row],[Current_Inventory]])</f>
        <v>279.39999999999998</v>
      </c>
    </row>
    <row r="4014" spans="1:19" x14ac:dyDescent="0.25">
      <c r="A4014">
        <v>4013</v>
      </c>
      <c r="B4014" t="s">
        <v>4035</v>
      </c>
      <c r="C4014" s="4" t="s">
        <v>21</v>
      </c>
      <c r="D4014" t="s">
        <v>22</v>
      </c>
      <c r="E4014" s="4">
        <v>33</v>
      </c>
      <c r="F4014" s="4">
        <v>3</v>
      </c>
      <c r="G4014" s="4">
        <v>61</v>
      </c>
      <c r="H4014" s="4">
        <v>203</v>
      </c>
      <c r="I4014" s="4">
        <v>113</v>
      </c>
      <c r="J4014" s="6">
        <v>1037.5899999999999</v>
      </c>
      <c r="K4014" s="4">
        <v>0.627</v>
      </c>
      <c r="L4014" s="4" t="s">
        <v>19</v>
      </c>
      <c r="M4014" s="4">
        <f>Inventory[[#This Row],[Daily_Demand]]*Inventory[[#This Row],[Lead_Time_Days]]</f>
        <v>99</v>
      </c>
      <c r="N4014" s="4">
        <f>MAX(0, Inventory[[#This Row],[Demand_Duration_Lead_time]]+Inventory[[#This Row],[Safety_Stock]]-Inventory[[#This Row],[Current_Inventory]])</f>
        <v>241</v>
      </c>
      <c r="O40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14" s="8">
        <f>Inventory[[#This Row],[Current_Inventory]]*Inventory[[#This Row],[Unit_Cost]]</f>
        <v>63292.99</v>
      </c>
      <c r="Q4014" t="str">
        <f>IF(Inventory[[#This Row],[Stockout_Risk_Score]] &gt;= 0.8, "Critical",
   IF(Inventory[[#This Row],[Stockout_Risk_Score]] &gt;= 0.6, "High",
      IF(Inventory[[#This Row],[Stockout_Risk_Score]] &gt;= 0.3, "Medium", "Low")
   )
)</f>
        <v>High</v>
      </c>
      <c r="R4014">
        <f>Inventory[[#This Row],[Lead_Time_Days]]*0.8</f>
        <v>2.4000000000000004</v>
      </c>
      <c r="S4014">
        <f>MAX(0,Inventory[[#This Row],[Daily_Demand]]*Inventory[[#This Row],[Adj_Lead_Time]]+Inventory[[#This Row],[Safety_Stock]]-Inventory[[#This Row],[Current_Inventory]])</f>
        <v>221.20000000000005</v>
      </c>
    </row>
    <row r="4015" spans="1:19" x14ac:dyDescent="0.25">
      <c r="A4015">
        <v>4014</v>
      </c>
      <c r="B4015" t="s">
        <v>4036</v>
      </c>
      <c r="C4015" s="4" t="s">
        <v>17</v>
      </c>
      <c r="D4015" t="s">
        <v>14</v>
      </c>
      <c r="E4015" s="4">
        <v>16</v>
      </c>
      <c r="F4015" s="4">
        <v>10</v>
      </c>
      <c r="G4015" s="4">
        <v>760</v>
      </c>
      <c r="H4015" s="4">
        <v>298</v>
      </c>
      <c r="I4015" s="4">
        <v>367</v>
      </c>
      <c r="J4015" s="6">
        <v>1587.96</v>
      </c>
      <c r="K4015" s="4">
        <v>0.33300000000000002</v>
      </c>
      <c r="L4015" s="4" t="s">
        <v>15</v>
      </c>
      <c r="M4015" s="4">
        <f>Inventory[[#This Row],[Daily_Demand]]*Inventory[[#This Row],[Lead_Time_Days]]</f>
        <v>160</v>
      </c>
      <c r="N4015" s="4">
        <f>MAX(0, Inventory[[#This Row],[Demand_Duration_Lead_time]]+Inventory[[#This Row],[Safety_Stock]]-Inventory[[#This Row],[Current_Inventory]])</f>
        <v>0</v>
      </c>
      <c r="O40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15" s="8">
        <f>Inventory[[#This Row],[Current_Inventory]]*Inventory[[#This Row],[Unit_Cost]]</f>
        <v>1206849.6000000001</v>
      </c>
      <c r="Q4015" t="str">
        <f>IF(Inventory[[#This Row],[Stockout_Risk_Score]] &gt;= 0.8, "Critical",
   IF(Inventory[[#This Row],[Stockout_Risk_Score]] &gt;= 0.6, "High",
      IF(Inventory[[#This Row],[Stockout_Risk_Score]] &gt;= 0.3, "Medium", "Low")
   )
)</f>
        <v>Medium</v>
      </c>
      <c r="R4015">
        <f>Inventory[[#This Row],[Lead_Time_Days]]*0.8</f>
        <v>8</v>
      </c>
      <c r="S4015">
        <f>MAX(0,Inventory[[#This Row],[Daily_Demand]]*Inventory[[#This Row],[Adj_Lead_Time]]+Inventory[[#This Row],[Safety_Stock]]-Inventory[[#This Row],[Current_Inventory]])</f>
        <v>0</v>
      </c>
    </row>
    <row r="4016" spans="1:19" x14ac:dyDescent="0.25">
      <c r="A4016">
        <v>4015</v>
      </c>
      <c r="B4016" t="s">
        <v>4037</v>
      </c>
      <c r="C4016" s="4" t="s">
        <v>13</v>
      </c>
      <c r="D4016" t="s">
        <v>14</v>
      </c>
      <c r="E4016" s="4">
        <v>120</v>
      </c>
      <c r="F4016" s="4">
        <v>7</v>
      </c>
      <c r="G4016" s="4">
        <v>422</v>
      </c>
      <c r="H4016" s="4">
        <v>68</v>
      </c>
      <c r="I4016" s="4">
        <v>173</v>
      </c>
      <c r="J4016" s="6">
        <v>106.37</v>
      </c>
      <c r="K4016" s="4">
        <v>0.42699999999999999</v>
      </c>
      <c r="L4016" s="4" t="s">
        <v>15</v>
      </c>
      <c r="M4016" s="4">
        <f>Inventory[[#This Row],[Daily_Demand]]*Inventory[[#This Row],[Lead_Time_Days]]</f>
        <v>840</v>
      </c>
      <c r="N4016" s="4">
        <f>MAX(0, Inventory[[#This Row],[Demand_Duration_Lead_time]]+Inventory[[#This Row],[Safety_Stock]]-Inventory[[#This Row],[Current_Inventory]])</f>
        <v>486</v>
      </c>
      <c r="O40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16" s="8">
        <f>Inventory[[#This Row],[Current_Inventory]]*Inventory[[#This Row],[Unit_Cost]]</f>
        <v>44888.14</v>
      </c>
      <c r="Q4016" t="str">
        <f>IF(Inventory[[#This Row],[Stockout_Risk_Score]] &gt;= 0.8, "Critical",
   IF(Inventory[[#This Row],[Stockout_Risk_Score]] &gt;= 0.6, "High",
      IF(Inventory[[#This Row],[Stockout_Risk_Score]] &gt;= 0.3, "Medium", "Low")
   )
)</f>
        <v>Medium</v>
      </c>
      <c r="R4016">
        <f>Inventory[[#This Row],[Lead_Time_Days]]*0.8</f>
        <v>5.6000000000000005</v>
      </c>
      <c r="S4016">
        <f>MAX(0,Inventory[[#This Row],[Daily_Demand]]*Inventory[[#This Row],[Adj_Lead_Time]]+Inventory[[#This Row],[Safety_Stock]]-Inventory[[#This Row],[Current_Inventory]])</f>
        <v>318.00000000000011</v>
      </c>
    </row>
    <row r="4017" spans="1:19" x14ac:dyDescent="0.25">
      <c r="A4017">
        <v>4016</v>
      </c>
      <c r="B4017" t="s">
        <v>4038</v>
      </c>
      <c r="C4017" s="4" t="s">
        <v>26</v>
      </c>
      <c r="D4017" t="s">
        <v>22</v>
      </c>
      <c r="E4017" s="4">
        <v>86</v>
      </c>
      <c r="F4017" s="4">
        <v>4</v>
      </c>
      <c r="G4017" s="4">
        <v>774</v>
      </c>
      <c r="H4017" s="4">
        <v>35</v>
      </c>
      <c r="I4017" s="4">
        <v>119</v>
      </c>
      <c r="J4017" s="6">
        <v>1469.76</v>
      </c>
      <c r="K4017" s="4">
        <v>0.97</v>
      </c>
      <c r="L4017" s="4" t="s">
        <v>27</v>
      </c>
      <c r="M4017" s="4">
        <f>Inventory[[#This Row],[Daily_Demand]]*Inventory[[#This Row],[Lead_Time_Days]]</f>
        <v>344</v>
      </c>
      <c r="N4017" s="4">
        <f>MAX(0, Inventory[[#This Row],[Demand_Duration_Lead_time]]+Inventory[[#This Row],[Safety_Stock]]-Inventory[[#This Row],[Current_Inventory]])</f>
        <v>0</v>
      </c>
      <c r="O40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017" s="8">
        <f>Inventory[[#This Row],[Current_Inventory]]*Inventory[[#This Row],[Unit_Cost]]</f>
        <v>1137594.24</v>
      </c>
      <c r="Q4017" t="str">
        <f>IF(Inventory[[#This Row],[Stockout_Risk_Score]] &gt;= 0.8, "Critical",
   IF(Inventory[[#This Row],[Stockout_Risk_Score]] &gt;= 0.6, "High",
      IF(Inventory[[#This Row],[Stockout_Risk_Score]] &gt;= 0.3, "Medium", "Low")
   )
)</f>
        <v>Critical</v>
      </c>
      <c r="R4017">
        <f>Inventory[[#This Row],[Lead_Time_Days]]*0.8</f>
        <v>3.2</v>
      </c>
      <c r="S4017">
        <f>MAX(0,Inventory[[#This Row],[Daily_Demand]]*Inventory[[#This Row],[Adj_Lead_Time]]+Inventory[[#This Row],[Safety_Stock]]-Inventory[[#This Row],[Current_Inventory]])</f>
        <v>0</v>
      </c>
    </row>
    <row r="4018" spans="1:19" x14ac:dyDescent="0.25">
      <c r="A4018">
        <v>4017</v>
      </c>
      <c r="B4018" t="s">
        <v>4039</v>
      </c>
      <c r="C4018" s="4" t="s">
        <v>26</v>
      </c>
      <c r="D4018" t="s">
        <v>22</v>
      </c>
      <c r="E4018" s="4">
        <v>48</v>
      </c>
      <c r="F4018" s="4">
        <v>10</v>
      </c>
      <c r="G4018" s="4">
        <v>743</v>
      </c>
      <c r="H4018" s="4">
        <v>112</v>
      </c>
      <c r="I4018" s="4">
        <v>287</v>
      </c>
      <c r="J4018" s="6">
        <v>1896.33</v>
      </c>
      <c r="K4018" s="4">
        <v>0.88100000000000001</v>
      </c>
      <c r="L4018" s="4" t="s">
        <v>19</v>
      </c>
      <c r="M4018" s="4">
        <f>Inventory[[#This Row],[Daily_Demand]]*Inventory[[#This Row],[Lead_Time_Days]]</f>
        <v>480</v>
      </c>
      <c r="N4018" s="4">
        <f>MAX(0, Inventory[[#This Row],[Demand_Duration_Lead_time]]+Inventory[[#This Row],[Safety_Stock]]-Inventory[[#This Row],[Current_Inventory]])</f>
        <v>0</v>
      </c>
      <c r="O40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18" s="8">
        <f>Inventory[[#This Row],[Current_Inventory]]*Inventory[[#This Row],[Unit_Cost]]</f>
        <v>1408973.19</v>
      </c>
      <c r="Q4018" t="str">
        <f>IF(Inventory[[#This Row],[Stockout_Risk_Score]] &gt;= 0.8, "Critical",
   IF(Inventory[[#This Row],[Stockout_Risk_Score]] &gt;= 0.6, "High",
      IF(Inventory[[#This Row],[Stockout_Risk_Score]] &gt;= 0.3, "Medium", "Low")
   )
)</f>
        <v>Critical</v>
      </c>
      <c r="R4018">
        <f>Inventory[[#This Row],[Lead_Time_Days]]*0.8</f>
        <v>8</v>
      </c>
      <c r="S4018">
        <f>MAX(0,Inventory[[#This Row],[Daily_Demand]]*Inventory[[#This Row],[Adj_Lead_Time]]+Inventory[[#This Row],[Safety_Stock]]-Inventory[[#This Row],[Current_Inventory]])</f>
        <v>0</v>
      </c>
    </row>
    <row r="4019" spans="1:19" x14ac:dyDescent="0.25">
      <c r="A4019">
        <v>4018</v>
      </c>
      <c r="B4019" t="s">
        <v>4040</v>
      </c>
      <c r="C4019" s="4" t="s">
        <v>21</v>
      </c>
      <c r="D4019" t="s">
        <v>14</v>
      </c>
      <c r="E4019" s="4">
        <v>198</v>
      </c>
      <c r="F4019" s="4">
        <v>5</v>
      </c>
      <c r="G4019" s="4">
        <v>435</v>
      </c>
      <c r="H4019" s="4">
        <v>30</v>
      </c>
      <c r="I4019" s="4">
        <v>124</v>
      </c>
      <c r="J4019" s="6">
        <v>1024.08</v>
      </c>
      <c r="K4019" s="4">
        <v>0.46400000000000002</v>
      </c>
      <c r="L4019" s="4" t="s">
        <v>19</v>
      </c>
      <c r="M4019" s="4">
        <f>Inventory[[#This Row],[Daily_Demand]]*Inventory[[#This Row],[Lead_Time_Days]]</f>
        <v>990</v>
      </c>
      <c r="N4019" s="4">
        <f>MAX(0, Inventory[[#This Row],[Demand_Duration_Lead_time]]+Inventory[[#This Row],[Safety_Stock]]-Inventory[[#This Row],[Current_Inventory]])</f>
        <v>585</v>
      </c>
      <c r="O40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19" s="8">
        <f>Inventory[[#This Row],[Current_Inventory]]*Inventory[[#This Row],[Unit_Cost]]</f>
        <v>445474.8</v>
      </c>
      <c r="Q4019" t="str">
        <f>IF(Inventory[[#This Row],[Stockout_Risk_Score]] &gt;= 0.8, "Critical",
   IF(Inventory[[#This Row],[Stockout_Risk_Score]] &gt;= 0.6, "High",
      IF(Inventory[[#This Row],[Stockout_Risk_Score]] &gt;= 0.3, "Medium", "Low")
   )
)</f>
        <v>Medium</v>
      </c>
      <c r="R4019">
        <f>Inventory[[#This Row],[Lead_Time_Days]]*0.8</f>
        <v>4</v>
      </c>
      <c r="S4019">
        <f>MAX(0,Inventory[[#This Row],[Daily_Demand]]*Inventory[[#This Row],[Adj_Lead_Time]]+Inventory[[#This Row],[Safety_Stock]]-Inventory[[#This Row],[Current_Inventory]])</f>
        <v>387</v>
      </c>
    </row>
    <row r="4020" spans="1:19" x14ac:dyDescent="0.25">
      <c r="A4020">
        <v>4019</v>
      </c>
      <c r="B4020" t="s">
        <v>4041</v>
      </c>
      <c r="C4020" s="4" t="s">
        <v>26</v>
      </c>
      <c r="D4020" t="s">
        <v>18</v>
      </c>
      <c r="E4020" s="4">
        <v>6</v>
      </c>
      <c r="F4020" s="4">
        <v>5</v>
      </c>
      <c r="G4020" s="4">
        <v>319</v>
      </c>
      <c r="H4020" s="4">
        <v>89</v>
      </c>
      <c r="I4020" s="4">
        <v>59</v>
      </c>
      <c r="J4020" s="6">
        <v>708.53</v>
      </c>
      <c r="K4020" s="4">
        <v>0.94299999999999995</v>
      </c>
      <c r="L4020" s="4" t="s">
        <v>27</v>
      </c>
      <c r="M4020" s="4">
        <f>Inventory[[#This Row],[Daily_Demand]]*Inventory[[#This Row],[Lead_Time_Days]]</f>
        <v>30</v>
      </c>
      <c r="N4020" s="4">
        <f>MAX(0, Inventory[[#This Row],[Demand_Duration_Lead_time]]+Inventory[[#This Row],[Safety_Stock]]-Inventory[[#This Row],[Current_Inventory]])</f>
        <v>0</v>
      </c>
      <c r="O40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020" s="8">
        <f>Inventory[[#This Row],[Current_Inventory]]*Inventory[[#This Row],[Unit_Cost]]</f>
        <v>226021.06999999998</v>
      </c>
      <c r="Q4020" t="str">
        <f>IF(Inventory[[#This Row],[Stockout_Risk_Score]] &gt;= 0.8, "Critical",
   IF(Inventory[[#This Row],[Stockout_Risk_Score]] &gt;= 0.6, "High",
      IF(Inventory[[#This Row],[Stockout_Risk_Score]] &gt;= 0.3, "Medium", "Low")
   )
)</f>
        <v>Critical</v>
      </c>
      <c r="R4020">
        <f>Inventory[[#This Row],[Lead_Time_Days]]*0.8</f>
        <v>4</v>
      </c>
      <c r="S4020">
        <f>MAX(0,Inventory[[#This Row],[Daily_Demand]]*Inventory[[#This Row],[Adj_Lead_Time]]+Inventory[[#This Row],[Safety_Stock]]-Inventory[[#This Row],[Current_Inventory]])</f>
        <v>0</v>
      </c>
    </row>
    <row r="4021" spans="1:19" x14ac:dyDescent="0.25">
      <c r="A4021">
        <v>4020</v>
      </c>
      <c r="B4021" t="s">
        <v>4042</v>
      </c>
      <c r="C4021" s="4" t="s">
        <v>41</v>
      </c>
      <c r="D4021" t="s">
        <v>14</v>
      </c>
      <c r="E4021" s="4">
        <v>191</v>
      </c>
      <c r="F4021" s="4">
        <v>9</v>
      </c>
      <c r="G4021" s="4">
        <v>74</v>
      </c>
      <c r="H4021" s="4">
        <v>208</v>
      </c>
      <c r="I4021" s="4">
        <v>317</v>
      </c>
      <c r="J4021" s="6">
        <v>1310.97</v>
      </c>
      <c r="K4021" s="4">
        <v>0.82299999999999995</v>
      </c>
      <c r="L4021" s="4" t="s">
        <v>15</v>
      </c>
      <c r="M4021" s="4">
        <f>Inventory[[#This Row],[Daily_Demand]]*Inventory[[#This Row],[Lead_Time_Days]]</f>
        <v>1719</v>
      </c>
      <c r="N4021" s="4">
        <f>MAX(0, Inventory[[#This Row],[Demand_Duration_Lead_time]]+Inventory[[#This Row],[Safety_Stock]]-Inventory[[#This Row],[Current_Inventory]])</f>
        <v>1853</v>
      </c>
      <c r="O40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21" s="8">
        <f>Inventory[[#This Row],[Current_Inventory]]*Inventory[[#This Row],[Unit_Cost]]</f>
        <v>97011.78</v>
      </c>
      <c r="Q4021" t="str">
        <f>IF(Inventory[[#This Row],[Stockout_Risk_Score]] &gt;= 0.8, "Critical",
   IF(Inventory[[#This Row],[Stockout_Risk_Score]] &gt;= 0.6, "High",
      IF(Inventory[[#This Row],[Stockout_Risk_Score]] &gt;= 0.3, "Medium", "Low")
   )
)</f>
        <v>Critical</v>
      </c>
      <c r="R4021">
        <f>Inventory[[#This Row],[Lead_Time_Days]]*0.8</f>
        <v>7.2</v>
      </c>
      <c r="S4021">
        <f>MAX(0,Inventory[[#This Row],[Daily_Demand]]*Inventory[[#This Row],[Adj_Lead_Time]]+Inventory[[#This Row],[Safety_Stock]]-Inventory[[#This Row],[Current_Inventory]])</f>
        <v>1509.2</v>
      </c>
    </row>
    <row r="4022" spans="1:19" x14ac:dyDescent="0.25">
      <c r="A4022">
        <v>4021</v>
      </c>
      <c r="B4022" t="s">
        <v>4043</v>
      </c>
      <c r="C4022" s="4" t="s">
        <v>17</v>
      </c>
      <c r="D4022" t="s">
        <v>18</v>
      </c>
      <c r="E4022" s="4">
        <v>21</v>
      </c>
      <c r="F4022" s="4">
        <v>8</v>
      </c>
      <c r="G4022" s="4">
        <v>355</v>
      </c>
      <c r="H4022" s="4">
        <v>46</v>
      </c>
      <c r="I4022" s="4">
        <v>137</v>
      </c>
      <c r="J4022" s="6">
        <v>1836.71</v>
      </c>
      <c r="K4022" s="4">
        <v>0.90100000000000002</v>
      </c>
      <c r="L4022" s="4" t="s">
        <v>27</v>
      </c>
      <c r="M4022" s="4">
        <f>Inventory[[#This Row],[Daily_Demand]]*Inventory[[#This Row],[Lead_Time_Days]]</f>
        <v>168</v>
      </c>
      <c r="N4022" s="4">
        <f>MAX(0, Inventory[[#This Row],[Demand_Duration_Lead_time]]+Inventory[[#This Row],[Safety_Stock]]-Inventory[[#This Row],[Current_Inventory]])</f>
        <v>0</v>
      </c>
      <c r="O40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22" s="8">
        <f>Inventory[[#This Row],[Current_Inventory]]*Inventory[[#This Row],[Unit_Cost]]</f>
        <v>652032.05000000005</v>
      </c>
      <c r="Q4022" t="str">
        <f>IF(Inventory[[#This Row],[Stockout_Risk_Score]] &gt;= 0.8, "Critical",
   IF(Inventory[[#This Row],[Stockout_Risk_Score]] &gt;= 0.6, "High",
      IF(Inventory[[#This Row],[Stockout_Risk_Score]] &gt;= 0.3, "Medium", "Low")
   )
)</f>
        <v>Critical</v>
      </c>
      <c r="R4022">
        <f>Inventory[[#This Row],[Lead_Time_Days]]*0.8</f>
        <v>6.4</v>
      </c>
      <c r="S4022">
        <f>MAX(0,Inventory[[#This Row],[Daily_Demand]]*Inventory[[#This Row],[Adj_Lead_Time]]+Inventory[[#This Row],[Safety_Stock]]-Inventory[[#This Row],[Current_Inventory]])</f>
        <v>0</v>
      </c>
    </row>
    <row r="4023" spans="1:19" x14ac:dyDescent="0.25">
      <c r="A4023">
        <v>4022</v>
      </c>
      <c r="B4023" t="s">
        <v>4044</v>
      </c>
      <c r="C4023" s="4" t="s">
        <v>13</v>
      </c>
      <c r="D4023" t="s">
        <v>22</v>
      </c>
      <c r="E4023" s="4">
        <v>142</v>
      </c>
      <c r="F4023" s="4">
        <v>8</v>
      </c>
      <c r="G4023" s="4">
        <v>449</v>
      </c>
      <c r="H4023" s="4">
        <v>23</v>
      </c>
      <c r="I4023" s="4">
        <v>99</v>
      </c>
      <c r="J4023" s="6">
        <v>394.7</v>
      </c>
      <c r="K4023" s="4">
        <v>0.68300000000000005</v>
      </c>
      <c r="L4023" s="4" t="s">
        <v>19</v>
      </c>
      <c r="M4023" s="4">
        <f>Inventory[[#This Row],[Daily_Demand]]*Inventory[[#This Row],[Lead_Time_Days]]</f>
        <v>1136</v>
      </c>
      <c r="N4023" s="4">
        <f>MAX(0, Inventory[[#This Row],[Demand_Duration_Lead_time]]+Inventory[[#This Row],[Safety_Stock]]-Inventory[[#This Row],[Current_Inventory]])</f>
        <v>710</v>
      </c>
      <c r="O40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23" s="8">
        <f>Inventory[[#This Row],[Current_Inventory]]*Inventory[[#This Row],[Unit_Cost]]</f>
        <v>177220.3</v>
      </c>
      <c r="Q4023" t="str">
        <f>IF(Inventory[[#This Row],[Stockout_Risk_Score]] &gt;= 0.8, "Critical",
   IF(Inventory[[#This Row],[Stockout_Risk_Score]] &gt;= 0.6, "High",
      IF(Inventory[[#This Row],[Stockout_Risk_Score]] &gt;= 0.3, "Medium", "Low")
   )
)</f>
        <v>High</v>
      </c>
      <c r="R4023">
        <f>Inventory[[#This Row],[Lead_Time_Days]]*0.8</f>
        <v>6.4</v>
      </c>
      <c r="S4023">
        <f>MAX(0,Inventory[[#This Row],[Daily_Demand]]*Inventory[[#This Row],[Adj_Lead_Time]]+Inventory[[#This Row],[Safety_Stock]]-Inventory[[#This Row],[Current_Inventory]])</f>
        <v>482.80000000000007</v>
      </c>
    </row>
    <row r="4024" spans="1:19" x14ac:dyDescent="0.25">
      <c r="A4024">
        <v>4023</v>
      </c>
      <c r="B4024" t="s">
        <v>4045</v>
      </c>
      <c r="C4024" s="4" t="s">
        <v>17</v>
      </c>
      <c r="D4024" t="s">
        <v>18</v>
      </c>
      <c r="E4024" s="4">
        <v>22</v>
      </c>
      <c r="F4024" s="4">
        <v>11</v>
      </c>
      <c r="G4024" s="4">
        <v>704</v>
      </c>
      <c r="H4024" s="4">
        <v>230</v>
      </c>
      <c r="I4024" s="4">
        <v>192</v>
      </c>
      <c r="J4024" s="6">
        <v>837.2</v>
      </c>
      <c r="K4024" s="4">
        <v>0.85799999999999998</v>
      </c>
      <c r="L4024" s="4" t="s">
        <v>15</v>
      </c>
      <c r="M4024" s="4">
        <f>Inventory[[#This Row],[Daily_Demand]]*Inventory[[#This Row],[Lead_Time_Days]]</f>
        <v>242</v>
      </c>
      <c r="N4024" s="4">
        <f>MAX(0, Inventory[[#This Row],[Demand_Duration_Lead_time]]+Inventory[[#This Row],[Safety_Stock]]-Inventory[[#This Row],[Current_Inventory]])</f>
        <v>0</v>
      </c>
      <c r="O40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24" s="8">
        <f>Inventory[[#This Row],[Current_Inventory]]*Inventory[[#This Row],[Unit_Cost]]</f>
        <v>589388.80000000005</v>
      </c>
      <c r="Q4024" t="str">
        <f>IF(Inventory[[#This Row],[Stockout_Risk_Score]] &gt;= 0.8, "Critical",
   IF(Inventory[[#This Row],[Stockout_Risk_Score]] &gt;= 0.6, "High",
      IF(Inventory[[#This Row],[Stockout_Risk_Score]] &gt;= 0.3, "Medium", "Low")
   )
)</f>
        <v>Critical</v>
      </c>
      <c r="R4024">
        <f>Inventory[[#This Row],[Lead_Time_Days]]*0.8</f>
        <v>8.8000000000000007</v>
      </c>
      <c r="S4024">
        <f>MAX(0,Inventory[[#This Row],[Daily_Demand]]*Inventory[[#This Row],[Adj_Lead_Time]]+Inventory[[#This Row],[Safety_Stock]]-Inventory[[#This Row],[Current_Inventory]])</f>
        <v>0</v>
      </c>
    </row>
    <row r="4025" spans="1:19" x14ac:dyDescent="0.25">
      <c r="A4025">
        <v>4024</v>
      </c>
      <c r="B4025" t="s">
        <v>4046</v>
      </c>
      <c r="C4025" s="4" t="s">
        <v>21</v>
      </c>
      <c r="D4025" t="s">
        <v>22</v>
      </c>
      <c r="E4025" s="4">
        <v>26</v>
      </c>
      <c r="F4025" s="4">
        <v>8</v>
      </c>
      <c r="G4025" s="4">
        <v>353</v>
      </c>
      <c r="H4025" s="4">
        <v>175</v>
      </c>
      <c r="I4025" s="4">
        <v>108</v>
      </c>
      <c r="J4025" s="6">
        <v>354.77</v>
      </c>
      <c r="K4025" s="4">
        <v>0.89200000000000002</v>
      </c>
      <c r="L4025" s="4" t="s">
        <v>19</v>
      </c>
      <c r="M4025" s="4">
        <f>Inventory[[#This Row],[Daily_Demand]]*Inventory[[#This Row],[Lead_Time_Days]]</f>
        <v>208</v>
      </c>
      <c r="N4025" s="4">
        <f>MAX(0, Inventory[[#This Row],[Demand_Duration_Lead_time]]+Inventory[[#This Row],[Safety_Stock]]-Inventory[[#This Row],[Current_Inventory]])</f>
        <v>30</v>
      </c>
      <c r="O40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25" s="8">
        <f>Inventory[[#This Row],[Current_Inventory]]*Inventory[[#This Row],[Unit_Cost]]</f>
        <v>125233.81</v>
      </c>
      <c r="Q4025" t="str">
        <f>IF(Inventory[[#This Row],[Stockout_Risk_Score]] &gt;= 0.8, "Critical",
   IF(Inventory[[#This Row],[Stockout_Risk_Score]] &gt;= 0.6, "High",
      IF(Inventory[[#This Row],[Stockout_Risk_Score]] &gt;= 0.3, "Medium", "Low")
   )
)</f>
        <v>Critical</v>
      </c>
      <c r="R4025">
        <f>Inventory[[#This Row],[Lead_Time_Days]]*0.8</f>
        <v>6.4</v>
      </c>
      <c r="S4025">
        <f>MAX(0,Inventory[[#This Row],[Daily_Demand]]*Inventory[[#This Row],[Adj_Lead_Time]]+Inventory[[#This Row],[Safety_Stock]]-Inventory[[#This Row],[Current_Inventory]])</f>
        <v>0</v>
      </c>
    </row>
    <row r="4026" spans="1:19" x14ac:dyDescent="0.25">
      <c r="A4026">
        <v>4025</v>
      </c>
      <c r="B4026" t="s">
        <v>4047</v>
      </c>
      <c r="C4026" s="4" t="s">
        <v>13</v>
      </c>
      <c r="D4026" t="s">
        <v>14</v>
      </c>
      <c r="E4026" s="4">
        <v>87</v>
      </c>
      <c r="F4026" s="4">
        <v>11</v>
      </c>
      <c r="G4026" s="4">
        <v>760</v>
      </c>
      <c r="H4026" s="4">
        <v>182</v>
      </c>
      <c r="I4026" s="4">
        <v>367</v>
      </c>
      <c r="J4026" s="6">
        <v>1018.48</v>
      </c>
      <c r="K4026" s="4">
        <v>9.1999999999999998E-2</v>
      </c>
      <c r="L4026" s="4" t="s">
        <v>19</v>
      </c>
      <c r="M4026" s="4">
        <f>Inventory[[#This Row],[Daily_Demand]]*Inventory[[#This Row],[Lead_Time_Days]]</f>
        <v>957</v>
      </c>
      <c r="N4026" s="4">
        <f>MAX(0, Inventory[[#This Row],[Demand_Duration_Lead_time]]+Inventory[[#This Row],[Safety_Stock]]-Inventory[[#This Row],[Current_Inventory]])</f>
        <v>379</v>
      </c>
      <c r="O40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26" s="8">
        <f>Inventory[[#This Row],[Current_Inventory]]*Inventory[[#This Row],[Unit_Cost]]</f>
        <v>774044.8</v>
      </c>
      <c r="Q4026" t="str">
        <f>IF(Inventory[[#This Row],[Stockout_Risk_Score]] &gt;= 0.8, "Critical",
   IF(Inventory[[#This Row],[Stockout_Risk_Score]] &gt;= 0.6, "High",
      IF(Inventory[[#This Row],[Stockout_Risk_Score]] &gt;= 0.3, "Medium", "Low")
   )
)</f>
        <v>Low</v>
      </c>
      <c r="R4026">
        <f>Inventory[[#This Row],[Lead_Time_Days]]*0.8</f>
        <v>8.8000000000000007</v>
      </c>
      <c r="S4026">
        <f>MAX(0,Inventory[[#This Row],[Daily_Demand]]*Inventory[[#This Row],[Adj_Lead_Time]]+Inventory[[#This Row],[Safety_Stock]]-Inventory[[#This Row],[Current_Inventory]])</f>
        <v>187.60000000000002</v>
      </c>
    </row>
    <row r="4027" spans="1:19" x14ac:dyDescent="0.25">
      <c r="A4027">
        <v>4026</v>
      </c>
      <c r="B4027" t="s">
        <v>4048</v>
      </c>
      <c r="C4027" s="4" t="s">
        <v>13</v>
      </c>
      <c r="D4027" t="s">
        <v>14</v>
      </c>
      <c r="E4027" s="4">
        <v>62</v>
      </c>
      <c r="F4027" s="4">
        <v>12</v>
      </c>
      <c r="G4027" s="4">
        <v>425</v>
      </c>
      <c r="H4027" s="4">
        <v>159</v>
      </c>
      <c r="I4027" s="4">
        <v>260</v>
      </c>
      <c r="J4027" s="6">
        <v>1103.82</v>
      </c>
      <c r="K4027" s="4">
        <v>0.96499999999999997</v>
      </c>
      <c r="L4027" s="4" t="s">
        <v>19</v>
      </c>
      <c r="M4027" s="4">
        <f>Inventory[[#This Row],[Daily_Demand]]*Inventory[[#This Row],[Lead_Time_Days]]</f>
        <v>744</v>
      </c>
      <c r="N4027" s="4">
        <f>MAX(0, Inventory[[#This Row],[Demand_Duration_Lead_time]]+Inventory[[#This Row],[Safety_Stock]]-Inventory[[#This Row],[Current_Inventory]])</f>
        <v>478</v>
      </c>
      <c r="O40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27" s="8">
        <f>Inventory[[#This Row],[Current_Inventory]]*Inventory[[#This Row],[Unit_Cost]]</f>
        <v>469123.5</v>
      </c>
      <c r="Q4027" t="str">
        <f>IF(Inventory[[#This Row],[Stockout_Risk_Score]] &gt;= 0.8, "Critical",
   IF(Inventory[[#This Row],[Stockout_Risk_Score]] &gt;= 0.6, "High",
      IF(Inventory[[#This Row],[Stockout_Risk_Score]] &gt;= 0.3, "Medium", "Low")
   )
)</f>
        <v>Critical</v>
      </c>
      <c r="R4027">
        <f>Inventory[[#This Row],[Lead_Time_Days]]*0.8</f>
        <v>9.6000000000000014</v>
      </c>
      <c r="S4027">
        <f>MAX(0,Inventory[[#This Row],[Daily_Demand]]*Inventory[[#This Row],[Adj_Lead_Time]]+Inventory[[#This Row],[Safety_Stock]]-Inventory[[#This Row],[Current_Inventory]])</f>
        <v>329.20000000000005</v>
      </c>
    </row>
    <row r="4028" spans="1:19" x14ac:dyDescent="0.25">
      <c r="A4028">
        <v>4027</v>
      </c>
      <c r="B4028" t="s">
        <v>4049</v>
      </c>
      <c r="C4028" s="4" t="s">
        <v>41</v>
      </c>
      <c r="D4028" t="s">
        <v>22</v>
      </c>
      <c r="E4028" s="4">
        <v>57</v>
      </c>
      <c r="F4028" s="4">
        <v>6</v>
      </c>
      <c r="G4028" s="4">
        <v>49</v>
      </c>
      <c r="H4028" s="4">
        <v>181</v>
      </c>
      <c r="I4028" s="4">
        <v>121</v>
      </c>
      <c r="J4028" s="6">
        <v>1891.2</v>
      </c>
      <c r="K4028" s="4">
        <v>0.33400000000000002</v>
      </c>
      <c r="L4028" s="4" t="s">
        <v>19</v>
      </c>
      <c r="M4028" s="4">
        <f>Inventory[[#This Row],[Daily_Demand]]*Inventory[[#This Row],[Lead_Time_Days]]</f>
        <v>342</v>
      </c>
      <c r="N4028" s="4">
        <f>MAX(0, Inventory[[#This Row],[Demand_Duration_Lead_time]]+Inventory[[#This Row],[Safety_Stock]]-Inventory[[#This Row],[Current_Inventory]])</f>
        <v>474</v>
      </c>
      <c r="O40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28" s="8">
        <f>Inventory[[#This Row],[Current_Inventory]]*Inventory[[#This Row],[Unit_Cost]]</f>
        <v>92668.800000000003</v>
      </c>
      <c r="Q4028" t="str">
        <f>IF(Inventory[[#This Row],[Stockout_Risk_Score]] &gt;= 0.8, "Critical",
   IF(Inventory[[#This Row],[Stockout_Risk_Score]] &gt;= 0.6, "High",
      IF(Inventory[[#This Row],[Stockout_Risk_Score]] &gt;= 0.3, "Medium", "Low")
   )
)</f>
        <v>Medium</v>
      </c>
      <c r="R4028">
        <f>Inventory[[#This Row],[Lead_Time_Days]]*0.8</f>
        <v>4.8000000000000007</v>
      </c>
      <c r="S4028">
        <f>MAX(0,Inventory[[#This Row],[Daily_Demand]]*Inventory[[#This Row],[Adj_Lead_Time]]+Inventory[[#This Row],[Safety_Stock]]-Inventory[[#This Row],[Current_Inventory]])</f>
        <v>405.6</v>
      </c>
    </row>
    <row r="4029" spans="1:19" x14ac:dyDescent="0.25">
      <c r="A4029">
        <v>4028</v>
      </c>
      <c r="B4029" t="s">
        <v>4050</v>
      </c>
      <c r="C4029" s="4" t="s">
        <v>21</v>
      </c>
      <c r="D4029" t="s">
        <v>22</v>
      </c>
      <c r="E4029" s="4">
        <v>5</v>
      </c>
      <c r="F4029" s="4">
        <v>8</v>
      </c>
      <c r="G4029" s="4">
        <v>554</v>
      </c>
      <c r="H4029" s="4">
        <v>90</v>
      </c>
      <c r="I4029" s="4">
        <v>293</v>
      </c>
      <c r="J4029" s="6">
        <v>854.4</v>
      </c>
      <c r="K4029" s="4">
        <v>0.44</v>
      </c>
      <c r="L4029" s="4" t="s">
        <v>15</v>
      </c>
      <c r="M4029" s="4">
        <f>Inventory[[#This Row],[Daily_Demand]]*Inventory[[#This Row],[Lead_Time_Days]]</f>
        <v>40</v>
      </c>
      <c r="N4029" s="4">
        <f>MAX(0, Inventory[[#This Row],[Demand_Duration_Lead_time]]+Inventory[[#This Row],[Safety_Stock]]-Inventory[[#This Row],[Current_Inventory]])</f>
        <v>0</v>
      </c>
      <c r="O40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029" s="8">
        <f>Inventory[[#This Row],[Current_Inventory]]*Inventory[[#This Row],[Unit_Cost]]</f>
        <v>473337.59999999998</v>
      </c>
      <c r="Q4029" t="str">
        <f>IF(Inventory[[#This Row],[Stockout_Risk_Score]] &gt;= 0.8, "Critical",
   IF(Inventory[[#This Row],[Stockout_Risk_Score]] &gt;= 0.6, "High",
      IF(Inventory[[#This Row],[Stockout_Risk_Score]] &gt;= 0.3, "Medium", "Low")
   )
)</f>
        <v>Medium</v>
      </c>
      <c r="R4029">
        <f>Inventory[[#This Row],[Lead_Time_Days]]*0.8</f>
        <v>6.4</v>
      </c>
      <c r="S4029">
        <f>MAX(0,Inventory[[#This Row],[Daily_Demand]]*Inventory[[#This Row],[Adj_Lead_Time]]+Inventory[[#This Row],[Safety_Stock]]-Inventory[[#This Row],[Current_Inventory]])</f>
        <v>0</v>
      </c>
    </row>
    <row r="4030" spans="1:19" x14ac:dyDescent="0.25">
      <c r="A4030">
        <v>4029</v>
      </c>
      <c r="B4030" t="s">
        <v>4051</v>
      </c>
      <c r="C4030" s="4" t="s">
        <v>26</v>
      </c>
      <c r="D4030" t="s">
        <v>22</v>
      </c>
      <c r="E4030" s="4">
        <v>65</v>
      </c>
      <c r="F4030" s="4">
        <v>5</v>
      </c>
      <c r="G4030" s="4">
        <v>536</v>
      </c>
      <c r="H4030" s="4">
        <v>234</v>
      </c>
      <c r="I4030" s="4">
        <v>288</v>
      </c>
      <c r="J4030" s="6">
        <v>1155.57</v>
      </c>
      <c r="K4030" s="4">
        <v>0.79200000000000004</v>
      </c>
      <c r="L4030" s="4" t="s">
        <v>15</v>
      </c>
      <c r="M4030" s="4">
        <f>Inventory[[#This Row],[Daily_Demand]]*Inventory[[#This Row],[Lead_Time_Days]]</f>
        <v>325</v>
      </c>
      <c r="N4030" s="4">
        <f>MAX(0, Inventory[[#This Row],[Demand_Duration_Lead_time]]+Inventory[[#This Row],[Safety_Stock]]-Inventory[[#This Row],[Current_Inventory]])</f>
        <v>23</v>
      </c>
      <c r="O40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30" s="8">
        <f>Inventory[[#This Row],[Current_Inventory]]*Inventory[[#This Row],[Unit_Cost]]</f>
        <v>619385.52</v>
      </c>
      <c r="Q4030" t="str">
        <f>IF(Inventory[[#This Row],[Stockout_Risk_Score]] &gt;= 0.8, "Critical",
   IF(Inventory[[#This Row],[Stockout_Risk_Score]] &gt;= 0.6, "High",
      IF(Inventory[[#This Row],[Stockout_Risk_Score]] &gt;= 0.3, "Medium", "Low")
   )
)</f>
        <v>High</v>
      </c>
      <c r="R4030">
        <f>Inventory[[#This Row],[Lead_Time_Days]]*0.8</f>
        <v>4</v>
      </c>
      <c r="S4030">
        <f>MAX(0,Inventory[[#This Row],[Daily_Demand]]*Inventory[[#This Row],[Adj_Lead_Time]]+Inventory[[#This Row],[Safety_Stock]]-Inventory[[#This Row],[Current_Inventory]])</f>
        <v>0</v>
      </c>
    </row>
    <row r="4031" spans="1:19" x14ac:dyDescent="0.25">
      <c r="A4031">
        <v>4030</v>
      </c>
      <c r="B4031" t="s">
        <v>4052</v>
      </c>
      <c r="C4031" s="4" t="s">
        <v>41</v>
      </c>
      <c r="D4031" t="s">
        <v>14</v>
      </c>
      <c r="E4031" s="4">
        <v>163</v>
      </c>
      <c r="F4031" s="4">
        <v>9</v>
      </c>
      <c r="G4031" s="4">
        <v>594</v>
      </c>
      <c r="H4031" s="4">
        <v>44</v>
      </c>
      <c r="I4031" s="4">
        <v>239</v>
      </c>
      <c r="J4031" s="6">
        <v>1776.26</v>
      </c>
      <c r="K4031" s="4">
        <v>0.66500000000000004</v>
      </c>
      <c r="L4031" s="4" t="s">
        <v>15</v>
      </c>
      <c r="M4031" s="4">
        <f>Inventory[[#This Row],[Daily_Demand]]*Inventory[[#This Row],[Lead_Time_Days]]</f>
        <v>1467</v>
      </c>
      <c r="N4031" s="4">
        <f>MAX(0, Inventory[[#This Row],[Demand_Duration_Lead_time]]+Inventory[[#This Row],[Safety_Stock]]-Inventory[[#This Row],[Current_Inventory]])</f>
        <v>917</v>
      </c>
      <c r="O40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31" s="8">
        <f>Inventory[[#This Row],[Current_Inventory]]*Inventory[[#This Row],[Unit_Cost]]</f>
        <v>1055098.44</v>
      </c>
      <c r="Q4031" t="str">
        <f>IF(Inventory[[#This Row],[Stockout_Risk_Score]] &gt;= 0.8, "Critical",
   IF(Inventory[[#This Row],[Stockout_Risk_Score]] &gt;= 0.6, "High",
      IF(Inventory[[#This Row],[Stockout_Risk_Score]] &gt;= 0.3, "Medium", "Low")
   )
)</f>
        <v>High</v>
      </c>
      <c r="R4031">
        <f>Inventory[[#This Row],[Lead_Time_Days]]*0.8</f>
        <v>7.2</v>
      </c>
      <c r="S4031">
        <f>MAX(0,Inventory[[#This Row],[Daily_Demand]]*Inventory[[#This Row],[Adj_Lead_Time]]+Inventory[[#This Row],[Safety_Stock]]-Inventory[[#This Row],[Current_Inventory]])</f>
        <v>623.60000000000014</v>
      </c>
    </row>
    <row r="4032" spans="1:19" x14ac:dyDescent="0.25">
      <c r="A4032">
        <v>4031</v>
      </c>
      <c r="B4032" t="s">
        <v>4053</v>
      </c>
      <c r="C4032" s="4" t="s">
        <v>41</v>
      </c>
      <c r="D4032" t="s">
        <v>14</v>
      </c>
      <c r="E4032" s="4">
        <v>35</v>
      </c>
      <c r="F4032" s="4">
        <v>10</v>
      </c>
      <c r="G4032" s="4">
        <v>240</v>
      </c>
      <c r="H4032" s="4">
        <v>197</v>
      </c>
      <c r="I4032" s="4">
        <v>99</v>
      </c>
      <c r="J4032" s="6">
        <v>676.74</v>
      </c>
      <c r="K4032" s="4">
        <v>0.89300000000000002</v>
      </c>
      <c r="L4032" s="4" t="s">
        <v>27</v>
      </c>
      <c r="M4032" s="4">
        <f>Inventory[[#This Row],[Daily_Demand]]*Inventory[[#This Row],[Lead_Time_Days]]</f>
        <v>350</v>
      </c>
      <c r="N4032" s="4">
        <f>MAX(0, Inventory[[#This Row],[Demand_Duration_Lead_time]]+Inventory[[#This Row],[Safety_Stock]]-Inventory[[#This Row],[Current_Inventory]])</f>
        <v>307</v>
      </c>
      <c r="O40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32" s="8">
        <f>Inventory[[#This Row],[Current_Inventory]]*Inventory[[#This Row],[Unit_Cost]]</f>
        <v>162417.60000000001</v>
      </c>
      <c r="Q4032" t="str">
        <f>IF(Inventory[[#This Row],[Stockout_Risk_Score]] &gt;= 0.8, "Critical",
   IF(Inventory[[#This Row],[Stockout_Risk_Score]] &gt;= 0.6, "High",
      IF(Inventory[[#This Row],[Stockout_Risk_Score]] &gt;= 0.3, "Medium", "Low")
   )
)</f>
        <v>Critical</v>
      </c>
      <c r="R4032">
        <f>Inventory[[#This Row],[Lead_Time_Days]]*0.8</f>
        <v>8</v>
      </c>
      <c r="S4032">
        <f>MAX(0,Inventory[[#This Row],[Daily_Demand]]*Inventory[[#This Row],[Adj_Lead_Time]]+Inventory[[#This Row],[Safety_Stock]]-Inventory[[#This Row],[Current_Inventory]])</f>
        <v>237</v>
      </c>
    </row>
    <row r="4033" spans="1:19" x14ac:dyDescent="0.25">
      <c r="A4033">
        <v>4032</v>
      </c>
      <c r="B4033" t="s">
        <v>4054</v>
      </c>
      <c r="C4033" s="4" t="s">
        <v>17</v>
      </c>
      <c r="D4033" t="s">
        <v>18</v>
      </c>
      <c r="E4033" s="4">
        <v>70</v>
      </c>
      <c r="F4033" s="4">
        <v>14</v>
      </c>
      <c r="G4033" s="4">
        <v>613</v>
      </c>
      <c r="H4033" s="4">
        <v>233</v>
      </c>
      <c r="I4033" s="4">
        <v>254</v>
      </c>
      <c r="J4033" s="6">
        <v>1364.62</v>
      </c>
      <c r="K4033" s="4">
        <v>0.40100000000000002</v>
      </c>
      <c r="L4033" s="4" t="s">
        <v>15</v>
      </c>
      <c r="M4033" s="4">
        <f>Inventory[[#This Row],[Daily_Demand]]*Inventory[[#This Row],[Lead_Time_Days]]</f>
        <v>980</v>
      </c>
      <c r="N4033" s="4">
        <f>MAX(0, Inventory[[#This Row],[Demand_Duration_Lead_time]]+Inventory[[#This Row],[Safety_Stock]]-Inventory[[#This Row],[Current_Inventory]])</f>
        <v>600</v>
      </c>
      <c r="O40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33" s="8">
        <f>Inventory[[#This Row],[Current_Inventory]]*Inventory[[#This Row],[Unit_Cost]]</f>
        <v>836512.05999999994</v>
      </c>
      <c r="Q4033" t="str">
        <f>IF(Inventory[[#This Row],[Stockout_Risk_Score]] &gt;= 0.8, "Critical",
   IF(Inventory[[#This Row],[Stockout_Risk_Score]] &gt;= 0.6, "High",
      IF(Inventory[[#This Row],[Stockout_Risk_Score]] &gt;= 0.3, "Medium", "Low")
   )
)</f>
        <v>Medium</v>
      </c>
      <c r="R4033">
        <f>Inventory[[#This Row],[Lead_Time_Days]]*0.8</f>
        <v>11.200000000000001</v>
      </c>
      <c r="S4033">
        <f>MAX(0,Inventory[[#This Row],[Daily_Demand]]*Inventory[[#This Row],[Adj_Lead_Time]]+Inventory[[#This Row],[Safety_Stock]]-Inventory[[#This Row],[Current_Inventory]])</f>
        <v>404.00000000000011</v>
      </c>
    </row>
    <row r="4034" spans="1:19" x14ac:dyDescent="0.25">
      <c r="A4034">
        <v>4033</v>
      </c>
      <c r="B4034" t="s">
        <v>4055</v>
      </c>
      <c r="C4034" s="4" t="s">
        <v>17</v>
      </c>
      <c r="D4034" t="s">
        <v>22</v>
      </c>
      <c r="E4034" s="4">
        <v>151</v>
      </c>
      <c r="F4034" s="4">
        <v>13</v>
      </c>
      <c r="G4034" s="4">
        <v>513</v>
      </c>
      <c r="H4034" s="4">
        <v>140</v>
      </c>
      <c r="I4034" s="4">
        <v>103</v>
      </c>
      <c r="J4034" s="6">
        <v>1526.47</v>
      </c>
      <c r="K4034" s="4">
        <v>0.373</v>
      </c>
      <c r="L4034" s="4" t="s">
        <v>19</v>
      </c>
      <c r="M4034" s="4">
        <f>Inventory[[#This Row],[Daily_Demand]]*Inventory[[#This Row],[Lead_Time_Days]]</f>
        <v>1963</v>
      </c>
      <c r="N4034" s="4">
        <f>MAX(0, Inventory[[#This Row],[Demand_Duration_Lead_time]]+Inventory[[#This Row],[Safety_Stock]]-Inventory[[#This Row],[Current_Inventory]])</f>
        <v>1590</v>
      </c>
      <c r="O40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34" s="8">
        <f>Inventory[[#This Row],[Current_Inventory]]*Inventory[[#This Row],[Unit_Cost]]</f>
        <v>783079.11</v>
      </c>
      <c r="Q4034" t="str">
        <f>IF(Inventory[[#This Row],[Stockout_Risk_Score]] &gt;= 0.8, "Critical",
   IF(Inventory[[#This Row],[Stockout_Risk_Score]] &gt;= 0.6, "High",
      IF(Inventory[[#This Row],[Stockout_Risk_Score]] &gt;= 0.3, "Medium", "Low")
   )
)</f>
        <v>Medium</v>
      </c>
      <c r="R4034">
        <f>Inventory[[#This Row],[Lead_Time_Days]]*0.8</f>
        <v>10.4</v>
      </c>
      <c r="S4034">
        <f>MAX(0,Inventory[[#This Row],[Daily_Demand]]*Inventory[[#This Row],[Adj_Lead_Time]]+Inventory[[#This Row],[Safety_Stock]]-Inventory[[#This Row],[Current_Inventory]])</f>
        <v>1197.4000000000001</v>
      </c>
    </row>
    <row r="4035" spans="1:19" x14ac:dyDescent="0.25">
      <c r="A4035">
        <v>4034</v>
      </c>
      <c r="B4035" t="s">
        <v>4056</v>
      </c>
      <c r="C4035" s="4" t="s">
        <v>17</v>
      </c>
      <c r="D4035" t="s">
        <v>18</v>
      </c>
      <c r="E4035" s="4">
        <v>57</v>
      </c>
      <c r="F4035" s="4">
        <v>4</v>
      </c>
      <c r="G4035" s="4">
        <v>773</v>
      </c>
      <c r="H4035" s="4">
        <v>18</v>
      </c>
      <c r="I4035" s="4">
        <v>359</v>
      </c>
      <c r="J4035" s="6">
        <v>694.53</v>
      </c>
      <c r="K4035" s="4">
        <v>3.2000000000000001E-2</v>
      </c>
      <c r="L4035" s="4" t="s">
        <v>19</v>
      </c>
      <c r="M4035" s="4">
        <f>Inventory[[#This Row],[Daily_Demand]]*Inventory[[#This Row],[Lead_Time_Days]]</f>
        <v>228</v>
      </c>
      <c r="N4035" s="4">
        <f>MAX(0, Inventory[[#This Row],[Demand_Duration_Lead_time]]+Inventory[[#This Row],[Safety_Stock]]-Inventory[[#This Row],[Current_Inventory]])</f>
        <v>0</v>
      </c>
      <c r="O40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035" s="8">
        <f>Inventory[[#This Row],[Current_Inventory]]*Inventory[[#This Row],[Unit_Cost]]</f>
        <v>536871.68999999994</v>
      </c>
      <c r="Q4035" t="str">
        <f>IF(Inventory[[#This Row],[Stockout_Risk_Score]] &gt;= 0.8, "Critical",
   IF(Inventory[[#This Row],[Stockout_Risk_Score]] &gt;= 0.6, "High",
      IF(Inventory[[#This Row],[Stockout_Risk_Score]] &gt;= 0.3, "Medium", "Low")
   )
)</f>
        <v>Low</v>
      </c>
      <c r="R4035">
        <f>Inventory[[#This Row],[Lead_Time_Days]]*0.8</f>
        <v>3.2</v>
      </c>
      <c r="S4035">
        <f>MAX(0,Inventory[[#This Row],[Daily_Demand]]*Inventory[[#This Row],[Adj_Lead_Time]]+Inventory[[#This Row],[Safety_Stock]]-Inventory[[#This Row],[Current_Inventory]])</f>
        <v>0</v>
      </c>
    </row>
    <row r="4036" spans="1:19" x14ac:dyDescent="0.25">
      <c r="A4036">
        <v>4035</v>
      </c>
      <c r="B4036" t="s">
        <v>4057</v>
      </c>
      <c r="C4036" s="4" t="s">
        <v>41</v>
      </c>
      <c r="D4036" t="s">
        <v>14</v>
      </c>
      <c r="E4036" s="4">
        <v>99</v>
      </c>
      <c r="F4036" s="4">
        <v>8</v>
      </c>
      <c r="G4036" s="4">
        <v>272</v>
      </c>
      <c r="H4036" s="4">
        <v>78</v>
      </c>
      <c r="I4036" s="4">
        <v>273</v>
      </c>
      <c r="J4036" s="6">
        <v>370.47</v>
      </c>
      <c r="K4036" s="4">
        <v>0.46300000000000002</v>
      </c>
      <c r="L4036" s="4" t="s">
        <v>15</v>
      </c>
      <c r="M4036" s="4">
        <f>Inventory[[#This Row],[Daily_Demand]]*Inventory[[#This Row],[Lead_Time_Days]]</f>
        <v>792</v>
      </c>
      <c r="N4036" s="4">
        <f>MAX(0, Inventory[[#This Row],[Demand_Duration_Lead_time]]+Inventory[[#This Row],[Safety_Stock]]-Inventory[[#This Row],[Current_Inventory]])</f>
        <v>598</v>
      </c>
      <c r="O40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36" s="8">
        <f>Inventory[[#This Row],[Current_Inventory]]*Inventory[[#This Row],[Unit_Cost]]</f>
        <v>100767.84000000001</v>
      </c>
      <c r="Q4036" t="str">
        <f>IF(Inventory[[#This Row],[Stockout_Risk_Score]] &gt;= 0.8, "Critical",
   IF(Inventory[[#This Row],[Stockout_Risk_Score]] &gt;= 0.6, "High",
      IF(Inventory[[#This Row],[Stockout_Risk_Score]] &gt;= 0.3, "Medium", "Low")
   )
)</f>
        <v>Medium</v>
      </c>
      <c r="R4036">
        <f>Inventory[[#This Row],[Lead_Time_Days]]*0.8</f>
        <v>6.4</v>
      </c>
      <c r="S4036">
        <f>MAX(0,Inventory[[#This Row],[Daily_Demand]]*Inventory[[#This Row],[Adj_Lead_Time]]+Inventory[[#This Row],[Safety_Stock]]-Inventory[[#This Row],[Current_Inventory]])</f>
        <v>439.6</v>
      </c>
    </row>
    <row r="4037" spans="1:19" x14ac:dyDescent="0.25">
      <c r="A4037">
        <v>4036</v>
      </c>
      <c r="B4037" t="s">
        <v>4058</v>
      </c>
      <c r="C4037" s="4" t="s">
        <v>26</v>
      </c>
      <c r="D4037" t="s">
        <v>18</v>
      </c>
      <c r="E4037" s="4">
        <v>154</v>
      </c>
      <c r="F4037" s="4">
        <v>13</v>
      </c>
      <c r="G4037" s="4">
        <v>583</v>
      </c>
      <c r="H4037" s="4">
        <v>37</v>
      </c>
      <c r="I4037" s="4">
        <v>205</v>
      </c>
      <c r="J4037" s="6">
        <v>1030.67</v>
      </c>
      <c r="K4037" s="4">
        <v>0.72399999999999998</v>
      </c>
      <c r="L4037" s="4" t="s">
        <v>15</v>
      </c>
      <c r="M4037" s="4">
        <f>Inventory[[#This Row],[Daily_Demand]]*Inventory[[#This Row],[Lead_Time_Days]]</f>
        <v>2002</v>
      </c>
      <c r="N4037" s="4">
        <f>MAX(0, Inventory[[#This Row],[Demand_Duration_Lead_time]]+Inventory[[#This Row],[Safety_Stock]]-Inventory[[#This Row],[Current_Inventory]])</f>
        <v>1456</v>
      </c>
      <c r="O40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37" s="8">
        <f>Inventory[[#This Row],[Current_Inventory]]*Inventory[[#This Row],[Unit_Cost]]</f>
        <v>600880.61</v>
      </c>
      <c r="Q4037" t="str">
        <f>IF(Inventory[[#This Row],[Stockout_Risk_Score]] &gt;= 0.8, "Critical",
   IF(Inventory[[#This Row],[Stockout_Risk_Score]] &gt;= 0.6, "High",
      IF(Inventory[[#This Row],[Stockout_Risk_Score]] &gt;= 0.3, "Medium", "Low")
   )
)</f>
        <v>High</v>
      </c>
      <c r="R4037">
        <f>Inventory[[#This Row],[Lead_Time_Days]]*0.8</f>
        <v>10.4</v>
      </c>
      <c r="S4037">
        <f>MAX(0,Inventory[[#This Row],[Daily_Demand]]*Inventory[[#This Row],[Adj_Lead_Time]]+Inventory[[#This Row],[Safety_Stock]]-Inventory[[#This Row],[Current_Inventory]])</f>
        <v>1055.6000000000001</v>
      </c>
    </row>
    <row r="4038" spans="1:19" x14ac:dyDescent="0.25">
      <c r="A4038">
        <v>4037</v>
      </c>
      <c r="B4038" t="s">
        <v>4059</v>
      </c>
      <c r="C4038" s="4" t="s">
        <v>13</v>
      </c>
      <c r="D4038" t="s">
        <v>18</v>
      </c>
      <c r="E4038" s="4">
        <v>27</v>
      </c>
      <c r="F4038" s="4">
        <v>11</v>
      </c>
      <c r="G4038" s="4">
        <v>340</v>
      </c>
      <c r="H4038" s="4">
        <v>243</v>
      </c>
      <c r="I4038" s="4">
        <v>100</v>
      </c>
      <c r="J4038" s="6">
        <v>745.76</v>
      </c>
      <c r="K4038" s="4">
        <v>0.30099999999999999</v>
      </c>
      <c r="L4038" s="4" t="s">
        <v>27</v>
      </c>
      <c r="M4038" s="4">
        <f>Inventory[[#This Row],[Daily_Demand]]*Inventory[[#This Row],[Lead_Time_Days]]</f>
        <v>297</v>
      </c>
      <c r="N4038" s="4">
        <f>MAX(0, Inventory[[#This Row],[Demand_Duration_Lead_time]]+Inventory[[#This Row],[Safety_Stock]]-Inventory[[#This Row],[Current_Inventory]])</f>
        <v>200</v>
      </c>
      <c r="O40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38" s="8">
        <f>Inventory[[#This Row],[Current_Inventory]]*Inventory[[#This Row],[Unit_Cost]]</f>
        <v>253558.39999999999</v>
      </c>
      <c r="Q4038" t="str">
        <f>IF(Inventory[[#This Row],[Stockout_Risk_Score]] &gt;= 0.8, "Critical",
   IF(Inventory[[#This Row],[Stockout_Risk_Score]] &gt;= 0.6, "High",
      IF(Inventory[[#This Row],[Stockout_Risk_Score]] &gt;= 0.3, "Medium", "Low")
   )
)</f>
        <v>Medium</v>
      </c>
      <c r="R4038">
        <f>Inventory[[#This Row],[Lead_Time_Days]]*0.8</f>
        <v>8.8000000000000007</v>
      </c>
      <c r="S4038">
        <f>MAX(0,Inventory[[#This Row],[Daily_Demand]]*Inventory[[#This Row],[Adj_Lead_Time]]+Inventory[[#This Row],[Safety_Stock]]-Inventory[[#This Row],[Current_Inventory]])</f>
        <v>140.60000000000002</v>
      </c>
    </row>
    <row r="4039" spans="1:19" x14ac:dyDescent="0.25">
      <c r="A4039">
        <v>4038</v>
      </c>
      <c r="B4039" t="s">
        <v>4060</v>
      </c>
      <c r="C4039" s="4" t="s">
        <v>17</v>
      </c>
      <c r="D4039" t="s">
        <v>14</v>
      </c>
      <c r="E4039" s="4">
        <v>147</v>
      </c>
      <c r="F4039" s="4">
        <v>10</v>
      </c>
      <c r="G4039" s="4">
        <v>58</v>
      </c>
      <c r="H4039" s="4">
        <v>40</v>
      </c>
      <c r="I4039" s="4">
        <v>290</v>
      </c>
      <c r="J4039" s="6">
        <v>569.6</v>
      </c>
      <c r="K4039" s="4">
        <v>0.46300000000000002</v>
      </c>
      <c r="L4039" s="4" t="s">
        <v>15</v>
      </c>
      <c r="M4039" s="4">
        <f>Inventory[[#This Row],[Daily_Demand]]*Inventory[[#This Row],[Lead_Time_Days]]</f>
        <v>1470</v>
      </c>
      <c r="N4039" s="4">
        <f>MAX(0, Inventory[[#This Row],[Demand_Duration_Lead_time]]+Inventory[[#This Row],[Safety_Stock]]-Inventory[[#This Row],[Current_Inventory]])</f>
        <v>1452</v>
      </c>
      <c r="O40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39" s="8">
        <f>Inventory[[#This Row],[Current_Inventory]]*Inventory[[#This Row],[Unit_Cost]]</f>
        <v>33036.800000000003</v>
      </c>
      <c r="Q4039" t="str">
        <f>IF(Inventory[[#This Row],[Stockout_Risk_Score]] &gt;= 0.8, "Critical",
   IF(Inventory[[#This Row],[Stockout_Risk_Score]] &gt;= 0.6, "High",
      IF(Inventory[[#This Row],[Stockout_Risk_Score]] &gt;= 0.3, "Medium", "Low")
   )
)</f>
        <v>Medium</v>
      </c>
      <c r="R4039">
        <f>Inventory[[#This Row],[Lead_Time_Days]]*0.8</f>
        <v>8</v>
      </c>
      <c r="S4039">
        <f>MAX(0,Inventory[[#This Row],[Daily_Demand]]*Inventory[[#This Row],[Adj_Lead_Time]]+Inventory[[#This Row],[Safety_Stock]]-Inventory[[#This Row],[Current_Inventory]])</f>
        <v>1158</v>
      </c>
    </row>
    <row r="4040" spans="1:19" x14ac:dyDescent="0.25">
      <c r="A4040">
        <v>4039</v>
      </c>
      <c r="B4040" t="s">
        <v>4061</v>
      </c>
      <c r="C4040" s="4" t="s">
        <v>26</v>
      </c>
      <c r="D4040" t="s">
        <v>14</v>
      </c>
      <c r="E4040" s="4">
        <v>158</v>
      </c>
      <c r="F4040" s="4">
        <v>2</v>
      </c>
      <c r="G4040" s="4">
        <v>484</v>
      </c>
      <c r="H4040" s="4">
        <v>241</v>
      </c>
      <c r="I4040" s="4">
        <v>379</v>
      </c>
      <c r="J4040" s="6">
        <v>1948.17</v>
      </c>
      <c r="K4040" s="4">
        <v>0.219</v>
      </c>
      <c r="L4040" s="4" t="s">
        <v>27</v>
      </c>
      <c r="M4040" s="4">
        <f>Inventory[[#This Row],[Daily_Demand]]*Inventory[[#This Row],[Lead_Time_Days]]</f>
        <v>316</v>
      </c>
      <c r="N4040" s="4">
        <f>MAX(0, Inventory[[#This Row],[Demand_Duration_Lead_time]]+Inventory[[#This Row],[Safety_Stock]]-Inventory[[#This Row],[Current_Inventory]])</f>
        <v>73</v>
      </c>
      <c r="O40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40" s="8">
        <f>Inventory[[#This Row],[Current_Inventory]]*Inventory[[#This Row],[Unit_Cost]]</f>
        <v>942914.28</v>
      </c>
      <c r="Q4040" t="str">
        <f>IF(Inventory[[#This Row],[Stockout_Risk_Score]] &gt;= 0.8, "Critical",
   IF(Inventory[[#This Row],[Stockout_Risk_Score]] &gt;= 0.6, "High",
      IF(Inventory[[#This Row],[Stockout_Risk_Score]] &gt;= 0.3, "Medium", "Low")
   )
)</f>
        <v>Low</v>
      </c>
      <c r="R4040">
        <f>Inventory[[#This Row],[Lead_Time_Days]]*0.8</f>
        <v>1.6</v>
      </c>
      <c r="S4040">
        <f>MAX(0,Inventory[[#This Row],[Daily_Demand]]*Inventory[[#This Row],[Adj_Lead_Time]]+Inventory[[#This Row],[Safety_Stock]]-Inventory[[#This Row],[Current_Inventory]])</f>
        <v>9.8000000000000114</v>
      </c>
    </row>
    <row r="4041" spans="1:19" x14ac:dyDescent="0.25">
      <c r="A4041">
        <v>4040</v>
      </c>
      <c r="B4041" t="s">
        <v>4062</v>
      </c>
      <c r="C4041" s="4" t="s">
        <v>21</v>
      </c>
      <c r="D4041" t="s">
        <v>22</v>
      </c>
      <c r="E4041" s="4">
        <v>135</v>
      </c>
      <c r="F4041" s="4">
        <v>3</v>
      </c>
      <c r="G4041" s="4">
        <v>790</v>
      </c>
      <c r="H4041" s="4">
        <v>63</v>
      </c>
      <c r="I4041" s="4">
        <v>210</v>
      </c>
      <c r="J4041" s="6">
        <v>1029.2</v>
      </c>
      <c r="K4041" s="4">
        <v>0.77300000000000002</v>
      </c>
      <c r="L4041" s="4" t="s">
        <v>15</v>
      </c>
      <c r="M4041" s="4">
        <f>Inventory[[#This Row],[Daily_Demand]]*Inventory[[#This Row],[Lead_Time_Days]]</f>
        <v>405</v>
      </c>
      <c r="N4041" s="4">
        <f>MAX(0, Inventory[[#This Row],[Demand_Duration_Lead_time]]+Inventory[[#This Row],[Safety_Stock]]-Inventory[[#This Row],[Current_Inventory]])</f>
        <v>0</v>
      </c>
      <c r="O40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41" s="8">
        <f>Inventory[[#This Row],[Current_Inventory]]*Inventory[[#This Row],[Unit_Cost]]</f>
        <v>813068</v>
      </c>
      <c r="Q4041" t="str">
        <f>IF(Inventory[[#This Row],[Stockout_Risk_Score]] &gt;= 0.8, "Critical",
   IF(Inventory[[#This Row],[Stockout_Risk_Score]] &gt;= 0.6, "High",
      IF(Inventory[[#This Row],[Stockout_Risk_Score]] &gt;= 0.3, "Medium", "Low")
   )
)</f>
        <v>High</v>
      </c>
      <c r="R4041">
        <f>Inventory[[#This Row],[Lead_Time_Days]]*0.8</f>
        <v>2.4000000000000004</v>
      </c>
      <c r="S4041">
        <f>MAX(0,Inventory[[#This Row],[Daily_Demand]]*Inventory[[#This Row],[Adj_Lead_Time]]+Inventory[[#This Row],[Safety_Stock]]-Inventory[[#This Row],[Current_Inventory]])</f>
        <v>0</v>
      </c>
    </row>
    <row r="4042" spans="1:19" x14ac:dyDescent="0.25">
      <c r="A4042">
        <v>4041</v>
      </c>
      <c r="B4042" t="s">
        <v>4063</v>
      </c>
      <c r="C4042" s="4" t="s">
        <v>17</v>
      </c>
      <c r="D4042" t="s">
        <v>18</v>
      </c>
      <c r="E4042" s="4">
        <v>91</v>
      </c>
      <c r="F4042" s="4">
        <v>8</v>
      </c>
      <c r="G4042" s="4">
        <v>430</v>
      </c>
      <c r="H4042" s="4">
        <v>184</v>
      </c>
      <c r="I4042" s="4">
        <v>178</v>
      </c>
      <c r="J4042" s="6">
        <v>1720.13</v>
      </c>
      <c r="K4042" s="4">
        <v>6.0999999999999999E-2</v>
      </c>
      <c r="L4042" s="4" t="s">
        <v>27</v>
      </c>
      <c r="M4042" s="4">
        <f>Inventory[[#This Row],[Daily_Demand]]*Inventory[[#This Row],[Lead_Time_Days]]</f>
        <v>728</v>
      </c>
      <c r="N4042" s="4">
        <f>MAX(0, Inventory[[#This Row],[Demand_Duration_Lead_time]]+Inventory[[#This Row],[Safety_Stock]]-Inventory[[#This Row],[Current_Inventory]])</f>
        <v>482</v>
      </c>
      <c r="O40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42" s="8">
        <f>Inventory[[#This Row],[Current_Inventory]]*Inventory[[#This Row],[Unit_Cost]]</f>
        <v>739655.9</v>
      </c>
      <c r="Q4042" t="str">
        <f>IF(Inventory[[#This Row],[Stockout_Risk_Score]] &gt;= 0.8, "Critical",
   IF(Inventory[[#This Row],[Stockout_Risk_Score]] &gt;= 0.6, "High",
      IF(Inventory[[#This Row],[Stockout_Risk_Score]] &gt;= 0.3, "Medium", "Low")
   )
)</f>
        <v>Low</v>
      </c>
      <c r="R4042">
        <f>Inventory[[#This Row],[Lead_Time_Days]]*0.8</f>
        <v>6.4</v>
      </c>
      <c r="S4042">
        <f>MAX(0,Inventory[[#This Row],[Daily_Demand]]*Inventory[[#This Row],[Adj_Lead_Time]]+Inventory[[#This Row],[Safety_Stock]]-Inventory[[#This Row],[Current_Inventory]])</f>
        <v>336.4</v>
      </c>
    </row>
    <row r="4043" spans="1:19" x14ac:dyDescent="0.25">
      <c r="A4043">
        <v>4042</v>
      </c>
      <c r="B4043" t="s">
        <v>4064</v>
      </c>
      <c r="C4043" s="4" t="s">
        <v>13</v>
      </c>
      <c r="D4043" t="s">
        <v>14</v>
      </c>
      <c r="E4043" s="4">
        <v>152</v>
      </c>
      <c r="F4043" s="4">
        <v>14</v>
      </c>
      <c r="G4043" s="4">
        <v>431</v>
      </c>
      <c r="H4043" s="4">
        <v>288</v>
      </c>
      <c r="I4043" s="4">
        <v>134</v>
      </c>
      <c r="J4043" s="6">
        <v>430.87</v>
      </c>
      <c r="K4043" s="4">
        <v>0.70499999999999996</v>
      </c>
      <c r="L4043" s="4" t="s">
        <v>15</v>
      </c>
      <c r="M4043" s="4">
        <f>Inventory[[#This Row],[Daily_Demand]]*Inventory[[#This Row],[Lead_Time_Days]]</f>
        <v>2128</v>
      </c>
      <c r="N4043" s="4">
        <f>MAX(0, Inventory[[#This Row],[Demand_Duration_Lead_time]]+Inventory[[#This Row],[Safety_Stock]]-Inventory[[#This Row],[Current_Inventory]])</f>
        <v>1985</v>
      </c>
      <c r="O40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43" s="8">
        <f>Inventory[[#This Row],[Current_Inventory]]*Inventory[[#This Row],[Unit_Cost]]</f>
        <v>185704.97</v>
      </c>
      <c r="Q4043" t="str">
        <f>IF(Inventory[[#This Row],[Stockout_Risk_Score]] &gt;= 0.8, "Critical",
   IF(Inventory[[#This Row],[Stockout_Risk_Score]] &gt;= 0.6, "High",
      IF(Inventory[[#This Row],[Stockout_Risk_Score]] &gt;= 0.3, "Medium", "Low")
   )
)</f>
        <v>High</v>
      </c>
      <c r="R4043">
        <f>Inventory[[#This Row],[Lead_Time_Days]]*0.8</f>
        <v>11.200000000000001</v>
      </c>
      <c r="S4043">
        <f>MAX(0,Inventory[[#This Row],[Daily_Demand]]*Inventory[[#This Row],[Adj_Lead_Time]]+Inventory[[#This Row],[Safety_Stock]]-Inventory[[#This Row],[Current_Inventory]])</f>
        <v>1559.4</v>
      </c>
    </row>
    <row r="4044" spans="1:19" x14ac:dyDescent="0.25">
      <c r="A4044">
        <v>4043</v>
      </c>
      <c r="B4044" t="s">
        <v>4065</v>
      </c>
      <c r="C4044" s="4" t="s">
        <v>21</v>
      </c>
      <c r="D4044" t="s">
        <v>14</v>
      </c>
      <c r="E4044" s="4">
        <v>129</v>
      </c>
      <c r="F4044" s="4">
        <v>3</v>
      </c>
      <c r="G4044" s="4">
        <v>511</v>
      </c>
      <c r="H4044" s="4">
        <v>95</v>
      </c>
      <c r="I4044" s="4">
        <v>118</v>
      </c>
      <c r="J4044" s="6">
        <v>1881.91</v>
      </c>
      <c r="K4044" s="4">
        <v>0.379</v>
      </c>
      <c r="L4044" s="4" t="s">
        <v>15</v>
      </c>
      <c r="M4044" s="4">
        <f>Inventory[[#This Row],[Daily_Demand]]*Inventory[[#This Row],[Lead_Time_Days]]</f>
        <v>387</v>
      </c>
      <c r="N4044" s="4">
        <f>MAX(0, Inventory[[#This Row],[Demand_Duration_Lead_time]]+Inventory[[#This Row],[Safety_Stock]]-Inventory[[#This Row],[Current_Inventory]])</f>
        <v>0</v>
      </c>
      <c r="O40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44" s="8">
        <f>Inventory[[#This Row],[Current_Inventory]]*Inventory[[#This Row],[Unit_Cost]]</f>
        <v>961656.01</v>
      </c>
      <c r="Q4044" t="str">
        <f>IF(Inventory[[#This Row],[Stockout_Risk_Score]] &gt;= 0.8, "Critical",
   IF(Inventory[[#This Row],[Stockout_Risk_Score]] &gt;= 0.6, "High",
      IF(Inventory[[#This Row],[Stockout_Risk_Score]] &gt;= 0.3, "Medium", "Low")
   )
)</f>
        <v>Medium</v>
      </c>
      <c r="R4044">
        <f>Inventory[[#This Row],[Lead_Time_Days]]*0.8</f>
        <v>2.4000000000000004</v>
      </c>
      <c r="S4044">
        <f>MAX(0,Inventory[[#This Row],[Daily_Demand]]*Inventory[[#This Row],[Adj_Lead_Time]]+Inventory[[#This Row],[Safety_Stock]]-Inventory[[#This Row],[Current_Inventory]])</f>
        <v>0</v>
      </c>
    </row>
    <row r="4045" spans="1:19" x14ac:dyDescent="0.25">
      <c r="A4045">
        <v>4044</v>
      </c>
      <c r="B4045" t="s">
        <v>4066</v>
      </c>
      <c r="C4045" s="4" t="s">
        <v>21</v>
      </c>
      <c r="D4045" t="s">
        <v>18</v>
      </c>
      <c r="E4045" s="4">
        <v>113</v>
      </c>
      <c r="F4045" s="4">
        <v>8</v>
      </c>
      <c r="G4045" s="4">
        <v>457</v>
      </c>
      <c r="H4045" s="4">
        <v>74</v>
      </c>
      <c r="I4045" s="4">
        <v>104</v>
      </c>
      <c r="J4045" s="6">
        <v>1599.14</v>
      </c>
      <c r="K4045" s="4">
        <v>4.2000000000000003E-2</v>
      </c>
      <c r="L4045" s="4" t="s">
        <v>15</v>
      </c>
      <c r="M4045" s="4">
        <f>Inventory[[#This Row],[Daily_Demand]]*Inventory[[#This Row],[Lead_Time_Days]]</f>
        <v>904</v>
      </c>
      <c r="N4045" s="4">
        <f>MAX(0, Inventory[[#This Row],[Demand_Duration_Lead_time]]+Inventory[[#This Row],[Safety_Stock]]-Inventory[[#This Row],[Current_Inventory]])</f>
        <v>521</v>
      </c>
      <c r="O40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45" s="8">
        <f>Inventory[[#This Row],[Current_Inventory]]*Inventory[[#This Row],[Unit_Cost]]</f>
        <v>730806.9800000001</v>
      </c>
      <c r="Q4045" t="str">
        <f>IF(Inventory[[#This Row],[Stockout_Risk_Score]] &gt;= 0.8, "Critical",
   IF(Inventory[[#This Row],[Stockout_Risk_Score]] &gt;= 0.6, "High",
      IF(Inventory[[#This Row],[Stockout_Risk_Score]] &gt;= 0.3, "Medium", "Low")
   )
)</f>
        <v>Low</v>
      </c>
      <c r="R4045">
        <f>Inventory[[#This Row],[Lead_Time_Days]]*0.8</f>
        <v>6.4</v>
      </c>
      <c r="S4045">
        <f>MAX(0,Inventory[[#This Row],[Daily_Demand]]*Inventory[[#This Row],[Adj_Lead_Time]]+Inventory[[#This Row],[Safety_Stock]]-Inventory[[#This Row],[Current_Inventory]])</f>
        <v>340.20000000000005</v>
      </c>
    </row>
    <row r="4046" spans="1:19" x14ac:dyDescent="0.25">
      <c r="A4046">
        <v>4045</v>
      </c>
      <c r="B4046" t="s">
        <v>4067</v>
      </c>
      <c r="C4046" s="4" t="s">
        <v>13</v>
      </c>
      <c r="D4046" t="s">
        <v>14</v>
      </c>
      <c r="E4046" s="4">
        <v>44</v>
      </c>
      <c r="F4046" s="4">
        <v>2</v>
      </c>
      <c r="G4046" s="4">
        <v>498</v>
      </c>
      <c r="H4046" s="4">
        <v>98</v>
      </c>
      <c r="I4046" s="4">
        <v>134</v>
      </c>
      <c r="J4046" s="6">
        <v>1626.95</v>
      </c>
      <c r="K4046" s="4">
        <v>0.85299999999999998</v>
      </c>
      <c r="L4046" s="4" t="s">
        <v>27</v>
      </c>
      <c r="M4046" s="4">
        <f>Inventory[[#This Row],[Daily_Demand]]*Inventory[[#This Row],[Lead_Time_Days]]</f>
        <v>88</v>
      </c>
      <c r="N4046" s="4">
        <f>MAX(0, Inventory[[#This Row],[Demand_Duration_Lead_time]]+Inventory[[#This Row],[Safety_Stock]]-Inventory[[#This Row],[Current_Inventory]])</f>
        <v>0</v>
      </c>
      <c r="O40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046" s="8">
        <f>Inventory[[#This Row],[Current_Inventory]]*Inventory[[#This Row],[Unit_Cost]]</f>
        <v>810221.1</v>
      </c>
      <c r="Q4046" t="str">
        <f>IF(Inventory[[#This Row],[Stockout_Risk_Score]] &gt;= 0.8, "Critical",
   IF(Inventory[[#This Row],[Stockout_Risk_Score]] &gt;= 0.6, "High",
      IF(Inventory[[#This Row],[Stockout_Risk_Score]] &gt;= 0.3, "Medium", "Low")
   )
)</f>
        <v>Critical</v>
      </c>
      <c r="R4046">
        <f>Inventory[[#This Row],[Lead_Time_Days]]*0.8</f>
        <v>1.6</v>
      </c>
      <c r="S4046">
        <f>MAX(0,Inventory[[#This Row],[Daily_Demand]]*Inventory[[#This Row],[Adj_Lead_Time]]+Inventory[[#This Row],[Safety_Stock]]-Inventory[[#This Row],[Current_Inventory]])</f>
        <v>0</v>
      </c>
    </row>
    <row r="4047" spans="1:19" x14ac:dyDescent="0.25">
      <c r="A4047">
        <v>4046</v>
      </c>
      <c r="B4047" t="s">
        <v>4068</v>
      </c>
      <c r="C4047" s="4" t="s">
        <v>17</v>
      </c>
      <c r="D4047" t="s">
        <v>22</v>
      </c>
      <c r="E4047" s="4">
        <v>125</v>
      </c>
      <c r="F4047" s="4">
        <v>4</v>
      </c>
      <c r="G4047" s="4">
        <v>91</v>
      </c>
      <c r="H4047" s="4">
        <v>63</v>
      </c>
      <c r="I4047" s="4">
        <v>394</v>
      </c>
      <c r="J4047" s="6">
        <v>810.04</v>
      </c>
      <c r="K4047" s="4">
        <v>0.48799999999999999</v>
      </c>
      <c r="L4047" s="4" t="s">
        <v>19</v>
      </c>
      <c r="M4047" s="4">
        <f>Inventory[[#This Row],[Daily_Demand]]*Inventory[[#This Row],[Lead_Time_Days]]</f>
        <v>500</v>
      </c>
      <c r="N4047" s="4">
        <f>MAX(0, Inventory[[#This Row],[Demand_Duration_Lead_time]]+Inventory[[#This Row],[Safety_Stock]]-Inventory[[#This Row],[Current_Inventory]])</f>
        <v>472</v>
      </c>
      <c r="O40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47" s="8">
        <f>Inventory[[#This Row],[Current_Inventory]]*Inventory[[#This Row],[Unit_Cost]]</f>
        <v>73713.64</v>
      </c>
      <c r="Q4047" t="str">
        <f>IF(Inventory[[#This Row],[Stockout_Risk_Score]] &gt;= 0.8, "Critical",
   IF(Inventory[[#This Row],[Stockout_Risk_Score]] &gt;= 0.6, "High",
      IF(Inventory[[#This Row],[Stockout_Risk_Score]] &gt;= 0.3, "Medium", "Low")
   )
)</f>
        <v>Medium</v>
      </c>
      <c r="R4047">
        <f>Inventory[[#This Row],[Lead_Time_Days]]*0.8</f>
        <v>3.2</v>
      </c>
      <c r="S4047">
        <f>MAX(0,Inventory[[#This Row],[Daily_Demand]]*Inventory[[#This Row],[Adj_Lead_Time]]+Inventory[[#This Row],[Safety_Stock]]-Inventory[[#This Row],[Current_Inventory]])</f>
        <v>372</v>
      </c>
    </row>
    <row r="4048" spans="1:19" x14ac:dyDescent="0.25">
      <c r="A4048">
        <v>4047</v>
      </c>
      <c r="B4048" t="s">
        <v>4069</v>
      </c>
      <c r="C4048" s="4" t="s">
        <v>41</v>
      </c>
      <c r="D4048" t="s">
        <v>22</v>
      </c>
      <c r="E4048" s="4">
        <v>43</v>
      </c>
      <c r="F4048" s="4">
        <v>6</v>
      </c>
      <c r="G4048" s="4">
        <v>601</v>
      </c>
      <c r="H4048" s="4">
        <v>127</v>
      </c>
      <c r="I4048" s="4">
        <v>378</v>
      </c>
      <c r="J4048" s="6">
        <v>996.99</v>
      </c>
      <c r="K4048" s="4">
        <v>0.59899999999999998</v>
      </c>
      <c r="L4048" s="4" t="s">
        <v>27</v>
      </c>
      <c r="M4048" s="4">
        <f>Inventory[[#This Row],[Daily_Demand]]*Inventory[[#This Row],[Lead_Time_Days]]</f>
        <v>258</v>
      </c>
      <c r="N4048" s="4">
        <f>MAX(0, Inventory[[#This Row],[Demand_Duration_Lead_time]]+Inventory[[#This Row],[Safety_Stock]]-Inventory[[#This Row],[Current_Inventory]])</f>
        <v>0</v>
      </c>
      <c r="O40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48" s="8">
        <f>Inventory[[#This Row],[Current_Inventory]]*Inventory[[#This Row],[Unit_Cost]]</f>
        <v>599190.99</v>
      </c>
      <c r="Q4048" t="str">
        <f>IF(Inventory[[#This Row],[Stockout_Risk_Score]] &gt;= 0.8, "Critical",
   IF(Inventory[[#This Row],[Stockout_Risk_Score]] &gt;= 0.6, "High",
      IF(Inventory[[#This Row],[Stockout_Risk_Score]] &gt;= 0.3, "Medium", "Low")
   )
)</f>
        <v>Medium</v>
      </c>
      <c r="R4048">
        <f>Inventory[[#This Row],[Lead_Time_Days]]*0.8</f>
        <v>4.8000000000000007</v>
      </c>
      <c r="S4048">
        <f>MAX(0,Inventory[[#This Row],[Daily_Demand]]*Inventory[[#This Row],[Adj_Lead_Time]]+Inventory[[#This Row],[Safety_Stock]]-Inventory[[#This Row],[Current_Inventory]])</f>
        <v>0</v>
      </c>
    </row>
    <row r="4049" spans="1:19" x14ac:dyDescent="0.25">
      <c r="A4049">
        <v>4048</v>
      </c>
      <c r="B4049" t="s">
        <v>4070</v>
      </c>
      <c r="C4049" s="4" t="s">
        <v>13</v>
      </c>
      <c r="D4049" t="s">
        <v>18</v>
      </c>
      <c r="E4049" s="4">
        <v>124</v>
      </c>
      <c r="F4049" s="4">
        <v>13</v>
      </c>
      <c r="G4049" s="4">
        <v>239</v>
      </c>
      <c r="H4049" s="4">
        <v>238</v>
      </c>
      <c r="I4049" s="4">
        <v>129</v>
      </c>
      <c r="J4049" s="6">
        <v>1207.04</v>
      </c>
      <c r="K4049" s="4">
        <v>0.73199999999999998</v>
      </c>
      <c r="L4049" s="4" t="s">
        <v>15</v>
      </c>
      <c r="M4049" s="4">
        <f>Inventory[[#This Row],[Daily_Demand]]*Inventory[[#This Row],[Lead_Time_Days]]</f>
        <v>1612</v>
      </c>
      <c r="N4049" s="4">
        <f>MAX(0, Inventory[[#This Row],[Demand_Duration_Lead_time]]+Inventory[[#This Row],[Safety_Stock]]-Inventory[[#This Row],[Current_Inventory]])</f>
        <v>1611</v>
      </c>
      <c r="O40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49" s="8">
        <f>Inventory[[#This Row],[Current_Inventory]]*Inventory[[#This Row],[Unit_Cost]]</f>
        <v>288482.56</v>
      </c>
      <c r="Q4049" t="str">
        <f>IF(Inventory[[#This Row],[Stockout_Risk_Score]] &gt;= 0.8, "Critical",
   IF(Inventory[[#This Row],[Stockout_Risk_Score]] &gt;= 0.6, "High",
      IF(Inventory[[#This Row],[Stockout_Risk_Score]] &gt;= 0.3, "Medium", "Low")
   )
)</f>
        <v>High</v>
      </c>
      <c r="R4049">
        <f>Inventory[[#This Row],[Lead_Time_Days]]*0.8</f>
        <v>10.4</v>
      </c>
      <c r="S4049">
        <f>MAX(0,Inventory[[#This Row],[Daily_Demand]]*Inventory[[#This Row],[Adj_Lead_Time]]+Inventory[[#This Row],[Safety_Stock]]-Inventory[[#This Row],[Current_Inventory]])</f>
        <v>1288.6000000000001</v>
      </c>
    </row>
    <row r="4050" spans="1:19" x14ac:dyDescent="0.25">
      <c r="A4050">
        <v>4049</v>
      </c>
      <c r="B4050" t="s">
        <v>4071</v>
      </c>
      <c r="C4050" s="4" t="s">
        <v>13</v>
      </c>
      <c r="D4050" t="s">
        <v>22</v>
      </c>
      <c r="E4050" s="4">
        <v>22</v>
      </c>
      <c r="F4050" s="4">
        <v>12</v>
      </c>
      <c r="G4050" s="4">
        <v>23</v>
      </c>
      <c r="H4050" s="4">
        <v>276</v>
      </c>
      <c r="I4050" s="4">
        <v>269</v>
      </c>
      <c r="J4050" s="6">
        <v>1590.04</v>
      </c>
      <c r="K4050" s="4">
        <v>0.65500000000000003</v>
      </c>
      <c r="L4050" s="4" t="s">
        <v>19</v>
      </c>
      <c r="M4050" s="4">
        <f>Inventory[[#This Row],[Daily_Demand]]*Inventory[[#This Row],[Lead_Time_Days]]</f>
        <v>264</v>
      </c>
      <c r="N4050" s="4">
        <f>MAX(0, Inventory[[#This Row],[Demand_Duration_Lead_time]]+Inventory[[#This Row],[Safety_Stock]]-Inventory[[#This Row],[Current_Inventory]])</f>
        <v>517</v>
      </c>
      <c r="O40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50" s="8">
        <f>Inventory[[#This Row],[Current_Inventory]]*Inventory[[#This Row],[Unit_Cost]]</f>
        <v>36570.92</v>
      </c>
      <c r="Q4050" t="str">
        <f>IF(Inventory[[#This Row],[Stockout_Risk_Score]] &gt;= 0.8, "Critical",
   IF(Inventory[[#This Row],[Stockout_Risk_Score]] &gt;= 0.6, "High",
      IF(Inventory[[#This Row],[Stockout_Risk_Score]] &gt;= 0.3, "Medium", "Low")
   )
)</f>
        <v>High</v>
      </c>
      <c r="R4050">
        <f>Inventory[[#This Row],[Lead_Time_Days]]*0.8</f>
        <v>9.6000000000000014</v>
      </c>
      <c r="S4050">
        <f>MAX(0,Inventory[[#This Row],[Daily_Demand]]*Inventory[[#This Row],[Adj_Lead_Time]]+Inventory[[#This Row],[Safety_Stock]]-Inventory[[#This Row],[Current_Inventory]])</f>
        <v>464.20000000000005</v>
      </c>
    </row>
    <row r="4051" spans="1:19" x14ac:dyDescent="0.25">
      <c r="A4051">
        <v>4050</v>
      </c>
      <c r="B4051" t="s">
        <v>4072</v>
      </c>
      <c r="C4051" s="4" t="s">
        <v>13</v>
      </c>
      <c r="D4051" t="s">
        <v>14</v>
      </c>
      <c r="E4051" s="4">
        <v>173</v>
      </c>
      <c r="F4051" s="4">
        <v>7</v>
      </c>
      <c r="G4051" s="4">
        <v>309</v>
      </c>
      <c r="H4051" s="4">
        <v>31</v>
      </c>
      <c r="I4051" s="4">
        <v>159</v>
      </c>
      <c r="J4051" s="6">
        <v>1705.66</v>
      </c>
      <c r="K4051" s="4">
        <v>0.73099999999999998</v>
      </c>
      <c r="L4051" s="4" t="s">
        <v>27</v>
      </c>
      <c r="M4051" s="4">
        <f>Inventory[[#This Row],[Daily_Demand]]*Inventory[[#This Row],[Lead_Time_Days]]</f>
        <v>1211</v>
      </c>
      <c r="N4051" s="4">
        <f>MAX(0, Inventory[[#This Row],[Demand_Duration_Lead_time]]+Inventory[[#This Row],[Safety_Stock]]-Inventory[[#This Row],[Current_Inventory]])</f>
        <v>933</v>
      </c>
      <c r="O40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51" s="8">
        <f>Inventory[[#This Row],[Current_Inventory]]*Inventory[[#This Row],[Unit_Cost]]</f>
        <v>527048.94000000006</v>
      </c>
      <c r="Q4051" t="str">
        <f>IF(Inventory[[#This Row],[Stockout_Risk_Score]] &gt;= 0.8, "Critical",
   IF(Inventory[[#This Row],[Stockout_Risk_Score]] &gt;= 0.6, "High",
      IF(Inventory[[#This Row],[Stockout_Risk_Score]] &gt;= 0.3, "Medium", "Low")
   )
)</f>
        <v>High</v>
      </c>
      <c r="R4051">
        <f>Inventory[[#This Row],[Lead_Time_Days]]*0.8</f>
        <v>5.6000000000000005</v>
      </c>
      <c r="S4051">
        <f>MAX(0,Inventory[[#This Row],[Daily_Demand]]*Inventory[[#This Row],[Adj_Lead_Time]]+Inventory[[#This Row],[Safety_Stock]]-Inventory[[#This Row],[Current_Inventory]])</f>
        <v>690.80000000000007</v>
      </c>
    </row>
    <row r="4052" spans="1:19" x14ac:dyDescent="0.25">
      <c r="A4052">
        <v>4051</v>
      </c>
      <c r="B4052" t="s">
        <v>4073</v>
      </c>
      <c r="C4052" s="4" t="s">
        <v>21</v>
      </c>
      <c r="D4052" t="s">
        <v>14</v>
      </c>
      <c r="E4052" s="4">
        <v>159</v>
      </c>
      <c r="F4052" s="4">
        <v>14</v>
      </c>
      <c r="G4052" s="4">
        <v>399</v>
      </c>
      <c r="H4052" s="4">
        <v>256</v>
      </c>
      <c r="I4052" s="4">
        <v>302</v>
      </c>
      <c r="J4052" s="6">
        <v>202.19</v>
      </c>
      <c r="K4052" s="4">
        <v>0.76200000000000001</v>
      </c>
      <c r="L4052" s="4" t="s">
        <v>27</v>
      </c>
      <c r="M4052" s="4">
        <f>Inventory[[#This Row],[Daily_Demand]]*Inventory[[#This Row],[Lead_Time_Days]]</f>
        <v>2226</v>
      </c>
      <c r="N4052" s="4">
        <f>MAX(0, Inventory[[#This Row],[Demand_Duration_Lead_time]]+Inventory[[#This Row],[Safety_Stock]]-Inventory[[#This Row],[Current_Inventory]])</f>
        <v>2083</v>
      </c>
      <c r="O40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52" s="8">
        <f>Inventory[[#This Row],[Current_Inventory]]*Inventory[[#This Row],[Unit_Cost]]</f>
        <v>80673.81</v>
      </c>
      <c r="Q4052" t="str">
        <f>IF(Inventory[[#This Row],[Stockout_Risk_Score]] &gt;= 0.8, "Critical",
   IF(Inventory[[#This Row],[Stockout_Risk_Score]] &gt;= 0.6, "High",
      IF(Inventory[[#This Row],[Stockout_Risk_Score]] &gt;= 0.3, "Medium", "Low")
   )
)</f>
        <v>High</v>
      </c>
      <c r="R4052">
        <f>Inventory[[#This Row],[Lead_Time_Days]]*0.8</f>
        <v>11.200000000000001</v>
      </c>
      <c r="S4052">
        <f>MAX(0,Inventory[[#This Row],[Daily_Demand]]*Inventory[[#This Row],[Adj_Lead_Time]]+Inventory[[#This Row],[Safety_Stock]]-Inventory[[#This Row],[Current_Inventory]])</f>
        <v>1637.8000000000002</v>
      </c>
    </row>
    <row r="4053" spans="1:19" x14ac:dyDescent="0.25">
      <c r="A4053">
        <v>4052</v>
      </c>
      <c r="B4053" t="s">
        <v>4074</v>
      </c>
      <c r="C4053" s="4" t="s">
        <v>26</v>
      </c>
      <c r="D4053" t="s">
        <v>14</v>
      </c>
      <c r="E4053" s="4">
        <v>147</v>
      </c>
      <c r="F4053" s="4">
        <v>10</v>
      </c>
      <c r="G4053" s="4">
        <v>374</v>
      </c>
      <c r="H4053" s="4">
        <v>29</v>
      </c>
      <c r="I4053" s="4">
        <v>366</v>
      </c>
      <c r="J4053" s="6">
        <v>1812.92</v>
      </c>
      <c r="K4053" s="4">
        <v>0.58899999999999997</v>
      </c>
      <c r="L4053" s="4" t="s">
        <v>19</v>
      </c>
      <c r="M4053" s="4">
        <f>Inventory[[#This Row],[Daily_Demand]]*Inventory[[#This Row],[Lead_Time_Days]]</f>
        <v>1470</v>
      </c>
      <c r="N4053" s="4">
        <f>MAX(0, Inventory[[#This Row],[Demand_Duration_Lead_time]]+Inventory[[#This Row],[Safety_Stock]]-Inventory[[#This Row],[Current_Inventory]])</f>
        <v>1125</v>
      </c>
      <c r="O40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53" s="8">
        <f>Inventory[[#This Row],[Current_Inventory]]*Inventory[[#This Row],[Unit_Cost]]</f>
        <v>678032.08000000007</v>
      </c>
      <c r="Q4053" t="str">
        <f>IF(Inventory[[#This Row],[Stockout_Risk_Score]] &gt;= 0.8, "Critical",
   IF(Inventory[[#This Row],[Stockout_Risk_Score]] &gt;= 0.6, "High",
      IF(Inventory[[#This Row],[Stockout_Risk_Score]] &gt;= 0.3, "Medium", "Low")
   )
)</f>
        <v>Medium</v>
      </c>
      <c r="R4053">
        <f>Inventory[[#This Row],[Lead_Time_Days]]*0.8</f>
        <v>8</v>
      </c>
      <c r="S4053">
        <f>MAX(0,Inventory[[#This Row],[Daily_Demand]]*Inventory[[#This Row],[Adj_Lead_Time]]+Inventory[[#This Row],[Safety_Stock]]-Inventory[[#This Row],[Current_Inventory]])</f>
        <v>831</v>
      </c>
    </row>
    <row r="4054" spans="1:19" x14ac:dyDescent="0.25">
      <c r="A4054">
        <v>4053</v>
      </c>
      <c r="B4054" t="s">
        <v>4075</v>
      </c>
      <c r="C4054" s="4" t="s">
        <v>41</v>
      </c>
      <c r="D4054" t="s">
        <v>14</v>
      </c>
      <c r="E4054" s="4">
        <v>41</v>
      </c>
      <c r="F4054" s="4">
        <v>10</v>
      </c>
      <c r="G4054" s="4">
        <v>762</v>
      </c>
      <c r="H4054" s="4">
        <v>193</v>
      </c>
      <c r="I4054" s="4">
        <v>213</v>
      </c>
      <c r="J4054" s="6">
        <v>1878.12</v>
      </c>
      <c r="K4054" s="4">
        <v>0.36599999999999999</v>
      </c>
      <c r="L4054" s="4" t="s">
        <v>15</v>
      </c>
      <c r="M4054" s="4">
        <f>Inventory[[#This Row],[Daily_Demand]]*Inventory[[#This Row],[Lead_Time_Days]]</f>
        <v>410</v>
      </c>
      <c r="N4054" s="4">
        <f>MAX(0, Inventory[[#This Row],[Demand_Duration_Lead_time]]+Inventory[[#This Row],[Safety_Stock]]-Inventory[[#This Row],[Current_Inventory]])</f>
        <v>0</v>
      </c>
      <c r="O40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54" s="8">
        <f>Inventory[[#This Row],[Current_Inventory]]*Inventory[[#This Row],[Unit_Cost]]</f>
        <v>1431127.44</v>
      </c>
      <c r="Q4054" t="str">
        <f>IF(Inventory[[#This Row],[Stockout_Risk_Score]] &gt;= 0.8, "Critical",
   IF(Inventory[[#This Row],[Stockout_Risk_Score]] &gt;= 0.6, "High",
      IF(Inventory[[#This Row],[Stockout_Risk_Score]] &gt;= 0.3, "Medium", "Low")
   )
)</f>
        <v>Medium</v>
      </c>
      <c r="R4054">
        <f>Inventory[[#This Row],[Lead_Time_Days]]*0.8</f>
        <v>8</v>
      </c>
      <c r="S4054">
        <f>MAX(0,Inventory[[#This Row],[Daily_Demand]]*Inventory[[#This Row],[Adj_Lead_Time]]+Inventory[[#This Row],[Safety_Stock]]-Inventory[[#This Row],[Current_Inventory]])</f>
        <v>0</v>
      </c>
    </row>
    <row r="4055" spans="1:19" x14ac:dyDescent="0.25">
      <c r="A4055">
        <v>4054</v>
      </c>
      <c r="B4055" t="s">
        <v>4076</v>
      </c>
      <c r="C4055" s="4" t="s">
        <v>17</v>
      </c>
      <c r="D4055" t="s">
        <v>18</v>
      </c>
      <c r="E4055" s="4">
        <v>190</v>
      </c>
      <c r="F4055" s="4">
        <v>4</v>
      </c>
      <c r="G4055" s="4">
        <v>99</v>
      </c>
      <c r="H4055" s="4">
        <v>59</v>
      </c>
      <c r="I4055" s="4">
        <v>152</v>
      </c>
      <c r="J4055" s="6">
        <v>1206.1300000000001</v>
      </c>
      <c r="K4055" s="4">
        <v>0.24299999999999999</v>
      </c>
      <c r="L4055" s="4" t="s">
        <v>19</v>
      </c>
      <c r="M4055" s="4">
        <f>Inventory[[#This Row],[Daily_Demand]]*Inventory[[#This Row],[Lead_Time_Days]]</f>
        <v>760</v>
      </c>
      <c r="N4055" s="4">
        <f>MAX(0, Inventory[[#This Row],[Demand_Duration_Lead_time]]+Inventory[[#This Row],[Safety_Stock]]-Inventory[[#This Row],[Current_Inventory]])</f>
        <v>720</v>
      </c>
      <c r="O40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55" s="8">
        <f>Inventory[[#This Row],[Current_Inventory]]*Inventory[[#This Row],[Unit_Cost]]</f>
        <v>119406.87000000001</v>
      </c>
      <c r="Q4055" t="str">
        <f>IF(Inventory[[#This Row],[Stockout_Risk_Score]] &gt;= 0.8, "Critical",
   IF(Inventory[[#This Row],[Stockout_Risk_Score]] &gt;= 0.6, "High",
      IF(Inventory[[#This Row],[Stockout_Risk_Score]] &gt;= 0.3, "Medium", "Low")
   )
)</f>
        <v>Low</v>
      </c>
      <c r="R4055">
        <f>Inventory[[#This Row],[Lead_Time_Days]]*0.8</f>
        <v>3.2</v>
      </c>
      <c r="S4055">
        <f>MAX(0,Inventory[[#This Row],[Daily_Demand]]*Inventory[[#This Row],[Adj_Lead_Time]]+Inventory[[#This Row],[Safety_Stock]]-Inventory[[#This Row],[Current_Inventory]])</f>
        <v>568</v>
      </c>
    </row>
    <row r="4056" spans="1:19" x14ac:dyDescent="0.25">
      <c r="A4056">
        <v>4055</v>
      </c>
      <c r="B4056" t="s">
        <v>4077</v>
      </c>
      <c r="C4056" s="4" t="s">
        <v>17</v>
      </c>
      <c r="D4056" t="s">
        <v>22</v>
      </c>
      <c r="E4056" s="4">
        <v>9</v>
      </c>
      <c r="F4056" s="4">
        <v>9</v>
      </c>
      <c r="G4056" s="4">
        <v>85</v>
      </c>
      <c r="H4056" s="4">
        <v>99</v>
      </c>
      <c r="I4056" s="4">
        <v>162</v>
      </c>
      <c r="J4056" s="6">
        <v>414.16</v>
      </c>
      <c r="K4056" s="4">
        <v>0.90300000000000002</v>
      </c>
      <c r="L4056" s="4" t="s">
        <v>15</v>
      </c>
      <c r="M4056" s="4">
        <f>Inventory[[#This Row],[Daily_Demand]]*Inventory[[#This Row],[Lead_Time_Days]]</f>
        <v>81</v>
      </c>
      <c r="N4056" s="4">
        <f>MAX(0, Inventory[[#This Row],[Demand_Duration_Lead_time]]+Inventory[[#This Row],[Safety_Stock]]-Inventory[[#This Row],[Current_Inventory]])</f>
        <v>95</v>
      </c>
      <c r="O40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56" s="8">
        <f>Inventory[[#This Row],[Current_Inventory]]*Inventory[[#This Row],[Unit_Cost]]</f>
        <v>35203.599999999999</v>
      </c>
      <c r="Q4056" t="str">
        <f>IF(Inventory[[#This Row],[Stockout_Risk_Score]] &gt;= 0.8, "Critical",
   IF(Inventory[[#This Row],[Stockout_Risk_Score]] &gt;= 0.6, "High",
      IF(Inventory[[#This Row],[Stockout_Risk_Score]] &gt;= 0.3, "Medium", "Low")
   )
)</f>
        <v>Critical</v>
      </c>
      <c r="R4056">
        <f>Inventory[[#This Row],[Lead_Time_Days]]*0.8</f>
        <v>7.2</v>
      </c>
      <c r="S4056">
        <f>MAX(0,Inventory[[#This Row],[Daily_Demand]]*Inventory[[#This Row],[Adj_Lead_Time]]+Inventory[[#This Row],[Safety_Stock]]-Inventory[[#This Row],[Current_Inventory]])</f>
        <v>78.800000000000011</v>
      </c>
    </row>
    <row r="4057" spans="1:19" x14ac:dyDescent="0.25">
      <c r="A4057">
        <v>4056</v>
      </c>
      <c r="B4057" t="s">
        <v>4078</v>
      </c>
      <c r="C4057" s="4" t="s">
        <v>26</v>
      </c>
      <c r="D4057" t="s">
        <v>22</v>
      </c>
      <c r="E4057" s="4">
        <v>77</v>
      </c>
      <c r="F4057" s="4">
        <v>14</v>
      </c>
      <c r="G4057" s="4">
        <v>155</v>
      </c>
      <c r="H4057" s="4">
        <v>113</v>
      </c>
      <c r="I4057" s="4">
        <v>301</v>
      </c>
      <c r="J4057" s="6">
        <v>1645.91</v>
      </c>
      <c r="K4057" s="4">
        <v>0.97</v>
      </c>
      <c r="L4057" s="4" t="s">
        <v>19</v>
      </c>
      <c r="M4057" s="4">
        <f>Inventory[[#This Row],[Daily_Demand]]*Inventory[[#This Row],[Lead_Time_Days]]</f>
        <v>1078</v>
      </c>
      <c r="N4057" s="4">
        <f>MAX(0, Inventory[[#This Row],[Demand_Duration_Lead_time]]+Inventory[[#This Row],[Safety_Stock]]-Inventory[[#This Row],[Current_Inventory]])</f>
        <v>1036</v>
      </c>
      <c r="O40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57" s="8">
        <f>Inventory[[#This Row],[Current_Inventory]]*Inventory[[#This Row],[Unit_Cost]]</f>
        <v>255116.05000000002</v>
      </c>
      <c r="Q4057" t="str">
        <f>IF(Inventory[[#This Row],[Stockout_Risk_Score]] &gt;= 0.8, "Critical",
   IF(Inventory[[#This Row],[Stockout_Risk_Score]] &gt;= 0.6, "High",
      IF(Inventory[[#This Row],[Stockout_Risk_Score]] &gt;= 0.3, "Medium", "Low")
   )
)</f>
        <v>Critical</v>
      </c>
      <c r="R4057">
        <f>Inventory[[#This Row],[Lead_Time_Days]]*0.8</f>
        <v>11.200000000000001</v>
      </c>
      <c r="S4057">
        <f>MAX(0,Inventory[[#This Row],[Daily_Demand]]*Inventory[[#This Row],[Adj_Lead_Time]]+Inventory[[#This Row],[Safety_Stock]]-Inventory[[#This Row],[Current_Inventory]])</f>
        <v>820.40000000000009</v>
      </c>
    </row>
    <row r="4058" spans="1:19" x14ac:dyDescent="0.25">
      <c r="A4058">
        <v>4057</v>
      </c>
      <c r="B4058" t="s">
        <v>4079</v>
      </c>
      <c r="C4058" s="4" t="s">
        <v>13</v>
      </c>
      <c r="D4058" t="s">
        <v>14</v>
      </c>
      <c r="E4058" s="4">
        <v>139</v>
      </c>
      <c r="F4058" s="4">
        <v>5</v>
      </c>
      <c r="G4058" s="4">
        <v>418</v>
      </c>
      <c r="H4058" s="4">
        <v>203</v>
      </c>
      <c r="I4058" s="4">
        <v>201</v>
      </c>
      <c r="J4058" s="6">
        <v>1119.75</v>
      </c>
      <c r="K4058" s="4">
        <v>0.35799999999999998</v>
      </c>
      <c r="L4058" s="4" t="s">
        <v>27</v>
      </c>
      <c r="M4058" s="4">
        <f>Inventory[[#This Row],[Daily_Demand]]*Inventory[[#This Row],[Lead_Time_Days]]</f>
        <v>695</v>
      </c>
      <c r="N4058" s="4">
        <f>MAX(0, Inventory[[#This Row],[Demand_Duration_Lead_time]]+Inventory[[#This Row],[Safety_Stock]]-Inventory[[#This Row],[Current_Inventory]])</f>
        <v>480</v>
      </c>
      <c r="O40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58" s="8">
        <f>Inventory[[#This Row],[Current_Inventory]]*Inventory[[#This Row],[Unit_Cost]]</f>
        <v>468055.5</v>
      </c>
      <c r="Q4058" t="str">
        <f>IF(Inventory[[#This Row],[Stockout_Risk_Score]] &gt;= 0.8, "Critical",
   IF(Inventory[[#This Row],[Stockout_Risk_Score]] &gt;= 0.6, "High",
      IF(Inventory[[#This Row],[Stockout_Risk_Score]] &gt;= 0.3, "Medium", "Low")
   )
)</f>
        <v>Medium</v>
      </c>
      <c r="R4058">
        <f>Inventory[[#This Row],[Lead_Time_Days]]*0.8</f>
        <v>4</v>
      </c>
      <c r="S4058">
        <f>MAX(0,Inventory[[#This Row],[Daily_Demand]]*Inventory[[#This Row],[Adj_Lead_Time]]+Inventory[[#This Row],[Safety_Stock]]-Inventory[[#This Row],[Current_Inventory]])</f>
        <v>341</v>
      </c>
    </row>
    <row r="4059" spans="1:19" x14ac:dyDescent="0.25">
      <c r="A4059">
        <v>4058</v>
      </c>
      <c r="B4059" t="s">
        <v>4080</v>
      </c>
      <c r="C4059" s="4" t="s">
        <v>41</v>
      </c>
      <c r="D4059" t="s">
        <v>18</v>
      </c>
      <c r="E4059" s="4">
        <v>45</v>
      </c>
      <c r="F4059" s="4">
        <v>8</v>
      </c>
      <c r="G4059" s="4">
        <v>722</v>
      </c>
      <c r="H4059" s="4">
        <v>83</v>
      </c>
      <c r="I4059" s="4">
        <v>385</v>
      </c>
      <c r="J4059" s="6">
        <v>1643.53</v>
      </c>
      <c r="K4059" s="4">
        <v>0.112</v>
      </c>
      <c r="L4059" s="4" t="s">
        <v>27</v>
      </c>
      <c r="M4059" s="4">
        <f>Inventory[[#This Row],[Daily_Demand]]*Inventory[[#This Row],[Lead_Time_Days]]</f>
        <v>360</v>
      </c>
      <c r="N4059" s="4">
        <f>MAX(0, Inventory[[#This Row],[Demand_Duration_Lead_time]]+Inventory[[#This Row],[Safety_Stock]]-Inventory[[#This Row],[Current_Inventory]])</f>
        <v>0</v>
      </c>
      <c r="O40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59" s="8">
        <f>Inventory[[#This Row],[Current_Inventory]]*Inventory[[#This Row],[Unit_Cost]]</f>
        <v>1186628.6599999999</v>
      </c>
      <c r="Q4059" t="str">
        <f>IF(Inventory[[#This Row],[Stockout_Risk_Score]] &gt;= 0.8, "Critical",
   IF(Inventory[[#This Row],[Stockout_Risk_Score]] &gt;= 0.6, "High",
      IF(Inventory[[#This Row],[Stockout_Risk_Score]] &gt;= 0.3, "Medium", "Low")
   )
)</f>
        <v>Low</v>
      </c>
      <c r="R4059">
        <f>Inventory[[#This Row],[Lead_Time_Days]]*0.8</f>
        <v>6.4</v>
      </c>
      <c r="S4059">
        <f>MAX(0,Inventory[[#This Row],[Daily_Demand]]*Inventory[[#This Row],[Adj_Lead_Time]]+Inventory[[#This Row],[Safety_Stock]]-Inventory[[#This Row],[Current_Inventory]])</f>
        <v>0</v>
      </c>
    </row>
    <row r="4060" spans="1:19" x14ac:dyDescent="0.25">
      <c r="A4060">
        <v>4059</v>
      </c>
      <c r="B4060" t="s">
        <v>4081</v>
      </c>
      <c r="C4060" s="4" t="s">
        <v>17</v>
      </c>
      <c r="D4060" t="s">
        <v>14</v>
      </c>
      <c r="E4060" s="4">
        <v>14</v>
      </c>
      <c r="F4060" s="4">
        <v>7</v>
      </c>
      <c r="G4060" s="4">
        <v>366</v>
      </c>
      <c r="H4060" s="4">
        <v>278</v>
      </c>
      <c r="I4060" s="4">
        <v>300</v>
      </c>
      <c r="J4060" s="6">
        <v>1638.88</v>
      </c>
      <c r="K4060" s="4">
        <v>0.223</v>
      </c>
      <c r="L4060" s="4" t="s">
        <v>27</v>
      </c>
      <c r="M4060" s="4">
        <f>Inventory[[#This Row],[Daily_Demand]]*Inventory[[#This Row],[Lead_Time_Days]]</f>
        <v>98</v>
      </c>
      <c r="N4060" s="4">
        <f>MAX(0, Inventory[[#This Row],[Demand_Duration_Lead_time]]+Inventory[[#This Row],[Safety_Stock]]-Inventory[[#This Row],[Current_Inventory]])</f>
        <v>10</v>
      </c>
      <c r="O40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60" s="8">
        <f>Inventory[[#This Row],[Current_Inventory]]*Inventory[[#This Row],[Unit_Cost]]</f>
        <v>599830.08000000007</v>
      </c>
      <c r="Q4060" t="str">
        <f>IF(Inventory[[#This Row],[Stockout_Risk_Score]] &gt;= 0.8, "Critical",
   IF(Inventory[[#This Row],[Stockout_Risk_Score]] &gt;= 0.6, "High",
      IF(Inventory[[#This Row],[Stockout_Risk_Score]] &gt;= 0.3, "Medium", "Low")
   )
)</f>
        <v>Low</v>
      </c>
      <c r="R4060">
        <f>Inventory[[#This Row],[Lead_Time_Days]]*0.8</f>
        <v>5.6000000000000005</v>
      </c>
      <c r="S4060">
        <f>MAX(0,Inventory[[#This Row],[Daily_Demand]]*Inventory[[#This Row],[Adj_Lead_Time]]+Inventory[[#This Row],[Safety_Stock]]-Inventory[[#This Row],[Current_Inventory]])</f>
        <v>0</v>
      </c>
    </row>
    <row r="4061" spans="1:19" x14ac:dyDescent="0.25">
      <c r="A4061">
        <v>4060</v>
      </c>
      <c r="B4061" t="s">
        <v>4082</v>
      </c>
      <c r="C4061" s="4" t="s">
        <v>17</v>
      </c>
      <c r="D4061" t="s">
        <v>14</v>
      </c>
      <c r="E4061" s="4">
        <v>194</v>
      </c>
      <c r="F4061" s="4">
        <v>9</v>
      </c>
      <c r="G4061" s="4">
        <v>78</v>
      </c>
      <c r="H4061" s="4">
        <v>24</v>
      </c>
      <c r="I4061" s="4">
        <v>137</v>
      </c>
      <c r="J4061" s="6">
        <v>219.12</v>
      </c>
      <c r="K4061" s="4">
        <v>0.67100000000000004</v>
      </c>
      <c r="L4061" s="4" t="s">
        <v>15</v>
      </c>
      <c r="M4061" s="4">
        <f>Inventory[[#This Row],[Daily_Demand]]*Inventory[[#This Row],[Lead_Time_Days]]</f>
        <v>1746</v>
      </c>
      <c r="N4061" s="4">
        <f>MAX(0, Inventory[[#This Row],[Demand_Duration_Lead_time]]+Inventory[[#This Row],[Safety_Stock]]-Inventory[[#This Row],[Current_Inventory]])</f>
        <v>1692</v>
      </c>
      <c r="O40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61" s="8">
        <f>Inventory[[#This Row],[Current_Inventory]]*Inventory[[#This Row],[Unit_Cost]]</f>
        <v>17091.36</v>
      </c>
      <c r="Q4061" t="str">
        <f>IF(Inventory[[#This Row],[Stockout_Risk_Score]] &gt;= 0.8, "Critical",
   IF(Inventory[[#This Row],[Stockout_Risk_Score]] &gt;= 0.6, "High",
      IF(Inventory[[#This Row],[Stockout_Risk_Score]] &gt;= 0.3, "Medium", "Low")
   )
)</f>
        <v>High</v>
      </c>
      <c r="R4061">
        <f>Inventory[[#This Row],[Lead_Time_Days]]*0.8</f>
        <v>7.2</v>
      </c>
      <c r="S4061">
        <f>MAX(0,Inventory[[#This Row],[Daily_Demand]]*Inventory[[#This Row],[Adj_Lead_Time]]+Inventory[[#This Row],[Safety_Stock]]-Inventory[[#This Row],[Current_Inventory]])</f>
        <v>1342.8</v>
      </c>
    </row>
    <row r="4062" spans="1:19" x14ac:dyDescent="0.25">
      <c r="A4062">
        <v>4061</v>
      </c>
      <c r="B4062" t="s">
        <v>4083</v>
      </c>
      <c r="C4062" s="4" t="s">
        <v>13</v>
      </c>
      <c r="D4062" t="s">
        <v>18</v>
      </c>
      <c r="E4062" s="4">
        <v>158</v>
      </c>
      <c r="F4062" s="4">
        <v>7</v>
      </c>
      <c r="G4062" s="4">
        <v>797</v>
      </c>
      <c r="H4062" s="4">
        <v>292</v>
      </c>
      <c r="I4062" s="4">
        <v>149</v>
      </c>
      <c r="J4062" s="6">
        <v>1233.69</v>
      </c>
      <c r="K4062" s="4">
        <v>0.17299999999999999</v>
      </c>
      <c r="L4062" s="4" t="s">
        <v>15</v>
      </c>
      <c r="M4062" s="4">
        <f>Inventory[[#This Row],[Daily_Demand]]*Inventory[[#This Row],[Lead_Time_Days]]</f>
        <v>1106</v>
      </c>
      <c r="N4062" s="4">
        <f>MAX(0, Inventory[[#This Row],[Demand_Duration_Lead_time]]+Inventory[[#This Row],[Safety_Stock]]-Inventory[[#This Row],[Current_Inventory]])</f>
        <v>601</v>
      </c>
      <c r="O40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62" s="8">
        <f>Inventory[[#This Row],[Current_Inventory]]*Inventory[[#This Row],[Unit_Cost]]</f>
        <v>983250.93</v>
      </c>
      <c r="Q4062" t="str">
        <f>IF(Inventory[[#This Row],[Stockout_Risk_Score]] &gt;= 0.8, "Critical",
   IF(Inventory[[#This Row],[Stockout_Risk_Score]] &gt;= 0.6, "High",
      IF(Inventory[[#This Row],[Stockout_Risk_Score]] &gt;= 0.3, "Medium", "Low")
   )
)</f>
        <v>Low</v>
      </c>
      <c r="R4062">
        <f>Inventory[[#This Row],[Lead_Time_Days]]*0.8</f>
        <v>5.6000000000000005</v>
      </c>
      <c r="S4062">
        <f>MAX(0,Inventory[[#This Row],[Daily_Demand]]*Inventory[[#This Row],[Adj_Lead_Time]]+Inventory[[#This Row],[Safety_Stock]]-Inventory[[#This Row],[Current_Inventory]])</f>
        <v>379.80000000000018</v>
      </c>
    </row>
    <row r="4063" spans="1:19" x14ac:dyDescent="0.25">
      <c r="A4063">
        <v>4062</v>
      </c>
      <c r="B4063" t="s">
        <v>4084</v>
      </c>
      <c r="C4063" s="4" t="s">
        <v>26</v>
      </c>
      <c r="D4063" t="s">
        <v>18</v>
      </c>
      <c r="E4063" s="4">
        <v>72</v>
      </c>
      <c r="F4063" s="4">
        <v>5</v>
      </c>
      <c r="G4063" s="4">
        <v>538</v>
      </c>
      <c r="H4063" s="4">
        <v>207</v>
      </c>
      <c r="I4063" s="4">
        <v>169</v>
      </c>
      <c r="J4063" s="6">
        <v>992.13</v>
      </c>
      <c r="K4063" s="4">
        <v>0.78</v>
      </c>
      <c r="L4063" s="4" t="s">
        <v>19</v>
      </c>
      <c r="M4063" s="4">
        <f>Inventory[[#This Row],[Daily_Demand]]*Inventory[[#This Row],[Lead_Time_Days]]</f>
        <v>360</v>
      </c>
      <c r="N4063" s="4">
        <f>MAX(0, Inventory[[#This Row],[Demand_Duration_Lead_time]]+Inventory[[#This Row],[Safety_Stock]]-Inventory[[#This Row],[Current_Inventory]])</f>
        <v>29</v>
      </c>
      <c r="O40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63" s="8">
        <f>Inventory[[#This Row],[Current_Inventory]]*Inventory[[#This Row],[Unit_Cost]]</f>
        <v>533765.93999999994</v>
      </c>
      <c r="Q4063" t="str">
        <f>IF(Inventory[[#This Row],[Stockout_Risk_Score]] &gt;= 0.8, "Critical",
   IF(Inventory[[#This Row],[Stockout_Risk_Score]] &gt;= 0.6, "High",
      IF(Inventory[[#This Row],[Stockout_Risk_Score]] &gt;= 0.3, "Medium", "Low")
   )
)</f>
        <v>High</v>
      </c>
      <c r="R4063">
        <f>Inventory[[#This Row],[Lead_Time_Days]]*0.8</f>
        <v>4</v>
      </c>
      <c r="S4063">
        <f>MAX(0,Inventory[[#This Row],[Daily_Demand]]*Inventory[[#This Row],[Adj_Lead_Time]]+Inventory[[#This Row],[Safety_Stock]]-Inventory[[#This Row],[Current_Inventory]])</f>
        <v>0</v>
      </c>
    </row>
    <row r="4064" spans="1:19" x14ac:dyDescent="0.25">
      <c r="A4064">
        <v>4063</v>
      </c>
      <c r="B4064" t="s">
        <v>4085</v>
      </c>
      <c r="C4064" s="4" t="s">
        <v>41</v>
      </c>
      <c r="D4064" t="s">
        <v>14</v>
      </c>
      <c r="E4064" s="4">
        <v>28</v>
      </c>
      <c r="F4064" s="4">
        <v>3</v>
      </c>
      <c r="G4064" s="4">
        <v>733</v>
      </c>
      <c r="H4064" s="4">
        <v>204</v>
      </c>
      <c r="I4064" s="4">
        <v>352</v>
      </c>
      <c r="J4064" s="6">
        <v>1894.93</v>
      </c>
      <c r="K4064" s="4">
        <v>0.92300000000000004</v>
      </c>
      <c r="L4064" s="4" t="s">
        <v>15</v>
      </c>
      <c r="M4064" s="4">
        <f>Inventory[[#This Row],[Daily_Demand]]*Inventory[[#This Row],[Lead_Time_Days]]</f>
        <v>84</v>
      </c>
      <c r="N4064" s="4">
        <f>MAX(0, Inventory[[#This Row],[Demand_Duration_Lead_time]]+Inventory[[#This Row],[Safety_Stock]]-Inventory[[#This Row],[Current_Inventory]])</f>
        <v>0</v>
      </c>
      <c r="O40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064" s="8">
        <f>Inventory[[#This Row],[Current_Inventory]]*Inventory[[#This Row],[Unit_Cost]]</f>
        <v>1388983.69</v>
      </c>
      <c r="Q4064" t="str">
        <f>IF(Inventory[[#This Row],[Stockout_Risk_Score]] &gt;= 0.8, "Critical",
   IF(Inventory[[#This Row],[Stockout_Risk_Score]] &gt;= 0.6, "High",
      IF(Inventory[[#This Row],[Stockout_Risk_Score]] &gt;= 0.3, "Medium", "Low")
   )
)</f>
        <v>Critical</v>
      </c>
      <c r="R4064">
        <f>Inventory[[#This Row],[Lead_Time_Days]]*0.8</f>
        <v>2.4000000000000004</v>
      </c>
      <c r="S4064">
        <f>MAX(0,Inventory[[#This Row],[Daily_Demand]]*Inventory[[#This Row],[Adj_Lead_Time]]+Inventory[[#This Row],[Safety_Stock]]-Inventory[[#This Row],[Current_Inventory]])</f>
        <v>0</v>
      </c>
    </row>
    <row r="4065" spans="1:19" x14ac:dyDescent="0.25">
      <c r="A4065">
        <v>4064</v>
      </c>
      <c r="B4065" t="s">
        <v>4086</v>
      </c>
      <c r="C4065" s="4" t="s">
        <v>26</v>
      </c>
      <c r="D4065" t="s">
        <v>22</v>
      </c>
      <c r="E4065" s="4">
        <v>82</v>
      </c>
      <c r="F4065" s="4">
        <v>8</v>
      </c>
      <c r="G4065" s="4">
        <v>256</v>
      </c>
      <c r="H4065" s="4">
        <v>45</v>
      </c>
      <c r="I4065" s="4">
        <v>253</v>
      </c>
      <c r="J4065" s="6">
        <v>628.45000000000005</v>
      </c>
      <c r="K4065" s="4">
        <v>0.96399999999999997</v>
      </c>
      <c r="L4065" s="4" t="s">
        <v>15</v>
      </c>
      <c r="M4065" s="4">
        <f>Inventory[[#This Row],[Daily_Demand]]*Inventory[[#This Row],[Lead_Time_Days]]</f>
        <v>656</v>
      </c>
      <c r="N4065" s="4">
        <f>MAX(0, Inventory[[#This Row],[Demand_Duration_Lead_time]]+Inventory[[#This Row],[Safety_Stock]]-Inventory[[#This Row],[Current_Inventory]])</f>
        <v>445</v>
      </c>
      <c r="O40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65" s="8">
        <f>Inventory[[#This Row],[Current_Inventory]]*Inventory[[#This Row],[Unit_Cost]]</f>
        <v>160883.20000000001</v>
      </c>
      <c r="Q4065" t="str">
        <f>IF(Inventory[[#This Row],[Stockout_Risk_Score]] &gt;= 0.8, "Critical",
   IF(Inventory[[#This Row],[Stockout_Risk_Score]] &gt;= 0.6, "High",
      IF(Inventory[[#This Row],[Stockout_Risk_Score]] &gt;= 0.3, "Medium", "Low")
   )
)</f>
        <v>Critical</v>
      </c>
      <c r="R4065">
        <f>Inventory[[#This Row],[Lead_Time_Days]]*0.8</f>
        <v>6.4</v>
      </c>
      <c r="S4065">
        <f>MAX(0,Inventory[[#This Row],[Daily_Demand]]*Inventory[[#This Row],[Adj_Lead_Time]]+Inventory[[#This Row],[Safety_Stock]]-Inventory[[#This Row],[Current_Inventory]])</f>
        <v>313.80000000000007</v>
      </c>
    </row>
    <row r="4066" spans="1:19" x14ac:dyDescent="0.25">
      <c r="A4066">
        <v>4065</v>
      </c>
      <c r="B4066" t="s">
        <v>4087</v>
      </c>
      <c r="C4066" s="4" t="s">
        <v>26</v>
      </c>
      <c r="D4066" t="s">
        <v>14</v>
      </c>
      <c r="E4066" s="4">
        <v>173</v>
      </c>
      <c r="F4066" s="4">
        <v>12</v>
      </c>
      <c r="G4066" s="4">
        <v>799</v>
      </c>
      <c r="H4066" s="4">
        <v>214</v>
      </c>
      <c r="I4066" s="4">
        <v>198</v>
      </c>
      <c r="J4066" s="6">
        <v>451.7</v>
      </c>
      <c r="K4066" s="4">
        <v>8.9999999999999993E-3</v>
      </c>
      <c r="L4066" s="4" t="s">
        <v>19</v>
      </c>
      <c r="M4066" s="4">
        <f>Inventory[[#This Row],[Daily_Demand]]*Inventory[[#This Row],[Lead_Time_Days]]</f>
        <v>2076</v>
      </c>
      <c r="N4066" s="4">
        <f>MAX(0, Inventory[[#This Row],[Demand_Duration_Lead_time]]+Inventory[[#This Row],[Safety_Stock]]-Inventory[[#This Row],[Current_Inventory]])</f>
        <v>1491</v>
      </c>
      <c r="O40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66" s="8">
        <f>Inventory[[#This Row],[Current_Inventory]]*Inventory[[#This Row],[Unit_Cost]]</f>
        <v>360908.3</v>
      </c>
      <c r="Q4066" t="str">
        <f>IF(Inventory[[#This Row],[Stockout_Risk_Score]] &gt;= 0.8, "Critical",
   IF(Inventory[[#This Row],[Stockout_Risk_Score]] &gt;= 0.6, "High",
      IF(Inventory[[#This Row],[Stockout_Risk_Score]] &gt;= 0.3, "Medium", "Low")
   )
)</f>
        <v>Low</v>
      </c>
      <c r="R4066">
        <f>Inventory[[#This Row],[Lead_Time_Days]]*0.8</f>
        <v>9.6000000000000014</v>
      </c>
      <c r="S4066">
        <f>MAX(0,Inventory[[#This Row],[Daily_Demand]]*Inventory[[#This Row],[Adj_Lead_Time]]+Inventory[[#This Row],[Safety_Stock]]-Inventory[[#This Row],[Current_Inventory]])</f>
        <v>1075.8000000000002</v>
      </c>
    </row>
    <row r="4067" spans="1:19" x14ac:dyDescent="0.25">
      <c r="A4067">
        <v>4066</v>
      </c>
      <c r="B4067" t="s">
        <v>4088</v>
      </c>
      <c r="C4067" s="4" t="s">
        <v>41</v>
      </c>
      <c r="D4067" t="s">
        <v>22</v>
      </c>
      <c r="E4067" s="4">
        <v>197</v>
      </c>
      <c r="F4067" s="4">
        <v>14</v>
      </c>
      <c r="G4067" s="4">
        <v>98</v>
      </c>
      <c r="H4067" s="4">
        <v>148</v>
      </c>
      <c r="I4067" s="4">
        <v>250</v>
      </c>
      <c r="J4067" s="6">
        <v>1799.32</v>
      </c>
      <c r="K4067" s="4">
        <v>0.95799999999999996</v>
      </c>
      <c r="L4067" s="4" t="s">
        <v>15</v>
      </c>
      <c r="M4067" s="4">
        <f>Inventory[[#This Row],[Daily_Demand]]*Inventory[[#This Row],[Lead_Time_Days]]</f>
        <v>2758</v>
      </c>
      <c r="N4067" s="4">
        <f>MAX(0, Inventory[[#This Row],[Demand_Duration_Lead_time]]+Inventory[[#This Row],[Safety_Stock]]-Inventory[[#This Row],[Current_Inventory]])</f>
        <v>2808</v>
      </c>
      <c r="O40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67" s="8">
        <f>Inventory[[#This Row],[Current_Inventory]]*Inventory[[#This Row],[Unit_Cost]]</f>
        <v>176333.36</v>
      </c>
      <c r="Q4067" t="str">
        <f>IF(Inventory[[#This Row],[Stockout_Risk_Score]] &gt;= 0.8, "Critical",
   IF(Inventory[[#This Row],[Stockout_Risk_Score]] &gt;= 0.6, "High",
      IF(Inventory[[#This Row],[Stockout_Risk_Score]] &gt;= 0.3, "Medium", "Low")
   )
)</f>
        <v>Critical</v>
      </c>
      <c r="R4067">
        <f>Inventory[[#This Row],[Lead_Time_Days]]*0.8</f>
        <v>11.200000000000001</v>
      </c>
      <c r="S4067">
        <f>MAX(0,Inventory[[#This Row],[Daily_Demand]]*Inventory[[#This Row],[Adj_Lead_Time]]+Inventory[[#This Row],[Safety_Stock]]-Inventory[[#This Row],[Current_Inventory]])</f>
        <v>2256.4</v>
      </c>
    </row>
    <row r="4068" spans="1:19" x14ac:dyDescent="0.25">
      <c r="A4068">
        <v>4067</v>
      </c>
      <c r="B4068" t="s">
        <v>4089</v>
      </c>
      <c r="C4068" s="4" t="s">
        <v>41</v>
      </c>
      <c r="D4068" t="s">
        <v>22</v>
      </c>
      <c r="E4068" s="4">
        <v>149</v>
      </c>
      <c r="F4068" s="4">
        <v>12</v>
      </c>
      <c r="G4068" s="4">
        <v>577</v>
      </c>
      <c r="H4068" s="4">
        <v>273</v>
      </c>
      <c r="I4068" s="4">
        <v>344</v>
      </c>
      <c r="J4068" s="6">
        <v>340</v>
      </c>
      <c r="K4068" s="4">
        <v>0.74</v>
      </c>
      <c r="L4068" s="4" t="s">
        <v>19</v>
      </c>
      <c r="M4068" s="4">
        <f>Inventory[[#This Row],[Daily_Demand]]*Inventory[[#This Row],[Lead_Time_Days]]</f>
        <v>1788</v>
      </c>
      <c r="N4068" s="4">
        <f>MAX(0, Inventory[[#This Row],[Demand_Duration_Lead_time]]+Inventory[[#This Row],[Safety_Stock]]-Inventory[[#This Row],[Current_Inventory]])</f>
        <v>1484</v>
      </c>
      <c r="O40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68" s="8">
        <f>Inventory[[#This Row],[Current_Inventory]]*Inventory[[#This Row],[Unit_Cost]]</f>
        <v>196180</v>
      </c>
      <c r="Q4068" t="str">
        <f>IF(Inventory[[#This Row],[Stockout_Risk_Score]] &gt;= 0.8, "Critical",
   IF(Inventory[[#This Row],[Stockout_Risk_Score]] &gt;= 0.6, "High",
      IF(Inventory[[#This Row],[Stockout_Risk_Score]] &gt;= 0.3, "Medium", "Low")
   )
)</f>
        <v>High</v>
      </c>
      <c r="R4068">
        <f>Inventory[[#This Row],[Lead_Time_Days]]*0.8</f>
        <v>9.6000000000000014</v>
      </c>
      <c r="S4068">
        <f>MAX(0,Inventory[[#This Row],[Daily_Demand]]*Inventory[[#This Row],[Adj_Lead_Time]]+Inventory[[#This Row],[Safety_Stock]]-Inventory[[#This Row],[Current_Inventory]])</f>
        <v>1126.4000000000003</v>
      </c>
    </row>
    <row r="4069" spans="1:19" x14ac:dyDescent="0.25">
      <c r="A4069">
        <v>4068</v>
      </c>
      <c r="B4069" t="s">
        <v>4090</v>
      </c>
      <c r="C4069" s="4" t="s">
        <v>17</v>
      </c>
      <c r="D4069" t="s">
        <v>18</v>
      </c>
      <c r="E4069" s="4">
        <v>113</v>
      </c>
      <c r="F4069" s="4">
        <v>5</v>
      </c>
      <c r="G4069" s="4">
        <v>774</v>
      </c>
      <c r="H4069" s="4">
        <v>66</v>
      </c>
      <c r="I4069" s="4">
        <v>52</v>
      </c>
      <c r="J4069" s="6">
        <v>1388.71</v>
      </c>
      <c r="K4069" s="4">
        <v>8.4000000000000005E-2</v>
      </c>
      <c r="L4069" s="4" t="s">
        <v>15</v>
      </c>
      <c r="M4069" s="4">
        <f>Inventory[[#This Row],[Daily_Demand]]*Inventory[[#This Row],[Lead_Time_Days]]</f>
        <v>565</v>
      </c>
      <c r="N4069" s="4">
        <f>MAX(0, Inventory[[#This Row],[Demand_Duration_Lead_time]]+Inventory[[#This Row],[Safety_Stock]]-Inventory[[#This Row],[Current_Inventory]])</f>
        <v>0</v>
      </c>
      <c r="O40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69" s="8">
        <f>Inventory[[#This Row],[Current_Inventory]]*Inventory[[#This Row],[Unit_Cost]]</f>
        <v>1074861.54</v>
      </c>
      <c r="Q4069" t="str">
        <f>IF(Inventory[[#This Row],[Stockout_Risk_Score]] &gt;= 0.8, "Critical",
   IF(Inventory[[#This Row],[Stockout_Risk_Score]] &gt;= 0.6, "High",
      IF(Inventory[[#This Row],[Stockout_Risk_Score]] &gt;= 0.3, "Medium", "Low")
   )
)</f>
        <v>Low</v>
      </c>
      <c r="R4069">
        <f>Inventory[[#This Row],[Lead_Time_Days]]*0.8</f>
        <v>4</v>
      </c>
      <c r="S4069">
        <f>MAX(0,Inventory[[#This Row],[Daily_Demand]]*Inventory[[#This Row],[Adj_Lead_Time]]+Inventory[[#This Row],[Safety_Stock]]-Inventory[[#This Row],[Current_Inventory]])</f>
        <v>0</v>
      </c>
    </row>
    <row r="4070" spans="1:19" x14ac:dyDescent="0.25">
      <c r="A4070">
        <v>4069</v>
      </c>
      <c r="B4070" t="s">
        <v>4091</v>
      </c>
      <c r="C4070" s="4" t="s">
        <v>17</v>
      </c>
      <c r="D4070" t="s">
        <v>18</v>
      </c>
      <c r="E4070" s="4">
        <v>28</v>
      </c>
      <c r="F4070" s="4">
        <v>14</v>
      </c>
      <c r="G4070" s="4">
        <v>691</v>
      </c>
      <c r="H4070" s="4">
        <v>119</v>
      </c>
      <c r="I4070" s="4">
        <v>117</v>
      </c>
      <c r="J4070" s="6">
        <v>635.04</v>
      </c>
      <c r="K4070" s="4">
        <v>0.41499999999999998</v>
      </c>
      <c r="L4070" s="4" t="s">
        <v>15</v>
      </c>
      <c r="M4070" s="4">
        <f>Inventory[[#This Row],[Daily_Demand]]*Inventory[[#This Row],[Lead_Time_Days]]</f>
        <v>392</v>
      </c>
      <c r="N4070" s="4">
        <f>MAX(0, Inventory[[#This Row],[Demand_Duration_Lead_time]]+Inventory[[#This Row],[Safety_Stock]]-Inventory[[#This Row],[Current_Inventory]])</f>
        <v>0</v>
      </c>
      <c r="O40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70" s="8">
        <f>Inventory[[#This Row],[Current_Inventory]]*Inventory[[#This Row],[Unit_Cost]]</f>
        <v>438812.63999999996</v>
      </c>
      <c r="Q4070" t="str">
        <f>IF(Inventory[[#This Row],[Stockout_Risk_Score]] &gt;= 0.8, "Critical",
   IF(Inventory[[#This Row],[Stockout_Risk_Score]] &gt;= 0.6, "High",
      IF(Inventory[[#This Row],[Stockout_Risk_Score]] &gt;= 0.3, "Medium", "Low")
   )
)</f>
        <v>Medium</v>
      </c>
      <c r="R4070">
        <f>Inventory[[#This Row],[Lead_Time_Days]]*0.8</f>
        <v>11.200000000000001</v>
      </c>
      <c r="S4070">
        <f>MAX(0,Inventory[[#This Row],[Daily_Demand]]*Inventory[[#This Row],[Adj_Lead_Time]]+Inventory[[#This Row],[Safety_Stock]]-Inventory[[#This Row],[Current_Inventory]])</f>
        <v>0</v>
      </c>
    </row>
    <row r="4071" spans="1:19" x14ac:dyDescent="0.25">
      <c r="A4071">
        <v>4070</v>
      </c>
      <c r="B4071" t="s">
        <v>4092</v>
      </c>
      <c r="C4071" s="4" t="s">
        <v>41</v>
      </c>
      <c r="D4071" t="s">
        <v>14</v>
      </c>
      <c r="E4071" s="4">
        <v>159</v>
      </c>
      <c r="F4071" s="4">
        <v>10</v>
      </c>
      <c r="G4071" s="4">
        <v>134</v>
      </c>
      <c r="H4071" s="4">
        <v>183</v>
      </c>
      <c r="I4071" s="4">
        <v>203</v>
      </c>
      <c r="J4071" s="6">
        <v>1157.3</v>
      </c>
      <c r="K4071" s="4">
        <v>0.7</v>
      </c>
      <c r="L4071" s="4" t="s">
        <v>27</v>
      </c>
      <c r="M4071" s="4">
        <f>Inventory[[#This Row],[Daily_Demand]]*Inventory[[#This Row],[Lead_Time_Days]]</f>
        <v>1590</v>
      </c>
      <c r="N4071" s="4">
        <f>MAX(0, Inventory[[#This Row],[Demand_Duration_Lead_time]]+Inventory[[#This Row],[Safety_Stock]]-Inventory[[#This Row],[Current_Inventory]])</f>
        <v>1639</v>
      </c>
      <c r="O40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71" s="8">
        <f>Inventory[[#This Row],[Current_Inventory]]*Inventory[[#This Row],[Unit_Cost]]</f>
        <v>155078.19999999998</v>
      </c>
      <c r="Q4071" t="str">
        <f>IF(Inventory[[#This Row],[Stockout_Risk_Score]] &gt;= 0.8, "Critical",
   IF(Inventory[[#This Row],[Stockout_Risk_Score]] &gt;= 0.6, "High",
      IF(Inventory[[#This Row],[Stockout_Risk_Score]] &gt;= 0.3, "Medium", "Low")
   )
)</f>
        <v>High</v>
      </c>
      <c r="R4071">
        <f>Inventory[[#This Row],[Lead_Time_Days]]*0.8</f>
        <v>8</v>
      </c>
      <c r="S4071">
        <f>MAX(0,Inventory[[#This Row],[Daily_Demand]]*Inventory[[#This Row],[Adj_Lead_Time]]+Inventory[[#This Row],[Safety_Stock]]-Inventory[[#This Row],[Current_Inventory]])</f>
        <v>1321</v>
      </c>
    </row>
    <row r="4072" spans="1:19" x14ac:dyDescent="0.25">
      <c r="A4072">
        <v>4071</v>
      </c>
      <c r="B4072" t="s">
        <v>4093</v>
      </c>
      <c r="C4072" s="4" t="s">
        <v>21</v>
      </c>
      <c r="D4072" t="s">
        <v>22</v>
      </c>
      <c r="E4072" s="4">
        <v>11</v>
      </c>
      <c r="F4072" s="4">
        <v>10</v>
      </c>
      <c r="G4072" s="4">
        <v>481</v>
      </c>
      <c r="H4072" s="4">
        <v>215</v>
      </c>
      <c r="I4072" s="4">
        <v>231</v>
      </c>
      <c r="J4072" s="6">
        <v>1251.6300000000001</v>
      </c>
      <c r="K4072" s="4">
        <v>0.95699999999999996</v>
      </c>
      <c r="L4072" s="4" t="s">
        <v>15</v>
      </c>
      <c r="M4072" s="4">
        <f>Inventory[[#This Row],[Daily_Demand]]*Inventory[[#This Row],[Lead_Time_Days]]</f>
        <v>110</v>
      </c>
      <c r="N4072" s="4">
        <f>MAX(0, Inventory[[#This Row],[Demand_Duration_Lead_time]]+Inventory[[#This Row],[Safety_Stock]]-Inventory[[#This Row],[Current_Inventory]])</f>
        <v>0</v>
      </c>
      <c r="O40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72" s="8">
        <f>Inventory[[#This Row],[Current_Inventory]]*Inventory[[#This Row],[Unit_Cost]]</f>
        <v>602034.03</v>
      </c>
      <c r="Q4072" t="str">
        <f>IF(Inventory[[#This Row],[Stockout_Risk_Score]] &gt;= 0.8, "Critical",
   IF(Inventory[[#This Row],[Stockout_Risk_Score]] &gt;= 0.6, "High",
      IF(Inventory[[#This Row],[Stockout_Risk_Score]] &gt;= 0.3, "Medium", "Low")
   )
)</f>
        <v>Critical</v>
      </c>
      <c r="R4072">
        <f>Inventory[[#This Row],[Lead_Time_Days]]*0.8</f>
        <v>8</v>
      </c>
      <c r="S4072">
        <f>MAX(0,Inventory[[#This Row],[Daily_Demand]]*Inventory[[#This Row],[Adj_Lead_Time]]+Inventory[[#This Row],[Safety_Stock]]-Inventory[[#This Row],[Current_Inventory]])</f>
        <v>0</v>
      </c>
    </row>
    <row r="4073" spans="1:19" x14ac:dyDescent="0.25">
      <c r="A4073">
        <v>4072</v>
      </c>
      <c r="B4073" t="s">
        <v>4094</v>
      </c>
      <c r="C4073" s="4" t="s">
        <v>17</v>
      </c>
      <c r="D4073" t="s">
        <v>22</v>
      </c>
      <c r="E4073" s="4">
        <v>77</v>
      </c>
      <c r="F4073" s="4">
        <v>8</v>
      </c>
      <c r="G4073" s="4">
        <v>645</v>
      </c>
      <c r="H4073" s="4">
        <v>234</v>
      </c>
      <c r="I4073" s="4">
        <v>62</v>
      </c>
      <c r="J4073" s="6">
        <v>863.87</v>
      </c>
      <c r="K4073" s="4">
        <v>0.16400000000000001</v>
      </c>
      <c r="L4073" s="4" t="s">
        <v>19</v>
      </c>
      <c r="M4073" s="4">
        <f>Inventory[[#This Row],[Daily_Demand]]*Inventory[[#This Row],[Lead_Time_Days]]</f>
        <v>616</v>
      </c>
      <c r="N4073" s="4">
        <f>MAX(0, Inventory[[#This Row],[Demand_Duration_Lead_time]]+Inventory[[#This Row],[Safety_Stock]]-Inventory[[#This Row],[Current_Inventory]])</f>
        <v>205</v>
      </c>
      <c r="O40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73" s="8">
        <f>Inventory[[#This Row],[Current_Inventory]]*Inventory[[#This Row],[Unit_Cost]]</f>
        <v>557196.15</v>
      </c>
      <c r="Q4073" t="str">
        <f>IF(Inventory[[#This Row],[Stockout_Risk_Score]] &gt;= 0.8, "Critical",
   IF(Inventory[[#This Row],[Stockout_Risk_Score]] &gt;= 0.6, "High",
      IF(Inventory[[#This Row],[Stockout_Risk_Score]] &gt;= 0.3, "Medium", "Low")
   )
)</f>
        <v>Low</v>
      </c>
      <c r="R4073">
        <f>Inventory[[#This Row],[Lead_Time_Days]]*0.8</f>
        <v>6.4</v>
      </c>
      <c r="S4073">
        <f>MAX(0,Inventory[[#This Row],[Daily_Demand]]*Inventory[[#This Row],[Adj_Lead_Time]]+Inventory[[#This Row],[Safety_Stock]]-Inventory[[#This Row],[Current_Inventory]])</f>
        <v>81.799999999999955</v>
      </c>
    </row>
    <row r="4074" spans="1:19" x14ac:dyDescent="0.25">
      <c r="A4074">
        <v>4073</v>
      </c>
      <c r="B4074" t="s">
        <v>4095</v>
      </c>
      <c r="C4074" s="4" t="s">
        <v>21</v>
      </c>
      <c r="D4074" t="s">
        <v>14</v>
      </c>
      <c r="E4074" s="4">
        <v>111</v>
      </c>
      <c r="F4074" s="4">
        <v>6</v>
      </c>
      <c r="G4074" s="4">
        <v>145</v>
      </c>
      <c r="H4074" s="4">
        <v>73</v>
      </c>
      <c r="I4074" s="4">
        <v>238</v>
      </c>
      <c r="J4074" s="6">
        <v>1951.18</v>
      </c>
      <c r="K4074" s="4">
        <v>0.128</v>
      </c>
      <c r="L4074" s="4" t="s">
        <v>19</v>
      </c>
      <c r="M4074" s="4">
        <f>Inventory[[#This Row],[Daily_Demand]]*Inventory[[#This Row],[Lead_Time_Days]]</f>
        <v>666</v>
      </c>
      <c r="N4074" s="4">
        <f>MAX(0, Inventory[[#This Row],[Demand_Duration_Lead_time]]+Inventory[[#This Row],[Safety_Stock]]-Inventory[[#This Row],[Current_Inventory]])</f>
        <v>594</v>
      </c>
      <c r="O40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74" s="8">
        <f>Inventory[[#This Row],[Current_Inventory]]*Inventory[[#This Row],[Unit_Cost]]</f>
        <v>282921.10000000003</v>
      </c>
      <c r="Q4074" t="str">
        <f>IF(Inventory[[#This Row],[Stockout_Risk_Score]] &gt;= 0.8, "Critical",
   IF(Inventory[[#This Row],[Stockout_Risk_Score]] &gt;= 0.6, "High",
      IF(Inventory[[#This Row],[Stockout_Risk_Score]] &gt;= 0.3, "Medium", "Low")
   )
)</f>
        <v>Low</v>
      </c>
      <c r="R4074">
        <f>Inventory[[#This Row],[Lead_Time_Days]]*0.8</f>
        <v>4.8000000000000007</v>
      </c>
      <c r="S4074">
        <f>MAX(0,Inventory[[#This Row],[Daily_Demand]]*Inventory[[#This Row],[Adj_Lead_Time]]+Inventory[[#This Row],[Safety_Stock]]-Inventory[[#This Row],[Current_Inventory]])</f>
        <v>460.80000000000007</v>
      </c>
    </row>
    <row r="4075" spans="1:19" x14ac:dyDescent="0.25">
      <c r="A4075">
        <v>4074</v>
      </c>
      <c r="B4075" t="s">
        <v>4096</v>
      </c>
      <c r="C4075" s="4" t="s">
        <v>41</v>
      </c>
      <c r="D4075" t="s">
        <v>14</v>
      </c>
      <c r="E4075" s="4">
        <v>103</v>
      </c>
      <c r="F4075" s="4">
        <v>4</v>
      </c>
      <c r="G4075" s="4">
        <v>621</v>
      </c>
      <c r="H4075" s="4">
        <v>261</v>
      </c>
      <c r="I4075" s="4">
        <v>69</v>
      </c>
      <c r="J4075" s="6">
        <v>307.07</v>
      </c>
      <c r="K4075" s="4">
        <v>0.47199999999999998</v>
      </c>
      <c r="L4075" s="4" t="s">
        <v>27</v>
      </c>
      <c r="M4075" s="4">
        <f>Inventory[[#This Row],[Daily_Demand]]*Inventory[[#This Row],[Lead_Time_Days]]</f>
        <v>412</v>
      </c>
      <c r="N4075" s="4">
        <f>MAX(0, Inventory[[#This Row],[Demand_Duration_Lead_time]]+Inventory[[#This Row],[Safety_Stock]]-Inventory[[#This Row],[Current_Inventory]])</f>
        <v>52</v>
      </c>
      <c r="O40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75" s="8">
        <f>Inventory[[#This Row],[Current_Inventory]]*Inventory[[#This Row],[Unit_Cost]]</f>
        <v>190690.47</v>
      </c>
      <c r="Q4075" t="str">
        <f>IF(Inventory[[#This Row],[Stockout_Risk_Score]] &gt;= 0.8, "Critical",
   IF(Inventory[[#This Row],[Stockout_Risk_Score]] &gt;= 0.6, "High",
      IF(Inventory[[#This Row],[Stockout_Risk_Score]] &gt;= 0.3, "Medium", "Low")
   )
)</f>
        <v>Medium</v>
      </c>
      <c r="R4075">
        <f>Inventory[[#This Row],[Lead_Time_Days]]*0.8</f>
        <v>3.2</v>
      </c>
      <c r="S4075">
        <f>MAX(0,Inventory[[#This Row],[Daily_Demand]]*Inventory[[#This Row],[Adj_Lead_Time]]+Inventory[[#This Row],[Safety_Stock]]-Inventory[[#This Row],[Current_Inventory]])</f>
        <v>0</v>
      </c>
    </row>
    <row r="4076" spans="1:19" x14ac:dyDescent="0.25">
      <c r="A4076">
        <v>4075</v>
      </c>
      <c r="B4076" t="s">
        <v>4097</v>
      </c>
      <c r="C4076" s="4" t="s">
        <v>17</v>
      </c>
      <c r="D4076" t="s">
        <v>14</v>
      </c>
      <c r="E4076" s="4">
        <v>126</v>
      </c>
      <c r="F4076" s="4">
        <v>4</v>
      </c>
      <c r="G4076" s="4">
        <v>592</v>
      </c>
      <c r="H4076" s="4">
        <v>276</v>
      </c>
      <c r="I4076" s="4">
        <v>388</v>
      </c>
      <c r="J4076" s="6">
        <v>813.23</v>
      </c>
      <c r="K4076" s="4">
        <v>0.96799999999999997</v>
      </c>
      <c r="L4076" s="4" t="s">
        <v>19</v>
      </c>
      <c r="M4076" s="4">
        <f>Inventory[[#This Row],[Daily_Demand]]*Inventory[[#This Row],[Lead_Time_Days]]</f>
        <v>504</v>
      </c>
      <c r="N4076" s="4">
        <f>MAX(0, Inventory[[#This Row],[Demand_Duration_Lead_time]]+Inventory[[#This Row],[Safety_Stock]]-Inventory[[#This Row],[Current_Inventory]])</f>
        <v>188</v>
      </c>
      <c r="O40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76" s="8">
        <f>Inventory[[#This Row],[Current_Inventory]]*Inventory[[#This Row],[Unit_Cost]]</f>
        <v>481432.16000000003</v>
      </c>
      <c r="Q4076" t="str">
        <f>IF(Inventory[[#This Row],[Stockout_Risk_Score]] &gt;= 0.8, "Critical",
   IF(Inventory[[#This Row],[Stockout_Risk_Score]] &gt;= 0.6, "High",
      IF(Inventory[[#This Row],[Stockout_Risk_Score]] &gt;= 0.3, "Medium", "Low")
   )
)</f>
        <v>Critical</v>
      </c>
      <c r="R4076">
        <f>Inventory[[#This Row],[Lead_Time_Days]]*0.8</f>
        <v>3.2</v>
      </c>
      <c r="S4076">
        <f>MAX(0,Inventory[[#This Row],[Daily_Demand]]*Inventory[[#This Row],[Adj_Lead_Time]]+Inventory[[#This Row],[Safety_Stock]]-Inventory[[#This Row],[Current_Inventory]])</f>
        <v>87.200000000000045</v>
      </c>
    </row>
    <row r="4077" spans="1:19" x14ac:dyDescent="0.25">
      <c r="A4077">
        <v>4076</v>
      </c>
      <c r="B4077" t="s">
        <v>4098</v>
      </c>
      <c r="C4077" s="4" t="s">
        <v>26</v>
      </c>
      <c r="D4077" t="s">
        <v>18</v>
      </c>
      <c r="E4077" s="4">
        <v>16</v>
      </c>
      <c r="F4077" s="4">
        <v>10</v>
      </c>
      <c r="G4077" s="4">
        <v>519</v>
      </c>
      <c r="H4077" s="4">
        <v>102</v>
      </c>
      <c r="I4077" s="4">
        <v>332</v>
      </c>
      <c r="J4077" s="6">
        <v>889.27</v>
      </c>
      <c r="K4077" s="4">
        <v>0.97099999999999997</v>
      </c>
      <c r="L4077" s="4" t="s">
        <v>27</v>
      </c>
      <c r="M4077" s="4">
        <f>Inventory[[#This Row],[Daily_Demand]]*Inventory[[#This Row],[Lead_Time_Days]]</f>
        <v>160</v>
      </c>
      <c r="N4077" s="4">
        <f>MAX(0, Inventory[[#This Row],[Demand_Duration_Lead_time]]+Inventory[[#This Row],[Safety_Stock]]-Inventory[[#This Row],[Current_Inventory]])</f>
        <v>0</v>
      </c>
      <c r="O40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77" s="8">
        <f>Inventory[[#This Row],[Current_Inventory]]*Inventory[[#This Row],[Unit_Cost]]</f>
        <v>461531.13</v>
      </c>
      <c r="Q4077" t="str">
        <f>IF(Inventory[[#This Row],[Stockout_Risk_Score]] &gt;= 0.8, "Critical",
   IF(Inventory[[#This Row],[Stockout_Risk_Score]] &gt;= 0.6, "High",
      IF(Inventory[[#This Row],[Stockout_Risk_Score]] &gt;= 0.3, "Medium", "Low")
   )
)</f>
        <v>Critical</v>
      </c>
      <c r="R4077">
        <f>Inventory[[#This Row],[Lead_Time_Days]]*0.8</f>
        <v>8</v>
      </c>
      <c r="S4077">
        <f>MAX(0,Inventory[[#This Row],[Daily_Demand]]*Inventory[[#This Row],[Adj_Lead_Time]]+Inventory[[#This Row],[Safety_Stock]]-Inventory[[#This Row],[Current_Inventory]])</f>
        <v>0</v>
      </c>
    </row>
    <row r="4078" spans="1:19" x14ac:dyDescent="0.25">
      <c r="A4078">
        <v>4077</v>
      </c>
      <c r="B4078" t="s">
        <v>4099</v>
      </c>
      <c r="C4078" s="4" t="s">
        <v>41</v>
      </c>
      <c r="D4078" t="s">
        <v>14</v>
      </c>
      <c r="E4078" s="4">
        <v>89</v>
      </c>
      <c r="F4078" s="4">
        <v>10</v>
      </c>
      <c r="G4078" s="4">
        <v>121</v>
      </c>
      <c r="H4078" s="4">
        <v>192</v>
      </c>
      <c r="I4078" s="4">
        <v>59</v>
      </c>
      <c r="J4078" s="6">
        <v>1280.54</v>
      </c>
      <c r="K4078" s="4">
        <v>0.22800000000000001</v>
      </c>
      <c r="L4078" s="4" t="s">
        <v>15</v>
      </c>
      <c r="M4078" s="4">
        <f>Inventory[[#This Row],[Daily_Demand]]*Inventory[[#This Row],[Lead_Time_Days]]</f>
        <v>890</v>
      </c>
      <c r="N4078" s="4">
        <f>MAX(0, Inventory[[#This Row],[Demand_Duration_Lead_time]]+Inventory[[#This Row],[Safety_Stock]]-Inventory[[#This Row],[Current_Inventory]])</f>
        <v>961</v>
      </c>
      <c r="O40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78" s="8">
        <f>Inventory[[#This Row],[Current_Inventory]]*Inventory[[#This Row],[Unit_Cost]]</f>
        <v>154945.34</v>
      </c>
      <c r="Q4078" t="str">
        <f>IF(Inventory[[#This Row],[Stockout_Risk_Score]] &gt;= 0.8, "Critical",
   IF(Inventory[[#This Row],[Stockout_Risk_Score]] &gt;= 0.6, "High",
      IF(Inventory[[#This Row],[Stockout_Risk_Score]] &gt;= 0.3, "Medium", "Low")
   )
)</f>
        <v>Low</v>
      </c>
      <c r="R4078">
        <f>Inventory[[#This Row],[Lead_Time_Days]]*0.8</f>
        <v>8</v>
      </c>
      <c r="S4078">
        <f>MAX(0,Inventory[[#This Row],[Daily_Demand]]*Inventory[[#This Row],[Adj_Lead_Time]]+Inventory[[#This Row],[Safety_Stock]]-Inventory[[#This Row],[Current_Inventory]])</f>
        <v>783</v>
      </c>
    </row>
    <row r="4079" spans="1:19" x14ac:dyDescent="0.25">
      <c r="A4079">
        <v>4078</v>
      </c>
      <c r="B4079" t="s">
        <v>4100</v>
      </c>
      <c r="C4079" s="4" t="s">
        <v>13</v>
      </c>
      <c r="D4079" t="s">
        <v>14</v>
      </c>
      <c r="E4079" s="4">
        <v>7</v>
      </c>
      <c r="F4079" s="4">
        <v>13</v>
      </c>
      <c r="G4079" s="4">
        <v>645</v>
      </c>
      <c r="H4079" s="4">
        <v>223</v>
      </c>
      <c r="I4079" s="4">
        <v>237</v>
      </c>
      <c r="J4079" s="6">
        <v>844.16</v>
      </c>
      <c r="K4079" s="4">
        <v>0.31900000000000001</v>
      </c>
      <c r="L4079" s="4" t="s">
        <v>27</v>
      </c>
      <c r="M4079" s="4">
        <f>Inventory[[#This Row],[Daily_Demand]]*Inventory[[#This Row],[Lead_Time_Days]]</f>
        <v>91</v>
      </c>
      <c r="N4079" s="4">
        <f>MAX(0, Inventory[[#This Row],[Demand_Duration_Lead_time]]+Inventory[[#This Row],[Safety_Stock]]-Inventory[[#This Row],[Current_Inventory]])</f>
        <v>0</v>
      </c>
      <c r="O40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079" s="8">
        <f>Inventory[[#This Row],[Current_Inventory]]*Inventory[[#This Row],[Unit_Cost]]</f>
        <v>544483.19999999995</v>
      </c>
      <c r="Q4079" t="str">
        <f>IF(Inventory[[#This Row],[Stockout_Risk_Score]] &gt;= 0.8, "Critical",
   IF(Inventory[[#This Row],[Stockout_Risk_Score]] &gt;= 0.6, "High",
      IF(Inventory[[#This Row],[Stockout_Risk_Score]] &gt;= 0.3, "Medium", "Low")
   )
)</f>
        <v>Medium</v>
      </c>
      <c r="R4079">
        <f>Inventory[[#This Row],[Lead_Time_Days]]*0.8</f>
        <v>10.4</v>
      </c>
      <c r="S4079">
        <f>MAX(0,Inventory[[#This Row],[Daily_Demand]]*Inventory[[#This Row],[Adj_Lead_Time]]+Inventory[[#This Row],[Safety_Stock]]-Inventory[[#This Row],[Current_Inventory]])</f>
        <v>0</v>
      </c>
    </row>
    <row r="4080" spans="1:19" x14ac:dyDescent="0.25">
      <c r="A4080">
        <v>4079</v>
      </c>
      <c r="B4080" t="s">
        <v>4101</v>
      </c>
      <c r="C4080" s="4" t="s">
        <v>21</v>
      </c>
      <c r="D4080" t="s">
        <v>22</v>
      </c>
      <c r="E4080" s="4">
        <v>83</v>
      </c>
      <c r="F4080" s="4">
        <v>14</v>
      </c>
      <c r="G4080" s="4">
        <v>193</v>
      </c>
      <c r="H4080" s="4">
        <v>151</v>
      </c>
      <c r="I4080" s="4">
        <v>394</v>
      </c>
      <c r="J4080" s="6">
        <v>239.22</v>
      </c>
      <c r="K4080" s="4">
        <v>0.90800000000000003</v>
      </c>
      <c r="L4080" s="4" t="s">
        <v>15</v>
      </c>
      <c r="M4080" s="4">
        <f>Inventory[[#This Row],[Daily_Demand]]*Inventory[[#This Row],[Lead_Time_Days]]</f>
        <v>1162</v>
      </c>
      <c r="N4080" s="4">
        <f>MAX(0, Inventory[[#This Row],[Demand_Duration_Lead_time]]+Inventory[[#This Row],[Safety_Stock]]-Inventory[[#This Row],[Current_Inventory]])</f>
        <v>1120</v>
      </c>
      <c r="O40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80" s="8">
        <f>Inventory[[#This Row],[Current_Inventory]]*Inventory[[#This Row],[Unit_Cost]]</f>
        <v>46169.46</v>
      </c>
      <c r="Q4080" t="str">
        <f>IF(Inventory[[#This Row],[Stockout_Risk_Score]] &gt;= 0.8, "Critical",
   IF(Inventory[[#This Row],[Stockout_Risk_Score]] &gt;= 0.6, "High",
      IF(Inventory[[#This Row],[Stockout_Risk_Score]] &gt;= 0.3, "Medium", "Low")
   )
)</f>
        <v>Critical</v>
      </c>
      <c r="R4080">
        <f>Inventory[[#This Row],[Lead_Time_Days]]*0.8</f>
        <v>11.200000000000001</v>
      </c>
      <c r="S4080">
        <f>MAX(0,Inventory[[#This Row],[Daily_Demand]]*Inventory[[#This Row],[Adj_Lead_Time]]+Inventory[[#This Row],[Safety_Stock]]-Inventory[[#This Row],[Current_Inventory]])</f>
        <v>887.60000000000014</v>
      </c>
    </row>
    <row r="4081" spans="1:19" x14ac:dyDescent="0.25">
      <c r="A4081">
        <v>4080</v>
      </c>
      <c r="B4081" t="s">
        <v>4102</v>
      </c>
      <c r="C4081" s="4" t="s">
        <v>41</v>
      </c>
      <c r="D4081" t="s">
        <v>14</v>
      </c>
      <c r="E4081" s="4">
        <v>89</v>
      </c>
      <c r="F4081" s="4">
        <v>12</v>
      </c>
      <c r="G4081" s="4">
        <v>471</v>
      </c>
      <c r="H4081" s="4">
        <v>92</v>
      </c>
      <c r="I4081" s="4">
        <v>68</v>
      </c>
      <c r="J4081" s="6">
        <v>1897.49</v>
      </c>
      <c r="K4081" s="4">
        <v>0.73499999999999999</v>
      </c>
      <c r="L4081" s="4" t="s">
        <v>19</v>
      </c>
      <c r="M4081" s="4">
        <f>Inventory[[#This Row],[Daily_Demand]]*Inventory[[#This Row],[Lead_Time_Days]]</f>
        <v>1068</v>
      </c>
      <c r="N4081" s="4">
        <f>MAX(0, Inventory[[#This Row],[Demand_Duration_Lead_time]]+Inventory[[#This Row],[Safety_Stock]]-Inventory[[#This Row],[Current_Inventory]])</f>
        <v>689</v>
      </c>
      <c r="O40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81" s="8">
        <f>Inventory[[#This Row],[Current_Inventory]]*Inventory[[#This Row],[Unit_Cost]]</f>
        <v>893717.79</v>
      </c>
      <c r="Q4081" t="str">
        <f>IF(Inventory[[#This Row],[Stockout_Risk_Score]] &gt;= 0.8, "Critical",
   IF(Inventory[[#This Row],[Stockout_Risk_Score]] &gt;= 0.6, "High",
      IF(Inventory[[#This Row],[Stockout_Risk_Score]] &gt;= 0.3, "Medium", "Low")
   )
)</f>
        <v>High</v>
      </c>
      <c r="R4081">
        <f>Inventory[[#This Row],[Lead_Time_Days]]*0.8</f>
        <v>9.6000000000000014</v>
      </c>
      <c r="S4081">
        <f>MAX(0,Inventory[[#This Row],[Daily_Demand]]*Inventory[[#This Row],[Adj_Lead_Time]]+Inventory[[#This Row],[Safety_Stock]]-Inventory[[#This Row],[Current_Inventory]])</f>
        <v>475.40000000000009</v>
      </c>
    </row>
    <row r="4082" spans="1:19" x14ac:dyDescent="0.25">
      <c r="A4082">
        <v>4081</v>
      </c>
      <c r="B4082" t="s">
        <v>4103</v>
      </c>
      <c r="C4082" s="4" t="s">
        <v>41</v>
      </c>
      <c r="D4082" t="s">
        <v>22</v>
      </c>
      <c r="E4082" s="4">
        <v>14</v>
      </c>
      <c r="F4082" s="4">
        <v>5</v>
      </c>
      <c r="G4082" s="4">
        <v>111</v>
      </c>
      <c r="H4082" s="4">
        <v>108</v>
      </c>
      <c r="I4082" s="4">
        <v>192</v>
      </c>
      <c r="J4082" s="6">
        <v>861.35</v>
      </c>
      <c r="K4082" s="4">
        <v>0.97199999999999998</v>
      </c>
      <c r="L4082" s="4" t="s">
        <v>27</v>
      </c>
      <c r="M4082" s="4">
        <f>Inventory[[#This Row],[Daily_Demand]]*Inventory[[#This Row],[Lead_Time_Days]]</f>
        <v>70</v>
      </c>
      <c r="N4082" s="4">
        <f>MAX(0, Inventory[[#This Row],[Demand_Duration_Lead_time]]+Inventory[[#This Row],[Safety_Stock]]-Inventory[[#This Row],[Current_Inventory]])</f>
        <v>67</v>
      </c>
      <c r="O40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82" s="8">
        <f>Inventory[[#This Row],[Current_Inventory]]*Inventory[[#This Row],[Unit_Cost]]</f>
        <v>95609.85</v>
      </c>
      <c r="Q4082" t="str">
        <f>IF(Inventory[[#This Row],[Stockout_Risk_Score]] &gt;= 0.8, "Critical",
   IF(Inventory[[#This Row],[Stockout_Risk_Score]] &gt;= 0.6, "High",
      IF(Inventory[[#This Row],[Stockout_Risk_Score]] &gt;= 0.3, "Medium", "Low")
   )
)</f>
        <v>Critical</v>
      </c>
      <c r="R4082">
        <f>Inventory[[#This Row],[Lead_Time_Days]]*0.8</f>
        <v>4</v>
      </c>
      <c r="S4082">
        <f>MAX(0,Inventory[[#This Row],[Daily_Demand]]*Inventory[[#This Row],[Adj_Lead_Time]]+Inventory[[#This Row],[Safety_Stock]]-Inventory[[#This Row],[Current_Inventory]])</f>
        <v>53</v>
      </c>
    </row>
    <row r="4083" spans="1:19" x14ac:dyDescent="0.25">
      <c r="A4083">
        <v>4082</v>
      </c>
      <c r="B4083" t="s">
        <v>4104</v>
      </c>
      <c r="C4083" s="4" t="s">
        <v>17</v>
      </c>
      <c r="D4083" t="s">
        <v>22</v>
      </c>
      <c r="E4083" s="4">
        <v>37</v>
      </c>
      <c r="F4083" s="4">
        <v>12</v>
      </c>
      <c r="G4083" s="4">
        <v>714</v>
      </c>
      <c r="H4083" s="4">
        <v>290</v>
      </c>
      <c r="I4083" s="4">
        <v>152</v>
      </c>
      <c r="J4083" s="6">
        <v>718.21</v>
      </c>
      <c r="K4083" s="4">
        <v>0.89300000000000002</v>
      </c>
      <c r="L4083" s="4" t="s">
        <v>19</v>
      </c>
      <c r="M4083" s="4">
        <f>Inventory[[#This Row],[Daily_Demand]]*Inventory[[#This Row],[Lead_Time_Days]]</f>
        <v>444</v>
      </c>
      <c r="N4083" s="4">
        <f>MAX(0, Inventory[[#This Row],[Demand_Duration_Lead_time]]+Inventory[[#This Row],[Safety_Stock]]-Inventory[[#This Row],[Current_Inventory]])</f>
        <v>20</v>
      </c>
      <c r="O40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83" s="8">
        <f>Inventory[[#This Row],[Current_Inventory]]*Inventory[[#This Row],[Unit_Cost]]</f>
        <v>512801.94</v>
      </c>
      <c r="Q4083" t="str">
        <f>IF(Inventory[[#This Row],[Stockout_Risk_Score]] &gt;= 0.8, "Critical",
   IF(Inventory[[#This Row],[Stockout_Risk_Score]] &gt;= 0.6, "High",
      IF(Inventory[[#This Row],[Stockout_Risk_Score]] &gt;= 0.3, "Medium", "Low")
   )
)</f>
        <v>Critical</v>
      </c>
      <c r="R4083">
        <f>Inventory[[#This Row],[Lead_Time_Days]]*0.8</f>
        <v>9.6000000000000014</v>
      </c>
      <c r="S4083">
        <f>MAX(0,Inventory[[#This Row],[Daily_Demand]]*Inventory[[#This Row],[Adj_Lead_Time]]+Inventory[[#This Row],[Safety_Stock]]-Inventory[[#This Row],[Current_Inventory]])</f>
        <v>0</v>
      </c>
    </row>
    <row r="4084" spans="1:19" x14ac:dyDescent="0.25">
      <c r="A4084">
        <v>4083</v>
      </c>
      <c r="B4084" t="s">
        <v>4105</v>
      </c>
      <c r="C4084" s="4" t="s">
        <v>17</v>
      </c>
      <c r="D4084" t="s">
        <v>18</v>
      </c>
      <c r="E4084" s="4">
        <v>50</v>
      </c>
      <c r="F4084" s="4">
        <v>2</v>
      </c>
      <c r="G4084" s="4">
        <v>404</v>
      </c>
      <c r="H4084" s="4">
        <v>111</v>
      </c>
      <c r="I4084" s="4">
        <v>352</v>
      </c>
      <c r="J4084" s="6">
        <v>921.11</v>
      </c>
      <c r="K4084" s="4">
        <v>0.215</v>
      </c>
      <c r="L4084" s="4" t="s">
        <v>19</v>
      </c>
      <c r="M4084" s="4">
        <f>Inventory[[#This Row],[Daily_Demand]]*Inventory[[#This Row],[Lead_Time_Days]]</f>
        <v>100</v>
      </c>
      <c r="N4084" s="4">
        <f>MAX(0, Inventory[[#This Row],[Demand_Duration_Lead_time]]+Inventory[[#This Row],[Safety_Stock]]-Inventory[[#This Row],[Current_Inventory]])</f>
        <v>0</v>
      </c>
      <c r="O40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84" s="8">
        <f>Inventory[[#This Row],[Current_Inventory]]*Inventory[[#This Row],[Unit_Cost]]</f>
        <v>372128.44</v>
      </c>
      <c r="Q4084" t="str">
        <f>IF(Inventory[[#This Row],[Stockout_Risk_Score]] &gt;= 0.8, "Critical",
   IF(Inventory[[#This Row],[Stockout_Risk_Score]] &gt;= 0.6, "High",
      IF(Inventory[[#This Row],[Stockout_Risk_Score]] &gt;= 0.3, "Medium", "Low")
   )
)</f>
        <v>Low</v>
      </c>
      <c r="R4084">
        <f>Inventory[[#This Row],[Lead_Time_Days]]*0.8</f>
        <v>1.6</v>
      </c>
      <c r="S4084">
        <f>MAX(0,Inventory[[#This Row],[Daily_Demand]]*Inventory[[#This Row],[Adj_Lead_Time]]+Inventory[[#This Row],[Safety_Stock]]-Inventory[[#This Row],[Current_Inventory]])</f>
        <v>0</v>
      </c>
    </row>
    <row r="4085" spans="1:19" x14ac:dyDescent="0.25">
      <c r="A4085">
        <v>4084</v>
      </c>
      <c r="B4085" t="s">
        <v>4106</v>
      </c>
      <c r="C4085" s="4" t="s">
        <v>17</v>
      </c>
      <c r="D4085" t="s">
        <v>14</v>
      </c>
      <c r="E4085" s="4">
        <v>63</v>
      </c>
      <c r="F4085" s="4">
        <v>14</v>
      </c>
      <c r="G4085" s="4">
        <v>224</v>
      </c>
      <c r="H4085" s="4">
        <v>80</v>
      </c>
      <c r="I4085" s="4">
        <v>290</v>
      </c>
      <c r="J4085" s="6">
        <v>472.36</v>
      </c>
      <c r="K4085" s="4">
        <v>0.76</v>
      </c>
      <c r="L4085" s="4" t="s">
        <v>19</v>
      </c>
      <c r="M4085" s="4">
        <f>Inventory[[#This Row],[Daily_Demand]]*Inventory[[#This Row],[Lead_Time_Days]]</f>
        <v>882</v>
      </c>
      <c r="N4085" s="4">
        <f>MAX(0, Inventory[[#This Row],[Demand_Duration_Lead_time]]+Inventory[[#This Row],[Safety_Stock]]-Inventory[[#This Row],[Current_Inventory]])</f>
        <v>738</v>
      </c>
      <c r="O40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85" s="8">
        <f>Inventory[[#This Row],[Current_Inventory]]*Inventory[[#This Row],[Unit_Cost]]</f>
        <v>105808.64</v>
      </c>
      <c r="Q4085" t="str">
        <f>IF(Inventory[[#This Row],[Stockout_Risk_Score]] &gt;= 0.8, "Critical",
   IF(Inventory[[#This Row],[Stockout_Risk_Score]] &gt;= 0.6, "High",
      IF(Inventory[[#This Row],[Stockout_Risk_Score]] &gt;= 0.3, "Medium", "Low")
   )
)</f>
        <v>High</v>
      </c>
      <c r="R4085">
        <f>Inventory[[#This Row],[Lead_Time_Days]]*0.8</f>
        <v>11.200000000000001</v>
      </c>
      <c r="S4085">
        <f>MAX(0,Inventory[[#This Row],[Daily_Demand]]*Inventory[[#This Row],[Adj_Lead_Time]]+Inventory[[#This Row],[Safety_Stock]]-Inventory[[#This Row],[Current_Inventory]])</f>
        <v>561.6</v>
      </c>
    </row>
    <row r="4086" spans="1:19" x14ac:dyDescent="0.25">
      <c r="A4086">
        <v>4085</v>
      </c>
      <c r="B4086" t="s">
        <v>4107</v>
      </c>
      <c r="C4086" s="4" t="s">
        <v>13</v>
      </c>
      <c r="D4086" t="s">
        <v>14</v>
      </c>
      <c r="E4086" s="4">
        <v>56</v>
      </c>
      <c r="F4086" s="4">
        <v>11</v>
      </c>
      <c r="G4086" s="4">
        <v>382</v>
      </c>
      <c r="H4086" s="4">
        <v>275</v>
      </c>
      <c r="I4086" s="4">
        <v>201</v>
      </c>
      <c r="J4086" s="6">
        <v>245.43</v>
      </c>
      <c r="K4086" s="4">
        <v>4.9000000000000002E-2</v>
      </c>
      <c r="L4086" s="4" t="s">
        <v>19</v>
      </c>
      <c r="M4086" s="4">
        <f>Inventory[[#This Row],[Daily_Demand]]*Inventory[[#This Row],[Lead_Time_Days]]</f>
        <v>616</v>
      </c>
      <c r="N4086" s="4">
        <f>MAX(0, Inventory[[#This Row],[Demand_Duration_Lead_time]]+Inventory[[#This Row],[Safety_Stock]]-Inventory[[#This Row],[Current_Inventory]])</f>
        <v>509</v>
      </c>
      <c r="O40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86" s="8">
        <f>Inventory[[#This Row],[Current_Inventory]]*Inventory[[#This Row],[Unit_Cost]]</f>
        <v>93754.260000000009</v>
      </c>
      <c r="Q4086" t="str">
        <f>IF(Inventory[[#This Row],[Stockout_Risk_Score]] &gt;= 0.8, "Critical",
   IF(Inventory[[#This Row],[Stockout_Risk_Score]] &gt;= 0.6, "High",
      IF(Inventory[[#This Row],[Stockout_Risk_Score]] &gt;= 0.3, "Medium", "Low")
   )
)</f>
        <v>Low</v>
      </c>
      <c r="R4086">
        <f>Inventory[[#This Row],[Lead_Time_Days]]*0.8</f>
        <v>8.8000000000000007</v>
      </c>
      <c r="S4086">
        <f>MAX(0,Inventory[[#This Row],[Daily_Demand]]*Inventory[[#This Row],[Adj_Lead_Time]]+Inventory[[#This Row],[Safety_Stock]]-Inventory[[#This Row],[Current_Inventory]])</f>
        <v>385.80000000000007</v>
      </c>
    </row>
    <row r="4087" spans="1:19" x14ac:dyDescent="0.25">
      <c r="A4087">
        <v>4086</v>
      </c>
      <c r="B4087" t="s">
        <v>4108</v>
      </c>
      <c r="C4087" s="4" t="s">
        <v>17</v>
      </c>
      <c r="D4087" t="s">
        <v>22</v>
      </c>
      <c r="E4087" s="4">
        <v>10</v>
      </c>
      <c r="F4087" s="4">
        <v>6</v>
      </c>
      <c r="G4087" s="4">
        <v>726</v>
      </c>
      <c r="H4087" s="4">
        <v>139</v>
      </c>
      <c r="I4087" s="4">
        <v>321</v>
      </c>
      <c r="J4087" s="6">
        <v>339.73</v>
      </c>
      <c r="K4087" s="4">
        <v>0.81799999999999995</v>
      </c>
      <c r="L4087" s="4" t="s">
        <v>19</v>
      </c>
      <c r="M4087" s="4">
        <f>Inventory[[#This Row],[Daily_Demand]]*Inventory[[#This Row],[Lead_Time_Days]]</f>
        <v>60</v>
      </c>
      <c r="N4087" s="4">
        <f>MAX(0, Inventory[[#This Row],[Demand_Duration_Lead_time]]+Inventory[[#This Row],[Safety_Stock]]-Inventory[[#This Row],[Current_Inventory]])</f>
        <v>0</v>
      </c>
      <c r="O40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087" s="8">
        <f>Inventory[[#This Row],[Current_Inventory]]*Inventory[[#This Row],[Unit_Cost]]</f>
        <v>246643.98</v>
      </c>
      <c r="Q4087" t="str">
        <f>IF(Inventory[[#This Row],[Stockout_Risk_Score]] &gt;= 0.8, "Critical",
   IF(Inventory[[#This Row],[Stockout_Risk_Score]] &gt;= 0.6, "High",
      IF(Inventory[[#This Row],[Stockout_Risk_Score]] &gt;= 0.3, "Medium", "Low")
   )
)</f>
        <v>Critical</v>
      </c>
      <c r="R4087">
        <f>Inventory[[#This Row],[Lead_Time_Days]]*0.8</f>
        <v>4.8000000000000007</v>
      </c>
      <c r="S4087">
        <f>MAX(0,Inventory[[#This Row],[Daily_Demand]]*Inventory[[#This Row],[Adj_Lead_Time]]+Inventory[[#This Row],[Safety_Stock]]-Inventory[[#This Row],[Current_Inventory]])</f>
        <v>0</v>
      </c>
    </row>
    <row r="4088" spans="1:19" x14ac:dyDescent="0.25">
      <c r="A4088">
        <v>4087</v>
      </c>
      <c r="B4088" t="s">
        <v>4109</v>
      </c>
      <c r="C4088" s="4" t="s">
        <v>41</v>
      </c>
      <c r="D4088" t="s">
        <v>18</v>
      </c>
      <c r="E4088" s="4">
        <v>134</v>
      </c>
      <c r="F4088" s="4">
        <v>9</v>
      </c>
      <c r="G4088" s="4">
        <v>517</v>
      </c>
      <c r="H4088" s="4">
        <v>69</v>
      </c>
      <c r="I4088" s="4">
        <v>386</v>
      </c>
      <c r="J4088" s="6">
        <v>374.98</v>
      </c>
      <c r="K4088" s="4">
        <v>0.60199999999999998</v>
      </c>
      <c r="L4088" s="4" t="s">
        <v>27</v>
      </c>
      <c r="M4088" s="4">
        <f>Inventory[[#This Row],[Daily_Demand]]*Inventory[[#This Row],[Lead_Time_Days]]</f>
        <v>1206</v>
      </c>
      <c r="N4088" s="4">
        <f>MAX(0, Inventory[[#This Row],[Demand_Duration_Lead_time]]+Inventory[[#This Row],[Safety_Stock]]-Inventory[[#This Row],[Current_Inventory]])</f>
        <v>758</v>
      </c>
      <c r="O40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88" s="8">
        <f>Inventory[[#This Row],[Current_Inventory]]*Inventory[[#This Row],[Unit_Cost]]</f>
        <v>193864.66</v>
      </c>
      <c r="Q4088" t="str">
        <f>IF(Inventory[[#This Row],[Stockout_Risk_Score]] &gt;= 0.8, "Critical",
   IF(Inventory[[#This Row],[Stockout_Risk_Score]] &gt;= 0.6, "High",
      IF(Inventory[[#This Row],[Stockout_Risk_Score]] &gt;= 0.3, "Medium", "Low")
   )
)</f>
        <v>High</v>
      </c>
      <c r="R4088">
        <f>Inventory[[#This Row],[Lead_Time_Days]]*0.8</f>
        <v>7.2</v>
      </c>
      <c r="S4088">
        <f>MAX(0,Inventory[[#This Row],[Daily_Demand]]*Inventory[[#This Row],[Adj_Lead_Time]]+Inventory[[#This Row],[Safety_Stock]]-Inventory[[#This Row],[Current_Inventory]])</f>
        <v>516.80000000000018</v>
      </c>
    </row>
    <row r="4089" spans="1:19" x14ac:dyDescent="0.25">
      <c r="A4089">
        <v>4088</v>
      </c>
      <c r="B4089" t="s">
        <v>4110</v>
      </c>
      <c r="C4089" s="4" t="s">
        <v>17</v>
      </c>
      <c r="D4089" t="s">
        <v>18</v>
      </c>
      <c r="E4089" s="4">
        <v>33</v>
      </c>
      <c r="F4089" s="4">
        <v>11</v>
      </c>
      <c r="G4089" s="4">
        <v>556</v>
      </c>
      <c r="H4089" s="4">
        <v>128</v>
      </c>
      <c r="I4089" s="4">
        <v>237</v>
      </c>
      <c r="J4089" s="6">
        <v>435.46</v>
      </c>
      <c r="K4089" s="4">
        <v>0.95599999999999996</v>
      </c>
      <c r="L4089" s="4" t="s">
        <v>19</v>
      </c>
      <c r="M4089" s="4">
        <f>Inventory[[#This Row],[Daily_Demand]]*Inventory[[#This Row],[Lead_Time_Days]]</f>
        <v>363</v>
      </c>
      <c r="N4089" s="4">
        <f>MAX(0, Inventory[[#This Row],[Demand_Duration_Lead_time]]+Inventory[[#This Row],[Safety_Stock]]-Inventory[[#This Row],[Current_Inventory]])</f>
        <v>0</v>
      </c>
      <c r="O40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89" s="8">
        <f>Inventory[[#This Row],[Current_Inventory]]*Inventory[[#This Row],[Unit_Cost]]</f>
        <v>242115.75999999998</v>
      </c>
      <c r="Q4089" t="str">
        <f>IF(Inventory[[#This Row],[Stockout_Risk_Score]] &gt;= 0.8, "Critical",
   IF(Inventory[[#This Row],[Stockout_Risk_Score]] &gt;= 0.6, "High",
      IF(Inventory[[#This Row],[Stockout_Risk_Score]] &gt;= 0.3, "Medium", "Low")
   )
)</f>
        <v>Critical</v>
      </c>
      <c r="R4089">
        <f>Inventory[[#This Row],[Lead_Time_Days]]*0.8</f>
        <v>8.8000000000000007</v>
      </c>
      <c r="S4089">
        <f>MAX(0,Inventory[[#This Row],[Daily_Demand]]*Inventory[[#This Row],[Adj_Lead_Time]]+Inventory[[#This Row],[Safety_Stock]]-Inventory[[#This Row],[Current_Inventory]])</f>
        <v>0</v>
      </c>
    </row>
    <row r="4090" spans="1:19" x14ac:dyDescent="0.25">
      <c r="A4090">
        <v>4089</v>
      </c>
      <c r="B4090" t="s">
        <v>4111</v>
      </c>
      <c r="C4090" s="4" t="s">
        <v>26</v>
      </c>
      <c r="D4090" t="s">
        <v>14</v>
      </c>
      <c r="E4090" s="4">
        <v>123</v>
      </c>
      <c r="F4090" s="4">
        <v>5</v>
      </c>
      <c r="G4090" s="4">
        <v>253</v>
      </c>
      <c r="H4090" s="4">
        <v>272</v>
      </c>
      <c r="I4090" s="4">
        <v>259</v>
      </c>
      <c r="J4090" s="6">
        <v>868.92</v>
      </c>
      <c r="K4090" s="4">
        <v>0.96</v>
      </c>
      <c r="L4090" s="4" t="s">
        <v>27</v>
      </c>
      <c r="M4090" s="4">
        <f>Inventory[[#This Row],[Daily_Demand]]*Inventory[[#This Row],[Lead_Time_Days]]</f>
        <v>615</v>
      </c>
      <c r="N4090" s="4">
        <f>MAX(0, Inventory[[#This Row],[Demand_Duration_Lead_time]]+Inventory[[#This Row],[Safety_Stock]]-Inventory[[#This Row],[Current_Inventory]])</f>
        <v>634</v>
      </c>
      <c r="O40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90" s="8">
        <f>Inventory[[#This Row],[Current_Inventory]]*Inventory[[#This Row],[Unit_Cost]]</f>
        <v>219836.75999999998</v>
      </c>
      <c r="Q4090" t="str">
        <f>IF(Inventory[[#This Row],[Stockout_Risk_Score]] &gt;= 0.8, "Critical",
   IF(Inventory[[#This Row],[Stockout_Risk_Score]] &gt;= 0.6, "High",
      IF(Inventory[[#This Row],[Stockout_Risk_Score]] &gt;= 0.3, "Medium", "Low")
   )
)</f>
        <v>Critical</v>
      </c>
      <c r="R4090">
        <f>Inventory[[#This Row],[Lead_Time_Days]]*0.8</f>
        <v>4</v>
      </c>
      <c r="S4090">
        <f>MAX(0,Inventory[[#This Row],[Daily_Demand]]*Inventory[[#This Row],[Adj_Lead_Time]]+Inventory[[#This Row],[Safety_Stock]]-Inventory[[#This Row],[Current_Inventory]])</f>
        <v>511</v>
      </c>
    </row>
    <row r="4091" spans="1:19" x14ac:dyDescent="0.25">
      <c r="A4091">
        <v>4090</v>
      </c>
      <c r="B4091" t="s">
        <v>4112</v>
      </c>
      <c r="C4091" s="4" t="s">
        <v>17</v>
      </c>
      <c r="D4091" t="s">
        <v>22</v>
      </c>
      <c r="E4091" s="4">
        <v>172</v>
      </c>
      <c r="F4091" s="4">
        <v>11</v>
      </c>
      <c r="G4091" s="4">
        <v>35</v>
      </c>
      <c r="H4091" s="4">
        <v>30</v>
      </c>
      <c r="I4091" s="4">
        <v>226</v>
      </c>
      <c r="J4091" s="6">
        <v>1266.5999999999999</v>
      </c>
      <c r="K4091" s="4">
        <v>5.0999999999999997E-2</v>
      </c>
      <c r="L4091" s="4" t="s">
        <v>27</v>
      </c>
      <c r="M4091" s="4">
        <f>Inventory[[#This Row],[Daily_Demand]]*Inventory[[#This Row],[Lead_Time_Days]]</f>
        <v>1892</v>
      </c>
      <c r="N4091" s="4">
        <f>MAX(0, Inventory[[#This Row],[Demand_Duration_Lead_time]]+Inventory[[#This Row],[Safety_Stock]]-Inventory[[#This Row],[Current_Inventory]])</f>
        <v>1887</v>
      </c>
      <c r="O40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91" s="8">
        <f>Inventory[[#This Row],[Current_Inventory]]*Inventory[[#This Row],[Unit_Cost]]</f>
        <v>44331</v>
      </c>
      <c r="Q4091" t="str">
        <f>IF(Inventory[[#This Row],[Stockout_Risk_Score]] &gt;= 0.8, "Critical",
   IF(Inventory[[#This Row],[Stockout_Risk_Score]] &gt;= 0.6, "High",
      IF(Inventory[[#This Row],[Stockout_Risk_Score]] &gt;= 0.3, "Medium", "Low")
   )
)</f>
        <v>Low</v>
      </c>
      <c r="R4091">
        <f>Inventory[[#This Row],[Lead_Time_Days]]*0.8</f>
        <v>8.8000000000000007</v>
      </c>
      <c r="S4091">
        <f>MAX(0,Inventory[[#This Row],[Daily_Demand]]*Inventory[[#This Row],[Adj_Lead_Time]]+Inventory[[#This Row],[Safety_Stock]]-Inventory[[#This Row],[Current_Inventory]])</f>
        <v>1508.6000000000001</v>
      </c>
    </row>
    <row r="4092" spans="1:19" x14ac:dyDescent="0.25">
      <c r="A4092">
        <v>4091</v>
      </c>
      <c r="B4092" t="s">
        <v>4113</v>
      </c>
      <c r="C4092" s="4" t="s">
        <v>13</v>
      </c>
      <c r="D4092" t="s">
        <v>14</v>
      </c>
      <c r="E4092" s="4">
        <v>101</v>
      </c>
      <c r="F4092" s="4">
        <v>11</v>
      </c>
      <c r="G4092" s="4">
        <v>160</v>
      </c>
      <c r="H4092" s="4">
        <v>106</v>
      </c>
      <c r="I4092" s="4">
        <v>243</v>
      </c>
      <c r="J4092" s="6">
        <v>1276.33</v>
      </c>
      <c r="K4092" s="4">
        <v>0.161</v>
      </c>
      <c r="L4092" s="4" t="s">
        <v>27</v>
      </c>
      <c r="M4092" s="4">
        <f>Inventory[[#This Row],[Daily_Demand]]*Inventory[[#This Row],[Lead_Time_Days]]</f>
        <v>1111</v>
      </c>
      <c r="N4092" s="4">
        <f>MAX(0, Inventory[[#This Row],[Demand_Duration_Lead_time]]+Inventory[[#This Row],[Safety_Stock]]-Inventory[[#This Row],[Current_Inventory]])</f>
        <v>1057</v>
      </c>
      <c r="O40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92" s="8">
        <f>Inventory[[#This Row],[Current_Inventory]]*Inventory[[#This Row],[Unit_Cost]]</f>
        <v>204212.8</v>
      </c>
      <c r="Q4092" t="str">
        <f>IF(Inventory[[#This Row],[Stockout_Risk_Score]] &gt;= 0.8, "Critical",
   IF(Inventory[[#This Row],[Stockout_Risk_Score]] &gt;= 0.6, "High",
      IF(Inventory[[#This Row],[Stockout_Risk_Score]] &gt;= 0.3, "Medium", "Low")
   )
)</f>
        <v>Low</v>
      </c>
      <c r="R4092">
        <f>Inventory[[#This Row],[Lead_Time_Days]]*0.8</f>
        <v>8.8000000000000007</v>
      </c>
      <c r="S4092">
        <f>MAX(0,Inventory[[#This Row],[Daily_Demand]]*Inventory[[#This Row],[Adj_Lead_Time]]+Inventory[[#This Row],[Safety_Stock]]-Inventory[[#This Row],[Current_Inventory]])</f>
        <v>834.80000000000007</v>
      </c>
    </row>
    <row r="4093" spans="1:19" x14ac:dyDescent="0.25">
      <c r="A4093">
        <v>4092</v>
      </c>
      <c r="B4093" t="s">
        <v>4114</v>
      </c>
      <c r="C4093" s="4" t="s">
        <v>26</v>
      </c>
      <c r="D4093" t="s">
        <v>14</v>
      </c>
      <c r="E4093" s="4">
        <v>193</v>
      </c>
      <c r="F4093" s="4">
        <v>5</v>
      </c>
      <c r="G4093" s="4">
        <v>639</v>
      </c>
      <c r="H4093" s="4">
        <v>10</v>
      </c>
      <c r="I4093" s="4">
        <v>226</v>
      </c>
      <c r="J4093" s="6">
        <v>50.19</v>
      </c>
      <c r="K4093" s="4">
        <v>0.48399999999999999</v>
      </c>
      <c r="L4093" s="4" t="s">
        <v>19</v>
      </c>
      <c r="M4093" s="4">
        <f>Inventory[[#This Row],[Daily_Demand]]*Inventory[[#This Row],[Lead_Time_Days]]</f>
        <v>965</v>
      </c>
      <c r="N4093" s="4">
        <f>MAX(0, Inventory[[#This Row],[Demand_Duration_Lead_time]]+Inventory[[#This Row],[Safety_Stock]]-Inventory[[#This Row],[Current_Inventory]])</f>
        <v>336</v>
      </c>
      <c r="O40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93" s="8">
        <f>Inventory[[#This Row],[Current_Inventory]]*Inventory[[#This Row],[Unit_Cost]]</f>
        <v>32071.41</v>
      </c>
      <c r="Q4093" t="str">
        <f>IF(Inventory[[#This Row],[Stockout_Risk_Score]] &gt;= 0.8, "Critical",
   IF(Inventory[[#This Row],[Stockout_Risk_Score]] &gt;= 0.6, "High",
      IF(Inventory[[#This Row],[Stockout_Risk_Score]] &gt;= 0.3, "Medium", "Low")
   )
)</f>
        <v>Medium</v>
      </c>
      <c r="R4093">
        <f>Inventory[[#This Row],[Lead_Time_Days]]*0.8</f>
        <v>4</v>
      </c>
      <c r="S4093">
        <f>MAX(0,Inventory[[#This Row],[Daily_Demand]]*Inventory[[#This Row],[Adj_Lead_Time]]+Inventory[[#This Row],[Safety_Stock]]-Inventory[[#This Row],[Current_Inventory]])</f>
        <v>143</v>
      </c>
    </row>
    <row r="4094" spans="1:19" x14ac:dyDescent="0.25">
      <c r="A4094">
        <v>4093</v>
      </c>
      <c r="B4094" t="s">
        <v>4115</v>
      </c>
      <c r="C4094" s="4" t="s">
        <v>41</v>
      </c>
      <c r="D4094" t="s">
        <v>14</v>
      </c>
      <c r="E4094" s="4">
        <v>72</v>
      </c>
      <c r="F4094" s="4">
        <v>14</v>
      </c>
      <c r="G4094" s="4">
        <v>439</v>
      </c>
      <c r="H4094" s="4">
        <v>212</v>
      </c>
      <c r="I4094" s="4">
        <v>115</v>
      </c>
      <c r="J4094" s="6">
        <v>1845.87</v>
      </c>
      <c r="K4094" s="4">
        <v>0.879</v>
      </c>
      <c r="L4094" s="4" t="s">
        <v>19</v>
      </c>
      <c r="M4094" s="4">
        <f>Inventory[[#This Row],[Daily_Demand]]*Inventory[[#This Row],[Lead_Time_Days]]</f>
        <v>1008</v>
      </c>
      <c r="N4094" s="4">
        <f>MAX(0, Inventory[[#This Row],[Demand_Duration_Lead_time]]+Inventory[[#This Row],[Safety_Stock]]-Inventory[[#This Row],[Current_Inventory]])</f>
        <v>781</v>
      </c>
      <c r="O40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94" s="8">
        <f>Inventory[[#This Row],[Current_Inventory]]*Inventory[[#This Row],[Unit_Cost]]</f>
        <v>810336.92999999993</v>
      </c>
      <c r="Q4094" t="str">
        <f>IF(Inventory[[#This Row],[Stockout_Risk_Score]] &gt;= 0.8, "Critical",
   IF(Inventory[[#This Row],[Stockout_Risk_Score]] &gt;= 0.6, "High",
      IF(Inventory[[#This Row],[Stockout_Risk_Score]] &gt;= 0.3, "Medium", "Low")
   )
)</f>
        <v>Critical</v>
      </c>
      <c r="R4094">
        <f>Inventory[[#This Row],[Lead_Time_Days]]*0.8</f>
        <v>11.200000000000001</v>
      </c>
      <c r="S4094">
        <f>MAX(0,Inventory[[#This Row],[Daily_Demand]]*Inventory[[#This Row],[Adj_Lead_Time]]+Inventory[[#This Row],[Safety_Stock]]-Inventory[[#This Row],[Current_Inventory]])</f>
        <v>579.40000000000009</v>
      </c>
    </row>
    <row r="4095" spans="1:19" x14ac:dyDescent="0.25">
      <c r="A4095">
        <v>4094</v>
      </c>
      <c r="B4095" t="s">
        <v>4116</v>
      </c>
      <c r="C4095" s="4" t="s">
        <v>41</v>
      </c>
      <c r="D4095" t="s">
        <v>14</v>
      </c>
      <c r="E4095" s="4">
        <v>161</v>
      </c>
      <c r="F4095" s="4">
        <v>13</v>
      </c>
      <c r="G4095" s="4">
        <v>475</v>
      </c>
      <c r="H4095" s="4">
        <v>137</v>
      </c>
      <c r="I4095" s="4">
        <v>359</v>
      </c>
      <c r="J4095" s="6">
        <v>1654.55</v>
      </c>
      <c r="K4095" s="4">
        <v>0.81399999999999995</v>
      </c>
      <c r="L4095" s="4" t="s">
        <v>27</v>
      </c>
      <c r="M4095" s="4">
        <f>Inventory[[#This Row],[Daily_Demand]]*Inventory[[#This Row],[Lead_Time_Days]]</f>
        <v>2093</v>
      </c>
      <c r="N4095" s="4">
        <f>MAX(0, Inventory[[#This Row],[Demand_Duration_Lead_time]]+Inventory[[#This Row],[Safety_Stock]]-Inventory[[#This Row],[Current_Inventory]])</f>
        <v>1755</v>
      </c>
      <c r="O40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95" s="8">
        <f>Inventory[[#This Row],[Current_Inventory]]*Inventory[[#This Row],[Unit_Cost]]</f>
        <v>785911.25</v>
      </c>
      <c r="Q4095" t="str">
        <f>IF(Inventory[[#This Row],[Stockout_Risk_Score]] &gt;= 0.8, "Critical",
   IF(Inventory[[#This Row],[Stockout_Risk_Score]] &gt;= 0.6, "High",
      IF(Inventory[[#This Row],[Stockout_Risk_Score]] &gt;= 0.3, "Medium", "Low")
   )
)</f>
        <v>Critical</v>
      </c>
      <c r="R4095">
        <f>Inventory[[#This Row],[Lead_Time_Days]]*0.8</f>
        <v>10.4</v>
      </c>
      <c r="S4095">
        <f>MAX(0,Inventory[[#This Row],[Daily_Demand]]*Inventory[[#This Row],[Adj_Lead_Time]]+Inventory[[#This Row],[Safety_Stock]]-Inventory[[#This Row],[Current_Inventory]])</f>
        <v>1336.4</v>
      </c>
    </row>
    <row r="4096" spans="1:19" x14ac:dyDescent="0.25">
      <c r="A4096">
        <v>4095</v>
      </c>
      <c r="B4096" t="s">
        <v>4117</v>
      </c>
      <c r="C4096" s="4" t="s">
        <v>21</v>
      </c>
      <c r="D4096" t="s">
        <v>22</v>
      </c>
      <c r="E4096" s="4">
        <v>194</v>
      </c>
      <c r="F4096" s="4">
        <v>10</v>
      </c>
      <c r="G4096" s="4">
        <v>319</v>
      </c>
      <c r="H4096" s="4">
        <v>141</v>
      </c>
      <c r="I4096" s="4">
        <v>51</v>
      </c>
      <c r="J4096" s="6">
        <v>1929.68</v>
      </c>
      <c r="K4096" s="4">
        <v>0.96399999999999997</v>
      </c>
      <c r="L4096" s="4" t="s">
        <v>19</v>
      </c>
      <c r="M4096" s="4">
        <f>Inventory[[#This Row],[Daily_Demand]]*Inventory[[#This Row],[Lead_Time_Days]]</f>
        <v>1940</v>
      </c>
      <c r="N4096" s="4">
        <f>MAX(0, Inventory[[#This Row],[Demand_Duration_Lead_time]]+Inventory[[#This Row],[Safety_Stock]]-Inventory[[#This Row],[Current_Inventory]])</f>
        <v>1762</v>
      </c>
      <c r="O40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96" s="8">
        <f>Inventory[[#This Row],[Current_Inventory]]*Inventory[[#This Row],[Unit_Cost]]</f>
        <v>615567.92000000004</v>
      </c>
      <c r="Q4096" t="str">
        <f>IF(Inventory[[#This Row],[Stockout_Risk_Score]] &gt;= 0.8, "Critical",
   IF(Inventory[[#This Row],[Stockout_Risk_Score]] &gt;= 0.6, "High",
      IF(Inventory[[#This Row],[Stockout_Risk_Score]] &gt;= 0.3, "Medium", "Low")
   )
)</f>
        <v>Critical</v>
      </c>
      <c r="R4096">
        <f>Inventory[[#This Row],[Lead_Time_Days]]*0.8</f>
        <v>8</v>
      </c>
      <c r="S4096">
        <f>MAX(0,Inventory[[#This Row],[Daily_Demand]]*Inventory[[#This Row],[Adj_Lead_Time]]+Inventory[[#This Row],[Safety_Stock]]-Inventory[[#This Row],[Current_Inventory]])</f>
        <v>1374</v>
      </c>
    </row>
    <row r="4097" spans="1:19" x14ac:dyDescent="0.25">
      <c r="A4097">
        <v>4096</v>
      </c>
      <c r="B4097" t="s">
        <v>4118</v>
      </c>
      <c r="C4097" s="4" t="s">
        <v>26</v>
      </c>
      <c r="D4097" t="s">
        <v>18</v>
      </c>
      <c r="E4097" s="4">
        <v>64</v>
      </c>
      <c r="F4097" s="4">
        <v>10</v>
      </c>
      <c r="G4097" s="4">
        <v>358</v>
      </c>
      <c r="H4097" s="4">
        <v>43</v>
      </c>
      <c r="I4097" s="4">
        <v>366</v>
      </c>
      <c r="J4097" s="6">
        <v>751.97</v>
      </c>
      <c r="K4097" s="4">
        <v>0.61799999999999999</v>
      </c>
      <c r="L4097" s="4" t="s">
        <v>27</v>
      </c>
      <c r="M4097" s="4">
        <f>Inventory[[#This Row],[Daily_Demand]]*Inventory[[#This Row],[Lead_Time_Days]]</f>
        <v>640</v>
      </c>
      <c r="N4097" s="4">
        <f>MAX(0, Inventory[[#This Row],[Demand_Duration_Lead_time]]+Inventory[[#This Row],[Safety_Stock]]-Inventory[[#This Row],[Current_Inventory]])</f>
        <v>325</v>
      </c>
      <c r="O40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097" s="8">
        <f>Inventory[[#This Row],[Current_Inventory]]*Inventory[[#This Row],[Unit_Cost]]</f>
        <v>269205.26</v>
      </c>
      <c r="Q4097" t="str">
        <f>IF(Inventory[[#This Row],[Stockout_Risk_Score]] &gt;= 0.8, "Critical",
   IF(Inventory[[#This Row],[Stockout_Risk_Score]] &gt;= 0.6, "High",
      IF(Inventory[[#This Row],[Stockout_Risk_Score]] &gt;= 0.3, "Medium", "Low")
   )
)</f>
        <v>High</v>
      </c>
      <c r="R4097">
        <f>Inventory[[#This Row],[Lead_Time_Days]]*0.8</f>
        <v>8</v>
      </c>
      <c r="S4097">
        <f>MAX(0,Inventory[[#This Row],[Daily_Demand]]*Inventory[[#This Row],[Adj_Lead_Time]]+Inventory[[#This Row],[Safety_Stock]]-Inventory[[#This Row],[Current_Inventory]])</f>
        <v>197</v>
      </c>
    </row>
    <row r="4098" spans="1:19" x14ac:dyDescent="0.25">
      <c r="A4098">
        <v>4097</v>
      </c>
      <c r="B4098" t="s">
        <v>4119</v>
      </c>
      <c r="C4098" s="4" t="s">
        <v>21</v>
      </c>
      <c r="D4098" t="s">
        <v>14</v>
      </c>
      <c r="E4098" s="4">
        <v>128</v>
      </c>
      <c r="F4098" s="4">
        <v>8</v>
      </c>
      <c r="G4098" s="4">
        <v>322</v>
      </c>
      <c r="H4098" s="4">
        <v>96</v>
      </c>
      <c r="I4098" s="4">
        <v>320</v>
      </c>
      <c r="J4098" s="6">
        <v>1346.36</v>
      </c>
      <c r="K4098" s="4">
        <v>0.25700000000000001</v>
      </c>
      <c r="L4098" s="4" t="s">
        <v>19</v>
      </c>
      <c r="M4098" s="4">
        <f>Inventory[[#This Row],[Daily_Demand]]*Inventory[[#This Row],[Lead_Time_Days]]</f>
        <v>1024</v>
      </c>
      <c r="N4098" s="4">
        <f>MAX(0, Inventory[[#This Row],[Demand_Duration_Lead_time]]+Inventory[[#This Row],[Safety_Stock]]-Inventory[[#This Row],[Current_Inventory]])</f>
        <v>798</v>
      </c>
      <c r="O40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98" s="8">
        <f>Inventory[[#This Row],[Current_Inventory]]*Inventory[[#This Row],[Unit_Cost]]</f>
        <v>433527.92</v>
      </c>
      <c r="Q4098" t="str">
        <f>IF(Inventory[[#This Row],[Stockout_Risk_Score]] &gt;= 0.8, "Critical",
   IF(Inventory[[#This Row],[Stockout_Risk_Score]] &gt;= 0.6, "High",
      IF(Inventory[[#This Row],[Stockout_Risk_Score]] &gt;= 0.3, "Medium", "Low")
   )
)</f>
        <v>Low</v>
      </c>
      <c r="R4098">
        <f>Inventory[[#This Row],[Lead_Time_Days]]*0.8</f>
        <v>6.4</v>
      </c>
      <c r="S4098">
        <f>MAX(0,Inventory[[#This Row],[Daily_Demand]]*Inventory[[#This Row],[Adj_Lead_Time]]+Inventory[[#This Row],[Safety_Stock]]-Inventory[[#This Row],[Current_Inventory]])</f>
        <v>593.20000000000005</v>
      </c>
    </row>
    <row r="4099" spans="1:19" x14ac:dyDescent="0.25">
      <c r="A4099">
        <v>4098</v>
      </c>
      <c r="B4099" t="s">
        <v>4120</v>
      </c>
      <c r="C4099" s="4" t="s">
        <v>26</v>
      </c>
      <c r="D4099" t="s">
        <v>14</v>
      </c>
      <c r="E4099" s="4">
        <v>88</v>
      </c>
      <c r="F4099" s="4">
        <v>11</v>
      </c>
      <c r="G4099" s="4">
        <v>611</v>
      </c>
      <c r="H4099" s="4">
        <v>41</v>
      </c>
      <c r="I4099" s="4">
        <v>109</v>
      </c>
      <c r="J4099" s="6">
        <v>377.64</v>
      </c>
      <c r="K4099" s="4">
        <v>2.5000000000000001E-2</v>
      </c>
      <c r="L4099" s="4" t="s">
        <v>19</v>
      </c>
      <c r="M4099" s="4">
        <f>Inventory[[#This Row],[Daily_Demand]]*Inventory[[#This Row],[Lead_Time_Days]]</f>
        <v>968</v>
      </c>
      <c r="N4099" s="4">
        <f>MAX(0, Inventory[[#This Row],[Demand_Duration_Lead_time]]+Inventory[[#This Row],[Safety_Stock]]-Inventory[[#This Row],[Current_Inventory]])</f>
        <v>398</v>
      </c>
      <c r="O40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099" s="8">
        <f>Inventory[[#This Row],[Current_Inventory]]*Inventory[[#This Row],[Unit_Cost]]</f>
        <v>230738.03999999998</v>
      </c>
      <c r="Q4099" t="str">
        <f>IF(Inventory[[#This Row],[Stockout_Risk_Score]] &gt;= 0.8, "Critical",
   IF(Inventory[[#This Row],[Stockout_Risk_Score]] &gt;= 0.6, "High",
      IF(Inventory[[#This Row],[Stockout_Risk_Score]] &gt;= 0.3, "Medium", "Low")
   )
)</f>
        <v>Low</v>
      </c>
      <c r="R4099">
        <f>Inventory[[#This Row],[Lead_Time_Days]]*0.8</f>
        <v>8.8000000000000007</v>
      </c>
      <c r="S4099">
        <f>MAX(0,Inventory[[#This Row],[Daily_Demand]]*Inventory[[#This Row],[Adj_Lead_Time]]+Inventory[[#This Row],[Safety_Stock]]-Inventory[[#This Row],[Current_Inventory]])</f>
        <v>204.40000000000009</v>
      </c>
    </row>
    <row r="4100" spans="1:19" x14ac:dyDescent="0.25">
      <c r="A4100">
        <v>4099</v>
      </c>
      <c r="B4100" t="s">
        <v>4121</v>
      </c>
      <c r="C4100" s="4" t="s">
        <v>26</v>
      </c>
      <c r="D4100" t="s">
        <v>14</v>
      </c>
      <c r="E4100" s="4">
        <v>45</v>
      </c>
      <c r="F4100" s="4">
        <v>9</v>
      </c>
      <c r="G4100" s="4">
        <v>95</v>
      </c>
      <c r="H4100" s="4">
        <v>268</v>
      </c>
      <c r="I4100" s="4">
        <v>92</v>
      </c>
      <c r="J4100" s="6">
        <v>1643.21</v>
      </c>
      <c r="K4100" s="4">
        <v>0.223</v>
      </c>
      <c r="L4100" s="4" t="s">
        <v>27</v>
      </c>
      <c r="M4100" s="4">
        <f>Inventory[[#This Row],[Daily_Demand]]*Inventory[[#This Row],[Lead_Time_Days]]</f>
        <v>405</v>
      </c>
      <c r="N4100" s="4">
        <f>MAX(0, Inventory[[#This Row],[Demand_Duration_Lead_time]]+Inventory[[#This Row],[Safety_Stock]]-Inventory[[#This Row],[Current_Inventory]])</f>
        <v>578</v>
      </c>
      <c r="O41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00" s="8">
        <f>Inventory[[#This Row],[Current_Inventory]]*Inventory[[#This Row],[Unit_Cost]]</f>
        <v>156104.95000000001</v>
      </c>
      <c r="Q4100" t="str">
        <f>IF(Inventory[[#This Row],[Stockout_Risk_Score]] &gt;= 0.8, "Critical",
   IF(Inventory[[#This Row],[Stockout_Risk_Score]] &gt;= 0.6, "High",
      IF(Inventory[[#This Row],[Stockout_Risk_Score]] &gt;= 0.3, "Medium", "Low")
   )
)</f>
        <v>Low</v>
      </c>
      <c r="R4100">
        <f>Inventory[[#This Row],[Lead_Time_Days]]*0.8</f>
        <v>7.2</v>
      </c>
      <c r="S4100">
        <f>MAX(0,Inventory[[#This Row],[Daily_Demand]]*Inventory[[#This Row],[Adj_Lead_Time]]+Inventory[[#This Row],[Safety_Stock]]-Inventory[[#This Row],[Current_Inventory]])</f>
        <v>497</v>
      </c>
    </row>
    <row r="4101" spans="1:19" x14ac:dyDescent="0.25">
      <c r="A4101">
        <v>4100</v>
      </c>
      <c r="B4101" t="s">
        <v>4122</v>
      </c>
      <c r="C4101" s="4" t="s">
        <v>13</v>
      </c>
      <c r="D4101" t="s">
        <v>14</v>
      </c>
      <c r="E4101" s="4">
        <v>117</v>
      </c>
      <c r="F4101" s="4">
        <v>13</v>
      </c>
      <c r="G4101" s="4">
        <v>799</v>
      </c>
      <c r="H4101" s="4">
        <v>42</v>
      </c>
      <c r="I4101" s="4">
        <v>142</v>
      </c>
      <c r="J4101" s="6">
        <v>364.67</v>
      </c>
      <c r="K4101" s="4">
        <v>0.67500000000000004</v>
      </c>
      <c r="L4101" s="4" t="s">
        <v>19</v>
      </c>
      <c r="M4101" s="4">
        <f>Inventory[[#This Row],[Daily_Demand]]*Inventory[[#This Row],[Lead_Time_Days]]</f>
        <v>1521</v>
      </c>
      <c r="N4101" s="4">
        <f>MAX(0, Inventory[[#This Row],[Demand_Duration_Lead_time]]+Inventory[[#This Row],[Safety_Stock]]-Inventory[[#This Row],[Current_Inventory]])</f>
        <v>764</v>
      </c>
      <c r="O41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01" s="8">
        <f>Inventory[[#This Row],[Current_Inventory]]*Inventory[[#This Row],[Unit_Cost]]</f>
        <v>291371.33</v>
      </c>
      <c r="Q4101" t="str">
        <f>IF(Inventory[[#This Row],[Stockout_Risk_Score]] &gt;= 0.8, "Critical",
   IF(Inventory[[#This Row],[Stockout_Risk_Score]] &gt;= 0.6, "High",
      IF(Inventory[[#This Row],[Stockout_Risk_Score]] &gt;= 0.3, "Medium", "Low")
   )
)</f>
        <v>High</v>
      </c>
      <c r="R4101">
        <f>Inventory[[#This Row],[Lead_Time_Days]]*0.8</f>
        <v>10.4</v>
      </c>
      <c r="S4101">
        <f>MAX(0,Inventory[[#This Row],[Daily_Demand]]*Inventory[[#This Row],[Adj_Lead_Time]]+Inventory[[#This Row],[Safety_Stock]]-Inventory[[#This Row],[Current_Inventory]])</f>
        <v>459.79999999999995</v>
      </c>
    </row>
    <row r="4102" spans="1:19" x14ac:dyDescent="0.25">
      <c r="A4102">
        <v>4101</v>
      </c>
      <c r="B4102" t="s">
        <v>4123</v>
      </c>
      <c r="C4102" s="4" t="s">
        <v>21</v>
      </c>
      <c r="D4102" t="s">
        <v>18</v>
      </c>
      <c r="E4102" s="4">
        <v>69</v>
      </c>
      <c r="F4102" s="4">
        <v>13</v>
      </c>
      <c r="G4102" s="4">
        <v>643</v>
      </c>
      <c r="H4102" s="4">
        <v>295</v>
      </c>
      <c r="I4102" s="4">
        <v>275</v>
      </c>
      <c r="J4102" s="6">
        <v>685.67</v>
      </c>
      <c r="K4102" s="4">
        <v>0.92600000000000005</v>
      </c>
      <c r="L4102" s="4" t="s">
        <v>27</v>
      </c>
      <c r="M4102" s="4">
        <f>Inventory[[#This Row],[Daily_Demand]]*Inventory[[#This Row],[Lead_Time_Days]]</f>
        <v>897</v>
      </c>
      <c r="N4102" s="4">
        <f>MAX(0, Inventory[[#This Row],[Demand_Duration_Lead_time]]+Inventory[[#This Row],[Safety_Stock]]-Inventory[[#This Row],[Current_Inventory]])</f>
        <v>549</v>
      </c>
      <c r="O41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02" s="8">
        <f>Inventory[[#This Row],[Current_Inventory]]*Inventory[[#This Row],[Unit_Cost]]</f>
        <v>440885.81</v>
      </c>
      <c r="Q4102" t="str">
        <f>IF(Inventory[[#This Row],[Stockout_Risk_Score]] &gt;= 0.8, "Critical",
   IF(Inventory[[#This Row],[Stockout_Risk_Score]] &gt;= 0.6, "High",
      IF(Inventory[[#This Row],[Stockout_Risk_Score]] &gt;= 0.3, "Medium", "Low")
   )
)</f>
        <v>Critical</v>
      </c>
      <c r="R4102">
        <f>Inventory[[#This Row],[Lead_Time_Days]]*0.8</f>
        <v>10.4</v>
      </c>
      <c r="S4102">
        <f>MAX(0,Inventory[[#This Row],[Daily_Demand]]*Inventory[[#This Row],[Adj_Lead_Time]]+Inventory[[#This Row],[Safety_Stock]]-Inventory[[#This Row],[Current_Inventory]])</f>
        <v>369.6</v>
      </c>
    </row>
    <row r="4103" spans="1:19" x14ac:dyDescent="0.25">
      <c r="A4103">
        <v>4102</v>
      </c>
      <c r="B4103" t="s">
        <v>4124</v>
      </c>
      <c r="C4103" s="4" t="s">
        <v>13</v>
      </c>
      <c r="D4103" t="s">
        <v>18</v>
      </c>
      <c r="E4103" s="4">
        <v>196</v>
      </c>
      <c r="F4103" s="4">
        <v>5</v>
      </c>
      <c r="G4103" s="4">
        <v>335</v>
      </c>
      <c r="H4103" s="4">
        <v>58</v>
      </c>
      <c r="I4103" s="4">
        <v>335</v>
      </c>
      <c r="J4103" s="6">
        <v>1007.13</v>
      </c>
      <c r="K4103" s="4">
        <v>0.32100000000000001</v>
      </c>
      <c r="L4103" s="4" t="s">
        <v>27</v>
      </c>
      <c r="M4103" s="4">
        <f>Inventory[[#This Row],[Daily_Demand]]*Inventory[[#This Row],[Lead_Time_Days]]</f>
        <v>980</v>
      </c>
      <c r="N4103" s="4">
        <f>MAX(0, Inventory[[#This Row],[Demand_Duration_Lead_time]]+Inventory[[#This Row],[Safety_Stock]]-Inventory[[#This Row],[Current_Inventory]])</f>
        <v>703</v>
      </c>
      <c r="O41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03" s="8">
        <f>Inventory[[#This Row],[Current_Inventory]]*Inventory[[#This Row],[Unit_Cost]]</f>
        <v>337388.55</v>
      </c>
      <c r="Q4103" t="str">
        <f>IF(Inventory[[#This Row],[Stockout_Risk_Score]] &gt;= 0.8, "Critical",
   IF(Inventory[[#This Row],[Stockout_Risk_Score]] &gt;= 0.6, "High",
      IF(Inventory[[#This Row],[Stockout_Risk_Score]] &gt;= 0.3, "Medium", "Low")
   )
)</f>
        <v>Medium</v>
      </c>
      <c r="R4103">
        <f>Inventory[[#This Row],[Lead_Time_Days]]*0.8</f>
        <v>4</v>
      </c>
      <c r="S4103">
        <f>MAX(0,Inventory[[#This Row],[Daily_Demand]]*Inventory[[#This Row],[Adj_Lead_Time]]+Inventory[[#This Row],[Safety_Stock]]-Inventory[[#This Row],[Current_Inventory]])</f>
        <v>507</v>
      </c>
    </row>
    <row r="4104" spans="1:19" x14ac:dyDescent="0.25">
      <c r="A4104">
        <v>4103</v>
      </c>
      <c r="B4104" t="s">
        <v>4125</v>
      </c>
      <c r="C4104" s="4" t="s">
        <v>26</v>
      </c>
      <c r="D4104" t="s">
        <v>18</v>
      </c>
      <c r="E4104" s="4">
        <v>83</v>
      </c>
      <c r="F4104" s="4">
        <v>9</v>
      </c>
      <c r="G4104" s="4">
        <v>519</v>
      </c>
      <c r="H4104" s="4">
        <v>295</v>
      </c>
      <c r="I4104" s="4">
        <v>112</v>
      </c>
      <c r="J4104" s="6">
        <v>1209.3399999999999</v>
      </c>
      <c r="K4104" s="4">
        <v>0.876</v>
      </c>
      <c r="L4104" s="4" t="s">
        <v>19</v>
      </c>
      <c r="M4104" s="4">
        <f>Inventory[[#This Row],[Daily_Demand]]*Inventory[[#This Row],[Lead_Time_Days]]</f>
        <v>747</v>
      </c>
      <c r="N4104" s="4">
        <f>MAX(0, Inventory[[#This Row],[Demand_Duration_Lead_time]]+Inventory[[#This Row],[Safety_Stock]]-Inventory[[#This Row],[Current_Inventory]])</f>
        <v>523</v>
      </c>
      <c r="O41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04" s="8">
        <f>Inventory[[#This Row],[Current_Inventory]]*Inventory[[#This Row],[Unit_Cost]]</f>
        <v>627647.46</v>
      </c>
      <c r="Q4104" t="str">
        <f>IF(Inventory[[#This Row],[Stockout_Risk_Score]] &gt;= 0.8, "Critical",
   IF(Inventory[[#This Row],[Stockout_Risk_Score]] &gt;= 0.6, "High",
      IF(Inventory[[#This Row],[Stockout_Risk_Score]] &gt;= 0.3, "Medium", "Low")
   )
)</f>
        <v>Critical</v>
      </c>
      <c r="R4104">
        <f>Inventory[[#This Row],[Lead_Time_Days]]*0.8</f>
        <v>7.2</v>
      </c>
      <c r="S4104">
        <f>MAX(0,Inventory[[#This Row],[Daily_Demand]]*Inventory[[#This Row],[Adj_Lead_Time]]+Inventory[[#This Row],[Safety_Stock]]-Inventory[[#This Row],[Current_Inventory]])</f>
        <v>373.6</v>
      </c>
    </row>
    <row r="4105" spans="1:19" x14ac:dyDescent="0.25">
      <c r="A4105">
        <v>4104</v>
      </c>
      <c r="B4105" t="s">
        <v>4126</v>
      </c>
      <c r="C4105" s="4" t="s">
        <v>41</v>
      </c>
      <c r="D4105" t="s">
        <v>18</v>
      </c>
      <c r="E4105" s="4">
        <v>67</v>
      </c>
      <c r="F4105" s="4">
        <v>7</v>
      </c>
      <c r="G4105" s="4">
        <v>94</v>
      </c>
      <c r="H4105" s="4">
        <v>91</v>
      </c>
      <c r="I4105" s="4">
        <v>329</v>
      </c>
      <c r="J4105" s="6">
        <v>1141.28</v>
      </c>
      <c r="K4105" s="4">
        <v>0.39500000000000002</v>
      </c>
      <c r="L4105" s="4" t="s">
        <v>19</v>
      </c>
      <c r="M4105" s="4">
        <f>Inventory[[#This Row],[Daily_Demand]]*Inventory[[#This Row],[Lead_Time_Days]]</f>
        <v>469</v>
      </c>
      <c r="N4105" s="4">
        <f>MAX(0, Inventory[[#This Row],[Demand_Duration_Lead_time]]+Inventory[[#This Row],[Safety_Stock]]-Inventory[[#This Row],[Current_Inventory]])</f>
        <v>466</v>
      </c>
      <c r="O41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05" s="8">
        <f>Inventory[[#This Row],[Current_Inventory]]*Inventory[[#This Row],[Unit_Cost]]</f>
        <v>107280.31999999999</v>
      </c>
      <c r="Q4105" t="str">
        <f>IF(Inventory[[#This Row],[Stockout_Risk_Score]] &gt;= 0.8, "Critical",
   IF(Inventory[[#This Row],[Stockout_Risk_Score]] &gt;= 0.6, "High",
      IF(Inventory[[#This Row],[Stockout_Risk_Score]] &gt;= 0.3, "Medium", "Low")
   )
)</f>
        <v>Medium</v>
      </c>
      <c r="R4105">
        <f>Inventory[[#This Row],[Lead_Time_Days]]*0.8</f>
        <v>5.6000000000000005</v>
      </c>
      <c r="S4105">
        <f>MAX(0,Inventory[[#This Row],[Daily_Demand]]*Inventory[[#This Row],[Adj_Lead_Time]]+Inventory[[#This Row],[Safety_Stock]]-Inventory[[#This Row],[Current_Inventory]])</f>
        <v>372.20000000000005</v>
      </c>
    </row>
    <row r="4106" spans="1:19" x14ac:dyDescent="0.25">
      <c r="A4106">
        <v>4105</v>
      </c>
      <c r="B4106" t="s">
        <v>4127</v>
      </c>
      <c r="C4106" s="4" t="s">
        <v>26</v>
      </c>
      <c r="D4106" t="s">
        <v>14</v>
      </c>
      <c r="E4106" s="4">
        <v>180</v>
      </c>
      <c r="F4106" s="4">
        <v>14</v>
      </c>
      <c r="G4106" s="4">
        <v>745</v>
      </c>
      <c r="H4106" s="4">
        <v>153</v>
      </c>
      <c r="I4106" s="4">
        <v>63</v>
      </c>
      <c r="J4106" s="6">
        <v>249.09</v>
      </c>
      <c r="K4106" s="4">
        <v>0.308</v>
      </c>
      <c r="L4106" s="4" t="s">
        <v>27</v>
      </c>
      <c r="M4106" s="4">
        <f>Inventory[[#This Row],[Daily_Demand]]*Inventory[[#This Row],[Lead_Time_Days]]</f>
        <v>2520</v>
      </c>
      <c r="N4106" s="4">
        <f>MAX(0, Inventory[[#This Row],[Demand_Duration_Lead_time]]+Inventory[[#This Row],[Safety_Stock]]-Inventory[[#This Row],[Current_Inventory]])</f>
        <v>1928</v>
      </c>
      <c r="O41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06" s="8">
        <f>Inventory[[#This Row],[Current_Inventory]]*Inventory[[#This Row],[Unit_Cost]]</f>
        <v>185572.05</v>
      </c>
      <c r="Q4106" t="str">
        <f>IF(Inventory[[#This Row],[Stockout_Risk_Score]] &gt;= 0.8, "Critical",
   IF(Inventory[[#This Row],[Stockout_Risk_Score]] &gt;= 0.6, "High",
      IF(Inventory[[#This Row],[Stockout_Risk_Score]] &gt;= 0.3, "Medium", "Low")
   )
)</f>
        <v>Medium</v>
      </c>
      <c r="R4106">
        <f>Inventory[[#This Row],[Lead_Time_Days]]*0.8</f>
        <v>11.200000000000001</v>
      </c>
      <c r="S4106">
        <f>MAX(0,Inventory[[#This Row],[Daily_Demand]]*Inventory[[#This Row],[Adj_Lead_Time]]+Inventory[[#This Row],[Safety_Stock]]-Inventory[[#This Row],[Current_Inventory]])</f>
        <v>1424</v>
      </c>
    </row>
    <row r="4107" spans="1:19" x14ac:dyDescent="0.25">
      <c r="A4107">
        <v>4106</v>
      </c>
      <c r="B4107" t="s">
        <v>4128</v>
      </c>
      <c r="C4107" s="4" t="s">
        <v>13</v>
      </c>
      <c r="D4107" t="s">
        <v>22</v>
      </c>
      <c r="E4107" s="4">
        <v>152</v>
      </c>
      <c r="F4107" s="4">
        <v>4</v>
      </c>
      <c r="G4107" s="4">
        <v>385</v>
      </c>
      <c r="H4107" s="4">
        <v>289</v>
      </c>
      <c r="I4107" s="4">
        <v>77</v>
      </c>
      <c r="J4107" s="6">
        <v>872.27</v>
      </c>
      <c r="K4107" s="4">
        <v>0.50900000000000001</v>
      </c>
      <c r="L4107" s="4" t="s">
        <v>27</v>
      </c>
      <c r="M4107" s="4">
        <f>Inventory[[#This Row],[Daily_Demand]]*Inventory[[#This Row],[Lead_Time_Days]]</f>
        <v>608</v>
      </c>
      <c r="N4107" s="4">
        <f>MAX(0, Inventory[[#This Row],[Demand_Duration_Lead_time]]+Inventory[[#This Row],[Safety_Stock]]-Inventory[[#This Row],[Current_Inventory]])</f>
        <v>512</v>
      </c>
      <c r="O41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07" s="8">
        <f>Inventory[[#This Row],[Current_Inventory]]*Inventory[[#This Row],[Unit_Cost]]</f>
        <v>335823.95</v>
      </c>
      <c r="Q4107" t="str">
        <f>IF(Inventory[[#This Row],[Stockout_Risk_Score]] &gt;= 0.8, "Critical",
   IF(Inventory[[#This Row],[Stockout_Risk_Score]] &gt;= 0.6, "High",
      IF(Inventory[[#This Row],[Stockout_Risk_Score]] &gt;= 0.3, "Medium", "Low")
   )
)</f>
        <v>Medium</v>
      </c>
      <c r="R4107">
        <f>Inventory[[#This Row],[Lead_Time_Days]]*0.8</f>
        <v>3.2</v>
      </c>
      <c r="S4107">
        <f>MAX(0,Inventory[[#This Row],[Daily_Demand]]*Inventory[[#This Row],[Adj_Lead_Time]]+Inventory[[#This Row],[Safety_Stock]]-Inventory[[#This Row],[Current_Inventory]])</f>
        <v>390.40000000000009</v>
      </c>
    </row>
    <row r="4108" spans="1:19" x14ac:dyDescent="0.25">
      <c r="A4108">
        <v>4107</v>
      </c>
      <c r="B4108" t="s">
        <v>4129</v>
      </c>
      <c r="C4108" s="4" t="s">
        <v>21</v>
      </c>
      <c r="D4108" t="s">
        <v>18</v>
      </c>
      <c r="E4108" s="4">
        <v>122</v>
      </c>
      <c r="F4108" s="4">
        <v>8</v>
      </c>
      <c r="G4108" s="4">
        <v>565</v>
      </c>
      <c r="H4108" s="4">
        <v>101</v>
      </c>
      <c r="I4108" s="4">
        <v>191</v>
      </c>
      <c r="J4108" s="6">
        <v>1849.67</v>
      </c>
      <c r="K4108" s="4">
        <v>0.442</v>
      </c>
      <c r="L4108" s="4" t="s">
        <v>27</v>
      </c>
      <c r="M4108" s="4">
        <f>Inventory[[#This Row],[Daily_Demand]]*Inventory[[#This Row],[Lead_Time_Days]]</f>
        <v>976</v>
      </c>
      <c r="N4108" s="4">
        <f>MAX(0, Inventory[[#This Row],[Demand_Duration_Lead_time]]+Inventory[[#This Row],[Safety_Stock]]-Inventory[[#This Row],[Current_Inventory]])</f>
        <v>512</v>
      </c>
      <c r="O41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08" s="8">
        <f>Inventory[[#This Row],[Current_Inventory]]*Inventory[[#This Row],[Unit_Cost]]</f>
        <v>1045063.55</v>
      </c>
      <c r="Q4108" t="str">
        <f>IF(Inventory[[#This Row],[Stockout_Risk_Score]] &gt;= 0.8, "Critical",
   IF(Inventory[[#This Row],[Stockout_Risk_Score]] &gt;= 0.6, "High",
      IF(Inventory[[#This Row],[Stockout_Risk_Score]] &gt;= 0.3, "Medium", "Low")
   )
)</f>
        <v>Medium</v>
      </c>
      <c r="R4108">
        <f>Inventory[[#This Row],[Lead_Time_Days]]*0.8</f>
        <v>6.4</v>
      </c>
      <c r="S4108">
        <f>MAX(0,Inventory[[#This Row],[Daily_Demand]]*Inventory[[#This Row],[Adj_Lead_Time]]+Inventory[[#This Row],[Safety_Stock]]-Inventory[[#This Row],[Current_Inventory]])</f>
        <v>316.80000000000007</v>
      </c>
    </row>
    <row r="4109" spans="1:19" x14ac:dyDescent="0.25">
      <c r="A4109">
        <v>4108</v>
      </c>
      <c r="B4109" t="s">
        <v>4130</v>
      </c>
      <c r="C4109" s="4" t="s">
        <v>21</v>
      </c>
      <c r="D4109" t="s">
        <v>18</v>
      </c>
      <c r="E4109" s="4">
        <v>41</v>
      </c>
      <c r="F4109" s="4">
        <v>4</v>
      </c>
      <c r="G4109" s="4">
        <v>672</v>
      </c>
      <c r="H4109" s="4">
        <v>233</v>
      </c>
      <c r="I4109" s="4">
        <v>157</v>
      </c>
      <c r="J4109" s="6">
        <v>1751.12</v>
      </c>
      <c r="K4109" s="4">
        <v>0.91400000000000003</v>
      </c>
      <c r="L4109" s="4" t="s">
        <v>15</v>
      </c>
      <c r="M4109" s="4">
        <f>Inventory[[#This Row],[Daily_Demand]]*Inventory[[#This Row],[Lead_Time_Days]]</f>
        <v>164</v>
      </c>
      <c r="N4109" s="4">
        <f>MAX(0, Inventory[[#This Row],[Demand_Duration_Lead_time]]+Inventory[[#This Row],[Safety_Stock]]-Inventory[[#This Row],[Current_Inventory]])</f>
        <v>0</v>
      </c>
      <c r="O41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09" s="8">
        <f>Inventory[[#This Row],[Current_Inventory]]*Inventory[[#This Row],[Unit_Cost]]</f>
        <v>1176752.6399999999</v>
      </c>
      <c r="Q4109" t="str">
        <f>IF(Inventory[[#This Row],[Stockout_Risk_Score]] &gt;= 0.8, "Critical",
   IF(Inventory[[#This Row],[Stockout_Risk_Score]] &gt;= 0.6, "High",
      IF(Inventory[[#This Row],[Stockout_Risk_Score]] &gt;= 0.3, "Medium", "Low")
   )
)</f>
        <v>Critical</v>
      </c>
      <c r="R4109">
        <f>Inventory[[#This Row],[Lead_Time_Days]]*0.8</f>
        <v>3.2</v>
      </c>
      <c r="S4109">
        <f>MAX(0,Inventory[[#This Row],[Daily_Demand]]*Inventory[[#This Row],[Adj_Lead_Time]]+Inventory[[#This Row],[Safety_Stock]]-Inventory[[#This Row],[Current_Inventory]])</f>
        <v>0</v>
      </c>
    </row>
    <row r="4110" spans="1:19" x14ac:dyDescent="0.25">
      <c r="A4110">
        <v>4109</v>
      </c>
      <c r="B4110" t="s">
        <v>4131</v>
      </c>
      <c r="C4110" s="4" t="s">
        <v>13</v>
      </c>
      <c r="D4110" t="s">
        <v>14</v>
      </c>
      <c r="E4110" s="4">
        <v>68</v>
      </c>
      <c r="F4110" s="4">
        <v>12</v>
      </c>
      <c r="G4110" s="4">
        <v>697</v>
      </c>
      <c r="H4110" s="4">
        <v>226</v>
      </c>
      <c r="I4110" s="4">
        <v>339</v>
      </c>
      <c r="J4110" s="6">
        <v>1202.03</v>
      </c>
      <c r="K4110" s="4">
        <v>0.46800000000000003</v>
      </c>
      <c r="L4110" s="4" t="s">
        <v>19</v>
      </c>
      <c r="M4110" s="4">
        <f>Inventory[[#This Row],[Daily_Demand]]*Inventory[[#This Row],[Lead_Time_Days]]</f>
        <v>816</v>
      </c>
      <c r="N4110" s="4">
        <f>MAX(0, Inventory[[#This Row],[Demand_Duration_Lead_time]]+Inventory[[#This Row],[Safety_Stock]]-Inventory[[#This Row],[Current_Inventory]])</f>
        <v>345</v>
      </c>
      <c r="O41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10" s="8">
        <f>Inventory[[#This Row],[Current_Inventory]]*Inventory[[#This Row],[Unit_Cost]]</f>
        <v>837814.91</v>
      </c>
      <c r="Q4110" t="str">
        <f>IF(Inventory[[#This Row],[Stockout_Risk_Score]] &gt;= 0.8, "Critical",
   IF(Inventory[[#This Row],[Stockout_Risk_Score]] &gt;= 0.6, "High",
      IF(Inventory[[#This Row],[Stockout_Risk_Score]] &gt;= 0.3, "Medium", "Low")
   )
)</f>
        <v>Medium</v>
      </c>
      <c r="R4110">
        <f>Inventory[[#This Row],[Lead_Time_Days]]*0.8</f>
        <v>9.6000000000000014</v>
      </c>
      <c r="S4110">
        <f>MAX(0,Inventory[[#This Row],[Daily_Demand]]*Inventory[[#This Row],[Adj_Lead_Time]]+Inventory[[#This Row],[Safety_Stock]]-Inventory[[#This Row],[Current_Inventory]])</f>
        <v>181.80000000000007</v>
      </c>
    </row>
    <row r="4111" spans="1:19" x14ac:dyDescent="0.25">
      <c r="A4111">
        <v>4110</v>
      </c>
      <c r="B4111" t="s">
        <v>4132</v>
      </c>
      <c r="C4111" s="4" t="s">
        <v>21</v>
      </c>
      <c r="D4111" t="s">
        <v>14</v>
      </c>
      <c r="E4111" s="4">
        <v>90</v>
      </c>
      <c r="F4111" s="4">
        <v>8</v>
      </c>
      <c r="G4111" s="4">
        <v>415</v>
      </c>
      <c r="H4111" s="4">
        <v>165</v>
      </c>
      <c r="I4111" s="4">
        <v>127</v>
      </c>
      <c r="J4111" s="6">
        <v>1166.03</v>
      </c>
      <c r="K4111" s="4">
        <v>0.27700000000000002</v>
      </c>
      <c r="L4111" s="4" t="s">
        <v>15</v>
      </c>
      <c r="M4111" s="4">
        <f>Inventory[[#This Row],[Daily_Demand]]*Inventory[[#This Row],[Lead_Time_Days]]</f>
        <v>720</v>
      </c>
      <c r="N4111" s="4">
        <f>MAX(0, Inventory[[#This Row],[Demand_Duration_Lead_time]]+Inventory[[#This Row],[Safety_Stock]]-Inventory[[#This Row],[Current_Inventory]])</f>
        <v>470</v>
      </c>
      <c r="O41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11" s="8">
        <f>Inventory[[#This Row],[Current_Inventory]]*Inventory[[#This Row],[Unit_Cost]]</f>
        <v>483902.45</v>
      </c>
      <c r="Q4111" t="str">
        <f>IF(Inventory[[#This Row],[Stockout_Risk_Score]] &gt;= 0.8, "Critical",
   IF(Inventory[[#This Row],[Stockout_Risk_Score]] &gt;= 0.6, "High",
      IF(Inventory[[#This Row],[Stockout_Risk_Score]] &gt;= 0.3, "Medium", "Low")
   )
)</f>
        <v>Low</v>
      </c>
      <c r="R4111">
        <f>Inventory[[#This Row],[Lead_Time_Days]]*0.8</f>
        <v>6.4</v>
      </c>
      <c r="S4111">
        <f>MAX(0,Inventory[[#This Row],[Daily_Demand]]*Inventory[[#This Row],[Adj_Lead_Time]]+Inventory[[#This Row],[Safety_Stock]]-Inventory[[#This Row],[Current_Inventory]])</f>
        <v>326</v>
      </c>
    </row>
    <row r="4112" spans="1:19" x14ac:dyDescent="0.25">
      <c r="A4112">
        <v>4111</v>
      </c>
      <c r="B4112" t="s">
        <v>4133</v>
      </c>
      <c r="C4112" s="4" t="s">
        <v>17</v>
      </c>
      <c r="D4112" t="s">
        <v>14</v>
      </c>
      <c r="E4112" s="4">
        <v>137</v>
      </c>
      <c r="F4112" s="4">
        <v>6</v>
      </c>
      <c r="G4112" s="4">
        <v>250</v>
      </c>
      <c r="H4112" s="4">
        <v>286</v>
      </c>
      <c r="I4112" s="4">
        <v>296</v>
      </c>
      <c r="J4112" s="6">
        <v>267.77</v>
      </c>
      <c r="K4112" s="4">
        <v>0.84299999999999997</v>
      </c>
      <c r="L4112" s="4" t="s">
        <v>27</v>
      </c>
      <c r="M4112" s="4">
        <f>Inventory[[#This Row],[Daily_Demand]]*Inventory[[#This Row],[Lead_Time_Days]]</f>
        <v>822</v>
      </c>
      <c r="N4112" s="4">
        <f>MAX(0, Inventory[[#This Row],[Demand_Duration_Lead_time]]+Inventory[[#This Row],[Safety_Stock]]-Inventory[[#This Row],[Current_Inventory]])</f>
        <v>858</v>
      </c>
      <c r="O41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12" s="8">
        <f>Inventory[[#This Row],[Current_Inventory]]*Inventory[[#This Row],[Unit_Cost]]</f>
        <v>66942.5</v>
      </c>
      <c r="Q4112" t="str">
        <f>IF(Inventory[[#This Row],[Stockout_Risk_Score]] &gt;= 0.8, "Critical",
   IF(Inventory[[#This Row],[Stockout_Risk_Score]] &gt;= 0.6, "High",
      IF(Inventory[[#This Row],[Stockout_Risk_Score]] &gt;= 0.3, "Medium", "Low")
   )
)</f>
        <v>Critical</v>
      </c>
      <c r="R4112">
        <f>Inventory[[#This Row],[Lead_Time_Days]]*0.8</f>
        <v>4.8000000000000007</v>
      </c>
      <c r="S4112">
        <f>MAX(0,Inventory[[#This Row],[Daily_Demand]]*Inventory[[#This Row],[Adj_Lead_Time]]+Inventory[[#This Row],[Safety_Stock]]-Inventory[[#This Row],[Current_Inventory]])</f>
        <v>693.60000000000014</v>
      </c>
    </row>
    <row r="4113" spans="1:19" x14ac:dyDescent="0.25">
      <c r="A4113">
        <v>4112</v>
      </c>
      <c r="B4113" t="s">
        <v>4134</v>
      </c>
      <c r="C4113" s="4" t="s">
        <v>41</v>
      </c>
      <c r="D4113" t="s">
        <v>14</v>
      </c>
      <c r="E4113" s="4">
        <v>38</v>
      </c>
      <c r="F4113" s="4">
        <v>5</v>
      </c>
      <c r="G4113" s="4">
        <v>47</v>
      </c>
      <c r="H4113" s="4">
        <v>17</v>
      </c>
      <c r="I4113" s="4">
        <v>61</v>
      </c>
      <c r="J4113" s="6">
        <v>440.51</v>
      </c>
      <c r="K4113" s="4">
        <v>0.999</v>
      </c>
      <c r="L4113" s="4" t="s">
        <v>15</v>
      </c>
      <c r="M4113" s="4">
        <f>Inventory[[#This Row],[Daily_Demand]]*Inventory[[#This Row],[Lead_Time_Days]]</f>
        <v>190</v>
      </c>
      <c r="N4113" s="4">
        <f>MAX(0, Inventory[[#This Row],[Demand_Duration_Lead_time]]+Inventory[[#This Row],[Safety_Stock]]-Inventory[[#This Row],[Current_Inventory]])</f>
        <v>160</v>
      </c>
      <c r="O41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13" s="8">
        <f>Inventory[[#This Row],[Current_Inventory]]*Inventory[[#This Row],[Unit_Cost]]</f>
        <v>20703.97</v>
      </c>
      <c r="Q4113" t="str">
        <f>IF(Inventory[[#This Row],[Stockout_Risk_Score]] &gt;= 0.8, "Critical",
   IF(Inventory[[#This Row],[Stockout_Risk_Score]] &gt;= 0.6, "High",
      IF(Inventory[[#This Row],[Stockout_Risk_Score]] &gt;= 0.3, "Medium", "Low")
   )
)</f>
        <v>Critical</v>
      </c>
      <c r="R4113">
        <f>Inventory[[#This Row],[Lead_Time_Days]]*0.8</f>
        <v>4</v>
      </c>
      <c r="S4113">
        <f>MAX(0,Inventory[[#This Row],[Daily_Demand]]*Inventory[[#This Row],[Adj_Lead_Time]]+Inventory[[#This Row],[Safety_Stock]]-Inventory[[#This Row],[Current_Inventory]])</f>
        <v>122</v>
      </c>
    </row>
    <row r="4114" spans="1:19" x14ac:dyDescent="0.25">
      <c r="A4114">
        <v>4113</v>
      </c>
      <c r="B4114" t="s">
        <v>4135</v>
      </c>
      <c r="C4114" s="4" t="s">
        <v>41</v>
      </c>
      <c r="D4114" t="s">
        <v>22</v>
      </c>
      <c r="E4114" s="4">
        <v>43</v>
      </c>
      <c r="F4114" s="4">
        <v>4</v>
      </c>
      <c r="G4114" s="4">
        <v>494</v>
      </c>
      <c r="H4114" s="4">
        <v>45</v>
      </c>
      <c r="I4114" s="4">
        <v>233</v>
      </c>
      <c r="J4114" s="6">
        <v>542.65</v>
      </c>
      <c r="K4114" s="4">
        <v>0.64800000000000002</v>
      </c>
      <c r="L4114" s="4" t="s">
        <v>27</v>
      </c>
      <c r="M4114" s="4">
        <f>Inventory[[#This Row],[Daily_Demand]]*Inventory[[#This Row],[Lead_Time_Days]]</f>
        <v>172</v>
      </c>
      <c r="N4114" s="4">
        <f>MAX(0, Inventory[[#This Row],[Demand_Duration_Lead_time]]+Inventory[[#This Row],[Safety_Stock]]-Inventory[[#This Row],[Current_Inventory]])</f>
        <v>0</v>
      </c>
      <c r="O41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114" s="8">
        <f>Inventory[[#This Row],[Current_Inventory]]*Inventory[[#This Row],[Unit_Cost]]</f>
        <v>268069.09999999998</v>
      </c>
      <c r="Q4114" t="str">
        <f>IF(Inventory[[#This Row],[Stockout_Risk_Score]] &gt;= 0.8, "Critical",
   IF(Inventory[[#This Row],[Stockout_Risk_Score]] &gt;= 0.6, "High",
      IF(Inventory[[#This Row],[Stockout_Risk_Score]] &gt;= 0.3, "Medium", "Low")
   )
)</f>
        <v>High</v>
      </c>
      <c r="R4114">
        <f>Inventory[[#This Row],[Lead_Time_Days]]*0.8</f>
        <v>3.2</v>
      </c>
      <c r="S4114">
        <f>MAX(0,Inventory[[#This Row],[Daily_Demand]]*Inventory[[#This Row],[Adj_Lead_Time]]+Inventory[[#This Row],[Safety_Stock]]-Inventory[[#This Row],[Current_Inventory]])</f>
        <v>0</v>
      </c>
    </row>
    <row r="4115" spans="1:19" x14ac:dyDescent="0.25">
      <c r="A4115">
        <v>4114</v>
      </c>
      <c r="B4115" t="s">
        <v>4136</v>
      </c>
      <c r="C4115" s="4" t="s">
        <v>41</v>
      </c>
      <c r="D4115" t="s">
        <v>22</v>
      </c>
      <c r="E4115" s="4">
        <v>71</v>
      </c>
      <c r="F4115" s="4">
        <v>9</v>
      </c>
      <c r="G4115" s="4">
        <v>314</v>
      </c>
      <c r="H4115" s="4">
        <v>133</v>
      </c>
      <c r="I4115" s="4">
        <v>366</v>
      </c>
      <c r="J4115" s="6">
        <v>1001.98</v>
      </c>
      <c r="K4115" s="4">
        <v>0.25</v>
      </c>
      <c r="L4115" s="4" t="s">
        <v>15</v>
      </c>
      <c r="M4115" s="4">
        <f>Inventory[[#This Row],[Daily_Demand]]*Inventory[[#This Row],[Lead_Time_Days]]</f>
        <v>639</v>
      </c>
      <c r="N4115" s="4">
        <f>MAX(0, Inventory[[#This Row],[Demand_Duration_Lead_time]]+Inventory[[#This Row],[Safety_Stock]]-Inventory[[#This Row],[Current_Inventory]])</f>
        <v>458</v>
      </c>
      <c r="O41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15" s="8">
        <f>Inventory[[#This Row],[Current_Inventory]]*Inventory[[#This Row],[Unit_Cost]]</f>
        <v>314621.72000000003</v>
      </c>
      <c r="Q4115" t="str">
        <f>IF(Inventory[[#This Row],[Stockout_Risk_Score]] &gt;= 0.8, "Critical",
   IF(Inventory[[#This Row],[Stockout_Risk_Score]] &gt;= 0.6, "High",
      IF(Inventory[[#This Row],[Stockout_Risk_Score]] &gt;= 0.3, "Medium", "Low")
   )
)</f>
        <v>Low</v>
      </c>
      <c r="R4115">
        <f>Inventory[[#This Row],[Lead_Time_Days]]*0.8</f>
        <v>7.2</v>
      </c>
      <c r="S4115">
        <f>MAX(0,Inventory[[#This Row],[Daily_Demand]]*Inventory[[#This Row],[Adj_Lead_Time]]+Inventory[[#This Row],[Safety_Stock]]-Inventory[[#This Row],[Current_Inventory]])</f>
        <v>330.20000000000005</v>
      </c>
    </row>
    <row r="4116" spans="1:19" x14ac:dyDescent="0.25">
      <c r="A4116">
        <v>4115</v>
      </c>
      <c r="B4116" t="s">
        <v>4137</v>
      </c>
      <c r="C4116" s="4" t="s">
        <v>21</v>
      </c>
      <c r="D4116" t="s">
        <v>18</v>
      </c>
      <c r="E4116" s="4">
        <v>66</v>
      </c>
      <c r="F4116" s="4">
        <v>5</v>
      </c>
      <c r="G4116" s="4">
        <v>446</v>
      </c>
      <c r="H4116" s="4">
        <v>18</v>
      </c>
      <c r="I4116" s="4">
        <v>345</v>
      </c>
      <c r="J4116" s="6">
        <v>1476.14</v>
      </c>
      <c r="K4116" s="4">
        <v>0.23899999999999999</v>
      </c>
      <c r="L4116" s="4" t="s">
        <v>15</v>
      </c>
      <c r="M4116" s="4">
        <f>Inventory[[#This Row],[Daily_Demand]]*Inventory[[#This Row],[Lead_Time_Days]]</f>
        <v>330</v>
      </c>
      <c r="N4116" s="4">
        <f>MAX(0, Inventory[[#This Row],[Demand_Duration_Lead_time]]+Inventory[[#This Row],[Safety_Stock]]-Inventory[[#This Row],[Current_Inventory]])</f>
        <v>0</v>
      </c>
      <c r="O41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16" s="8">
        <f>Inventory[[#This Row],[Current_Inventory]]*Inventory[[#This Row],[Unit_Cost]]</f>
        <v>658358.44000000006</v>
      </c>
      <c r="Q4116" t="str">
        <f>IF(Inventory[[#This Row],[Stockout_Risk_Score]] &gt;= 0.8, "Critical",
   IF(Inventory[[#This Row],[Stockout_Risk_Score]] &gt;= 0.6, "High",
      IF(Inventory[[#This Row],[Stockout_Risk_Score]] &gt;= 0.3, "Medium", "Low")
   )
)</f>
        <v>Low</v>
      </c>
      <c r="R4116">
        <f>Inventory[[#This Row],[Lead_Time_Days]]*0.8</f>
        <v>4</v>
      </c>
      <c r="S4116">
        <f>MAX(0,Inventory[[#This Row],[Daily_Demand]]*Inventory[[#This Row],[Adj_Lead_Time]]+Inventory[[#This Row],[Safety_Stock]]-Inventory[[#This Row],[Current_Inventory]])</f>
        <v>0</v>
      </c>
    </row>
    <row r="4117" spans="1:19" x14ac:dyDescent="0.25">
      <c r="A4117">
        <v>4116</v>
      </c>
      <c r="B4117" t="s">
        <v>4138</v>
      </c>
      <c r="C4117" s="4" t="s">
        <v>21</v>
      </c>
      <c r="D4117" t="s">
        <v>22</v>
      </c>
      <c r="E4117" s="4">
        <v>92</v>
      </c>
      <c r="F4117" s="4">
        <v>9</v>
      </c>
      <c r="G4117" s="4">
        <v>110</v>
      </c>
      <c r="H4117" s="4">
        <v>49</v>
      </c>
      <c r="I4117" s="4">
        <v>289</v>
      </c>
      <c r="J4117" s="6">
        <v>948.41</v>
      </c>
      <c r="K4117" s="4">
        <v>5.8000000000000003E-2</v>
      </c>
      <c r="L4117" s="4" t="s">
        <v>19</v>
      </c>
      <c r="M4117" s="4">
        <f>Inventory[[#This Row],[Daily_Demand]]*Inventory[[#This Row],[Lead_Time_Days]]</f>
        <v>828</v>
      </c>
      <c r="N4117" s="4">
        <f>MAX(0, Inventory[[#This Row],[Demand_Duration_Lead_time]]+Inventory[[#This Row],[Safety_Stock]]-Inventory[[#This Row],[Current_Inventory]])</f>
        <v>767</v>
      </c>
      <c r="O41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17" s="8">
        <f>Inventory[[#This Row],[Current_Inventory]]*Inventory[[#This Row],[Unit_Cost]]</f>
        <v>104325.09999999999</v>
      </c>
      <c r="Q4117" t="str">
        <f>IF(Inventory[[#This Row],[Stockout_Risk_Score]] &gt;= 0.8, "Critical",
   IF(Inventory[[#This Row],[Stockout_Risk_Score]] &gt;= 0.6, "High",
      IF(Inventory[[#This Row],[Stockout_Risk_Score]] &gt;= 0.3, "Medium", "Low")
   )
)</f>
        <v>Low</v>
      </c>
      <c r="R4117">
        <f>Inventory[[#This Row],[Lead_Time_Days]]*0.8</f>
        <v>7.2</v>
      </c>
      <c r="S4117">
        <f>MAX(0,Inventory[[#This Row],[Daily_Demand]]*Inventory[[#This Row],[Adj_Lead_Time]]+Inventory[[#This Row],[Safety_Stock]]-Inventory[[#This Row],[Current_Inventory]])</f>
        <v>601.4</v>
      </c>
    </row>
    <row r="4118" spans="1:19" x14ac:dyDescent="0.25">
      <c r="A4118">
        <v>4117</v>
      </c>
      <c r="B4118" t="s">
        <v>4139</v>
      </c>
      <c r="C4118" s="4" t="s">
        <v>26</v>
      </c>
      <c r="D4118" t="s">
        <v>18</v>
      </c>
      <c r="E4118" s="4">
        <v>156</v>
      </c>
      <c r="F4118" s="4">
        <v>11</v>
      </c>
      <c r="G4118" s="4">
        <v>134</v>
      </c>
      <c r="H4118" s="4">
        <v>188</v>
      </c>
      <c r="I4118" s="4">
        <v>312</v>
      </c>
      <c r="J4118" s="6">
        <v>295.82</v>
      </c>
      <c r="K4118" s="4">
        <v>7.6999999999999999E-2</v>
      </c>
      <c r="L4118" s="4" t="s">
        <v>19</v>
      </c>
      <c r="M4118" s="4">
        <f>Inventory[[#This Row],[Daily_Demand]]*Inventory[[#This Row],[Lead_Time_Days]]</f>
        <v>1716</v>
      </c>
      <c r="N4118" s="4">
        <f>MAX(0, Inventory[[#This Row],[Demand_Duration_Lead_time]]+Inventory[[#This Row],[Safety_Stock]]-Inventory[[#This Row],[Current_Inventory]])</f>
        <v>1770</v>
      </c>
      <c r="O41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18" s="8">
        <f>Inventory[[#This Row],[Current_Inventory]]*Inventory[[#This Row],[Unit_Cost]]</f>
        <v>39639.879999999997</v>
      </c>
      <c r="Q4118" t="str">
        <f>IF(Inventory[[#This Row],[Stockout_Risk_Score]] &gt;= 0.8, "Critical",
   IF(Inventory[[#This Row],[Stockout_Risk_Score]] &gt;= 0.6, "High",
      IF(Inventory[[#This Row],[Stockout_Risk_Score]] &gt;= 0.3, "Medium", "Low")
   )
)</f>
        <v>Low</v>
      </c>
      <c r="R4118">
        <f>Inventory[[#This Row],[Lead_Time_Days]]*0.8</f>
        <v>8.8000000000000007</v>
      </c>
      <c r="S4118">
        <f>MAX(0,Inventory[[#This Row],[Daily_Demand]]*Inventory[[#This Row],[Adj_Lead_Time]]+Inventory[[#This Row],[Safety_Stock]]-Inventory[[#This Row],[Current_Inventory]])</f>
        <v>1426.8000000000002</v>
      </c>
    </row>
    <row r="4119" spans="1:19" x14ac:dyDescent="0.25">
      <c r="A4119">
        <v>4118</v>
      </c>
      <c r="B4119" t="s">
        <v>4140</v>
      </c>
      <c r="C4119" s="4" t="s">
        <v>26</v>
      </c>
      <c r="D4119" t="s">
        <v>18</v>
      </c>
      <c r="E4119" s="4">
        <v>135</v>
      </c>
      <c r="F4119" s="4">
        <v>4</v>
      </c>
      <c r="G4119" s="4">
        <v>178</v>
      </c>
      <c r="H4119" s="4">
        <v>138</v>
      </c>
      <c r="I4119" s="4">
        <v>384</v>
      </c>
      <c r="J4119" s="6">
        <v>906.73</v>
      </c>
      <c r="K4119" s="4">
        <v>0.91500000000000004</v>
      </c>
      <c r="L4119" s="4" t="s">
        <v>15</v>
      </c>
      <c r="M4119" s="4">
        <f>Inventory[[#This Row],[Daily_Demand]]*Inventory[[#This Row],[Lead_Time_Days]]</f>
        <v>540</v>
      </c>
      <c r="N4119" s="4">
        <f>MAX(0, Inventory[[#This Row],[Demand_Duration_Lead_time]]+Inventory[[#This Row],[Safety_Stock]]-Inventory[[#This Row],[Current_Inventory]])</f>
        <v>500</v>
      </c>
      <c r="O41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19" s="8">
        <f>Inventory[[#This Row],[Current_Inventory]]*Inventory[[#This Row],[Unit_Cost]]</f>
        <v>161397.94</v>
      </c>
      <c r="Q4119" t="str">
        <f>IF(Inventory[[#This Row],[Stockout_Risk_Score]] &gt;= 0.8, "Critical",
   IF(Inventory[[#This Row],[Stockout_Risk_Score]] &gt;= 0.6, "High",
      IF(Inventory[[#This Row],[Stockout_Risk_Score]] &gt;= 0.3, "Medium", "Low")
   )
)</f>
        <v>Critical</v>
      </c>
      <c r="R4119">
        <f>Inventory[[#This Row],[Lead_Time_Days]]*0.8</f>
        <v>3.2</v>
      </c>
      <c r="S4119">
        <f>MAX(0,Inventory[[#This Row],[Daily_Demand]]*Inventory[[#This Row],[Adj_Lead_Time]]+Inventory[[#This Row],[Safety_Stock]]-Inventory[[#This Row],[Current_Inventory]])</f>
        <v>392</v>
      </c>
    </row>
    <row r="4120" spans="1:19" x14ac:dyDescent="0.25">
      <c r="A4120">
        <v>4119</v>
      </c>
      <c r="B4120" t="s">
        <v>4141</v>
      </c>
      <c r="C4120" s="4" t="s">
        <v>41</v>
      </c>
      <c r="D4120" t="s">
        <v>22</v>
      </c>
      <c r="E4120" s="4">
        <v>113</v>
      </c>
      <c r="F4120" s="4">
        <v>11</v>
      </c>
      <c r="G4120" s="4">
        <v>277</v>
      </c>
      <c r="H4120" s="4">
        <v>77</v>
      </c>
      <c r="I4120" s="4">
        <v>122</v>
      </c>
      <c r="J4120" s="6">
        <v>367.13</v>
      </c>
      <c r="K4120" s="4">
        <v>9.6000000000000002E-2</v>
      </c>
      <c r="L4120" s="4" t="s">
        <v>27</v>
      </c>
      <c r="M4120" s="4">
        <f>Inventory[[#This Row],[Daily_Demand]]*Inventory[[#This Row],[Lead_Time_Days]]</f>
        <v>1243</v>
      </c>
      <c r="N4120" s="4">
        <f>MAX(0, Inventory[[#This Row],[Demand_Duration_Lead_time]]+Inventory[[#This Row],[Safety_Stock]]-Inventory[[#This Row],[Current_Inventory]])</f>
        <v>1043</v>
      </c>
      <c r="O41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20" s="8">
        <f>Inventory[[#This Row],[Current_Inventory]]*Inventory[[#This Row],[Unit_Cost]]</f>
        <v>101695.01</v>
      </c>
      <c r="Q4120" t="str">
        <f>IF(Inventory[[#This Row],[Stockout_Risk_Score]] &gt;= 0.8, "Critical",
   IF(Inventory[[#This Row],[Stockout_Risk_Score]] &gt;= 0.6, "High",
      IF(Inventory[[#This Row],[Stockout_Risk_Score]] &gt;= 0.3, "Medium", "Low")
   )
)</f>
        <v>Low</v>
      </c>
      <c r="R4120">
        <f>Inventory[[#This Row],[Lead_Time_Days]]*0.8</f>
        <v>8.8000000000000007</v>
      </c>
      <c r="S4120">
        <f>MAX(0,Inventory[[#This Row],[Daily_Demand]]*Inventory[[#This Row],[Adj_Lead_Time]]+Inventory[[#This Row],[Safety_Stock]]-Inventory[[#This Row],[Current_Inventory]])</f>
        <v>794.40000000000009</v>
      </c>
    </row>
    <row r="4121" spans="1:19" x14ac:dyDescent="0.25">
      <c r="A4121">
        <v>4120</v>
      </c>
      <c r="B4121" t="s">
        <v>4142</v>
      </c>
      <c r="C4121" s="4" t="s">
        <v>17</v>
      </c>
      <c r="D4121" t="s">
        <v>18</v>
      </c>
      <c r="E4121" s="4">
        <v>93</v>
      </c>
      <c r="F4121" s="4">
        <v>14</v>
      </c>
      <c r="G4121" s="4">
        <v>392</v>
      </c>
      <c r="H4121" s="4">
        <v>163</v>
      </c>
      <c r="I4121" s="4">
        <v>117</v>
      </c>
      <c r="J4121" s="6">
        <v>1514.74</v>
      </c>
      <c r="K4121" s="4">
        <v>0.48399999999999999</v>
      </c>
      <c r="L4121" s="4" t="s">
        <v>19</v>
      </c>
      <c r="M4121" s="4">
        <f>Inventory[[#This Row],[Daily_Demand]]*Inventory[[#This Row],[Lead_Time_Days]]</f>
        <v>1302</v>
      </c>
      <c r="N4121" s="4">
        <f>MAX(0, Inventory[[#This Row],[Demand_Duration_Lead_time]]+Inventory[[#This Row],[Safety_Stock]]-Inventory[[#This Row],[Current_Inventory]])</f>
        <v>1073</v>
      </c>
      <c r="O41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21" s="8">
        <f>Inventory[[#This Row],[Current_Inventory]]*Inventory[[#This Row],[Unit_Cost]]</f>
        <v>593778.07999999996</v>
      </c>
      <c r="Q4121" t="str">
        <f>IF(Inventory[[#This Row],[Stockout_Risk_Score]] &gt;= 0.8, "Critical",
   IF(Inventory[[#This Row],[Stockout_Risk_Score]] &gt;= 0.6, "High",
      IF(Inventory[[#This Row],[Stockout_Risk_Score]] &gt;= 0.3, "Medium", "Low")
   )
)</f>
        <v>Medium</v>
      </c>
      <c r="R4121">
        <f>Inventory[[#This Row],[Lead_Time_Days]]*0.8</f>
        <v>11.200000000000001</v>
      </c>
      <c r="S4121">
        <f>MAX(0,Inventory[[#This Row],[Daily_Demand]]*Inventory[[#This Row],[Adj_Lead_Time]]+Inventory[[#This Row],[Safety_Stock]]-Inventory[[#This Row],[Current_Inventory]])</f>
        <v>812.60000000000014</v>
      </c>
    </row>
    <row r="4122" spans="1:19" x14ac:dyDescent="0.25">
      <c r="A4122">
        <v>4121</v>
      </c>
      <c r="B4122" t="s">
        <v>4143</v>
      </c>
      <c r="C4122" s="4" t="s">
        <v>26</v>
      </c>
      <c r="D4122" t="s">
        <v>14</v>
      </c>
      <c r="E4122" s="4">
        <v>71</v>
      </c>
      <c r="F4122" s="4">
        <v>10</v>
      </c>
      <c r="G4122" s="4">
        <v>109</v>
      </c>
      <c r="H4122" s="4">
        <v>12</v>
      </c>
      <c r="I4122" s="4">
        <v>336</v>
      </c>
      <c r="J4122" s="6">
        <v>374.68</v>
      </c>
      <c r="K4122" s="4">
        <v>0.69799999999999995</v>
      </c>
      <c r="L4122" s="4" t="s">
        <v>15</v>
      </c>
      <c r="M4122" s="4">
        <f>Inventory[[#This Row],[Daily_Demand]]*Inventory[[#This Row],[Lead_Time_Days]]</f>
        <v>710</v>
      </c>
      <c r="N4122" s="4">
        <f>MAX(0, Inventory[[#This Row],[Demand_Duration_Lead_time]]+Inventory[[#This Row],[Safety_Stock]]-Inventory[[#This Row],[Current_Inventory]])</f>
        <v>613</v>
      </c>
      <c r="O41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22" s="8">
        <f>Inventory[[#This Row],[Current_Inventory]]*Inventory[[#This Row],[Unit_Cost]]</f>
        <v>40840.120000000003</v>
      </c>
      <c r="Q4122" t="str">
        <f>IF(Inventory[[#This Row],[Stockout_Risk_Score]] &gt;= 0.8, "Critical",
   IF(Inventory[[#This Row],[Stockout_Risk_Score]] &gt;= 0.6, "High",
      IF(Inventory[[#This Row],[Stockout_Risk_Score]] &gt;= 0.3, "Medium", "Low")
   )
)</f>
        <v>High</v>
      </c>
      <c r="R4122">
        <f>Inventory[[#This Row],[Lead_Time_Days]]*0.8</f>
        <v>8</v>
      </c>
      <c r="S4122">
        <f>MAX(0,Inventory[[#This Row],[Daily_Demand]]*Inventory[[#This Row],[Adj_Lead_Time]]+Inventory[[#This Row],[Safety_Stock]]-Inventory[[#This Row],[Current_Inventory]])</f>
        <v>471</v>
      </c>
    </row>
    <row r="4123" spans="1:19" x14ac:dyDescent="0.25">
      <c r="A4123">
        <v>4122</v>
      </c>
      <c r="B4123" t="s">
        <v>4144</v>
      </c>
      <c r="C4123" s="4" t="s">
        <v>26</v>
      </c>
      <c r="D4123" t="s">
        <v>18</v>
      </c>
      <c r="E4123" s="4">
        <v>83</v>
      </c>
      <c r="F4123" s="4">
        <v>7</v>
      </c>
      <c r="G4123" s="4">
        <v>776</v>
      </c>
      <c r="H4123" s="4">
        <v>274</v>
      </c>
      <c r="I4123" s="4">
        <v>375</v>
      </c>
      <c r="J4123" s="6">
        <v>990.94</v>
      </c>
      <c r="K4123" s="4">
        <v>0.85</v>
      </c>
      <c r="L4123" s="4" t="s">
        <v>27</v>
      </c>
      <c r="M4123" s="4">
        <f>Inventory[[#This Row],[Daily_Demand]]*Inventory[[#This Row],[Lead_Time_Days]]</f>
        <v>581</v>
      </c>
      <c r="N4123" s="4">
        <f>MAX(0, Inventory[[#This Row],[Demand_Duration_Lead_time]]+Inventory[[#This Row],[Safety_Stock]]-Inventory[[#This Row],[Current_Inventory]])</f>
        <v>79</v>
      </c>
      <c r="O41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23" s="8">
        <f>Inventory[[#This Row],[Current_Inventory]]*Inventory[[#This Row],[Unit_Cost]]</f>
        <v>768969.44000000006</v>
      </c>
      <c r="Q4123" t="str">
        <f>IF(Inventory[[#This Row],[Stockout_Risk_Score]] &gt;= 0.8, "Critical",
   IF(Inventory[[#This Row],[Stockout_Risk_Score]] &gt;= 0.6, "High",
      IF(Inventory[[#This Row],[Stockout_Risk_Score]] &gt;= 0.3, "Medium", "Low")
   )
)</f>
        <v>Critical</v>
      </c>
      <c r="R4123">
        <f>Inventory[[#This Row],[Lead_Time_Days]]*0.8</f>
        <v>5.6000000000000005</v>
      </c>
      <c r="S4123">
        <f>MAX(0,Inventory[[#This Row],[Daily_Demand]]*Inventory[[#This Row],[Adj_Lead_Time]]+Inventory[[#This Row],[Safety_Stock]]-Inventory[[#This Row],[Current_Inventory]])</f>
        <v>0</v>
      </c>
    </row>
    <row r="4124" spans="1:19" x14ac:dyDescent="0.25">
      <c r="A4124">
        <v>4123</v>
      </c>
      <c r="B4124" t="s">
        <v>4145</v>
      </c>
      <c r="C4124" s="4" t="s">
        <v>21</v>
      </c>
      <c r="D4124" t="s">
        <v>14</v>
      </c>
      <c r="E4124" s="4">
        <v>182</v>
      </c>
      <c r="F4124" s="4">
        <v>6</v>
      </c>
      <c r="G4124" s="4">
        <v>317</v>
      </c>
      <c r="H4124" s="4">
        <v>13</v>
      </c>
      <c r="I4124" s="4">
        <v>269</v>
      </c>
      <c r="J4124" s="6">
        <v>1402.16</v>
      </c>
      <c r="K4124" s="4">
        <v>0.17100000000000001</v>
      </c>
      <c r="L4124" s="4" t="s">
        <v>19</v>
      </c>
      <c r="M4124" s="4">
        <f>Inventory[[#This Row],[Daily_Demand]]*Inventory[[#This Row],[Lead_Time_Days]]</f>
        <v>1092</v>
      </c>
      <c r="N4124" s="4">
        <f>MAX(0, Inventory[[#This Row],[Demand_Duration_Lead_time]]+Inventory[[#This Row],[Safety_Stock]]-Inventory[[#This Row],[Current_Inventory]])</f>
        <v>788</v>
      </c>
      <c r="O41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24" s="8">
        <f>Inventory[[#This Row],[Current_Inventory]]*Inventory[[#This Row],[Unit_Cost]]</f>
        <v>444484.72000000003</v>
      </c>
      <c r="Q4124" t="str">
        <f>IF(Inventory[[#This Row],[Stockout_Risk_Score]] &gt;= 0.8, "Critical",
   IF(Inventory[[#This Row],[Stockout_Risk_Score]] &gt;= 0.6, "High",
      IF(Inventory[[#This Row],[Stockout_Risk_Score]] &gt;= 0.3, "Medium", "Low")
   )
)</f>
        <v>Low</v>
      </c>
      <c r="R4124">
        <f>Inventory[[#This Row],[Lead_Time_Days]]*0.8</f>
        <v>4.8000000000000007</v>
      </c>
      <c r="S4124">
        <f>MAX(0,Inventory[[#This Row],[Daily_Demand]]*Inventory[[#This Row],[Adj_Lead_Time]]+Inventory[[#This Row],[Safety_Stock]]-Inventory[[#This Row],[Current_Inventory]])</f>
        <v>569.60000000000014</v>
      </c>
    </row>
    <row r="4125" spans="1:19" x14ac:dyDescent="0.25">
      <c r="A4125">
        <v>4124</v>
      </c>
      <c r="B4125" t="s">
        <v>4146</v>
      </c>
      <c r="C4125" s="4" t="s">
        <v>17</v>
      </c>
      <c r="D4125" t="s">
        <v>22</v>
      </c>
      <c r="E4125" s="4">
        <v>33</v>
      </c>
      <c r="F4125" s="4">
        <v>6</v>
      </c>
      <c r="G4125" s="4">
        <v>50</v>
      </c>
      <c r="H4125" s="4">
        <v>271</v>
      </c>
      <c r="I4125" s="4">
        <v>96</v>
      </c>
      <c r="J4125" s="6">
        <v>494.99</v>
      </c>
      <c r="K4125" s="4">
        <v>0.438</v>
      </c>
      <c r="L4125" s="4" t="s">
        <v>15</v>
      </c>
      <c r="M4125" s="4">
        <f>Inventory[[#This Row],[Daily_Demand]]*Inventory[[#This Row],[Lead_Time_Days]]</f>
        <v>198</v>
      </c>
      <c r="N4125" s="4">
        <f>MAX(0, Inventory[[#This Row],[Demand_Duration_Lead_time]]+Inventory[[#This Row],[Safety_Stock]]-Inventory[[#This Row],[Current_Inventory]])</f>
        <v>419</v>
      </c>
      <c r="O41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25" s="8">
        <f>Inventory[[#This Row],[Current_Inventory]]*Inventory[[#This Row],[Unit_Cost]]</f>
        <v>24749.5</v>
      </c>
      <c r="Q4125" t="str">
        <f>IF(Inventory[[#This Row],[Stockout_Risk_Score]] &gt;= 0.8, "Critical",
   IF(Inventory[[#This Row],[Stockout_Risk_Score]] &gt;= 0.6, "High",
      IF(Inventory[[#This Row],[Stockout_Risk_Score]] &gt;= 0.3, "Medium", "Low")
   )
)</f>
        <v>Medium</v>
      </c>
      <c r="R4125">
        <f>Inventory[[#This Row],[Lead_Time_Days]]*0.8</f>
        <v>4.8000000000000007</v>
      </c>
      <c r="S4125">
        <f>MAX(0,Inventory[[#This Row],[Daily_Demand]]*Inventory[[#This Row],[Adj_Lead_Time]]+Inventory[[#This Row],[Safety_Stock]]-Inventory[[#This Row],[Current_Inventory]])</f>
        <v>379.40000000000003</v>
      </c>
    </row>
    <row r="4126" spans="1:19" x14ac:dyDescent="0.25">
      <c r="A4126">
        <v>4125</v>
      </c>
      <c r="B4126" t="s">
        <v>4147</v>
      </c>
      <c r="C4126" s="4" t="s">
        <v>41</v>
      </c>
      <c r="D4126" t="s">
        <v>22</v>
      </c>
      <c r="E4126" s="4">
        <v>78</v>
      </c>
      <c r="F4126" s="4">
        <v>14</v>
      </c>
      <c r="G4126" s="4">
        <v>377</v>
      </c>
      <c r="H4126" s="4">
        <v>291</v>
      </c>
      <c r="I4126" s="4">
        <v>107</v>
      </c>
      <c r="J4126" s="6">
        <v>198.26</v>
      </c>
      <c r="K4126" s="4">
        <v>0.251</v>
      </c>
      <c r="L4126" s="4" t="s">
        <v>27</v>
      </c>
      <c r="M4126" s="4">
        <f>Inventory[[#This Row],[Daily_Demand]]*Inventory[[#This Row],[Lead_Time_Days]]</f>
        <v>1092</v>
      </c>
      <c r="N4126" s="4">
        <f>MAX(0, Inventory[[#This Row],[Demand_Duration_Lead_time]]+Inventory[[#This Row],[Safety_Stock]]-Inventory[[#This Row],[Current_Inventory]])</f>
        <v>1006</v>
      </c>
      <c r="O41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26" s="8">
        <f>Inventory[[#This Row],[Current_Inventory]]*Inventory[[#This Row],[Unit_Cost]]</f>
        <v>74744.01999999999</v>
      </c>
      <c r="Q4126" t="str">
        <f>IF(Inventory[[#This Row],[Stockout_Risk_Score]] &gt;= 0.8, "Critical",
   IF(Inventory[[#This Row],[Stockout_Risk_Score]] &gt;= 0.6, "High",
      IF(Inventory[[#This Row],[Stockout_Risk_Score]] &gt;= 0.3, "Medium", "Low")
   )
)</f>
        <v>Low</v>
      </c>
      <c r="R4126">
        <f>Inventory[[#This Row],[Lead_Time_Days]]*0.8</f>
        <v>11.200000000000001</v>
      </c>
      <c r="S4126">
        <f>MAX(0,Inventory[[#This Row],[Daily_Demand]]*Inventory[[#This Row],[Adj_Lead_Time]]+Inventory[[#This Row],[Safety_Stock]]-Inventory[[#This Row],[Current_Inventory]])</f>
        <v>787.60000000000014</v>
      </c>
    </row>
    <row r="4127" spans="1:19" x14ac:dyDescent="0.25">
      <c r="A4127">
        <v>4126</v>
      </c>
      <c r="B4127" t="s">
        <v>4148</v>
      </c>
      <c r="C4127" s="4" t="s">
        <v>26</v>
      </c>
      <c r="D4127" t="s">
        <v>18</v>
      </c>
      <c r="E4127" s="4">
        <v>36</v>
      </c>
      <c r="F4127" s="4">
        <v>4</v>
      </c>
      <c r="G4127" s="4">
        <v>489</v>
      </c>
      <c r="H4127" s="4">
        <v>94</v>
      </c>
      <c r="I4127" s="4">
        <v>73</v>
      </c>
      <c r="J4127" s="6">
        <v>1148.43</v>
      </c>
      <c r="K4127" s="4">
        <v>0.25600000000000001</v>
      </c>
      <c r="L4127" s="4" t="s">
        <v>27</v>
      </c>
      <c r="M4127" s="4">
        <f>Inventory[[#This Row],[Daily_Demand]]*Inventory[[#This Row],[Lead_Time_Days]]</f>
        <v>144</v>
      </c>
      <c r="N4127" s="4">
        <f>MAX(0, Inventory[[#This Row],[Demand_Duration_Lead_time]]+Inventory[[#This Row],[Safety_Stock]]-Inventory[[#This Row],[Current_Inventory]])</f>
        <v>0</v>
      </c>
      <c r="O41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127" s="8">
        <f>Inventory[[#This Row],[Current_Inventory]]*Inventory[[#This Row],[Unit_Cost]]</f>
        <v>561582.27</v>
      </c>
      <c r="Q4127" t="str">
        <f>IF(Inventory[[#This Row],[Stockout_Risk_Score]] &gt;= 0.8, "Critical",
   IF(Inventory[[#This Row],[Stockout_Risk_Score]] &gt;= 0.6, "High",
      IF(Inventory[[#This Row],[Stockout_Risk_Score]] &gt;= 0.3, "Medium", "Low")
   )
)</f>
        <v>Low</v>
      </c>
      <c r="R4127">
        <f>Inventory[[#This Row],[Lead_Time_Days]]*0.8</f>
        <v>3.2</v>
      </c>
      <c r="S4127">
        <f>MAX(0,Inventory[[#This Row],[Daily_Demand]]*Inventory[[#This Row],[Adj_Lead_Time]]+Inventory[[#This Row],[Safety_Stock]]-Inventory[[#This Row],[Current_Inventory]])</f>
        <v>0</v>
      </c>
    </row>
    <row r="4128" spans="1:19" x14ac:dyDescent="0.25">
      <c r="A4128">
        <v>4127</v>
      </c>
      <c r="B4128" t="s">
        <v>4149</v>
      </c>
      <c r="C4128" s="4" t="s">
        <v>17</v>
      </c>
      <c r="D4128" t="s">
        <v>14</v>
      </c>
      <c r="E4128" s="4">
        <v>91</v>
      </c>
      <c r="F4128" s="4">
        <v>3</v>
      </c>
      <c r="G4128" s="4">
        <v>759</v>
      </c>
      <c r="H4128" s="4">
        <v>44</v>
      </c>
      <c r="I4128" s="4">
        <v>339</v>
      </c>
      <c r="J4128" s="6">
        <v>155.69999999999999</v>
      </c>
      <c r="K4128" s="4">
        <v>0.30399999999999999</v>
      </c>
      <c r="L4128" s="4" t="s">
        <v>15</v>
      </c>
      <c r="M4128" s="4">
        <f>Inventory[[#This Row],[Daily_Demand]]*Inventory[[#This Row],[Lead_Time_Days]]</f>
        <v>273</v>
      </c>
      <c r="N4128" s="4">
        <f>MAX(0, Inventory[[#This Row],[Demand_Duration_Lead_time]]+Inventory[[#This Row],[Safety_Stock]]-Inventory[[#This Row],[Current_Inventory]])</f>
        <v>0</v>
      </c>
      <c r="O41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128" s="8">
        <f>Inventory[[#This Row],[Current_Inventory]]*Inventory[[#This Row],[Unit_Cost]]</f>
        <v>118176.29999999999</v>
      </c>
      <c r="Q4128" t="str">
        <f>IF(Inventory[[#This Row],[Stockout_Risk_Score]] &gt;= 0.8, "Critical",
   IF(Inventory[[#This Row],[Stockout_Risk_Score]] &gt;= 0.6, "High",
      IF(Inventory[[#This Row],[Stockout_Risk_Score]] &gt;= 0.3, "Medium", "Low")
   )
)</f>
        <v>Medium</v>
      </c>
      <c r="R4128">
        <f>Inventory[[#This Row],[Lead_Time_Days]]*0.8</f>
        <v>2.4000000000000004</v>
      </c>
      <c r="S4128">
        <f>MAX(0,Inventory[[#This Row],[Daily_Demand]]*Inventory[[#This Row],[Adj_Lead_Time]]+Inventory[[#This Row],[Safety_Stock]]-Inventory[[#This Row],[Current_Inventory]])</f>
        <v>0</v>
      </c>
    </row>
    <row r="4129" spans="1:19" x14ac:dyDescent="0.25">
      <c r="A4129">
        <v>4128</v>
      </c>
      <c r="B4129" t="s">
        <v>4150</v>
      </c>
      <c r="C4129" s="4" t="s">
        <v>17</v>
      </c>
      <c r="D4129" t="s">
        <v>18</v>
      </c>
      <c r="E4129" s="4">
        <v>43</v>
      </c>
      <c r="F4129" s="4">
        <v>7</v>
      </c>
      <c r="G4129" s="4">
        <v>147</v>
      </c>
      <c r="H4129" s="4">
        <v>123</v>
      </c>
      <c r="I4129" s="4">
        <v>368</v>
      </c>
      <c r="J4129" s="6">
        <v>1196.1500000000001</v>
      </c>
      <c r="K4129" s="4">
        <v>0.58699999999999997</v>
      </c>
      <c r="L4129" s="4" t="s">
        <v>27</v>
      </c>
      <c r="M4129" s="4">
        <f>Inventory[[#This Row],[Daily_Demand]]*Inventory[[#This Row],[Lead_Time_Days]]</f>
        <v>301</v>
      </c>
      <c r="N4129" s="4">
        <f>MAX(0, Inventory[[#This Row],[Demand_Duration_Lead_time]]+Inventory[[#This Row],[Safety_Stock]]-Inventory[[#This Row],[Current_Inventory]])</f>
        <v>277</v>
      </c>
      <c r="O41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29" s="8">
        <f>Inventory[[#This Row],[Current_Inventory]]*Inventory[[#This Row],[Unit_Cost]]</f>
        <v>175834.05000000002</v>
      </c>
      <c r="Q4129" t="str">
        <f>IF(Inventory[[#This Row],[Stockout_Risk_Score]] &gt;= 0.8, "Critical",
   IF(Inventory[[#This Row],[Stockout_Risk_Score]] &gt;= 0.6, "High",
      IF(Inventory[[#This Row],[Stockout_Risk_Score]] &gt;= 0.3, "Medium", "Low")
   )
)</f>
        <v>Medium</v>
      </c>
      <c r="R4129">
        <f>Inventory[[#This Row],[Lead_Time_Days]]*0.8</f>
        <v>5.6000000000000005</v>
      </c>
      <c r="S4129">
        <f>MAX(0,Inventory[[#This Row],[Daily_Demand]]*Inventory[[#This Row],[Adj_Lead_Time]]+Inventory[[#This Row],[Safety_Stock]]-Inventory[[#This Row],[Current_Inventory]])</f>
        <v>216.8</v>
      </c>
    </row>
    <row r="4130" spans="1:19" x14ac:dyDescent="0.25">
      <c r="A4130">
        <v>4129</v>
      </c>
      <c r="B4130" t="s">
        <v>4151</v>
      </c>
      <c r="C4130" s="4" t="s">
        <v>41</v>
      </c>
      <c r="D4130" t="s">
        <v>22</v>
      </c>
      <c r="E4130" s="4">
        <v>141</v>
      </c>
      <c r="F4130" s="4">
        <v>12</v>
      </c>
      <c r="G4130" s="4">
        <v>289</v>
      </c>
      <c r="H4130" s="4">
        <v>68</v>
      </c>
      <c r="I4130" s="4">
        <v>73</v>
      </c>
      <c r="J4130" s="6">
        <v>1519.32</v>
      </c>
      <c r="K4130" s="4">
        <v>1.7000000000000001E-2</v>
      </c>
      <c r="L4130" s="4" t="s">
        <v>15</v>
      </c>
      <c r="M4130" s="4">
        <f>Inventory[[#This Row],[Daily_Demand]]*Inventory[[#This Row],[Lead_Time_Days]]</f>
        <v>1692</v>
      </c>
      <c r="N4130" s="4">
        <f>MAX(0, Inventory[[#This Row],[Demand_Duration_Lead_time]]+Inventory[[#This Row],[Safety_Stock]]-Inventory[[#This Row],[Current_Inventory]])</f>
        <v>1471</v>
      </c>
      <c r="O41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30" s="8">
        <f>Inventory[[#This Row],[Current_Inventory]]*Inventory[[#This Row],[Unit_Cost]]</f>
        <v>439083.48</v>
      </c>
      <c r="Q4130" t="str">
        <f>IF(Inventory[[#This Row],[Stockout_Risk_Score]] &gt;= 0.8, "Critical",
   IF(Inventory[[#This Row],[Stockout_Risk_Score]] &gt;= 0.6, "High",
      IF(Inventory[[#This Row],[Stockout_Risk_Score]] &gt;= 0.3, "Medium", "Low")
   )
)</f>
        <v>Low</v>
      </c>
      <c r="R4130">
        <f>Inventory[[#This Row],[Lead_Time_Days]]*0.8</f>
        <v>9.6000000000000014</v>
      </c>
      <c r="S4130">
        <f>MAX(0,Inventory[[#This Row],[Daily_Demand]]*Inventory[[#This Row],[Adj_Lead_Time]]+Inventory[[#This Row],[Safety_Stock]]-Inventory[[#This Row],[Current_Inventory]])</f>
        <v>1132.6000000000001</v>
      </c>
    </row>
    <row r="4131" spans="1:19" x14ac:dyDescent="0.25">
      <c r="A4131">
        <v>4130</v>
      </c>
      <c r="B4131" t="s">
        <v>4152</v>
      </c>
      <c r="C4131" s="4" t="s">
        <v>17</v>
      </c>
      <c r="D4131" t="s">
        <v>18</v>
      </c>
      <c r="E4131" s="4">
        <v>105</v>
      </c>
      <c r="F4131" s="4">
        <v>2</v>
      </c>
      <c r="G4131" s="4">
        <v>517</v>
      </c>
      <c r="H4131" s="4">
        <v>47</v>
      </c>
      <c r="I4131" s="4">
        <v>113</v>
      </c>
      <c r="J4131" s="6">
        <v>692.17</v>
      </c>
      <c r="K4131" s="4">
        <v>0.40899999999999997</v>
      </c>
      <c r="L4131" s="4" t="s">
        <v>27</v>
      </c>
      <c r="M4131" s="4">
        <f>Inventory[[#This Row],[Daily_Demand]]*Inventory[[#This Row],[Lead_Time_Days]]</f>
        <v>210</v>
      </c>
      <c r="N4131" s="4">
        <f>MAX(0, Inventory[[#This Row],[Demand_Duration_Lead_time]]+Inventory[[#This Row],[Safety_Stock]]-Inventory[[#This Row],[Current_Inventory]])</f>
        <v>0</v>
      </c>
      <c r="O41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131" s="8">
        <f>Inventory[[#This Row],[Current_Inventory]]*Inventory[[#This Row],[Unit_Cost]]</f>
        <v>357851.88999999996</v>
      </c>
      <c r="Q4131" t="str">
        <f>IF(Inventory[[#This Row],[Stockout_Risk_Score]] &gt;= 0.8, "Critical",
   IF(Inventory[[#This Row],[Stockout_Risk_Score]] &gt;= 0.6, "High",
      IF(Inventory[[#This Row],[Stockout_Risk_Score]] &gt;= 0.3, "Medium", "Low")
   )
)</f>
        <v>Medium</v>
      </c>
      <c r="R4131">
        <f>Inventory[[#This Row],[Lead_Time_Days]]*0.8</f>
        <v>1.6</v>
      </c>
      <c r="S4131">
        <f>MAX(0,Inventory[[#This Row],[Daily_Demand]]*Inventory[[#This Row],[Adj_Lead_Time]]+Inventory[[#This Row],[Safety_Stock]]-Inventory[[#This Row],[Current_Inventory]])</f>
        <v>0</v>
      </c>
    </row>
    <row r="4132" spans="1:19" x14ac:dyDescent="0.25">
      <c r="A4132">
        <v>4131</v>
      </c>
      <c r="B4132" t="s">
        <v>4153</v>
      </c>
      <c r="C4132" s="4" t="s">
        <v>17</v>
      </c>
      <c r="D4132" t="s">
        <v>18</v>
      </c>
      <c r="E4132" s="4">
        <v>146</v>
      </c>
      <c r="F4132" s="4">
        <v>8</v>
      </c>
      <c r="G4132" s="4">
        <v>432</v>
      </c>
      <c r="H4132" s="4">
        <v>42</v>
      </c>
      <c r="I4132" s="4">
        <v>304</v>
      </c>
      <c r="J4132" s="6">
        <v>1002.28</v>
      </c>
      <c r="K4132" s="4">
        <v>0.187</v>
      </c>
      <c r="L4132" s="4" t="s">
        <v>15</v>
      </c>
      <c r="M4132" s="4">
        <f>Inventory[[#This Row],[Daily_Demand]]*Inventory[[#This Row],[Lead_Time_Days]]</f>
        <v>1168</v>
      </c>
      <c r="N4132" s="4">
        <f>MAX(0, Inventory[[#This Row],[Demand_Duration_Lead_time]]+Inventory[[#This Row],[Safety_Stock]]-Inventory[[#This Row],[Current_Inventory]])</f>
        <v>778</v>
      </c>
      <c r="O41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32" s="8">
        <f>Inventory[[#This Row],[Current_Inventory]]*Inventory[[#This Row],[Unit_Cost]]</f>
        <v>432984.95999999996</v>
      </c>
      <c r="Q4132" t="str">
        <f>IF(Inventory[[#This Row],[Stockout_Risk_Score]] &gt;= 0.8, "Critical",
   IF(Inventory[[#This Row],[Stockout_Risk_Score]] &gt;= 0.6, "High",
      IF(Inventory[[#This Row],[Stockout_Risk_Score]] &gt;= 0.3, "Medium", "Low")
   )
)</f>
        <v>Low</v>
      </c>
      <c r="R4132">
        <f>Inventory[[#This Row],[Lead_Time_Days]]*0.8</f>
        <v>6.4</v>
      </c>
      <c r="S4132">
        <f>MAX(0,Inventory[[#This Row],[Daily_Demand]]*Inventory[[#This Row],[Adj_Lead_Time]]+Inventory[[#This Row],[Safety_Stock]]-Inventory[[#This Row],[Current_Inventory]])</f>
        <v>544.40000000000009</v>
      </c>
    </row>
    <row r="4133" spans="1:19" x14ac:dyDescent="0.25">
      <c r="A4133">
        <v>4132</v>
      </c>
      <c r="B4133" t="s">
        <v>4154</v>
      </c>
      <c r="C4133" s="4" t="s">
        <v>17</v>
      </c>
      <c r="D4133" t="s">
        <v>14</v>
      </c>
      <c r="E4133" s="4">
        <v>72</v>
      </c>
      <c r="F4133" s="4">
        <v>6</v>
      </c>
      <c r="G4133" s="4">
        <v>228</v>
      </c>
      <c r="H4133" s="4">
        <v>212</v>
      </c>
      <c r="I4133" s="4">
        <v>197</v>
      </c>
      <c r="J4133" s="6">
        <v>1861.09</v>
      </c>
      <c r="K4133" s="4">
        <v>0.96699999999999997</v>
      </c>
      <c r="L4133" s="4" t="s">
        <v>19</v>
      </c>
      <c r="M4133" s="4">
        <f>Inventory[[#This Row],[Daily_Demand]]*Inventory[[#This Row],[Lead_Time_Days]]</f>
        <v>432</v>
      </c>
      <c r="N4133" s="4">
        <f>MAX(0, Inventory[[#This Row],[Demand_Duration_Lead_time]]+Inventory[[#This Row],[Safety_Stock]]-Inventory[[#This Row],[Current_Inventory]])</f>
        <v>416</v>
      </c>
      <c r="O41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33" s="8">
        <f>Inventory[[#This Row],[Current_Inventory]]*Inventory[[#This Row],[Unit_Cost]]</f>
        <v>424328.51999999996</v>
      </c>
      <c r="Q4133" t="str">
        <f>IF(Inventory[[#This Row],[Stockout_Risk_Score]] &gt;= 0.8, "Critical",
   IF(Inventory[[#This Row],[Stockout_Risk_Score]] &gt;= 0.6, "High",
      IF(Inventory[[#This Row],[Stockout_Risk_Score]] &gt;= 0.3, "Medium", "Low")
   )
)</f>
        <v>Critical</v>
      </c>
      <c r="R4133">
        <f>Inventory[[#This Row],[Lead_Time_Days]]*0.8</f>
        <v>4.8000000000000007</v>
      </c>
      <c r="S4133">
        <f>MAX(0,Inventory[[#This Row],[Daily_Demand]]*Inventory[[#This Row],[Adj_Lead_Time]]+Inventory[[#This Row],[Safety_Stock]]-Inventory[[#This Row],[Current_Inventory]])</f>
        <v>329.6</v>
      </c>
    </row>
    <row r="4134" spans="1:19" x14ac:dyDescent="0.25">
      <c r="A4134">
        <v>4133</v>
      </c>
      <c r="B4134" t="s">
        <v>4155</v>
      </c>
      <c r="C4134" s="4" t="s">
        <v>26</v>
      </c>
      <c r="D4134" t="s">
        <v>22</v>
      </c>
      <c r="E4134" s="4">
        <v>196</v>
      </c>
      <c r="F4134" s="4">
        <v>5</v>
      </c>
      <c r="G4134" s="4">
        <v>709</v>
      </c>
      <c r="H4134" s="4">
        <v>211</v>
      </c>
      <c r="I4134" s="4">
        <v>165</v>
      </c>
      <c r="J4134" s="6">
        <v>968.66</v>
      </c>
      <c r="K4134" s="4">
        <v>0.58299999999999996</v>
      </c>
      <c r="L4134" s="4" t="s">
        <v>27</v>
      </c>
      <c r="M4134" s="4">
        <f>Inventory[[#This Row],[Daily_Demand]]*Inventory[[#This Row],[Lead_Time_Days]]</f>
        <v>980</v>
      </c>
      <c r="N4134" s="4">
        <f>MAX(0, Inventory[[#This Row],[Demand_Duration_Lead_time]]+Inventory[[#This Row],[Safety_Stock]]-Inventory[[#This Row],[Current_Inventory]])</f>
        <v>482</v>
      </c>
      <c r="O41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34" s="8">
        <f>Inventory[[#This Row],[Current_Inventory]]*Inventory[[#This Row],[Unit_Cost]]</f>
        <v>686779.94</v>
      </c>
      <c r="Q4134" t="str">
        <f>IF(Inventory[[#This Row],[Stockout_Risk_Score]] &gt;= 0.8, "Critical",
   IF(Inventory[[#This Row],[Stockout_Risk_Score]] &gt;= 0.6, "High",
      IF(Inventory[[#This Row],[Stockout_Risk_Score]] &gt;= 0.3, "Medium", "Low")
   )
)</f>
        <v>Medium</v>
      </c>
      <c r="R4134">
        <f>Inventory[[#This Row],[Lead_Time_Days]]*0.8</f>
        <v>4</v>
      </c>
      <c r="S4134">
        <f>MAX(0,Inventory[[#This Row],[Daily_Demand]]*Inventory[[#This Row],[Adj_Lead_Time]]+Inventory[[#This Row],[Safety_Stock]]-Inventory[[#This Row],[Current_Inventory]])</f>
        <v>286</v>
      </c>
    </row>
    <row r="4135" spans="1:19" x14ac:dyDescent="0.25">
      <c r="A4135">
        <v>4134</v>
      </c>
      <c r="B4135" t="s">
        <v>4156</v>
      </c>
      <c r="C4135" s="4" t="s">
        <v>41</v>
      </c>
      <c r="D4135" t="s">
        <v>18</v>
      </c>
      <c r="E4135" s="4">
        <v>152</v>
      </c>
      <c r="F4135" s="4">
        <v>10</v>
      </c>
      <c r="G4135" s="4">
        <v>325</v>
      </c>
      <c r="H4135" s="4">
        <v>109</v>
      </c>
      <c r="I4135" s="4">
        <v>147</v>
      </c>
      <c r="J4135" s="6">
        <v>1993.28</v>
      </c>
      <c r="K4135" s="4">
        <v>0.86799999999999999</v>
      </c>
      <c r="L4135" s="4" t="s">
        <v>15</v>
      </c>
      <c r="M4135" s="4">
        <f>Inventory[[#This Row],[Daily_Demand]]*Inventory[[#This Row],[Lead_Time_Days]]</f>
        <v>1520</v>
      </c>
      <c r="N4135" s="4">
        <f>MAX(0, Inventory[[#This Row],[Demand_Duration_Lead_time]]+Inventory[[#This Row],[Safety_Stock]]-Inventory[[#This Row],[Current_Inventory]])</f>
        <v>1304</v>
      </c>
      <c r="O41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35" s="8">
        <f>Inventory[[#This Row],[Current_Inventory]]*Inventory[[#This Row],[Unit_Cost]]</f>
        <v>647816</v>
      </c>
      <c r="Q4135" t="str">
        <f>IF(Inventory[[#This Row],[Stockout_Risk_Score]] &gt;= 0.8, "Critical",
   IF(Inventory[[#This Row],[Stockout_Risk_Score]] &gt;= 0.6, "High",
      IF(Inventory[[#This Row],[Stockout_Risk_Score]] &gt;= 0.3, "Medium", "Low")
   )
)</f>
        <v>Critical</v>
      </c>
      <c r="R4135">
        <f>Inventory[[#This Row],[Lead_Time_Days]]*0.8</f>
        <v>8</v>
      </c>
      <c r="S4135">
        <f>MAX(0,Inventory[[#This Row],[Daily_Demand]]*Inventory[[#This Row],[Adj_Lead_Time]]+Inventory[[#This Row],[Safety_Stock]]-Inventory[[#This Row],[Current_Inventory]])</f>
        <v>1000</v>
      </c>
    </row>
    <row r="4136" spans="1:19" x14ac:dyDescent="0.25">
      <c r="A4136">
        <v>4135</v>
      </c>
      <c r="B4136" t="s">
        <v>4157</v>
      </c>
      <c r="C4136" s="4" t="s">
        <v>17</v>
      </c>
      <c r="D4136" t="s">
        <v>14</v>
      </c>
      <c r="E4136" s="4">
        <v>32</v>
      </c>
      <c r="F4136" s="4">
        <v>11</v>
      </c>
      <c r="G4136" s="4">
        <v>210</v>
      </c>
      <c r="H4136" s="4">
        <v>127</v>
      </c>
      <c r="I4136" s="4">
        <v>288</v>
      </c>
      <c r="J4136" s="6">
        <v>356.15</v>
      </c>
      <c r="K4136" s="4">
        <v>0.19600000000000001</v>
      </c>
      <c r="L4136" s="4" t="s">
        <v>15</v>
      </c>
      <c r="M4136" s="4">
        <f>Inventory[[#This Row],[Daily_Demand]]*Inventory[[#This Row],[Lead_Time_Days]]</f>
        <v>352</v>
      </c>
      <c r="N4136" s="4">
        <f>MAX(0, Inventory[[#This Row],[Demand_Duration_Lead_time]]+Inventory[[#This Row],[Safety_Stock]]-Inventory[[#This Row],[Current_Inventory]])</f>
        <v>269</v>
      </c>
      <c r="O41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36" s="8">
        <f>Inventory[[#This Row],[Current_Inventory]]*Inventory[[#This Row],[Unit_Cost]]</f>
        <v>74791.5</v>
      </c>
      <c r="Q4136" t="str">
        <f>IF(Inventory[[#This Row],[Stockout_Risk_Score]] &gt;= 0.8, "Critical",
   IF(Inventory[[#This Row],[Stockout_Risk_Score]] &gt;= 0.6, "High",
      IF(Inventory[[#This Row],[Stockout_Risk_Score]] &gt;= 0.3, "Medium", "Low")
   )
)</f>
        <v>Low</v>
      </c>
      <c r="R4136">
        <f>Inventory[[#This Row],[Lead_Time_Days]]*0.8</f>
        <v>8.8000000000000007</v>
      </c>
      <c r="S4136">
        <f>MAX(0,Inventory[[#This Row],[Daily_Demand]]*Inventory[[#This Row],[Adj_Lead_Time]]+Inventory[[#This Row],[Safety_Stock]]-Inventory[[#This Row],[Current_Inventory]])</f>
        <v>198.60000000000002</v>
      </c>
    </row>
    <row r="4137" spans="1:19" x14ac:dyDescent="0.25">
      <c r="A4137">
        <v>4136</v>
      </c>
      <c r="B4137" t="s">
        <v>4158</v>
      </c>
      <c r="C4137" s="4" t="s">
        <v>17</v>
      </c>
      <c r="D4137" t="s">
        <v>18</v>
      </c>
      <c r="E4137" s="4">
        <v>18</v>
      </c>
      <c r="F4137" s="4">
        <v>2</v>
      </c>
      <c r="G4137" s="4">
        <v>376</v>
      </c>
      <c r="H4137" s="4">
        <v>252</v>
      </c>
      <c r="I4137" s="4">
        <v>332</v>
      </c>
      <c r="J4137" s="6">
        <v>1432.42</v>
      </c>
      <c r="K4137" s="4">
        <v>0.81</v>
      </c>
      <c r="L4137" s="4" t="s">
        <v>27</v>
      </c>
      <c r="M4137" s="4">
        <f>Inventory[[#This Row],[Daily_Demand]]*Inventory[[#This Row],[Lead_Time_Days]]</f>
        <v>36</v>
      </c>
      <c r="N4137" s="4">
        <f>MAX(0, Inventory[[#This Row],[Demand_Duration_Lead_time]]+Inventory[[#This Row],[Safety_Stock]]-Inventory[[#This Row],[Current_Inventory]])</f>
        <v>0</v>
      </c>
      <c r="O41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37" s="8">
        <f>Inventory[[#This Row],[Current_Inventory]]*Inventory[[#This Row],[Unit_Cost]]</f>
        <v>538589.92000000004</v>
      </c>
      <c r="Q4137" t="str">
        <f>IF(Inventory[[#This Row],[Stockout_Risk_Score]] &gt;= 0.8, "Critical",
   IF(Inventory[[#This Row],[Stockout_Risk_Score]] &gt;= 0.6, "High",
      IF(Inventory[[#This Row],[Stockout_Risk_Score]] &gt;= 0.3, "Medium", "Low")
   )
)</f>
        <v>Critical</v>
      </c>
      <c r="R4137">
        <f>Inventory[[#This Row],[Lead_Time_Days]]*0.8</f>
        <v>1.6</v>
      </c>
      <c r="S4137">
        <f>MAX(0,Inventory[[#This Row],[Daily_Demand]]*Inventory[[#This Row],[Adj_Lead_Time]]+Inventory[[#This Row],[Safety_Stock]]-Inventory[[#This Row],[Current_Inventory]])</f>
        <v>0</v>
      </c>
    </row>
    <row r="4138" spans="1:19" x14ac:dyDescent="0.25">
      <c r="A4138">
        <v>4137</v>
      </c>
      <c r="B4138" t="s">
        <v>4159</v>
      </c>
      <c r="C4138" s="4" t="s">
        <v>26</v>
      </c>
      <c r="D4138" t="s">
        <v>14</v>
      </c>
      <c r="E4138" s="4">
        <v>176</v>
      </c>
      <c r="F4138" s="4">
        <v>12</v>
      </c>
      <c r="G4138" s="4">
        <v>476</v>
      </c>
      <c r="H4138" s="4">
        <v>38</v>
      </c>
      <c r="I4138" s="4">
        <v>349</v>
      </c>
      <c r="J4138" s="6">
        <v>1322.61</v>
      </c>
      <c r="K4138" s="4">
        <v>0.41499999999999998</v>
      </c>
      <c r="L4138" s="4" t="s">
        <v>19</v>
      </c>
      <c r="M4138" s="4">
        <f>Inventory[[#This Row],[Daily_Demand]]*Inventory[[#This Row],[Lead_Time_Days]]</f>
        <v>2112</v>
      </c>
      <c r="N4138" s="4">
        <f>MAX(0, Inventory[[#This Row],[Demand_Duration_Lead_time]]+Inventory[[#This Row],[Safety_Stock]]-Inventory[[#This Row],[Current_Inventory]])</f>
        <v>1674</v>
      </c>
      <c r="O41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38" s="8">
        <f>Inventory[[#This Row],[Current_Inventory]]*Inventory[[#This Row],[Unit_Cost]]</f>
        <v>629562.36</v>
      </c>
      <c r="Q4138" t="str">
        <f>IF(Inventory[[#This Row],[Stockout_Risk_Score]] &gt;= 0.8, "Critical",
   IF(Inventory[[#This Row],[Stockout_Risk_Score]] &gt;= 0.6, "High",
      IF(Inventory[[#This Row],[Stockout_Risk_Score]] &gt;= 0.3, "Medium", "Low")
   )
)</f>
        <v>Medium</v>
      </c>
      <c r="R4138">
        <f>Inventory[[#This Row],[Lead_Time_Days]]*0.8</f>
        <v>9.6000000000000014</v>
      </c>
      <c r="S4138">
        <f>MAX(0,Inventory[[#This Row],[Daily_Demand]]*Inventory[[#This Row],[Adj_Lead_Time]]+Inventory[[#This Row],[Safety_Stock]]-Inventory[[#This Row],[Current_Inventory]])</f>
        <v>1251.6000000000004</v>
      </c>
    </row>
    <row r="4139" spans="1:19" x14ac:dyDescent="0.25">
      <c r="A4139">
        <v>4138</v>
      </c>
      <c r="B4139" t="s">
        <v>4160</v>
      </c>
      <c r="C4139" s="4" t="s">
        <v>41</v>
      </c>
      <c r="D4139" t="s">
        <v>14</v>
      </c>
      <c r="E4139" s="4">
        <v>81</v>
      </c>
      <c r="F4139" s="4">
        <v>5</v>
      </c>
      <c r="G4139" s="4">
        <v>468</v>
      </c>
      <c r="H4139" s="4">
        <v>236</v>
      </c>
      <c r="I4139" s="4">
        <v>142</v>
      </c>
      <c r="J4139" s="6">
        <v>1750.99</v>
      </c>
      <c r="K4139" s="4">
        <v>0.17799999999999999</v>
      </c>
      <c r="L4139" s="4" t="s">
        <v>15</v>
      </c>
      <c r="M4139" s="4">
        <f>Inventory[[#This Row],[Daily_Demand]]*Inventory[[#This Row],[Lead_Time_Days]]</f>
        <v>405</v>
      </c>
      <c r="N4139" s="4">
        <f>MAX(0, Inventory[[#This Row],[Demand_Duration_Lead_time]]+Inventory[[#This Row],[Safety_Stock]]-Inventory[[#This Row],[Current_Inventory]])</f>
        <v>173</v>
      </c>
      <c r="O41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39" s="8">
        <f>Inventory[[#This Row],[Current_Inventory]]*Inventory[[#This Row],[Unit_Cost]]</f>
        <v>819463.32</v>
      </c>
      <c r="Q4139" t="str">
        <f>IF(Inventory[[#This Row],[Stockout_Risk_Score]] &gt;= 0.8, "Critical",
   IF(Inventory[[#This Row],[Stockout_Risk_Score]] &gt;= 0.6, "High",
      IF(Inventory[[#This Row],[Stockout_Risk_Score]] &gt;= 0.3, "Medium", "Low")
   )
)</f>
        <v>Low</v>
      </c>
      <c r="R4139">
        <f>Inventory[[#This Row],[Lead_Time_Days]]*0.8</f>
        <v>4</v>
      </c>
      <c r="S4139">
        <f>MAX(0,Inventory[[#This Row],[Daily_Demand]]*Inventory[[#This Row],[Adj_Lead_Time]]+Inventory[[#This Row],[Safety_Stock]]-Inventory[[#This Row],[Current_Inventory]])</f>
        <v>92</v>
      </c>
    </row>
    <row r="4140" spans="1:19" x14ac:dyDescent="0.25">
      <c r="A4140">
        <v>4139</v>
      </c>
      <c r="B4140" t="s">
        <v>4161</v>
      </c>
      <c r="C4140" s="4" t="s">
        <v>21</v>
      </c>
      <c r="D4140" t="s">
        <v>18</v>
      </c>
      <c r="E4140" s="4">
        <v>120</v>
      </c>
      <c r="F4140" s="4">
        <v>4</v>
      </c>
      <c r="G4140" s="4">
        <v>87</v>
      </c>
      <c r="H4140" s="4">
        <v>222</v>
      </c>
      <c r="I4140" s="4">
        <v>114</v>
      </c>
      <c r="J4140" s="6">
        <v>230.26</v>
      </c>
      <c r="K4140" s="4">
        <v>0.76100000000000001</v>
      </c>
      <c r="L4140" s="4" t="s">
        <v>19</v>
      </c>
      <c r="M4140" s="4">
        <f>Inventory[[#This Row],[Daily_Demand]]*Inventory[[#This Row],[Lead_Time_Days]]</f>
        <v>480</v>
      </c>
      <c r="N4140" s="4">
        <f>MAX(0, Inventory[[#This Row],[Demand_Duration_Lead_time]]+Inventory[[#This Row],[Safety_Stock]]-Inventory[[#This Row],[Current_Inventory]])</f>
        <v>615</v>
      </c>
      <c r="O41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40" s="8">
        <f>Inventory[[#This Row],[Current_Inventory]]*Inventory[[#This Row],[Unit_Cost]]</f>
        <v>20032.62</v>
      </c>
      <c r="Q4140" t="str">
        <f>IF(Inventory[[#This Row],[Stockout_Risk_Score]] &gt;= 0.8, "Critical",
   IF(Inventory[[#This Row],[Stockout_Risk_Score]] &gt;= 0.6, "High",
      IF(Inventory[[#This Row],[Stockout_Risk_Score]] &gt;= 0.3, "Medium", "Low")
   )
)</f>
        <v>High</v>
      </c>
      <c r="R4140">
        <f>Inventory[[#This Row],[Lead_Time_Days]]*0.8</f>
        <v>3.2</v>
      </c>
      <c r="S4140">
        <f>MAX(0,Inventory[[#This Row],[Daily_Demand]]*Inventory[[#This Row],[Adj_Lead_Time]]+Inventory[[#This Row],[Safety_Stock]]-Inventory[[#This Row],[Current_Inventory]])</f>
        <v>519</v>
      </c>
    </row>
    <row r="4141" spans="1:19" x14ac:dyDescent="0.25">
      <c r="A4141">
        <v>4140</v>
      </c>
      <c r="B4141" t="s">
        <v>4162</v>
      </c>
      <c r="C4141" s="4" t="s">
        <v>26</v>
      </c>
      <c r="D4141" t="s">
        <v>22</v>
      </c>
      <c r="E4141" s="4">
        <v>171</v>
      </c>
      <c r="F4141" s="4">
        <v>7</v>
      </c>
      <c r="G4141" s="4">
        <v>798</v>
      </c>
      <c r="H4141" s="4">
        <v>196</v>
      </c>
      <c r="I4141" s="4">
        <v>223</v>
      </c>
      <c r="J4141" s="6">
        <v>596.4</v>
      </c>
      <c r="K4141" s="4">
        <v>0.76200000000000001</v>
      </c>
      <c r="L4141" s="4" t="s">
        <v>27</v>
      </c>
      <c r="M4141" s="4">
        <f>Inventory[[#This Row],[Daily_Demand]]*Inventory[[#This Row],[Lead_Time_Days]]</f>
        <v>1197</v>
      </c>
      <c r="N4141" s="4">
        <f>MAX(0, Inventory[[#This Row],[Demand_Duration_Lead_time]]+Inventory[[#This Row],[Safety_Stock]]-Inventory[[#This Row],[Current_Inventory]])</f>
        <v>595</v>
      </c>
      <c r="O41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41" s="8">
        <f>Inventory[[#This Row],[Current_Inventory]]*Inventory[[#This Row],[Unit_Cost]]</f>
        <v>475927.19999999995</v>
      </c>
      <c r="Q4141" t="str">
        <f>IF(Inventory[[#This Row],[Stockout_Risk_Score]] &gt;= 0.8, "Critical",
   IF(Inventory[[#This Row],[Stockout_Risk_Score]] &gt;= 0.6, "High",
      IF(Inventory[[#This Row],[Stockout_Risk_Score]] &gt;= 0.3, "Medium", "Low")
   )
)</f>
        <v>High</v>
      </c>
      <c r="R4141">
        <f>Inventory[[#This Row],[Lead_Time_Days]]*0.8</f>
        <v>5.6000000000000005</v>
      </c>
      <c r="S4141">
        <f>MAX(0,Inventory[[#This Row],[Daily_Demand]]*Inventory[[#This Row],[Adj_Lead_Time]]+Inventory[[#This Row],[Safety_Stock]]-Inventory[[#This Row],[Current_Inventory]])</f>
        <v>355.60000000000014</v>
      </c>
    </row>
    <row r="4142" spans="1:19" x14ac:dyDescent="0.25">
      <c r="A4142">
        <v>4141</v>
      </c>
      <c r="B4142" t="s">
        <v>4163</v>
      </c>
      <c r="C4142" s="4" t="s">
        <v>41</v>
      </c>
      <c r="D4142" t="s">
        <v>22</v>
      </c>
      <c r="E4142" s="4">
        <v>32</v>
      </c>
      <c r="F4142" s="4">
        <v>6</v>
      </c>
      <c r="G4142" s="4">
        <v>486</v>
      </c>
      <c r="H4142" s="4">
        <v>122</v>
      </c>
      <c r="I4142" s="4">
        <v>359</v>
      </c>
      <c r="J4142" s="6">
        <v>307.75</v>
      </c>
      <c r="K4142" s="4">
        <v>0.996</v>
      </c>
      <c r="L4142" s="4" t="s">
        <v>19</v>
      </c>
      <c r="M4142" s="4">
        <f>Inventory[[#This Row],[Daily_Demand]]*Inventory[[#This Row],[Lead_Time_Days]]</f>
        <v>192</v>
      </c>
      <c r="N4142" s="4">
        <f>MAX(0, Inventory[[#This Row],[Demand_Duration_Lead_time]]+Inventory[[#This Row],[Safety_Stock]]-Inventory[[#This Row],[Current_Inventory]])</f>
        <v>0</v>
      </c>
      <c r="O41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42" s="8">
        <f>Inventory[[#This Row],[Current_Inventory]]*Inventory[[#This Row],[Unit_Cost]]</f>
        <v>149566.5</v>
      </c>
      <c r="Q4142" t="str">
        <f>IF(Inventory[[#This Row],[Stockout_Risk_Score]] &gt;= 0.8, "Critical",
   IF(Inventory[[#This Row],[Stockout_Risk_Score]] &gt;= 0.6, "High",
      IF(Inventory[[#This Row],[Stockout_Risk_Score]] &gt;= 0.3, "Medium", "Low")
   )
)</f>
        <v>Critical</v>
      </c>
      <c r="R4142">
        <f>Inventory[[#This Row],[Lead_Time_Days]]*0.8</f>
        <v>4.8000000000000007</v>
      </c>
      <c r="S4142">
        <f>MAX(0,Inventory[[#This Row],[Daily_Demand]]*Inventory[[#This Row],[Adj_Lead_Time]]+Inventory[[#This Row],[Safety_Stock]]-Inventory[[#This Row],[Current_Inventory]])</f>
        <v>0</v>
      </c>
    </row>
    <row r="4143" spans="1:19" x14ac:dyDescent="0.25">
      <c r="A4143">
        <v>4142</v>
      </c>
      <c r="B4143" t="s">
        <v>4164</v>
      </c>
      <c r="C4143" s="4" t="s">
        <v>17</v>
      </c>
      <c r="D4143" t="s">
        <v>14</v>
      </c>
      <c r="E4143" s="4">
        <v>196</v>
      </c>
      <c r="F4143" s="4">
        <v>8</v>
      </c>
      <c r="G4143" s="4">
        <v>379</v>
      </c>
      <c r="H4143" s="4">
        <v>170</v>
      </c>
      <c r="I4143" s="4">
        <v>284</v>
      </c>
      <c r="J4143" s="6">
        <v>1869.54</v>
      </c>
      <c r="K4143" s="4">
        <v>0.78100000000000003</v>
      </c>
      <c r="L4143" s="4" t="s">
        <v>27</v>
      </c>
      <c r="M4143" s="4">
        <f>Inventory[[#This Row],[Daily_Demand]]*Inventory[[#This Row],[Lead_Time_Days]]</f>
        <v>1568</v>
      </c>
      <c r="N4143" s="4">
        <f>MAX(0, Inventory[[#This Row],[Demand_Duration_Lead_time]]+Inventory[[#This Row],[Safety_Stock]]-Inventory[[#This Row],[Current_Inventory]])</f>
        <v>1359</v>
      </c>
      <c r="O41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43" s="8">
        <f>Inventory[[#This Row],[Current_Inventory]]*Inventory[[#This Row],[Unit_Cost]]</f>
        <v>708555.66</v>
      </c>
      <c r="Q4143" t="str">
        <f>IF(Inventory[[#This Row],[Stockout_Risk_Score]] &gt;= 0.8, "Critical",
   IF(Inventory[[#This Row],[Stockout_Risk_Score]] &gt;= 0.6, "High",
      IF(Inventory[[#This Row],[Stockout_Risk_Score]] &gt;= 0.3, "Medium", "Low")
   )
)</f>
        <v>High</v>
      </c>
      <c r="R4143">
        <f>Inventory[[#This Row],[Lead_Time_Days]]*0.8</f>
        <v>6.4</v>
      </c>
      <c r="S4143">
        <f>MAX(0,Inventory[[#This Row],[Daily_Demand]]*Inventory[[#This Row],[Adj_Lead_Time]]+Inventory[[#This Row],[Safety_Stock]]-Inventory[[#This Row],[Current_Inventory]])</f>
        <v>1045.4000000000001</v>
      </c>
    </row>
    <row r="4144" spans="1:19" x14ac:dyDescent="0.25">
      <c r="A4144">
        <v>4143</v>
      </c>
      <c r="B4144" t="s">
        <v>4165</v>
      </c>
      <c r="C4144" s="4" t="s">
        <v>41</v>
      </c>
      <c r="D4144" t="s">
        <v>22</v>
      </c>
      <c r="E4144" s="4">
        <v>93</v>
      </c>
      <c r="F4144" s="4">
        <v>14</v>
      </c>
      <c r="G4144" s="4">
        <v>406</v>
      </c>
      <c r="H4144" s="4">
        <v>28</v>
      </c>
      <c r="I4144" s="4">
        <v>216</v>
      </c>
      <c r="J4144" s="6">
        <v>881.94</v>
      </c>
      <c r="K4144" s="4">
        <v>0.14499999999999999</v>
      </c>
      <c r="L4144" s="4" t="s">
        <v>15</v>
      </c>
      <c r="M4144" s="4">
        <f>Inventory[[#This Row],[Daily_Demand]]*Inventory[[#This Row],[Lead_Time_Days]]</f>
        <v>1302</v>
      </c>
      <c r="N4144" s="4">
        <f>MAX(0, Inventory[[#This Row],[Demand_Duration_Lead_time]]+Inventory[[#This Row],[Safety_Stock]]-Inventory[[#This Row],[Current_Inventory]])</f>
        <v>924</v>
      </c>
      <c r="O41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44" s="8">
        <f>Inventory[[#This Row],[Current_Inventory]]*Inventory[[#This Row],[Unit_Cost]]</f>
        <v>358067.64</v>
      </c>
      <c r="Q4144" t="str">
        <f>IF(Inventory[[#This Row],[Stockout_Risk_Score]] &gt;= 0.8, "Critical",
   IF(Inventory[[#This Row],[Stockout_Risk_Score]] &gt;= 0.6, "High",
      IF(Inventory[[#This Row],[Stockout_Risk_Score]] &gt;= 0.3, "Medium", "Low")
   )
)</f>
        <v>Low</v>
      </c>
      <c r="R4144">
        <f>Inventory[[#This Row],[Lead_Time_Days]]*0.8</f>
        <v>11.200000000000001</v>
      </c>
      <c r="S4144">
        <f>MAX(0,Inventory[[#This Row],[Daily_Demand]]*Inventory[[#This Row],[Adj_Lead_Time]]+Inventory[[#This Row],[Safety_Stock]]-Inventory[[#This Row],[Current_Inventory]])</f>
        <v>663.60000000000014</v>
      </c>
    </row>
    <row r="4145" spans="1:19" x14ac:dyDescent="0.25">
      <c r="A4145">
        <v>4144</v>
      </c>
      <c r="B4145" t="s">
        <v>4166</v>
      </c>
      <c r="C4145" s="4" t="s">
        <v>41</v>
      </c>
      <c r="D4145" t="s">
        <v>14</v>
      </c>
      <c r="E4145" s="4">
        <v>36</v>
      </c>
      <c r="F4145" s="4">
        <v>2</v>
      </c>
      <c r="G4145" s="4">
        <v>147</v>
      </c>
      <c r="H4145" s="4">
        <v>273</v>
      </c>
      <c r="I4145" s="4">
        <v>286</v>
      </c>
      <c r="J4145" s="6">
        <v>1824.63</v>
      </c>
      <c r="K4145" s="4">
        <v>0.32300000000000001</v>
      </c>
      <c r="L4145" s="4" t="s">
        <v>19</v>
      </c>
      <c r="M4145" s="4">
        <f>Inventory[[#This Row],[Daily_Demand]]*Inventory[[#This Row],[Lead_Time_Days]]</f>
        <v>72</v>
      </c>
      <c r="N4145" s="4">
        <f>MAX(0, Inventory[[#This Row],[Demand_Duration_Lead_time]]+Inventory[[#This Row],[Safety_Stock]]-Inventory[[#This Row],[Current_Inventory]])</f>
        <v>198</v>
      </c>
      <c r="O41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45" s="8">
        <f>Inventory[[#This Row],[Current_Inventory]]*Inventory[[#This Row],[Unit_Cost]]</f>
        <v>268220.61000000004</v>
      </c>
      <c r="Q4145" t="str">
        <f>IF(Inventory[[#This Row],[Stockout_Risk_Score]] &gt;= 0.8, "Critical",
   IF(Inventory[[#This Row],[Stockout_Risk_Score]] &gt;= 0.6, "High",
      IF(Inventory[[#This Row],[Stockout_Risk_Score]] &gt;= 0.3, "Medium", "Low")
   )
)</f>
        <v>Medium</v>
      </c>
      <c r="R4145">
        <f>Inventory[[#This Row],[Lead_Time_Days]]*0.8</f>
        <v>1.6</v>
      </c>
      <c r="S4145">
        <f>MAX(0,Inventory[[#This Row],[Daily_Demand]]*Inventory[[#This Row],[Adj_Lead_Time]]+Inventory[[#This Row],[Safety_Stock]]-Inventory[[#This Row],[Current_Inventory]])</f>
        <v>183.60000000000002</v>
      </c>
    </row>
    <row r="4146" spans="1:19" x14ac:dyDescent="0.25">
      <c r="A4146">
        <v>4145</v>
      </c>
      <c r="B4146" t="s">
        <v>4167</v>
      </c>
      <c r="C4146" s="4" t="s">
        <v>41</v>
      </c>
      <c r="D4146" t="s">
        <v>22</v>
      </c>
      <c r="E4146" s="4">
        <v>141</v>
      </c>
      <c r="F4146" s="4">
        <v>14</v>
      </c>
      <c r="G4146" s="4">
        <v>795</v>
      </c>
      <c r="H4146" s="4">
        <v>168</v>
      </c>
      <c r="I4146" s="4">
        <v>56</v>
      </c>
      <c r="J4146" s="6">
        <v>624.09</v>
      </c>
      <c r="K4146" s="4">
        <v>0.45200000000000001</v>
      </c>
      <c r="L4146" s="4" t="s">
        <v>27</v>
      </c>
      <c r="M4146" s="4">
        <f>Inventory[[#This Row],[Daily_Demand]]*Inventory[[#This Row],[Lead_Time_Days]]</f>
        <v>1974</v>
      </c>
      <c r="N4146" s="4">
        <f>MAX(0, Inventory[[#This Row],[Demand_Duration_Lead_time]]+Inventory[[#This Row],[Safety_Stock]]-Inventory[[#This Row],[Current_Inventory]])</f>
        <v>1347</v>
      </c>
      <c r="O41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46" s="8">
        <f>Inventory[[#This Row],[Current_Inventory]]*Inventory[[#This Row],[Unit_Cost]]</f>
        <v>496151.55000000005</v>
      </c>
      <c r="Q4146" t="str">
        <f>IF(Inventory[[#This Row],[Stockout_Risk_Score]] &gt;= 0.8, "Critical",
   IF(Inventory[[#This Row],[Stockout_Risk_Score]] &gt;= 0.6, "High",
      IF(Inventory[[#This Row],[Stockout_Risk_Score]] &gt;= 0.3, "Medium", "Low")
   )
)</f>
        <v>Medium</v>
      </c>
      <c r="R4146">
        <f>Inventory[[#This Row],[Lead_Time_Days]]*0.8</f>
        <v>11.200000000000001</v>
      </c>
      <c r="S4146">
        <f>MAX(0,Inventory[[#This Row],[Daily_Demand]]*Inventory[[#This Row],[Adj_Lead_Time]]+Inventory[[#This Row],[Safety_Stock]]-Inventory[[#This Row],[Current_Inventory]])</f>
        <v>952.2</v>
      </c>
    </row>
    <row r="4147" spans="1:19" x14ac:dyDescent="0.25">
      <c r="A4147">
        <v>4146</v>
      </c>
      <c r="B4147" t="s">
        <v>4168</v>
      </c>
      <c r="C4147" s="4" t="s">
        <v>21</v>
      </c>
      <c r="D4147" t="s">
        <v>18</v>
      </c>
      <c r="E4147" s="4">
        <v>160</v>
      </c>
      <c r="F4147" s="4">
        <v>6</v>
      </c>
      <c r="G4147" s="4">
        <v>752</v>
      </c>
      <c r="H4147" s="4">
        <v>20</v>
      </c>
      <c r="I4147" s="4">
        <v>359</v>
      </c>
      <c r="J4147" s="6">
        <v>296.42</v>
      </c>
      <c r="K4147" s="4">
        <v>0.127</v>
      </c>
      <c r="L4147" s="4" t="s">
        <v>15</v>
      </c>
      <c r="M4147" s="4">
        <f>Inventory[[#This Row],[Daily_Demand]]*Inventory[[#This Row],[Lead_Time_Days]]</f>
        <v>960</v>
      </c>
      <c r="N4147" s="4">
        <f>MAX(0, Inventory[[#This Row],[Demand_Duration_Lead_time]]+Inventory[[#This Row],[Safety_Stock]]-Inventory[[#This Row],[Current_Inventory]])</f>
        <v>228</v>
      </c>
      <c r="O41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47" s="8">
        <f>Inventory[[#This Row],[Current_Inventory]]*Inventory[[#This Row],[Unit_Cost]]</f>
        <v>222907.84000000003</v>
      </c>
      <c r="Q4147" t="str">
        <f>IF(Inventory[[#This Row],[Stockout_Risk_Score]] &gt;= 0.8, "Critical",
   IF(Inventory[[#This Row],[Stockout_Risk_Score]] &gt;= 0.6, "High",
      IF(Inventory[[#This Row],[Stockout_Risk_Score]] &gt;= 0.3, "Medium", "Low")
   )
)</f>
        <v>Low</v>
      </c>
      <c r="R4147">
        <f>Inventory[[#This Row],[Lead_Time_Days]]*0.8</f>
        <v>4.8000000000000007</v>
      </c>
      <c r="S4147">
        <f>MAX(0,Inventory[[#This Row],[Daily_Demand]]*Inventory[[#This Row],[Adj_Lead_Time]]+Inventory[[#This Row],[Safety_Stock]]-Inventory[[#This Row],[Current_Inventory]])</f>
        <v>36.000000000000114</v>
      </c>
    </row>
    <row r="4148" spans="1:19" x14ac:dyDescent="0.25">
      <c r="A4148">
        <v>4147</v>
      </c>
      <c r="B4148" t="s">
        <v>4169</v>
      </c>
      <c r="C4148" s="4" t="s">
        <v>41</v>
      </c>
      <c r="D4148" t="s">
        <v>22</v>
      </c>
      <c r="E4148" s="4">
        <v>99</v>
      </c>
      <c r="F4148" s="4">
        <v>3</v>
      </c>
      <c r="G4148" s="4">
        <v>773</v>
      </c>
      <c r="H4148" s="4">
        <v>17</v>
      </c>
      <c r="I4148" s="4">
        <v>92</v>
      </c>
      <c r="J4148" s="6">
        <v>628.25</v>
      </c>
      <c r="K4148" s="4">
        <v>0.78800000000000003</v>
      </c>
      <c r="L4148" s="4" t="s">
        <v>19</v>
      </c>
      <c r="M4148" s="4">
        <f>Inventory[[#This Row],[Daily_Demand]]*Inventory[[#This Row],[Lead_Time_Days]]</f>
        <v>297</v>
      </c>
      <c r="N4148" s="4">
        <f>MAX(0, Inventory[[#This Row],[Demand_Duration_Lead_time]]+Inventory[[#This Row],[Safety_Stock]]-Inventory[[#This Row],[Current_Inventory]])</f>
        <v>0</v>
      </c>
      <c r="O41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148" s="8">
        <f>Inventory[[#This Row],[Current_Inventory]]*Inventory[[#This Row],[Unit_Cost]]</f>
        <v>485637.25</v>
      </c>
      <c r="Q4148" t="str">
        <f>IF(Inventory[[#This Row],[Stockout_Risk_Score]] &gt;= 0.8, "Critical",
   IF(Inventory[[#This Row],[Stockout_Risk_Score]] &gt;= 0.6, "High",
      IF(Inventory[[#This Row],[Stockout_Risk_Score]] &gt;= 0.3, "Medium", "Low")
   )
)</f>
        <v>High</v>
      </c>
      <c r="R4148">
        <f>Inventory[[#This Row],[Lead_Time_Days]]*0.8</f>
        <v>2.4000000000000004</v>
      </c>
      <c r="S4148">
        <f>MAX(0,Inventory[[#This Row],[Daily_Demand]]*Inventory[[#This Row],[Adj_Lead_Time]]+Inventory[[#This Row],[Safety_Stock]]-Inventory[[#This Row],[Current_Inventory]])</f>
        <v>0</v>
      </c>
    </row>
    <row r="4149" spans="1:19" x14ac:dyDescent="0.25">
      <c r="A4149">
        <v>4148</v>
      </c>
      <c r="B4149" t="s">
        <v>4170</v>
      </c>
      <c r="C4149" s="4" t="s">
        <v>21</v>
      </c>
      <c r="D4149" t="s">
        <v>14</v>
      </c>
      <c r="E4149" s="4">
        <v>21</v>
      </c>
      <c r="F4149" s="4">
        <v>3</v>
      </c>
      <c r="G4149" s="4">
        <v>504</v>
      </c>
      <c r="H4149" s="4">
        <v>162</v>
      </c>
      <c r="I4149" s="4">
        <v>325</v>
      </c>
      <c r="J4149" s="6">
        <v>1214.49</v>
      </c>
      <c r="K4149" s="4">
        <v>0.52700000000000002</v>
      </c>
      <c r="L4149" s="4" t="s">
        <v>27</v>
      </c>
      <c r="M4149" s="4">
        <f>Inventory[[#This Row],[Daily_Demand]]*Inventory[[#This Row],[Lead_Time_Days]]</f>
        <v>63</v>
      </c>
      <c r="N4149" s="4">
        <f>MAX(0, Inventory[[#This Row],[Demand_Duration_Lead_time]]+Inventory[[#This Row],[Safety_Stock]]-Inventory[[#This Row],[Current_Inventory]])</f>
        <v>0</v>
      </c>
      <c r="O41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149" s="8">
        <f>Inventory[[#This Row],[Current_Inventory]]*Inventory[[#This Row],[Unit_Cost]]</f>
        <v>612102.96</v>
      </c>
      <c r="Q4149" t="str">
        <f>IF(Inventory[[#This Row],[Stockout_Risk_Score]] &gt;= 0.8, "Critical",
   IF(Inventory[[#This Row],[Stockout_Risk_Score]] &gt;= 0.6, "High",
      IF(Inventory[[#This Row],[Stockout_Risk_Score]] &gt;= 0.3, "Medium", "Low")
   )
)</f>
        <v>Medium</v>
      </c>
      <c r="R4149">
        <f>Inventory[[#This Row],[Lead_Time_Days]]*0.8</f>
        <v>2.4000000000000004</v>
      </c>
      <c r="S4149">
        <f>MAX(0,Inventory[[#This Row],[Daily_Demand]]*Inventory[[#This Row],[Adj_Lead_Time]]+Inventory[[#This Row],[Safety_Stock]]-Inventory[[#This Row],[Current_Inventory]])</f>
        <v>0</v>
      </c>
    </row>
    <row r="4150" spans="1:19" x14ac:dyDescent="0.25">
      <c r="A4150">
        <v>4149</v>
      </c>
      <c r="B4150" t="s">
        <v>4171</v>
      </c>
      <c r="C4150" s="4" t="s">
        <v>17</v>
      </c>
      <c r="D4150" t="s">
        <v>14</v>
      </c>
      <c r="E4150" s="4">
        <v>121</v>
      </c>
      <c r="F4150" s="4">
        <v>12</v>
      </c>
      <c r="G4150" s="4">
        <v>263</v>
      </c>
      <c r="H4150" s="4">
        <v>122</v>
      </c>
      <c r="I4150" s="4">
        <v>389</v>
      </c>
      <c r="J4150" s="6">
        <v>1698.2</v>
      </c>
      <c r="K4150" s="4">
        <v>0.94399999999999995</v>
      </c>
      <c r="L4150" s="4" t="s">
        <v>19</v>
      </c>
      <c r="M4150" s="4">
        <f>Inventory[[#This Row],[Daily_Demand]]*Inventory[[#This Row],[Lead_Time_Days]]</f>
        <v>1452</v>
      </c>
      <c r="N4150" s="4">
        <f>MAX(0, Inventory[[#This Row],[Demand_Duration_Lead_time]]+Inventory[[#This Row],[Safety_Stock]]-Inventory[[#This Row],[Current_Inventory]])</f>
        <v>1311</v>
      </c>
      <c r="O41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50" s="8">
        <f>Inventory[[#This Row],[Current_Inventory]]*Inventory[[#This Row],[Unit_Cost]]</f>
        <v>446626.60000000003</v>
      </c>
      <c r="Q4150" t="str">
        <f>IF(Inventory[[#This Row],[Stockout_Risk_Score]] &gt;= 0.8, "Critical",
   IF(Inventory[[#This Row],[Stockout_Risk_Score]] &gt;= 0.6, "High",
      IF(Inventory[[#This Row],[Stockout_Risk_Score]] &gt;= 0.3, "Medium", "Low")
   )
)</f>
        <v>Critical</v>
      </c>
      <c r="R4150">
        <f>Inventory[[#This Row],[Lead_Time_Days]]*0.8</f>
        <v>9.6000000000000014</v>
      </c>
      <c r="S4150">
        <f>MAX(0,Inventory[[#This Row],[Daily_Demand]]*Inventory[[#This Row],[Adj_Lead_Time]]+Inventory[[#This Row],[Safety_Stock]]-Inventory[[#This Row],[Current_Inventory]])</f>
        <v>1020.6000000000001</v>
      </c>
    </row>
    <row r="4151" spans="1:19" x14ac:dyDescent="0.25">
      <c r="A4151">
        <v>4150</v>
      </c>
      <c r="B4151" t="s">
        <v>4172</v>
      </c>
      <c r="C4151" s="4" t="s">
        <v>21</v>
      </c>
      <c r="D4151" t="s">
        <v>22</v>
      </c>
      <c r="E4151" s="4">
        <v>81</v>
      </c>
      <c r="F4151" s="4">
        <v>12</v>
      </c>
      <c r="G4151" s="4">
        <v>38</v>
      </c>
      <c r="H4151" s="4">
        <v>157</v>
      </c>
      <c r="I4151" s="4">
        <v>202</v>
      </c>
      <c r="J4151" s="6">
        <v>801.51</v>
      </c>
      <c r="K4151" s="4">
        <v>0.58899999999999997</v>
      </c>
      <c r="L4151" s="4" t="s">
        <v>15</v>
      </c>
      <c r="M4151" s="4">
        <f>Inventory[[#This Row],[Daily_Demand]]*Inventory[[#This Row],[Lead_Time_Days]]</f>
        <v>972</v>
      </c>
      <c r="N4151" s="4">
        <f>MAX(0, Inventory[[#This Row],[Demand_Duration_Lead_time]]+Inventory[[#This Row],[Safety_Stock]]-Inventory[[#This Row],[Current_Inventory]])</f>
        <v>1091</v>
      </c>
      <c r="O41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51" s="8">
        <f>Inventory[[#This Row],[Current_Inventory]]*Inventory[[#This Row],[Unit_Cost]]</f>
        <v>30457.38</v>
      </c>
      <c r="Q4151" t="str">
        <f>IF(Inventory[[#This Row],[Stockout_Risk_Score]] &gt;= 0.8, "Critical",
   IF(Inventory[[#This Row],[Stockout_Risk_Score]] &gt;= 0.6, "High",
      IF(Inventory[[#This Row],[Stockout_Risk_Score]] &gt;= 0.3, "Medium", "Low")
   )
)</f>
        <v>Medium</v>
      </c>
      <c r="R4151">
        <f>Inventory[[#This Row],[Lead_Time_Days]]*0.8</f>
        <v>9.6000000000000014</v>
      </c>
      <c r="S4151">
        <f>MAX(0,Inventory[[#This Row],[Daily_Demand]]*Inventory[[#This Row],[Adj_Lead_Time]]+Inventory[[#This Row],[Safety_Stock]]-Inventory[[#This Row],[Current_Inventory]])</f>
        <v>896.60000000000014</v>
      </c>
    </row>
    <row r="4152" spans="1:19" x14ac:dyDescent="0.25">
      <c r="A4152">
        <v>4151</v>
      </c>
      <c r="B4152" t="s">
        <v>4173</v>
      </c>
      <c r="C4152" s="4" t="s">
        <v>17</v>
      </c>
      <c r="D4152" t="s">
        <v>18</v>
      </c>
      <c r="E4152" s="4">
        <v>59</v>
      </c>
      <c r="F4152" s="4">
        <v>3</v>
      </c>
      <c r="G4152" s="4">
        <v>415</v>
      </c>
      <c r="H4152" s="4">
        <v>47</v>
      </c>
      <c r="I4152" s="4">
        <v>92</v>
      </c>
      <c r="J4152" s="6">
        <v>1833.88</v>
      </c>
      <c r="K4152" s="4">
        <v>0.52300000000000002</v>
      </c>
      <c r="L4152" s="4" t="s">
        <v>15</v>
      </c>
      <c r="M4152" s="4">
        <f>Inventory[[#This Row],[Daily_Demand]]*Inventory[[#This Row],[Lead_Time_Days]]</f>
        <v>177</v>
      </c>
      <c r="N4152" s="4">
        <f>MAX(0, Inventory[[#This Row],[Demand_Duration_Lead_time]]+Inventory[[#This Row],[Safety_Stock]]-Inventory[[#This Row],[Current_Inventory]])</f>
        <v>0</v>
      </c>
      <c r="O41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52" s="8">
        <f>Inventory[[#This Row],[Current_Inventory]]*Inventory[[#This Row],[Unit_Cost]]</f>
        <v>761060.20000000007</v>
      </c>
      <c r="Q4152" t="str">
        <f>IF(Inventory[[#This Row],[Stockout_Risk_Score]] &gt;= 0.8, "Critical",
   IF(Inventory[[#This Row],[Stockout_Risk_Score]] &gt;= 0.6, "High",
      IF(Inventory[[#This Row],[Stockout_Risk_Score]] &gt;= 0.3, "Medium", "Low")
   )
)</f>
        <v>Medium</v>
      </c>
      <c r="R4152">
        <f>Inventory[[#This Row],[Lead_Time_Days]]*0.8</f>
        <v>2.4000000000000004</v>
      </c>
      <c r="S4152">
        <f>MAX(0,Inventory[[#This Row],[Daily_Demand]]*Inventory[[#This Row],[Adj_Lead_Time]]+Inventory[[#This Row],[Safety_Stock]]-Inventory[[#This Row],[Current_Inventory]])</f>
        <v>0</v>
      </c>
    </row>
    <row r="4153" spans="1:19" x14ac:dyDescent="0.25">
      <c r="A4153">
        <v>4152</v>
      </c>
      <c r="B4153" t="s">
        <v>4174</v>
      </c>
      <c r="C4153" s="4" t="s">
        <v>17</v>
      </c>
      <c r="D4153" t="s">
        <v>14</v>
      </c>
      <c r="E4153" s="4">
        <v>14</v>
      </c>
      <c r="F4153" s="4">
        <v>10</v>
      </c>
      <c r="G4153" s="4">
        <v>686</v>
      </c>
      <c r="H4153" s="4">
        <v>144</v>
      </c>
      <c r="I4153" s="4">
        <v>262</v>
      </c>
      <c r="J4153" s="6">
        <v>526.25</v>
      </c>
      <c r="K4153" s="4">
        <v>7.0999999999999994E-2</v>
      </c>
      <c r="L4153" s="4" t="s">
        <v>27</v>
      </c>
      <c r="M4153" s="4">
        <f>Inventory[[#This Row],[Daily_Demand]]*Inventory[[#This Row],[Lead_Time_Days]]</f>
        <v>140</v>
      </c>
      <c r="N4153" s="4">
        <f>MAX(0, Inventory[[#This Row],[Demand_Duration_Lead_time]]+Inventory[[#This Row],[Safety_Stock]]-Inventory[[#This Row],[Current_Inventory]])</f>
        <v>0</v>
      </c>
      <c r="O41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153" s="8">
        <f>Inventory[[#This Row],[Current_Inventory]]*Inventory[[#This Row],[Unit_Cost]]</f>
        <v>361007.5</v>
      </c>
      <c r="Q4153" t="str">
        <f>IF(Inventory[[#This Row],[Stockout_Risk_Score]] &gt;= 0.8, "Critical",
   IF(Inventory[[#This Row],[Stockout_Risk_Score]] &gt;= 0.6, "High",
      IF(Inventory[[#This Row],[Stockout_Risk_Score]] &gt;= 0.3, "Medium", "Low")
   )
)</f>
        <v>Low</v>
      </c>
      <c r="R4153">
        <f>Inventory[[#This Row],[Lead_Time_Days]]*0.8</f>
        <v>8</v>
      </c>
      <c r="S4153">
        <f>MAX(0,Inventory[[#This Row],[Daily_Demand]]*Inventory[[#This Row],[Adj_Lead_Time]]+Inventory[[#This Row],[Safety_Stock]]-Inventory[[#This Row],[Current_Inventory]])</f>
        <v>0</v>
      </c>
    </row>
    <row r="4154" spans="1:19" x14ac:dyDescent="0.25">
      <c r="A4154">
        <v>4153</v>
      </c>
      <c r="B4154" t="s">
        <v>4175</v>
      </c>
      <c r="C4154" s="4" t="s">
        <v>21</v>
      </c>
      <c r="D4154" t="s">
        <v>14</v>
      </c>
      <c r="E4154" s="4">
        <v>84</v>
      </c>
      <c r="F4154" s="4">
        <v>11</v>
      </c>
      <c r="G4154" s="4">
        <v>248</v>
      </c>
      <c r="H4154" s="4">
        <v>244</v>
      </c>
      <c r="I4154" s="4">
        <v>250</v>
      </c>
      <c r="J4154" s="6">
        <v>1402.4</v>
      </c>
      <c r="K4154" s="4">
        <v>0.14899999999999999</v>
      </c>
      <c r="L4154" s="4" t="s">
        <v>19</v>
      </c>
      <c r="M4154" s="4">
        <f>Inventory[[#This Row],[Daily_Demand]]*Inventory[[#This Row],[Lead_Time_Days]]</f>
        <v>924</v>
      </c>
      <c r="N4154" s="4">
        <f>MAX(0, Inventory[[#This Row],[Demand_Duration_Lead_time]]+Inventory[[#This Row],[Safety_Stock]]-Inventory[[#This Row],[Current_Inventory]])</f>
        <v>920</v>
      </c>
      <c r="O41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54" s="8">
        <f>Inventory[[#This Row],[Current_Inventory]]*Inventory[[#This Row],[Unit_Cost]]</f>
        <v>347795.20000000001</v>
      </c>
      <c r="Q4154" t="str">
        <f>IF(Inventory[[#This Row],[Stockout_Risk_Score]] &gt;= 0.8, "Critical",
   IF(Inventory[[#This Row],[Stockout_Risk_Score]] &gt;= 0.6, "High",
      IF(Inventory[[#This Row],[Stockout_Risk_Score]] &gt;= 0.3, "Medium", "Low")
   )
)</f>
        <v>Low</v>
      </c>
      <c r="R4154">
        <f>Inventory[[#This Row],[Lead_Time_Days]]*0.8</f>
        <v>8.8000000000000007</v>
      </c>
      <c r="S4154">
        <f>MAX(0,Inventory[[#This Row],[Daily_Demand]]*Inventory[[#This Row],[Adj_Lead_Time]]+Inventory[[#This Row],[Safety_Stock]]-Inventory[[#This Row],[Current_Inventory]])</f>
        <v>735.2</v>
      </c>
    </row>
    <row r="4155" spans="1:19" x14ac:dyDescent="0.25">
      <c r="A4155">
        <v>4154</v>
      </c>
      <c r="B4155" t="s">
        <v>4176</v>
      </c>
      <c r="C4155" s="4" t="s">
        <v>26</v>
      </c>
      <c r="D4155" t="s">
        <v>14</v>
      </c>
      <c r="E4155" s="4">
        <v>138</v>
      </c>
      <c r="F4155" s="4">
        <v>4</v>
      </c>
      <c r="G4155" s="4">
        <v>387</v>
      </c>
      <c r="H4155" s="4">
        <v>264</v>
      </c>
      <c r="I4155" s="4">
        <v>204</v>
      </c>
      <c r="J4155" s="6">
        <v>1484.64</v>
      </c>
      <c r="K4155" s="4">
        <v>0.85</v>
      </c>
      <c r="L4155" s="4" t="s">
        <v>19</v>
      </c>
      <c r="M4155" s="4">
        <f>Inventory[[#This Row],[Daily_Demand]]*Inventory[[#This Row],[Lead_Time_Days]]</f>
        <v>552</v>
      </c>
      <c r="N4155" s="4">
        <f>MAX(0, Inventory[[#This Row],[Demand_Duration_Lead_time]]+Inventory[[#This Row],[Safety_Stock]]-Inventory[[#This Row],[Current_Inventory]])</f>
        <v>429</v>
      </c>
      <c r="O41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55" s="8">
        <f>Inventory[[#This Row],[Current_Inventory]]*Inventory[[#This Row],[Unit_Cost]]</f>
        <v>574555.68000000005</v>
      </c>
      <c r="Q4155" t="str">
        <f>IF(Inventory[[#This Row],[Stockout_Risk_Score]] &gt;= 0.8, "Critical",
   IF(Inventory[[#This Row],[Stockout_Risk_Score]] &gt;= 0.6, "High",
      IF(Inventory[[#This Row],[Stockout_Risk_Score]] &gt;= 0.3, "Medium", "Low")
   )
)</f>
        <v>Critical</v>
      </c>
      <c r="R4155">
        <f>Inventory[[#This Row],[Lead_Time_Days]]*0.8</f>
        <v>3.2</v>
      </c>
      <c r="S4155">
        <f>MAX(0,Inventory[[#This Row],[Daily_Demand]]*Inventory[[#This Row],[Adj_Lead_Time]]+Inventory[[#This Row],[Safety_Stock]]-Inventory[[#This Row],[Current_Inventory]])</f>
        <v>318.60000000000002</v>
      </c>
    </row>
    <row r="4156" spans="1:19" x14ac:dyDescent="0.25">
      <c r="A4156">
        <v>4155</v>
      </c>
      <c r="B4156" t="s">
        <v>4177</v>
      </c>
      <c r="C4156" s="4" t="s">
        <v>13</v>
      </c>
      <c r="D4156" t="s">
        <v>14</v>
      </c>
      <c r="E4156" s="4">
        <v>180</v>
      </c>
      <c r="F4156" s="4">
        <v>5</v>
      </c>
      <c r="G4156" s="4">
        <v>77</v>
      </c>
      <c r="H4156" s="4">
        <v>83</v>
      </c>
      <c r="I4156" s="4">
        <v>269</v>
      </c>
      <c r="J4156" s="6">
        <v>584.23</v>
      </c>
      <c r="K4156" s="4">
        <v>0.99099999999999999</v>
      </c>
      <c r="L4156" s="4" t="s">
        <v>15</v>
      </c>
      <c r="M4156" s="4">
        <f>Inventory[[#This Row],[Daily_Demand]]*Inventory[[#This Row],[Lead_Time_Days]]</f>
        <v>900</v>
      </c>
      <c r="N4156" s="4">
        <f>MAX(0, Inventory[[#This Row],[Demand_Duration_Lead_time]]+Inventory[[#This Row],[Safety_Stock]]-Inventory[[#This Row],[Current_Inventory]])</f>
        <v>906</v>
      </c>
      <c r="O41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56" s="8">
        <f>Inventory[[#This Row],[Current_Inventory]]*Inventory[[#This Row],[Unit_Cost]]</f>
        <v>44985.71</v>
      </c>
      <c r="Q4156" t="str">
        <f>IF(Inventory[[#This Row],[Stockout_Risk_Score]] &gt;= 0.8, "Critical",
   IF(Inventory[[#This Row],[Stockout_Risk_Score]] &gt;= 0.6, "High",
      IF(Inventory[[#This Row],[Stockout_Risk_Score]] &gt;= 0.3, "Medium", "Low")
   )
)</f>
        <v>Critical</v>
      </c>
      <c r="R4156">
        <f>Inventory[[#This Row],[Lead_Time_Days]]*0.8</f>
        <v>4</v>
      </c>
      <c r="S4156">
        <f>MAX(0,Inventory[[#This Row],[Daily_Demand]]*Inventory[[#This Row],[Adj_Lead_Time]]+Inventory[[#This Row],[Safety_Stock]]-Inventory[[#This Row],[Current_Inventory]])</f>
        <v>726</v>
      </c>
    </row>
    <row r="4157" spans="1:19" x14ac:dyDescent="0.25">
      <c r="A4157">
        <v>4156</v>
      </c>
      <c r="B4157" t="s">
        <v>4178</v>
      </c>
      <c r="C4157" s="4" t="s">
        <v>41</v>
      </c>
      <c r="D4157" t="s">
        <v>14</v>
      </c>
      <c r="E4157" s="4">
        <v>120</v>
      </c>
      <c r="F4157" s="4">
        <v>6</v>
      </c>
      <c r="G4157" s="4">
        <v>300</v>
      </c>
      <c r="H4157" s="4">
        <v>285</v>
      </c>
      <c r="I4157" s="4">
        <v>202</v>
      </c>
      <c r="J4157" s="6">
        <v>102.59</v>
      </c>
      <c r="K4157" s="4">
        <v>0.41499999999999998</v>
      </c>
      <c r="L4157" s="4" t="s">
        <v>19</v>
      </c>
      <c r="M4157" s="4">
        <f>Inventory[[#This Row],[Daily_Demand]]*Inventory[[#This Row],[Lead_Time_Days]]</f>
        <v>720</v>
      </c>
      <c r="N4157" s="4">
        <f>MAX(0, Inventory[[#This Row],[Demand_Duration_Lead_time]]+Inventory[[#This Row],[Safety_Stock]]-Inventory[[#This Row],[Current_Inventory]])</f>
        <v>705</v>
      </c>
      <c r="O41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57" s="8">
        <f>Inventory[[#This Row],[Current_Inventory]]*Inventory[[#This Row],[Unit_Cost]]</f>
        <v>30777</v>
      </c>
      <c r="Q4157" t="str">
        <f>IF(Inventory[[#This Row],[Stockout_Risk_Score]] &gt;= 0.8, "Critical",
   IF(Inventory[[#This Row],[Stockout_Risk_Score]] &gt;= 0.6, "High",
      IF(Inventory[[#This Row],[Stockout_Risk_Score]] &gt;= 0.3, "Medium", "Low")
   )
)</f>
        <v>Medium</v>
      </c>
      <c r="R4157">
        <f>Inventory[[#This Row],[Lead_Time_Days]]*0.8</f>
        <v>4.8000000000000007</v>
      </c>
      <c r="S4157">
        <f>MAX(0,Inventory[[#This Row],[Daily_Demand]]*Inventory[[#This Row],[Adj_Lead_Time]]+Inventory[[#This Row],[Safety_Stock]]-Inventory[[#This Row],[Current_Inventory]])</f>
        <v>561.00000000000011</v>
      </c>
    </row>
    <row r="4158" spans="1:19" x14ac:dyDescent="0.25">
      <c r="A4158">
        <v>4157</v>
      </c>
      <c r="B4158" t="s">
        <v>4179</v>
      </c>
      <c r="C4158" s="4" t="s">
        <v>13</v>
      </c>
      <c r="D4158" t="s">
        <v>18</v>
      </c>
      <c r="E4158" s="4">
        <v>199</v>
      </c>
      <c r="F4158" s="4">
        <v>5</v>
      </c>
      <c r="G4158" s="4">
        <v>576</v>
      </c>
      <c r="H4158" s="4">
        <v>218</v>
      </c>
      <c r="I4158" s="4">
        <v>85</v>
      </c>
      <c r="J4158" s="6">
        <v>762.21</v>
      </c>
      <c r="K4158" s="4">
        <v>0.81</v>
      </c>
      <c r="L4158" s="4" t="s">
        <v>19</v>
      </c>
      <c r="M4158" s="4">
        <f>Inventory[[#This Row],[Daily_Demand]]*Inventory[[#This Row],[Lead_Time_Days]]</f>
        <v>995</v>
      </c>
      <c r="N4158" s="4">
        <f>MAX(0, Inventory[[#This Row],[Demand_Duration_Lead_time]]+Inventory[[#This Row],[Safety_Stock]]-Inventory[[#This Row],[Current_Inventory]])</f>
        <v>637</v>
      </c>
      <c r="O41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58" s="8">
        <f>Inventory[[#This Row],[Current_Inventory]]*Inventory[[#This Row],[Unit_Cost]]</f>
        <v>439032.96</v>
      </c>
      <c r="Q4158" t="str">
        <f>IF(Inventory[[#This Row],[Stockout_Risk_Score]] &gt;= 0.8, "Critical",
   IF(Inventory[[#This Row],[Stockout_Risk_Score]] &gt;= 0.6, "High",
      IF(Inventory[[#This Row],[Stockout_Risk_Score]] &gt;= 0.3, "Medium", "Low")
   )
)</f>
        <v>Critical</v>
      </c>
      <c r="R4158">
        <f>Inventory[[#This Row],[Lead_Time_Days]]*0.8</f>
        <v>4</v>
      </c>
      <c r="S4158">
        <f>MAX(0,Inventory[[#This Row],[Daily_Demand]]*Inventory[[#This Row],[Adj_Lead_Time]]+Inventory[[#This Row],[Safety_Stock]]-Inventory[[#This Row],[Current_Inventory]])</f>
        <v>438</v>
      </c>
    </row>
    <row r="4159" spans="1:19" x14ac:dyDescent="0.25">
      <c r="A4159">
        <v>4158</v>
      </c>
      <c r="B4159" t="s">
        <v>4180</v>
      </c>
      <c r="C4159" s="4" t="s">
        <v>41</v>
      </c>
      <c r="D4159" t="s">
        <v>22</v>
      </c>
      <c r="E4159" s="4">
        <v>173</v>
      </c>
      <c r="F4159" s="4">
        <v>5</v>
      </c>
      <c r="G4159" s="4">
        <v>121</v>
      </c>
      <c r="H4159" s="4">
        <v>276</v>
      </c>
      <c r="I4159" s="4">
        <v>275</v>
      </c>
      <c r="J4159" s="6">
        <v>138.13</v>
      </c>
      <c r="K4159" s="4">
        <v>0.628</v>
      </c>
      <c r="L4159" s="4" t="s">
        <v>19</v>
      </c>
      <c r="M4159" s="4">
        <f>Inventory[[#This Row],[Daily_Demand]]*Inventory[[#This Row],[Lead_Time_Days]]</f>
        <v>865</v>
      </c>
      <c r="N4159" s="4">
        <f>MAX(0, Inventory[[#This Row],[Demand_Duration_Lead_time]]+Inventory[[#This Row],[Safety_Stock]]-Inventory[[#This Row],[Current_Inventory]])</f>
        <v>1020</v>
      </c>
      <c r="O41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59" s="8">
        <f>Inventory[[#This Row],[Current_Inventory]]*Inventory[[#This Row],[Unit_Cost]]</f>
        <v>16713.73</v>
      </c>
      <c r="Q4159" t="str">
        <f>IF(Inventory[[#This Row],[Stockout_Risk_Score]] &gt;= 0.8, "Critical",
   IF(Inventory[[#This Row],[Stockout_Risk_Score]] &gt;= 0.6, "High",
      IF(Inventory[[#This Row],[Stockout_Risk_Score]] &gt;= 0.3, "Medium", "Low")
   )
)</f>
        <v>High</v>
      </c>
      <c r="R4159">
        <f>Inventory[[#This Row],[Lead_Time_Days]]*0.8</f>
        <v>4</v>
      </c>
      <c r="S4159">
        <f>MAX(0,Inventory[[#This Row],[Daily_Demand]]*Inventory[[#This Row],[Adj_Lead_Time]]+Inventory[[#This Row],[Safety_Stock]]-Inventory[[#This Row],[Current_Inventory]])</f>
        <v>847</v>
      </c>
    </row>
    <row r="4160" spans="1:19" x14ac:dyDescent="0.25">
      <c r="A4160">
        <v>4159</v>
      </c>
      <c r="B4160" t="s">
        <v>4181</v>
      </c>
      <c r="C4160" s="4" t="s">
        <v>41</v>
      </c>
      <c r="D4160" t="s">
        <v>18</v>
      </c>
      <c r="E4160" s="4">
        <v>83</v>
      </c>
      <c r="F4160" s="4">
        <v>6</v>
      </c>
      <c r="G4160" s="4">
        <v>67</v>
      </c>
      <c r="H4160" s="4">
        <v>153</v>
      </c>
      <c r="I4160" s="4">
        <v>371</v>
      </c>
      <c r="J4160" s="6">
        <v>1806.47</v>
      </c>
      <c r="K4160" s="4">
        <v>0.95899999999999996</v>
      </c>
      <c r="L4160" s="4" t="s">
        <v>27</v>
      </c>
      <c r="M4160" s="4">
        <f>Inventory[[#This Row],[Daily_Demand]]*Inventory[[#This Row],[Lead_Time_Days]]</f>
        <v>498</v>
      </c>
      <c r="N4160" s="4">
        <f>MAX(0, Inventory[[#This Row],[Demand_Duration_Lead_time]]+Inventory[[#This Row],[Safety_Stock]]-Inventory[[#This Row],[Current_Inventory]])</f>
        <v>584</v>
      </c>
      <c r="O41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60" s="8">
        <f>Inventory[[#This Row],[Current_Inventory]]*Inventory[[#This Row],[Unit_Cost]]</f>
        <v>121033.49</v>
      </c>
      <c r="Q4160" t="str">
        <f>IF(Inventory[[#This Row],[Stockout_Risk_Score]] &gt;= 0.8, "Critical",
   IF(Inventory[[#This Row],[Stockout_Risk_Score]] &gt;= 0.6, "High",
      IF(Inventory[[#This Row],[Stockout_Risk_Score]] &gt;= 0.3, "Medium", "Low")
   )
)</f>
        <v>Critical</v>
      </c>
      <c r="R4160">
        <f>Inventory[[#This Row],[Lead_Time_Days]]*0.8</f>
        <v>4.8000000000000007</v>
      </c>
      <c r="S4160">
        <f>MAX(0,Inventory[[#This Row],[Daily_Demand]]*Inventory[[#This Row],[Adj_Lead_Time]]+Inventory[[#This Row],[Safety_Stock]]-Inventory[[#This Row],[Current_Inventory]])</f>
        <v>484.40000000000009</v>
      </c>
    </row>
    <row r="4161" spans="1:19" x14ac:dyDescent="0.25">
      <c r="A4161">
        <v>4160</v>
      </c>
      <c r="B4161" t="s">
        <v>4182</v>
      </c>
      <c r="C4161" s="4" t="s">
        <v>17</v>
      </c>
      <c r="D4161" t="s">
        <v>18</v>
      </c>
      <c r="E4161" s="4">
        <v>64</v>
      </c>
      <c r="F4161" s="4">
        <v>11</v>
      </c>
      <c r="G4161" s="4">
        <v>581</v>
      </c>
      <c r="H4161" s="4">
        <v>51</v>
      </c>
      <c r="I4161" s="4">
        <v>170</v>
      </c>
      <c r="J4161" s="6">
        <v>1909.37</v>
      </c>
      <c r="K4161" s="4">
        <v>0.23799999999999999</v>
      </c>
      <c r="L4161" s="4" t="s">
        <v>15</v>
      </c>
      <c r="M4161" s="4">
        <f>Inventory[[#This Row],[Daily_Demand]]*Inventory[[#This Row],[Lead_Time_Days]]</f>
        <v>704</v>
      </c>
      <c r="N4161" s="4">
        <f>MAX(0, Inventory[[#This Row],[Demand_Duration_Lead_time]]+Inventory[[#This Row],[Safety_Stock]]-Inventory[[#This Row],[Current_Inventory]])</f>
        <v>174</v>
      </c>
      <c r="O41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61" s="8">
        <f>Inventory[[#This Row],[Current_Inventory]]*Inventory[[#This Row],[Unit_Cost]]</f>
        <v>1109343.97</v>
      </c>
      <c r="Q4161" t="str">
        <f>IF(Inventory[[#This Row],[Stockout_Risk_Score]] &gt;= 0.8, "Critical",
   IF(Inventory[[#This Row],[Stockout_Risk_Score]] &gt;= 0.6, "High",
      IF(Inventory[[#This Row],[Stockout_Risk_Score]] &gt;= 0.3, "Medium", "Low")
   )
)</f>
        <v>Low</v>
      </c>
      <c r="R4161">
        <f>Inventory[[#This Row],[Lead_Time_Days]]*0.8</f>
        <v>8.8000000000000007</v>
      </c>
      <c r="S4161">
        <f>MAX(0,Inventory[[#This Row],[Daily_Demand]]*Inventory[[#This Row],[Adj_Lead_Time]]+Inventory[[#This Row],[Safety_Stock]]-Inventory[[#This Row],[Current_Inventory]])</f>
        <v>33.200000000000045</v>
      </c>
    </row>
    <row r="4162" spans="1:19" x14ac:dyDescent="0.25">
      <c r="A4162">
        <v>4161</v>
      </c>
      <c r="B4162" t="s">
        <v>4183</v>
      </c>
      <c r="C4162" s="4" t="s">
        <v>41</v>
      </c>
      <c r="D4162" t="s">
        <v>14</v>
      </c>
      <c r="E4162" s="4">
        <v>46</v>
      </c>
      <c r="F4162" s="4">
        <v>10</v>
      </c>
      <c r="G4162" s="4">
        <v>612</v>
      </c>
      <c r="H4162" s="4">
        <v>233</v>
      </c>
      <c r="I4162" s="4">
        <v>58</v>
      </c>
      <c r="J4162" s="6">
        <v>1483.99</v>
      </c>
      <c r="K4162" s="4">
        <v>0.54500000000000004</v>
      </c>
      <c r="L4162" s="4" t="s">
        <v>27</v>
      </c>
      <c r="M4162" s="4">
        <f>Inventory[[#This Row],[Daily_Demand]]*Inventory[[#This Row],[Lead_Time_Days]]</f>
        <v>460</v>
      </c>
      <c r="N4162" s="4">
        <f>MAX(0, Inventory[[#This Row],[Demand_Duration_Lead_time]]+Inventory[[#This Row],[Safety_Stock]]-Inventory[[#This Row],[Current_Inventory]])</f>
        <v>81</v>
      </c>
      <c r="O41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62" s="8">
        <f>Inventory[[#This Row],[Current_Inventory]]*Inventory[[#This Row],[Unit_Cost]]</f>
        <v>908201.88</v>
      </c>
      <c r="Q4162" t="str">
        <f>IF(Inventory[[#This Row],[Stockout_Risk_Score]] &gt;= 0.8, "Critical",
   IF(Inventory[[#This Row],[Stockout_Risk_Score]] &gt;= 0.6, "High",
      IF(Inventory[[#This Row],[Stockout_Risk_Score]] &gt;= 0.3, "Medium", "Low")
   )
)</f>
        <v>Medium</v>
      </c>
      <c r="R4162">
        <f>Inventory[[#This Row],[Lead_Time_Days]]*0.8</f>
        <v>8</v>
      </c>
      <c r="S4162">
        <f>MAX(0,Inventory[[#This Row],[Daily_Demand]]*Inventory[[#This Row],[Adj_Lead_Time]]+Inventory[[#This Row],[Safety_Stock]]-Inventory[[#This Row],[Current_Inventory]])</f>
        <v>0</v>
      </c>
    </row>
    <row r="4163" spans="1:19" x14ac:dyDescent="0.25">
      <c r="A4163">
        <v>4162</v>
      </c>
      <c r="B4163" t="s">
        <v>4184</v>
      </c>
      <c r="C4163" s="4" t="s">
        <v>41</v>
      </c>
      <c r="D4163" t="s">
        <v>18</v>
      </c>
      <c r="E4163" s="4">
        <v>120</v>
      </c>
      <c r="F4163" s="4">
        <v>13</v>
      </c>
      <c r="G4163" s="4">
        <v>78</v>
      </c>
      <c r="H4163" s="4">
        <v>61</v>
      </c>
      <c r="I4163" s="4">
        <v>388</v>
      </c>
      <c r="J4163" s="6">
        <v>1467.03</v>
      </c>
      <c r="K4163" s="4">
        <v>0.40899999999999997</v>
      </c>
      <c r="L4163" s="4" t="s">
        <v>15</v>
      </c>
      <c r="M4163" s="4">
        <f>Inventory[[#This Row],[Daily_Demand]]*Inventory[[#This Row],[Lead_Time_Days]]</f>
        <v>1560</v>
      </c>
      <c r="N4163" s="4">
        <f>MAX(0, Inventory[[#This Row],[Demand_Duration_Lead_time]]+Inventory[[#This Row],[Safety_Stock]]-Inventory[[#This Row],[Current_Inventory]])</f>
        <v>1543</v>
      </c>
      <c r="O41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63" s="8">
        <f>Inventory[[#This Row],[Current_Inventory]]*Inventory[[#This Row],[Unit_Cost]]</f>
        <v>114428.34</v>
      </c>
      <c r="Q4163" t="str">
        <f>IF(Inventory[[#This Row],[Stockout_Risk_Score]] &gt;= 0.8, "Critical",
   IF(Inventory[[#This Row],[Stockout_Risk_Score]] &gt;= 0.6, "High",
      IF(Inventory[[#This Row],[Stockout_Risk_Score]] &gt;= 0.3, "Medium", "Low")
   )
)</f>
        <v>Medium</v>
      </c>
      <c r="R4163">
        <f>Inventory[[#This Row],[Lead_Time_Days]]*0.8</f>
        <v>10.4</v>
      </c>
      <c r="S4163">
        <f>MAX(0,Inventory[[#This Row],[Daily_Demand]]*Inventory[[#This Row],[Adj_Lead_Time]]+Inventory[[#This Row],[Safety_Stock]]-Inventory[[#This Row],[Current_Inventory]])</f>
        <v>1231</v>
      </c>
    </row>
    <row r="4164" spans="1:19" x14ac:dyDescent="0.25">
      <c r="A4164">
        <v>4163</v>
      </c>
      <c r="B4164" t="s">
        <v>4185</v>
      </c>
      <c r="C4164" s="4" t="s">
        <v>21</v>
      </c>
      <c r="D4164" t="s">
        <v>14</v>
      </c>
      <c r="E4164" s="4">
        <v>113</v>
      </c>
      <c r="F4164" s="4">
        <v>10</v>
      </c>
      <c r="G4164" s="4">
        <v>180</v>
      </c>
      <c r="H4164" s="4">
        <v>146</v>
      </c>
      <c r="I4164" s="4">
        <v>384</v>
      </c>
      <c r="J4164" s="6">
        <v>519.74</v>
      </c>
      <c r="K4164" s="4">
        <v>0.54200000000000004</v>
      </c>
      <c r="L4164" s="4" t="s">
        <v>27</v>
      </c>
      <c r="M4164" s="4">
        <f>Inventory[[#This Row],[Daily_Demand]]*Inventory[[#This Row],[Lead_Time_Days]]</f>
        <v>1130</v>
      </c>
      <c r="N4164" s="4">
        <f>MAX(0, Inventory[[#This Row],[Demand_Duration_Lead_time]]+Inventory[[#This Row],[Safety_Stock]]-Inventory[[#This Row],[Current_Inventory]])</f>
        <v>1096</v>
      </c>
      <c r="O41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64" s="8">
        <f>Inventory[[#This Row],[Current_Inventory]]*Inventory[[#This Row],[Unit_Cost]]</f>
        <v>93553.2</v>
      </c>
      <c r="Q4164" t="str">
        <f>IF(Inventory[[#This Row],[Stockout_Risk_Score]] &gt;= 0.8, "Critical",
   IF(Inventory[[#This Row],[Stockout_Risk_Score]] &gt;= 0.6, "High",
      IF(Inventory[[#This Row],[Stockout_Risk_Score]] &gt;= 0.3, "Medium", "Low")
   )
)</f>
        <v>Medium</v>
      </c>
      <c r="R4164">
        <f>Inventory[[#This Row],[Lead_Time_Days]]*0.8</f>
        <v>8</v>
      </c>
      <c r="S4164">
        <f>MAX(0,Inventory[[#This Row],[Daily_Demand]]*Inventory[[#This Row],[Adj_Lead_Time]]+Inventory[[#This Row],[Safety_Stock]]-Inventory[[#This Row],[Current_Inventory]])</f>
        <v>870</v>
      </c>
    </row>
    <row r="4165" spans="1:19" x14ac:dyDescent="0.25">
      <c r="A4165">
        <v>4164</v>
      </c>
      <c r="B4165" t="s">
        <v>4186</v>
      </c>
      <c r="C4165" s="4" t="s">
        <v>13</v>
      </c>
      <c r="D4165" t="s">
        <v>18</v>
      </c>
      <c r="E4165" s="4">
        <v>75</v>
      </c>
      <c r="F4165" s="4">
        <v>7</v>
      </c>
      <c r="G4165" s="4">
        <v>122</v>
      </c>
      <c r="H4165" s="4">
        <v>204</v>
      </c>
      <c r="I4165" s="4">
        <v>230</v>
      </c>
      <c r="J4165" s="6">
        <v>194.15</v>
      </c>
      <c r="K4165" s="4">
        <v>0.26900000000000002</v>
      </c>
      <c r="L4165" s="4" t="s">
        <v>27</v>
      </c>
      <c r="M4165" s="4">
        <f>Inventory[[#This Row],[Daily_Demand]]*Inventory[[#This Row],[Lead_Time_Days]]</f>
        <v>525</v>
      </c>
      <c r="N4165" s="4">
        <f>MAX(0, Inventory[[#This Row],[Demand_Duration_Lead_time]]+Inventory[[#This Row],[Safety_Stock]]-Inventory[[#This Row],[Current_Inventory]])</f>
        <v>607</v>
      </c>
      <c r="O41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65" s="8">
        <f>Inventory[[#This Row],[Current_Inventory]]*Inventory[[#This Row],[Unit_Cost]]</f>
        <v>23686.3</v>
      </c>
      <c r="Q4165" t="str">
        <f>IF(Inventory[[#This Row],[Stockout_Risk_Score]] &gt;= 0.8, "Critical",
   IF(Inventory[[#This Row],[Stockout_Risk_Score]] &gt;= 0.6, "High",
      IF(Inventory[[#This Row],[Stockout_Risk_Score]] &gt;= 0.3, "Medium", "Low")
   )
)</f>
        <v>Low</v>
      </c>
      <c r="R4165">
        <f>Inventory[[#This Row],[Lead_Time_Days]]*0.8</f>
        <v>5.6000000000000005</v>
      </c>
      <c r="S4165">
        <f>MAX(0,Inventory[[#This Row],[Daily_Demand]]*Inventory[[#This Row],[Adj_Lead_Time]]+Inventory[[#This Row],[Safety_Stock]]-Inventory[[#This Row],[Current_Inventory]])</f>
        <v>502</v>
      </c>
    </row>
    <row r="4166" spans="1:19" x14ac:dyDescent="0.25">
      <c r="A4166">
        <v>4165</v>
      </c>
      <c r="B4166" t="s">
        <v>4187</v>
      </c>
      <c r="C4166" s="4" t="s">
        <v>21</v>
      </c>
      <c r="D4166" t="s">
        <v>14</v>
      </c>
      <c r="E4166" s="4">
        <v>160</v>
      </c>
      <c r="F4166" s="4">
        <v>12</v>
      </c>
      <c r="G4166" s="4">
        <v>431</v>
      </c>
      <c r="H4166" s="4">
        <v>104</v>
      </c>
      <c r="I4166" s="4">
        <v>70</v>
      </c>
      <c r="J4166" s="6">
        <v>1614.1</v>
      </c>
      <c r="K4166" s="4">
        <v>0.498</v>
      </c>
      <c r="L4166" s="4" t="s">
        <v>27</v>
      </c>
      <c r="M4166" s="4">
        <f>Inventory[[#This Row],[Daily_Demand]]*Inventory[[#This Row],[Lead_Time_Days]]</f>
        <v>1920</v>
      </c>
      <c r="N4166" s="4">
        <f>MAX(0, Inventory[[#This Row],[Demand_Duration_Lead_time]]+Inventory[[#This Row],[Safety_Stock]]-Inventory[[#This Row],[Current_Inventory]])</f>
        <v>1593</v>
      </c>
      <c r="O41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66" s="8">
        <f>Inventory[[#This Row],[Current_Inventory]]*Inventory[[#This Row],[Unit_Cost]]</f>
        <v>695677.1</v>
      </c>
      <c r="Q4166" t="str">
        <f>IF(Inventory[[#This Row],[Stockout_Risk_Score]] &gt;= 0.8, "Critical",
   IF(Inventory[[#This Row],[Stockout_Risk_Score]] &gt;= 0.6, "High",
      IF(Inventory[[#This Row],[Stockout_Risk_Score]] &gt;= 0.3, "Medium", "Low")
   )
)</f>
        <v>Medium</v>
      </c>
      <c r="R4166">
        <f>Inventory[[#This Row],[Lead_Time_Days]]*0.8</f>
        <v>9.6000000000000014</v>
      </c>
      <c r="S4166">
        <f>MAX(0,Inventory[[#This Row],[Daily_Demand]]*Inventory[[#This Row],[Adj_Lead_Time]]+Inventory[[#This Row],[Safety_Stock]]-Inventory[[#This Row],[Current_Inventory]])</f>
        <v>1209.0000000000002</v>
      </c>
    </row>
    <row r="4167" spans="1:19" x14ac:dyDescent="0.25">
      <c r="A4167">
        <v>4166</v>
      </c>
      <c r="B4167" t="s">
        <v>4188</v>
      </c>
      <c r="C4167" s="4" t="s">
        <v>41</v>
      </c>
      <c r="D4167" t="s">
        <v>14</v>
      </c>
      <c r="E4167" s="4">
        <v>106</v>
      </c>
      <c r="F4167" s="4">
        <v>13</v>
      </c>
      <c r="G4167" s="4">
        <v>202</v>
      </c>
      <c r="H4167" s="4">
        <v>267</v>
      </c>
      <c r="I4167" s="4">
        <v>321</v>
      </c>
      <c r="J4167" s="6">
        <v>1140.3699999999999</v>
      </c>
      <c r="K4167" s="4">
        <v>0.625</v>
      </c>
      <c r="L4167" s="4" t="s">
        <v>19</v>
      </c>
      <c r="M4167" s="4">
        <f>Inventory[[#This Row],[Daily_Demand]]*Inventory[[#This Row],[Lead_Time_Days]]</f>
        <v>1378</v>
      </c>
      <c r="N4167" s="4">
        <f>MAX(0, Inventory[[#This Row],[Demand_Duration_Lead_time]]+Inventory[[#This Row],[Safety_Stock]]-Inventory[[#This Row],[Current_Inventory]])</f>
        <v>1443</v>
      </c>
      <c r="O41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67" s="8">
        <f>Inventory[[#This Row],[Current_Inventory]]*Inventory[[#This Row],[Unit_Cost]]</f>
        <v>230354.74</v>
      </c>
      <c r="Q4167" t="str">
        <f>IF(Inventory[[#This Row],[Stockout_Risk_Score]] &gt;= 0.8, "Critical",
   IF(Inventory[[#This Row],[Stockout_Risk_Score]] &gt;= 0.6, "High",
      IF(Inventory[[#This Row],[Stockout_Risk_Score]] &gt;= 0.3, "Medium", "Low")
   )
)</f>
        <v>High</v>
      </c>
      <c r="R4167">
        <f>Inventory[[#This Row],[Lead_Time_Days]]*0.8</f>
        <v>10.4</v>
      </c>
      <c r="S4167">
        <f>MAX(0,Inventory[[#This Row],[Daily_Demand]]*Inventory[[#This Row],[Adj_Lead_Time]]+Inventory[[#This Row],[Safety_Stock]]-Inventory[[#This Row],[Current_Inventory]])</f>
        <v>1167.4000000000001</v>
      </c>
    </row>
    <row r="4168" spans="1:19" x14ac:dyDescent="0.25">
      <c r="A4168">
        <v>4167</v>
      </c>
      <c r="B4168" t="s">
        <v>4189</v>
      </c>
      <c r="C4168" s="4" t="s">
        <v>17</v>
      </c>
      <c r="D4168" t="s">
        <v>18</v>
      </c>
      <c r="E4168" s="4">
        <v>17</v>
      </c>
      <c r="F4168" s="4">
        <v>4</v>
      </c>
      <c r="G4168" s="4">
        <v>436</v>
      </c>
      <c r="H4168" s="4">
        <v>34</v>
      </c>
      <c r="I4168" s="4">
        <v>243</v>
      </c>
      <c r="J4168" s="6">
        <v>1379.17</v>
      </c>
      <c r="K4168" s="4">
        <v>8.1000000000000003E-2</v>
      </c>
      <c r="L4168" s="4" t="s">
        <v>15</v>
      </c>
      <c r="M4168" s="4">
        <f>Inventory[[#This Row],[Daily_Demand]]*Inventory[[#This Row],[Lead_Time_Days]]</f>
        <v>68</v>
      </c>
      <c r="N4168" s="4">
        <f>MAX(0, Inventory[[#This Row],[Demand_Duration_Lead_time]]+Inventory[[#This Row],[Safety_Stock]]-Inventory[[#This Row],[Current_Inventory]])</f>
        <v>0</v>
      </c>
      <c r="O41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168" s="8">
        <f>Inventory[[#This Row],[Current_Inventory]]*Inventory[[#This Row],[Unit_Cost]]</f>
        <v>601318.12</v>
      </c>
      <c r="Q4168" t="str">
        <f>IF(Inventory[[#This Row],[Stockout_Risk_Score]] &gt;= 0.8, "Critical",
   IF(Inventory[[#This Row],[Stockout_Risk_Score]] &gt;= 0.6, "High",
      IF(Inventory[[#This Row],[Stockout_Risk_Score]] &gt;= 0.3, "Medium", "Low")
   )
)</f>
        <v>Low</v>
      </c>
      <c r="R4168">
        <f>Inventory[[#This Row],[Lead_Time_Days]]*0.8</f>
        <v>3.2</v>
      </c>
      <c r="S4168">
        <f>MAX(0,Inventory[[#This Row],[Daily_Demand]]*Inventory[[#This Row],[Adj_Lead_Time]]+Inventory[[#This Row],[Safety_Stock]]-Inventory[[#This Row],[Current_Inventory]])</f>
        <v>0</v>
      </c>
    </row>
    <row r="4169" spans="1:19" x14ac:dyDescent="0.25">
      <c r="A4169">
        <v>4168</v>
      </c>
      <c r="B4169" t="s">
        <v>4190</v>
      </c>
      <c r="C4169" s="4" t="s">
        <v>21</v>
      </c>
      <c r="D4169" t="s">
        <v>18</v>
      </c>
      <c r="E4169" s="4">
        <v>19</v>
      </c>
      <c r="F4169" s="4">
        <v>7</v>
      </c>
      <c r="G4169" s="4">
        <v>135</v>
      </c>
      <c r="H4169" s="4">
        <v>241</v>
      </c>
      <c r="I4169" s="4">
        <v>75</v>
      </c>
      <c r="J4169" s="6">
        <v>1570.3</v>
      </c>
      <c r="K4169" s="4">
        <v>0.74299999999999999</v>
      </c>
      <c r="L4169" s="4" t="s">
        <v>27</v>
      </c>
      <c r="M4169" s="4">
        <f>Inventory[[#This Row],[Daily_Demand]]*Inventory[[#This Row],[Lead_Time_Days]]</f>
        <v>133</v>
      </c>
      <c r="N4169" s="4">
        <f>MAX(0, Inventory[[#This Row],[Demand_Duration_Lead_time]]+Inventory[[#This Row],[Safety_Stock]]-Inventory[[#This Row],[Current_Inventory]])</f>
        <v>239</v>
      </c>
      <c r="O41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69" s="8">
        <f>Inventory[[#This Row],[Current_Inventory]]*Inventory[[#This Row],[Unit_Cost]]</f>
        <v>211990.5</v>
      </c>
      <c r="Q4169" t="str">
        <f>IF(Inventory[[#This Row],[Stockout_Risk_Score]] &gt;= 0.8, "Critical",
   IF(Inventory[[#This Row],[Stockout_Risk_Score]] &gt;= 0.6, "High",
      IF(Inventory[[#This Row],[Stockout_Risk_Score]] &gt;= 0.3, "Medium", "Low")
   )
)</f>
        <v>High</v>
      </c>
      <c r="R4169">
        <f>Inventory[[#This Row],[Lead_Time_Days]]*0.8</f>
        <v>5.6000000000000005</v>
      </c>
      <c r="S4169">
        <f>MAX(0,Inventory[[#This Row],[Daily_Demand]]*Inventory[[#This Row],[Adj_Lead_Time]]+Inventory[[#This Row],[Safety_Stock]]-Inventory[[#This Row],[Current_Inventory]])</f>
        <v>212.39999999999998</v>
      </c>
    </row>
    <row r="4170" spans="1:19" x14ac:dyDescent="0.25">
      <c r="A4170">
        <v>4169</v>
      </c>
      <c r="B4170" t="s">
        <v>4191</v>
      </c>
      <c r="C4170" s="4" t="s">
        <v>21</v>
      </c>
      <c r="D4170" t="s">
        <v>22</v>
      </c>
      <c r="E4170" s="4">
        <v>40</v>
      </c>
      <c r="F4170" s="4">
        <v>11</v>
      </c>
      <c r="G4170" s="4">
        <v>418</v>
      </c>
      <c r="H4170" s="4">
        <v>103</v>
      </c>
      <c r="I4170" s="4">
        <v>334</v>
      </c>
      <c r="J4170" s="6">
        <v>848.4</v>
      </c>
      <c r="K4170" s="4">
        <v>0.70699999999999996</v>
      </c>
      <c r="L4170" s="4" t="s">
        <v>19</v>
      </c>
      <c r="M4170" s="4">
        <f>Inventory[[#This Row],[Daily_Demand]]*Inventory[[#This Row],[Lead_Time_Days]]</f>
        <v>440</v>
      </c>
      <c r="N4170" s="4">
        <f>MAX(0, Inventory[[#This Row],[Demand_Duration_Lead_time]]+Inventory[[#This Row],[Safety_Stock]]-Inventory[[#This Row],[Current_Inventory]])</f>
        <v>125</v>
      </c>
      <c r="O41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70" s="8">
        <f>Inventory[[#This Row],[Current_Inventory]]*Inventory[[#This Row],[Unit_Cost]]</f>
        <v>354631.2</v>
      </c>
      <c r="Q4170" t="str">
        <f>IF(Inventory[[#This Row],[Stockout_Risk_Score]] &gt;= 0.8, "Critical",
   IF(Inventory[[#This Row],[Stockout_Risk_Score]] &gt;= 0.6, "High",
      IF(Inventory[[#This Row],[Stockout_Risk_Score]] &gt;= 0.3, "Medium", "Low")
   )
)</f>
        <v>High</v>
      </c>
      <c r="R4170">
        <f>Inventory[[#This Row],[Lead_Time_Days]]*0.8</f>
        <v>8.8000000000000007</v>
      </c>
      <c r="S4170">
        <f>MAX(0,Inventory[[#This Row],[Daily_Demand]]*Inventory[[#This Row],[Adj_Lead_Time]]+Inventory[[#This Row],[Safety_Stock]]-Inventory[[#This Row],[Current_Inventory]])</f>
        <v>37</v>
      </c>
    </row>
    <row r="4171" spans="1:19" x14ac:dyDescent="0.25">
      <c r="A4171">
        <v>4170</v>
      </c>
      <c r="B4171" t="s">
        <v>4192</v>
      </c>
      <c r="C4171" s="4" t="s">
        <v>26</v>
      </c>
      <c r="D4171" t="s">
        <v>22</v>
      </c>
      <c r="E4171" s="4">
        <v>19</v>
      </c>
      <c r="F4171" s="4">
        <v>5</v>
      </c>
      <c r="G4171" s="4">
        <v>798</v>
      </c>
      <c r="H4171" s="4">
        <v>230</v>
      </c>
      <c r="I4171" s="4">
        <v>147</v>
      </c>
      <c r="J4171" s="6">
        <v>331.87</v>
      </c>
      <c r="K4171" s="4">
        <v>0.88</v>
      </c>
      <c r="L4171" s="4" t="s">
        <v>27</v>
      </c>
      <c r="M4171" s="4">
        <f>Inventory[[#This Row],[Daily_Demand]]*Inventory[[#This Row],[Lead_Time_Days]]</f>
        <v>95</v>
      </c>
      <c r="N4171" s="4">
        <f>MAX(0, Inventory[[#This Row],[Demand_Duration_Lead_time]]+Inventory[[#This Row],[Safety_Stock]]-Inventory[[#This Row],[Current_Inventory]])</f>
        <v>0</v>
      </c>
      <c r="O41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171" s="8">
        <f>Inventory[[#This Row],[Current_Inventory]]*Inventory[[#This Row],[Unit_Cost]]</f>
        <v>264832.26</v>
      </c>
      <c r="Q4171" t="str">
        <f>IF(Inventory[[#This Row],[Stockout_Risk_Score]] &gt;= 0.8, "Critical",
   IF(Inventory[[#This Row],[Stockout_Risk_Score]] &gt;= 0.6, "High",
      IF(Inventory[[#This Row],[Stockout_Risk_Score]] &gt;= 0.3, "Medium", "Low")
   )
)</f>
        <v>Critical</v>
      </c>
      <c r="R4171">
        <f>Inventory[[#This Row],[Lead_Time_Days]]*0.8</f>
        <v>4</v>
      </c>
      <c r="S4171">
        <f>MAX(0,Inventory[[#This Row],[Daily_Demand]]*Inventory[[#This Row],[Adj_Lead_Time]]+Inventory[[#This Row],[Safety_Stock]]-Inventory[[#This Row],[Current_Inventory]])</f>
        <v>0</v>
      </c>
    </row>
    <row r="4172" spans="1:19" x14ac:dyDescent="0.25">
      <c r="A4172">
        <v>4171</v>
      </c>
      <c r="B4172" t="s">
        <v>4193</v>
      </c>
      <c r="C4172" s="4" t="s">
        <v>41</v>
      </c>
      <c r="D4172" t="s">
        <v>22</v>
      </c>
      <c r="E4172" s="4">
        <v>121</v>
      </c>
      <c r="F4172" s="4">
        <v>4</v>
      </c>
      <c r="G4172" s="4">
        <v>695</v>
      </c>
      <c r="H4172" s="4">
        <v>212</v>
      </c>
      <c r="I4172" s="4">
        <v>268</v>
      </c>
      <c r="J4172" s="6">
        <v>1600.32</v>
      </c>
      <c r="K4172" s="4">
        <v>0.42599999999999999</v>
      </c>
      <c r="L4172" s="4" t="s">
        <v>19</v>
      </c>
      <c r="M4172" s="4">
        <f>Inventory[[#This Row],[Daily_Demand]]*Inventory[[#This Row],[Lead_Time_Days]]</f>
        <v>484</v>
      </c>
      <c r="N4172" s="4">
        <f>MAX(0, Inventory[[#This Row],[Demand_Duration_Lead_time]]+Inventory[[#This Row],[Safety_Stock]]-Inventory[[#This Row],[Current_Inventory]])</f>
        <v>1</v>
      </c>
      <c r="O41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72" s="8">
        <f>Inventory[[#This Row],[Current_Inventory]]*Inventory[[#This Row],[Unit_Cost]]</f>
        <v>1112222.3999999999</v>
      </c>
      <c r="Q4172" t="str">
        <f>IF(Inventory[[#This Row],[Stockout_Risk_Score]] &gt;= 0.8, "Critical",
   IF(Inventory[[#This Row],[Stockout_Risk_Score]] &gt;= 0.6, "High",
      IF(Inventory[[#This Row],[Stockout_Risk_Score]] &gt;= 0.3, "Medium", "Low")
   )
)</f>
        <v>Medium</v>
      </c>
      <c r="R4172">
        <f>Inventory[[#This Row],[Lead_Time_Days]]*0.8</f>
        <v>3.2</v>
      </c>
      <c r="S4172">
        <f>MAX(0,Inventory[[#This Row],[Daily_Demand]]*Inventory[[#This Row],[Adj_Lead_Time]]+Inventory[[#This Row],[Safety_Stock]]-Inventory[[#This Row],[Current_Inventory]])</f>
        <v>0</v>
      </c>
    </row>
    <row r="4173" spans="1:19" x14ac:dyDescent="0.25">
      <c r="A4173">
        <v>4172</v>
      </c>
      <c r="B4173" t="s">
        <v>4194</v>
      </c>
      <c r="C4173" s="4" t="s">
        <v>17</v>
      </c>
      <c r="D4173" t="s">
        <v>18</v>
      </c>
      <c r="E4173" s="4">
        <v>79</v>
      </c>
      <c r="F4173" s="4">
        <v>7</v>
      </c>
      <c r="G4173" s="4">
        <v>674</v>
      </c>
      <c r="H4173" s="4">
        <v>90</v>
      </c>
      <c r="I4173" s="4">
        <v>376</v>
      </c>
      <c r="J4173" s="6">
        <v>934.84</v>
      </c>
      <c r="K4173" s="4">
        <v>6.2E-2</v>
      </c>
      <c r="L4173" s="4" t="s">
        <v>27</v>
      </c>
      <c r="M4173" s="4">
        <f>Inventory[[#This Row],[Daily_Demand]]*Inventory[[#This Row],[Lead_Time_Days]]</f>
        <v>553</v>
      </c>
      <c r="N4173" s="4">
        <f>MAX(0, Inventory[[#This Row],[Demand_Duration_Lead_time]]+Inventory[[#This Row],[Safety_Stock]]-Inventory[[#This Row],[Current_Inventory]])</f>
        <v>0</v>
      </c>
      <c r="O41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73" s="8">
        <f>Inventory[[#This Row],[Current_Inventory]]*Inventory[[#This Row],[Unit_Cost]]</f>
        <v>630082.16</v>
      </c>
      <c r="Q4173" t="str">
        <f>IF(Inventory[[#This Row],[Stockout_Risk_Score]] &gt;= 0.8, "Critical",
   IF(Inventory[[#This Row],[Stockout_Risk_Score]] &gt;= 0.6, "High",
      IF(Inventory[[#This Row],[Stockout_Risk_Score]] &gt;= 0.3, "Medium", "Low")
   )
)</f>
        <v>Low</v>
      </c>
      <c r="R4173">
        <f>Inventory[[#This Row],[Lead_Time_Days]]*0.8</f>
        <v>5.6000000000000005</v>
      </c>
      <c r="S4173">
        <f>MAX(0,Inventory[[#This Row],[Daily_Demand]]*Inventory[[#This Row],[Adj_Lead_Time]]+Inventory[[#This Row],[Safety_Stock]]-Inventory[[#This Row],[Current_Inventory]])</f>
        <v>0</v>
      </c>
    </row>
    <row r="4174" spans="1:19" x14ac:dyDescent="0.25">
      <c r="A4174">
        <v>4173</v>
      </c>
      <c r="B4174" t="s">
        <v>4195</v>
      </c>
      <c r="C4174" s="4" t="s">
        <v>21</v>
      </c>
      <c r="D4174" t="s">
        <v>18</v>
      </c>
      <c r="E4174" s="4">
        <v>60</v>
      </c>
      <c r="F4174" s="4">
        <v>12</v>
      </c>
      <c r="G4174" s="4">
        <v>456</v>
      </c>
      <c r="H4174" s="4">
        <v>214</v>
      </c>
      <c r="I4174" s="4">
        <v>322</v>
      </c>
      <c r="J4174" s="6">
        <v>1662.5</v>
      </c>
      <c r="K4174" s="4">
        <v>0.46100000000000002</v>
      </c>
      <c r="L4174" s="4" t="s">
        <v>15</v>
      </c>
      <c r="M4174" s="4">
        <f>Inventory[[#This Row],[Daily_Demand]]*Inventory[[#This Row],[Lead_Time_Days]]</f>
        <v>720</v>
      </c>
      <c r="N4174" s="4">
        <f>MAX(0, Inventory[[#This Row],[Demand_Duration_Lead_time]]+Inventory[[#This Row],[Safety_Stock]]-Inventory[[#This Row],[Current_Inventory]])</f>
        <v>478</v>
      </c>
      <c r="O41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74" s="8">
        <f>Inventory[[#This Row],[Current_Inventory]]*Inventory[[#This Row],[Unit_Cost]]</f>
        <v>758100</v>
      </c>
      <c r="Q4174" t="str">
        <f>IF(Inventory[[#This Row],[Stockout_Risk_Score]] &gt;= 0.8, "Critical",
   IF(Inventory[[#This Row],[Stockout_Risk_Score]] &gt;= 0.6, "High",
      IF(Inventory[[#This Row],[Stockout_Risk_Score]] &gt;= 0.3, "Medium", "Low")
   )
)</f>
        <v>Medium</v>
      </c>
      <c r="R4174">
        <f>Inventory[[#This Row],[Lead_Time_Days]]*0.8</f>
        <v>9.6000000000000014</v>
      </c>
      <c r="S4174">
        <f>MAX(0,Inventory[[#This Row],[Daily_Demand]]*Inventory[[#This Row],[Adj_Lead_Time]]+Inventory[[#This Row],[Safety_Stock]]-Inventory[[#This Row],[Current_Inventory]])</f>
        <v>334.00000000000011</v>
      </c>
    </row>
    <row r="4175" spans="1:19" x14ac:dyDescent="0.25">
      <c r="A4175">
        <v>4174</v>
      </c>
      <c r="B4175" t="s">
        <v>4196</v>
      </c>
      <c r="C4175" s="4" t="s">
        <v>21</v>
      </c>
      <c r="D4175" t="s">
        <v>14</v>
      </c>
      <c r="E4175" s="4">
        <v>99</v>
      </c>
      <c r="F4175" s="4">
        <v>7</v>
      </c>
      <c r="G4175" s="4">
        <v>337</v>
      </c>
      <c r="H4175" s="4">
        <v>86</v>
      </c>
      <c r="I4175" s="4">
        <v>337</v>
      </c>
      <c r="J4175" s="6">
        <v>903.51</v>
      </c>
      <c r="K4175" s="4">
        <v>0.13800000000000001</v>
      </c>
      <c r="L4175" s="4" t="s">
        <v>15</v>
      </c>
      <c r="M4175" s="4">
        <f>Inventory[[#This Row],[Daily_Demand]]*Inventory[[#This Row],[Lead_Time_Days]]</f>
        <v>693</v>
      </c>
      <c r="N4175" s="4">
        <f>MAX(0, Inventory[[#This Row],[Demand_Duration_Lead_time]]+Inventory[[#This Row],[Safety_Stock]]-Inventory[[#This Row],[Current_Inventory]])</f>
        <v>442</v>
      </c>
      <c r="O41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75" s="8">
        <f>Inventory[[#This Row],[Current_Inventory]]*Inventory[[#This Row],[Unit_Cost]]</f>
        <v>304482.87</v>
      </c>
      <c r="Q4175" t="str">
        <f>IF(Inventory[[#This Row],[Stockout_Risk_Score]] &gt;= 0.8, "Critical",
   IF(Inventory[[#This Row],[Stockout_Risk_Score]] &gt;= 0.6, "High",
      IF(Inventory[[#This Row],[Stockout_Risk_Score]] &gt;= 0.3, "Medium", "Low")
   )
)</f>
        <v>Low</v>
      </c>
      <c r="R4175">
        <f>Inventory[[#This Row],[Lead_Time_Days]]*0.8</f>
        <v>5.6000000000000005</v>
      </c>
      <c r="S4175">
        <f>MAX(0,Inventory[[#This Row],[Daily_Demand]]*Inventory[[#This Row],[Adj_Lead_Time]]+Inventory[[#This Row],[Safety_Stock]]-Inventory[[#This Row],[Current_Inventory]])</f>
        <v>303.40000000000009</v>
      </c>
    </row>
    <row r="4176" spans="1:19" x14ac:dyDescent="0.25">
      <c r="A4176">
        <v>4175</v>
      </c>
      <c r="B4176" t="s">
        <v>4197</v>
      </c>
      <c r="C4176" s="4" t="s">
        <v>17</v>
      </c>
      <c r="D4176" t="s">
        <v>22</v>
      </c>
      <c r="E4176" s="4">
        <v>136</v>
      </c>
      <c r="F4176" s="4">
        <v>3</v>
      </c>
      <c r="G4176" s="4">
        <v>625</v>
      </c>
      <c r="H4176" s="4">
        <v>47</v>
      </c>
      <c r="I4176" s="4">
        <v>115</v>
      </c>
      <c r="J4176" s="6">
        <v>473.18</v>
      </c>
      <c r="K4176" s="4">
        <v>0.64700000000000002</v>
      </c>
      <c r="L4176" s="4" t="s">
        <v>27</v>
      </c>
      <c r="M4176" s="4">
        <f>Inventory[[#This Row],[Daily_Demand]]*Inventory[[#This Row],[Lead_Time_Days]]</f>
        <v>408</v>
      </c>
      <c r="N4176" s="4">
        <f>MAX(0, Inventory[[#This Row],[Demand_Duration_Lead_time]]+Inventory[[#This Row],[Safety_Stock]]-Inventory[[#This Row],[Current_Inventory]])</f>
        <v>0</v>
      </c>
      <c r="O41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76" s="8">
        <f>Inventory[[#This Row],[Current_Inventory]]*Inventory[[#This Row],[Unit_Cost]]</f>
        <v>295737.5</v>
      </c>
      <c r="Q4176" t="str">
        <f>IF(Inventory[[#This Row],[Stockout_Risk_Score]] &gt;= 0.8, "Critical",
   IF(Inventory[[#This Row],[Stockout_Risk_Score]] &gt;= 0.6, "High",
      IF(Inventory[[#This Row],[Stockout_Risk_Score]] &gt;= 0.3, "Medium", "Low")
   )
)</f>
        <v>High</v>
      </c>
      <c r="R4176">
        <f>Inventory[[#This Row],[Lead_Time_Days]]*0.8</f>
        <v>2.4000000000000004</v>
      </c>
      <c r="S4176">
        <f>MAX(0,Inventory[[#This Row],[Daily_Demand]]*Inventory[[#This Row],[Adj_Lead_Time]]+Inventory[[#This Row],[Safety_Stock]]-Inventory[[#This Row],[Current_Inventory]])</f>
        <v>0</v>
      </c>
    </row>
    <row r="4177" spans="1:19" x14ac:dyDescent="0.25">
      <c r="A4177">
        <v>4176</v>
      </c>
      <c r="B4177" t="s">
        <v>4198</v>
      </c>
      <c r="C4177" s="4" t="s">
        <v>41</v>
      </c>
      <c r="D4177" t="s">
        <v>14</v>
      </c>
      <c r="E4177" s="4">
        <v>56</v>
      </c>
      <c r="F4177" s="4">
        <v>10</v>
      </c>
      <c r="G4177" s="4">
        <v>269</v>
      </c>
      <c r="H4177" s="4">
        <v>204</v>
      </c>
      <c r="I4177" s="4">
        <v>364</v>
      </c>
      <c r="J4177" s="6">
        <v>383.46</v>
      </c>
      <c r="K4177" s="4">
        <v>4.7E-2</v>
      </c>
      <c r="L4177" s="4" t="s">
        <v>27</v>
      </c>
      <c r="M4177" s="4">
        <f>Inventory[[#This Row],[Daily_Demand]]*Inventory[[#This Row],[Lead_Time_Days]]</f>
        <v>560</v>
      </c>
      <c r="N4177" s="4">
        <f>MAX(0, Inventory[[#This Row],[Demand_Duration_Lead_time]]+Inventory[[#This Row],[Safety_Stock]]-Inventory[[#This Row],[Current_Inventory]])</f>
        <v>495</v>
      </c>
      <c r="O41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77" s="8">
        <f>Inventory[[#This Row],[Current_Inventory]]*Inventory[[#This Row],[Unit_Cost]]</f>
        <v>103150.73999999999</v>
      </c>
      <c r="Q4177" t="str">
        <f>IF(Inventory[[#This Row],[Stockout_Risk_Score]] &gt;= 0.8, "Critical",
   IF(Inventory[[#This Row],[Stockout_Risk_Score]] &gt;= 0.6, "High",
      IF(Inventory[[#This Row],[Stockout_Risk_Score]] &gt;= 0.3, "Medium", "Low")
   )
)</f>
        <v>Low</v>
      </c>
      <c r="R4177">
        <f>Inventory[[#This Row],[Lead_Time_Days]]*0.8</f>
        <v>8</v>
      </c>
      <c r="S4177">
        <f>MAX(0,Inventory[[#This Row],[Daily_Demand]]*Inventory[[#This Row],[Adj_Lead_Time]]+Inventory[[#This Row],[Safety_Stock]]-Inventory[[#This Row],[Current_Inventory]])</f>
        <v>383</v>
      </c>
    </row>
    <row r="4178" spans="1:19" x14ac:dyDescent="0.25">
      <c r="A4178">
        <v>4177</v>
      </c>
      <c r="B4178" t="s">
        <v>4199</v>
      </c>
      <c r="C4178" s="4" t="s">
        <v>26</v>
      </c>
      <c r="D4178" t="s">
        <v>14</v>
      </c>
      <c r="E4178" s="4">
        <v>142</v>
      </c>
      <c r="F4178" s="4">
        <v>9</v>
      </c>
      <c r="G4178" s="4">
        <v>466</v>
      </c>
      <c r="H4178" s="4">
        <v>51</v>
      </c>
      <c r="I4178" s="4">
        <v>160</v>
      </c>
      <c r="J4178" s="6">
        <v>1500.65</v>
      </c>
      <c r="K4178" s="4">
        <v>0.374</v>
      </c>
      <c r="L4178" s="4" t="s">
        <v>27</v>
      </c>
      <c r="M4178" s="4">
        <f>Inventory[[#This Row],[Daily_Demand]]*Inventory[[#This Row],[Lead_Time_Days]]</f>
        <v>1278</v>
      </c>
      <c r="N4178" s="4">
        <f>MAX(0, Inventory[[#This Row],[Demand_Duration_Lead_time]]+Inventory[[#This Row],[Safety_Stock]]-Inventory[[#This Row],[Current_Inventory]])</f>
        <v>863</v>
      </c>
      <c r="O41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78" s="8">
        <f>Inventory[[#This Row],[Current_Inventory]]*Inventory[[#This Row],[Unit_Cost]]</f>
        <v>699302.9</v>
      </c>
      <c r="Q4178" t="str">
        <f>IF(Inventory[[#This Row],[Stockout_Risk_Score]] &gt;= 0.8, "Critical",
   IF(Inventory[[#This Row],[Stockout_Risk_Score]] &gt;= 0.6, "High",
      IF(Inventory[[#This Row],[Stockout_Risk_Score]] &gt;= 0.3, "Medium", "Low")
   )
)</f>
        <v>Medium</v>
      </c>
      <c r="R4178">
        <f>Inventory[[#This Row],[Lead_Time_Days]]*0.8</f>
        <v>7.2</v>
      </c>
      <c r="S4178">
        <f>MAX(0,Inventory[[#This Row],[Daily_Demand]]*Inventory[[#This Row],[Adj_Lead_Time]]+Inventory[[#This Row],[Safety_Stock]]-Inventory[[#This Row],[Current_Inventory]])</f>
        <v>607.40000000000009</v>
      </c>
    </row>
    <row r="4179" spans="1:19" x14ac:dyDescent="0.25">
      <c r="A4179">
        <v>4178</v>
      </c>
      <c r="B4179" t="s">
        <v>4200</v>
      </c>
      <c r="C4179" s="4" t="s">
        <v>21</v>
      </c>
      <c r="D4179" t="s">
        <v>14</v>
      </c>
      <c r="E4179" s="4">
        <v>177</v>
      </c>
      <c r="F4179" s="4">
        <v>7</v>
      </c>
      <c r="G4179" s="4">
        <v>516</v>
      </c>
      <c r="H4179" s="4">
        <v>191</v>
      </c>
      <c r="I4179" s="4">
        <v>261</v>
      </c>
      <c r="J4179" s="6">
        <v>1171.03</v>
      </c>
      <c r="K4179" s="4">
        <v>8.3000000000000004E-2</v>
      </c>
      <c r="L4179" s="4" t="s">
        <v>27</v>
      </c>
      <c r="M4179" s="4">
        <f>Inventory[[#This Row],[Daily_Demand]]*Inventory[[#This Row],[Lead_Time_Days]]</f>
        <v>1239</v>
      </c>
      <c r="N4179" s="4">
        <f>MAX(0, Inventory[[#This Row],[Demand_Duration_Lead_time]]+Inventory[[#This Row],[Safety_Stock]]-Inventory[[#This Row],[Current_Inventory]])</f>
        <v>914</v>
      </c>
      <c r="O41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79" s="8">
        <f>Inventory[[#This Row],[Current_Inventory]]*Inventory[[#This Row],[Unit_Cost]]</f>
        <v>604251.48</v>
      </c>
      <c r="Q4179" t="str">
        <f>IF(Inventory[[#This Row],[Stockout_Risk_Score]] &gt;= 0.8, "Critical",
   IF(Inventory[[#This Row],[Stockout_Risk_Score]] &gt;= 0.6, "High",
      IF(Inventory[[#This Row],[Stockout_Risk_Score]] &gt;= 0.3, "Medium", "Low")
   )
)</f>
        <v>Low</v>
      </c>
      <c r="R4179">
        <f>Inventory[[#This Row],[Lead_Time_Days]]*0.8</f>
        <v>5.6000000000000005</v>
      </c>
      <c r="S4179">
        <f>MAX(0,Inventory[[#This Row],[Daily_Demand]]*Inventory[[#This Row],[Adj_Lead_Time]]+Inventory[[#This Row],[Safety_Stock]]-Inventory[[#This Row],[Current_Inventory]])</f>
        <v>666.2</v>
      </c>
    </row>
    <row r="4180" spans="1:19" x14ac:dyDescent="0.25">
      <c r="A4180">
        <v>4179</v>
      </c>
      <c r="B4180" t="s">
        <v>4201</v>
      </c>
      <c r="C4180" s="4" t="s">
        <v>26</v>
      </c>
      <c r="D4180" t="s">
        <v>14</v>
      </c>
      <c r="E4180" s="4">
        <v>88</v>
      </c>
      <c r="F4180" s="4">
        <v>2</v>
      </c>
      <c r="G4180" s="4">
        <v>362</v>
      </c>
      <c r="H4180" s="4">
        <v>254</v>
      </c>
      <c r="I4180" s="4">
        <v>220</v>
      </c>
      <c r="J4180" s="6">
        <v>838.98</v>
      </c>
      <c r="K4180" s="4">
        <v>3.0000000000000001E-3</v>
      </c>
      <c r="L4180" s="4" t="s">
        <v>19</v>
      </c>
      <c r="M4180" s="4">
        <f>Inventory[[#This Row],[Daily_Demand]]*Inventory[[#This Row],[Lead_Time_Days]]</f>
        <v>176</v>
      </c>
      <c r="N4180" s="4">
        <f>MAX(0, Inventory[[#This Row],[Demand_Duration_Lead_time]]+Inventory[[#This Row],[Safety_Stock]]-Inventory[[#This Row],[Current_Inventory]])</f>
        <v>68</v>
      </c>
      <c r="O41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80" s="8">
        <f>Inventory[[#This Row],[Current_Inventory]]*Inventory[[#This Row],[Unit_Cost]]</f>
        <v>303710.76</v>
      </c>
      <c r="Q4180" t="str">
        <f>IF(Inventory[[#This Row],[Stockout_Risk_Score]] &gt;= 0.8, "Critical",
   IF(Inventory[[#This Row],[Stockout_Risk_Score]] &gt;= 0.6, "High",
      IF(Inventory[[#This Row],[Stockout_Risk_Score]] &gt;= 0.3, "Medium", "Low")
   )
)</f>
        <v>Low</v>
      </c>
      <c r="R4180">
        <f>Inventory[[#This Row],[Lead_Time_Days]]*0.8</f>
        <v>1.6</v>
      </c>
      <c r="S4180">
        <f>MAX(0,Inventory[[#This Row],[Daily_Demand]]*Inventory[[#This Row],[Adj_Lead_Time]]+Inventory[[#This Row],[Safety_Stock]]-Inventory[[#This Row],[Current_Inventory]])</f>
        <v>32.800000000000011</v>
      </c>
    </row>
    <row r="4181" spans="1:19" x14ac:dyDescent="0.25">
      <c r="A4181">
        <v>4180</v>
      </c>
      <c r="B4181" t="s">
        <v>4202</v>
      </c>
      <c r="C4181" s="4" t="s">
        <v>13</v>
      </c>
      <c r="D4181" t="s">
        <v>22</v>
      </c>
      <c r="E4181" s="4">
        <v>33</v>
      </c>
      <c r="F4181" s="4">
        <v>13</v>
      </c>
      <c r="G4181" s="4">
        <v>446</v>
      </c>
      <c r="H4181" s="4">
        <v>204</v>
      </c>
      <c r="I4181" s="4">
        <v>388</v>
      </c>
      <c r="J4181" s="6">
        <v>1009.63</v>
      </c>
      <c r="K4181" s="4">
        <v>0.96099999999999997</v>
      </c>
      <c r="L4181" s="4" t="s">
        <v>15</v>
      </c>
      <c r="M4181" s="4">
        <f>Inventory[[#This Row],[Daily_Demand]]*Inventory[[#This Row],[Lead_Time_Days]]</f>
        <v>429</v>
      </c>
      <c r="N4181" s="4">
        <f>MAX(0, Inventory[[#This Row],[Demand_Duration_Lead_time]]+Inventory[[#This Row],[Safety_Stock]]-Inventory[[#This Row],[Current_Inventory]])</f>
        <v>187</v>
      </c>
      <c r="O41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81" s="8">
        <f>Inventory[[#This Row],[Current_Inventory]]*Inventory[[#This Row],[Unit_Cost]]</f>
        <v>450294.98</v>
      </c>
      <c r="Q4181" t="str">
        <f>IF(Inventory[[#This Row],[Stockout_Risk_Score]] &gt;= 0.8, "Critical",
   IF(Inventory[[#This Row],[Stockout_Risk_Score]] &gt;= 0.6, "High",
      IF(Inventory[[#This Row],[Stockout_Risk_Score]] &gt;= 0.3, "Medium", "Low")
   )
)</f>
        <v>Critical</v>
      </c>
      <c r="R4181">
        <f>Inventory[[#This Row],[Lead_Time_Days]]*0.8</f>
        <v>10.4</v>
      </c>
      <c r="S4181">
        <f>MAX(0,Inventory[[#This Row],[Daily_Demand]]*Inventory[[#This Row],[Adj_Lead_Time]]+Inventory[[#This Row],[Safety_Stock]]-Inventory[[#This Row],[Current_Inventory]])</f>
        <v>101.20000000000005</v>
      </c>
    </row>
    <row r="4182" spans="1:19" x14ac:dyDescent="0.25">
      <c r="A4182">
        <v>4181</v>
      </c>
      <c r="B4182" t="s">
        <v>4203</v>
      </c>
      <c r="C4182" s="4" t="s">
        <v>41</v>
      </c>
      <c r="D4182" t="s">
        <v>14</v>
      </c>
      <c r="E4182" s="4">
        <v>57</v>
      </c>
      <c r="F4182" s="4">
        <v>3</v>
      </c>
      <c r="G4182" s="4">
        <v>259</v>
      </c>
      <c r="H4182" s="4">
        <v>87</v>
      </c>
      <c r="I4182" s="4">
        <v>108</v>
      </c>
      <c r="J4182" s="6">
        <v>1121.8</v>
      </c>
      <c r="K4182" s="4">
        <v>0.996</v>
      </c>
      <c r="L4182" s="4" t="s">
        <v>19</v>
      </c>
      <c r="M4182" s="4">
        <f>Inventory[[#This Row],[Daily_Demand]]*Inventory[[#This Row],[Lead_Time_Days]]</f>
        <v>171</v>
      </c>
      <c r="N4182" s="4">
        <f>MAX(0, Inventory[[#This Row],[Demand_Duration_Lead_time]]+Inventory[[#This Row],[Safety_Stock]]-Inventory[[#This Row],[Current_Inventory]])</f>
        <v>0</v>
      </c>
      <c r="O41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82" s="8">
        <f>Inventory[[#This Row],[Current_Inventory]]*Inventory[[#This Row],[Unit_Cost]]</f>
        <v>290546.2</v>
      </c>
      <c r="Q4182" t="str">
        <f>IF(Inventory[[#This Row],[Stockout_Risk_Score]] &gt;= 0.8, "Critical",
   IF(Inventory[[#This Row],[Stockout_Risk_Score]] &gt;= 0.6, "High",
      IF(Inventory[[#This Row],[Stockout_Risk_Score]] &gt;= 0.3, "Medium", "Low")
   )
)</f>
        <v>Critical</v>
      </c>
      <c r="R4182">
        <f>Inventory[[#This Row],[Lead_Time_Days]]*0.8</f>
        <v>2.4000000000000004</v>
      </c>
      <c r="S4182">
        <f>MAX(0,Inventory[[#This Row],[Daily_Demand]]*Inventory[[#This Row],[Adj_Lead_Time]]+Inventory[[#This Row],[Safety_Stock]]-Inventory[[#This Row],[Current_Inventory]])</f>
        <v>0</v>
      </c>
    </row>
    <row r="4183" spans="1:19" x14ac:dyDescent="0.25">
      <c r="A4183">
        <v>4182</v>
      </c>
      <c r="B4183" t="s">
        <v>4204</v>
      </c>
      <c r="C4183" s="4" t="s">
        <v>13</v>
      </c>
      <c r="D4183" t="s">
        <v>18</v>
      </c>
      <c r="E4183" s="4">
        <v>161</v>
      </c>
      <c r="F4183" s="4">
        <v>5</v>
      </c>
      <c r="G4183" s="4">
        <v>78</v>
      </c>
      <c r="H4183" s="4">
        <v>134</v>
      </c>
      <c r="I4183" s="4">
        <v>79</v>
      </c>
      <c r="J4183" s="6">
        <v>516.86</v>
      </c>
      <c r="K4183" s="4">
        <v>0.55600000000000005</v>
      </c>
      <c r="L4183" s="4" t="s">
        <v>15</v>
      </c>
      <c r="M4183" s="4">
        <f>Inventory[[#This Row],[Daily_Demand]]*Inventory[[#This Row],[Lead_Time_Days]]</f>
        <v>805</v>
      </c>
      <c r="N4183" s="4">
        <f>MAX(0, Inventory[[#This Row],[Demand_Duration_Lead_time]]+Inventory[[#This Row],[Safety_Stock]]-Inventory[[#This Row],[Current_Inventory]])</f>
        <v>861</v>
      </c>
      <c r="O41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83" s="8">
        <f>Inventory[[#This Row],[Current_Inventory]]*Inventory[[#This Row],[Unit_Cost]]</f>
        <v>40315.08</v>
      </c>
      <c r="Q4183" t="str">
        <f>IF(Inventory[[#This Row],[Stockout_Risk_Score]] &gt;= 0.8, "Critical",
   IF(Inventory[[#This Row],[Stockout_Risk_Score]] &gt;= 0.6, "High",
      IF(Inventory[[#This Row],[Stockout_Risk_Score]] &gt;= 0.3, "Medium", "Low")
   )
)</f>
        <v>Medium</v>
      </c>
      <c r="R4183">
        <f>Inventory[[#This Row],[Lead_Time_Days]]*0.8</f>
        <v>4</v>
      </c>
      <c r="S4183">
        <f>MAX(0,Inventory[[#This Row],[Daily_Demand]]*Inventory[[#This Row],[Adj_Lead_Time]]+Inventory[[#This Row],[Safety_Stock]]-Inventory[[#This Row],[Current_Inventory]])</f>
        <v>700</v>
      </c>
    </row>
    <row r="4184" spans="1:19" x14ac:dyDescent="0.25">
      <c r="A4184">
        <v>4183</v>
      </c>
      <c r="B4184" t="s">
        <v>4205</v>
      </c>
      <c r="C4184" s="4" t="s">
        <v>13</v>
      </c>
      <c r="D4184" t="s">
        <v>18</v>
      </c>
      <c r="E4184" s="4">
        <v>155</v>
      </c>
      <c r="F4184" s="4">
        <v>8</v>
      </c>
      <c r="G4184" s="4">
        <v>546</v>
      </c>
      <c r="H4184" s="4">
        <v>150</v>
      </c>
      <c r="I4184" s="4">
        <v>316</v>
      </c>
      <c r="J4184" s="6">
        <v>787.42</v>
      </c>
      <c r="K4184" s="4">
        <v>0.23899999999999999</v>
      </c>
      <c r="L4184" s="4" t="s">
        <v>27</v>
      </c>
      <c r="M4184" s="4">
        <f>Inventory[[#This Row],[Daily_Demand]]*Inventory[[#This Row],[Lead_Time_Days]]</f>
        <v>1240</v>
      </c>
      <c r="N4184" s="4">
        <f>MAX(0, Inventory[[#This Row],[Demand_Duration_Lead_time]]+Inventory[[#This Row],[Safety_Stock]]-Inventory[[#This Row],[Current_Inventory]])</f>
        <v>844</v>
      </c>
      <c r="O41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84" s="8">
        <f>Inventory[[#This Row],[Current_Inventory]]*Inventory[[#This Row],[Unit_Cost]]</f>
        <v>429931.31999999995</v>
      </c>
      <c r="Q4184" t="str">
        <f>IF(Inventory[[#This Row],[Stockout_Risk_Score]] &gt;= 0.8, "Critical",
   IF(Inventory[[#This Row],[Stockout_Risk_Score]] &gt;= 0.6, "High",
      IF(Inventory[[#This Row],[Stockout_Risk_Score]] &gt;= 0.3, "Medium", "Low")
   )
)</f>
        <v>Low</v>
      </c>
      <c r="R4184">
        <f>Inventory[[#This Row],[Lead_Time_Days]]*0.8</f>
        <v>6.4</v>
      </c>
      <c r="S4184">
        <f>MAX(0,Inventory[[#This Row],[Daily_Demand]]*Inventory[[#This Row],[Adj_Lead_Time]]+Inventory[[#This Row],[Safety_Stock]]-Inventory[[#This Row],[Current_Inventory]])</f>
        <v>596</v>
      </c>
    </row>
    <row r="4185" spans="1:19" x14ac:dyDescent="0.25">
      <c r="A4185">
        <v>4184</v>
      </c>
      <c r="B4185" t="s">
        <v>4206</v>
      </c>
      <c r="C4185" s="4" t="s">
        <v>13</v>
      </c>
      <c r="D4185" t="s">
        <v>18</v>
      </c>
      <c r="E4185" s="4">
        <v>189</v>
      </c>
      <c r="F4185" s="4">
        <v>10</v>
      </c>
      <c r="G4185" s="4">
        <v>222</v>
      </c>
      <c r="H4185" s="4">
        <v>36</v>
      </c>
      <c r="I4185" s="4">
        <v>203</v>
      </c>
      <c r="J4185" s="6">
        <v>620.20000000000005</v>
      </c>
      <c r="K4185" s="4">
        <v>0.91100000000000003</v>
      </c>
      <c r="L4185" s="4" t="s">
        <v>15</v>
      </c>
      <c r="M4185" s="4">
        <f>Inventory[[#This Row],[Daily_Demand]]*Inventory[[#This Row],[Lead_Time_Days]]</f>
        <v>1890</v>
      </c>
      <c r="N4185" s="4">
        <f>MAX(0, Inventory[[#This Row],[Demand_Duration_Lead_time]]+Inventory[[#This Row],[Safety_Stock]]-Inventory[[#This Row],[Current_Inventory]])</f>
        <v>1704</v>
      </c>
      <c r="O41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85" s="8">
        <f>Inventory[[#This Row],[Current_Inventory]]*Inventory[[#This Row],[Unit_Cost]]</f>
        <v>137684.40000000002</v>
      </c>
      <c r="Q4185" t="str">
        <f>IF(Inventory[[#This Row],[Stockout_Risk_Score]] &gt;= 0.8, "Critical",
   IF(Inventory[[#This Row],[Stockout_Risk_Score]] &gt;= 0.6, "High",
      IF(Inventory[[#This Row],[Stockout_Risk_Score]] &gt;= 0.3, "Medium", "Low")
   )
)</f>
        <v>Critical</v>
      </c>
      <c r="R4185">
        <f>Inventory[[#This Row],[Lead_Time_Days]]*0.8</f>
        <v>8</v>
      </c>
      <c r="S4185">
        <f>MAX(0,Inventory[[#This Row],[Daily_Demand]]*Inventory[[#This Row],[Adj_Lead_Time]]+Inventory[[#This Row],[Safety_Stock]]-Inventory[[#This Row],[Current_Inventory]])</f>
        <v>1326</v>
      </c>
    </row>
    <row r="4186" spans="1:19" x14ac:dyDescent="0.25">
      <c r="A4186">
        <v>4185</v>
      </c>
      <c r="B4186" t="s">
        <v>4207</v>
      </c>
      <c r="C4186" s="4" t="s">
        <v>41</v>
      </c>
      <c r="D4186" t="s">
        <v>22</v>
      </c>
      <c r="E4186" s="4">
        <v>182</v>
      </c>
      <c r="F4186" s="4">
        <v>11</v>
      </c>
      <c r="G4186" s="4">
        <v>768</v>
      </c>
      <c r="H4186" s="4">
        <v>290</v>
      </c>
      <c r="I4186" s="4">
        <v>399</v>
      </c>
      <c r="J4186" s="6">
        <v>807.43</v>
      </c>
      <c r="K4186" s="4">
        <v>0.92300000000000004</v>
      </c>
      <c r="L4186" s="4" t="s">
        <v>27</v>
      </c>
      <c r="M4186" s="4">
        <f>Inventory[[#This Row],[Daily_Demand]]*Inventory[[#This Row],[Lead_Time_Days]]</f>
        <v>2002</v>
      </c>
      <c r="N4186" s="4">
        <f>MAX(0, Inventory[[#This Row],[Demand_Duration_Lead_time]]+Inventory[[#This Row],[Safety_Stock]]-Inventory[[#This Row],[Current_Inventory]])</f>
        <v>1524</v>
      </c>
      <c r="O41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86" s="8">
        <f>Inventory[[#This Row],[Current_Inventory]]*Inventory[[#This Row],[Unit_Cost]]</f>
        <v>620106.23999999999</v>
      </c>
      <c r="Q4186" t="str">
        <f>IF(Inventory[[#This Row],[Stockout_Risk_Score]] &gt;= 0.8, "Critical",
   IF(Inventory[[#This Row],[Stockout_Risk_Score]] &gt;= 0.6, "High",
      IF(Inventory[[#This Row],[Stockout_Risk_Score]] &gt;= 0.3, "Medium", "Low")
   )
)</f>
        <v>Critical</v>
      </c>
      <c r="R4186">
        <f>Inventory[[#This Row],[Lead_Time_Days]]*0.8</f>
        <v>8.8000000000000007</v>
      </c>
      <c r="S4186">
        <f>MAX(0,Inventory[[#This Row],[Daily_Demand]]*Inventory[[#This Row],[Adj_Lead_Time]]+Inventory[[#This Row],[Safety_Stock]]-Inventory[[#This Row],[Current_Inventory]])</f>
        <v>1123.6000000000001</v>
      </c>
    </row>
    <row r="4187" spans="1:19" x14ac:dyDescent="0.25">
      <c r="A4187">
        <v>4186</v>
      </c>
      <c r="B4187" t="s">
        <v>4208</v>
      </c>
      <c r="C4187" s="4" t="s">
        <v>41</v>
      </c>
      <c r="D4187" t="s">
        <v>14</v>
      </c>
      <c r="E4187" s="4">
        <v>25</v>
      </c>
      <c r="F4187" s="4">
        <v>6</v>
      </c>
      <c r="G4187" s="4">
        <v>485</v>
      </c>
      <c r="H4187" s="4">
        <v>251</v>
      </c>
      <c r="I4187" s="4">
        <v>51</v>
      </c>
      <c r="J4187" s="6">
        <v>1026.0999999999999</v>
      </c>
      <c r="K4187" s="4">
        <v>0.85499999999999998</v>
      </c>
      <c r="L4187" s="4" t="s">
        <v>27</v>
      </c>
      <c r="M4187" s="4">
        <f>Inventory[[#This Row],[Daily_Demand]]*Inventory[[#This Row],[Lead_Time_Days]]</f>
        <v>150</v>
      </c>
      <c r="N4187" s="4">
        <f>MAX(0, Inventory[[#This Row],[Demand_Duration_Lead_time]]+Inventory[[#This Row],[Safety_Stock]]-Inventory[[#This Row],[Current_Inventory]])</f>
        <v>0</v>
      </c>
      <c r="O41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87" s="8">
        <f>Inventory[[#This Row],[Current_Inventory]]*Inventory[[#This Row],[Unit_Cost]]</f>
        <v>497658.49999999994</v>
      </c>
      <c r="Q4187" t="str">
        <f>IF(Inventory[[#This Row],[Stockout_Risk_Score]] &gt;= 0.8, "Critical",
   IF(Inventory[[#This Row],[Stockout_Risk_Score]] &gt;= 0.6, "High",
      IF(Inventory[[#This Row],[Stockout_Risk_Score]] &gt;= 0.3, "Medium", "Low")
   )
)</f>
        <v>Critical</v>
      </c>
      <c r="R4187">
        <f>Inventory[[#This Row],[Lead_Time_Days]]*0.8</f>
        <v>4.8000000000000007</v>
      </c>
      <c r="S4187">
        <f>MAX(0,Inventory[[#This Row],[Daily_Demand]]*Inventory[[#This Row],[Adj_Lead_Time]]+Inventory[[#This Row],[Safety_Stock]]-Inventory[[#This Row],[Current_Inventory]])</f>
        <v>0</v>
      </c>
    </row>
    <row r="4188" spans="1:19" x14ac:dyDescent="0.25">
      <c r="A4188">
        <v>4187</v>
      </c>
      <c r="B4188" t="s">
        <v>4209</v>
      </c>
      <c r="C4188" s="4" t="s">
        <v>17</v>
      </c>
      <c r="D4188" t="s">
        <v>22</v>
      </c>
      <c r="E4188" s="4">
        <v>116</v>
      </c>
      <c r="F4188" s="4">
        <v>11</v>
      </c>
      <c r="G4188" s="4">
        <v>315</v>
      </c>
      <c r="H4188" s="4">
        <v>245</v>
      </c>
      <c r="I4188" s="4">
        <v>218</v>
      </c>
      <c r="J4188" s="6">
        <v>388.05</v>
      </c>
      <c r="K4188" s="4">
        <v>0.54400000000000004</v>
      </c>
      <c r="L4188" s="4" t="s">
        <v>19</v>
      </c>
      <c r="M4188" s="4">
        <f>Inventory[[#This Row],[Daily_Demand]]*Inventory[[#This Row],[Lead_Time_Days]]</f>
        <v>1276</v>
      </c>
      <c r="N4188" s="4">
        <f>MAX(0, Inventory[[#This Row],[Demand_Duration_Lead_time]]+Inventory[[#This Row],[Safety_Stock]]-Inventory[[#This Row],[Current_Inventory]])</f>
        <v>1206</v>
      </c>
      <c r="O41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88" s="8">
        <f>Inventory[[#This Row],[Current_Inventory]]*Inventory[[#This Row],[Unit_Cost]]</f>
        <v>122235.75</v>
      </c>
      <c r="Q4188" t="str">
        <f>IF(Inventory[[#This Row],[Stockout_Risk_Score]] &gt;= 0.8, "Critical",
   IF(Inventory[[#This Row],[Stockout_Risk_Score]] &gt;= 0.6, "High",
      IF(Inventory[[#This Row],[Stockout_Risk_Score]] &gt;= 0.3, "Medium", "Low")
   )
)</f>
        <v>Medium</v>
      </c>
      <c r="R4188">
        <f>Inventory[[#This Row],[Lead_Time_Days]]*0.8</f>
        <v>8.8000000000000007</v>
      </c>
      <c r="S4188">
        <f>MAX(0,Inventory[[#This Row],[Daily_Demand]]*Inventory[[#This Row],[Adj_Lead_Time]]+Inventory[[#This Row],[Safety_Stock]]-Inventory[[#This Row],[Current_Inventory]])</f>
        <v>950.80000000000018</v>
      </c>
    </row>
    <row r="4189" spans="1:19" x14ac:dyDescent="0.25">
      <c r="A4189">
        <v>4188</v>
      </c>
      <c r="B4189" t="s">
        <v>4210</v>
      </c>
      <c r="C4189" s="4" t="s">
        <v>26</v>
      </c>
      <c r="D4189" t="s">
        <v>14</v>
      </c>
      <c r="E4189" s="4">
        <v>175</v>
      </c>
      <c r="F4189" s="4">
        <v>3</v>
      </c>
      <c r="G4189" s="4">
        <v>306</v>
      </c>
      <c r="H4189" s="4">
        <v>212</v>
      </c>
      <c r="I4189" s="4">
        <v>263</v>
      </c>
      <c r="J4189" s="6">
        <v>817.35</v>
      </c>
      <c r="K4189" s="4">
        <v>7.4999999999999997E-2</v>
      </c>
      <c r="L4189" s="4" t="s">
        <v>15</v>
      </c>
      <c r="M4189" s="4">
        <f>Inventory[[#This Row],[Daily_Demand]]*Inventory[[#This Row],[Lead_Time_Days]]</f>
        <v>525</v>
      </c>
      <c r="N4189" s="4">
        <f>MAX(0, Inventory[[#This Row],[Demand_Duration_Lead_time]]+Inventory[[#This Row],[Safety_Stock]]-Inventory[[#This Row],[Current_Inventory]])</f>
        <v>431</v>
      </c>
      <c r="O41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89" s="8">
        <f>Inventory[[#This Row],[Current_Inventory]]*Inventory[[#This Row],[Unit_Cost]]</f>
        <v>250109.1</v>
      </c>
      <c r="Q4189" t="str">
        <f>IF(Inventory[[#This Row],[Stockout_Risk_Score]] &gt;= 0.8, "Critical",
   IF(Inventory[[#This Row],[Stockout_Risk_Score]] &gt;= 0.6, "High",
      IF(Inventory[[#This Row],[Stockout_Risk_Score]] &gt;= 0.3, "Medium", "Low")
   )
)</f>
        <v>Low</v>
      </c>
      <c r="R4189">
        <f>Inventory[[#This Row],[Lead_Time_Days]]*0.8</f>
        <v>2.4000000000000004</v>
      </c>
      <c r="S4189">
        <f>MAX(0,Inventory[[#This Row],[Daily_Demand]]*Inventory[[#This Row],[Adj_Lead_Time]]+Inventory[[#This Row],[Safety_Stock]]-Inventory[[#This Row],[Current_Inventory]])</f>
        <v>326</v>
      </c>
    </row>
    <row r="4190" spans="1:19" x14ac:dyDescent="0.25">
      <c r="A4190">
        <v>4189</v>
      </c>
      <c r="B4190" t="s">
        <v>4211</v>
      </c>
      <c r="C4190" s="4" t="s">
        <v>26</v>
      </c>
      <c r="D4190" t="s">
        <v>22</v>
      </c>
      <c r="E4190" s="4">
        <v>142</v>
      </c>
      <c r="F4190" s="4">
        <v>14</v>
      </c>
      <c r="G4190" s="4">
        <v>92</v>
      </c>
      <c r="H4190" s="4">
        <v>151</v>
      </c>
      <c r="I4190" s="4">
        <v>300</v>
      </c>
      <c r="J4190" s="6">
        <v>801.71</v>
      </c>
      <c r="K4190" s="4">
        <v>8.7999999999999995E-2</v>
      </c>
      <c r="L4190" s="4" t="s">
        <v>19</v>
      </c>
      <c r="M4190" s="4">
        <f>Inventory[[#This Row],[Daily_Demand]]*Inventory[[#This Row],[Lead_Time_Days]]</f>
        <v>1988</v>
      </c>
      <c r="N4190" s="4">
        <f>MAX(0, Inventory[[#This Row],[Demand_Duration_Lead_time]]+Inventory[[#This Row],[Safety_Stock]]-Inventory[[#This Row],[Current_Inventory]])</f>
        <v>2047</v>
      </c>
      <c r="O41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90" s="8">
        <f>Inventory[[#This Row],[Current_Inventory]]*Inventory[[#This Row],[Unit_Cost]]</f>
        <v>73757.320000000007</v>
      </c>
      <c r="Q4190" t="str">
        <f>IF(Inventory[[#This Row],[Stockout_Risk_Score]] &gt;= 0.8, "Critical",
   IF(Inventory[[#This Row],[Stockout_Risk_Score]] &gt;= 0.6, "High",
      IF(Inventory[[#This Row],[Stockout_Risk_Score]] &gt;= 0.3, "Medium", "Low")
   )
)</f>
        <v>Low</v>
      </c>
      <c r="R4190">
        <f>Inventory[[#This Row],[Lead_Time_Days]]*0.8</f>
        <v>11.200000000000001</v>
      </c>
      <c r="S4190">
        <f>MAX(0,Inventory[[#This Row],[Daily_Demand]]*Inventory[[#This Row],[Adj_Lead_Time]]+Inventory[[#This Row],[Safety_Stock]]-Inventory[[#This Row],[Current_Inventory]])</f>
        <v>1649.4</v>
      </c>
    </row>
    <row r="4191" spans="1:19" x14ac:dyDescent="0.25">
      <c r="A4191">
        <v>4190</v>
      </c>
      <c r="B4191" t="s">
        <v>4212</v>
      </c>
      <c r="C4191" s="4" t="s">
        <v>17</v>
      </c>
      <c r="D4191" t="s">
        <v>22</v>
      </c>
      <c r="E4191" s="4">
        <v>80</v>
      </c>
      <c r="F4191" s="4">
        <v>12</v>
      </c>
      <c r="G4191" s="4">
        <v>745</v>
      </c>
      <c r="H4191" s="4">
        <v>103</v>
      </c>
      <c r="I4191" s="4">
        <v>80</v>
      </c>
      <c r="J4191" s="6">
        <v>607.71</v>
      </c>
      <c r="K4191" s="4">
        <v>0.89700000000000002</v>
      </c>
      <c r="L4191" s="4" t="s">
        <v>19</v>
      </c>
      <c r="M4191" s="4">
        <f>Inventory[[#This Row],[Daily_Demand]]*Inventory[[#This Row],[Lead_Time_Days]]</f>
        <v>960</v>
      </c>
      <c r="N4191" s="4">
        <f>MAX(0, Inventory[[#This Row],[Demand_Duration_Lead_time]]+Inventory[[#This Row],[Safety_Stock]]-Inventory[[#This Row],[Current_Inventory]])</f>
        <v>318</v>
      </c>
      <c r="O41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91" s="8">
        <f>Inventory[[#This Row],[Current_Inventory]]*Inventory[[#This Row],[Unit_Cost]]</f>
        <v>452743.95</v>
      </c>
      <c r="Q4191" t="str">
        <f>IF(Inventory[[#This Row],[Stockout_Risk_Score]] &gt;= 0.8, "Critical",
   IF(Inventory[[#This Row],[Stockout_Risk_Score]] &gt;= 0.6, "High",
      IF(Inventory[[#This Row],[Stockout_Risk_Score]] &gt;= 0.3, "Medium", "Low")
   )
)</f>
        <v>Critical</v>
      </c>
      <c r="R4191">
        <f>Inventory[[#This Row],[Lead_Time_Days]]*0.8</f>
        <v>9.6000000000000014</v>
      </c>
      <c r="S4191">
        <f>MAX(0,Inventory[[#This Row],[Daily_Demand]]*Inventory[[#This Row],[Adj_Lead_Time]]+Inventory[[#This Row],[Safety_Stock]]-Inventory[[#This Row],[Current_Inventory]])</f>
        <v>126.00000000000011</v>
      </c>
    </row>
    <row r="4192" spans="1:19" x14ac:dyDescent="0.25">
      <c r="A4192">
        <v>4191</v>
      </c>
      <c r="B4192" t="s">
        <v>4213</v>
      </c>
      <c r="C4192" s="4" t="s">
        <v>17</v>
      </c>
      <c r="D4192" t="s">
        <v>14</v>
      </c>
      <c r="E4192" s="4">
        <v>34</v>
      </c>
      <c r="F4192" s="4">
        <v>12</v>
      </c>
      <c r="G4192" s="4">
        <v>542</v>
      </c>
      <c r="H4192" s="4">
        <v>161</v>
      </c>
      <c r="I4192" s="4">
        <v>368</v>
      </c>
      <c r="J4192" s="6">
        <v>1997.07</v>
      </c>
      <c r="K4192" s="4">
        <v>0.876</v>
      </c>
      <c r="L4192" s="4" t="s">
        <v>19</v>
      </c>
      <c r="M4192" s="4">
        <f>Inventory[[#This Row],[Daily_Demand]]*Inventory[[#This Row],[Lead_Time_Days]]</f>
        <v>408</v>
      </c>
      <c r="N4192" s="4">
        <f>MAX(0, Inventory[[#This Row],[Demand_Duration_Lead_time]]+Inventory[[#This Row],[Safety_Stock]]-Inventory[[#This Row],[Current_Inventory]])</f>
        <v>27</v>
      </c>
      <c r="O41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92" s="8">
        <f>Inventory[[#This Row],[Current_Inventory]]*Inventory[[#This Row],[Unit_Cost]]</f>
        <v>1082411.94</v>
      </c>
      <c r="Q4192" t="str">
        <f>IF(Inventory[[#This Row],[Stockout_Risk_Score]] &gt;= 0.8, "Critical",
   IF(Inventory[[#This Row],[Stockout_Risk_Score]] &gt;= 0.6, "High",
      IF(Inventory[[#This Row],[Stockout_Risk_Score]] &gt;= 0.3, "Medium", "Low")
   )
)</f>
        <v>Critical</v>
      </c>
      <c r="R4192">
        <f>Inventory[[#This Row],[Lead_Time_Days]]*0.8</f>
        <v>9.6000000000000014</v>
      </c>
      <c r="S4192">
        <f>MAX(0,Inventory[[#This Row],[Daily_Demand]]*Inventory[[#This Row],[Adj_Lead_Time]]+Inventory[[#This Row],[Safety_Stock]]-Inventory[[#This Row],[Current_Inventory]])</f>
        <v>0</v>
      </c>
    </row>
    <row r="4193" spans="1:19" x14ac:dyDescent="0.25">
      <c r="A4193">
        <v>4192</v>
      </c>
      <c r="B4193" t="s">
        <v>4214</v>
      </c>
      <c r="C4193" s="4" t="s">
        <v>13</v>
      </c>
      <c r="D4193" t="s">
        <v>22</v>
      </c>
      <c r="E4193" s="4">
        <v>129</v>
      </c>
      <c r="F4193" s="4">
        <v>12</v>
      </c>
      <c r="G4193" s="4">
        <v>356</v>
      </c>
      <c r="H4193" s="4">
        <v>262</v>
      </c>
      <c r="I4193" s="4">
        <v>232</v>
      </c>
      <c r="J4193" s="6">
        <v>193.57</v>
      </c>
      <c r="K4193" s="4">
        <v>0.434</v>
      </c>
      <c r="L4193" s="4" t="s">
        <v>19</v>
      </c>
      <c r="M4193" s="4">
        <f>Inventory[[#This Row],[Daily_Demand]]*Inventory[[#This Row],[Lead_Time_Days]]</f>
        <v>1548</v>
      </c>
      <c r="N4193" s="4">
        <f>MAX(0, Inventory[[#This Row],[Demand_Duration_Lead_time]]+Inventory[[#This Row],[Safety_Stock]]-Inventory[[#This Row],[Current_Inventory]])</f>
        <v>1454</v>
      </c>
      <c r="O41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93" s="8">
        <f>Inventory[[#This Row],[Current_Inventory]]*Inventory[[#This Row],[Unit_Cost]]</f>
        <v>68910.92</v>
      </c>
      <c r="Q4193" t="str">
        <f>IF(Inventory[[#This Row],[Stockout_Risk_Score]] &gt;= 0.8, "Critical",
   IF(Inventory[[#This Row],[Stockout_Risk_Score]] &gt;= 0.6, "High",
      IF(Inventory[[#This Row],[Stockout_Risk_Score]] &gt;= 0.3, "Medium", "Low")
   )
)</f>
        <v>Medium</v>
      </c>
      <c r="R4193">
        <f>Inventory[[#This Row],[Lead_Time_Days]]*0.8</f>
        <v>9.6000000000000014</v>
      </c>
      <c r="S4193">
        <f>MAX(0,Inventory[[#This Row],[Daily_Demand]]*Inventory[[#This Row],[Adj_Lead_Time]]+Inventory[[#This Row],[Safety_Stock]]-Inventory[[#This Row],[Current_Inventory]])</f>
        <v>1144.4000000000001</v>
      </c>
    </row>
    <row r="4194" spans="1:19" x14ac:dyDescent="0.25">
      <c r="A4194">
        <v>4193</v>
      </c>
      <c r="B4194" t="s">
        <v>4215</v>
      </c>
      <c r="C4194" s="4" t="s">
        <v>17</v>
      </c>
      <c r="D4194" t="s">
        <v>14</v>
      </c>
      <c r="E4194" s="4">
        <v>55</v>
      </c>
      <c r="F4194" s="4">
        <v>2</v>
      </c>
      <c r="G4194" s="4">
        <v>756</v>
      </c>
      <c r="H4194" s="4">
        <v>76</v>
      </c>
      <c r="I4194" s="4">
        <v>238</v>
      </c>
      <c r="J4194" s="6">
        <v>1303.75</v>
      </c>
      <c r="K4194" s="4">
        <v>0.32800000000000001</v>
      </c>
      <c r="L4194" s="4" t="s">
        <v>15</v>
      </c>
      <c r="M4194" s="4">
        <f>Inventory[[#This Row],[Daily_Demand]]*Inventory[[#This Row],[Lead_Time_Days]]</f>
        <v>110</v>
      </c>
      <c r="N4194" s="4">
        <f>MAX(0, Inventory[[#This Row],[Demand_Duration_Lead_time]]+Inventory[[#This Row],[Safety_Stock]]-Inventory[[#This Row],[Current_Inventory]])</f>
        <v>0</v>
      </c>
      <c r="O41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194" s="8">
        <f>Inventory[[#This Row],[Current_Inventory]]*Inventory[[#This Row],[Unit_Cost]]</f>
        <v>985635</v>
      </c>
      <c r="Q4194" t="str">
        <f>IF(Inventory[[#This Row],[Stockout_Risk_Score]] &gt;= 0.8, "Critical",
   IF(Inventory[[#This Row],[Stockout_Risk_Score]] &gt;= 0.6, "High",
      IF(Inventory[[#This Row],[Stockout_Risk_Score]] &gt;= 0.3, "Medium", "Low")
   )
)</f>
        <v>Medium</v>
      </c>
      <c r="R4194">
        <f>Inventory[[#This Row],[Lead_Time_Days]]*0.8</f>
        <v>1.6</v>
      </c>
      <c r="S4194">
        <f>MAX(0,Inventory[[#This Row],[Daily_Demand]]*Inventory[[#This Row],[Adj_Lead_Time]]+Inventory[[#This Row],[Safety_Stock]]-Inventory[[#This Row],[Current_Inventory]])</f>
        <v>0</v>
      </c>
    </row>
    <row r="4195" spans="1:19" x14ac:dyDescent="0.25">
      <c r="A4195">
        <v>4194</v>
      </c>
      <c r="B4195" t="s">
        <v>4216</v>
      </c>
      <c r="C4195" s="4" t="s">
        <v>21</v>
      </c>
      <c r="D4195" t="s">
        <v>18</v>
      </c>
      <c r="E4195" s="4">
        <v>165</v>
      </c>
      <c r="F4195" s="4">
        <v>11</v>
      </c>
      <c r="G4195" s="4">
        <v>337</v>
      </c>
      <c r="H4195" s="4">
        <v>185</v>
      </c>
      <c r="I4195" s="4">
        <v>262</v>
      </c>
      <c r="J4195" s="6">
        <v>390.16</v>
      </c>
      <c r="K4195" s="4">
        <v>0.64400000000000002</v>
      </c>
      <c r="L4195" s="4" t="s">
        <v>15</v>
      </c>
      <c r="M4195" s="4">
        <f>Inventory[[#This Row],[Daily_Demand]]*Inventory[[#This Row],[Lead_Time_Days]]</f>
        <v>1815</v>
      </c>
      <c r="N4195" s="4">
        <f>MAX(0, Inventory[[#This Row],[Demand_Duration_Lead_time]]+Inventory[[#This Row],[Safety_Stock]]-Inventory[[#This Row],[Current_Inventory]])</f>
        <v>1663</v>
      </c>
      <c r="O41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95" s="8">
        <f>Inventory[[#This Row],[Current_Inventory]]*Inventory[[#This Row],[Unit_Cost]]</f>
        <v>131483.92000000001</v>
      </c>
      <c r="Q4195" t="str">
        <f>IF(Inventory[[#This Row],[Stockout_Risk_Score]] &gt;= 0.8, "Critical",
   IF(Inventory[[#This Row],[Stockout_Risk_Score]] &gt;= 0.6, "High",
      IF(Inventory[[#This Row],[Stockout_Risk_Score]] &gt;= 0.3, "Medium", "Low")
   )
)</f>
        <v>High</v>
      </c>
      <c r="R4195">
        <f>Inventory[[#This Row],[Lead_Time_Days]]*0.8</f>
        <v>8.8000000000000007</v>
      </c>
      <c r="S4195">
        <f>MAX(0,Inventory[[#This Row],[Daily_Demand]]*Inventory[[#This Row],[Adj_Lead_Time]]+Inventory[[#This Row],[Safety_Stock]]-Inventory[[#This Row],[Current_Inventory]])</f>
        <v>1300.0000000000002</v>
      </c>
    </row>
    <row r="4196" spans="1:19" x14ac:dyDescent="0.25">
      <c r="A4196">
        <v>4195</v>
      </c>
      <c r="B4196" t="s">
        <v>4217</v>
      </c>
      <c r="C4196" s="4" t="s">
        <v>26</v>
      </c>
      <c r="D4196" t="s">
        <v>18</v>
      </c>
      <c r="E4196" s="4">
        <v>150</v>
      </c>
      <c r="F4196" s="4">
        <v>14</v>
      </c>
      <c r="G4196" s="4">
        <v>222</v>
      </c>
      <c r="H4196" s="4">
        <v>112</v>
      </c>
      <c r="I4196" s="4">
        <v>176</v>
      </c>
      <c r="J4196" s="6">
        <v>1687.07</v>
      </c>
      <c r="K4196" s="4">
        <v>0.80700000000000005</v>
      </c>
      <c r="L4196" s="4" t="s">
        <v>19</v>
      </c>
      <c r="M4196" s="4">
        <f>Inventory[[#This Row],[Daily_Demand]]*Inventory[[#This Row],[Lead_Time_Days]]</f>
        <v>2100</v>
      </c>
      <c r="N4196" s="4">
        <f>MAX(0, Inventory[[#This Row],[Demand_Duration_Lead_time]]+Inventory[[#This Row],[Safety_Stock]]-Inventory[[#This Row],[Current_Inventory]])</f>
        <v>1990</v>
      </c>
      <c r="O41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96" s="8">
        <f>Inventory[[#This Row],[Current_Inventory]]*Inventory[[#This Row],[Unit_Cost]]</f>
        <v>374529.54</v>
      </c>
      <c r="Q4196" t="str">
        <f>IF(Inventory[[#This Row],[Stockout_Risk_Score]] &gt;= 0.8, "Critical",
   IF(Inventory[[#This Row],[Stockout_Risk_Score]] &gt;= 0.6, "High",
      IF(Inventory[[#This Row],[Stockout_Risk_Score]] &gt;= 0.3, "Medium", "Low")
   )
)</f>
        <v>Critical</v>
      </c>
      <c r="R4196">
        <f>Inventory[[#This Row],[Lead_Time_Days]]*0.8</f>
        <v>11.200000000000001</v>
      </c>
      <c r="S4196">
        <f>MAX(0,Inventory[[#This Row],[Daily_Demand]]*Inventory[[#This Row],[Adj_Lead_Time]]+Inventory[[#This Row],[Safety_Stock]]-Inventory[[#This Row],[Current_Inventory]])</f>
        <v>1570.0000000000002</v>
      </c>
    </row>
    <row r="4197" spans="1:19" x14ac:dyDescent="0.25">
      <c r="A4197">
        <v>4196</v>
      </c>
      <c r="B4197" t="s">
        <v>4218</v>
      </c>
      <c r="C4197" s="4" t="s">
        <v>17</v>
      </c>
      <c r="D4197" t="s">
        <v>18</v>
      </c>
      <c r="E4197" s="4">
        <v>82</v>
      </c>
      <c r="F4197" s="4">
        <v>2</v>
      </c>
      <c r="G4197" s="4">
        <v>250</v>
      </c>
      <c r="H4197" s="4">
        <v>100</v>
      </c>
      <c r="I4197" s="4">
        <v>341</v>
      </c>
      <c r="J4197" s="6">
        <v>1832.68</v>
      </c>
      <c r="K4197" s="4">
        <v>0.73199999999999998</v>
      </c>
      <c r="L4197" s="4" t="s">
        <v>15</v>
      </c>
      <c r="M4197" s="4">
        <f>Inventory[[#This Row],[Daily_Demand]]*Inventory[[#This Row],[Lead_Time_Days]]</f>
        <v>164</v>
      </c>
      <c r="N4197" s="4">
        <f>MAX(0, Inventory[[#This Row],[Demand_Duration_Lead_time]]+Inventory[[#This Row],[Safety_Stock]]-Inventory[[#This Row],[Current_Inventory]])</f>
        <v>14</v>
      </c>
      <c r="O41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97" s="8">
        <f>Inventory[[#This Row],[Current_Inventory]]*Inventory[[#This Row],[Unit_Cost]]</f>
        <v>458170</v>
      </c>
      <c r="Q4197" t="str">
        <f>IF(Inventory[[#This Row],[Stockout_Risk_Score]] &gt;= 0.8, "Critical",
   IF(Inventory[[#This Row],[Stockout_Risk_Score]] &gt;= 0.6, "High",
      IF(Inventory[[#This Row],[Stockout_Risk_Score]] &gt;= 0.3, "Medium", "Low")
   )
)</f>
        <v>High</v>
      </c>
      <c r="R4197">
        <f>Inventory[[#This Row],[Lead_Time_Days]]*0.8</f>
        <v>1.6</v>
      </c>
      <c r="S4197">
        <f>MAX(0,Inventory[[#This Row],[Daily_Demand]]*Inventory[[#This Row],[Adj_Lead_Time]]+Inventory[[#This Row],[Safety_Stock]]-Inventory[[#This Row],[Current_Inventory]])</f>
        <v>0</v>
      </c>
    </row>
    <row r="4198" spans="1:19" x14ac:dyDescent="0.25">
      <c r="A4198">
        <v>4197</v>
      </c>
      <c r="B4198" t="s">
        <v>4219</v>
      </c>
      <c r="C4198" s="4" t="s">
        <v>21</v>
      </c>
      <c r="D4198" t="s">
        <v>22</v>
      </c>
      <c r="E4198" s="4">
        <v>26</v>
      </c>
      <c r="F4198" s="4">
        <v>6</v>
      </c>
      <c r="G4198" s="4">
        <v>582</v>
      </c>
      <c r="H4198" s="4">
        <v>202</v>
      </c>
      <c r="I4198" s="4">
        <v>345</v>
      </c>
      <c r="J4198" s="6">
        <v>832.88</v>
      </c>
      <c r="K4198" s="4">
        <v>0.61599999999999999</v>
      </c>
      <c r="L4198" s="4" t="s">
        <v>27</v>
      </c>
      <c r="M4198" s="4">
        <f>Inventory[[#This Row],[Daily_Demand]]*Inventory[[#This Row],[Lead_Time_Days]]</f>
        <v>156</v>
      </c>
      <c r="N4198" s="4">
        <f>MAX(0, Inventory[[#This Row],[Demand_Duration_Lead_time]]+Inventory[[#This Row],[Safety_Stock]]-Inventory[[#This Row],[Current_Inventory]])</f>
        <v>0</v>
      </c>
      <c r="O41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198" s="8">
        <f>Inventory[[#This Row],[Current_Inventory]]*Inventory[[#This Row],[Unit_Cost]]</f>
        <v>484736.16</v>
      </c>
      <c r="Q4198" t="str">
        <f>IF(Inventory[[#This Row],[Stockout_Risk_Score]] &gt;= 0.8, "Critical",
   IF(Inventory[[#This Row],[Stockout_Risk_Score]] &gt;= 0.6, "High",
      IF(Inventory[[#This Row],[Stockout_Risk_Score]] &gt;= 0.3, "Medium", "Low")
   )
)</f>
        <v>High</v>
      </c>
      <c r="R4198">
        <f>Inventory[[#This Row],[Lead_Time_Days]]*0.8</f>
        <v>4.8000000000000007</v>
      </c>
      <c r="S4198">
        <f>MAX(0,Inventory[[#This Row],[Daily_Demand]]*Inventory[[#This Row],[Adj_Lead_Time]]+Inventory[[#This Row],[Safety_Stock]]-Inventory[[#This Row],[Current_Inventory]])</f>
        <v>0</v>
      </c>
    </row>
    <row r="4199" spans="1:19" x14ac:dyDescent="0.25">
      <c r="A4199">
        <v>4198</v>
      </c>
      <c r="B4199" t="s">
        <v>4220</v>
      </c>
      <c r="C4199" s="4" t="s">
        <v>21</v>
      </c>
      <c r="D4199" t="s">
        <v>18</v>
      </c>
      <c r="E4199" s="4">
        <v>68</v>
      </c>
      <c r="F4199" s="4">
        <v>8</v>
      </c>
      <c r="G4199" s="4">
        <v>76</v>
      </c>
      <c r="H4199" s="4">
        <v>175</v>
      </c>
      <c r="I4199" s="4">
        <v>72</v>
      </c>
      <c r="J4199" s="6">
        <v>1655.78</v>
      </c>
      <c r="K4199" s="4">
        <v>0.23200000000000001</v>
      </c>
      <c r="L4199" s="4" t="s">
        <v>15</v>
      </c>
      <c r="M4199" s="4">
        <f>Inventory[[#This Row],[Daily_Demand]]*Inventory[[#This Row],[Lead_Time_Days]]</f>
        <v>544</v>
      </c>
      <c r="N4199" s="4">
        <f>MAX(0, Inventory[[#This Row],[Demand_Duration_Lead_time]]+Inventory[[#This Row],[Safety_Stock]]-Inventory[[#This Row],[Current_Inventory]])</f>
        <v>643</v>
      </c>
      <c r="O41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199" s="8">
        <f>Inventory[[#This Row],[Current_Inventory]]*Inventory[[#This Row],[Unit_Cost]]</f>
        <v>125839.28</v>
      </c>
      <c r="Q4199" t="str">
        <f>IF(Inventory[[#This Row],[Stockout_Risk_Score]] &gt;= 0.8, "Critical",
   IF(Inventory[[#This Row],[Stockout_Risk_Score]] &gt;= 0.6, "High",
      IF(Inventory[[#This Row],[Stockout_Risk_Score]] &gt;= 0.3, "Medium", "Low")
   )
)</f>
        <v>Low</v>
      </c>
      <c r="R4199">
        <f>Inventory[[#This Row],[Lead_Time_Days]]*0.8</f>
        <v>6.4</v>
      </c>
      <c r="S4199">
        <f>MAX(0,Inventory[[#This Row],[Daily_Demand]]*Inventory[[#This Row],[Adj_Lead_Time]]+Inventory[[#This Row],[Safety_Stock]]-Inventory[[#This Row],[Current_Inventory]])</f>
        <v>534.20000000000005</v>
      </c>
    </row>
    <row r="4200" spans="1:19" x14ac:dyDescent="0.25">
      <c r="A4200">
        <v>4199</v>
      </c>
      <c r="B4200" t="s">
        <v>4221</v>
      </c>
      <c r="C4200" s="4" t="s">
        <v>21</v>
      </c>
      <c r="D4200" t="s">
        <v>14</v>
      </c>
      <c r="E4200" s="4">
        <v>25</v>
      </c>
      <c r="F4200" s="4">
        <v>10</v>
      </c>
      <c r="G4200" s="4">
        <v>663</v>
      </c>
      <c r="H4200" s="4">
        <v>99</v>
      </c>
      <c r="I4200" s="4">
        <v>67</v>
      </c>
      <c r="J4200" s="6">
        <v>537.32000000000005</v>
      </c>
      <c r="K4200" s="4">
        <v>0.26300000000000001</v>
      </c>
      <c r="L4200" s="4" t="s">
        <v>19</v>
      </c>
      <c r="M4200" s="4">
        <f>Inventory[[#This Row],[Daily_Demand]]*Inventory[[#This Row],[Lead_Time_Days]]</f>
        <v>250</v>
      </c>
      <c r="N4200" s="4">
        <f>MAX(0, Inventory[[#This Row],[Demand_Duration_Lead_time]]+Inventory[[#This Row],[Safety_Stock]]-Inventory[[#This Row],[Current_Inventory]])</f>
        <v>0</v>
      </c>
      <c r="O42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00" s="8">
        <f>Inventory[[#This Row],[Current_Inventory]]*Inventory[[#This Row],[Unit_Cost]]</f>
        <v>356243.16000000003</v>
      </c>
      <c r="Q4200" t="str">
        <f>IF(Inventory[[#This Row],[Stockout_Risk_Score]] &gt;= 0.8, "Critical",
   IF(Inventory[[#This Row],[Stockout_Risk_Score]] &gt;= 0.6, "High",
      IF(Inventory[[#This Row],[Stockout_Risk_Score]] &gt;= 0.3, "Medium", "Low")
   )
)</f>
        <v>Low</v>
      </c>
      <c r="R4200">
        <f>Inventory[[#This Row],[Lead_Time_Days]]*0.8</f>
        <v>8</v>
      </c>
      <c r="S4200">
        <f>MAX(0,Inventory[[#This Row],[Daily_Demand]]*Inventory[[#This Row],[Adj_Lead_Time]]+Inventory[[#This Row],[Safety_Stock]]-Inventory[[#This Row],[Current_Inventory]])</f>
        <v>0</v>
      </c>
    </row>
    <row r="4201" spans="1:19" x14ac:dyDescent="0.25">
      <c r="A4201">
        <v>4200</v>
      </c>
      <c r="B4201" t="s">
        <v>4222</v>
      </c>
      <c r="C4201" s="4" t="s">
        <v>21</v>
      </c>
      <c r="D4201" t="s">
        <v>18</v>
      </c>
      <c r="E4201" s="4">
        <v>133</v>
      </c>
      <c r="F4201" s="4">
        <v>10</v>
      </c>
      <c r="G4201" s="4">
        <v>439</v>
      </c>
      <c r="H4201" s="4">
        <v>277</v>
      </c>
      <c r="I4201" s="4">
        <v>128</v>
      </c>
      <c r="J4201" s="6">
        <v>323.13</v>
      </c>
      <c r="K4201" s="4">
        <v>0.72399999999999998</v>
      </c>
      <c r="L4201" s="4" t="s">
        <v>27</v>
      </c>
      <c r="M4201" s="4">
        <f>Inventory[[#This Row],[Daily_Demand]]*Inventory[[#This Row],[Lead_Time_Days]]</f>
        <v>1330</v>
      </c>
      <c r="N4201" s="4">
        <f>MAX(0, Inventory[[#This Row],[Demand_Duration_Lead_time]]+Inventory[[#This Row],[Safety_Stock]]-Inventory[[#This Row],[Current_Inventory]])</f>
        <v>1168</v>
      </c>
      <c r="O42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01" s="8">
        <f>Inventory[[#This Row],[Current_Inventory]]*Inventory[[#This Row],[Unit_Cost]]</f>
        <v>141854.07</v>
      </c>
      <c r="Q4201" t="str">
        <f>IF(Inventory[[#This Row],[Stockout_Risk_Score]] &gt;= 0.8, "Critical",
   IF(Inventory[[#This Row],[Stockout_Risk_Score]] &gt;= 0.6, "High",
      IF(Inventory[[#This Row],[Stockout_Risk_Score]] &gt;= 0.3, "Medium", "Low")
   )
)</f>
        <v>High</v>
      </c>
      <c r="R4201">
        <f>Inventory[[#This Row],[Lead_Time_Days]]*0.8</f>
        <v>8</v>
      </c>
      <c r="S4201">
        <f>MAX(0,Inventory[[#This Row],[Daily_Demand]]*Inventory[[#This Row],[Adj_Lead_Time]]+Inventory[[#This Row],[Safety_Stock]]-Inventory[[#This Row],[Current_Inventory]])</f>
        <v>902</v>
      </c>
    </row>
    <row r="4202" spans="1:19" x14ac:dyDescent="0.25">
      <c r="A4202">
        <v>4201</v>
      </c>
      <c r="B4202" t="s">
        <v>4223</v>
      </c>
      <c r="C4202" s="4" t="s">
        <v>13</v>
      </c>
      <c r="D4202" t="s">
        <v>18</v>
      </c>
      <c r="E4202" s="4">
        <v>111</v>
      </c>
      <c r="F4202" s="4">
        <v>9</v>
      </c>
      <c r="G4202" s="4">
        <v>299</v>
      </c>
      <c r="H4202" s="4">
        <v>60</v>
      </c>
      <c r="I4202" s="4">
        <v>83</v>
      </c>
      <c r="J4202" s="6">
        <v>665.96</v>
      </c>
      <c r="K4202" s="4">
        <v>0.80300000000000005</v>
      </c>
      <c r="L4202" s="4" t="s">
        <v>27</v>
      </c>
      <c r="M4202" s="4">
        <f>Inventory[[#This Row],[Daily_Demand]]*Inventory[[#This Row],[Lead_Time_Days]]</f>
        <v>999</v>
      </c>
      <c r="N4202" s="4">
        <f>MAX(0, Inventory[[#This Row],[Demand_Duration_Lead_time]]+Inventory[[#This Row],[Safety_Stock]]-Inventory[[#This Row],[Current_Inventory]])</f>
        <v>760</v>
      </c>
      <c r="O42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02" s="8">
        <f>Inventory[[#This Row],[Current_Inventory]]*Inventory[[#This Row],[Unit_Cost]]</f>
        <v>199122.04</v>
      </c>
      <c r="Q4202" t="str">
        <f>IF(Inventory[[#This Row],[Stockout_Risk_Score]] &gt;= 0.8, "Critical",
   IF(Inventory[[#This Row],[Stockout_Risk_Score]] &gt;= 0.6, "High",
      IF(Inventory[[#This Row],[Stockout_Risk_Score]] &gt;= 0.3, "Medium", "Low")
   )
)</f>
        <v>Critical</v>
      </c>
      <c r="R4202">
        <f>Inventory[[#This Row],[Lead_Time_Days]]*0.8</f>
        <v>7.2</v>
      </c>
      <c r="S4202">
        <f>MAX(0,Inventory[[#This Row],[Daily_Demand]]*Inventory[[#This Row],[Adj_Lead_Time]]+Inventory[[#This Row],[Safety_Stock]]-Inventory[[#This Row],[Current_Inventory]])</f>
        <v>560.20000000000005</v>
      </c>
    </row>
    <row r="4203" spans="1:19" x14ac:dyDescent="0.25">
      <c r="A4203">
        <v>4202</v>
      </c>
      <c r="B4203" t="s">
        <v>4224</v>
      </c>
      <c r="C4203" s="4" t="s">
        <v>21</v>
      </c>
      <c r="D4203" t="s">
        <v>22</v>
      </c>
      <c r="E4203" s="4">
        <v>120</v>
      </c>
      <c r="F4203" s="4">
        <v>2</v>
      </c>
      <c r="G4203" s="4">
        <v>324</v>
      </c>
      <c r="H4203" s="4">
        <v>175</v>
      </c>
      <c r="I4203" s="4">
        <v>156</v>
      </c>
      <c r="J4203" s="6">
        <v>716.26</v>
      </c>
      <c r="K4203" s="4">
        <v>0.11600000000000001</v>
      </c>
      <c r="L4203" s="4" t="s">
        <v>27</v>
      </c>
      <c r="M4203" s="4">
        <f>Inventory[[#This Row],[Daily_Demand]]*Inventory[[#This Row],[Lead_Time_Days]]</f>
        <v>240</v>
      </c>
      <c r="N4203" s="4">
        <f>MAX(0, Inventory[[#This Row],[Demand_Duration_Lead_time]]+Inventory[[#This Row],[Safety_Stock]]-Inventory[[#This Row],[Current_Inventory]])</f>
        <v>91</v>
      </c>
      <c r="O42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03" s="8">
        <f>Inventory[[#This Row],[Current_Inventory]]*Inventory[[#This Row],[Unit_Cost]]</f>
        <v>232068.24</v>
      </c>
      <c r="Q4203" t="str">
        <f>IF(Inventory[[#This Row],[Stockout_Risk_Score]] &gt;= 0.8, "Critical",
   IF(Inventory[[#This Row],[Stockout_Risk_Score]] &gt;= 0.6, "High",
      IF(Inventory[[#This Row],[Stockout_Risk_Score]] &gt;= 0.3, "Medium", "Low")
   )
)</f>
        <v>Low</v>
      </c>
      <c r="R4203">
        <f>Inventory[[#This Row],[Lead_Time_Days]]*0.8</f>
        <v>1.6</v>
      </c>
      <c r="S4203">
        <f>MAX(0,Inventory[[#This Row],[Daily_Demand]]*Inventory[[#This Row],[Adj_Lead_Time]]+Inventory[[#This Row],[Safety_Stock]]-Inventory[[#This Row],[Current_Inventory]])</f>
        <v>43</v>
      </c>
    </row>
    <row r="4204" spans="1:19" x14ac:dyDescent="0.25">
      <c r="A4204">
        <v>4203</v>
      </c>
      <c r="B4204" t="s">
        <v>4225</v>
      </c>
      <c r="C4204" s="4" t="s">
        <v>13</v>
      </c>
      <c r="D4204" t="s">
        <v>14</v>
      </c>
      <c r="E4204" s="4">
        <v>128</v>
      </c>
      <c r="F4204" s="4">
        <v>6</v>
      </c>
      <c r="G4204" s="4">
        <v>485</v>
      </c>
      <c r="H4204" s="4">
        <v>183</v>
      </c>
      <c r="I4204" s="4">
        <v>354</v>
      </c>
      <c r="J4204" s="6">
        <v>824.85</v>
      </c>
      <c r="K4204" s="4">
        <v>0.187</v>
      </c>
      <c r="L4204" s="4" t="s">
        <v>27</v>
      </c>
      <c r="M4204" s="4">
        <f>Inventory[[#This Row],[Daily_Demand]]*Inventory[[#This Row],[Lead_Time_Days]]</f>
        <v>768</v>
      </c>
      <c r="N4204" s="4">
        <f>MAX(0, Inventory[[#This Row],[Demand_Duration_Lead_time]]+Inventory[[#This Row],[Safety_Stock]]-Inventory[[#This Row],[Current_Inventory]])</f>
        <v>466</v>
      </c>
      <c r="O42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04" s="8">
        <f>Inventory[[#This Row],[Current_Inventory]]*Inventory[[#This Row],[Unit_Cost]]</f>
        <v>400052.25</v>
      </c>
      <c r="Q4204" t="str">
        <f>IF(Inventory[[#This Row],[Stockout_Risk_Score]] &gt;= 0.8, "Critical",
   IF(Inventory[[#This Row],[Stockout_Risk_Score]] &gt;= 0.6, "High",
      IF(Inventory[[#This Row],[Stockout_Risk_Score]] &gt;= 0.3, "Medium", "Low")
   )
)</f>
        <v>Low</v>
      </c>
      <c r="R4204">
        <f>Inventory[[#This Row],[Lead_Time_Days]]*0.8</f>
        <v>4.8000000000000007</v>
      </c>
      <c r="S4204">
        <f>MAX(0,Inventory[[#This Row],[Daily_Demand]]*Inventory[[#This Row],[Adj_Lead_Time]]+Inventory[[#This Row],[Safety_Stock]]-Inventory[[#This Row],[Current_Inventory]])</f>
        <v>312.40000000000009</v>
      </c>
    </row>
    <row r="4205" spans="1:19" x14ac:dyDescent="0.25">
      <c r="A4205">
        <v>4204</v>
      </c>
      <c r="B4205" t="s">
        <v>4226</v>
      </c>
      <c r="C4205" s="4" t="s">
        <v>13</v>
      </c>
      <c r="D4205" t="s">
        <v>22</v>
      </c>
      <c r="E4205" s="4">
        <v>147</v>
      </c>
      <c r="F4205" s="4">
        <v>7</v>
      </c>
      <c r="G4205" s="4">
        <v>756</v>
      </c>
      <c r="H4205" s="4">
        <v>236</v>
      </c>
      <c r="I4205" s="4">
        <v>248</v>
      </c>
      <c r="J4205" s="6">
        <v>777.27</v>
      </c>
      <c r="K4205" s="4">
        <v>0.68</v>
      </c>
      <c r="L4205" s="4" t="s">
        <v>27</v>
      </c>
      <c r="M4205" s="4">
        <f>Inventory[[#This Row],[Daily_Demand]]*Inventory[[#This Row],[Lead_Time_Days]]</f>
        <v>1029</v>
      </c>
      <c r="N4205" s="4">
        <f>MAX(0, Inventory[[#This Row],[Demand_Duration_Lead_time]]+Inventory[[#This Row],[Safety_Stock]]-Inventory[[#This Row],[Current_Inventory]])</f>
        <v>509</v>
      </c>
      <c r="O42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05" s="8">
        <f>Inventory[[#This Row],[Current_Inventory]]*Inventory[[#This Row],[Unit_Cost]]</f>
        <v>587616.12</v>
      </c>
      <c r="Q4205" t="str">
        <f>IF(Inventory[[#This Row],[Stockout_Risk_Score]] &gt;= 0.8, "Critical",
   IF(Inventory[[#This Row],[Stockout_Risk_Score]] &gt;= 0.6, "High",
      IF(Inventory[[#This Row],[Stockout_Risk_Score]] &gt;= 0.3, "Medium", "Low")
   )
)</f>
        <v>High</v>
      </c>
      <c r="R4205">
        <f>Inventory[[#This Row],[Lead_Time_Days]]*0.8</f>
        <v>5.6000000000000005</v>
      </c>
      <c r="S4205">
        <f>MAX(0,Inventory[[#This Row],[Daily_Demand]]*Inventory[[#This Row],[Adj_Lead_Time]]+Inventory[[#This Row],[Safety_Stock]]-Inventory[[#This Row],[Current_Inventory]])</f>
        <v>303.20000000000005</v>
      </c>
    </row>
    <row r="4206" spans="1:19" x14ac:dyDescent="0.25">
      <c r="A4206">
        <v>4205</v>
      </c>
      <c r="B4206" t="s">
        <v>4227</v>
      </c>
      <c r="C4206" s="4" t="s">
        <v>21</v>
      </c>
      <c r="D4206" t="s">
        <v>22</v>
      </c>
      <c r="E4206" s="4">
        <v>40</v>
      </c>
      <c r="F4206" s="4">
        <v>7</v>
      </c>
      <c r="G4206" s="4">
        <v>193</v>
      </c>
      <c r="H4206" s="4">
        <v>275</v>
      </c>
      <c r="I4206" s="4">
        <v>240</v>
      </c>
      <c r="J4206" s="6">
        <v>851.73</v>
      </c>
      <c r="K4206" s="4">
        <v>0.38900000000000001</v>
      </c>
      <c r="L4206" s="4" t="s">
        <v>19</v>
      </c>
      <c r="M4206" s="4">
        <f>Inventory[[#This Row],[Daily_Demand]]*Inventory[[#This Row],[Lead_Time_Days]]</f>
        <v>280</v>
      </c>
      <c r="N4206" s="4">
        <f>MAX(0, Inventory[[#This Row],[Demand_Duration_Lead_time]]+Inventory[[#This Row],[Safety_Stock]]-Inventory[[#This Row],[Current_Inventory]])</f>
        <v>362</v>
      </c>
      <c r="O42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06" s="8">
        <f>Inventory[[#This Row],[Current_Inventory]]*Inventory[[#This Row],[Unit_Cost]]</f>
        <v>164383.89000000001</v>
      </c>
      <c r="Q4206" t="str">
        <f>IF(Inventory[[#This Row],[Stockout_Risk_Score]] &gt;= 0.8, "Critical",
   IF(Inventory[[#This Row],[Stockout_Risk_Score]] &gt;= 0.6, "High",
      IF(Inventory[[#This Row],[Stockout_Risk_Score]] &gt;= 0.3, "Medium", "Low")
   )
)</f>
        <v>Medium</v>
      </c>
      <c r="R4206">
        <f>Inventory[[#This Row],[Lead_Time_Days]]*0.8</f>
        <v>5.6000000000000005</v>
      </c>
      <c r="S4206">
        <f>MAX(0,Inventory[[#This Row],[Daily_Demand]]*Inventory[[#This Row],[Adj_Lead_Time]]+Inventory[[#This Row],[Safety_Stock]]-Inventory[[#This Row],[Current_Inventory]])</f>
        <v>306</v>
      </c>
    </row>
    <row r="4207" spans="1:19" x14ac:dyDescent="0.25">
      <c r="A4207">
        <v>4206</v>
      </c>
      <c r="B4207" t="s">
        <v>4228</v>
      </c>
      <c r="C4207" s="4" t="s">
        <v>26</v>
      </c>
      <c r="D4207" t="s">
        <v>14</v>
      </c>
      <c r="E4207" s="4">
        <v>51</v>
      </c>
      <c r="F4207" s="4">
        <v>5</v>
      </c>
      <c r="G4207" s="4">
        <v>285</v>
      </c>
      <c r="H4207" s="4">
        <v>18</v>
      </c>
      <c r="I4207" s="4">
        <v>281</v>
      </c>
      <c r="J4207" s="6">
        <v>1434.57</v>
      </c>
      <c r="K4207" s="4">
        <v>0.56299999999999994</v>
      </c>
      <c r="L4207" s="4" t="s">
        <v>19</v>
      </c>
      <c r="M4207" s="4">
        <f>Inventory[[#This Row],[Daily_Demand]]*Inventory[[#This Row],[Lead_Time_Days]]</f>
        <v>255</v>
      </c>
      <c r="N4207" s="4">
        <f>MAX(0, Inventory[[#This Row],[Demand_Duration_Lead_time]]+Inventory[[#This Row],[Safety_Stock]]-Inventory[[#This Row],[Current_Inventory]])</f>
        <v>0</v>
      </c>
      <c r="O42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07" s="8">
        <f>Inventory[[#This Row],[Current_Inventory]]*Inventory[[#This Row],[Unit_Cost]]</f>
        <v>408852.44999999995</v>
      </c>
      <c r="Q4207" t="str">
        <f>IF(Inventory[[#This Row],[Stockout_Risk_Score]] &gt;= 0.8, "Critical",
   IF(Inventory[[#This Row],[Stockout_Risk_Score]] &gt;= 0.6, "High",
      IF(Inventory[[#This Row],[Stockout_Risk_Score]] &gt;= 0.3, "Medium", "Low")
   )
)</f>
        <v>Medium</v>
      </c>
      <c r="R4207">
        <f>Inventory[[#This Row],[Lead_Time_Days]]*0.8</f>
        <v>4</v>
      </c>
      <c r="S4207">
        <f>MAX(0,Inventory[[#This Row],[Daily_Demand]]*Inventory[[#This Row],[Adj_Lead_Time]]+Inventory[[#This Row],[Safety_Stock]]-Inventory[[#This Row],[Current_Inventory]])</f>
        <v>0</v>
      </c>
    </row>
    <row r="4208" spans="1:19" x14ac:dyDescent="0.25">
      <c r="A4208">
        <v>4207</v>
      </c>
      <c r="B4208" t="s">
        <v>4229</v>
      </c>
      <c r="C4208" s="4" t="s">
        <v>21</v>
      </c>
      <c r="D4208" t="s">
        <v>22</v>
      </c>
      <c r="E4208" s="4">
        <v>186</v>
      </c>
      <c r="F4208" s="4">
        <v>2</v>
      </c>
      <c r="G4208" s="4">
        <v>266</v>
      </c>
      <c r="H4208" s="4">
        <v>96</v>
      </c>
      <c r="I4208" s="4">
        <v>111</v>
      </c>
      <c r="J4208" s="6">
        <v>528.88</v>
      </c>
      <c r="K4208" s="4">
        <v>0.61499999999999999</v>
      </c>
      <c r="L4208" s="4" t="s">
        <v>27</v>
      </c>
      <c r="M4208" s="4">
        <f>Inventory[[#This Row],[Daily_Demand]]*Inventory[[#This Row],[Lead_Time_Days]]</f>
        <v>372</v>
      </c>
      <c r="N4208" s="4">
        <f>MAX(0, Inventory[[#This Row],[Demand_Duration_Lead_time]]+Inventory[[#This Row],[Safety_Stock]]-Inventory[[#This Row],[Current_Inventory]])</f>
        <v>202</v>
      </c>
      <c r="O42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08" s="8">
        <f>Inventory[[#This Row],[Current_Inventory]]*Inventory[[#This Row],[Unit_Cost]]</f>
        <v>140682.07999999999</v>
      </c>
      <c r="Q4208" t="str">
        <f>IF(Inventory[[#This Row],[Stockout_Risk_Score]] &gt;= 0.8, "Critical",
   IF(Inventory[[#This Row],[Stockout_Risk_Score]] &gt;= 0.6, "High",
      IF(Inventory[[#This Row],[Stockout_Risk_Score]] &gt;= 0.3, "Medium", "Low")
   )
)</f>
        <v>High</v>
      </c>
      <c r="R4208">
        <f>Inventory[[#This Row],[Lead_Time_Days]]*0.8</f>
        <v>1.6</v>
      </c>
      <c r="S4208">
        <f>MAX(0,Inventory[[#This Row],[Daily_Demand]]*Inventory[[#This Row],[Adj_Lead_Time]]+Inventory[[#This Row],[Safety_Stock]]-Inventory[[#This Row],[Current_Inventory]])</f>
        <v>127.60000000000002</v>
      </c>
    </row>
    <row r="4209" spans="1:19" x14ac:dyDescent="0.25">
      <c r="A4209">
        <v>4208</v>
      </c>
      <c r="B4209" t="s">
        <v>4230</v>
      </c>
      <c r="C4209" s="4" t="s">
        <v>21</v>
      </c>
      <c r="D4209" t="s">
        <v>14</v>
      </c>
      <c r="E4209" s="4">
        <v>36</v>
      </c>
      <c r="F4209" s="4">
        <v>4</v>
      </c>
      <c r="G4209" s="4">
        <v>97</v>
      </c>
      <c r="H4209" s="4">
        <v>103</v>
      </c>
      <c r="I4209" s="4">
        <v>91</v>
      </c>
      <c r="J4209" s="6">
        <v>86.22</v>
      </c>
      <c r="K4209" s="4">
        <v>0.77600000000000002</v>
      </c>
      <c r="L4209" s="4" t="s">
        <v>19</v>
      </c>
      <c r="M4209" s="4">
        <f>Inventory[[#This Row],[Daily_Demand]]*Inventory[[#This Row],[Lead_Time_Days]]</f>
        <v>144</v>
      </c>
      <c r="N4209" s="4">
        <f>MAX(0, Inventory[[#This Row],[Demand_Duration_Lead_time]]+Inventory[[#This Row],[Safety_Stock]]-Inventory[[#This Row],[Current_Inventory]])</f>
        <v>150</v>
      </c>
      <c r="O42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09" s="8">
        <f>Inventory[[#This Row],[Current_Inventory]]*Inventory[[#This Row],[Unit_Cost]]</f>
        <v>8363.34</v>
      </c>
      <c r="Q4209" t="str">
        <f>IF(Inventory[[#This Row],[Stockout_Risk_Score]] &gt;= 0.8, "Critical",
   IF(Inventory[[#This Row],[Stockout_Risk_Score]] &gt;= 0.6, "High",
      IF(Inventory[[#This Row],[Stockout_Risk_Score]] &gt;= 0.3, "Medium", "Low")
   )
)</f>
        <v>High</v>
      </c>
      <c r="R4209">
        <f>Inventory[[#This Row],[Lead_Time_Days]]*0.8</f>
        <v>3.2</v>
      </c>
      <c r="S4209">
        <f>MAX(0,Inventory[[#This Row],[Daily_Demand]]*Inventory[[#This Row],[Adj_Lead_Time]]+Inventory[[#This Row],[Safety_Stock]]-Inventory[[#This Row],[Current_Inventory]])</f>
        <v>121.19999999999999</v>
      </c>
    </row>
    <row r="4210" spans="1:19" x14ac:dyDescent="0.25">
      <c r="A4210">
        <v>4209</v>
      </c>
      <c r="B4210" t="s">
        <v>4231</v>
      </c>
      <c r="C4210" s="4" t="s">
        <v>21</v>
      </c>
      <c r="D4210" t="s">
        <v>18</v>
      </c>
      <c r="E4210" s="4">
        <v>190</v>
      </c>
      <c r="F4210" s="4">
        <v>11</v>
      </c>
      <c r="G4210" s="4">
        <v>666</v>
      </c>
      <c r="H4210" s="4">
        <v>61</v>
      </c>
      <c r="I4210" s="4">
        <v>73</v>
      </c>
      <c r="J4210" s="6">
        <v>1004.88</v>
      </c>
      <c r="K4210" s="4">
        <v>0.80600000000000005</v>
      </c>
      <c r="L4210" s="4" t="s">
        <v>15</v>
      </c>
      <c r="M4210" s="4">
        <f>Inventory[[#This Row],[Daily_Demand]]*Inventory[[#This Row],[Lead_Time_Days]]</f>
        <v>2090</v>
      </c>
      <c r="N4210" s="4">
        <f>MAX(0, Inventory[[#This Row],[Demand_Duration_Lead_time]]+Inventory[[#This Row],[Safety_Stock]]-Inventory[[#This Row],[Current_Inventory]])</f>
        <v>1485</v>
      </c>
      <c r="O42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10" s="8">
        <f>Inventory[[#This Row],[Current_Inventory]]*Inventory[[#This Row],[Unit_Cost]]</f>
        <v>669250.07999999996</v>
      </c>
      <c r="Q4210" t="str">
        <f>IF(Inventory[[#This Row],[Stockout_Risk_Score]] &gt;= 0.8, "Critical",
   IF(Inventory[[#This Row],[Stockout_Risk_Score]] &gt;= 0.6, "High",
      IF(Inventory[[#This Row],[Stockout_Risk_Score]] &gt;= 0.3, "Medium", "Low")
   )
)</f>
        <v>Critical</v>
      </c>
      <c r="R4210">
        <f>Inventory[[#This Row],[Lead_Time_Days]]*0.8</f>
        <v>8.8000000000000007</v>
      </c>
      <c r="S4210">
        <f>MAX(0,Inventory[[#This Row],[Daily_Demand]]*Inventory[[#This Row],[Adj_Lead_Time]]+Inventory[[#This Row],[Safety_Stock]]-Inventory[[#This Row],[Current_Inventory]])</f>
        <v>1067.0000000000002</v>
      </c>
    </row>
    <row r="4211" spans="1:19" x14ac:dyDescent="0.25">
      <c r="A4211">
        <v>4210</v>
      </c>
      <c r="B4211" t="s">
        <v>4232</v>
      </c>
      <c r="C4211" s="4" t="s">
        <v>26</v>
      </c>
      <c r="D4211" t="s">
        <v>14</v>
      </c>
      <c r="E4211" s="4">
        <v>178</v>
      </c>
      <c r="F4211" s="4">
        <v>5</v>
      </c>
      <c r="G4211" s="4">
        <v>671</v>
      </c>
      <c r="H4211" s="4">
        <v>188</v>
      </c>
      <c r="I4211" s="4">
        <v>212</v>
      </c>
      <c r="J4211" s="6">
        <v>924.17</v>
      </c>
      <c r="K4211" s="4">
        <v>0.28000000000000003</v>
      </c>
      <c r="L4211" s="4" t="s">
        <v>19</v>
      </c>
      <c r="M4211" s="4">
        <f>Inventory[[#This Row],[Daily_Demand]]*Inventory[[#This Row],[Lead_Time_Days]]</f>
        <v>890</v>
      </c>
      <c r="N4211" s="4">
        <f>MAX(0, Inventory[[#This Row],[Demand_Duration_Lead_time]]+Inventory[[#This Row],[Safety_Stock]]-Inventory[[#This Row],[Current_Inventory]])</f>
        <v>407</v>
      </c>
      <c r="O42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11" s="8">
        <f>Inventory[[#This Row],[Current_Inventory]]*Inventory[[#This Row],[Unit_Cost]]</f>
        <v>620118.06999999995</v>
      </c>
      <c r="Q4211" t="str">
        <f>IF(Inventory[[#This Row],[Stockout_Risk_Score]] &gt;= 0.8, "Critical",
   IF(Inventory[[#This Row],[Stockout_Risk_Score]] &gt;= 0.6, "High",
      IF(Inventory[[#This Row],[Stockout_Risk_Score]] &gt;= 0.3, "Medium", "Low")
   )
)</f>
        <v>Low</v>
      </c>
      <c r="R4211">
        <f>Inventory[[#This Row],[Lead_Time_Days]]*0.8</f>
        <v>4</v>
      </c>
      <c r="S4211">
        <f>MAX(0,Inventory[[#This Row],[Daily_Demand]]*Inventory[[#This Row],[Adj_Lead_Time]]+Inventory[[#This Row],[Safety_Stock]]-Inventory[[#This Row],[Current_Inventory]])</f>
        <v>229</v>
      </c>
    </row>
    <row r="4212" spans="1:19" x14ac:dyDescent="0.25">
      <c r="A4212">
        <v>4211</v>
      </c>
      <c r="B4212" t="s">
        <v>4233</v>
      </c>
      <c r="C4212" s="4" t="s">
        <v>41</v>
      </c>
      <c r="D4212" t="s">
        <v>14</v>
      </c>
      <c r="E4212" s="4">
        <v>58</v>
      </c>
      <c r="F4212" s="4">
        <v>5</v>
      </c>
      <c r="G4212" s="4">
        <v>272</v>
      </c>
      <c r="H4212" s="4">
        <v>287</v>
      </c>
      <c r="I4212" s="4">
        <v>232</v>
      </c>
      <c r="J4212" s="6">
        <v>167.13</v>
      </c>
      <c r="K4212" s="4">
        <v>0.54100000000000004</v>
      </c>
      <c r="L4212" s="4" t="s">
        <v>15</v>
      </c>
      <c r="M4212" s="4">
        <f>Inventory[[#This Row],[Daily_Demand]]*Inventory[[#This Row],[Lead_Time_Days]]</f>
        <v>290</v>
      </c>
      <c r="N4212" s="4">
        <f>MAX(0, Inventory[[#This Row],[Demand_Duration_Lead_time]]+Inventory[[#This Row],[Safety_Stock]]-Inventory[[#This Row],[Current_Inventory]])</f>
        <v>305</v>
      </c>
      <c r="O42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12" s="8">
        <f>Inventory[[#This Row],[Current_Inventory]]*Inventory[[#This Row],[Unit_Cost]]</f>
        <v>45459.360000000001</v>
      </c>
      <c r="Q4212" t="str">
        <f>IF(Inventory[[#This Row],[Stockout_Risk_Score]] &gt;= 0.8, "Critical",
   IF(Inventory[[#This Row],[Stockout_Risk_Score]] &gt;= 0.6, "High",
      IF(Inventory[[#This Row],[Stockout_Risk_Score]] &gt;= 0.3, "Medium", "Low")
   )
)</f>
        <v>Medium</v>
      </c>
      <c r="R4212">
        <f>Inventory[[#This Row],[Lead_Time_Days]]*0.8</f>
        <v>4</v>
      </c>
      <c r="S4212">
        <f>MAX(0,Inventory[[#This Row],[Daily_Demand]]*Inventory[[#This Row],[Adj_Lead_Time]]+Inventory[[#This Row],[Safety_Stock]]-Inventory[[#This Row],[Current_Inventory]])</f>
        <v>247</v>
      </c>
    </row>
    <row r="4213" spans="1:19" x14ac:dyDescent="0.25">
      <c r="A4213">
        <v>4212</v>
      </c>
      <c r="B4213" t="s">
        <v>4234</v>
      </c>
      <c r="C4213" s="4" t="s">
        <v>41</v>
      </c>
      <c r="D4213" t="s">
        <v>14</v>
      </c>
      <c r="E4213" s="4">
        <v>165</v>
      </c>
      <c r="F4213" s="4">
        <v>14</v>
      </c>
      <c r="G4213" s="4">
        <v>494</v>
      </c>
      <c r="H4213" s="4">
        <v>248</v>
      </c>
      <c r="I4213" s="4">
        <v>382</v>
      </c>
      <c r="J4213" s="6">
        <v>310.91000000000003</v>
      </c>
      <c r="K4213" s="4">
        <v>0.124</v>
      </c>
      <c r="L4213" s="4" t="s">
        <v>19</v>
      </c>
      <c r="M4213" s="4">
        <f>Inventory[[#This Row],[Daily_Demand]]*Inventory[[#This Row],[Lead_Time_Days]]</f>
        <v>2310</v>
      </c>
      <c r="N4213" s="4">
        <f>MAX(0, Inventory[[#This Row],[Demand_Duration_Lead_time]]+Inventory[[#This Row],[Safety_Stock]]-Inventory[[#This Row],[Current_Inventory]])</f>
        <v>2064</v>
      </c>
      <c r="O42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13" s="8">
        <f>Inventory[[#This Row],[Current_Inventory]]*Inventory[[#This Row],[Unit_Cost]]</f>
        <v>153589.54</v>
      </c>
      <c r="Q4213" t="str">
        <f>IF(Inventory[[#This Row],[Stockout_Risk_Score]] &gt;= 0.8, "Critical",
   IF(Inventory[[#This Row],[Stockout_Risk_Score]] &gt;= 0.6, "High",
      IF(Inventory[[#This Row],[Stockout_Risk_Score]] &gt;= 0.3, "Medium", "Low")
   )
)</f>
        <v>Low</v>
      </c>
      <c r="R4213">
        <f>Inventory[[#This Row],[Lead_Time_Days]]*0.8</f>
        <v>11.200000000000001</v>
      </c>
      <c r="S4213">
        <f>MAX(0,Inventory[[#This Row],[Daily_Demand]]*Inventory[[#This Row],[Adj_Lead_Time]]+Inventory[[#This Row],[Safety_Stock]]-Inventory[[#This Row],[Current_Inventory]])</f>
        <v>1602</v>
      </c>
    </row>
    <row r="4214" spans="1:19" x14ac:dyDescent="0.25">
      <c r="A4214">
        <v>4213</v>
      </c>
      <c r="B4214" t="s">
        <v>4235</v>
      </c>
      <c r="C4214" s="4" t="s">
        <v>13</v>
      </c>
      <c r="D4214" t="s">
        <v>22</v>
      </c>
      <c r="E4214" s="4">
        <v>171</v>
      </c>
      <c r="F4214" s="4">
        <v>5</v>
      </c>
      <c r="G4214" s="4">
        <v>195</v>
      </c>
      <c r="H4214" s="4">
        <v>82</v>
      </c>
      <c r="I4214" s="4">
        <v>144</v>
      </c>
      <c r="J4214" s="6">
        <v>1044.3499999999999</v>
      </c>
      <c r="K4214" s="4">
        <v>0.84199999999999997</v>
      </c>
      <c r="L4214" s="4" t="s">
        <v>15</v>
      </c>
      <c r="M4214" s="4">
        <f>Inventory[[#This Row],[Daily_Demand]]*Inventory[[#This Row],[Lead_Time_Days]]</f>
        <v>855</v>
      </c>
      <c r="N4214" s="4">
        <f>MAX(0, Inventory[[#This Row],[Demand_Duration_Lead_time]]+Inventory[[#This Row],[Safety_Stock]]-Inventory[[#This Row],[Current_Inventory]])</f>
        <v>742</v>
      </c>
      <c r="O42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14" s="8">
        <f>Inventory[[#This Row],[Current_Inventory]]*Inventory[[#This Row],[Unit_Cost]]</f>
        <v>203648.24999999997</v>
      </c>
      <c r="Q4214" t="str">
        <f>IF(Inventory[[#This Row],[Stockout_Risk_Score]] &gt;= 0.8, "Critical",
   IF(Inventory[[#This Row],[Stockout_Risk_Score]] &gt;= 0.6, "High",
      IF(Inventory[[#This Row],[Stockout_Risk_Score]] &gt;= 0.3, "Medium", "Low")
   )
)</f>
        <v>Critical</v>
      </c>
      <c r="R4214">
        <f>Inventory[[#This Row],[Lead_Time_Days]]*0.8</f>
        <v>4</v>
      </c>
      <c r="S4214">
        <f>MAX(0,Inventory[[#This Row],[Daily_Demand]]*Inventory[[#This Row],[Adj_Lead_Time]]+Inventory[[#This Row],[Safety_Stock]]-Inventory[[#This Row],[Current_Inventory]])</f>
        <v>571</v>
      </c>
    </row>
    <row r="4215" spans="1:19" x14ac:dyDescent="0.25">
      <c r="A4215">
        <v>4214</v>
      </c>
      <c r="B4215" t="s">
        <v>4236</v>
      </c>
      <c r="C4215" s="4" t="s">
        <v>13</v>
      </c>
      <c r="D4215" t="s">
        <v>14</v>
      </c>
      <c r="E4215" s="4">
        <v>27</v>
      </c>
      <c r="F4215" s="4">
        <v>6</v>
      </c>
      <c r="G4215" s="4">
        <v>440</v>
      </c>
      <c r="H4215" s="4">
        <v>81</v>
      </c>
      <c r="I4215" s="4">
        <v>132</v>
      </c>
      <c r="J4215" s="6">
        <v>507.76</v>
      </c>
      <c r="K4215" s="4">
        <v>0.84499999999999997</v>
      </c>
      <c r="L4215" s="4" t="s">
        <v>15</v>
      </c>
      <c r="M4215" s="4">
        <f>Inventory[[#This Row],[Daily_Demand]]*Inventory[[#This Row],[Lead_Time_Days]]</f>
        <v>162</v>
      </c>
      <c r="N4215" s="4">
        <f>MAX(0, Inventory[[#This Row],[Demand_Duration_Lead_time]]+Inventory[[#This Row],[Safety_Stock]]-Inventory[[#This Row],[Current_Inventory]])</f>
        <v>0</v>
      </c>
      <c r="O42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15" s="8">
        <f>Inventory[[#This Row],[Current_Inventory]]*Inventory[[#This Row],[Unit_Cost]]</f>
        <v>223414.39999999999</v>
      </c>
      <c r="Q4215" t="str">
        <f>IF(Inventory[[#This Row],[Stockout_Risk_Score]] &gt;= 0.8, "Critical",
   IF(Inventory[[#This Row],[Stockout_Risk_Score]] &gt;= 0.6, "High",
      IF(Inventory[[#This Row],[Stockout_Risk_Score]] &gt;= 0.3, "Medium", "Low")
   )
)</f>
        <v>Critical</v>
      </c>
      <c r="R4215">
        <f>Inventory[[#This Row],[Lead_Time_Days]]*0.8</f>
        <v>4.8000000000000007</v>
      </c>
      <c r="S4215">
        <f>MAX(0,Inventory[[#This Row],[Daily_Demand]]*Inventory[[#This Row],[Adj_Lead_Time]]+Inventory[[#This Row],[Safety_Stock]]-Inventory[[#This Row],[Current_Inventory]])</f>
        <v>0</v>
      </c>
    </row>
    <row r="4216" spans="1:19" x14ac:dyDescent="0.25">
      <c r="A4216">
        <v>4215</v>
      </c>
      <c r="B4216" t="s">
        <v>4237</v>
      </c>
      <c r="C4216" s="4" t="s">
        <v>26</v>
      </c>
      <c r="D4216" t="s">
        <v>14</v>
      </c>
      <c r="E4216" s="4">
        <v>175</v>
      </c>
      <c r="F4216" s="4">
        <v>14</v>
      </c>
      <c r="G4216" s="4">
        <v>591</v>
      </c>
      <c r="H4216" s="4">
        <v>77</v>
      </c>
      <c r="I4216" s="4">
        <v>142</v>
      </c>
      <c r="J4216" s="6">
        <v>1761.32</v>
      </c>
      <c r="K4216" s="4">
        <v>0.3</v>
      </c>
      <c r="L4216" s="4" t="s">
        <v>27</v>
      </c>
      <c r="M4216" s="4">
        <f>Inventory[[#This Row],[Daily_Demand]]*Inventory[[#This Row],[Lead_Time_Days]]</f>
        <v>2450</v>
      </c>
      <c r="N4216" s="4">
        <f>MAX(0, Inventory[[#This Row],[Demand_Duration_Lead_time]]+Inventory[[#This Row],[Safety_Stock]]-Inventory[[#This Row],[Current_Inventory]])</f>
        <v>1936</v>
      </c>
      <c r="O42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16" s="8">
        <f>Inventory[[#This Row],[Current_Inventory]]*Inventory[[#This Row],[Unit_Cost]]</f>
        <v>1040940.12</v>
      </c>
      <c r="Q4216" t="str">
        <f>IF(Inventory[[#This Row],[Stockout_Risk_Score]] &gt;= 0.8, "Critical",
   IF(Inventory[[#This Row],[Stockout_Risk_Score]] &gt;= 0.6, "High",
      IF(Inventory[[#This Row],[Stockout_Risk_Score]] &gt;= 0.3, "Medium", "Low")
   )
)</f>
        <v>Medium</v>
      </c>
      <c r="R4216">
        <f>Inventory[[#This Row],[Lead_Time_Days]]*0.8</f>
        <v>11.200000000000001</v>
      </c>
      <c r="S4216">
        <f>MAX(0,Inventory[[#This Row],[Daily_Demand]]*Inventory[[#This Row],[Adj_Lead_Time]]+Inventory[[#This Row],[Safety_Stock]]-Inventory[[#This Row],[Current_Inventory]])</f>
        <v>1446.0000000000002</v>
      </c>
    </row>
    <row r="4217" spans="1:19" x14ac:dyDescent="0.25">
      <c r="A4217">
        <v>4216</v>
      </c>
      <c r="B4217" t="s">
        <v>4238</v>
      </c>
      <c r="C4217" s="4" t="s">
        <v>17</v>
      </c>
      <c r="D4217" t="s">
        <v>14</v>
      </c>
      <c r="E4217" s="4">
        <v>187</v>
      </c>
      <c r="F4217" s="4">
        <v>12</v>
      </c>
      <c r="G4217" s="4">
        <v>480</v>
      </c>
      <c r="H4217" s="4">
        <v>14</v>
      </c>
      <c r="I4217" s="4">
        <v>327</v>
      </c>
      <c r="J4217" s="6">
        <v>387.92</v>
      </c>
      <c r="K4217" s="4">
        <v>0.161</v>
      </c>
      <c r="L4217" s="4" t="s">
        <v>19</v>
      </c>
      <c r="M4217" s="4">
        <f>Inventory[[#This Row],[Daily_Demand]]*Inventory[[#This Row],[Lead_Time_Days]]</f>
        <v>2244</v>
      </c>
      <c r="N4217" s="4">
        <f>MAX(0, Inventory[[#This Row],[Demand_Duration_Lead_time]]+Inventory[[#This Row],[Safety_Stock]]-Inventory[[#This Row],[Current_Inventory]])</f>
        <v>1778</v>
      </c>
      <c r="O42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17" s="8">
        <f>Inventory[[#This Row],[Current_Inventory]]*Inventory[[#This Row],[Unit_Cost]]</f>
        <v>186201.60000000001</v>
      </c>
      <c r="Q4217" t="str">
        <f>IF(Inventory[[#This Row],[Stockout_Risk_Score]] &gt;= 0.8, "Critical",
   IF(Inventory[[#This Row],[Stockout_Risk_Score]] &gt;= 0.6, "High",
      IF(Inventory[[#This Row],[Stockout_Risk_Score]] &gt;= 0.3, "Medium", "Low")
   )
)</f>
        <v>Low</v>
      </c>
      <c r="R4217">
        <f>Inventory[[#This Row],[Lead_Time_Days]]*0.8</f>
        <v>9.6000000000000014</v>
      </c>
      <c r="S4217">
        <f>MAX(0,Inventory[[#This Row],[Daily_Demand]]*Inventory[[#This Row],[Adj_Lead_Time]]+Inventory[[#This Row],[Safety_Stock]]-Inventory[[#This Row],[Current_Inventory]])</f>
        <v>1329.2000000000003</v>
      </c>
    </row>
    <row r="4218" spans="1:19" x14ac:dyDescent="0.25">
      <c r="A4218">
        <v>4217</v>
      </c>
      <c r="B4218" t="s">
        <v>4239</v>
      </c>
      <c r="C4218" s="4" t="s">
        <v>41</v>
      </c>
      <c r="D4218" t="s">
        <v>18</v>
      </c>
      <c r="E4218" s="4">
        <v>6</v>
      </c>
      <c r="F4218" s="4">
        <v>10</v>
      </c>
      <c r="G4218" s="4">
        <v>273</v>
      </c>
      <c r="H4218" s="4">
        <v>247</v>
      </c>
      <c r="I4218" s="4">
        <v>154</v>
      </c>
      <c r="J4218" s="6">
        <v>89.24</v>
      </c>
      <c r="K4218" s="4">
        <v>7.0000000000000007E-2</v>
      </c>
      <c r="L4218" s="4" t="s">
        <v>27</v>
      </c>
      <c r="M4218" s="4">
        <f>Inventory[[#This Row],[Daily_Demand]]*Inventory[[#This Row],[Lead_Time_Days]]</f>
        <v>60</v>
      </c>
      <c r="N4218" s="4">
        <f>MAX(0, Inventory[[#This Row],[Demand_Duration_Lead_time]]+Inventory[[#This Row],[Safety_Stock]]-Inventory[[#This Row],[Current_Inventory]])</f>
        <v>34</v>
      </c>
      <c r="O42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18" s="8">
        <f>Inventory[[#This Row],[Current_Inventory]]*Inventory[[#This Row],[Unit_Cost]]</f>
        <v>24362.519999999997</v>
      </c>
      <c r="Q4218" t="str">
        <f>IF(Inventory[[#This Row],[Stockout_Risk_Score]] &gt;= 0.8, "Critical",
   IF(Inventory[[#This Row],[Stockout_Risk_Score]] &gt;= 0.6, "High",
      IF(Inventory[[#This Row],[Stockout_Risk_Score]] &gt;= 0.3, "Medium", "Low")
   )
)</f>
        <v>Low</v>
      </c>
      <c r="R4218">
        <f>Inventory[[#This Row],[Lead_Time_Days]]*0.8</f>
        <v>8</v>
      </c>
      <c r="S4218">
        <f>MAX(0,Inventory[[#This Row],[Daily_Demand]]*Inventory[[#This Row],[Adj_Lead_Time]]+Inventory[[#This Row],[Safety_Stock]]-Inventory[[#This Row],[Current_Inventory]])</f>
        <v>22</v>
      </c>
    </row>
    <row r="4219" spans="1:19" x14ac:dyDescent="0.25">
      <c r="A4219">
        <v>4218</v>
      </c>
      <c r="B4219" t="s">
        <v>4240</v>
      </c>
      <c r="C4219" s="4" t="s">
        <v>13</v>
      </c>
      <c r="D4219" t="s">
        <v>14</v>
      </c>
      <c r="E4219" s="4">
        <v>198</v>
      </c>
      <c r="F4219" s="4">
        <v>5</v>
      </c>
      <c r="G4219" s="4">
        <v>539</v>
      </c>
      <c r="H4219" s="4">
        <v>130</v>
      </c>
      <c r="I4219" s="4">
        <v>134</v>
      </c>
      <c r="J4219" s="6">
        <v>922.75</v>
      </c>
      <c r="K4219" s="4">
        <v>0.57499999999999996</v>
      </c>
      <c r="L4219" s="4" t="s">
        <v>15</v>
      </c>
      <c r="M4219" s="4">
        <f>Inventory[[#This Row],[Daily_Demand]]*Inventory[[#This Row],[Lead_Time_Days]]</f>
        <v>990</v>
      </c>
      <c r="N4219" s="4">
        <f>MAX(0, Inventory[[#This Row],[Demand_Duration_Lead_time]]+Inventory[[#This Row],[Safety_Stock]]-Inventory[[#This Row],[Current_Inventory]])</f>
        <v>581</v>
      </c>
      <c r="O42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19" s="8">
        <f>Inventory[[#This Row],[Current_Inventory]]*Inventory[[#This Row],[Unit_Cost]]</f>
        <v>497362.25</v>
      </c>
      <c r="Q4219" t="str">
        <f>IF(Inventory[[#This Row],[Stockout_Risk_Score]] &gt;= 0.8, "Critical",
   IF(Inventory[[#This Row],[Stockout_Risk_Score]] &gt;= 0.6, "High",
      IF(Inventory[[#This Row],[Stockout_Risk_Score]] &gt;= 0.3, "Medium", "Low")
   )
)</f>
        <v>Medium</v>
      </c>
      <c r="R4219">
        <f>Inventory[[#This Row],[Lead_Time_Days]]*0.8</f>
        <v>4</v>
      </c>
      <c r="S4219">
        <f>MAX(0,Inventory[[#This Row],[Daily_Demand]]*Inventory[[#This Row],[Adj_Lead_Time]]+Inventory[[#This Row],[Safety_Stock]]-Inventory[[#This Row],[Current_Inventory]])</f>
        <v>383</v>
      </c>
    </row>
    <row r="4220" spans="1:19" x14ac:dyDescent="0.25">
      <c r="A4220">
        <v>4219</v>
      </c>
      <c r="B4220" t="s">
        <v>4241</v>
      </c>
      <c r="C4220" s="4" t="s">
        <v>41</v>
      </c>
      <c r="D4220" t="s">
        <v>22</v>
      </c>
      <c r="E4220" s="4">
        <v>170</v>
      </c>
      <c r="F4220" s="4">
        <v>10</v>
      </c>
      <c r="G4220" s="4">
        <v>126</v>
      </c>
      <c r="H4220" s="4">
        <v>220</v>
      </c>
      <c r="I4220" s="4">
        <v>110</v>
      </c>
      <c r="J4220" s="6">
        <v>1973.02</v>
      </c>
      <c r="K4220" s="4">
        <v>9.0999999999999998E-2</v>
      </c>
      <c r="L4220" s="4" t="s">
        <v>19</v>
      </c>
      <c r="M4220" s="4">
        <f>Inventory[[#This Row],[Daily_Demand]]*Inventory[[#This Row],[Lead_Time_Days]]</f>
        <v>1700</v>
      </c>
      <c r="N4220" s="4">
        <f>MAX(0, Inventory[[#This Row],[Demand_Duration_Lead_time]]+Inventory[[#This Row],[Safety_Stock]]-Inventory[[#This Row],[Current_Inventory]])</f>
        <v>1794</v>
      </c>
      <c r="O42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20" s="8">
        <f>Inventory[[#This Row],[Current_Inventory]]*Inventory[[#This Row],[Unit_Cost]]</f>
        <v>248600.52</v>
      </c>
      <c r="Q4220" t="str">
        <f>IF(Inventory[[#This Row],[Stockout_Risk_Score]] &gt;= 0.8, "Critical",
   IF(Inventory[[#This Row],[Stockout_Risk_Score]] &gt;= 0.6, "High",
      IF(Inventory[[#This Row],[Stockout_Risk_Score]] &gt;= 0.3, "Medium", "Low")
   )
)</f>
        <v>Low</v>
      </c>
      <c r="R4220">
        <f>Inventory[[#This Row],[Lead_Time_Days]]*0.8</f>
        <v>8</v>
      </c>
      <c r="S4220">
        <f>MAX(0,Inventory[[#This Row],[Daily_Demand]]*Inventory[[#This Row],[Adj_Lead_Time]]+Inventory[[#This Row],[Safety_Stock]]-Inventory[[#This Row],[Current_Inventory]])</f>
        <v>1454</v>
      </c>
    </row>
    <row r="4221" spans="1:19" x14ac:dyDescent="0.25">
      <c r="A4221">
        <v>4220</v>
      </c>
      <c r="B4221" t="s">
        <v>4242</v>
      </c>
      <c r="C4221" s="4" t="s">
        <v>26</v>
      </c>
      <c r="D4221" t="s">
        <v>14</v>
      </c>
      <c r="E4221" s="4">
        <v>161</v>
      </c>
      <c r="F4221" s="4">
        <v>10</v>
      </c>
      <c r="G4221" s="4">
        <v>190</v>
      </c>
      <c r="H4221" s="4">
        <v>271</v>
      </c>
      <c r="I4221" s="4">
        <v>257</v>
      </c>
      <c r="J4221" s="6">
        <v>1286.05</v>
      </c>
      <c r="K4221" s="4">
        <v>0.68100000000000005</v>
      </c>
      <c r="L4221" s="4" t="s">
        <v>19</v>
      </c>
      <c r="M4221" s="4">
        <f>Inventory[[#This Row],[Daily_Demand]]*Inventory[[#This Row],[Lead_Time_Days]]</f>
        <v>1610</v>
      </c>
      <c r="N4221" s="4">
        <f>MAX(0, Inventory[[#This Row],[Demand_Duration_Lead_time]]+Inventory[[#This Row],[Safety_Stock]]-Inventory[[#This Row],[Current_Inventory]])</f>
        <v>1691</v>
      </c>
      <c r="O42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21" s="8">
        <f>Inventory[[#This Row],[Current_Inventory]]*Inventory[[#This Row],[Unit_Cost]]</f>
        <v>244349.5</v>
      </c>
      <c r="Q4221" t="str">
        <f>IF(Inventory[[#This Row],[Stockout_Risk_Score]] &gt;= 0.8, "Critical",
   IF(Inventory[[#This Row],[Stockout_Risk_Score]] &gt;= 0.6, "High",
      IF(Inventory[[#This Row],[Stockout_Risk_Score]] &gt;= 0.3, "Medium", "Low")
   )
)</f>
        <v>High</v>
      </c>
      <c r="R4221">
        <f>Inventory[[#This Row],[Lead_Time_Days]]*0.8</f>
        <v>8</v>
      </c>
      <c r="S4221">
        <f>MAX(0,Inventory[[#This Row],[Daily_Demand]]*Inventory[[#This Row],[Adj_Lead_Time]]+Inventory[[#This Row],[Safety_Stock]]-Inventory[[#This Row],[Current_Inventory]])</f>
        <v>1369</v>
      </c>
    </row>
    <row r="4222" spans="1:19" x14ac:dyDescent="0.25">
      <c r="A4222">
        <v>4221</v>
      </c>
      <c r="B4222" t="s">
        <v>4243</v>
      </c>
      <c r="C4222" s="4" t="s">
        <v>26</v>
      </c>
      <c r="D4222" t="s">
        <v>14</v>
      </c>
      <c r="E4222" s="4">
        <v>114</v>
      </c>
      <c r="F4222" s="4">
        <v>2</v>
      </c>
      <c r="G4222" s="4">
        <v>77</v>
      </c>
      <c r="H4222" s="4">
        <v>67</v>
      </c>
      <c r="I4222" s="4">
        <v>207</v>
      </c>
      <c r="J4222" s="6">
        <v>740.36</v>
      </c>
      <c r="K4222" s="4">
        <v>0.67800000000000005</v>
      </c>
      <c r="L4222" s="4" t="s">
        <v>27</v>
      </c>
      <c r="M4222" s="4">
        <f>Inventory[[#This Row],[Daily_Demand]]*Inventory[[#This Row],[Lead_Time_Days]]</f>
        <v>228</v>
      </c>
      <c r="N4222" s="4">
        <f>MAX(0, Inventory[[#This Row],[Demand_Duration_Lead_time]]+Inventory[[#This Row],[Safety_Stock]]-Inventory[[#This Row],[Current_Inventory]])</f>
        <v>218</v>
      </c>
      <c r="O42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22" s="8">
        <f>Inventory[[#This Row],[Current_Inventory]]*Inventory[[#This Row],[Unit_Cost]]</f>
        <v>57007.72</v>
      </c>
      <c r="Q4222" t="str">
        <f>IF(Inventory[[#This Row],[Stockout_Risk_Score]] &gt;= 0.8, "Critical",
   IF(Inventory[[#This Row],[Stockout_Risk_Score]] &gt;= 0.6, "High",
      IF(Inventory[[#This Row],[Stockout_Risk_Score]] &gt;= 0.3, "Medium", "Low")
   )
)</f>
        <v>High</v>
      </c>
      <c r="R4222">
        <f>Inventory[[#This Row],[Lead_Time_Days]]*0.8</f>
        <v>1.6</v>
      </c>
      <c r="S4222">
        <f>MAX(0,Inventory[[#This Row],[Daily_Demand]]*Inventory[[#This Row],[Adj_Lead_Time]]+Inventory[[#This Row],[Safety_Stock]]-Inventory[[#This Row],[Current_Inventory]])</f>
        <v>172.4</v>
      </c>
    </row>
    <row r="4223" spans="1:19" x14ac:dyDescent="0.25">
      <c r="A4223">
        <v>4222</v>
      </c>
      <c r="B4223" t="s">
        <v>4244</v>
      </c>
      <c r="C4223" s="4" t="s">
        <v>17</v>
      </c>
      <c r="D4223" t="s">
        <v>18</v>
      </c>
      <c r="E4223" s="4">
        <v>128</v>
      </c>
      <c r="F4223" s="4">
        <v>6</v>
      </c>
      <c r="G4223" s="4">
        <v>356</v>
      </c>
      <c r="H4223" s="4">
        <v>52</v>
      </c>
      <c r="I4223" s="4">
        <v>118</v>
      </c>
      <c r="J4223" s="6">
        <v>82.89</v>
      </c>
      <c r="K4223" s="4">
        <v>0.61399999999999999</v>
      </c>
      <c r="L4223" s="4" t="s">
        <v>19</v>
      </c>
      <c r="M4223" s="4">
        <f>Inventory[[#This Row],[Daily_Demand]]*Inventory[[#This Row],[Lead_Time_Days]]</f>
        <v>768</v>
      </c>
      <c r="N4223" s="4">
        <f>MAX(0, Inventory[[#This Row],[Demand_Duration_Lead_time]]+Inventory[[#This Row],[Safety_Stock]]-Inventory[[#This Row],[Current_Inventory]])</f>
        <v>464</v>
      </c>
      <c r="O42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23" s="8">
        <f>Inventory[[#This Row],[Current_Inventory]]*Inventory[[#This Row],[Unit_Cost]]</f>
        <v>29508.84</v>
      </c>
      <c r="Q4223" t="str">
        <f>IF(Inventory[[#This Row],[Stockout_Risk_Score]] &gt;= 0.8, "Critical",
   IF(Inventory[[#This Row],[Stockout_Risk_Score]] &gt;= 0.6, "High",
      IF(Inventory[[#This Row],[Stockout_Risk_Score]] &gt;= 0.3, "Medium", "Low")
   )
)</f>
        <v>High</v>
      </c>
      <c r="R4223">
        <f>Inventory[[#This Row],[Lead_Time_Days]]*0.8</f>
        <v>4.8000000000000007</v>
      </c>
      <c r="S4223">
        <f>MAX(0,Inventory[[#This Row],[Daily_Demand]]*Inventory[[#This Row],[Adj_Lead_Time]]+Inventory[[#This Row],[Safety_Stock]]-Inventory[[#This Row],[Current_Inventory]])</f>
        <v>310.40000000000009</v>
      </c>
    </row>
    <row r="4224" spans="1:19" x14ac:dyDescent="0.25">
      <c r="A4224">
        <v>4223</v>
      </c>
      <c r="B4224" t="s">
        <v>4245</v>
      </c>
      <c r="C4224" s="4" t="s">
        <v>17</v>
      </c>
      <c r="D4224" t="s">
        <v>14</v>
      </c>
      <c r="E4224" s="4">
        <v>71</v>
      </c>
      <c r="F4224" s="4">
        <v>10</v>
      </c>
      <c r="G4224" s="4">
        <v>361</v>
      </c>
      <c r="H4224" s="4">
        <v>206</v>
      </c>
      <c r="I4224" s="4">
        <v>311</v>
      </c>
      <c r="J4224" s="6">
        <v>995.65</v>
      </c>
      <c r="K4224" s="4">
        <v>0.877</v>
      </c>
      <c r="L4224" s="4" t="s">
        <v>19</v>
      </c>
      <c r="M4224" s="4">
        <f>Inventory[[#This Row],[Daily_Demand]]*Inventory[[#This Row],[Lead_Time_Days]]</f>
        <v>710</v>
      </c>
      <c r="N4224" s="4">
        <f>MAX(0, Inventory[[#This Row],[Demand_Duration_Lead_time]]+Inventory[[#This Row],[Safety_Stock]]-Inventory[[#This Row],[Current_Inventory]])</f>
        <v>555</v>
      </c>
      <c r="O42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24" s="8">
        <f>Inventory[[#This Row],[Current_Inventory]]*Inventory[[#This Row],[Unit_Cost]]</f>
        <v>359429.64999999997</v>
      </c>
      <c r="Q4224" t="str">
        <f>IF(Inventory[[#This Row],[Stockout_Risk_Score]] &gt;= 0.8, "Critical",
   IF(Inventory[[#This Row],[Stockout_Risk_Score]] &gt;= 0.6, "High",
      IF(Inventory[[#This Row],[Stockout_Risk_Score]] &gt;= 0.3, "Medium", "Low")
   )
)</f>
        <v>Critical</v>
      </c>
      <c r="R4224">
        <f>Inventory[[#This Row],[Lead_Time_Days]]*0.8</f>
        <v>8</v>
      </c>
      <c r="S4224">
        <f>MAX(0,Inventory[[#This Row],[Daily_Demand]]*Inventory[[#This Row],[Adj_Lead_Time]]+Inventory[[#This Row],[Safety_Stock]]-Inventory[[#This Row],[Current_Inventory]])</f>
        <v>413</v>
      </c>
    </row>
    <row r="4225" spans="1:19" x14ac:dyDescent="0.25">
      <c r="A4225">
        <v>4224</v>
      </c>
      <c r="B4225" t="s">
        <v>4246</v>
      </c>
      <c r="C4225" s="4" t="s">
        <v>26</v>
      </c>
      <c r="D4225" t="s">
        <v>22</v>
      </c>
      <c r="E4225" s="4">
        <v>75</v>
      </c>
      <c r="F4225" s="4">
        <v>5</v>
      </c>
      <c r="G4225" s="4">
        <v>309</v>
      </c>
      <c r="H4225" s="4">
        <v>81</v>
      </c>
      <c r="I4225" s="4">
        <v>390</v>
      </c>
      <c r="J4225" s="6">
        <v>452.61</v>
      </c>
      <c r="K4225" s="4">
        <v>0.378</v>
      </c>
      <c r="L4225" s="4" t="s">
        <v>19</v>
      </c>
      <c r="M4225" s="4">
        <f>Inventory[[#This Row],[Daily_Demand]]*Inventory[[#This Row],[Lead_Time_Days]]</f>
        <v>375</v>
      </c>
      <c r="N4225" s="4">
        <f>MAX(0, Inventory[[#This Row],[Demand_Duration_Lead_time]]+Inventory[[#This Row],[Safety_Stock]]-Inventory[[#This Row],[Current_Inventory]])</f>
        <v>147</v>
      </c>
      <c r="O42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25" s="8">
        <f>Inventory[[#This Row],[Current_Inventory]]*Inventory[[#This Row],[Unit_Cost]]</f>
        <v>139856.49</v>
      </c>
      <c r="Q4225" t="str">
        <f>IF(Inventory[[#This Row],[Stockout_Risk_Score]] &gt;= 0.8, "Critical",
   IF(Inventory[[#This Row],[Stockout_Risk_Score]] &gt;= 0.6, "High",
      IF(Inventory[[#This Row],[Stockout_Risk_Score]] &gt;= 0.3, "Medium", "Low")
   )
)</f>
        <v>Medium</v>
      </c>
      <c r="R4225">
        <f>Inventory[[#This Row],[Lead_Time_Days]]*0.8</f>
        <v>4</v>
      </c>
      <c r="S4225">
        <f>MAX(0,Inventory[[#This Row],[Daily_Demand]]*Inventory[[#This Row],[Adj_Lead_Time]]+Inventory[[#This Row],[Safety_Stock]]-Inventory[[#This Row],[Current_Inventory]])</f>
        <v>72</v>
      </c>
    </row>
    <row r="4226" spans="1:19" x14ac:dyDescent="0.25">
      <c r="A4226">
        <v>4225</v>
      </c>
      <c r="B4226" t="s">
        <v>4247</v>
      </c>
      <c r="C4226" s="4" t="s">
        <v>13</v>
      </c>
      <c r="D4226" t="s">
        <v>14</v>
      </c>
      <c r="E4226" s="4">
        <v>168</v>
      </c>
      <c r="F4226" s="4">
        <v>6</v>
      </c>
      <c r="G4226" s="4">
        <v>103</v>
      </c>
      <c r="H4226" s="4">
        <v>100</v>
      </c>
      <c r="I4226" s="4">
        <v>283</v>
      </c>
      <c r="J4226" s="6">
        <v>1313.12</v>
      </c>
      <c r="K4226" s="4">
        <v>0.90200000000000002</v>
      </c>
      <c r="L4226" s="4" t="s">
        <v>15</v>
      </c>
      <c r="M4226" s="4">
        <f>Inventory[[#This Row],[Daily_Demand]]*Inventory[[#This Row],[Lead_Time_Days]]</f>
        <v>1008</v>
      </c>
      <c r="N4226" s="4">
        <f>MAX(0, Inventory[[#This Row],[Demand_Duration_Lead_time]]+Inventory[[#This Row],[Safety_Stock]]-Inventory[[#This Row],[Current_Inventory]])</f>
        <v>1005</v>
      </c>
      <c r="O42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26" s="8">
        <f>Inventory[[#This Row],[Current_Inventory]]*Inventory[[#This Row],[Unit_Cost]]</f>
        <v>135251.35999999999</v>
      </c>
      <c r="Q4226" t="str">
        <f>IF(Inventory[[#This Row],[Stockout_Risk_Score]] &gt;= 0.8, "Critical",
   IF(Inventory[[#This Row],[Stockout_Risk_Score]] &gt;= 0.6, "High",
      IF(Inventory[[#This Row],[Stockout_Risk_Score]] &gt;= 0.3, "Medium", "Low")
   )
)</f>
        <v>Critical</v>
      </c>
      <c r="R4226">
        <f>Inventory[[#This Row],[Lead_Time_Days]]*0.8</f>
        <v>4.8000000000000007</v>
      </c>
      <c r="S4226">
        <f>MAX(0,Inventory[[#This Row],[Daily_Demand]]*Inventory[[#This Row],[Adj_Lead_Time]]+Inventory[[#This Row],[Safety_Stock]]-Inventory[[#This Row],[Current_Inventory]])</f>
        <v>803.40000000000009</v>
      </c>
    </row>
    <row r="4227" spans="1:19" x14ac:dyDescent="0.25">
      <c r="A4227">
        <v>4226</v>
      </c>
      <c r="B4227" t="s">
        <v>4248</v>
      </c>
      <c r="C4227" s="4" t="s">
        <v>41</v>
      </c>
      <c r="D4227" t="s">
        <v>22</v>
      </c>
      <c r="E4227" s="4">
        <v>33</v>
      </c>
      <c r="F4227" s="4">
        <v>5</v>
      </c>
      <c r="G4227" s="4">
        <v>136</v>
      </c>
      <c r="H4227" s="4">
        <v>46</v>
      </c>
      <c r="I4227" s="4">
        <v>188</v>
      </c>
      <c r="J4227" s="6">
        <v>1186.8699999999999</v>
      </c>
      <c r="K4227" s="4">
        <v>3.6999999999999998E-2</v>
      </c>
      <c r="L4227" s="4" t="s">
        <v>27</v>
      </c>
      <c r="M4227" s="4">
        <f>Inventory[[#This Row],[Daily_Demand]]*Inventory[[#This Row],[Lead_Time_Days]]</f>
        <v>165</v>
      </c>
      <c r="N4227" s="4">
        <f>MAX(0, Inventory[[#This Row],[Demand_Duration_Lead_time]]+Inventory[[#This Row],[Safety_Stock]]-Inventory[[#This Row],[Current_Inventory]])</f>
        <v>75</v>
      </c>
      <c r="O42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27" s="8">
        <f>Inventory[[#This Row],[Current_Inventory]]*Inventory[[#This Row],[Unit_Cost]]</f>
        <v>161414.31999999998</v>
      </c>
      <c r="Q4227" t="str">
        <f>IF(Inventory[[#This Row],[Stockout_Risk_Score]] &gt;= 0.8, "Critical",
   IF(Inventory[[#This Row],[Stockout_Risk_Score]] &gt;= 0.6, "High",
      IF(Inventory[[#This Row],[Stockout_Risk_Score]] &gt;= 0.3, "Medium", "Low")
   )
)</f>
        <v>Low</v>
      </c>
      <c r="R4227">
        <f>Inventory[[#This Row],[Lead_Time_Days]]*0.8</f>
        <v>4</v>
      </c>
      <c r="S4227">
        <f>MAX(0,Inventory[[#This Row],[Daily_Demand]]*Inventory[[#This Row],[Adj_Lead_Time]]+Inventory[[#This Row],[Safety_Stock]]-Inventory[[#This Row],[Current_Inventory]])</f>
        <v>42</v>
      </c>
    </row>
    <row r="4228" spans="1:19" x14ac:dyDescent="0.25">
      <c r="A4228">
        <v>4227</v>
      </c>
      <c r="B4228" t="s">
        <v>4249</v>
      </c>
      <c r="C4228" s="4" t="s">
        <v>21</v>
      </c>
      <c r="D4228" t="s">
        <v>18</v>
      </c>
      <c r="E4228" s="4">
        <v>123</v>
      </c>
      <c r="F4228" s="4">
        <v>14</v>
      </c>
      <c r="G4228" s="4">
        <v>731</v>
      </c>
      <c r="H4228" s="4">
        <v>246</v>
      </c>
      <c r="I4228" s="4">
        <v>329</v>
      </c>
      <c r="J4228" s="6">
        <v>567.16999999999996</v>
      </c>
      <c r="K4228" s="4">
        <v>0.113</v>
      </c>
      <c r="L4228" s="4" t="s">
        <v>15</v>
      </c>
      <c r="M4228" s="4">
        <f>Inventory[[#This Row],[Daily_Demand]]*Inventory[[#This Row],[Lead_Time_Days]]</f>
        <v>1722</v>
      </c>
      <c r="N4228" s="4">
        <f>MAX(0, Inventory[[#This Row],[Demand_Duration_Lead_time]]+Inventory[[#This Row],[Safety_Stock]]-Inventory[[#This Row],[Current_Inventory]])</f>
        <v>1237</v>
      </c>
      <c r="O42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28" s="8">
        <f>Inventory[[#This Row],[Current_Inventory]]*Inventory[[#This Row],[Unit_Cost]]</f>
        <v>414601.26999999996</v>
      </c>
      <c r="Q4228" t="str">
        <f>IF(Inventory[[#This Row],[Stockout_Risk_Score]] &gt;= 0.8, "Critical",
   IF(Inventory[[#This Row],[Stockout_Risk_Score]] &gt;= 0.6, "High",
      IF(Inventory[[#This Row],[Stockout_Risk_Score]] &gt;= 0.3, "Medium", "Low")
   )
)</f>
        <v>Low</v>
      </c>
      <c r="R4228">
        <f>Inventory[[#This Row],[Lead_Time_Days]]*0.8</f>
        <v>11.200000000000001</v>
      </c>
      <c r="S4228">
        <f>MAX(0,Inventory[[#This Row],[Daily_Demand]]*Inventory[[#This Row],[Adj_Lead_Time]]+Inventory[[#This Row],[Safety_Stock]]-Inventory[[#This Row],[Current_Inventory]])</f>
        <v>892.60000000000014</v>
      </c>
    </row>
    <row r="4229" spans="1:19" x14ac:dyDescent="0.25">
      <c r="A4229">
        <v>4228</v>
      </c>
      <c r="B4229" t="s">
        <v>4250</v>
      </c>
      <c r="C4229" s="4" t="s">
        <v>17</v>
      </c>
      <c r="D4229" t="s">
        <v>14</v>
      </c>
      <c r="E4229" s="4">
        <v>169</v>
      </c>
      <c r="F4229" s="4">
        <v>3</v>
      </c>
      <c r="G4229" s="4">
        <v>553</v>
      </c>
      <c r="H4229" s="4">
        <v>163</v>
      </c>
      <c r="I4229" s="4">
        <v>384</v>
      </c>
      <c r="J4229" s="6">
        <v>184.32</v>
      </c>
      <c r="K4229" s="4">
        <v>0.41199999999999998</v>
      </c>
      <c r="L4229" s="4" t="s">
        <v>27</v>
      </c>
      <c r="M4229" s="4">
        <f>Inventory[[#This Row],[Daily_Demand]]*Inventory[[#This Row],[Lead_Time_Days]]</f>
        <v>507</v>
      </c>
      <c r="N4229" s="4">
        <f>MAX(0, Inventory[[#This Row],[Demand_Duration_Lead_time]]+Inventory[[#This Row],[Safety_Stock]]-Inventory[[#This Row],[Current_Inventory]])</f>
        <v>117</v>
      </c>
      <c r="O42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29" s="8">
        <f>Inventory[[#This Row],[Current_Inventory]]*Inventory[[#This Row],[Unit_Cost]]</f>
        <v>101928.95999999999</v>
      </c>
      <c r="Q4229" t="str">
        <f>IF(Inventory[[#This Row],[Stockout_Risk_Score]] &gt;= 0.8, "Critical",
   IF(Inventory[[#This Row],[Stockout_Risk_Score]] &gt;= 0.6, "High",
      IF(Inventory[[#This Row],[Stockout_Risk_Score]] &gt;= 0.3, "Medium", "Low")
   )
)</f>
        <v>Medium</v>
      </c>
      <c r="R4229">
        <f>Inventory[[#This Row],[Lead_Time_Days]]*0.8</f>
        <v>2.4000000000000004</v>
      </c>
      <c r="S4229">
        <f>MAX(0,Inventory[[#This Row],[Daily_Demand]]*Inventory[[#This Row],[Adj_Lead_Time]]+Inventory[[#This Row],[Safety_Stock]]-Inventory[[#This Row],[Current_Inventory]])</f>
        <v>15.600000000000136</v>
      </c>
    </row>
    <row r="4230" spans="1:19" x14ac:dyDescent="0.25">
      <c r="A4230">
        <v>4229</v>
      </c>
      <c r="B4230" t="s">
        <v>4251</v>
      </c>
      <c r="C4230" s="4" t="s">
        <v>21</v>
      </c>
      <c r="D4230" t="s">
        <v>18</v>
      </c>
      <c r="E4230" s="4">
        <v>117</v>
      </c>
      <c r="F4230" s="4">
        <v>11</v>
      </c>
      <c r="G4230" s="4">
        <v>238</v>
      </c>
      <c r="H4230" s="4">
        <v>179</v>
      </c>
      <c r="I4230" s="4">
        <v>280</v>
      </c>
      <c r="J4230" s="6">
        <v>1522.29</v>
      </c>
      <c r="K4230" s="4">
        <v>0.59399999999999997</v>
      </c>
      <c r="L4230" s="4" t="s">
        <v>15</v>
      </c>
      <c r="M4230" s="4">
        <f>Inventory[[#This Row],[Daily_Demand]]*Inventory[[#This Row],[Lead_Time_Days]]</f>
        <v>1287</v>
      </c>
      <c r="N4230" s="4">
        <f>MAX(0, Inventory[[#This Row],[Demand_Duration_Lead_time]]+Inventory[[#This Row],[Safety_Stock]]-Inventory[[#This Row],[Current_Inventory]])</f>
        <v>1228</v>
      </c>
      <c r="O42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30" s="8">
        <f>Inventory[[#This Row],[Current_Inventory]]*Inventory[[#This Row],[Unit_Cost]]</f>
        <v>362305.02</v>
      </c>
      <c r="Q4230" t="str">
        <f>IF(Inventory[[#This Row],[Stockout_Risk_Score]] &gt;= 0.8, "Critical",
   IF(Inventory[[#This Row],[Stockout_Risk_Score]] &gt;= 0.6, "High",
      IF(Inventory[[#This Row],[Stockout_Risk_Score]] &gt;= 0.3, "Medium", "Low")
   )
)</f>
        <v>Medium</v>
      </c>
      <c r="R4230">
        <f>Inventory[[#This Row],[Lead_Time_Days]]*0.8</f>
        <v>8.8000000000000007</v>
      </c>
      <c r="S4230">
        <f>MAX(0,Inventory[[#This Row],[Daily_Demand]]*Inventory[[#This Row],[Adj_Lead_Time]]+Inventory[[#This Row],[Safety_Stock]]-Inventory[[#This Row],[Current_Inventory]])</f>
        <v>970.60000000000014</v>
      </c>
    </row>
    <row r="4231" spans="1:19" x14ac:dyDescent="0.25">
      <c r="A4231">
        <v>4230</v>
      </c>
      <c r="B4231" t="s">
        <v>4252</v>
      </c>
      <c r="C4231" s="4" t="s">
        <v>13</v>
      </c>
      <c r="D4231" t="s">
        <v>14</v>
      </c>
      <c r="E4231" s="4">
        <v>49</v>
      </c>
      <c r="F4231" s="4">
        <v>3</v>
      </c>
      <c r="G4231" s="4">
        <v>757</v>
      </c>
      <c r="H4231" s="4">
        <v>281</v>
      </c>
      <c r="I4231" s="4">
        <v>100</v>
      </c>
      <c r="J4231" s="6">
        <v>1191.6500000000001</v>
      </c>
      <c r="K4231" s="4">
        <v>3.2000000000000001E-2</v>
      </c>
      <c r="L4231" s="4" t="s">
        <v>15</v>
      </c>
      <c r="M4231" s="4">
        <f>Inventory[[#This Row],[Daily_Demand]]*Inventory[[#This Row],[Lead_Time_Days]]</f>
        <v>147</v>
      </c>
      <c r="N4231" s="4">
        <f>MAX(0, Inventory[[#This Row],[Demand_Duration_Lead_time]]+Inventory[[#This Row],[Safety_Stock]]-Inventory[[#This Row],[Current_Inventory]])</f>
        <v>0</v>
      </c>
      <c r="O42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31" s="8">
        <f>Inventory[[#This Row],[Current_Inventory]]*Inventory[[#This Row],[Unit_Cost]]</f>
        <v>902079.05</v>
      </c>
      <c r="Q4231" t="str">
        <f>IF(Inventory[[#This Row],[Stockout_Risk_Score]] &gt;= 0.8, "Critical",
   IF(Inventory[[#This Row],[Stockout_Risk_Score]] &gt;= 0.6, "High",
      IF(Inventory[[#This Row],[Stockout_Risk_Score]] &gt;= 0.3, "Medium", "Low")
   )
)</f>
        <v>Low</v>
      </c>
      <c r="R4231">
        <f>Inventory[[#This Row],[Lead_Time_Days]]*0.8</f>
        <v>2.4000000000000004</v>
      </c>
      <c r="S4231">
        <f>MAX(0,Inventory[[#This Row],[Daily_Demand]]*Inventory[[#This Row],[Adj_Lead_Time]]+Inventory[[#This Row],[Safety_Stock]]-Inventory[[#This Row],[Current_Inventory]])</f>
        <v>0</v>
      </c>
    </row>
    <row r="4232" spans="1:19" x14ac:dyDescent="0.25">
      <c r="A4232">
        <v>4231</v>
      </c>
      <c r="B4232" t="s">
        <v>4253</v>
      </c>
      <c r="C4232" s="4" t="s">
        <v>17</v>
      </c>
      <c r="D4232" t="s">
        <v>22</v>
      </c>
      <c r="E4232" s="4">
        <v>20</v>
      </c>
      <c r="F4232" s="4">
        <v>3</v>
      </c>
      <c r="G4232" s="4">
        <v>121</v>
      </c>
      <c r="H4232" s="4">
        <v>119</v>
      </c>
      <c r="I4232" s="4">
        <v>288</v>
      </c>
      <c r="J4232" s="6">
        <v>1692.15</v>
      </c>
      <c r="K4232" s="4">
        <v>0.56699999999999995</v>
      </c>
      <c r="L4232" s="4" t="s">
        <v>15</v>
      </c>
      <c r="M4232" s="4">
        <f>Inventory[[#This Row],[Daily_Demand]]*Inventory[[#This Row],[Lead_Time_Days]]</f>
        <v>60</v>
      </c>
      <c r="N4232" s="4">
        <f>MAX(0, Inventory[[#This Row],[Demand_Duration_Lead_time]]+Inventory[[#This Row],[Safety_Stock]]-Inventory[[#This Row],[Current_Inventory]])</f>
        <v>58</v>
      </c>
      <c r="O42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32" s="8">
        <f>Inventory[[#This Row],[Current_Inventory]]*Inventory[[#This Row],[Unit_Cost]]</f>
        <v>204750.15000000002</v>
      </c>
      <c r="Q4232" t="str">
        <f>IF(Inventory[[#This Row],[Stockout_Risk_Score]] &gt;= 0.8, "Critical",
   IF(Inventory[[#This Row],[Stockout_Risk_Score]] &gt;= 0.6, "High",
      IF(Inventory[[#This Row],[Stockout_Risk_Score]] &gt;= 0.3, "Medium", "Low")
   )
)</f>
        <v>Medium</v>
      </c>
      <c r="R4232">
        <f>Inventory[[#This Row],[Lead_Time_Days]]*0.8</f>
        <v>2.4000000000000004</v>
      </c>
      <c r="S4232">
        <f>MAX(0,Inventory[[#This Row],[Daily_Demand]]*Inventory[[#This Row],[Adj_Lead_Time]]+Inventory[[#This Row],[Safety_Stock]]-Inventory[[#This Row],[Current_Inventory]])</f>
        <v>46</v>
      </c>
    </row>
    <row r="4233" spans="1:19" x14ac:dyDescent="0.25">
      <c r="A4233">
        <v>4232</v>
      </c>
      <c r="B4233" t="s">
        <v>4254</v>
      </c>
      <c r="C4233" s="4" t="s">
        <v>21</v>
      </c>
      <c r="D4233" t="s">
        <v>18</v>
      </c>
      <c r="E4233" s="4">
        <v>35</v>
      </c>
      <c r="F4233" s="4">
        <v>14</v>
      </c>
      <c r="G4233" s="4">
        <v>676</v>
      </c>
      <c r="H4233" s="4">
        <v>160</v>
      </c>
      <c r="I4233" s="4">
        <v>68</v>
      </c>
      <c r="J4233" s="6">
        <v>556.61</v>
      </c>
      <c r="K4233" s="4">
        <v>0.307</v>
      </c>
      <c r="L4233" s="4" t="s">
        <v>15</v>
      </c>
      <c r="M4233" s="4">
        <f>Inventory[[#This Row],[Daily_Demand]]*Inventory[[#This Row],[Lead_Time_Days]]</f>
        <v>490</v>
      </c>
      <c r="N4233" s="4">
        <f>MAX(0, Inventory[[#This Row],[Demand_Duration_Lead_time]]+Inventory[[#This Row],[Safety_Stock]]-Inventory[[#This Row],[Current_Inventory]])</f>
        <v>0</v>
      </c>
      <c r="O42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33" s="8">
        <f>Inventory[[#This Row],[Current_Inventory]]*Inventory[[#This Row],[Unit_Cost]]</f>
        <v>376268.36</v>
      </c>
      <c r="Q4233" t="str">
        <f>IF(Inventory[[#This Row],[Stockout_Risk_Score]] &gt;= 0.8, "Critical",
   IF(Inventory[[#This Row],[Stockout_Risk_Score]] &gt;= 0.6, "High",
      IF(Inventory[[#This Row],[Stockout_Risk_Score]] &gt;= 0.3, "Medium", "Low")
   )
)</f>
        <v>Medium</v>
      </c>
      <c r="R4233">
        <f>Inventory[[#This Row],[Lead_Time_Days]]*0.8</f>
        <v>11.200000000000001</v>
      </c>
      <c r="S4233">
        <f>MAX(0,Inventory[[#This Row],[Daily_Demand]]*Inventory[[#This Row],[Adj_Lead_Time]]+Inventory[[#This Row],[Safety_Stock]]-Inventory[[#This Row],[Current_Inventory]])</f>
        <v>0</v>
      </c>
    </row>
    <row r="4234" spans="1:19" x14ac:dyDescent="0.25">
      <c r="A4234">
        <v>4233</v>
      </c>
      <c r="B4234" t="s">
        <v>4255</v>
      </c>
      <c r="C4234" s="4" t="s">
        <v>13</v>
      </c>
      <c r="D4234" t="s">
        <v>14</v>
      </c>
      <c r="E4234" s="4">
        <v>166</v>
      </c>
      <c r="F4234" s="4">
        <v>2</v>
      </c>
      <c r="G4234" s="4">
        <v>475</v>
      </c>
      <c r="H4234" s="4">
        <v>140</v>
      </c>
      <c r="I4234" s="4">
        <v>227</v>
      </c>
      <c r="J4234" s="6">
        <v>1323.08</v>
      </c>
      <c r="K4234" s="4">
        <v>0.88700000000000001</v>
      </c>
      <c r="L4234" s="4" t="s">
        <v>27</v>
      </c>
      <c r="M4234" s="4">
        <f>Inventory[[#This Row],[Daily_Demand]]*Inventory[[#This Row],[Lead_Time_Days]]</f>
        <v>332</v>
      </c>
      <c r="N4234" s="4">
        <f>MAX(0, Inventory[[#This Row],[Demand_Duration_Lead_time]]+Inventory[[#This Row],[Safety_Stock]]-Inventory[[#This Row],[Current_Inventory]])</f>
        <v>0</v>
      </c>
      <c r="O42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34" s="8">
        <f>Inventory[[#This Row],[Current_Inventory]]*Inventory[[#This Row],[Unit_Cost]]</f>
        <v>628463</v>
      </c>
      <c r="Q4234" t="str">
        <f>IF(Inventory[[#This Row],[Stockout_Risk_Score]] &gt;= 0.8, "Critical",
   IF(Inventory[[#This Row],[Stockout_Risk_Score]] &gt;= 0.6, "High",
      IF(Inventory[[#This Row],[Stockout_Risk_Score]] &gt;= 0.3, "Medium", "Low")
   )
)</f>
        <v>Critical</v>
      </c>
      <c r="R4234">
        <f>Inventory[[#This Row],[Lead_Time_Days]]*0.8</f>
        <v>1.6</v>
      </c>
      <c r="S4234">
        <f>MAX(0,Inventory[[#This Row],[Daily_Demand]]*Inventory[[#This Row],[Adj_Lead_Time]]+Inventory[[#This Row],[Safety_Stock]]-Inventory[[#This Row],[Current_Inventory]])</f>
        <v>0</v>
      </c>
    </row>
    <row r="4235" spans="1:19" x14ac:dyDescent="0.25">
      <c r="A4235">
        <v>4234</v>
      </c>
      <c r="B4235" t="s">
        <v>4256</v>
      </c>
      <c r="C4235" s="4" t="s">
        <v>41</v>
      </c>
      <c r="D4235" t="s">
        <v>22</v>
      </c>
      <c r="E4235" s="4">
        <v>54</v>
      </c>
      <c r="F4235" s="4">
        <v>4</v>
      </c>
      <c r="G4235" s="4">
        <v>678</v>
      </c>
      <c r="H4235" s="4">
        <v>277</v>
      </c>
      <c r="I4235" s="4">
        <v>258</v>
      </c>
      <c r="J4235" s="6">
        <v>281.43</v>
      </c>
      <c r="K4235" s="4">
        <v>0.53300000000000003</v>
      </c>
      <c r="L4235" s="4" t="s">
        <v>19</v>
      </c>
      <c r="M4235" s="4">
        <f>Inventory[[#This Row],[Daily_Demand]]*Inventory[[#This Row],[Lead_Time_Days]]</f>
        <v>216</v>
      </c>
      <c r="N4235" s="4">
        <f>MAX(0, Inventory[[#This Row],[Demand_Duration_Lead_time]]+Inventory[[#This Row],[Safety_Stock]]-Inventory[[#This Row],[Current_Inventory]])</f>
        <v>0</v>
      </c>
      <c r="O42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35" s="8">
        <f>Inventory[[#This Row],[Current_Inventory]]*Inventory[[#This Row],[Unit_Cost]]</f>
        <v>190809.54</v>
      </c>
      <c r="Q4235" t="str">
        <f>IF(Inventory[[#This Row],[Stockout_Risk_Score]] &gt;= 0.8, "Critical",
   IF(Inventory[[#This Row],[Stockout_Risk_Score]] &gt;= 0.6, "High",
      IF(Inventory[[#This Row],[Stockout_Risk_Score]] &gt;= 0.3, "Medium", "Low")
   )
)</f>
        <v>Medium</v>
      </c>
      <c r="R4235">
        <f>Inventory[[#This Row],[Lead_Time_Days]]*0.8</f>
        <v>3.2</v>
      </c>
      <c r="S4235">
        <f>MAX(0,Inventory[[#This Row],[Daily_Demand]]*Inventory[[#This Row],[Adj_Lead_Time]]+Inventory[[#This Row],[Safety_Stock]]-Inventory[[#This Row],[Current_Inventory]])</f>
        <v>0</v>
      </c>
    </row>
    <row r="4236" spans="1:19" x14ac:dyDescent="0.25">
      <c r="A4236">
        <v>4235</v>
      </c>
      <c r="B4236" t="s">
        <v>4257</v>
      </c>
      <c r="C4236" s="4" t="s">
        <v>13</v>
      </c>
      <c r="D4236" t="s">
        <v>18</v>
      </c>
      <c r="E4236" s="4">
        <v>197</v>
      </c>
      <c r="F4236" s="4">
        <v>12</v>
      </c>
      <c r="G4236" s="4">
        <v>792</v>
      </c>
      <c r="H4236" s="4">
        <v>32</v>
      </c>
      <c r="I4236" s="4">
        <v>180</v>
      </c>
      <c r="J4236" s="6">
        <v>619.03</v>
      </c>
      <c r="K4236" s="4">
        <v>0.58799999999999997</v>
      </c>
      <c r="L4236" s="4" t="s">
        <v>27</v>
      </c>
      <c r="M4236" s="4">
        <f>Inventory[[#This Row],[Daily_Demand]]*Inventory[[#This Row],[Lead_Time_Days]]</f>
        <v>2364</v>
      </c>
      <c r="N4236" s="4">
        <f>MAX(0, Inventory[[#This Row],[Demand_Duration_Lead_time]]+Inventory[[#This Row],[Safety_Stock]]-Inventory[[#This Row],[Current_Inventory]])</f>
        <v>1604</v>
      </c>
      <c r="O42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36" s="8">
        <f>Inventory[[#This Row],[Current_Inventory]]*Inventory[[#This Row],[Unit_Cost]]</f>
        <v>490271.75999999995</v>
      </c>
      <c r="Q4236" t="str">
        <f>IF(Inventory[[#This Row],[Stockout_Risk_Score]] &gt;= 0.8, "Critical",
   IF(Inventory[[#This Row],[Stockout_Risk_Score]] &gt;= 0.6, "High",
      IF(Inventory[[#This Row],[Stockout_Risk_Score]] &gt;= 0.3, "Medium", "Low")
   )
)</f>
        <v>Medium</v>
      </c>
      <c r="R4236">
        <f>Inventory[[#This Row],[Lead_Time_Days]]*0.8</f>
        <v>9.6000000000000014</v>
      </c>
      <c r="S4236">
        <f>MAX(0,Inventory[[#This Row],[Daily_Demand]]*Inventory[[#This Row],[Adj_Lead_Time]]+Inventory[[#This Row],[Safety_Stock]]-Inventory[[#This Row],[Current_Inventory]])</f>
        <v>1131.2000000000003</v>
      </c>
    </row>
    <row r="4237" spans="1:19" x14ac:dyDescent="0.25">
      <c r="A4237">
        <v>4236</v>
      </c>
      <c r="B4237" t="s">
        <v>4258</v>
      </c>
      <c r="C4237" s="4" t="s">
        <v>17</v>
      </c>
      <c r="D4237" t="s">
        <v>14</v>
      </c>
      <c r="E4237" s="4">
        <v>126</v>
      </c>
      <c r="F4237" s="4">
        <v>11</v>
      </c>
      <c r="G4237" s="4">
        <v>545</v>
      </c>
      <c r="H4237" s="4">
        <v>148</v>
      </c>
      <c r="I4237" s="4">
        <v>280</v>
      </c>
      <c r="J4237" s="6">
        <v>1330.25</v>
      </c>
      <c r="K4237" s="4">
        <v>0.94599999999999995</v>
      </c>
      <c r="L4237" s="4" t="s">
        <v>19</v>
      </c>
      <c r="M4237" s="4">
        <f>Inventory[[#This Row],[Daily_Demand]]*Inventory[[#This Row],[Lead_Time_Days]]</f>
        <v>1386</v>
      </c>
      <c r="N4237" s="4">
        <f>MAX(0, Inventory[[#This Row],[Demand_Duration_Lead_time]]+Inventory[[#This Row],[Safety_Stock]]-Inventory[[#This Row],[Current_Inventory]])</f>
        <v>989</v>
      </c>
      <c r="O42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37" s="8">
        <f>Inventory[[#This Row],[Current_Inventory]]*Inventory[[#This Row],[Unit_Cost]]</f>
        <v>724986.25</v>
      </c>
      <c r="Q4237" t="str">
        <f>IF(Inventory[[#This Row],[Stockout_Risk_Score]] &gt;= 0.8, "Critical",
   IF(Inventory[[#This Row],[Stockout_Risk_Score]] &gt;= 0.6, "High",
      IF(Inventory[[#This Row],[Stockout_Risk_Score]] &gt;= 0.3, "Medium", "Low")
   )
)</f>
        <v>Critical</v>
      </c>
      <c r="R4237">
        <f>Inventory[[#This Row],[Lead_Time_Days]]*0.8</f>
        <v>8.8000000000000007</v>
      </c>
      <c r="S4237">
        <f>MAX(0,Inventory[[#This Row],[Daily_Demand]]*Inventory[[#This Row],[Adj_Lead_Time]]+Inventory[[#This Row],[Safety_Stock]]-Inventory[[#This Row],[Current_Inventory]])</f>
        <v>711.80000000000018</v>
      </c>
    </row>
    <row r="4238" spans="1:19" x14ac:dyDescent="0.25">
      <c r="A4238">
        <v>4237</v>
      </c>
      <c r="B4238" t="s">
        <v>4259</v>
      </c>
      <c r="C4238" s="4" t="s">
        <v>26</v>
      </c>
      <c r="D4238" t="s">
        <v>18</v>
      </c>
      <c r="E4238" s="4">
        <v>194</v>
      </c>
      <c r="F4238" s="4">
        <v>2</v>
      </c>
      <c r="G4238" s="4">
        <v>285</v>
      </c>
      <c r="H4238" s="4">
        <v>248</v>
      </c>
      <c r="I4238" s="4">
        <v>141</v>
      </c>
      <c r="J4238" s="6">
        <v>1659.88</v>
      </c>
      <c r="K4238" s="4">
        <v>0.76400000000000001</v>
      </c>
      <c r="L4238" s="4" t="s">
        <v>27</v>
      </c>
      <c r="M4238" s="4">
        <f>Inventory[[#This Row],[Daily_Demand]]*Inventory[[#This Row],[Lead_Time_Days]]</f>
        <v>388</v>
      </c>
      <c r="N4238" s="4">
        <f>MAX(0, Inventory[[#This Row],[Demand_Duration_Lead_time]]+Inventory[[#This Row],[Safety_Stock]]-Inventory[[#This Row],[Current_Inventory]])</f>
        <v>351</v>
      </c>
      <c r="O42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38" s="8">
        <f>Inventory[[#This Row],[Current_Inventory]]*Inventory[[#This Row],[Unit_Cost]]</f>
        <v>473065.80000000005</v>
      </c>
      <c r="Q4238" t="str">
        <f>IF(Inventory[[#This Row],[Stockout_Risk_Score]] &gt;= 0.8, "Critical",
   IF(Inventory[[#This Row],[Stockout_Risk_Score]] &gt;= 0.6, "High",
      IF(Inventory[[#This Row],[Stockout_Risk_Score]] &gt;= 0.3, "Medium", "Low")
   )
)</f>
        <v>High</v>
      </c>
      <c r="R4238">
        <f>Inventory[[#This Row],[Lead_Time_Days]]*0.8</f>
        <v>1.6</v>
      </c>
      <c r="S4238">
        <f>MAX(0,Inventory[[#This Row],[Daily_Demand]]*Inventory[[#This Row],[Adj_Lead_Time]]+Inventory[[#This Row],[Safety_Stock]]-Inventory[[#This Row],[Current_Inventory]])</f>
        <v>273.40000000000009</v>
      </c>
    </row>
    <row r="4239" spans="1:19" x14ac:dyDescent="0.25">
      <c r="A4239">
        <v>4238</v>
      </c>
      <c r="B4239" t="s">
        <v>4260</v>
      </c>
      <c r="C4239" s="4" t="s">
        <v>41</v>
      </c>
      <c r="D4239" t="s">
        <v>14</v>
      </c>
      <c r="E4239" s="4">
        <v>175</v>
      </c>
      <c r="F4239" s="4">
        <v>5</v>
      </c>
      <c r="G4239" s="4">
        <v>306</v>
      </c>
      <c r="H4239" s="4">
        <v>201</v>
      </c>
      <c r="I4239" s="4">
        <v>80</v>
      </c>
      <c r="J4239" s="6">
        <v>675.8</v>
      </c>
      <c r="K4239" s="4">
        <v>0.438</v>
      </c>
      <c r="L4239" s="4" t="s">
        <v>27</v>
      </c>
      <c r="M4239" s="4">
        <f>Inventory[[#This Row],[Daily_Demand]]*Inventory[[#This Row],[Lead_Time_Days]]</f>
        <v>875</v>
      </c>
      <c r="N4239" s="4">
        <f>MAX(0, Inventory[[#This Row],[Demand_Duration_Lead_time]]+Inventory[[#This Row],[Safety_Stock]]-Inventory[[#This Row],[Current_Inventory]])</f>
        <v>770</v>
      </c>
      <c r="O42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39" s="8">
        <f>Inventory[[#This Row],[Current_Inventory]]*Inventory[[#This Row],[Unit_Cost]]</f>
        <v>206794.8</v>
      </c>
      <c r="Q4239" t="str">
        <f>IF(Inventory[[#This Row],[Stockout_Risk_Score]] &gt;= 0.8, "Critical",
   IF(Inventory[[#This Row],[Stockout_Risk_Score]] &gt;= 0.6, "High",
      IF(Inventory[[#This Row],[Stockout_Risk_Score]] &gt;= 0.3, "Medium", "Low")
   )
)</f>
        <v>Medium</v>
      </c>
      <c r="R4239">
        <f>Inventory[[#This Row],[Lead_Time_Days]]*0.8</f>
        <v>4</v>
      </c>
      <c r="S4239">
        <f>MAX(0,Inventory[[#This Row],[Daily_Demand]]*Inventory[[#This Row],[Adj_Lead_Time]]+Inventory[[#This Row],[Safety_Stock]]-Inventory[[#This Row],[Current_Inventory]])</f>
        <v>595</v>
      </c>
    </row>
    <row r="4240" spans="1:19" x14ac:dyDescent="0.25">
      <c r="A4240">
        <v>4239</v>
      </c>
      <c r="B4240" t="s">
        <v>4261</v>
      </c>
      <c r="C4240" s="4" t="s">
        <v>21</v>
      </c>
      <c r="D4240" t="s">
        <v>22</v>
      </c>
      <c r="E4240" s="4">
        <v>188</v>
      </c>
      <c r="F4240" s="4">
        <v>2</v>
      </c>
      <c r="G4240" s="4">
        <v>160</v>
      </c>
      <c r="H4240" s="4">
        <v>136</v>
      </c>
      <c r="I4240" s="4">
        <v>298</v>
      </c>
      <c r="J4240" s="6">
        <v>1607.76</v>
      </c>
      <c r="K4240" s="4">
        <v>0.47699999999999998</v>
      </c>
      <c r="L4240" s="4" t="s">
        <v>27</v>
      </c>
      <c r="M4240" s="4">
        <f>Inventory[[#This Row],[Daily_Demand]]*Inventory[[#This Row],[Lead_Time_Days]]</f>
        <v>376</v>
      </c>
      <c r="N4240" s="4">
        <f>MAX(0, Inventory[[#This Row],[Demand_Duration_Lead_time]]+Inventory[[#This Row],[Safety_Stock]]-Inventory[[#This Row],[Current_Inventory]])</f>
        <v>352</v>
      </c>
      <c r="O42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40" s="8">
        <f>Inventory[[#This Row],[Current_Inventory]]*Inventory[[#This Row],[Unit_Cost]]</f>
        <v>257241.60000000001</v>
      </c>
      <c r="Q4240" t="str">
        <f>IF(Inventory[[#This Row],[Stockout_Risk_Score]] &gt;= 0.8, "Critical",
   IF(Inventory[[#This Row],[Stockout_Risk_Score]] &gt;= 0.6, "High",
      IF(Inventory[[#This Row],[Stockout_Risk_Score]] &gt;= 0.3, "Medium", "Low")
   )
)</f>
        <v>Medium</v>
      </c>
      <c r="R4240">
        <f>Inventory[[#This Row],[Lead_Time_Days]]*0.8</f>
        <v>1.6</v>
      </c>
      <c r="S4240">
        <f>MAX(0,Inventory[[#This Row],[Daily_Demand]]*Inventory[[#This Row],[Adj_Lead_Time]]+Inventory[[#This Row],[Safety_Stock]]-Inventory[[#This Row],[Current_Inventory]])</f>
        <v>276.8</v>
      </c>
    </row>
    <row r="4241" spans="1:19" x14ac:dyDescent="0.25">
      <c r="A4241">
        <v>4240</v>
      </c>
      <c r="B4241" t="s">
        <v>4262</v>
      </c>
      <c r="C4241" s="4" t="s">
        <v>17</v>
      </c>
      <c r="D4241" t="s">
        <v>22</v>
      </c>
      <c r="E4241" s="4">
        <v>19</v>
      </c>
      <c r="F4241" s="4">
        <v>5</v>
      </c>
      <c r="G4241" s="4">
        <v>425</v>
      </c>
      <c r="H4241" s="4">
        <v>38</v>
      </c>
      <c r="I4241" s="4">
        <v>173</v>
      </c>
      <c r="J4241" s="6">
        <v>1371.62</v>
      </c>
      <c r="K4241" s="4">
        <v>0.64800000000000002</v>
      </c>
      <c r="L4241" s="4" t="s">
        <v>27</v>
      </c>
      <c r="M4241" s="4">
        <f>Inventory[[#This Row],[Daily_Demand]]*Inventory[[#This Row],[Lead_Time_Days]]</f>
        <v>95</v>
      </c>
      <c r="N4241" s="4">
        <f>MAX(0, Inventory[[#This Row],[Demand_Duration_Lead_time]]+Inventory[[#This Row],[Safety_Stock]]-Inventory[[#This Row],[Current_Inventory]])</f>
        <v>0</v>
      </c>
      <c r="O42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241" s="8">
        <f>Inventory[[#This Row],[Current_Inventory]]*Inventory[[#This Row],[Unit_Cost]]</f>
        <v>582938.5</v>
      </c>
      <c r="Q4241" t="str">
        <f>IF(Inventory[[#This Row],[Stockout_Risk_Score]] &gt;= 0.8, "Critical",
   IF(Inventory[[#This Row],[Stockout_Risk_Score]] &gt;= 0.6, "High",
      IF(Inventory[[#This Row],[Stockout_Risk_Score]] &gt;= 0.3, "Medium", "Low")
   )
)</f>
        <v>High</v>
      </c>
      <c r="R4241">
        <f>Inventory[[#This Row],[Lead_Time_Days]]*0.8</f>
        <v>4</v>
      </c>
      <c r="S4241">
        <f>MAX(0,Inventory[[#This Row],[Daily_Demand]]*Inventory[[#This Row],[Adj_Lead_Time]]+Inventory[[#This Row],[Safety_Stock]]-Inventory[[#This Row],[Current_Inventory]])</f>
        <v>0</v>
      </c>
    </row>
    <row r="4242" spans="1:19" x14ac:dyDescent="0.25">
      <c r="A4242">
        <v>4241</v>
      </c>
      <c r="B4242" t="s">
        <v>4263</v>
      </c>
      <c r="C4242" s="4" t="s">
        <v>26</v>
      </c>
      <c r="D4242" t="s">
        <v>18</v>
      </c>
      <c r="E4242" s="4">
        <v>180</v>
      </c>
      <c r="F4242" s="4">
        <v>4</v>
      </c>
      <c r="G4242" s="4">
        <v>312</v>
      </c>
      <c r="H4242" s="4">
        <v>130</v>
      </c>
      <c r="I4242" s="4">
        <v>185</v>
      </c>
      <c r="J4242" s="6">
        <v>729.92</v>
      </c>
      <c r="K4242" s="4">
        <v>0.2</v>
      </c>
      <c r="L4242" s="4" t="s">
        <v>15</v>
      </c>
      <c r="M4242" s="4">
        <f>Inventory[[#This Row],[Daily_Demand]]*Inventory[[#This Row],[Lead_Time_Days]]</f>
        <v>720</v>
      </c>
      <c r="N4242" s="4">
        <f>MAX(0, Inventory[[#This Row],[Demand_Duration_Lead_time]]+Inventory[[#This Row],[Safety_Stock]]-Inventory[[#This Row],[Current_Inventory]])</f>
        <v>538</v>
      </c>
      <c r="O42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42" s="8">
        <f>Inventory[[#This Row],[Current_Inventory]]*Inventory[[#This Row],[Unit_Cost]]</f>
        <v>227735.03999999998</v>
      </c>
      <c r="Q4242" t="str">
        <f>IF(Inventory[[#This Row],[Stockout_Risk_Score]] &gt;= 0.8, "Critical",
   IF(Inventory[[#This Row],[Stockout_Risk_Score]] &gt;= 0.6, "High",
      IF(Inventory[[#This Row],[Stockout_Risk_Score]] &gt;= 0.3, "Medium", "Low")
   )
)</f>
        <v>Low</v>
      </c>
      <c r="R4242">
        <f>Inventory[[#This Row],[Lead_Time_Days]]*0.8</f>
        <v>3.2</v>
      </c>
      <c r="S4242">
        <f>MAX(0,Inventory[[#This Row],[Daily_Demand]]*Inventory[[#This Row],[Adj_Lead_Time]]+Inventory[[#This Row],[Safety_Stock]]-Inventory[[#This Row],[Current_Inventory]])</f>
        <v>394</v>
      </c>
    </row>
    <row r="4243" spans="1:19" x14ac:dyDescent="0.25">
      <c r="A4243">
        <v>4242</v>
      </c>
      <c r="B4243" t="s">
        <v>4264</v>
      </c>
      <c r="C4243" s="4" t="s">
        <v>13</v>
      </c>
      <c r="D4243" t="s">
        <v>18</v>
      </c>
      <c r="E4243" s="4">
        <v>53</v>
      </c>
      <c r="F4243" s="4">
        <v>10</v>
      </c>
      <c r="G4243" s="4">
        <v>50</v>
      </c>
      <c r="H4243" s="4">
        <v>207</v>
      </c>
      <c r="I4243" s="4">
        <v>322</v>
      </c>
      <c r="J4243" s="6">
        <v>1758.97</v>
      </c>
      <c r="K4243" s="4">
        <v>8.8999999999999996E-2</v>
      </c>
      <c r="L4243" s="4" t="s">
        <v>27</v>
      </c>
      <c r="M4243" s="4">
        <f>Inventory[[#This Row],[Daily_Demand]]*Inventory[[#This Row],[Lead_Time_Days]]</f>
        <v>530</v>
      </c>
      <c r="N4243" s="4">
        <f>MAX(0, Inventory[[#This Row],[Demand_Duration_Lead_time]]+Inventory[[#This Row],[Safety_Stock]]-Inventory[[#This Row],[Current_Inventory]])</f>
        <v>687</v>
      </c>
      <c r="O42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43" s="8">
        <f>Inventory[[#This Row],[Current_Inventory]]*Inventory[[#This Row],[Unit_Cost]]</f>
        <v>87948.5</v>
      </c>
      <c r="Q4243" t="str">
        <f>IF(Inventory[[#This Row],[Stockout_Risk_Score]] &gt;= 0.8, "Critical",
   IF(Inventory[[#This Row],[Stockout_Risk_Score]] &gt;= 0.6, "High",
      IF(Inventory[[#This Row],[Stockout_Risk_Score]] &gt;= 0.3, "Medium", "Low")
   )
)</f>
        <v>Low</v>
      </c>
      <c r="R4243">
        <f>Inventory[[#This Row],[Lead_Time_Days]]*0.8</f>
        <v>8</v>
      </c>
      <c r="S4243">
        <f>MAX(0,Inventory[[#This Row],[Daily_Demand]]*Inventory[[#This Row],[Adj_Lead_Time]]+Inventory[[#This Row],[Safety_Stock]]-Inventory[[#This Row],[Current_Inventory]])</f>
        <v>581</v>
      </c>
    </row>
    <row r="4244" spans="1:19" x14ac:dyDescent="0.25">
      <c r="A4244">
        <v>4243</v>
      </c>
      <c r="B4244" t="s">
        <v>4265</v>
      </c>
      <c r="C4244" s="4" t="s">
        <v>26</v>
      </c>
      <c r="D4244" t="s">
        <v>14</v>
      </c>
      <c r="E4244" s="4">
        <v>176</v>
      </c>
      <c r="F4244" s="4">
        <v>2</v>
      </c>
      <c r="G4244" s="4">
        <v>190</v>
      </c>
      <c r="H4244" s="4">
        <v>183</v>
      </c>
      <c r="I4244" s="4">
        <v>149</v>
      </c>
      <c r="J4244" s="6">
        <v>1043</v>
      </c>
      <c r="K4244" s="4">
        <v>0.311</v>
      </c>
      <c r="L4244" s="4" t="s">
        <v>27</v>
      </c>
      <c r="M4244" s="4">
        <f>Inventory[[#This Row],[Daily_Demand]]*Inventory[[#This Row],[Lead_Time_Days]]</f>
        <v>352</v>
      </c>
      <c r="N4244" s="4">
        <f>MAX(0, Inventory[[#This Row],[Demand_Duration_Lead_time]]+Inventory[[#This Row],[Safety_Stock]]-Inventory[[#This Row],[Current_Inventory]])</f>
        <v>345</v>
      </c>
      <c r="O42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44" s="8">
        <f>Inventory[[#This Row],[Current_Inventory]]*Inventory[[#This Row],[Unit_Cost]]</f>
        <v>198170</v>
      </c>
      <c r="Q4244" t="str">
        <f>IF(Inventory[[#This Row],[Stockout_Risk_Score]] &gt;= 0.8, "Critical",
   IF(Inventory[[#This Row],[Stockout_Risk_Score]] &gt;= 0.6, "High",
      IF(Inventory[[#This Row],[Stockout_Risk_Score]] &gt;= 0.3, "Medium", "Low")
   )
)</f>
        <v>Medium</v>
      </c>
      <c r="R4244">
        <f>Inventory[[#This Row],[Lead_Time_Days]]*0.8</f>
        <v>1.6</v>
      </c>
      <c r="S4244">
        <f>MAX(0,Inventory[[#This Row],[Daily_Demand]]*Inventory[[#This Row],[Adj_Lead_Time]]+Inventory[[#This Row],[Safety_Stock]]-Inventory[[#This Row],[Current_Inventory]])</f>
        <v>274.60000000000002</v>
      </c>
    </row>
    <row r="4245" spans="1:19" x14ac:dyDescent="0.25">
      <c r="A4245">
        <v>4244</v>
      </c>
      <c r="B4245" t="s">
        <v>4266</v>
      </c>
      <c r="C4245" s="4" t="s">
        <v>17</v>
      </c>
      <c r="D4245" t="s">
        <v>22</v>
      </c>
      <c r="E4245" s="4">
        <v>14</v>
      </c>
      <c r="F4245" s="4">
        <v>9</v>
      </c>
      <c r="G4245" s="4">
        <v>374</v>
      </c>
      <c r="H4245" s="4">
        <v>153</v>
      </c>
      <c r="I4245" s="4">
        <v>268</v>
      </c>
      <c r="J4245" s="6">
        <v>1314.08</v>
      </c>
      <c r="K4245" s="4">
        <v>0.77800000000000002</v>
      </c>
      <c r="L4245" s="4" t="s">
        <v>19</v>
      </c>
      <c r="M4245" s="4">
        <f>Inventory[[#This Row],[Daily_Demand]]*Inventory[[#This Row],[Lead_Time_Days]]</f>
        <v>126</v>
      </c>
      <c r="N4245" s="4">
        <f>MAX(0, Inventory[[#This Row],[Demand_Duration_Lead_time]]+Inventory[[#This Row],[Safety_Stock]]-Inventory[[#This Row],[Current_Inventory]])</f>
        <v>0</v>
      </c>
      <c r="O42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45" s="8">
        <f>Inventory[[#This Row],[Current_Inventory]]*Inventory[[#This Row],[Unit_Cost]]</f>
        <v>491465.92</v>
      </c>
      <c r="Q4245" t="str">
        <f>IF(Inventory[[#This Row],[Stockout_Risk_Score]] &gt;= 0.8, "Critical",
   IF(Inventory[[#This Row],[Stockout_Risk_Score]] &gt;= 0.6, "High",
      IF(Inventory[[#This Row],[Stockout_Risk_Score]] &gt;= 0.3, "Medium", "Low")
   )
)</f>
        <v>High</v>
      </c>
      <c r="R4245">
        <f>Inventory[[#This Row],[Lead_Time_Days]]*0.8</f>
        <v>7.2</v>
      </c>
      <c r="S4245">
        <f>MAX(0,Inventory[[#This Row],[Daily_Demand]]*Inventory[[#This Row],[Adj_Lead_Time]]+Inventory[[#This Row],[Safety_Stock]]-Inventory[[#This Row],[Current_Inventory]])</f>
        <v>0</v>
      </c>
    </row>
    <row r="4246" spans="1:19" x14ac:dyDescent="0.25">
      <c r="A4246">
        <v>4245</v>
      </c>
      <c r="B4246" t="s">
        <v>4267</v>
      </c>
      <c r="C4246" s="4" t="s">
        <v>17</v>
      </c>
      <c r="D4246" t="s">
        <v>14</v>
      </c>
      <c r="E4246" s="4">
        <v>24</v>
      </c>
      <c r="F4246" s="4">
        <v>12</v>
      </c>
      <c r="G4246" s="4">
        <v>224</v>
      </c>
      <c r="H4246" s="4">
        <v>188</v>
      </c>
      <c r="I4246" s="4">
        <v>153</v>
      </c>
      <c r="J4246" s="6">
        <v>1016.48</v>
      </c>
      <c r="K4246" s="4">
        <v>0.25700000000000001</v>
      </c>
      <c r="L4246" s="4" t="s">
        <v>15</v>
      </c>
      <c r="M4246" s="4">
        <f>Inventory[[#This Row],[Daily_Demand]]*Inventory[[#This Row],[Lead_Time_Days]]</f>
        <v>288</v>
      </c>
      <c r="N4246" s="4">
        <f>MAX(0, Inventory[[#This Row],[Demand_Duration_Lead_time]]+Inventory[[#This Row],[Safety_Stock]]-Inventory[[#This Row],[Current_Inventory]])</f>
        <v>252</v>
      </c>
      <c r="O42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46" s="8">
        <f>Inventory[[#This Row],[Current_Inventory]]*Inventory[[#This Row],[Unit_Cost]]</f>
        <v>227691.52000000002</v>
      </c>
      <c r="Q4246" t="str">
        <f>IF(Inventory[[#This Row],[Stockout_Risk_Score]] &gt;= 0.8, "Critical",
   IF(Inventory[[#This Row],[Stockout_Risk_Score]] &gt;= 0.6, "High",
      IF(Inventory[[#This Row],[Stockout_Risk_Score]] &gt;= 0.3, "Medium", "Low")
   )
)</f>
        <v>Low</v>
      </c>
      <c r="R4246">
        <f>Inventory[[#This Row],[Lead_Time_Days]]*0.8</f>
        <v>9.6000000000000014</v>
      </c>
      <c r="S4246">
        <f>MAX(0,Inventory[[#This Row],[Daily_Demand]]*Inventory[[#This Row],[Adj_Lead_Time]]+Inventory[[#This Row],[Safety_Stock]]-Inventory[[#This Row],[Current_Inventory]])</f>
        <v>194.40000000000003</v>
      </c>
    </row>
    <row r="4247" spans="1:19" x14ac:dyDescent="0.25">
      <c r="A4247">
        <v>4246</v>
      </c>
      <c r="B4247" t="s">
        <v>4268</v>
      </c>
      <c r="C4247" s="4" t="s">
        <v>26</v>
      </c>
      <c r="D4247" t="s">
        <v>22</v>
      </c>
      <c r="E4247" s="4">
        <v>74</v>
      </c>
      <c r="F4247" s="4">
        <v>10</v>
      </c>
      <c r="G4247" s="4">
        <v>497</v>
      </c>
      <c r="H4247" s="4">
        <v>20</v>
      </c>
      <c r="I4247" s="4">
        <v>350</v>
      </c>
      <c r="J4247" s="6">
        <v>932.8</v>
      </c>
      <c r="K4247" s="4">
        <v>0.13100000000000001</v>
      </c>
      <c r="L4247" s="4" t="s">
        <v>15</v>
      </c>
      <c r="M4247" s="4">
        <f>Inventory[[#This Row],[Daily_Demand]]*Inventory[[#This Row],[Lead_Time_Days]]</f>
        <v>740</v>
      </c>
      <c r="N4247" s="4">
        <f>MAX(0, Inventory[[#This Row],[Demand_Duration_Lead_time]]+Inventory[[#This Row],[Safety_Stock]]-Inventory[[#This Row],[Current_Inventory]])</f>
        <v>263</v>
      </c>
      <c r="O42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47" s="8">
        <f>Inventory[[#This Row],[Current_Inventory]]*Inventory[[#This Row],[Unit_Cost]]</f>
        <v>463601.6</v>
      </c>
      <c r="Q4247" t="str">
        <f>IF(Inventory[[#This Row],[Stockout_Risk_Score]] &gt;= 0.8, "Critical",
   IF(Inventory[[#This Row],[Stockout_Risk_Score]] &gt;= 0.6, "High",
      IF(Inventory[[#This Row],[Stockout_Risk_Score]] &gt;= 0.3, "Medium", "Low")
   )
)</f>
        <v>Low</v>
      </c>
      <c r="R4247">
        <f>Inventory[[#This Row],[Lead_Time_Days]]*0.8</f>
        <v>8</v>
      </c>
      <c r="S4247">
        <f>MAX(0,Inventory[[#This Row],[Daily_Demand]]*Inventory[[#This Row],[Adj_Lead_Time]]+Inventory[[#This Row],[Safety_Stock]]-Inventory[[#This Row],[Current_Inventory]])</f>
        <v>115</v>
      </c>
    </row>
    <row r="4248" spans="1:19" x14ac:dyDescent="0.25">
      <c r="A4248">
        <v>4247</v>
      </c>
      <c r="B4248" t="s">
        <v>4269</v>
      </c>
      <c r="C4248" s="4" t="s">
        <v>13</v>
      </c>
      <c r="D4248" t="s">
        <v>18</v>
      </c>
      <c r="E4248" s="4">
        <v>12</v>
      </c>
      <c r="F4248" s="4">
        <v>13</v>
      </c>
      <c r="G4248" s="4">
        <v>310</v>
      </c>
      <c r="H4248" s="4">
        <v>148</v>
      </c>
      <c r="I4248" s="4">
        <v>146</v>
      </c>
      <c r="J4248" s="6">
        <v>1703.56</v>
      </c>
      <c r="K4248" s="4">
        <v>0.219</v>
      </c>
      <c r="L4248" s="4" t="s">
        <v>27</v>
      </c>
      <c r="M4248" s="4">
        <f>Inventory[[#This Row],[Daily_Demand]]*Inventory[[#This Row],[Lead_Time_Days]]</f>
        <v>156</v>
      </c>
      <c r="N4248" s="4">
        <f>MAX(0, Inventory[[#This Row],[Demand_Duration_Lead_time]]+Inventory[[#This Row],[Safety_Stock]]-Inventory[[#This Row],[Current_Inventory]])</f>
        <v>0</v>
      </c>
      <c r="O42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48" s="8">
        <f>Inventory[[#This Row],[Current_Inventory]]*Inventory[[#This Row],[Unit_Cost]]</f>
        <v>528103.6</v>
      </c>
      <c r="Q4248" t="str">
        <f>IF(Inventory[[#This Row],[Stockout_Risk_Score]] &gt;= 0.8, "Critical",
   IF(Inventory[[#This Row],[Stockout_Risk_Score]] &gt;= 0.6, "High",
      IF(Inventory[[#This Row],[Stockout_Risk_Score]] &gt;= 0.3, "Medium", "Low")
   )
)</f>
        <v>Low</v>
      </c>
      <c r="R4248">
        <f>Inventory[[#This Row],[Lead_Time_Days]]*0.8</f>
        <v>10.4</v>
      </c>
      <c r="S4248">
        <f>MAX(0,Inventory[[#This Row],[Daily_Demand]]*Inventory[[#This Row],[Adj_Lead_Time]]+Inventory[[#This Row],[Safety_Stock]]-Inventory[[#This Row],[Current_Inventory]])</f>
        <v>0</v>
      </c>
    </row>
    <row r="4249" spans="1:19" x14ac:dyDescent="0.25">
      <c r="A4249">
        <v>4248</v>
      </c>
      <c r="B4249" t="s">
        <v>4270</v>
      </c>
      <c r="C4249" s="4" t="s">
        <v>26</v>
      </c>
      <c r="D4249" t="s">
        <v>14</v>
      </c>
      <c r="E4249" s="4">
        <v>177</v>
      </c>
      <c r="F4249" s="4">
        <v>8</v>
      </c>
      <c r="G4249" s="4">
        <v>130</v>
      </c>
      <c r="H4249" s="4">
        <v>262</v>
      </c>
      <c r="I4249" s="4">
        <v>365</v>
      </c>
      <c r="J4249" s="6">
        <v>624.66999999999996</v>
      </c>
      <c r="K4249" s="4">
        <v>0.67900000000000005</v>
      </c>
      <c r="L4249" s="4" t="s">
        <v>27</v>
      </c>
      <c r="M4249" s="4">
        <f>Inventory[[#This Row],[Daily_Demand]]*Inventory[[#This Row],[Lead_Time_Days]]</f>
        <v>1416</v>
      </c>
      <c r="N4249" s="4">
        <f>MAX(0, Inventory[[#This Row],[Demand_Duration_Lead_time]]+Inventory[[#This Row],[Safety_Stock]]-Inventory[[#This Row],[Current_Inventory]])</f>
        <v>1548</v>
      </c>
      <c r="O42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49" s="8">
        <f>Inventory[[#This Row],[Current_Inventory]]*Inventory[[#This Row],[Unit_Cost]]</f>
        <v>81207.099999999991</v>
      </c>
      <c r="Q4249" t="str">
        <f>IF(Inventory[[#This Row],[Stockout_Risk_Score]] &gt;= 0.8, "Critical",
   IF(Inventory[[#This Row],[Stockout_Risk_Score]] &gt;= 0.6, "High",
      IF(Inventory[[#This Row],[Stockout_Risk_Score]] &gt;= 0.3, "Medium", "Low")
   )
)</f>
        <v>High</v>
      </c>
      <c r="R4249">
        <f>Inventory[[#This Row],[Lead_Time_Days]]*0.8</f>
        <v>6.4</v>
      </c>
      <c r="S4249">
        <f>MAX(0,Inventory[[#This Row],[Daily_Demand]]*Inventory[[#This Row],[Adj_Lead_Time]]+Inventory[[#This Row],[Safety_Stock]]-Inventory[[#This Row],[Current_Inventory]])</f>
        <v>1264.8</v>
      </c>
    </row>
    <row r="4250" spans="1:19" x14ac:dyDescent="0.25">
      <c r="A4250">
        <v>4249</v>
      </c>
      <c r="B4250" t="s">
        <v>4271</v>
      </c>
      <c r="C4250" s="4" t="s">
        <v>17</v>
      </c>
      <c r="D4250" t="s">
        <v>14</v>
      </c>
      <c r="E4250" s="4">
        <v>38</v>
      </c>
      <c r="F4250" s="4">
        <v>2</v>
      </c>
      <c r="G4250" s="4">
        <v>87</v>
      </c>
      <c r="H4250" s="4">
        <v>28</v>
      </c>
      <c r="I4250" s="4">
        <v>252</v>
      </c>
      <c r="J4250" s="6">
        <v>121.43</v>
      </c>
      <c r="K4250" s="4">
        <v>0.61399999999999999</v>
      </c>
      <c r="L4250" s="4" t="s">
        <v>15</v>
      </c>
      <c r="M4250" s="4">
        <f>Inventory[[#This Row],[Daily_Demand]]*Inventory[[#This Row],[Lead_Time_Days]]</f>
        <v>76</v>
      </c>
      <c r="N4250" s="4">
        <f>MAX(0, Inventory[[#This Row],[Demand_Duration_Lead_time]]+Inventory[[#This Row],[Safety_Stock]]-Inventory[[#This Row],[Current_Inventory]])</f>
        <v>17</v>
      </c>
      <c r="O42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50" s="8">
        <f>Inventory[[#This Row],[Current_Inventory]]*Inventory[[#This Row],[Unit_Cost]]</f>
        <v>10564.41</v>
      </c>
      <c r="Q4250" t="str">
        <f>IF(Inventory[[#This Row],[Stockout_Risk_Score]] &gt;= 0.8, "Critical",
   IF(Inventory[[#This Row],[Stockout_Risk_Score]] &gt;= 0.6, "High",
      IF(Inventory[[#This Row],[Stockout_Risk_Score]] &gt;= 0.3, "Medium", "Low")
   )
)</f>
        <v>High</v>
      </c>
      <c r="R4250">
        <f>Inventory[[#This Row],[Lead_Time_Days]]*0.8</f>
        <v>1.6</v>
      </c>
      <c r="S4250">
        <f>MAX(0,Inventory[[#This Row],[Daily_Demand]]*Inventory[[#This Row],[Adj_Lead_Time]]+Inventory[[#This Row],[Safety_Stock]]-Inventory[[#This Row],[Current_Inventory]])</f>
        <v>1.8000000000000114</v>
      </c>
    </row>
    <row r="4251" spans="1:19" x14ac:dyDescent="0.25">
      <c r="A4251">
        <v>4250</v>
      </c>
      <c r="B4251" t="s">
        <v>4272</v>
      </c>
      <c r="C4251" s="4" t="s">
        <v>17</v>
      </c>
      <c r="D4251" t="s">
        <v>22</v>
      </c>
      <c r="E4251" s="4">
        <v>183</v>
      </c>
      <c r="F4251" s="4">
        <v>5</v>
      </c>
      <c r="G4251" s="4">
        <v>714</v>
      </c>
      <c r="H4251" s="4">
        <v>169</v>
      </c>
      <c r="I4251" s="4">
        <v>70</v>
      </c>
      <c r="J4251" s="6">
        <v>1765.58</v>
      </c>
      <c r="K4251" s="4">
        <v>0.68799999999999994</v>
      </c>
      <c r="L4251" s="4" t="s">
        <v>15</v>
      </c>
      <c r="M4251" s="4">
        <f>Inventory[[#This Row],[Daily_Demand]]*Inventory[[#This Row],[Lead_Time_Days]]</f>
        <v>915</v>
      </c>
      <c r="N4251" s="4">
        <f>MAX(0, Inventory[[#This Row],[Demand_Duration_Lead_time]]+Inventory[[#This Row],[Safety_Stock]]-Inventory[[#This Row],[Current_Inventory]])</f>
        <v>370</v>
      </c>
      <c r="O42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51" s="8">
        <f>Inventory[[#This Row],[Current_Inventory]]*Inventory[[#This Row],[Unit_Cost]]</f>
        <v>1260624.1199999999</v>
      </c>
      <c r="Q4251" t="str">
        <f>IF(Inventory[[#This Row],[Stockout_Risk_Score]] &gt;= 0.8, "Critical",
   IF(Inventory[[#This Row],[Stockout_Risk_Score]] &gt;= 0.6, "High",
      IF(Inventory[[#This Row],[Stockout_Risk_Score]] &gt;= 0.3, "Medium", "Low")
   )
)</f>
        <v>High</v>
      </c>
      <c r="R4251">
        <f>Inventory[[#This Row],[Lead_Time_Days]]*0.8</f>
        <v>4</v>
      </c>
      <c r="S4251">
        <f>MAX(0,Inventory[[#This Row],[Daily_Demand]]*Inventory[[#This Row],[Adj_Lead_Time]]+Inventory[[#This Row],[Safety_Stock]]-Inventory[[#This Row],[Current_Inventory]])</f>
        <v>187</v>
      </c>
    </row>
    <row r="4252" spans="1:19" x14ac:dyDescent="0.25">
      <c r="A4252">
        <v>4251</v>
      </c>
      <c r="B4252" t="s">
        <v>4273</v>
      </c>
      <c r="C4252" s="4" t="s">
        <v>21</v>
      </c>
      <c r="D4252" t="s">
        <v>22</v>
      </c>
      <c r="E4252" s="4">
        <v>8</v>
      </c>
      <c r="F4252" s="4">
        <v>11</v>
      </c>
      <c r="G4252" s="4">
        <v>392</v>
      </c>
      <c r="H4252" s="4">
        <v>131</v>
      </c>
      <c r="I4252" s="4">
        <v>247</v>
      </c>
      <c r="J4252" s="6">
        <v>1658.8</v>
      </c>
      <c r="K4252" s="4">
        <v>0.32200000000000001</v>
      </c>
      <c r="L4252" s="4" t="s">
        <v>27</v>
      </c>
      <c r="M4252" s="4">
        <f>Inventory[[#This Row],[Daily_Demand]]*Inventory[[#This Row],[Lead_Time_Days]]</f>
        <v>88</v>
      </c>
      <c r="N4252" s="4">
        <f>MAX(0, Inventory[[#This Row],[Demand_Duration_Lead_time]]+Inventory[[#This Row],[Safety_Stock]]-Inventory[[#This Row],[Current_Inventory]])</f>
        <v>0</v>
      </c>
      <c r="O42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52" s="8">
        <f>Inventory[[#This Row],[Current_Inventory]]*Inventory[[#This Row],[Unit_Cost]]</f>
        <v>650249.6</v>
      </c>
      <c r="Q4252" t="str">
        <f>IF(Inventory[[#This Row],[Stockout_Risk_Score]] &gt;= 0.8, "Critical",
   IF(Inventory[[#This Row],[Stockout_Risk_Score]] &gt;= 0.6, "High",
      IF(Inventory[[#This Row],[Stockout_Risk_Score]] &gt;= 0.3, "Medium", "Low")
   )
)</f>
        <v>Medium</v>
      </c>
      <c r="R4252">
        <f>Inventory[[#This Row],[Lead_Time_Days]]*0.8</f>
        <v>8.8000000000000007</v>
      </c>
      <c r="S4252">
        <f>MAX(0,Inventory[[#This Row],[Daily_Demand]]*Inventory[[#This Row],[Adj_Lead_Time]]+Inventory[[#This Row],[Safety_Stock]]-Inventory[[#This Row],[Current_Inventory]])</f>
        <v>0</v>
      </c>
    </row>
    <row r="4253" spans="1:19" x14ac:dyDescent="0.25">
      <c r="A4253">
        <v>4252</v>
      </c>
      <c r="B4253" t="s">
        <v>4274</v>
      </c>
      <c r="C4253" s="4" t="s">
        <v>21</v>
      </c>
      <c r="D4253" t="s">
        <v>22</v>
      </c>
      <c r="E4253" s="4">
        <v>112</v>
      </c>
      <c r="F4253" s="4">
        <v>2</v>
      </c>
      <c r="G4253" s="4">
        <v>215</v>
      </c>
      <c r="H4253" s="4">
        <v>81</v>
      </c>
      <c r="I4253" s="4">
        <v>161</v>
      </c>
      <c r="J4253" s="6">
        <v>764.79</v>
      </c>
      <c r="K4253" s="4">
        <v>0.90100000000000002</v>
      </c>
      <c r="L4253" s="4" t="s">
        <v>27</v>
      </c>
      <c r="M4253" s="4">
        <f>Inventory[[#This Row],[Daily_Demand]]*Inventory[[#This Row],[Lead_Time_Days]]</f>
        <v>224</v>
      </c>
      <c r="N4253" s="4">
        <f>MAX(0, Inventory[[#This Row],[Demand_Duration_Lead_time]]+Inventory[[#This Row],[Safety_Stock]]-Inventory[[#This Row],[Current_Inventory]])</f>
        <v>90</v>
      </c>
      <c r="O42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53" s="8">
        <f>Inventory[[#This Row],[Current_Inventory]]*Inventory[[#This Row],[Unit_Cost]]</f>
        <v>164429.85</v>
      </c>
      <c r="Q4253" t="str">
        <f>IF(Inventory[[#This Row],[Stockout_Risk_Score]] &gt;= 0.8, "Critical",
   IF(Inventory[[#This Row],[Stockout_Risk_Score]] &gt;= 0.6, "High",
      IF(Inventory[[#This Row],[Stockout_Risk_Score]] &gt;= 0.3, "Medium", "Low")
   )
)</f>
        <v>Critical</v>
      </c>
      <c r="R4253">
        <f>Inventory[[#This Row],[Lead_Time_Days]]*0.8</f>
        <v>1.6</v>
      </c>
      <c r="S4253">
        <f>MAX(0,Inventory[[#This Row],[Daily_Demand]]*Inventory[[#This Row],[Adj_Lead_Time]]+Inventory[[#This Row],[Safety_Stock]]-Inventory[[#This Row],[Current_Inventory]])</f>
        <v>45.200000000000045</v>
      </c>
    </row>
    <row r="4254" spans="1:19" x14ac:dyDescent="0.25">
      <c r="A4254">
        <v>4253</v>
      </c>
      <c r="B4254" t="s">
        <v>4275</v>
      </c>
      <c r="C4254" s="4" t="s">
        <v>41</v>
      </c>
      <c r="D4254" t="s">
        <v>18</v>
      </c>
      <c r="E4254" s="4">
        <v>171</v>
      </c>
      <c r="F4254" s="4">
        <v>5</v>
      </c>
      <c r="G4254" s="4">
        <v>145</v>
      </c>
      <c r="H4254" s="4">
        <v>64</v>
      </c>
      <c r="I4254" s="4">
        <v>198</v>
      </c>
      <c r="J4254" s="6">
        <v>411.63</v>
      </c>
      <c r="K4254" s="4">
        <v>0.45200000000000001</v>
      </c>
      <c r="L4254" s="4" t="s">
        <v>27</v>
      </c>
      <c r="M4254" s="4">
        <f>Inventory[[#This Row],[Daily_Demand]]*Inventory[[#This Row],[Lead_Time_Days]]</f>
        <v>855</v>
      </c>
      <c r="N4254" s="4">
        <f>MAX(0, Inventory[[#This Row],[Demand_Duration_Lead_time]]+Inventory[[#This Row],[Safety_Stock]]-Inventory[[#This Row],[Current_Inventory]])</f>
        <v>774</v>
      </c>
      <c r="O42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54" s="8">
        <f>Inventory[[#This Row],[Current_Inventory]]*Inventory[[#This Row],[Unit_Cost]]</f>
        <v>59686.35</v>
      </c>
      <c r="Q4254" t="str">
        <f>IF(Inventory[[#This Row],[Stockout_Risk_Score]] &gt;= 0.8, "Critical",
   IF(Inventory[[#This Row],[Stockout_Risk_Score]] &gt;= 0.6, "High",
      IF(Inventory[[#This Row],[Stockout_Risk_Score]] &gt;= 0.3, "Medium", "Low")
   )
)</f>
        <v>Medium</v>
      </c>
      <c r="R4254">
        <f>Inventory[[#This Row],[Lead_Time_Days]]*0.8</f>
        <v>4</v>
      </c>
      <c r="S4254">
        <f>MAX(0,Inventory[[#This Row],[Daily_Demand]]*Inventory[[#This Row],[Adj_Lead_Time]]+Inventory[[#This Row],[Safety_Stock]]-Inventory[[#This Row],[Current_Inventory]])</f>
        <v>603</v>
      </c>
    </row>
    <row r="4255" spans="1:19" x14ac:dyDescent="0.25">
      <c r="A4255">
        <v>4254</v>
      </c>
      <c r="B4255" t="s">
        <v>4276</v>
      </c>
      <c r="C4255" s="4" t="s">
        <v>17</v>
      </c>
      <c r="D4255" t="s">
        <v>14</v>
      </c>
      <c r="E4255" s="4">
        <v>28</v>
      </c>
      <c r="F4255" s="4">
        <v>4</v>
      </c>
      <c r="G4255" s="4">
        <v>706</v>
      </c>
      <c r="H4255" s="4">
        <v>178</v>
      </c>
      <c r="I4255" s="4">
        <v>292</v>
      </c>
      <c r="J4255" s="6">
        <v>1367.29</v>
      </c>
      <c r="K4255" s="4">
        <v>0.51400000000000001</v>
      </c>
      <c r="L4255" s="4" t="s">
        <v>19</v>
      </c>
      <c r="M4255" s="4">
        <f>Inventory[[#This Row],[Daily_Demand]]*Inventory[[#This Row],[Lead_Time_Days]]</f>
        <v>112</v>
      </c>
      <c r="N4255" s="4">
        <f>MAX(0, Inventory[[#This Row],[Demand_Duration_Lead_time]]+Inventory[[#This Row],[Safety_Stock]]-Inventory[[#This Row],[Current_Inventory]])</f>
        <v>0</v>
      </c>
      <c r="O42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255" s="8">
        <f>Inventory[[#This Row],[Current_Inventory]]*Inventory[[#This Row],[Unit_Cost]]</f>
        <v>965306.74</v>
      </c>
      <c r="Q4255" t="str">
        <f>IF(Inventory[[#This Row],[Stockout_Risk_Score]] &gt;= 0.8, "Critical",
   IF(Inventory[[#This Row],[Stockout_Risk_Score]] &gt;= 0.6, "High",
      IF(Inventory[[#This Row],[Stockout_Risk_Score]] &gt;= 0.3, "Medium", "Low")
   )
)</f>
        <v>Medium</v>
      </c>
      <c r="R4255">
        <f>Inventory[[#This Row],[Lead_Time_Days]]*0.8</f>
        <v>3.2</v>
      </c>
      <c r="S4255">
        <f>MAX(0,Inventory[[#This Row],[Daily_Demand]]*Inventory[[#This Row],[Adj_Lead_Time]]+Inventory[[#This Row],[Safety_Stock]]-Inventory[[#This Row],[Current_Inventory]])</f>
        <v>0</v>
      </c>
    </row>
    <row r="4256" spans="1:19" x14ac:dyDescent="0.25">
      <c r="A4256">
        <v>4255</v>
      </c>
      <c r="B4256" t="s">
        <v>4277</v>
      </c>
      <c r="C4256" s="4" t="s">
        <v>21</v>
      </c>
      <c r="D4256" t="s">
        <v>22</v>
      </c>
      <c r="E4256" s="4">
        <v>59</v>
      </c>
      <c r="F4256" s="4">
        <v>3</v>
      </c>
      <c r="G4256" s="4">
        <v>281</v>
      </c>
      <c r="H4256" s="4">
        <v>108</v>
      </c>
      <c r="I4256" s="4">
        <v>232</v>
      </c>
      <c r="J4256" s="6">
        <v>203.58</v>
      </c>
      <c r="K4256" s="4">
        <v>0.94899999999999995</v>
      </c>
      <c r="L4256" s="4" t="s">
        <v>15</v>
      </c>
      <c r="M4256" s="4">
        <f>Inventory[[#This Row],[Daily_Demand]]*Inventory[[#This Row],[Lead_Time_Days]]</f>
        <v>177</v>
      </c>
      <c r="N4256" s="4">
        <f>MAX(0, Inventory[[#This Row],[Demand_Duration_Lead_time]]+Inventory[[#This Row],[Safety_Stock]]-Inventory[[#This Row],[Current_Inventory]])</f>
        <v>4</v>
      </c>
      <c r="O42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56" s="8">
        <f>Inventory[[#This Row],[Current_Inventory]]*Inventory[[#This Row],[Unit_Cost]]</f>
        <v>57205.98</v>
      </c>
      <c r="Q4256" t="str">
        <f>IF(Inventory[[#This Row],[Stockout_Risk_Score]] &gt;= 0.8, "Critical",
   IF(Inventory[[#This Row],[Stockout_Risk_Score]] &gt;= 0.6, "High",
      IF(Inventory[[#This Row],[Stockout_Risk_Score]] &gt;= 0.3, "Medium", "Low")
   )
)</f>
        <v>Critical</v>
      </c>
      <c r="R4256">
        <f>Inventory[[#This Row],[Lead_Time_Days]]*0.8</f>
        <v>2.4000000000000004</v>
      </c>
      <c r="S4256">
        <f>MAX(0,Inventory[[#This Row],[Daily_Demand]]*Inventory[[#This Row],[Adj_Lead_Time]]+Inventory[[#This Row],[Safety_Stock]]-Inventory[[#This Row],[Current_Inventory]])</f>
        <v>0</v>
      </c>
    </row>
    <row r="4257" spans="1:19" x14ac:dyDescent="0.25">
      <c r="A4257">
        <v>4256</v>
      </c>
      <c r="B4257" t="s">
        <v>4278</v>
      </c>
      <c r="C4257" s="4" t="s">
        <v>26</v>
      </c>
      <c r="D4257" t="s">
        <v>18</v>
      </c>
      <c r="E4257" s="4">
        <v>30</v>
      </c>
      <c r="F4257" s="4">
        <v>2</v>
      </c>
      <c r="G4257" s="4">
        <v>174</v>
      </c>
      <c r="H4257" s="4">
        <v>79</v>
      </c>
      <c r="I4257" s="4">
        <v>333</v>
      </c>
      <c r="J4257" s="6">
        <v>876.32</v>
      </c>
      <c r="K4257" s="4">
        <v>0.97899999999999998</v>
      </c>
      <c r="L4257" s="4" t="s">
        <v>19</v>
      </c>
      <c r="M4257" s="4">
        <f>Inventory[[#This Row],[Daily_Demand]]*Inventory[[#This Row],[Lead_Time_Days]]</f>
        <v>60</v>
      </c>
      <c r="N4257" s="4">
        <f>MAX(0, Inventory[[#This Row],[Demand_Duration_Lead_time]]+Inventory[[#This Row],[Safety_Stock]]-Inventory[[#This Row],[Current_Inventory]])</f>
        <v>0</v>
      </c>
      <c r="O42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57" s="8">
        <f>Inventory[[#This Row],[Current_Inventory]]*Inventory[[#This Row],[Unit_Cost]]</f>
        <v>152479.68000000002</v>
      </c>
      <c r="Q4257" t="str">
        <f>IF(Inventory[[#This Row],[Stockout_Risk_Score]] &gt;= 0.8, "Critical",
   IF(Inventory[[#This Row],[Stockout_Risk_Score]] &gt;= 0.6, "High",
      IF(Inventory[[#This Row],[Stockout_Risk_Score]] &gt;= 0.3, "Medium", "Low")
   )
)</f>
        <v>Critical</v>
      </c>
      <c r="R4257">
        <f>Inventory[[#This Row],[Lead_Time_Days]]*0.8</f>
        <v>1.6</v>
      </c>
      <c r="S4257">
        <f>MAX(0,Inventory[[#This Row],[Daily_Demand]]*Inventory[[#This Row],[Adj_Lead_Time]]+Inventory[[#This Row],[Safety_Stock]]-Inventory[[#This Row],[Current_Inventory]])</f>
        <v>0</v>
      </c>
    </row>
    <row r="4258" spans="1:19" x14ac:dyDescent="0.25">
      <c r="A4258">
        <v>4257</v>
      </c>
      <c r="B4258" t="s">
        <v>4279</v>
      </c>
      <c r="C4258" s="4" t="s">
        <v>13</v>
      </c>
      <c r="D4258" t="s">
        <v>22</v>
      </c>
      <c r="E4258" s="4">
        <v>29</v>
      </c>
      <c r="F4258" s="4">
        <v>7</v>
      </c>
      <c r="G4258" s="4">
        <v>600</v>
      </c>
      <c r="H4258" s="4">
        <v>158</v>
      </c>
      <c r="I4258" s="4">
        <v>386</v>
      </c>
      <c r="J4258" s="6">
        <v>217.43</v>
      </c>
      <c r="K4258" s="4">
        <v>0.66200000000000003</v>
      </c>
      <c r="L4258" s="4" t="s">
        <v>15</v>
      </c>
      <c r="M4258" s="4">
        <f>Inventory[[#This Row],[Daily_Demand]]*Inventory[[#This Row],[Lead_Time_Days]]</f>
        <v>203</v>
      </c>
      <c r="N4258" s="4">
        <f>MAX(0, Inventory[[#This Row],[Demand_Duration_Lead_time]]+Inventory[[#This Row],[Safety_Stock]]-Inventory[[#This Row],[Current_Inventory]])</f>
        <v>0</v>
      </c>
      <c r="O42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58" s="8">
        <f>Inventory[[#This Row],[Current_Inventory]]*Inventory[[#This Row],[Unit_Cost]]</f>
        <v>130458</v>
      </c>
      <c r="Q4258" t="str">
        <f>IF(Inventory[[#This Row],[Stockout_Risk_Score]] &gt;= 0.8, "Critical",
   IF(Inventory[[#This Row],[Stockout_Risk_Score]] &gt;= 0.6, "High",
      IF(Inventory[[#This Row],[Stockout_Risk_Score]] &gt;= 0.3, "Medium", "Low")
   )
)</f>
        <v>High</v>
      </c>
      <c r="R4258">
        <f>Inventory[[#This Row],[Lead_Time_Days]]*0.8</f>
        <v>5.6000000000000005</v>
      </c>
      <c r="S4258">
        <f>MAX(0,Inventory[[#This Row],[Daily_Demand]]*Inventory[[#This Row],[Adj_Lead_Time]]+Inventory[[#This Row],[Safety_Stock]]-Inventory[[#This Row],[Current_Inventory]])</f>
        <v>0</v>
      </c>
    </row>
    <row r="4259" spans="1:19" x14ac:dyDescent="0.25">
      <c r="A4259">
        <v>4258</v>
      </c>
      <c r="B4259" t="s">
        <v>4280</v>
      </c>
      <c r="C4259" s="4" t="s">
        <v>26</v>
      </c>
      <c r="D4259" t="s">
        <v>14</v>
      </c>
      <c r="E4259" s="4">
        <v>40</v>
      </c>
      <c r="F4259" s="4">
        <v>13</v>
      </c>
      <c r="G4259" s="4">
        <v>127</v>
      </c>
      <c r="H4259" s="4">
        <v>126</v>
      </c>
      <c r="I4259" s="4">
        <v>387</v>
      </c>
      <c r="J4259" s="6">
        <v>1215.92</v>
      </c>
      <c r="K4259" s="4">
        <v>0.94499999999999995</v>
      </c>
      <c r="L4259" s="4" t="s">
        <v>15</v>
      </c>
      <c r="M4259" s="4">
        <f>Inventory[[#This Row],[Daily_Demand]]*Inventory[[#This Row],[Lead_Time_Days]]</f>
        <v>520</v>
      </c>
      <c r="N4259" s="4">
        <f>MAX(0, Inventory[[#This Row],[Demand_Duration_Lead_time]]+Inventory[[#This Row],[Safety_Stock]]-Inventory[[#This Row],[Current_Inventory]])</f>
        <v>519</v>
      </c>
      <c r="O42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59" s="8">
        <f>Inventory[[#This Row],[Current_Inventory]]*Inventory[[#This Row],[Unit_Cost]]</f>
        <v>154421.84</v>
      </c>
      <c r="Q4259" t="str">
        <f>IF(Inventory[[#This Row],[Stockout_Risk_Score]] &gt;= 0.8, "Critical",
   IF(Inventory[[#This Row],[Stockout_Risk_Score]] &gt;= 0.6, "High",
      IF(Inventory[[#This Row],[Stockout_Risk_Score]] &gt;= 0.3, "Medium", "Low")
   )
)</f>
        <v>Critical</v>
      </c>
      <c r="R4259">
        <f>Inventory[[#This Row],[Lead_Time_Days]]*0.8</f>
        <v>10.4</v>
      </c>
      <c r="S4259">
        <f>MAX(0,Inventory[[#This Row],[Daily_Demand]]*Inventory[[#This Row],[Adj_Lead_Time]]+Inventory[[#This Row],[Safety_Stock]]-Inventory[[#This Row],[Current_Inventory]])</f>
        <v>415</v>
      </c>
    </row>
    <row r="4260" spans="1:19" x14ac:dyDescent="0.25">
      <c r="A4260">
        <v>4259</v>
      </c>
      <c r="B4260" t="s">
        <v>4281</v>
      </c>
      <c r="C4260" s="4" t="s">
        <v>13</v>
      </c>
      <c r="D4260" t="s">
        <v>22</v>
      </c>
      <c r="E4260" s="4">
        <v>75</v>
      </c>
      <c r="F4260" s="4">
        <v>8</v>
      </c>
      <c r="G4260" s="4">
        <v>442</v>
      </c>
      <c r="H4260" s="4">
        <v>35</v>
      </c>
      <c r="I4260" s="4">
        <v>351</v>
      </c>
      <c r="J4260" s="6">
        <v>103.06</v>
      </c>
      <c r="K4260" s="4">
        <v>0.54200000000000004</v>
      </c>
      <c r="L4260" s="4" t="s">
        <v>15</v>
      </c>
      <c r="M4260" s="4">
        <f>Inventory[[#This Row],[Daily_Demand]]*Inventory[[#This Row],[Lead_Time_Days]]</f>
        <v>600</v>
      </c>
      <c r="N4260" s="4">
        <f>MAX(0, Inventory[[#This Row],[Demand_Duration_Lead_time]]+Inventory[[#This Row],[Safety_Stock]]-Inventory[[#This Row],[Current_Inventory]])</f>
        <v>193</v>
      </c>
      <c r="O42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60" s="8">
        <f>Inventory[[#This Row],[Current_Inventory]]*Inventory[[#This Row],[Unit_Cost]]</f>
        <v>45552.520000000004</v>
      </c>
      <c r="Q4260" t="str">
        <f>IF(Inventory[[#This Row],[Stockout_Risk_Score]] &gt;= 0.8, "Critical",
   IF(Inventory[[#This Row],[Stockout_Risk_Score]] &gt;= 0.6, "High",
      IF(Inventory[[#This Row],[Stockout_Risk_Score]] &gt;= 0.3, "Medium", "Low")
   )
)</f>
        <v>Medium</v>
      </c>
      <c r="R4260">
        <f>Inventory[[#This Row],[Lead_Time_Days]]*0.8</f>
        <v>6.4</v>
      </c>
      <c r="S4260">
        <f>MAX(0,Inventory[[#This Row],[Daily_Demand]]*Inventory[[#This Row],[Adj_Lead_Time]]+Inventory[[#This Row],[Safety_Stock]]-Inventory[[#This Row],[Current_Inventory]])</f>
        <v>73</v>
      </c>
    </row>
    <row r="4261" spans="1:19" x14ac:dyDescent="0.25">
      <c r="A4261">
        <v>4260</v>
      </c>
      <c r="B4261" t="s">
        <v>4282</v>
      </c>
      <c r="C4261" s="4" t="s">
        <v>21</v>
      </c>
      <c r="D4261" t="s">
        <v>14</v>
      </c>
      <c r="E4261" s="4">
        <v>190</v>
      </c>
      <c r="F4261" s="4">
        <v>7</v>
      </c>
      <c r="G4261" s="4">
        <v>54</v>
      </c>
      <c r="H4261" s="4">
        <v>257</v>
      </c>
      <c r="I4261" s="4">
        <v>349</v>
      </c>
      <c r="J4261" s="6">
        <v>1277.01</v>
      </c>
      <c r="K4261" s="4">
        <v>0.307</v>
      </c>
      <c r="L4261" s="4" t="s">
        <v>15</v>
      </c>
      <c r="M4261" s="4">
        <f>Inventory[[#This Row],[Daily_Demand]]*Inventory[[#This Row],[Lead_Time_Days]]</f>
        <v>1330</v>
      </c>
      <c r="N4261" s="4">
        <f>MAX(0, Inventory[[#This Row],[Demand_Duration_Lead_time]]+Inventory[[#This Row],[Safety_Stock]]-Inventory[[#This Row],[Current_Inventory]])</f>
        <v>1533</v>
      </c>
      <c r="O42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61" s="8">
        <f>Inventory[[#This Row],[Current_Inventory]]*Inventory[[#This Row],[Unit_Cost]]</f>
        <v>68958.539999999994</v>
      </c>
      <c r="Q4261" t="str">
        <f>IF(Inventory[[#This Row],[Stockout_Risk_Score]] &gt;= 0.8, "Critical",
   IF(Inventory[[#This Row],[Stockout_Risk_Score]] &gt;= 0.6, "High",
      IF(Inventory[[#This Row],[Stockout_Risk_Score]] &gt;= 0.3, "Medium", "Low")
   )
)</f>
        <v>Medium</v>
      </c>
      <c r="R4261">
        <f>Inventory[[#This Row],[Lead_Time_Days]]*0.8</f>
        <v>5.6000000000000005</v>
      </c>
      <c r="S4261">
        <f>MAX(0,Inventory[[#This Row],[Daily_Demand]]*Inventory[[#This Row],[Adj_Lead_Time]]+Inventory[[#This Row],[Safety_Stock]]-Inventory[[#This Row],[Current_Inventory]])</f>
        <v>1267</v>
      </c>
    </row>
    <row r="4262" spans="1:19" x14ac:dyDescent="0.25">
      <c r="A4262">
        <v>4261</v>
      </c>
      <c r="B4262" t="s">
        <v>4283</v>
      </c>
      <c r="C4262" s="4" t="s">
        <v>41</v>
      </c>
      <c r="D4262" t="s">
        <v>18</v>
      </c>
      <c r="E4262" s="4">
        <v>16</v>
      </c>
      <c r="F4262" s="4">
        <v>10</v>
      </c>
      <c r="G4262" s="4">
        <v>63</v>
      </c>
      <c r="H4262" s="4">
        <v>218</v>
      </c>
      <c r="I4262" s="4">
        <v>138</v>
      </c>
      <c r="J4262" s="6">
        <v>1362.75</v>
      </c>
      <c r="K4262" s="4">
        <v>0.315</v>
      </c>
      <c r="L4262" s="4" t="s">
        <v>15</v>
      </c>
      <c r="M4262" s="4">
        <f>Inventory[[#This Row],[Daily_Demand]]*Inventory[[#This Row],[Lead_Time_Days]]</f>
        <v>160</v>
      </c>
      <c r="N4262" s="4">
        <f>MAX(0, Inventory[[#This Row],[Demand_Duration_Lead_time]]+Inventory[[#This Row],[Safety_Stock]]-Inventory[[#This Row],[Current_Inventory]])</f>
        <v>315</v>
      </c>
      <c r="O42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62" s="8">
        <f>Inventory[[#This Row],[Current_Inventory]]*Inventory[[#This Row],[Unit_Cost]]</f>
        <v>85853.25</v>
      </c>
      <c r="Q4262" t="str">
        <f>IF(Inventory[[#This Row],[Stockout_Risk_Score]] &gt;= 0.8, "Critical",
   IF(Inventory[[#This Row],[Stockout_Risk_Score]] &gt;= 0.6, "High",
      IF(Inventory[[#This Row],[Stockout_Risk_Score]] &gt;= 0.3, "Medium", "Low")
   )
)</f>
        <v>Medium</v>
      </c>
      <c r="R4262">
        <f>Inventory[[#This Row],[Lead_Time_Days]]*0.8</f>
        <v>8</v>
      </c>
      <c r="S4262">
        <f>MAX(0,Inventory[[#This Row],[Daily_Demand]]*Inventory[[#This Row],[Adj_Lead_Time]]+Inventory[[#This Row],[Safety_Stock]]-Inventory[[#This Row],[Current_Inventory]])</f>
        <v>283</v>
      </c>
    </row>
    <row r="4263" spans="1:19" x14ac:dyDescent="0.25">
      <c r="A4263">
        <v>4262</v>
      </c>
      <c r="B4263" t="s">
        <v>4284</v>
      </c>
      <c r="C4263" s="4" t="s">
        <v>26</v>
      </c>
      <c r="D4263" t="s">
        <v>18</v>
      </c>
      <c r="E4263" s="4">
        <v>133</v>
      </c>
      <c r="F4263" s="4">
        <v>13</v>
      </c>
      <c r="G4263" s="4">
        <v>674</v>
      </c>
      <c r="H4263" s="4">
        <v>236</v>
      </c>
      <c r="I4263" s="4">
        <v>271</v>
      </c>
      <c r="J4263" s="6">
        <v>999.93</v>
      </c>
      <c r="K4263" s="4">
        <v>0.55900000000000005</v>
      </c>
      <c r="L4263" s="4" t="s">
        <v>27</v>
      </c>
      <c r="M4263" s="4">
        <f>Inventory[[#This Row],[Daily_Demand]]*Inventory[[#This Row],[Lead_Time_Days]]</f>
        <v>1729</v>
      </c>
      <c r="N4263" s="4">
        <f>MAX(0, Inventory[[#This Row],[Demand_Duration_Lead_time]]+Inventory[[#This Row],[Safety_Stock]]-Inventory[[#This Row],[Current_Inventory]])</f>
        <v>1291</v>
      </c>
      <c r="O42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63" s="8">
        <f>Inventory[[#This Row],[Current_Inventory]]*Inventory[[#This Row],[Unit_Cost]]</f>
        <v>673952.82</v>
      </c>
      <c r="Q4263" t="str">
        <f>IF(Inventory[[#This Row],[Stockout_Risk_Score]] &gt;= 0.8, "Critical",
   IF(Inventory[[#This Row],[Stockout_Risk_Score]] &gt;= 0.6, "High",
      IF(Inventory[[#This Row],[Stockout_Risk_Score]] &gt;= 0.3, "Medium", "Low")
   )
)</f>
        <v>Medium</v>
      </c>
      <c r="R4263">
        <f>Inventory[[#This Row],[Lead_Time_Days]]*0.8</f>
        <v>10.4</v>
      </c>
      <c r="S4263">
        <f>MAX(0,Inventory[[#This Row],[Daily_Demand]]*Inventory[[#This Row],[Adj_Lead_Time]]+Inventory[[#This Row],[Safety_Stock]]-Inventory[[#This Row],[Current_Inventory]])</f>
        <v>945.2</v>
      </c>
    </row>
    <row r="4264" spans="1:19" x14ac:dyDescent="0.25">
      <c r="A4264">
        <v>4263</v>
      </c>
      <c r="B4264" t="s">
        <v>4285</v>
      </c>
      <c r="C4264" s="4" t="s">
        <v>26</v>
      </c>
      <c r="D4264" t="s">
        <v>22</v>
      </c>
      <c r="E4264" s="4">
        <v>120</v>
      </c>
      <c r="F4264" s="4">
        <v>10</v>
      </c>
      <c r="G4264" s="4">
        <v>742</v>
      </c>
      <c r="H4264" s="4">
        <v>123</v>
      </c>
      <c r="I4264" s="4">
        <v>297</v>
      </c>
      <c r="J4264" s="6">
        <v>391.26</v>
      </c>
      <c r="K4264" s="4">
        <v>0.60499999999999998</v>
      </c>
      <c r="L4264" s="4" t="s">
        <v>19</v>
      </c>
      <c r="M4264" s="4">
        <f>Inventory[[#This Row],[Daily_Demand]]*Inventory[[#This Row],[Lead_Time_Days]]</f>
        <v>1200</v>
      </c>
      <c r="N4264" s="4">
        <f>MAX(0, Inventory[[#This Row],[Demand_Duration_Lead_time]]+Inventory[[#This Row],[Safety_Stock]]-Inventory[[#This Row],[Current_Inventory]])</f>
        <v>581</v>
      </c>
      <c r="O42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64" s="8">
        <f>Inventory[[#This Row],[Current_Inventory]]*Inventory[[#This Row],[Unit_Cost]]</f>
        <v>290314.92</v>
      </c>
      <c r="Q4264" t="str">
        <f>IF(Inventory[[#This Row],[Stockout_Risk_Score]] &gt;= 0.8, "Critical",
   IF(Inventory[[#This Row],[Stockout_Risk_Score]] &gt;= 0.6, "High",
      IF(Inventory[[#This Row],[Stockout_Risk_Score]] &gt;= 0.3, "Medium", "Low")
   )
)</f>
        <v>High</v>
      </c>
      <c r="R4264">
        <f>Inventory[[#This Row],[Lead_Time_Days]]*0.8</f>
        <v>8</v>
      </c>
      <c r="S4264">
        <f>MAX(0,Inventory[[#This Row],[Daily_Demand]]*Inventory[[#This Row],[Adj_Lead_Time]]+Inventory[[#This Row],[Safety_Stock]]-Inventory[[#This Row],[Current_Inventory]])</f>
        <v>341</v>
      </c>
    </row>
    <row r="4265" spans="1:19" x14ac:dyDescent="0.25">
      <c r="A4265">
        <v>4264</v>
      </c>
      <c r="B4265" t="s">
        <v>4286</v>
      </c>
      <c r="C4265" s="4" t="s">
        <v>26</v>
      </c>
      <c r="D4265" t="s">
        <v>14</v>
      </c>
      <c r="E4265" s="4">
        <v>182</v>
      </c>
      <c r="F4265" s="4">
        <v>3</v>
      </c>
      <c r="G4265" s="4">
        <v>435</v>
      </c>
      <c r="H4265" s="4">
        <v>203</v>
      </c>
      <c r="I4265" s="4">
        <v>226</v>
      </c>
      <c r="J4265" s="6">
        <v>247.72</v>
      </c>
      <c r="K4265" s="4">
        <v>0.44</v>
      </c>
      <c r="L4265" s="4" t="s">
        <v>19</v>
      </c>
      <c r="M4265" s="4">
        <f>Inventory[[#This Row],[Daily_Demand]]*Inventory[[#This Row],[Lead_Time_Days]]</f>
        <v>546</v>
      </c>
      <c r="N4265" s="4">
        <f>MAX(0, Inventory[[#This Row],[Demand_Duration_Lead_time]]+Inventory[[#This Row],[Safety_Stock]]-Inventory[[#This Row],[Current_Inventory]])</f>
        <v>314</v>
      </c>
      <c r="O42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65" s="8">
        <f>Inventory[[#This Row],[Current_Inventory]]*Inventory[[#This Row],[Unit_Cost]]</f>
        <v>107758.2</v>
      </c>
      <c r="Q4265" t="str">
        <f>IF(Inventory[[#This Row],[Stockout_Risk_Score]] &gt;= 0.8, "Critical",
   IF(Inventory[[#This Row],[Stockout_Risk_Score]] &gt;= 0.6, "High",
      IF(Inventory[[#This Row],[Stockout_Risk_Score]] &gt;= 0.3, "Medium", "Low")
   )
)</f>
        <v>Medium</v>
      </c>
      <c r="R4265">
        <f>Inventory[[#This Row],[Lead_Time_Days]]*0.8</f>
        <v>2.4000000000000004</v>
      </c>
      <c r="S4265">
        <f>MAX(0,Inventory[[#This Row],[Daily_Demand]]*Inventory[[#This Row],[Adj_Lead_Time]]+Inventory[[#This Row],[Safety_Stock]]-Inventory[[#This Row],[Current_Inventory]])</f>
        <v>204.80000000000007</v>
      </c>
    </row>
    <row r="4266" spans="1:19" x14ac:dyDescent="0.25">
      <c r="A4266">
        <v>4265</v>
      </c>
      <c r="B4266" t="s">
        <v>4287</v>
      </c>
      <c r="C4266" s="4" t="s">
        <v>13</v>
      </c>
      <c r="D4266" t="s">
        <v>14</v>
      </c>
      <c r="E4266" s="4">
        <v>157</v>
      </c>
      <c r="F4266" s="4">
        <v>3</v>
      </c>
      <c r="G4266" s="4">
        <v>304</v>
      </c>
      <c r="H4266" s="4">
        <v>19</v>
      </c>
      <c r="I4266" s="4">
        <v>167</v>
      </c>
      <c r="J4266" s="6">
        <v>660.92</v>
      </c>
      <c r="K4266" s="4">
        <v>0.88400000000000001</v>
      </c>
      <c r="L4266" s="4" t="s">
        <v>15</v>
      </c>
      <c r="M4266" s="4">
        <f>Inventory[[#This Row],[Daily_Demand]]*Inventory[[#This Row],[Lead_Time_Days]]</f>
        <v>471</v>
      </c>
      <c r="N4266" s="4">
        <f>MAX(0, Inventory[[#This Row],[Demand_Duration_Lead_time]]+Inventory[[#This Row],[Safety_Stock]]-Inventory[[#This Row],[Current_Inventory]])</f>
        <v>186</v>
      </c>
      <c r="O42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66" s="8">
        <f>Inventory[[#This Row],[Current_Inventory]]*Inventory[[#This Row],[Unit_Cost]]</f>
        <v>200919.67999999999</v>
      </c>
      <c r="Q4266" t="str">
        <f>IF(Inventory[[#This Row],[Stockout_Risk_Score]] &gt;= 0.8, "Critical",
   IF(Inventory[[#This Row],[Stockout_Risk_Score]] &gt;= 0.6, "High",
      IF(Inventory[[#This Row],[Stockout_Risk_Score]] &gt;= 0.3, "Medium", "Low")
   )
)</f>
        <v>Critical</v>
      </c>
      <c r="R4266">
        <f>Inventory[[#This Row],[Lead_Time_Days]]*0.8</f>
        <v>2.4000000000000004</v>
      </c>
      <c r="S4266">
        <f>MAX(0,Inventory[[#This Row],[Daily_Demand]]*Inventory[[#This Row],[Adj_Lead_Time]]+Inventory[[#This Row],[Safety_Stock]]-Inventory[[#This Row],[Current_Inventory]])</f>
        <v>91.800000000000068</v>
      </c>
    </row>
    <row r="4267" spans="1:19" x14ac:dyDescent="0.25">
      <c r="A4267">
        <v>4266</v>
      </c>
      <c r="B4267" t="s">
        <v>4288</v>
      </c>
      <c r="C4267" s="4" t="s">
        <v>21</v>
      </c>
      <c r="D4267" t="s">
        <v>14</v>
      </c>
      <c r="E4267" s="4">
        <v>137</v>
      </c>
      <c r="F4267" s="4">
        <v>10</v>
      </c>
      <c r="G4267" s="4">
        <v>466</v>
      </c>
      <c r="H4267" s="4">
        <v>104</v>
      </c>
      <c r="I4267" s="4">
        <v>223</v>
      </c>
      <c r="J4267" s="6">
        <v>957.15</v>
      </c>
      <c r="K4267" s="4">
        <v>0.42699999999999999</v>
      </c>
      <c r="L4267" s="4" t="s">
        <v>19</v>
      </c>
      <c r="M4267" s="4">
        <f>Inventory[[#This Row],[Daily_Demand]]*Inventory[[#This Row],[Lead_Time_Days]]</f>
        <v>1370</v>
      </c>
      <c r="N4267" s="4">
        <f>MAX(0, Inventory[[#This Row],[Demand_Duration_Lead_time]]+Inventory[[#This Row],[Safety_Stock]]-Inventory[[#This Row],[Current_Inventory]])</f>
        <v>1008</v>
      </c>
      <c r="O42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67" s="8">
        <f>Inventory[[#This Row],[Current_Inventory]]*Inventory[[#This Row],[Unit_Cost]]</f>
        <v>446031.89999999997</v>
      </c>
      <c r="Q4267" t="str">
        <f>IF(Inventory[[#This Row],[Stockout_Risk_Score]] &gt;= 0.8, "Critical",
   IF(Inventory[[#This Row],[Stockout_Risk_Score]] &gt;= 0.6, "High",
      IF(Inventory[[#This Row],[Stockout_Risk_Score]] &gt;= 0.3, "Medium", "Low")
   )
)</f>
        <v>Medium</v>
      </c>
      <c r="R4267">
        <f>Inventory[[#This Row],[Lead_Time_Days]]*0.8</f>
        <v>8</v>
      </c>
      <c r="S4267">
        <f>MAX(0,Inventory[[#This Row],[Daily_Demand]]*Inventory[[#This Row],[Adj_Lead_Time]]+Inventory[[#This Row],[Safety_Stock]]-Inventory[[#This Row],[Current_Inventory]])</f>
        <v>734</v>
      </c>
    </row>
    <row r="4268" spans="1:19" x14ac:dyDescent="0.25">
      <c r="A4268">
        <v>4267</v>
      </c>
      <c r="B4268" t="s">
        <v>4289</v>
      </c>
      <c r="C4268" s="4" t="s">
        <v>26</v>
      </c>
      <c r="D4268" t="s">
        <v>22</v>
      </c>
      <c r="E4268" s="4">
        <v>87</v>
      </c>
      <c r="F4268" s="4">
        <v>2</v>
      </c>
      <c r="G4268" s="4">
        <v>537</v>
      </c>
      <c r="H4268" s="4">
        <v>130</v>
      </c>
      <c r="I4268" s="4">
        <v>268</v>
      </c>
      <c r="J4268" s="6">
        <v>1302.31</v>
      </c>
      <c r="K4268" s="4">
        <v>0.27300000000000002</v>
      </c>
      <c r="L4268" s="4" t="s">
        <v>19</v>
      </c>
      <c r="M4268" s="4">
        <f>Inventory[[#This Row],[Daily_Demand]]*Inventory[[#This Row],[Lead_Time_Days]]</f>
        <v>174</v>
      </c>
      <c r="N4268" s="4">
        <f>MAX(0, Inventory[[#This Row],[Demand_Duration_Lead_time]]+Inventory[[#This Row],[Safety_Stock]]-Inventory[[#This Row],[Current_Inventory]])</f>
        <v>0</v>
      </c>
      <c r="O42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68" s="8">
        <f>Inventory[[#This Row],[Current_Inventory]]*Inventory[[#This Row],[Unit_Cost]]</f>
        <v>699340.47</v>
      </c>
      <c r="Q4268" t="str">
        <f>IF(Inventory[[#This Row],[Stockout_Risk_Score]] &gt;= 0.8, "Critical",
   IF(Inventory[[#This Row],[Stockout_Risk_Score]] &gt;= 0.6, "High",
      IF(Inventory[[#This Row],[Stockout_Risk_Score]] &gt;= 0.3, "Medium", "Low")
   )
)</f>
        <v>Low</v>
      </c>
      <c r="R4268">
        <f>Inventory[[#This Row],[Lead_Time_Days]]*0.8</f>
        <v>1.6</v>
      </c>
      <c r="S4268">
        <f>MAX(0,Inventory[[#This Row],[Daily_Demand]]*Inventory[[#This Row],[Adj_Lead_Time]]+Inventory[[#This Row],[Safety_Stock]]-Inventory[[#This Row],[Current_Inventory]])</f>
        <v>0</v>
      </c>
    </row>
    <row r="4269" spans="1:19" x14ac:dyDescent="0.25">
      <c r="A4269">
        <v>4268</v>
      </c>
      <c r="B4269" t="s">
        <v>4290</v>
      </c>
      <c r="C4269" s="4" t="s">
        <v>26</v>
      </c>
      <c r="D4269" t="s">
        <v>14</v>
      </c>
      <c r="E4269" s="4">
        <v>10</v>
      </c>
      <c r="F4269" s="4">
        <v>6</v>
      </c>
      <c r="G4269" s="4">
        <v>749</v>
      </c>
      <c r="H4269" s="4">
        <v>135</v>
      </c>
      <c r="I4269" s="4">
        <v>267</v>
      </c>
      <c r="J4269" s="6">
        <v>52.44</v>
      </c>
      <c r="K4269" s="4">
        <v>8.0000000000000002E-3</v>
      </c>
      <c r="L4269" s="4" t="s">
        <v>27</v>
      </c>
      <c r="M4269" s="4">
        <f>Inventory[[#This Row],[Daily_Demand]]*Inventory[[#This Row],[Lead_Time_Days]]</f>
        <v>60</v>
      </c>
      <c r="N4269" s="4">
        <f>MAX(0, Inventory[[#This Row],[Demand_Duration_Lead_time]]+Inventory[[#This Row],[Safety_Stock]]-Inventory[[#This Row],[Current_Inventory]])</f>
        <v>0</v>
      </c>
      <c r="O42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269" s="8">
        <f>Inventory[[#This Row],[Current_Inventory]]*Inventory[[#This Row],[Unit_Cost]]</f>
        <v>39277.56</v>
      </c>
      <c r="Q4269" t="str">
        <f>IF(Inventory[[#This Row],[Stockout_Risk_Score]] &gt;= 0.8, "Critical",
   IF(Inventory[[#This Row],[Stockout_Risk_Score]] &gt;= 0.6, "High",
      IF(Inventory[[#This Row],[Stockout_Risk_Score]] &gt;= 0.3, "Medium", "Low")
   )
)</f>
        <v>Low</v>
      </c>
      <c r="R4269">
        <f>Inventory[[#This Row],[Lead_Time_Days]]*0.8</f>
        <v>4.8000000000000007</v>
      </c>
      <c r="S4269">
        <f>MAX(0,Inventory[[#This Row],[Daily_Demand]]*Inventory[[#This Row],[Adj_Lead_Time]]+Inventory[[#This Row],[Safety_Stock]]-Inventory[[#This Row],[Current_Inventory]])</f>
        <v>0</v>
      </c>
    </row>
    <row r="4270" spans="1:19" x14ac:dyDescent="0.25">
      <c r="A4270">
        <v>4269</v>
      </c>
      <c r="B4270" t="s">
        <v>4291</v>
      </c>
      <c r="C4270" s="4" t="s">
        <v>41</v>
      </c>
      <c r="D4270" t="s">
        <v>14</v>
      </c>
      <c r="E4270" s="4">
        <v>30</v>
      </c>
      <c r="F4270" s="4">
        <v>2</v>
      </c>
      <c r="G4270" s="4">
        <v>46</v>
      </c>
      <c r="H4270" s="4">
        <v>46</v>
      </c>
      <c r="I4270" s="4">
        <v>368</v>
      </c>
      <c r="J4270" s="6">
        <v>1436.57</v>
      </c>
      <c r="K4270" s="4">
        <v>0.97099999999999997</v>
      </c>
      <c r="L4270" s="4" t="s">
        <v>15</v>
      </c>
      <c r="M4270" s="4">
        <f>Inventory[[#This Row],[Daily_Demand]]*Inventory[[#This Row],[Lead_Time_Days]]</f>
        <v>60</v>
      </c>
      <c r="N4270" s="4">
        <f>MAX(0, Inventory[[#This Row],[Demand_Duration_Lead_time]]+Inventory[[#This Row],[Safety_Stock]]-Inventory[[#This Row],[Current_Inventory]])</f>
        <v>60</v>
      </c>
      <c r="O42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70" s="8">
        <f>Inventory[[#This Row],[Current_Inventory]]*Inventory[[#This Row],[Unit_Cost]]</f>
        <v>66082.22</v>
      </c>
      <c r="Q4270" t="str">
        <f>IF(Inventory[[#This Row],[Stockout_Risk_Score]] &gt;= 0.8, "Critical",
   IF(Inventory[[#This Row],[Stockout_Risk_Score]] &gt;= 0.6, "High",
      IF(Inventory[[#This Row],[Stockout_Risk_Score]] &gt;= 0.3, "Medium", "Low")
   )
)</f>
        <v>Critical</v>
      </c>
      <c r="R4270">
        <f>Inventory[[#This Row],[Lead_Time_Days]]*0.8</f>
        <v>1.6</v>
      </c>
      <c r="S4270">
        <f>MAX(0,Inventory[[#This Row],[Daily_Demand]]*Inventory[[#This Row],[Adj_Lead_Time]]+Inventory[[#This Row],[Safety_Stock]]-Inventory[[#This Row],[Current_Inventory]])</f>
        <v>48</v>
      </c>
    </row>
    <row r="4271" spans="1:19" x14ac:dyDescent="0.25">
      <c r="A4271">
        <v>4270</v>
      </c>
      <c r="B4271" t="s">
        <v>4292</v>
      </c>
      <c r="C4271" s="4" t="s">
        <v>41</v>
      </c>
      <c r="D4271" t="s">
        <v>14</v>
      </c>
      <c r="E4271" s="4">
        <v>117</v>
      </c>
      <c r="F4271" s="4">
        <v>8</v>
      </c>
      <c r="G4271" s="4">
        <v>246</v>
      </c>
      <c r="H4271" s="4">
        <v>78</v>
      </c>
      <c r="I4271" s="4">
        <v>126</v>
      </c>
      <c r="J4271" s="6">
        <v>1439.79</v>
      </c>
      <c r="K4271" s="4">
        <v>0.82399999999999995</v>
      </c>
      <c r="L4271" s="4" t="s">
        <v>27</v>
      </c>
      <c r="M4271" s="4">
        <f>Inventory[[#This Row],[Daily_Demand]]*Inventory[[#This Row],[Lead_Time_Days]]</f>
        <v>936</v>
      </c>
      <c r="N4271" s="4">
        <f>MAX(0, Inventory[[#This Row],[Demand_Duration_Lead_time]]+Inventory[[#This Row],[Safety_Stock]]-Inventory[[#This Row],[Current_Inventory]])</f>
        <v>768</v>
      </c>
      <c r="O42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71" s="8">
        <f>Inventory[[#This Row],[Current_Inventory]]*Inventory[[#This Row],[Unit_Cost]]</f>
        <v>354188.33999999997</v>
      </c>
      <c r="Q4271" t="str">
        <f>IF(Inventory[[#This Row],[Stockout_Risk_Score]] &gt;= 0.8, "Critical",
   IF(Inventory[[#This Row],[Stockout_Risk_Score]] &gt;= 0.6, "High",
      IF(Inventory[[#This Row],[Stockout_Risk_Score]] &gt;= 0.3, "Medium", "Low")
   )
)</f>
        <v>Critical</v>
      </c>
      <c r="R4271">
        <f>Inventory[[#This Row],[Lead_Time_Days]]*0.8</f>
        <v>6.4</v>
      </c>
      <c r="S4271">
        <f>MAX(0,Inventory[[#This Row],[Daily_Demand]]*Inventory[[#This Row],[Adj_Lead_Time]]+Inventory[[#This Row],[Safety_Stock]]-Inventory[[#This Row],[Current_Inventory]])</f>
        <v>580.80000000000007</v>
      </c>
    </row>
    <row r="4272" spans="1:19" x14ac:dyDescent="0.25">
      <c r="A4272">
        <v>4271</v>
      </c>
      <c r="B4272" t="s">
        <v>4293</v>
      </c>
      <c r="C4272" s="4" t="s">
        <v>21</v>
      </c>
      <c r="D4272" t="s">
        <v>14</v>
      </c>
      <c r="E4272" s="4">
        <v>107</v>
      </c>
      <c r="F4272" s="4">
        <v>10</v>
      </c>
      <c r="G4272" s="4">
        <v>444</v>
      </c>
      <c r="H4272" s="4">
        <v>183</v>
      </c>
      <c r="I4272" s="4">
        <v>137</v>
      </c>
      <c r="J4272" s="6">
        <v>916.85</v>
      </c>
      <c r="K4272" s="4">
        <v>0.61599999999999999</v>
      </c>
      <c r="L4272" s="4" t="s">
        <v>19</v>
      </c>
      <c r="M4272" s="4">
        <f>Inventory[[#This Row],[Daily_Demand]]*Inventory[[#This Row],[Lead_Time_Days]]</f>
        <v>1070</v>
      </c>
      <c r="N4272" s="4">
        <f>MAX(0, Inventory[[#This Row],[Demand_Duration_Lead_time]]+Inventory[[#This Row],[Safety_Stock]]-Inventory[[#This Row],[Current_Inventory]])</f>
        <v>809</v>
      </c>
      <c r="O42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72" s="8">
        <f>Inventory[[#This Row],[Current_Inventory]]*Inventory[[#This Row],[Unit_Cost]]</f>
        <v>407081.4</v>
      </c>
      <c r="Q4272" t="str">
        <f>IF(Inventory[[#This Row],[Stockout_Risk_Score]] &gt;= 0.8, "Critical",
   IF(Inventory[[#This Row],[Stockout_Risk_Score]] &gt;= 0.6, "High",
      IF(Inventory[[#This Row],[Stockout_Risk_Score]] &gt;= 0.3, "Medium", "Low")
   )
)</f>
        <v>High</v>
      </c>
      <c r="R4272">
        <f>Inventory[[#This Row],[Lead_Time_Days]]*0.8</f>
        <v>8</v>
      </c>
      <c r="S4272">
        <f>MAX(0,Inventory[[#This Row],[Daily_Demand]]*Inventory[[#This Row],[Adj_Lead_Time]]+Inventory[[#This Row],[Safety_Stock]]-Inventory[[#This Row],[Current_Inventory]])</f>
        <v>595</v>
      </c>
    </row>
    <row r="4273" spans="1:19" x14ac:dyDescent="0.25">
      <c r="A4273">
        <v>4272</v>
      </c>
      <c r="B4273" t="s">
        <v>4294</v>
      </c>
      <c r="C4273" s="4" t="s">
        <v>21</v>
      </c>
      <c r="D4273" t="s">
        <v>22</v>
      </c>
      <c r="E4273" s="4">
        <v>124</v>
      </c>
      <c r="F4273" s="4">
        <v>7</v>
      </c>
      <c r="G4273" s="4">
        <v>587</v>
      </c>
      <c r="H4273" s="4">
        <v>54</v>
      </c>
      <c r="I4273" s="4">
        <v>127</v>
      </c>
      <c r="J4273" s="6">
        <v>719.64</v>
      </c>
      <c r="K4273" s="4">
        <v>0.83099999999999996</v>
      </c>
      <c r="L4273" s="4" t="s">
        <v>15</v>
      </c>
      <c r="M4273" s="4">
        <f>Inventory[[#This Row],[Daily_Demand]]*Inventory[[#This Row],[Lead_Time_Days]]</f>
        <v>868</v>
      </c>
      <c r="N4273" s="4">
        <f>MAX(0, Inventory[[#This Row],[Demand_Duration_Lead_time]]+Inventory[[#This Row],[Safety_Stock]]-Inventory[[#This Row],[Current_Inventory]])</f>
        <v>335</v>
      </c>
      <c r="O42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73" s="8">
        <f>Inventory[[#This Row],[Current_Inventory]]*Inventory[[#This Row],[Unit_Cost]]</f>
        <v>422428.68</v>
      </c>
      <c r="Q4273" t="str">
        <f>IF(Inventory[[#This Row],[Stockout_Risk_Score]] &gt;= 0.8, "Critical",
   IF(Inventory[[#This Row],[Stockout_Risk_Score]] &gt;= 0.6, "High",
      IF(Inventory[[#This Row],[Stockout_Risk_Score]] &gt;= 0.3, "Medium", "Low")
   )
)</f>
        <v>Critical</v>
      </c>
      <c r="R4273">
        <f>Inventory[[#This Row],[Lead_Time_Days]]*0.8</f>
        <v>5.6000000000000005</v>
      </c>
      <c r="S4273">
        <f>MAX(0,Inventory[[#This Row],[Daily_Demand]]*Inventory[[#This Row],[Adj_Lead_Time]]+Inventory[[#This Row],[Safety_Stock]]-Inventory[[#This Row],[Current_Inventory]])</f>
        <v>161.40000000000009</v>
      </c>
    </row>
    <row r="4274" spans="1:19" x14ac:dyDescent="0.25">
      <c r="A4274">
        <v>4273</v>
      </c>
      <c r="B4274" t="s">
        <v>4295</v>
      </c>
      <c r="C4274" s="4" t="s">
        <v>17</v>
      </c>
      <c r="D4274" t="s">
        <v>22</v>
      </c>
      <c r="E4274" s="4">
        <v>187</v>
      </c>
      <c r="F4274" s="4">
        <v>3</v>
      </c>
      <c r="G4274" s="4">
        <v>387</v>
      </c>
      <c r="H4274" s="4">
        <v>132</v>
      </c>
      <c r="I4274" s="4">
        <v>250</v>
      </c>
      <c r="J4274" s="6">
        <v>1692.5</v>
      </c>
      <c r="K4274" s="4">
        <v>0.81</v>
      </c>
      <c r="L4274" s="4" t="s">
        <v>15</v>
      </c>
      <c r="M4274" s="4">
        <f>Inventory[[#This Row],[Daily_Demand]]*Inventory[[#This Row],[Lead_Time_Days]]</f>
        <v>561</v>
      </c>
      <c r="N4274" s="4">
        <f>MAX(0, Inventory[[#This Row],[Demand_Duration_Lead_time]]+Inventory[[#This Row],[Safety_Stock]]-Inventory[[#This Row],[Current_Inventory]])</f>
        <v>306</v>
      </c>
      <c r="O42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74" s="8">
        <f>Inventory[[#This Row],[Current_Inventory]]*Inventory[[#This Row],[Unit_Cost]]</f>
        <v>654997.5</v>
      </c>
      <c r="Q4274" t="str">
        <f>IF(Inventory[[#This Row],[Stockout_Risk_Score]] &gt;= 0.8, "Critical",
   IF(Inventory[[#This Row],[Stockout_Risk_Score]] &gt;= 0.6, "High",
      IF(Inventory[[#This Row],[Stockout_Risk_Score]] &gt;= 0.3, "Medium", "Low")
   )
)</f>
        <v>Critical</v>
      </c>
      <c r="R4274">
        <f>Inventory[[#This Row],[Lead_Time_Days]]*0.8</f>
        <v>2.4000000000000004</v>
      </c>
      <c r="S4274">
        <f>MAX(0,Inventory[[#This Row],[Daily_Demand]]*Inventory[[#This Row],[Adj_Lead_Time]]+Inventory[[#This Row],[Safety_Stock]]-Inventory[[#This Row],[Current_Inventory]])</f>
        <v>193.80000000000007</v>
      </c>
    </row>
    <row r="4275" spans="1:19" x14ac:dyDescent="0.25">
      <c r="A4275">
        <v>4274</v>
      </c>
      <c r="B4275" t="s">
        <v>4296</v>
      </c>
      <c r="C4275" s="4" t="s">
        <v>41</v>
      </c>
      <c r="D4275" t="s">
        <v>14</v>
      </c>
      <c r="E4275" s="4">
        <v>171</v>
      </c>
      <c r="F4275" s="4">
        <v>7</v>
      </c>
      <c r="G4275" s="4">
        <v>329</v>
      </c>
      <c r="H4275" s="4">
        <v>36</v>
      </c>
      <c r="I4275" s="4">
        <v>113</v>
      </c>
      <c r="J4275" s="6">
        <v>1579.95</v>
      </c>
      <c r="K4275" s="4">
        <v>0.93200000000000005</v>
      </c>
      <c r="L4275" s="4" t="s">
        <v>15</v>
      </c>
      <c r="M4275" s="4">
        <f>Inventory[[#This Row],[Daily_Demand]]*Inventory[[#This Row],[Lead_Time_Days]]</f>
        <v>1197</v>
      </c>
      <c r="N4275" s="4">
        <f>MAX(0, Inventory[[#This Row],[Demand_Duration_Lead_time]]+Inventory[[#This Row],[Safety_Stock]]-Inventory[[#This Row],[Current_Inventory]])</f>
        <v>904</v>
      </c>
      <c r="O42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75" s="8">
        <f>Inventory[[#This Row],[Current_Inventory]]*Inventory[[#This Row],[Unit_Cost]]</f>
        <v>519803.55</v>
      </c>
      <c r="Q4275" t="str">
        <f>IF(Inventory[[#This Row],[Stockout_Risk_Score]] &gt;= 0.8, "Critical",
   IF(Inventory[[#This Row],[Stockout_Risk_Score]] &gt;= 0.6, "High",
      IF(Inventory[[#This Row],[Stockout_Risk_Score]] &gt;= 0.3, "Medium", "Low")
   )
)</f>
        <v>Critical</v>
      </c>
      <c r="R4275">
        <f>Inventory[[#This Row],[Lead_Time_Days]]*0.8</f>
        <v>5.6000000000000005</v>
      </c>
      <c r="S4275">
        <f>MAX(0,Inventory[[#This Row],[Daily_Demand]]*Inventory[[#This Row],[Adj_Lead_Time]]+Inventory[[#This Row],[Safety_Stock]]-Inventory[[#This Row],[Current_Inventory]])</f>
        <v>664.60000000000014</v>
      </c>
    </row>
    <row r="4276" spans="1:19" x14ac:dyDescent="0.25">
      <c r="A4276">
        <v>4275</v>
      </c>
      <c r="B4276" t="s">
        <v>4297</v>
      </c>
      <c r="C4276" s="4" t="s">
        <v>17</v>
      </c>
      <c r="D4276" t="s">
        <v>14</v>
      </c>
      <c r="E4276" s="4">
        <v>13</v>
      </c>
      <c r="F4276" s="4">
        <v>10</v>
      </c>
      <c r="G4276" s="4">
        <v>124</v>
      </c>
      <c r="H4276" s="4">
        <v>202</v>
      </c>
      <c r="I4276" s="4">
        <v>53</v>
      </c>
      <c r="J4276" s="6">
        <v>1967.39</v>
      </c>
      <c r="K4276" s="4">
        <v>0.38600000000000001</v>
      </c>
      <c r="L4276" s="4" t="s">
        <v>15</v>
      </c>
      <c r="M4276" s="4">
        <f>Inventory[[#This Row],[Daily_Demand]]*Inventory[[#This Row],[Lead_Time_Days]]</f>
        <v>130</v>
      </c>
      <c r="N4276" s="4">
        <f>MAX(0, Inventory[[#This Row],[Demand_Duration_Lead_time]]+Inventory[[#This Row],[Safety_Stock]]-Inventory[[#This Row],[Current_Inventory]])</f>
        <v>208</v>
      </c>
      <c r="O42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76" s="8">
        <f>Inventory[[#This Row],[Current_Inventory]]*Inventory[[#This Row],[Unit_Cost]]</f>
        <v>243956.36000000002</v>
      </c>
      <c r="Q4276" t="str">
        <f>IF(Inventory[[#This Row],[Stockout_Risk_Score]] &gt;= 0.8, "Critical",
   IF(Inventory[[#This Row],[Stockout_Risk_Score]] &gt;= 0.6, "High",
      IF(Inventory[[#This Row],[Stockout_Risk_Score]] &gt;= 0.3, "Medium", "Low")
   )
)</f>
        <v>Medium</v>
      </c>
      <c r="R4276">
        <f>Inventory[[#This Row],[Lead_Time_Days]]*0.8</f>
        <v>8</v>
      </c>
      <c r="S4276">
        <f>MAX(0,Inventory[[#This Row],[Daily_Demand]]*Inventory[[#This Row],[Adj_Lead_Time]]+Inventory[[#This Row],[Safety_Stock]]-Inventory[[#This Row],[Current_Inventory]])</f>
        <v>182</v>
      </c>
    </row>
    <row r="4277" spans="1:19" x14ac:dyDescent="0.25">
      <c r="A4277">
        <v>4276</v>
      </c>
      <c r="B4277" t="s">
        <v>4298</v>
      </c>
      <c r="C4277" s="4" t="s">
        <v>13</v>
      </c>
      <c r="D4277" t="s">
        <v>18</v>
      </c>
      <c r="E4277" s="4">
        <v>49</v>
      </c>
      <c r="F4277" s="4">
        <v>4</v>
      </c>
      <c r="G4277" s="4">
        <v>37</v>
      </c>
      <c r="H4277" s="4">
        <v>145</v>
      </c>
      <c r="I4277" s="4">
        <v>132</v>
      </c>
      <c r="J4277" s="6">
        <v>775.27</v>
      </c>
      <c r="K4277" s="4">
        <v>0.55500000000000005</v>
      </c>
      <c r="L4277" s="4" t="s">
        <v>15</v>
      </c>
      <c r="M4277" s="4">
        <f>Inventory[[#This Row],[Daily_Demand]]*Inventory[[#This Row],[Lead_Time_Days]]</f>
        <v>196</v>
      </c>
      <c r="N4277" s="4">
        <f>MAX(0, Inventory[[#This Row],[Demand_Duration_Lead_time]]+Inventory[[#This Row],[Safety_Stock]]-Inventory[[#This Row],[Current_Inventory]])</f>
        <v>304</v>
      </c>
      <c r="O42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77" s="8">
        <f>Inventory[[#This Row],[Current_Inventory]]*Inventory[[#This Row],[Unit_Cost]]</f>
        <v>28684.989999999998</v>
      </c>
      <c r="Q4277" t="str">
        <f>IF(Inventory[[#This Row],[Stockout_Risk_Score]] &gt;= 0.8, "Critical",
   IF(Inventory[[#This Row],[Stockout_Risk_Score]] &gt;= 0.6, "High",
      IF(Inventory[[#This Row],[Stockout_Risk_Score]] &gt;= 0.3, "Medium", "Low")
   )
)</f>
        <v>Medium</v>
      </c>
      <c r="R4277">
        <f>Inventory[[#This Row],[Lead_Time_Days]]*0.8</f>
        <v>3.2</v>
      </c>
      <c r="S4277">
        <f>MAX(0,Inventory[[#This Row],[Daily_Demand]]*Inventory[[#This Row],[Adj_Lead_Time]]+Inventory[[#This Row],[Safety_Stock]]-Inventory[[#This Row],[Current_Inventory]])</f>
        <v>264.8</v>
      </c>
    </row>
    <row r="4278" spans="1:19" x14ac:dyDescent="0.25">
      <c r="A4278">
        <v>4277</v>
      </c>
      <c r="B4278" t="s">
        <v>4299</v>
      </c>
      <c r="C4278" s="4" t="s">
        <v>17</v>
      </c>
      <c r="D4278" t="s">
        <v>18</v>
      </c>
      <c r="E4278" s="4">
        <v>18</v>
      </c>
      <c r="F4278" s="4">
        <v>10</v>
      </c>
      <c r="G4278" s="4">
        <v>224</v>
      </c>
      <c r="H4278" s="4">
        <v>204</v>
      </c>
      <c r="I4278" s="4">
        <v>242</v>
      </c>
      <c r="J4278" s="6">
        <v>1818.32</v>
      </c>
      <c r="K4278" s="4">
        <v>9.9000000000000005E-2</v>
      </c>
      <c r="L4278" s="4" t="s">
        <v>15</v>
      </c>
      <c r="M4278" s="4">
        <f>Inventory[[#This Row],[Daily_Demand]]*Inventory[[#This Row],[Lead_Time_Days]]</f>
        <v>180</v>
      </c>
      <c r="N4278" s="4">
        <f>MAX(0, Inventory[[#This Row],[Demand_Duration_Lead_time]]+Inventory[[#This Row],[Safety_Stock]]-Inventory[[#This Row],[Current_Inventory]])</f>
        <v>160</v>
      </c>
      <c r="O42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78" s="8">
        <f>Inventory[[#This Row],[Current_Inventory]]*Inventory[[#This Row],[Unit_Cost]]</f>
        <v>407303.67999999999</v>
      </c>
      <c r="Q4278" t="str">
        <f>IF(Inventory[[#This Row],[Stockout_Risk_Score]] &gt;= 0.8, "Critical",
   IF(Inventory[[#This Row],[Stockout_Risk_Score]] &gt;= 0.6, "High",
      IF(Inventory[[#This Row],[Stockout_Risk_Score]] &gt;= 0.3, "Medium", "Low")
   )
)</f>
        <v>Low</v>
      </c>
      <c r="R4278">
        <f>Inventory[[#This Row],[Lead_Time_Days]]*0.8</f>
        <v>8</v>
      </c>
      <c r="S4278">
        <f>MAX(0,Inventory[[#This Row],[Daily_Demand]]*Inventory[[#This Row],[Adj_Lead_Time]]+Inventory[[#This Row],[Safety_Stock]]-Inventory[[#This Row],[Current_Inventory]])</f>
        <v>124</v>
      </c>
    </row>
    <row r="4279" spans="1:19" x14ac:dyDescent="0.25">
      <c r="A4279">
        <v>4278</v>
      </c>
      <c r="B4279" t="s">
        <v>4300</v>
      </c>
      <c r="C4279" s="4" t="s">
        <v>26</v>
      </c>
      <c r="D4279" t="s">
        <v>14</v>
      </c>
      <c r="E4279" s="4">
        <v>116</v>
      </c>
      <c r="F4279" s="4">
        <v>9</v>
      </c>
      <c r="G4279" s="4">
        <v>62</v>
      </c>
      <c r="H4279" s="4">
        <v>58</v>
      </c>
      <c r="I4279" s="4">
        <v>55</v>
      </c>
      <c r="J4279" s="6">
        <v>220.43</v>
      </c>
      <c r="K4279" s="4">
        <v>0.96499999999999997</v>
      </c>
      <c r="L4279" s="4" t="s">
        <v>27</v>
      </c>
      <c r="M4279" s="4">
        <f>Inventory[[#This Row],[Daily_Demand]]*Inventory[[#This Row],[Lead_Time_Days]]</f>
        <v>1044</v>
      </c>
      <c r="N4279" s="4">
        <f>MAX(0, Inventory[[#This Row],[Demand_Duration_Lead_time]]+Inventory[[#This Row],[Safety_Stock]]-Inventory[[#This Row],[Current_Inventory]])</f>
        <v>1040</v>
      </c>
      <c r="O42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79" s="8">
        <f>Inventory[[#This Row],[Current_Inventory]]*Inventory[[#This Row],[Unit_Cost]]</f>
        <v>13666.66</v>
      </c>
      <c r="Q4279" t="str">
        <f>IF(Inventory[[#This Row],[Stockout_Risk_Score]] &gt;= 0.8, "Critical",
   IF(Inventory[[#This Row],[Stockout_Risk_Score]] &gt;= 0.6, "High",
      IF(Inventory[[#This Row],[Stockout_Risk_Score]] &gt;= 0.3, "Medium", "Low")
   )
)</f>
        <v>Critical</v>
      </c>
      <c r="R4279">
        <f>Inventory[[#This Row],[Lead_Time_Days]]*0.8</f>
        <v>7.2</v>
      </c>
      <c r="S4279">
        <f>MAX(0,Inventory[[#This Row],[Daily_Demand]]*Inventory[[#This Row],[Adj_Lead_Time]]+Inventory[[#This Row],[Safety_Stock]]-Inventory[[#This Row],[Current_Inventory]])</f>
        <v>831.2</v>
      </c>
    </row>
    <row r="4280" spans="1:19" x14ac:dyDescent="0.25">
      <c r="A4280">
        <v>4279</v>
      </c>
      <c r="B4280" t="s">
        <v>4301</v>
      </c>
      <c r="C4280" s="4" t="s">
        <v>17</v>
      </c>
      <c r="D4280" t="s">
        <v>14</v>
      </c>
      <c r="E4280" s="4">
        <v>59</v>
      </c>
      <c r="F4280" s="4">
        <v>14</v>
      </c>
      <c r="G4280" s="4">
        <v>108</v>
      </c>
      <c r="H4280" s="4">
        <v>105</v>
      </c>
      <c r="I4280" s="4">
        <v>242</v>
      </c>
      <c r="J4280" s="6">
        <v>852.36</v>
      </c>
      <c r="K4280" s="4">
        <v>0.98499999999999999</v>
      </c>
      <c r="L4280" s="4" t="s">
        <v>27</v>
      </c>
      <c r="M4280" s="4">
        <f>Inventory[[#This Row],[Daily_Demand]]*Inventory[[#This Row],[Lead_Time_Days]]</f>
        <v>826</v>
      </c>
      <c r="N4280" s="4">
        <f>MAX(0, Inventory[[#This Row],[Demand_Duration_Lead_time]]+Inventory[[#This Row],[Safety_Stock]]-Inventory[[#This Row],[Current_Inventory]])</f>
        <v>823</v>
      </c>
      <c r="O42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80" s="8">
        <f>Inventory[[#This Row],[Current_Inventory]]*Inventory[[#This Row],[Unit_Cost]]</f>
        <v>92054.88</v>
      </c>
      <c r="Q4280" t="str">
        <f>IF(Inventory[[#This Row],[Stockout_Risk_Score]] &gt;= 0.8, "Critical",
   IF(Inventory[[#This Row],[Stockout_Risk_Score]] &gt;= 0.6, "High",
      IF(Inventory[[#This Row],[Stockout_Risk_Score]] &gt;= 0.3, "Medium", "Low")
   )
)</f>
        <v>Critical</v>
      </c>
      <c r="R4280">
        <f>Inventory[[#This Row],[Lead_Time_Days]]*0.8</f>
        <v>11.200000000000001</v>
      </c>
      <c r="S4280">
        <f>MAX(0,Inventory[[#This Row],[Daily_Demand]]*Inventory[[#This Row],[Adj_Lead_Time]]+Inventory[[#This Row],[Safety_Stock]]-Inventory[[#This Row],[Current_Inventory]])</f>
        <v>657.80000000000007</v>
      </c>
    </row>
    <row r="4281" spans="1:19" x14ac:dyDescent="0.25">
      <c r="A4281">
        <v>4280</v>
      </c>
      <c r="B4281" t="s">
        <v>4302</v>
      </c>
      <c r="C4281" s="4" t="s">
        <v>21</v>
      </c>
      <c r="D4281" t="s">
        <v>18</v>
      </c>
      <c r="E4281" s="4">
        <v>141</v>
      </c>
      <c r="F4281" s="4">
        <v>13</v>
      </c>
      <c r="G4281" s="4">
        <v>605</v>
      </c>
      <c r="H4281" s="4">
        <v>130</v>
      </c>
      <c r="I4281" s="4">
        <v>266</v>
      </c>
      <c r="J4281" s="6">
        <v>957.48</v>
      </c>
      <c r="K4281" s="4">
        <v>0.78900000000000003</v>
      </c>
      <c r="L4281" s="4" t="s">
        <v>19</v>
      </c>
      <c r="M4281" s="4">
        <f>Inventory[[#This Row],[Daily_Demand]]*Inventory[[#This Row],[Lead_Time_Days]]</f>
        <v>1833</v>
      </c>
      <c r="N4281" s="4">
        <f>MAX(0, Inventory[[#This Row],[Demand_Duration_Lead_time]]+Inventory[[#This Row],[Safety_Stock]]-Inventory[[#This Row],[Current_Inventory]])</f>
        <v>1358</v>
      </c>
      <c r="O42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81" s="8">
        <f>Inventory[[#This Row],[Current_Inventory]]*Inventory[[#This Row],[Unit_Cost]]</f>
        <v>579275.4</v>
      </c>
      <c r="Q4281" t="str">
        <f>IF(Inventory[[#This Row],[Stockout_Risk_Score]] &gt;= 0.8, "Critical",
   IF(Inventory[[#This Row],[Stockout_Risk_Score]] &gt;= 0.6, "High",
      IF(Inventory[[#This Row],[Stockout_Risk_Score]] &gt;= 0.3, "Medium", "Low")
   )
)</f>
        <v>High</v>
      </c>
      <c r="R4281">
        <f>Inventory[[#This Row],[Lead_Time_Days]]*0.8</f>
        <v>10.4</v>
      </c>
      <c r="S4281">
        <f>MAX(0,Inventory[[#This Row],[Daily_Demand]]*Inventory[[#This Row],[Adj_Lead_Time]]+Inventory[[#This Row],[Safety_Stock]]-Inventory[[#This Row],[Current_Inventory]])</f>
        <v>991.40000000000009</v>
      </c>
    </row>
    <row r="4282" spans="1:19" x14ac:dyDescent="0.25">
      <c r="A4282">
        <v>4281</v>
      </c>
      <c r="B4282" t="s">
        <v>4303</v>
      </c>
      <c r="C4282" s="4" t="s">
        <v>13</v>
      </c>
      <c r="D4282" t="s">
        <v>18</v>
      </c>
      <c r="E4282" s="4">
        <v>19</v>
      </c>
      <c r="F4282" s="4">
        <v>8</v>
      </c>
      <c r="G4282" s="4">
        <v>176</v>
      </c>
      <c r="H4282" s="4">
        <v>258</v>
      </c>
      <c r="I4282" s="4">
        <v>396</v>
      </c>
      <c r="J4282" s="6">
        <v>909.7</v>
      </c>
      <c r="K4282" s="4">
        <v>0.45400000000000001</v>
      </c>
      <c r="L4282" s="4" t="s">
        <v>15</v>
      </c>
      <c r="M4282" s="4">
        <f>Inventory[[#This Row],[Daily_Demand]]*Inventory[[#This Row],[Lead_Time_Days]]</f>
        <v>152</v>
      </c>
      <c r="N4282" s="4">
        <f>MAX(0, Inventory[[#This Row],[Demand_Duration_Lead_time]]+Inventory[[#This Row],[Safety_Stock]]-Inventory[[#This Row],[Current_Inventory]])</f>
        <v>234</v>
      </c>
      <c r="O42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82" s="8">
        <f>Inventory[[#This Row],[Current_Inventory]]*Inventory[[#This Row],[Unit_Cost]]</f>
        <v>160107.20000000001</v>
      </c>
      <c r="Q4282" t="str">
        <f>IF(Inventory[[#This Row],[Stockout_Risk_Score]] &gt;= 0.8, "Critical",
   IF(Inventory[[#This Row],[Stockout_Risk_Score]] &gt;= 0.6, "High",
      IF(Inventory[[#This Row],[Stockout_Risk_Score]] &gt;= 0.3, "Medium", "Low")
   )
)</f>
        <v>Medium</v>
      </c>
      <c r="R4282">
        <f>Inventory[[#This Row],[Lead_Time_Days]]*0.8</f>
        <v>6.4</v>
      </c>
      <c r="S4282">
        <f>MAX(0,Inventory[[#This Row],[Daily_Demand]]*Inventory[[#This Row],[Adj_Lead_Time]]+Inventory[[#This Row],[Safety_Stock]]-Inventory[[#This Row],[Current_Inventory]])</f>
        <v>203.60000000000002</v>
      </c>
    </row>
    <row r="4283" spans="1:19" x14ac:dyDescent="0.25">
      <c r="A4283">
        <v>4282</v>
      </c>
      <c r="B4283" t="s">
        <v>4304</v>
      </c>
      <c r="C4283" s="4" t="s">
        <v>26</v>
      </c>
      <c r="D4283" t="s">
        <v>14</v>
      </c>
      <c r="E4283" s="4">
        <v>41</v>
      </c>
      <c r="F4283" s="4">
        <v>9</v>
      </c>
      <c r="G4283" s="4">
        <v>285</v>
      </c>
      <c r="H4283" s="4">
        <v>226</v>
      </c>
      <c r="I4283" s="4">
        <v>71</v>
      </c>
      <c r="J4283" s="6">
        <v>1268.94</v>
      </c>
      <c r="K4283" s="4">
        <v>0.497</v>
      </c>
      <c r="L4283" s="4" t="s">
        <v>15</v>
      </c>
      <c r="M4283" s="4">
        <f>Inventory[[#This Row],[Daily_Demand]]*Inventory[[#This Row],[Lead_Time_Days]]</f>
        <v>369</v>
      </c>
      <c r="N4283" s="4">
        <f>MAX(0, Inventory[[#This Row],[Demand_Duration_Lead_time]]+Inventory[[#This Row],[Safety_Stock]]-Inventory[[#This Row],[Current_Inventory]])</f>
        <v>310</v>
      </c>
      <c r="O42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83" s="8">
        <f>Inventory[[#This Row],[Current_Inventory]]*Inventory[[#This Row],[Unit_Cost]]</f>
        <v>361647.9</v>
      </c>
      <c r="Q4283" t="str">
        <f>IF(Inventory[[#This Row],[Stockout_Risk_Score]] &gt;= 0.8, "Critical",
   IF(Inventory[[#This Row],[Stockout_Risk_Score]] &gt;= 0.6, "High",
      IF(Inventory[[#This Row],[Stockout_Risk_Score]] &gt;= 0.3, "Medium", "Low")
   )
)</f>
        <v>Medium</v>
      </c>
      <c r="R4283">
        <f>Inventory[[#This Row],[Lead_Time_Days]]*0.8</f>
        <v>7.2</v>
      </c>
      <c r="S4283">
        <f>MAX(0,Inventory[[#This Row],[Daily_Demand]]*Inventory[[#This Row],[Adj_Lead_Time]]+Inventory[[#This Row],[Safety_Stock]]-Inventory[[#This Row],[Current_Inventory]])</f>
        <v>236.20000000000005</v>
      </c>
    </row>
    <row r="4284" spans="1:19" x14ac:dyDescent="0.25">
      <c r="A4284">
        <v>4283</v>
      </c>
      <c r="B4284" t="s">
        <v>4305</v>
      </c>
      <c r="C4284" s="4" t="s">
        <v>17</v>
      </c>
      <c r="D4284" t="s">
        <v>22</v>
      </c>
      <c r="E4284" s="4">
        <v>182</v>
      </c>
      <c r="F4284" s="4">
        <v>11</v>
      </c>
      <c r="G4284" s="4">
        <v>153</v>
      </c>
      <c r="H4284" s="4">
        <v>123</v>
      </c>
      <c r="I4284" s="4">
        <v>194</v>
      </c>
      <c r="J4284" s="6">
        <v>381.91</v>
      </c>
      <c r="K4284" s="4">
        <v>0.435</v>
      </c>
      <c r="L4284" s="4" t="s">
        <v>27</v>
      </c>
      <c r="M4284" s="4">
        <f>Inventory[[#This Row],[Daily_Demand]]*Inventory[[#This Row],[Lead_Time_Days]]</f>
        <v>2002</v>
      </c>
      <c r="N4284" s="4">
        <f>MAX(0, Inventory[[#This Row],[Demand_Duration_Lead_time]]+Inventory[[#This Row],[Safety_Stock]]-Inventory[[#This Row],[Current_Inventory]])</f>
        <v>1972</v>
      </c>
      <c r="O42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84" s="8">
        <f>Inventory[[#This Row],[Current_Inventory]]*Inventory[[#This Row],[Unit_Cost]]</f>
        <v>58432.23</v>
      </c>
      <c r="Q4284" t="str">
        <f>IF(Inventory[[#This Row],[Stockout_Risk_Score]] &gt;= 0.8, "Critical",
   IF(Inventory[[#This Row],[Stockout_Risk_Score]] &gt;= 0.6, "High",
      IF(Inventory[[#This Row],[Stockout_Risk_Score]] &gt;= 0.3, "Medium", "Low")
   )
)</f>
        <v>Medium</v>
      </c>
      <c r="R4284">
        <f>Inventory[[#This Row],[Lead_Time_Days]]*0.8</f>
        <v>8.8000000000000007</v>
      </c>
      <c r="S4284">
        <f>MAX(0,Inventory[[#This Row],[Daily_Demand]]*Inventory[[#This Row],[Adj_Lead_Time]]+Inventory[[#This Row],[Safety_Stock]]-Inventory[[#This Row],[Current_Inventory]])</f>
        <v>1571.6000000000001</v>
      </c>
    </row>
    <row r="4285" spans="1:19" x14ac:dyDescent="0.25">
      <c r="A4285">
        <v>4284</v>
      </c>
      <c r="B4285" t="s">
        <v>4306</v>
      </c>
      <c r="C4285" s="4" t="s">
        <v>13</v>
      </c>
      <c r="D4285" t="s">
        <v>22</v>
      </c>
      <c r="E4285" s="4">
        <v>131</v>
      </c>
      <c r="F4285" s="4">
        <v>7</v>
      </c>
      <c r="G4285" s="4">
        <v>483</v>
      </c>
      <c r="H4285" s="4">
        <v>23</v>
      </c>
      <c r="I4285" s="4">
        <v>334</v>
      </c>
      <c r="J4285" s="6">
        <v>1739.58</v>
      </c>
      <c r="K4285" s="4">
        <v>0.29299999999999998</v>
      </c>
      <c r="L4285" s="4" t="s">
        <v>19</v>
      </c>
      <c r="M4285" s="4">
        <f>Inventory[[#This Row],[Daily_Demand]]*Inventory[[#This Row],[Lead_Time_Days]]</f>
        <v>917</v>
      </c>
      <c r="N4285" s="4">
        <f>MAX(0, Inventory[[#This Row],[Demand_Duration_Lead_time]]+Inventory[[#This Row],[Safety_Stock]]-Inventory[[#This Row],[Current_Inventory]])</f>
        <v>457</v>
      </c>
      <c r="O42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85" s="8">
        <f>Inventory[[#This Row],[Current_Inventory]]*Inventory[[#This Row],[Unit_Cost]]</f>
        <v>840217.14</v>
      </c>
      <c r="Q4285" t="str">
        <f>IF(Inventory[[#This Row],[Stockout_Risk_Score]] &gt;= 0.8, "Critical",
   IF(Inventory[[#This Row],[Stockout_Risk_Score]] &gt;= 0.6, "High",
      IF(Inventory[[#This Row],[Stockout_Risk_Score]] &gt;= 0.3, "Medium", "Low")
   )
)</f>
        <v>Low</v>
      </c>
      <c r="R4285">
        <f>Inventory[[#This Row],[Lead_Time_Days]]*0.8</f>
        <v>5.6000000000000005</v>
      </c>
      <c r="S4285">
        <f>MAX(0,Inventory[[#This Row],[Daily_Demand]]*Inventory[[#This Row],[Adj_Lead_Time]]+Inventory[[#This Row],[Safety_Stock]]-Inventory[[#This Row],[Current_Inventory]])</f>
        <v>273.60000000000002</v>
      </c>
    </row>
    <row r="4286" spans="1:19" x14ac:dyDescent="0.25">
      <c r="A4286">
        <v>4285</v>
      </c>
      <c r="B4286" t="s">
        <v>4307</v>
      </c>
      <c r="C4286" s="4" t="s">
        <v>13</v>
      </c>
      <c r="D4286" t="s">
        <v>14</v>
      </c>
      <c r="E4286" s="4">
        <v>121</v>
      </c>
      <c r="F4286" s="4">
        <v>4</v>
      </c>
      <c r="G4286" s="4">
        <v>620</v>
      </c>
      <c r="H4286" s="4">
        <v>71</v>
      </c>
      <c r="I4286" s="4">
        <v>194</v>
      </c>
      <c r="J4286" s="6">
        <v>1125.94</v>
      </c>
      <c r="K4286" s="4">
        <v>0.52800000000000002</v>
      </c>
      <c r="L4286" s="4" t="s">
        <v>19</v>
      </c>
      <c r="M4286" s="4">
        <f>Inventory[[#This Row],[Daily_Demand]]*Inventory[[#This Row],[Lead_Time_Days]]</f>
        <v>484</v>
      </c>
      <c r="N4286" s="4">
        <f>MAX(0, Inventory[[#This Row],[Demand_Duration_Lead_time]]+Inventory[[#This Row],[Safety_Stock]]-Inventory[[#This Row],[Current_Inventory]])</f>
        <v>0</v>
      </c>
      <c r="O42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86" s="8">
        <f>Inventory[[#This Row],[Current_Inventory]]*Inventory[[#This Row],[Unit_Cost]]</f>
        <v>698082.8</v>
      </c>
      <c r="Q4286" t="str">
        <f>IF(Inventory[[#This Row],[Stockout_Risk_Score]] &gt;= 0.8, "Critical",
   IF(Inventory[[#This Row],[Stockout_Risk_Score]] &gt;= 0.6, "High",
      IF(Inventory[[#This Row],[Stockout_Risk_Score]] &gt;= 0.3, "Medium", "Low")
   )
)</f>
        <v>Medium</v>
      </c>
      <c r="R4286">
        <f>Inventory[[#This Row],[Lead_Time_Days]]*0.8</f>
        <v>3.2</v>
      </c>
      <c r="S4286">
        <f>MAX(0,Inventory[[#This Row],[Daily_Demand]]*Inventory[[#This Row],[Adj_Lead_Time]]+Inventory[[#This Row],[Safety_Stock]]-Inventory[[#This Row],[Current_Inventory]])</f>
        <v>0</v>
      </c>
    </row>
    <row r="4287" spans="1:19" x14ac:dyDescent="0.25">
      <c r="A4287">
        <v>4286</v>
      </c>
      <c r="B4287" t="s">
        <v>4308</v>
      </c>
      <c r="C4287" s="4" t="s">
        <v>26</v>
      </c>
      <c r="D4287" t="s">
        <v>14</v>
      </c>
      <c r="E4287" s="4">
        <v>88</v>
      </c>
      <c r="F4287" s="4">
        <v>8</v>
      </c>
      <c r="G4287" s="4">
        <v>767</v>
      </c>
      <c r="H4287" s="4">
        <v>52</v>
      </c>
      <c r="I4287" s="4">
        <v>51</v>
      </c>
      <c r="J4287" s="6">
        <v>1813.21</v>
      </c>
      <c r="K4287" s="4">
        <v>5.2999999999999999E-2</v>
      </c>
      <c r="L4287" s="4" t="s">
        <v>15</v>
      </c>
      <c r="M4287" s="4">
        <f>Inventory[[#This Row],[Daily_Demand]]*Inventory[[#This Row],[Lead_Time_Days]]</f>
        <v>704</v>
      </c>
      <c r="N4287" s="4">
        <f>MAX(0, Inventory[[#This Row],[Demand_Duration_Lead_time]]+Inventory[[#This Row],[Safety_Stock]]-Inventory[[#This Row],[Current_Inventory]])</f>
        <v>0</v>
      </c>
      <c r="O42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87" s="8">
        <f>Inventory[[#This Row],[Current_Inventory]]*Inventory[[#This Row],[Unit_Cost]]</f>
        <v>1390732.07</v>
      </c>
      <c r="Q4287" t="str">
        <f>IF(Inventory[[#This Row],[Stockout_Risk_Score]] &gt;= 0.8, "Critical",
   IF(Inventory[[#This Row],[Stockout_Risk_Score]] &gt;= 0.6, "High",
      IF(Inventory[[#This Row],[Stockout_Risk_Score]] &gt;= 0.3, "Medium", "Low")
   )
)</f>
        <v>Low</v>
      </c>
      <c r="R4287">
        <f>Inventory[[#This Row],[Lead_Time_Days]]*0.8</f>
        <v>6.4</v>
      </c>
      <c r="S4287">
        <f>MAX(0,Inventory[[#This Row],[Daily_Demand]]*Inventory[[#This Row],[Adj_Lead_Time]]+Inventory[[#This Row],[Safety_Stock]]-Inventory[[#This Row],[Current_Inventory]])</f>
        <v>0</v>
      </c>
    </row>
    <row r="4288" spans="1:19" x14ac:dyDescent="0.25">
      <c r="A4288">
        <v>4287</v>
      </c>
      <c r="B4288" t="s">
        <v>4309</v>
      </c>
      <c r="C4288" s="4" t="s">
        <v>17</v>
      </c>
      <c r="D4288" t="s">
        <v>18</v>
      </c>
      <c r="E4288" s="4">
        <v>76</v>
      </c>
      <c r="F4288" s="4">
        <v>5</v>
      </c>
      <c r="G4288" s="4">
        <v>151</v>
      </c>
      <c r="H4288" s="4">
        <v>249</v>
      </c>
      <c r="I4288" s="4">
        <v>337</v>
      </c>
      <c r="J4288" s="6">
        <v>55.13</v>
      </c>
      <c r="K4288" s="4">
        <v>0.99199999999999999</v>
      </c>
      <c r="L4288" s="4" t="s">
        <v>19</v>
      </c>
      <c r="M4288" s="4">
        <f>Inventory[[#This Row],[Daily_Demand]]*Inventory[[#This Row],[Lead_Time_Days]]</f>
        <v>380</v>
      </c>
      <c r="N4288" s="4">
        <f>MAX(0, Inventory[[#This Row],[Demand_Duration_Lead_time]]+Inventory[[#This Row],[Safety_Stock]]-Inventory[[#This Row],[Current_Inventory]])</f>
        <v>478</v>
      </c>
      <c r="O42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88" s="8">
        <f>Inventory[[#This Row],[Current_Inventory]]*Inventory[[#This Row],[Unit_Cost]]</f>
        <v>8324.630000000001</v>
      </c>
      <c r="Q4288" t="str">
        <f>IF(Inventory[[#This Row],[Stockout_Risk_Score]] &gt;= 0.8, "Critical",
   IF(Inventory[[#This Row],[Stockout_Risk_Score]] &gt;= 0.6, "High",
      IF(Inventory[[#This Row],[Stockout_Risk_Score]] &gt;= 0.3, "Medium", "Low")
   )
)</f>
        <v>Critical</v>
      </c>
      <c r="R4288">
        <f>Inventory[[#This Row],[Lead_Time_Days]]*0.8</f>
        <v>4</v>
      </c>
      <c r="S4288">
        <f>MAX(0,Inventory[[#This Row],[Daily_Demand]]*Inventory[[#This Row],[Adj_Lead_Time]]+Inventory[[#This Row],[Safety_Stock]]-Inventory[[#This Row],[Current_Inventory]])</f>
        <v>402</v>
      </c>
    </row>
    <row r="4289" spans="1:19" x14ac:dyDescent="0.25">
      <c r="A4289">
        <v>4288</v>
      </c>
      <c r="B4289" t="s">
        <v>4310</v>
      </c>
      <c r="C4289" s="4" t="s">
        <v>13</v>
      </c>
      <c r="D4289" t="s">
        <v>18</v>
      </c>
      <c r="E4289" s="4">
        <v>100</v>
      </c>
      <c r="F4289" s="4">
        <v>12</v>
      </c>
      <c r="G4289" s="4">
        <v>760</v>
      </c>
      <c r="H4289" s="4">
        <v>105</v>
      </c>
      <c r="I4289" s="4">
        <v>274</v>
      </c>
      <c r="J4289" s="6">
        <v>1278.48</v>
      </c>
      <c r="K4289" s="4">
        <v>0.42399999999999999</v>
      </c>
      <c r="L4289" s="4" t="s">
        <v>19</v>
      </c>
      <c r="M4289" s="4">
        <f>Inventory[[#This Row],[Daily_Demand]]*Inventory[[#This Row],[Lead_Time_Days]]</f>
        <v>1200</v>
      </c>
      <c r="N4289" s="4">
        <f>MAX(0, Inventory[[#This Row],[Demand_Duration_Lead_time]]+Inventory[[#This Row],[Safety_Stock]]-Inventory[[#This Row],[Current_Inventory]])</f>
        <v>545</v>
      </c>
      <c r="O42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89" s="8">
        <f>Inventory[[#This Row],[Current_Inventory]]*Inventory[[#This Row],[Unit_Cost]]</f>
        <v>971644.8</v>
      </c>
      <c r="Q4289" t="str">
        <f>IF(Inventory[[#This Row],[Stockout_Risk_Score]] &gt;= 0.8, "Critical",
   IF(Inventory[[#This Row],[Stockout_Risk_Score]] &gt;= 0.6, "High",
      IF(Inventory[[#This Row],[Stockout_Risk_Score]] &gt;= 0.3, "Medium", "Low")
   )
)</f>
        <v>Medium</v>
      </c>
      <c r="R4289">
        <f>Inventory[[#This Row],[Lead_Time_Days]]*0.8</f>
        <v>9.6000000000000014</v>
      </c>
      <c r="S4289">
        <f>MAX(0,Inventory[[#This Row],[Daily_Demand]]*Inventory[[#This Row],[Adj_Lead_Time]]+Inventory[[#This Row],[Safety_Stock]]-Inventory[[#This Row],[Current_Inventory]])</f>
        <v>305</v>
      </c>
    </row>
    <row r="4290" spans="1:19" x14ac:dyDescent="0.25">
      <c r="A4290">
        <v>4289</v>
      </c>
      <c r="B4290" t="s">
        <v>4311</v>
      </c>
      <c r="C4290" s="4" t="s">
        <v>13</v>
      </c>
      <c r="D4290" t="s">
        <v>22</v>
      </c>
      <c r="E4290" s="4">
        <v>115</v>
      </c>
      <c r="F4290" s="4">
        <v>11</v>
      </c>
      <c r="G4290" s="4">
        <v>53</v>
      </c>
      <c r="H4290" s="4">
        <v>36</v>
      </c>
      <c r="I4290" s="4">
        <v>263</v>
      </c>
      <c r="J4290" s="6">
        <v>854.29</v>
      </c>
      <c r="K4290" s="4">
        <v>0.92700000000000005</v>
      </c>
      <c r="L4290" s="4" t="s">
        <v>15</v>
      </c>
      <c r="M4290" s="4">
        <f>Inventory[[#This Row],[Daily_Demand]]*Inventory[[#This Row],[Lead_Time_Days]]</f>
        <v>1265</v>
      </c>
      <c r="N4290" s="4">
        <f>MAX(0, Inventory[[#This Row],[Demand_Duration_Lead_time]]+Inventory[[#This Row],[Safety_Stock]]-Inventory[[#This Row],[Current_Inventory]])</f>
        <v>1248</v>
      </c>
      <c r="O42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90" s="8">
        <f>Inventory[[#This Row],[Current_Inventory]]*Inventory[[#This Row],[Unit_Cost]]</f>
        <v>45277.369999999995</v>
      </c>
      <c r="Q4290" t="str">
        <f>IF(Inventory[[#This Row],[Stockout_Risk_Score]] &gt;= 0.8, "Critical",
   IF(Inventory[[#This Row],[Stockout_Risk_Score]] &gt;= 0.6, "High",
      IF(Inventory[[#This Row],[Stockout_Risk_Score]] &gt;= 0.3, "Medium", "Low")
   )
)</f>
        <v>Critical</v>
      </c>
      <c r="R4290">
        <f>Inventory[[#This Row],[Lead_Time_Days]]*0.8</f>
        <v>8.8000000000000007</v>
      </c>
      <c r="S4290">
        <f>MAX(0,Inventory[[#This Row],[Daily_Demand]]*Inventory[[#This Row],[Adj_Lead_Time]]+Inventory[[#This Row],[Safety_Stock]]-Inventory[[#This Row],[Current_Inventory]])</f>
        <v>995</v>
      </c>
    </row>
    <row r="4291" spans="1:19" x14ac:dyDescent="0.25">
      <c r="A4291">
        <v>4290</v>
      </c>
      <c r="B4291" t="s">
        <v>4312</v>
      </c>
      <c r="C4291" s="4" t="s">
        <v>41</v>
      </c>
      <c r="D4291" t="s">
        <v>14</v>
      </c>
      <c r="E4291" s="4">
        <v>153</v>
      </c>
      <c r="F4291" s="4">
        <v>6</v>
      </c>
      <c r="G4291" s="4">
        <v>102</v>
      </c>
      <c r="H4291" s="4">
        <v>251</v>
      </c>
      <c r="I4291" s="4">
        <v>215</v>
      </c>
      <c r="J4291" s="6">
        <v>1034.94</v>
      </c>
      <c r="K4291" s="4">
        <v>0.72399999999999998</v>
      </c>
      <c r="L4291" s="4" t="s">
        <v>15</v>
      </c>
      <c r="M4291" s="4">
        <f>Inventory[[#This Row],[Daily_Demand]]*Inventory[[#This Row],[Lead_Time_Days]]</f>
        <v>918</v>
      </c>
      <c r="N4291" s="4">
        <f>MAX(0, Inventory[[#This Row],[Demand_Duration_Lead_time]]+Inventory[[#This Row],[Safety_Stock]]-Inventory[[#This Row],[Current_Inventory]])</f>
        <v>1067</v>
      </c>
      <c r="O42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91" s="8">
        <f>Inventory[[#This Row],[Current_Inventory]]*Inventory[[#This Row],[Unit_Cost]]</f>
        <v>105563.88</v>
      </c>
      <c r="Q4291" t="str">
        <f>IF(Inventory[[#This Row],[Stockout_Risk_Score]] &gt;= 0.8, "Critical",
   IF(Inventory[[#This Row],[Stockout_Risk_Score]] &gt;= 0.6, "High",
      IF(Inventory[[#This Row],[Stockout_Risk_Score]] &gt;= 0.3, "Medium", "Low")
   )
)</f>
        <v>High</v>
      </c>
      <c r="R4291">
        <f>Inventory[[#This Row],[Lead_Time_Days]]*0.8</f>
        <v>4.8000000000000007</v>
      </c>
      <c r="S4291">
        <f>MAX(0,Inventory[[#This Row],[Daily_Demand]]*Inventory[[#This Row],[Adj_Lead_Time]]+Inventory[[#This Row],[Safety_Stock]]-Inventory[[#This Row],[Current_Inventory]])</f>
        <v>883.40000000000009</v>
      </c>
    </row>
    <row r="4292" spans="1:19" x14ac:dyDescent="0.25">
      <c r="A4292">
        <v>4291</v>
      </c>
      <c r="B4292" t="s">
        <v>4313</v>
      </c>
      <c r="C4292" s="4" t="s">
        <v>13</v>
      </c>
      <c r="D4292" t="s">
        <v>18</v>
      </c>
      <c r="E4292" s="4">
        <v>189</v>
      </c>
      <c r="F4292" s="4">
        <v>9</v>
      </c>
      <c r="G4292" s="4">
        <v>151</v>
      </c>
      <c r="H4292" s="4">
        <v>249</v>
      </c>
      <c r="I4292" s="4">
        <v>190</v>
      </c>
      <c r="J4292" s="6">
        <v>1500.42</v>
      </c>
      <c r="K4292" s="4">
        <v>0.28999999999999998</v>
      </c>
      <c r="L4292" s="4" t="s">
        <v>15</v>
      </c>
      <c r="M4292" s="4">
        <f>Inventory[[#This Row],[Daily_Demand]]*Inventory[[#This Row],[Lead_Time_Days]]</f>
        <v>1701</v>
      </c>
      <c r="N4292" s="4">
        <f>MAX(0, Inventory[[#This Row],[Demand_Duration_Lead_time]]+Inventory[[#This Row],[Safety_Stock]]-Inventory[[#This Row],[Current_Inventory]])</f>
        <v>1799</v>
      </c>
      <c r="O42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92" s="8">
        <f>Inventory[[#This Row],[Current_Inventory]]*Inventory[[#This Row],[Unit_Cost]]</f>
        <v>226563.42</v>
      </c>
      <c r="Q4292" t="str">
        <f>IF(Inventory[[#This Row],[Stockout_Risk_Score]] &gt;= 0.8, "Critical",
   IF(Inventory[[#This Row],[Stockout_Risk_Score]] &gt;= 0.6, "High",
      IF(Inventory[[#This Row],[Stockout_Risk_Score]] &gt;= 0.3, "Medium", "Low")
   )
)</f>
        <v>Low</v>
      </c>
      <c r="R4292">
        <f>Inventory[[#This Row],[Lead_Time_Days]]*0.8</f>
        <v>7.2</v>
      </c>
      <c r="S4292">
        <f>MAX(0,Inventory[[#This Row],[Daily_Demand]]*Inventory[[#This Row],[Adj_Lead_Time]]+Inventory[[#This Row],[Safety_Stock]]-Inventory[[#This Row],[Current_Inventory]])</f>
        <v>1458.8</v>
      </c>
    </row>
    <row r="4293" spans="1:19" x14ac:dyDescent="0.25">
      <c r="A4293">
        <v>4292</v>
      </c>
      <c r="B4293" t="s">
        <v>4314</v>
      </c>
      <c r="C4293" s="4" t="s">
        <v>41</v>
      </c>
      <c r="D4293" t="s">
        <v>22</v>
      </c>
      <c r="E4293" s="4">
        <v>109</v>
      </c>
      <c r="F4293" s="4">
        <v>8</v>
      </c>
      <c r="G4293" s="4">
        <v>447</v>
      </c>
      <c r="H4293" s="4">
        <v>76</v>
      </c>
      <c r="I4293" s="4">
        <v>366</v>
      </c>
      <c r="J4293" s="6">
        <v>492.95</v>
      </c>
      <c r="K4293" s="4">
        <v>0.222</v>
      </c>
      <c r="L4293" s="4" t="s">
        <v>27</v>
      </c>
      <c r="M4293" s="4">
        <f>Inventory[[#This Row],[Daily_Demand]]*Inventory[[#This Row],[Lead_Time_Days]]</f>
        <v>872</v>
      </c>
      <c r="N4293" s="4">
        <f>MAX(0, Inventory[[#This Row],[Demand_Duration_Lead_time]]+Inventory[[#This Row],[Safety_Stock]]-Inventory[[#This Row],[Current_Inventory]])</f>
        <v>501</v>
      </c>
      <c r="O42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93" s="8">
        <f>Inventory[[#This Row],[Current_Inventory]]*Inventory[[#This Row],[Unit_Cost]]</f>
        <v>220348.65</v>
      </c>
      <c r="Q4293" t="str">
        <f>IF(Inventory[[#This Row],[Stockout_Risk_Score]] &gt;= 0.8, "Critical",
   IF(Inventory[[#This Row],[Stockout_Risk_Score]] &gt;= 0.6, "High",
      IF(Inventory[[#This Row],[Stockout_Risk_Score]] &gt;= 0.3, "Medium", "Low")
   )
)</f>
        <v>Low</v>
      </c>
      <c r="R4293">
        <f>Inventory[[#This Row],[Lead_Time_Days]]*0.8</f>
        <v>6.4</v>
      </c>
      <c r="S4293">
        <f>MAX(0,Inventory[[#This Row],[Daily_Demand]]*Inventory[[#This Row],[Adj_Lead_Time]]+Inventory[[#This Row],[Safety_Stock]]-Inventory[[#This Row],[Current_Inventory]])</f>
        <v>326.60000000000002</v>
      </c>
    </row>
    <row r="4294" spans="1:19" x14ac:dyDescent="0.25">
      <c r="A4294">
        <v>4293</v>
      </c>
      <c r="B4294" t="s">
        <v>4315</v>
      </c>
      <c r="C4294" s="4" t="s">
        <v>17</v>
      </c>
      <c r="D4294" t="s">
        <v>22</v>
      </c>
      <c r="E4294" s="4">
        <v>151</v>
      </c>
      <c r="F4294" s="4">
        <v>8</v>
      </c>
      <c r="G4294" s="4">
        <v>223</v>
      </c>
      <c r="H4294" s="4">
        <v>290</v>
      </c>
      <c r="I4294" s="4">
        <v>113</v>
      </c>
      <c r="J4294" s="6">
        <v>449.55</v>
      </c>
      <c r="K4294" s="4">
        <v>0.996</v>
      </c>
      <c r="L4294" s="4" t="s">
        <v>15</v>
      </c>
      <c r="M4294" s="4">
        <f>Inventory[[#This Row],[Daily_Demand]]*Inventory[[#This Row],[Lead_Time_Days]]</f>
        <v>1208</v>
      </c>
      <c r="N4294" s="4">
        <f>MAX(0, Inventory[[#This Row],[Demand_Duration_Lead_time]]+Inventory[[#This Row],[Safety_Stock]]-Inventory[[#This Row],[Current_Inventory]])</f>
        <v>1275</v>
      </c>
      <c r="O42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94" s="8">
        <f>Inventory[[#This Row],[Current_Inventory]]*Inventory[[#This Row],[Unit_Cost]]</f>
        <v>100249.65000000001</v>
      </c>
      <c r="Q4294" t="str">
        <f>IF(Inventory[[#This Row],[Stockout_Risk_Score]] &gt;= 0.8, "Critical",
   IF(Inventory[[#This Row],[Stockout_Risk_Score]] &gt;= 0.6, "High",
      IF(Inventory[[#This Row],[Stockout_Risk_Score]] &gt;= 0.3, "Medium", "Low")
   )
)</f>
        <v>Critical</v>
      </c>
      <c r="R4294">
        <f>Inventory[[#This Row],[Lead_Time_Days]]*0.8</f>
        <v>6.4</v>
      </c>
      <c r="S4294">
        <f>MAX(0,Inventory[[#This Row],[Daily_Demand]]*Inventory[[#This Row],[Adj_Lead_Time]]+Inventory[[#This Row],[Safety_Stock]]-Inventory[[#This Row],[Current_Inventory]])</f>
        <v>1033.4000000000001</v>
      </c>
    </row>
    <row r="4295" spans="1:19" x14ac:dyDescent="0.25">
      <c r="A4295">
        <v>4294</v>
      </c>
      <c r="B4295" t="s">
        <v>4316</v>
      </c>
      <c r="C4295" s="4" t="s">
        <v>17</v>
      </c>
      <c r="D4295" t="s">
        <v>22</v>
      </c>
      <c r="E4295" s="4">
        <v>62</v>
      </c>
      <c r="F4295" s="4">
        <v>9</v>
      </c>
      <c r="G4295" s="4">
        <v>355</v>
      </c>
      <c r="H4295" s="4">
        <v>201</v>
      </c>
      <c r="I4295" s="4">
        <v>382</v>
      </c>
      <c r="J4295" s="6">
        <v>1420.87</v>
      </c>
      <c r="K4295" s="4">
        <v>0.77200000000000002</v>
      </c>
      <c r="L4295" s="4" t="s">
        <v>19</v>
      </c>
      <c r="M4295" s="4">
        <f>Inventory[[#This Row],[Daily_Demand]]*Inventory[[#This Row],[Lead_Time_Days]]</f>
        <v>558</v>
      </c>
      <c r="N4295" s="4">
        <f>MAX(0, Inventory[[#This Row],[Demand_Duration_Lead_time]]+Inventory[[#This Row],[Safety_Stock]]-Inventory[[#This Row],[Current_Inventory]])</f>
        <v>404</v>
      </c>
      <c r="O42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295" s="8">
        <f>Inventory[[#This Row],[Current_Inventory]]*Inventory[[#This Row],[Unit_Cost]]</f>
        <v>504408.85</v>
      </c>
      <c r="Q4295" t="str">
        <f>IF(Inventory[[#This Row],[Stockout_Risk_Score]] &gt;= 0.8, "Critical",
   IF(Inventory[[#This Row],[Stockout_Risk_Score]] &gt;= 0.6, "High",
      IF(Inventory[[#This Row],[Stockout_Risk_Score]] &gt;= 0.3, "Medium", "Low")
   )
)</f>
        <v>High</v>
      </c>
      <c r="R4295">
        <f>Inventory[[#This Row],[Lead_Time_Days]]*0.8</f>
        <v>7.2</v>
      </c>
      <c r="S4295">
        <f>MAX(0,Inventory[[#This Row],[Daily_Demand]]*Inventory[[#This Row],[Adj_Lead_Time]]+Inventory[[#This Row],[Safety_Stock]]-Inventory[[#This Row],[Current_Inventory]])</f>
        <v>292.40000000000009</v>
      </c>
    </row>
    <row r="4296" spans="1:19" x14ac:dyDescent="0.25">
      <c r="A4296">
        <v>4295</v>
      </c>
      <c r="B4296" t="s">
        <v>4317</v>
      </c>
      <c r="C4296" s="4" t="s">
        <v>17</v>
      </c>
      <c r="D4296" t="s">
        <v>18</v>
      </c>
      <c r="E4296" s="4">
        <v>99</v>
      </c>
      <c r="F4296" s="4">
        <v>11</v>
      </c>
      <c r="G4296" s="4">
        <v>516</v>
      </c>
      <c r="H4296" s="4">
        <v>128</v>
      </c>
      <c r="I4296" s="4">
        <v>261</v>
      </c>
      <c r="J4296" s="6">
        <v>1066.6600000000001</v>
      </c>
      <c r="K4296" s="4">
        <v>0.25</v>
      </c>
      <c r="L4296" s="4" t="s">
        <v>27</v>
      </c>
      <c r="M4296" s="4">
        <f>Inventory[[#This Row],[Daily_Demand]]*Inventory[[#This Row],[Lead_Time_Days]]</f>
        <v>1089</v>
      </c>
      <c r="N4296" s="4">
        <f>MAX(0, Inventory[[#This Row],[Demand_Duration_Lead_time]]+Inventory[[#This Row],[Safety_Stock]]-Inventory[[#This Row],[Current_Inventory]])</f>
        <v>701</v>
      </c>
      <c r="O42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96" s="8">
        <f>Inventory[[#This Row],[Current_Inventory]]*Inventory[[#This Row],[Unit_Cost]]</f>
        <v>550396.56000000006</v>
      </c>
      <c r="Q4296" t="str">
        <f>IF(Inventory[[#This Row],[Stockout_Risk_Score]] &gt;= 0.8, "Critical",
   IF(Inventory[[#This Row],[Stockout_Risk_Score]] &gt;= 0.6, "High",
      IF(Inventory[[#This Row],[Stockout_Risk_Score]] &gt;= 0.3, "Medium", "Low")
   )
)</f>
        <v>Low</v>
      </c>
      <c r="R4296">
        <f>Inventory[[#This Row],[Lead_Time_Days]]*0.8</f>
        <v>8.8000000000000007</v>
      </c>
      <c r="S4296">
        <f>MAX(0,Inventory[[#This Row],[Daily_Demand]]*Inventory[[#This Row],[Adj_Lead_Time]]+Inventory[[#This Row],[Safety_Stock]]-Inventory[[#This Row],[Current_Inventory]])</f>
        <v>483.20000000000005</v>
      </c>
    </row>
    <row r="4297" spans="1:19" x14ac:dyDescent="0.25">
      <c r="A4297">
        <v>4296</v>
      </c>
      <c r="B4297" t="s">
        <v>4318</v>
      </c>
      <c r="C4297" s="4" t="s">
        <v>21</v>
      </c>
      <c r="D4297" t="s">
        <v>18</v>
      </c>
      <c r="E4297" s="4">
        <v>122</v>
      </c>
      <c r="F4297" s="4">
        <v>4</v>
      </c>
      <c r="G4297" s="4">
        <v>461</v>
      </c>
      <c r="H4297" s="4">
        <v>161</v>
      </c>
      <c r="I4297" s="4">
        <v>338</v>
      </c>
      <c r="J4297" s="6">
        <v>505.6</v>
      </c>
      <c r="K4297" s="4">
        <v>6.7000000000000004E-2</v>
      </c>
      <c r="L4297" s="4" t="s">
        <v>19</v>
      </c>
      <c r="M4297" s="4">
        <f>Inventory[[#This Row],[Daily_Demand]]*Inventory[[#This Row],[Lead_Time_Days]]</f>
        <v>488</v>
      </c>
      <c r="N4297" s="4">
        <f>MAX(0, Inventory[[#This Row],[Demand_Duration_Lead_time]]+Inventory[[#This Row],[Safety_Stock]]-Inventory[[#This Row],[Current_Inventory]])</f>
        <v>188</v>
      </c>
      <c r="O42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97" s="8">
        <f>Inventory[[#This Row],[Current_Inventory]]*Inventory[[#This Row],[Unit_Cost]]</f>
        <v>233081.60000000001</v>
      </c>
      <c r="Q4297" t="str">
        <f>IF(Inventory[[#This Row],[Stockout_Risk_Score]] &gt;= 0.8, "Critical",
   IF(Inventory[[#This Row],[Stockout_Risk_Score]] &gt;= 0.6, "High",
      IF(Inventory[[#This Row],[Stockout_Risk_Score]] &gt;= 0.3, "Medium", "Low")
   )
)</f>
        <v>Low</v>
      </c>
      <c r="R4297">
        <f>Inventory[[#This Row],[Lead_Time_Days]]*0.8</f>
        <v>3.2</v>
      </c>
      <c r="S4297">
        <f>MAX(0,Inventory[[#This Row],[Daily_Demand]]*Inventory[[#This Row],[Adj_Lead_Time]]+Inventory[[#This Row],[Safety_Stock]]-Inventory[[#This Row],[Current_Inventory]])</f>
        <v>90.400000000000091</v>
      </c>
    </row>
    <row r="4298" spans="1:19" x14ac:dyDescent="0.25">
      <c r="A4298">
        <v>4297</v>
      </c>
      <c r="B4298" t="s">
        <v>4319</v>
      </c>
      <c r="C4298" s="4" t="s">
        <v>17</v>
      </c>
      <c r="D4298" t="s">
        <v>14</v>
      </c>
      <c r="E4298" s="4">
        <v>10</v>
      </c>
      <c r="F4298" s="4">
        <v>4</v>
      </c>
      <c r="G4298" s="4">
        <v>277</v>
      </c>
      <c r="H4298" s="4">
        <v>274</v>
      </c>
      <c r="I4298" s="4">
        <v>147</v>
      </c>
      <c r="J4298" s="6">
        <v>993.84</v>
      </c>
      <c r="K4298" s="4">
        <v>0.69699999999999995</v>
      </c>
      <c r="L4298" s="4" t="s">
        <v>27</v>
      </c>
      <c r="M4298" s="4">
        <f>Inventory[[#This Row],[Daily_Demand]]*Inventory[[#This Row],[Lead_Time_Days]]</f>
        <v>40</v>
      </c>
      <c r="N4298" s="4">
        <f>MAX(0, Inventory[[#This Row],[Demand_Duration_Lead_time]]+Inventory[[#This Row],[Safety_Stock]]-Inventory[[#This Row],[Current_Inventory]])</f>
        <v>37</v>
      </c>
      <c r="O42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98" s="8">
        <f>Inventory[[#This Row],[Current_Inventory]]*Inventory[[#This Row],[Unit_Cost]]</f>
        <v>275293.68</v>
      </c>
      <c r="Q4298" t="str">
        <f>IF(Inventory[[#This Row],[Stockout_Risk_Score]] &gt;= 0.8, "Critical",
   IF(Inventory[[#This Row],[Stockout_Risk_Score]] &gt;= 0.6, "High",
      IF(Inventory[[#This Row],[Stockout_Risk_Score]] &gt;= 0.3, "Medium", "Low")
   )
)</f>
        <v>High</v>
      </c>
      <c r="R4298">
        <f>Inventory[[#This Row],[Lead_Time_Days]]*0.8</f>
        <v>3.2</v>
      </c>
      <c r="S4298">
        <f>MAX(0,Inventory[[#This Row],[Daily_Demand]]*Inventory[[#This Row],[Adj_Lead_Time]]+Inventory[[#This Row],[Safety_Stock]]-Inventory[[#This Row],[Current_Inventory]])</f>
        <v>29</v>
      </c>
    </row>
    <row r="4299" spans="1:19" x14ac:dyDescent="0.25">
      <c r="A4299">
        <v>4298</v>
      </c>
      <c r="B4299" t="s">
        <v>4320</v>
      </c>
      <c r="C4299" s="4" t="s">
        <v>13</v>
      </c>
      <c r="D4299" t="s">
        <v>14</v>
      </c>
      <c r="E4299" s="4">
        <v>8</v>
      </c>
      <c r="F4299" s="4">
        <v>3</v>
      </c>
      <c r="G4299" s="4">
        <v>311</v>
      </c>
      <c r="H4299" s="4">
        <v>240</v>
      </c>
      <c r="I4299" s="4">
        <v>215</v>
      </c>
      <c r="J4299" s="6">
        <v>946.14</v>
      </c>
      <c r="K4299" s="4">
        <v>0.30299999999999999</v>
      </c>
      <c r="L4299" s="4" t="s">
        <v>15</v>
      </c>
      <c r="M4299" s="4">
        <f>Inventory[[#This Row],[Daily_Demand]]*Inventory[[#This Row],[Lead_Time_Days]]</f>
        <v>24</v>
      </c>
      <c r="N4299" s="4">
        <f>MAX(0, Inventory[[#This Row],[Demand_Duration_Lead_time]]+Inventory[[#This Row],[Safety_Stock]]-Inventory[[#This Row],[Current_Inventory]])</f>
        <v>0</v>
      </c>
      <c r="O42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299" s="8">
        <f>Inventory[[#This Row],[Current_Inventory]]*Inventory[[#This Row],[Unit_Cost]]</f>
        <v>294249.53999999998</v>
      </c>
      <c r="Q4299" t="str">
        <f>IF(Inventory[[#This Row],[Stockout_Risk_Score]] &gt;= 0.8, "Critical",
   IF(Inventory[[#This Row],[Stockout_Risk_Score]] &gt;= 0.6, "High",
      IF(Inventory[[#This Row],[Stockout_Risk_Score]] &gt;= 0.3, "Medium", "Low")
   )
)</f>
        <v>Medium</v>
      </c>
      <c r="R4299">
        <f>Inventory[[#This Row],[Lead_Time_Days]]*0.8</f>
        <v>2.4000000000000004</v>
      </c>
      <c r="S4299">
        <f>MAX(0,Inventory[[#This Row],[Daily_Demand]]*Inventory[[#This Row],[Adj_Lead_Time]]+Inventory[[#This Row],[Safety_Stock]]-Inventory[[#This Row],[Current_Inventory]])</f>
        <v>0</v>
      </c>
    </row>
    <row r="4300" spans="1:19" x14ac:dyDescent="0.25">
      <c r="A4300">
        <v>4299</v>
      </c>
      <c r="B4300" t="s">
        <v>4321</v>
      </c>
      <c r="C4300" s="4" t="s">
        <v>26</v>
      </c>
      <c r="D4300" t="s">
        <v>22</v>
      </c>
      <c r="E4300" s="4">
        <v>47</v>
      </c>
      <c r="F4300" s="4">
        <v>2</v>
      </c>
      <c r="G4300" s="4">
        <v>144</v>
      </c>
      <c r="H4300" s="4">
        <v>258</v>
      </c>
      <c r="I4300" s="4">
        <v>175</v>
      </c>
      <c r="J4300" s="6">
        <v>1398.32</v>
      </c>
      <c r="K4300" s="4">
        <v>0.221</v>
      </c>
      <c r="L4300" s="4" t="s">
        <v>19</v>
      </c>
      <c r="M4300" s="4">
        <f>Inventory[[#This Row],[Daily_Demand]]*Inventory[[#This Row],[Lead_Time_Days]]</f>
        <v>94</v>
      </c>
      <c r="N4300" s="4">
        <f>MAX(0, Inventory[[#This Row],[Demand_Duration_Lead_time]]+Inventory[[#This Row],[Safety_Stock]]-Inventory[[#This Row],[Current_Inventory]])</f>
        <v>208</v>
      </c>
      <c r="O43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300" s="8">
        <f>Inventory[[#This Row],[Current_Inventory]]*Inventory[[#This Row],[Unit_Cost]]</f>
        <v>201358.07999999999</v>
      </c>
      <c r="Q4300" t="str">
        <f>IF(Inventory[[#This Row],[Stockout_Risk_Score]] &gt;= 0.8, "Critical",
   IF(Inventory[[#This Row],[Stockout_Risk_Score]] &gt;= 0.6, "High",
      IF(Inventory[[#This Row],[Stockout_Risk_Score]] &gt;= 0.3, "Medium", "Low")
   )
)</f>
        <v>Low</v>
      </c>
      <c r="R4300">
        <f>Inventory[[#This Row],[Lead_Time_Days]]*0.8</f>
        <v>1.6</v>
      </c>
      <c r="S4300">
        <f>MAX(0,Inventory[[#This Row],[Daily_Demand]]*Inventory[[#This Row],[Adj_Lead_Time]]+Inventory[[#This Row],[Safety_Stock]]-Inventory[[#This Row],[Current_Inventory]])</f>
        <v>189.2</v>
      </c>
    </row>
    <row r="4301" spans="1:19" x14ac:dyDescent="0.25">
      <c r="A4301">
        <v>4300</v>
      </c>
      <c r="B4301" t="s">
        <v>4322</v>
      </c>
      <c r="C4301" s="4" t="s">
        <v>41</v>
      </c>
      <c r="D4301" t="s">
        <v>22</v>
      </c>
      <c r="E4301" s="4">
        <v>97</v>
      </c>
      <c r="F4301" s="4">
        <v>11</v>
      </c>
      <c r="G4301" s="4">
        <v>682</v>
      </c>
      <c r="H4301" s="4">
        <v>68</v>
      </c>
      <c r="I4301" s="4">
        <v>206</v>
      </c>
      <c r="J4301" s="6">
        <v>55.19</v>
      </c>
      <c r="K4301" s="4">
        <v>0.73499999999999999</v>
      </c>
      <c r="L4301" s="4" t="s">
        <v>27</v>
      </c>
      <c r="M4301" s="4">
        <f>Inventory[[#This Row],[Daily_Demand]]*Inventory[[#This Row],[Lead_Time_Days]]</f>
        <v>1067</v>
      </c>
      <c r="N4301" s="4">
        <f>MAX(0, Inventory[[#This Row],[Demand_Duration_Lead_time]]+Inventory[[#This Row],[Safety_Stock]]-Inventory[[#This Row],[Current_Inventory]])</f>
        <v>453</v>
      </c>
      <c r="O43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01" s="8">
        <f>Inventory[[#This Row],[Current_Inventory]]*Inventory[[#This Row],[Unit_Cost]]</f>
        <v>37639.58</v>
      </c>
      <c r="Q4301" t="str">
        <f>IF(Inventory[[#This Row],[Stockout_Risk_Score]] &gt;= 0.8, "Critical",
   IF(Inventory[[#This Row],[Stockout_Risk_Score]] &gt;= 0.6, "High",
      IF(Inventory[[#This Row],[Stockout_Risk_Score]] &gt;= 0.3, "Medium", "Low")
   )
)</f>
        <v>High</v>
      </c>
      <c r="R4301">
        <f>Inventory[[#This Row],[Lead_Time_Days]]*0.8</f>
        <v>8.8000000000000007</v>
      </c>
      <c r="S4301">
        <f>MAX(0,Inventory[[#This Row],[Daily_Demand]]*Inventory[[#This Row],[Adj_Lead_Time]]+Inventory[[#This Row],[Safety_Stock]]-Inventory[[#This Row],[Current_Inventory]])</f>
        <v>239.60000000000002</v>
      </c>
    </row>
    <row r="4302" spans="1:19" x14ac:dyDescent="0.25">
      <c r="A4302">
        <v>4301</v>
      </c>
      <c r="B4302" t="s">
        <v>4323</v>
      </c>
      <c r="C4302" s="4" t="s">
        <v>21</v>
      </c>
      <c r="D4302" t="s">
        <v>18</v>
      </c>
      <c r="E4302" s="4">
        <v>46</v>
      </c>
      <c r="F4302" s="4">
        <v>7</v>
      </c>
      <c r="G4302" s="4">
        <v>778</v>
      </c>
      <c r="H4302" s="4">
        <v>26</v>
      </c>
      <c r="I4302" s="4">
        <v>299</v>
      </c>
      <c r="J4302" s="6">
        <v>1194.18</v>
      </c>
      <c r="K4302" s="4">
        <v>0.67900000000000005</v>
      </c>
      <c r="L4302" s="4" t="s">
        <v>19</v>
      </c>
      <c r="M4302" s="4">
        <f>Inventory[[#This Row],[Daily_Demand]]*Inventory[[#This Row],[Lead_Time_Days]]</f>
        <v>322</v>
      </c>
      <c r="N4302" s="4">
        <f>MAX(0, Inventory[[#This Row],[Demand_Duration_Lead_time]]+Inventory[[#This Row],[Safety_Stock]]-Inventory[[#This Row],[Current_Inventory]])</f>
        <v>0</v>
      </c>
      <c r="O43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302" s="8">
        <f>Inventory[[#This Row],[Current_Inventory]]*Inventory[[#This Row],[Unit_Cost]]</f>
        <v>929072.04</v>
      </c>
      <c r="Q4302" t="str">
        <f>IF(Inventory[[#This Row],[Stockout_Risk_Score]] &gt;= 0.8, "Critical",
   IF(Inventory[[#This Row],[Stockout_Risk_Score]] &gt;= 0.6, "High",
      IF(Inventory[[#This Row],[Stockout_Risk_Score]] &gt;= 0.3, "Medium", "Low")
   )
)</f>
        <v>High</v>
      </c>
      <c r="R4302">
        <f>Inventory[[#This Row],[Lead_Time_Days]]*0.8</f>
        <v>5.6000000000000005</v>
      </c>
      <c r="S4302">
        <f>MAX(0,Inventory[[#This Row],[Daily_Demand]]*Inventory[[#This Row],[Adj_Lead_Time]]+Inventory[[#This Row],[Safety_Stock]]-Inventory[[#This Row],[Current_Inventory]])</f>
        <v>0</v>
      </c>
    </row>
    <row r="4303" spans="1:19" x14ac:dyDescent="0.25">
      <c r="A4303">
        <v>4302</v>
      </c>
      <c r="B4303" t="s">
        <v>4324</v>
      </c>
      <c r="C4303" s="4" t="s">
        <v>17</v>
      </c>
      <c r="D4303" t="s">
        <v>18</v>
      </c>
      <c r="E4303" s="4">
        <v>7</v>
      </c>
      <c r="F4303" s="4">
        <v>7</v>
      </c>
      <c r="G4303" s="4">
        <v>194</v>
      </c>
      <c r="H4303" s="4">
        <v>180</v>
      </c>
      <c r="I4303" s="4">
        <v>110</v>
      </c>
      <c r="J4303" s="6">
        <v>1231.07</v>
      </c>
      <c r="K4303" s="4">
        <v>0.48099999999999998</v>
      </c>
      <c r="L4303" s="4" t="s">
        <v>15</v>
      </c>
      <c r="M4303" s="4">
        <f>Inventory[[#This Row],[Daily_Demand]]*Inventory[[#This Row],[Lead_Time_Days]]</f>
        <v>49</v>
      </c>
      <c r="N4303" s="4">
        <f>MAX(0, Inventory[[#This Row],[Demand_Duration_Lead_time]]+Inventory[[#This Row],[Safety_Stock]]-Inventory[[#This Row],[Current_Inventory]])</f>
        <v>35</v>
      </c>
      <c r="O43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03" s="8">
        <f>Inventory[[#This Row],[Current_Inventory]]*Inventory[[#This Row],[Unit_Cost]]</f>
        <v>238827.58</v>
      </c>
      <c r="Q4303" t="str">
        <f>IF(Inventory[[#This Row],[Stockout_Risk_Score]] &gt;= 0.8, "Critical",
   IF(Inventory[[#This Row],[Stockout_Risk_Score]] &gt;= 0.6, "High",
      IF(Inventory[[#This Row],[Stockout_Risk_Score]] &gt;= 0.3, "Medium", "Low")
   )
)</f>
        <v>Medium</v>
      </c>
      <c r="R4303">
        <f>Inventory[[#This Row],[Lead_Time_Days]]*0.8</f>
        <v>5.6000000000000005</v>
      </c>
      <c r="S4303">
        <f>MAX(0,Inventory[[#This Row],[Daily_Demand]]*Inventory[[#This Row],[Adj_Lead_Time]]+Inventory[[#This Row],[Safety_Stock]]-Inventory[[#This Row],[Current_Inventory]])</f>
        <v>25.199999999999989</v>
      </c>
    </row>
    <row r="4304" spans="1:19" x14ac:dyDescent="0.25">
      <c r="A4304">
        <v>4303</v>
      </c>
      <c r="B4304" t="s">
        <v>4325</v>
      </c>
      <c r="C4304" s="4" t="s">
        <v>17</v>
      </c>
      <c r="D4304" t="s">
        <v>14</v>
      </c>
      <c r="E4304" s="4">
        <v>133</v>
      </c>
      <c r="F4304" s="4">
        <v>14</v>
      </c>
      <c r="G4304" s="4">
        <v>511</v>
      </c>
      <c r="H4304" s="4">
        <v>141</v>
      </c>
      <c r="I4304" s="4">
        <v>81</v>
      </c>
      <c r="J4304" s="6">
        <v>1503.74</v>
      </c>
      <c r="K4304" s="4">
        <v>0.94299999999999995</v>
      </c>
      <c r="L4304" s="4" t="s">
        <v>27</v>
      </c>
      <c r="M4304" s="4">
        <f>Inventory[[#This Row],[Daily_Demand]]*Inventory[[#This Row],[Lead_Time_Days]]</f>
        <v>1862</v>
      </c>
      <c r="N4304" s="4">
        <f>MAX(0, Inventory[[#This Row],[Demand_Duration_Lead_time]]+Inventory[[#This Row],[Safety_Stock]]-Inventory[[#This Row],[Current_Inventory]])</f>
        <v>1492</v>
      </c>
      <c r="O43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04" s="8">
        <f>Inventory[[#This Row],[Current_Inventory]]*Inventory[[#This Row],[Unit_Cost]]</f>
        <v>768411.14</v>
      </c>
      <c r="Q4304" t="str">
        <f>IF(Inventory[[#This Row],[Stockout_Risk_Score]] &gt;= 0.8, "Critical",
   IF(Inventory[[#This Row],[Stockout_Risk_Score]] &gt;= 0.6, "High",
      IF(Inventory[[#This Row],[Stockout_Risk_Score]] &gt;= 0.3, "Medium", "Low")
   )
)</f>
        <v>Critical</v>
      </c>
      <c r="R4304">
        <f>Inventory[[#This Row],[Lead_Time_Days]]*0.8</f>
        <v>11.200000000000001</v>
      </c>
      <c r="S4304">
        <f>MAX(0,Inventory[[#This Row],[Daily_Demand]]*Inventory[[#This Row],[Adj_Lead_Time]]+Inventory[[#This Row],[Safety_Stock]]-Inventory[[#This Row],[Current_Inventory]])</f>
        <v>1119.6000000000001</v>
      </c>
    </row>
    <row r="4305" spans="1:19" x14ac:dyDescent="0.25">
      <c r="A4305">
        <v>4304</v>
      </c>
      <c r="B4305" t="s">
        <v>4326</v>
      </c>
      <c r="C4305" s="4" t="s">
        <v>26</v>
      </c>
      <c r="D4305" t="s">
        <v>14</v>
      </c>
      <c r="E4305" s="4">
        <v>187</v>
      </c>
      <c r="F4305" s="4">
        <v>11</v>
      </c>
      <c r="G4305" s="4">
        <v>99</v>
      </c>
      <c r="H4305" s="4">
        <v>145</v>
      </c>
      <c r="I4305" s="4">
        <v>323</v>
      </c>
      <c r="J4305" s="6">
        <v>1784</v>
      </c>
      <c r="K4305" s="4">
        <v>0.68</v>
      </c>
      <c r="L4305" s="4" t="s">
        <v>19</v>
      </c>
      <c r="M4305" s="4">
        <f>Inventory[[#This Row],[Daily_Demand]]*Inventory[[#This Row],[Lead_Time_Days]]</f>
        <v>2057</v>
      </c>
      <c r="N4305" s="4">
        <f>MAX(0, Inventory[[#This Row],[Demand_Duration_Lead_time]]+Inventory[[#This Row],[Safety_Stock]]-Inventory[[#This Row],[Current_Inventory]])</f>
        <v>2103</v>
      </c>
      <c r="O43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305" s="8">
        <f>Inventory[[#This Row],[Current_Inventory]]*Inventory[[#This Row],[Unit_Cost]]</f>
        <v>176616</v>
      </c>
      <c r="Q4305" t="str">
        <f>IF(Inventory[[#This Row],[Stockout_Risk_Score]] &gt;= 0.8, "Critical",
   IF(Inventory[[#This Row],[Stockout_Risk_Score]] &gt;= 0.6, "High",
      IF(Inventory[[#This Row],[Stockout_Risk_Score]] &gt;= 0.3, "Medium", "Low")
   )
)</f>
        <v>High</v>
      </c>
      <c r="R4305">
        <f>Inventory[[#This Row],[Lead_Time_Days]]*0.8</f>
        <v>8.8000000000000007</v>
      </c>
      <c r="S4305">
        <f>MAX(0,Inventory[[#This Row],[Daily_Demand]]*Inventory[[#This Row],[Adj_Lead_Time]]+Inventory[[#This Row],[Safety_Stock]]-Inventory[[#This Row],[Current_Inventory]])</f>
        <v>1691.6000000000001</v>
      </c>
    </row>
    <row r="4306" spans="1:19" x14ac:dyDescent="0.25">
      <c r="A4306">
        <v>4305</v>
      </c>
      <c r="B4306" t="s">
        <v>4327</v>
      </c>
      <c r="C4306" s="4" t="s">
        <v>26</v>
      </c>
      <c r="D4306" t="s">
        <v>14</v>
      </c>
      <c r="E4306" s="4">
        <v>19</v>
      </c>
      <c r="F4306" s="4">
        <v>13</v>
      </c>
      <c r="G4306" s="4">
        <v>638</v>
      </c>
      <c r="H4306" s="4">
        <v>51</v>
      </c>
      <c r="I4306" s="4">
        <v>350</v>
      </c>
      <c r="J4306" s="6">
        <v>908.37</v>
      </c>
      <c r="K4306" s="4">
        <v>0.89300000000000002</v>
      </c>
      <c r="L4306" s="4" t="s">
        <v>27</v>
      </c>
      <c r="M4306" s="4">
        <f>Inventory[[#This Row],[Daily_Demand]]*Inventory[[#This Row],[Lead_Time_Days]]</f>
        <v>247</v>
      </c>
      <c r="N4306" s="4">
        <f>MAX(0, Inventory[[#This Row],[Demand_Duration_Lead_time]]+Inventory[[#This Row],[Safety_Stock]]-Inventory[[#This Row],[Current_Inventory]])</f>
        <v>0</v>
      </c>
      <c r="O43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306" s="8">
        <f>Inventory[[#This Row],[Current_Inventory]]*Inventory[[#This Row],[Unit_Cost]]</f>
        <v>579540.06000000006</v>
      </c>
      <c r="Q4306" t="str">
        <f>IF(Inventory[[#This Row],[Stockout_Risk_Score]] &gt;= 0.8, "Critical",
   IF(Inventory[[#This Row],[Stockout_Risk_Score]] &gt;= 0.6, "High",
      IF(Inventory[[#This Row],[Stockout_Risk_Score]] &gt;= 0.3, "Medium", "Low")
   )
)</f>
        <v>Critical</v>
      </c>
      <c r="R4306">
        <f>Inventory[[#This Row],[Lead_Time_Days]]*0.8</f>
        <v>10.4</v>
      </c>
      <c r="S4306">
        <f>MAX(0,Inventory[[#This Row],[Daily_Demand]]*Inventory[[#This Row],[Adj_Lead_Time]]+Inventory[[#This Row],[Safety_Stock]]-Inventory[[#This Row],[Current_Inventory]])</f>
        <v>0</v>
      </c>
    </row>
    <row r="4307" spans="1:19" x14ac:dyDescent="0.25">
      <c r="A4307">
        <v>4306</v>
      </c>
      <c r="B4307" t="s">
        <v>4328</v>
      </c>
      <c r="C4307" s="4" t="s">
        <v>21</v>
      </c>
      <c r="D4307" t="s">
        <v>18</v>
      </c>
      <c r="E4307" s="4">
        <v>51</v>
      </c>
      <c r="F4307" s="4">
        <v>9</v>
      </c>
      <c r="G4307" s="4">
        <v>324</v>
      </c>
      <c r="H4307" s="4">
        <v>15</v>
      </c>
      <c r="I4307" s="4">
        <v>70</v>
      </c>
      <c r="J4307" s="6">
        <v>717.91</v>
      </c>
      <c r="K4307" s="4">
        <v>0.191</v>
      </c>
      <c r="L4307" s="4" t="s">
        <v>15</v>
      </c>
      <c r="M4307" s="4">
        <f>Inventory[[#This Row],[Daily_Demand]]*Inventory[[#This Row],[Lead_Time_Days]]</f>
        <v>459</v>
      </c>
      <c r="N4307" s="4">
        <f>MAX(0, Inventory[[#This Row],[Demand_Duration_Lead_time]]+Inventory[[#This Row],[Safety_Stock]]-Inventory[[#This Row],[Current_Inventory]])</f>
        <v>150</v>
      </c>
      <c r="O43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07" s="8">
        <f>Inventory[[#This Row],[Current_Inventory]]*Inventory[[#This Row],[Unit_Cost]]</f>
        <v>232602.84</v>
      </c>
      <c r="Q4307" t="str">
        <f>IF(Inventory[[#This Row],[Stockout_Risk_Score]] &gt;= 0.8, "Critical",
   IF(Inventory[[#This Row],[Stockout_Risk_Score]] &gt;= 0.6, "High",
      IF(Inventory[[#This Row],[Stockout_Risk_Score]] &gt;= 0.3, "Medium", "Low")
   )
)</f>
        <v>Low</v>
      </c>
      <c r="R4307">
        <f>Inventory[[#This Row],[Lead_Time_Days]]*0.8</f>
        <v>7.2</v>
      </c>
      <c r="S4307">
        <f>MAX(0,Inventory[[#This Row],[Daily_Demand]]*Inventory[[#This Row],[Adj_Lead_Time]]+Inventory[[#This Row],[Safety_Stock]]-Inventory[[#This Row],[Current_Inventory]])</f>
        <v>58.199999999999989</v>
      </c>
    </row>
    <row r="4308" spans="1:19" x14ac:dyDescent="0.25">
      <c r="A4308">
        <v>4307</v>
      </c>
      <c r="B4308" t="s">
        <v>4329</v>
      </c>
      <c r="C4308" s="4" t="s">
        <v>41</v>
      </c>
      <c r="D4308" t="s">
        <v>22</v>
      </c>
      <c r="E4308" s="4">
        <v>89</v>
      </c>
      <c r="F4308" s="4">
        <v>7</v>
      </c>
      <c r="G4308" s="4">
        <v>529</v>
      </c>
      <c r="H4308" s="4">
        <v>179</v>
      </c>
      <c r="I4308" s="4">
        <v>61</v>
      </c>
      <c r="J4308" s="6">
        <v>249.52</v>
      </c>
      <c r="K4308" s="4">
        <v>0.29699999999999999</v>
      </c>
      <c r="L4308" s="4" t="s">
        <v>27</v>
      </c>
      <c r="M4308" s="4">
        <f>Inventory[[#This Row],[Daily_Demand]]*Inventory[[#This Row],[Lead_Time_Days]]</f>
        <v>623</v>
      </c>
      <c r="N4308" s="4">
        <f>MAX(0, Inventory[[#This Row],[Demand_Duration_Lead_time]]+Inventory[[#This Row],[Safety_Stock]]-Inventory[[#This Row],[Current_Inventory]])</f>
        <v>273</v>
      </c>
      <c r="O43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08" s="8">
        <f>Inventory[[#This Row],[Current_Inventory]]*Inventory[[#This Row],[Unit_Cost]]</f>
        <v>131996.08000000002</v>
      </c>
      <c r="Q4308" t="str">
        <f>IF(Inventory[[#This Row],[Stockout_Risk_Score]] &gt;= 0.8, "Critical",
   IF(Inventory[[#This Row],[Stockout_Risk_Score]] &gt;= 0.6, "High",
      IF(Inventory[[#This Row],[Stockout_Risk_Score]] &gt;= 0.3, "Medium", "Low")
   )
)</f>
        <v>Low</v>
      </c>
      <c r="R4308">
        <f>Inventory[[#This Row],[Lead_Time_Days]]*0.8</f>
        <v>5.6000000000000005</v>
      </c>
      <c r="S4308">
        <f>MAX(0,Inventory[[#This Row],[Daily_Demand]]*Inventory[[#This Row],[Adj_Lead_Time]]+Inventory[[#This Row],[Safety_Stock]]-Inventory[[#This Row],[Current_Inventory]])</f>
        <v>148.40000000000009</v>
      </c>
    </row>
    <row r="4309" spans="1:19" x14ac:dyDescent="0.25">
      <c r="A4309">
        <v>4308</v>
      </c>
      <c r="B4309" t="s">
        <v>4330</v>
      </c>
      <c r="C4309" s="4" t="s">
        <v>17</v>
      </c>
      <c r="D4309" t="s">
        <v>14</v>
      </c>
      <c r="E4309" s="4">
        <v>178</v>
      </c>
      <c r="F4309" s="4">
        <v>7</v>
      </c>
      <c r="G4309" s="4">
        <v>363</v>
      </c>
      <c r="H4309" s="4">
        <v>297</v>
      </c>
      <c r="I4309" s="4">
        <v>293</v>
      </c>
      <c r="J4309" s="6">
        <v>706.83</v>
      </c>
      <c r="K4309" s="4">
        <v>0.105</v>
      </c>
      <c r="L4309" s="4" t="s">
        <v>27</v>
      </c>
      <c r="M4309" s="4">
        <f>Inventory[[#This Row],[Daily_Demand]]*Inventory[[#This Row],[Lead_Time_Days]]</f>
        <v>1246</v>
      </c>
      <c r="N4309" s="4">
        <f>MAX(0, Inventory[[#This Row],[Demand_Duration_Lead_time]]+Inventory[[#This Row],[Safety_Stock]]-Inventory[[#This Row],[Current_Inventory]])</f>
        <v>1180</v>
      </c>
      <c r="O43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09" s="8">
        <f>Inventory[[#This Row],[Current_Inventory]]*Inventory[[#This Row],[Unit_Cost]]</f>
        <v>256579.29</v>
      </c>
      <c r="Q4309" t="str">
        <f>IF(Inventory[[#This Row],[Stockout_Risk_Score]] &gt;= 0.8, "Critical",
   IF(Inventory[[#This Row],[Stockout_Risk_Score]] &gt;= 0.6, "High",
      IF(Inventory[[#This Row],[Stockout_Risk_Score]] &gt;= 0.3, "Medium", "Low")
   )
)</f>
        <v>Low</v>
      </c>
      <c r="R4309">
        <f>Inventory[[#This Row],[Lead_Time_Days]]*0.8</f>
        <v>5.6000000000000005</v>
      </c>
      <c r="S4309">
        <f>MAX(0,Inventory[[#This Row],[Daily_Demand]]*Inventory[[#This Row],[Adj_Lead_Time]]+Inventory[[#This Row],[Safety_Stock]]-Inventory[[#This Row],[Current_Inventory]])</f>
        <v>930.80000000000018</v>
      </c>
    </row>
    <row r="4310" spans="1:19" x14ac:dyDescent="0.25">
      <c r="A4310">
        <v>4309</v>
      </c>
      <c r="B4310" t="s">
        <v>4331</v>
      </c>
      <c r="C4310" s="4" t="s">
        <v>21</v>
      </c>
      <c r="D4310" t="s">
        <v>14</v>
      </c>
      <c r="E4310" s="4">
        <v>62</v>
      </c>
      <c r="F4310" s="4">
        <v>2</v>
      </c>
      <c r="G4310" s="4">
        <v>589</v>
      </c>
      <c r="H4310" s="4">
        <v>224</v>
      </c>
      <c r="I4310" s="4">
        <v>152</v>
      </c>
      <c r="J4310" s="6">
        <v>183.55</v>
      </c>
      <c r="K4310" s="4">
        <v>0.30499999999999999</v>
      </c>
      <c r="L4310" s="4" t="s">
        <v>19</v>
      </c>
      <c r="M4310" s="4">
        <f>Inventory[[#This Row],[Daily_Demand]]*Inventory[[#This Row],[Lead_Time_Days]]</f>
        <v>124</v>
      </c>
      <c r="N4310" s="4">
        <f>MAX(0, Inventory[[#This Row],[Demand_Duration_Lead_time]]+Inventory[[#This Row],[Safety_Stock]]-Inventory[[#This Row],[Current_Inventory]])</f>
        <v>0</v>
      </c>
      <c r="O43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10" s="8">
        <f>Inventory[[#This Row],[Current_Inventory]]*Inventory[[#This Row],[Unit_Cost]]</f>
        <v>108110.95000000001</v>
      </c>
      <c r="Q4310" t="str">
        <f>IF(Inventory[[#This Row],[Stockout_Risk_Score]] &gt;= 0.8, "Critical",
   IF(Inventory[[#This Row],[Stockout_Risk_Score]] &gt;= 0.6, "High",
      IF(Inventory[[#This Row],[Stockout_Risk_Score]] &gt;= 0.3, "Medium", "Low")
   )
)</f>
        <v>Medium</v>
      </c>
      <c r="R4310">
        <f>Inventory[[#This Row],[Lead_Time_Days]]*0.8</f>
        <v>1.6</v>
      </c>
      <c r="S4310">
        <f>MAX(0,Inventory[[#This Row],[Daily_Demand]]*Inventory[[#This Row],[Adj_Lead_Time]]+Inventory[[#This Row],[Safety_Stock]]-Inventory[[#This Row],[Current_Inventory]])</f>
        <v>0</v>
      </c>
    </row>
    <row r="4311" spans="1:19" x14ac:dyDescent="0.25">
      <c r="A4311">
        <v>4310</v>
      </c>
      <c r="B4311" t="s">
        <v>4332</v>
      </c>
      <c r="C4311" s="4" t="s">
        <v>13</v>
      </c>
      <c r="D4311" t="s">
        <v>18</v>
      </c>
      <c r="E4311" s="4">
        <v>43</v>
      </c>
      <c r="F4311" s="4">
        <v>13</v>
      </c>
      <c r="G4311" s="4">
        <v>110</v>
      </c>
      <c r="H4311" s="4">
        <v>78</v>
      </c>
      <c r="I4311" s="4">
        <v>325</v>
      </c>
      <c r="J4311" s="6">
        <v>1615.5</v>
      </c>
      <c r="K4311" s="4">
        <v>0.97199999999999998</v>
      </c>
      <c r="L4311" s="4" t="s">
        <v>27</v>
      </c>
      <c r="M4311" s="4">
        <f>Inventory[[#This Row],[Daily_Demand]]*Inventory[[#This Row],[Lead_Time_Days]]</f>
        <v>559</v>
      </c>
      <c r="N4311" s="4">
        <f>MAX(0, Inventory[[#This Row],[Demand_Duration_Lead_time]]+Inventory[[#This Row],[Safety_Stock]]-Inventory[[#This Row],[Current_Inventory]])</f>
        <v>527</v>
      </c>
      <c r="O43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311" s="8">
        <f>Inventory[[#This Row],[Current_Inventory]]*Inventory[[#This Row],[Unit_Cost]]</f>
        <v>177705</v>
      </c>
      <c r="Q4311" t="str">
        <f>IF(Inventory[[#This Row],[Stockout_Risk_Score]] &gt;= 0.8, "Critical",
   IF(Inventory[[#This Row],[Stockout_Risk_Score]] &gt;= 0.6, "High",
      IF(Inventory[[#This Row],[Stockout_Risk_Score]] &gt;= 0.3, "Medium", "Low")
   )
)</f>
        <v>Critical</v>
      </c>
      <c r="R4311">
        <f>Inventory[[#This Row],[Lead_Time_Days]]*0.8</f>
        <v>10.4</v>
      </c>
      <c r="S4311">
        <f>MAX(0,Inventory[[#This Row],[Daily_Demand]]*Inventory[[#This Row],[Adj_Lead_Time]]+Inventory[[#This Row],[Safety_Stock]]-Inventory[[#This Row],[Current_Inventory]])</f>
        <v>415.20000000000005</v>
      </c>
    </row>
    <row r="4312" spans="1:19" x14ac:dyDescent="0.25">
      <c r="A4312">
        <v>4311</v>
      </c>
      <c r="B4312" t="s">
        <v>4333</v>
      </c>
      <c r="C4312" s="4" t="s">
        <v>13</v>
      </c>
      <c r="D4312" t="s">
        <v>14</v>
      </c>
      <c r="E4312" s="4">
        <v>135</v>
      </c>
      <c r="F4312" s="4">
        <v>8</v>
      </c>
      <c r="G4312" s="4">
        <v>666</v>
      </c>
      <c r="H4312" s="4">
        <v>36</v>
      </c>
      <c r="I4312" s="4">
        <v>56</v>
      </c>
      <c r="J4312" s="6">
        <v>1623.66</v>
      </c>
      <c r="K4312" s="4">
        <v>0.96299999999999997</v>
      </c>
      <c r="L4312" s="4" t="s">
        <v>15</v>
      </c>
      <c r="M4312" s="4">
        <f>Inventory[[#This Row],[Daily_Demand]]*Inventory[[#This Row],[Lead_Time_Days]]</f>
        <v>1080</v>
      </c>
      <c r="N4312" s="4">
        <f>MAX(0, Inventory[[#This Row],[Demand_Duration_Lead_time]]+Inventory[[#This Row],[Safety_Stock]]-Inventory[[#This Row],[Current_Inventory]])</f>
        <v>450</v>
      </c>
      <c r="O43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12" s="8">
        <f>Inventory[[#This Row],[Current_Inventory]]*Inventory[[#This Row],[Unit_Cost]]</f>
        <v>1081357.56</v>
      </c>
      <c r="Q4312" t="str">
        <f>IF(Inventory[[#This Row],[Stockout_Risk_Score]] &gt;= 0.8, "Critical",
   IF(Inventory[[#This Row],[Stockout_Risk_Score]] &gt;= 0.6, "High",
      IF(Inventory[[#This Row],[Stockout_Risk_Score]] &gt;= 0.3, "Medium", "Low")
   )
)</f>
        <v>Critical</v>
      </c>
      <c r="R4312">
        <f>Inventory[[#This Row],[Lead_Time_Days]]*0.8</f>
        <v>6.4</v>
      </c>
      <c r="S4312">
        <f>MAX(0,Inventory[[#This Row],[Daily_Demand]]*Inventory[[#This Row],[Adj_Lead_Time]]+Inventory[[#This Row],[Safety_Stock]]-Inventory[[#This Row],[Current_Inventory]])</f>
        <v>234</v>
      </c>
    </row>
    <row r="4313" spans="1:19" x14ac:dyDescent="0.25">
      <c r="A4313">
        <v>4312</v>
      </c>
      <c r="B4313" t="s">
        <v>4334</v>
      </c>
      <c r="C4313" s="4" t="s">
        <v>21</v>
      </c>
      <c r="D4313" t="s">
        <v>22</v>
      </c>
      <c r="E4313" s="4">
        <v>162</v>
      </c>
      <c r="F4313" s="4">
        <v>8</v>
      </c>
      <c r="G4313" s="4">
        <v>188</v>
      </c>
      <c r="H4313" s="4">
        <v>234</v>
      </c>
      <c r="I4313" s="4">
        <v>396</v>
      </c>
      <c r="J4313" s="6">
        <v>863.61</v>
      </c>
      <c r="K4313" s="4">
        <v>0.76</v>
      </c>
      <c r="L4313" s="4" t="s">
        <v>19</v>
      </c>
      <c r="M4313" s="4">
        <f>Inventory[[#This Row],[Daily_Demand]]*Inventory[[#This Row],[Lead_Time_Days]]</f>
        <v>1296</v>
      </c>
      <c r="N4313" s="4">
        <f>MAX(0, Inventory[[#This Row],[Demand_Duration_Lead_time]]+Inventory[[#This Row],[Safety_Stock]]-Inventory[[#This Row],[Current_Inventory]])</f>
        <v>1342</v>
      </c>
      <c r="O43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313" s="8">
        <f>Inventory[[#This Row],[Current_Inventory]]*Inventory[[#This Row],[Unit_Cost]]</f>
        <v>162358.68</v>
      </c>
      <c r="Q4313" t="str">
        <f>IF(Inventory[[#This Row],[Stockout_Risk_Score]] &gt;= 0.8, "Critical",
   IF(Inventory[[#This Row],[Stockout_Risk_Score]] &gt;= 0.6, "High",
      IF(Inventory[[#This Row],[Stockout_Risk_Score]] &gt;= 0.3, "Medium", "Low")
   )
)</f>
        <v>High</v>
      </c>
      <c r="R4313">
        <f>Inventory[[#This Row],[Lead_Time_Days]]*0.8</f>
        <v>6.4</v>
      </c>
      <c r="S4313">
        <f>MAX(0,Inventory[[#This Row],[Daily_Demand]]*Inventory[[#This Row],[Adj_Lead_Time]]+Inventory[[#This Row],[Safety_Stock]]-Inventory[[#This Row],[Current_Inventory]])</f>
        <v>1082.8</v>
      </c>
    </row>
    <row r="4314" spans="1:19" x14ac:dyDescent="0.25">
      <c r="A4314">
        <v>4313</v>
      </c>
      <c r="B4314" t="s">
        <v>4335</v>
      </c>
      <c r="C4314" s="4" t="s">
        <v>17</v>
      </c>
      <c r="D4314" t="s">
        <v>18</v>
      </c>
      <c r="E4314" s="4">
        <v>39</v>
      </c>
      <c r="F4314" s="4">
        <v>11</v>
      </c>
      <c r="G4314" s="4">
        <v>353</v>
      </c>
      <c r="H4314" s="4">
        <v>243</v>
      </c>
      <c r="I4314" s="4">
        <v>179</v>
      </c>
      <c r="J4314" s="6">
        <v>556.29999999999995</v>
      </c>
      <c r="K4314" s="4">
        <v>0.52100000000000002</v>
      </c>
      <c r="L4314" s="4" t="s">
        <v>27</v>
      </c>
      <c r="M4314" s="4">
        <f>Inventory[[#This Row],[Daily_Demand]]*Inventory[[#This Row],[Lead_Time_Days]]</f>
        <v>429</v>
      </c>
      <c r="N4314" s="4">
        <f>MAX(0, Inventory[[#This Row],[Demand_Duration_Lead_time]]+Inventory[[#This Row],[Safety_Stock]]-Inventory[[#This Row],[Current_Inventory]])</f>
        <v>319</v>
      </c>
      <c r="O43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14" s="8">
        <f>Inventory[[#This Row],[Current_Inventory]]*Inventory[[#This Row],[Unit_Cost]]</f>
        <v>196373.9</v>
      </c>
      <c r="Q4314" t="str">
        <f>IF(Inventory[[#This Row],[Stockout_Risk_Score]] &gt;= 0.8, "Critical",
   IF(Inventory[[#This Row],[Stockout_Risk_Score]] &gt;= 0.6, "High",
      IF(Inventory[[#This Row],[Stockout_Risk_Score]] &gt;= 0.3, "Medium", "Low")
   )
)</f>
        <v>Medium</v>
      </c>
      <c r="R4314">
        <f>Inventory[[#This Row],[Lead_Time_Days]]*0.8</f>
        <v>8.8000000000000007</v>
      </c>
      <c r="S4314">
        <f>MAX(0,Inventory[[#This Row],[Daily_Demand]]*Inventory[[#This Row],[Adj_Lead_Time]]+Inventory[[#This Row],[Safety_Stock]]-Inventory[[#This Row],[Current_Inventory]])</f>
        <v>233.20000000000005</v>
      </c>
    </row>
    <row r="4315" spans="1:19" x14ac:dyDescent="0.25">
      <c r="A4315">
        <v>4314</v>
      </c>
      <c r="B4315" t="s">
        <v>4336</v>
      </c>
      <c r="C4315" s="4" t="s">
        <v>21</v>
      </c>
      <c r="D4315" t="s">
        <v>14</v>
      </c>
      <c r="E4315" s="4">
        <v>189</v>
      </c>
      <c r="F4315" s="4">
        <v>10</v>
      </c>
      <c r="G4315" s="4">
        <v>653</v>
      </c>
      <c r="H4315" s="4">
        <v>60</v>
      </c>
      <c r="I4315" s="4">
        <v>348</v>
      </c>
      <c r="J4315" s="6">
        <v>280.14</v>
      </c>
      <c r="K4315" s="4">
        <v>0.78100000000000003</v>
      </c>
      <c r="L4315" s="4" t="s">
        <v>15</v>
      </c>
      <c r="M4315" s="4">
        <f>Inventory[[#This Row],[Daily_Demand]]*Inventory[[#This Row],[Lead_Time_Days]]</f>
        <v>1890</v>
      </c>
      <c r="N4315" s="4">
        <f>MAX(0, Inventory[[#This Row],[Demand_Duration_Lead_time]]+Inventory[[#This Row],[Safety_Stock]]-Inventory[[#This Row],[Current_Inventory]])</f>
        <v>1297</v>
      </c>
      <c r="O43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15" s="8">
        <f>Inventory[[#This Row],[Current_Inventory]]*Inventory[[#This Row],[Unit_Cost]]</f>
        <v>182931.41999999998</v>
      </c>
      <c r="Q4315" t="str">
        <f>IF(Inventory[[#This Row],[Stockout_Risk_Score]] &gt;= 0.8, "Critical",
   IF(Inventory[[#This Row],[Stockout_Risk_Score]] &gt;= 0.6, "High",
      IF(Inventory[[#This Row],[Stockout_Risk_Score]] &gt;= 0.3, "Medium", "Low")
   )
)</f>
        <v>High</v>
      </c>
      <c r="R4315">
        <f>Inventory[[#This Row],[Lead_Time_Days]]*0.8</f>
        <v>8</v>
      </c>
      <c r="S4315">
        <f>MAX(0,Inventory[[#This Row],[Daily_Demand]]*Inventory[[#This Row],[Adj_Lead_Time]]+Inventory[[#This Row],[Safety_Stock]]-Inventory[[#This Row],[Current_Inventory]])</f>
        <v>919</v>
      </c>
    </row>
    <row r="4316" spans="1:19" x14ac:dyDescent="0.25">
      <c r="A4316">
        <v>4315</v>
      </c>
      <c r="B4316" t="s">
        <v>4337</v>
      </c>
      <c r="C4316" s="4" t="s">
        <v>17</v>
      </c>
      <c r="D4316" t="s">
        <v>14</v>
      </c>
      <c r="E4316" s="4">
        <v>161</v>
      </c>
      <c r="F4316" s="4">
        <v>13</v>
      </c>
      <c r="G4316" s="4">
        <v>255</v>
      </c>
      <c r="H4316" s="4">
        <v>158</v>
      </c>
      <c r="I4316" s="4">
        <v>146</v>
      </c>
      <c r="J4316" s="6">
        <v>1709.91</v>
      </c>
      <c r="K4316" s="4">
        <v>0.55300000000000005</v>
      </c>
      <c r="L4316" s="4" t="s">
        <v>15</v>
      </c>
      <c r="M4316" s="4">
        <f>Inventory[[#This Row],[Daily_Demand]]*Inventory[[#This Row],[Lead_Time_Days]]</f>
        <v>2093</v>
      </c>
      <c r="N4316" s="4">
        <f>MAX(0, Inventory[[#This Row],[Demand_Duration_Lead_time]]+Inventory[[#This Row],[Safety_Stock]]-Inventory[[#This Row],[Current_Inventory]])</f>
        <v>1996</v>
      </c>
      <c r="O43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16" s="8">
        <f>Inventory[[#This Row],[Current_Inventory]]*Inventory[[#This Row],[Unit_Cost]]</f>
        <v>436027.05000000005</v>
      </c>
      <c r="Q4316" t="str">
        <f>IF(Inventory[[#This Row],[Stockout_Risk_Score]] &gt;= 0.8, "Critical",
   IF(Inventory[[#This Row],[Stockout_Risk_Score]] &gt;= 0.6, "High",
      IF(Inventory[[#This Row],[Stockout_Risk_Score]] &gt;= 0.3, "Medium", "Low")
   )
)</f>
        <v>Medium</v>
      </c>
      <c r="R4316">
        <f>Inventory[[#This Row],[Lead_Time_Days]]*0.8</f>
        <v>10.4</v>
      </c>
      <c r="S4316">
        <f>MAX(0,Inventory[[#This Row],[Daily_Demand]]*Inventory[[#This Row],[Adj_Lead_Time]]+Inventory[[#This Row],[Safety_Stock]]-Inventory[[#This Row],[Current_Inventory]])</f>
        <v>1577.4</v>
      </c>
    </row>
    <row r="4317" spans="1:19" x14ac:dyDescent="0.25">
      <c r="A4317">
        <v>4316</v>
      </c>
      <c r="B4317" t="s">
        <v>4338</v>
      </c>
      <c r="C4317" s="4" t="s">
        <v>26</v>
      </c>
      <c r="D4317" t="s">
        <v>18</v>
      </c>
      <c r="E4317" s="4">
        <v>182</v>
      </c>
      <c r="F4317" s="4">
        <v>8</v>
      </c>
      <c r="G4317" s="4">
        <v>418</v>
      </c>
      <c r="H4317" s="4">
        <v>84</v>
      </c>
      <c r="I4317" s="4">
        <v>326</v>
      </c>
      <c r="J4317" s="6">
        <v>1761.12</v>
      </c>
      <c r="K4317" s="4">
        <v>4.0000000000000001E-3</v>
      </c>
      <c r="L4317" s="4" t="s">
        <v>27</v>
      </c>
      <c r="M4317" s="4">
        <f>Inventory[[#This Row],[Daily_Demand]]*Inventory[[#This Row],[Lead_Time_Days]]</f>
        <v>1456</v>
      </c>
      <c r="N4317" s="4">
        <f>MAX(0, Inventory[[#This Row],[Demand_Duration_Lead_time]]+Inventory[[#This Row],[Safety_Stock]]-Inventory[[#This Row],[Current_Inventory]])</f>
        <v>1122</v>
      </c>
      <c r="O43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17" s="8">
        <f>Inventory[[#This Row],[Current_Inventory]]*Inventory[[#This Row],[Unit_Cost]]</f>
        <v>736148.15999999992</v>
      </c>
      <c r="Q4317" t="str">
        <f>IF(Inventory[[#This Row],[Stockout_Risk_Score]] &gt;= 0.8, "Critical",
   IF(Inventory[[#This Row],[Stockout_Risk_Score]] &gt;= 0.6, "High",
      IF(Inventory[[#This Row],[Stockout_Risk_Score]] &gt;= 0.3, "Medium", "Low")
   )
)</f>
        <v>Low</v>
      </c>
      <c r="R4317">
        <f>Inventory[[#This Row],[Lead_Time_Days]]*0.8</f>
        <v>6.4</v>
      </c>
      <c r="S4317">
        <f>MAX(0,Inventory[[#This Row],[Daily_Demand]]*Inventory[[#This Row],[Adj_Lead_Time]]+Inventory[[#This Row],[Safety_Stock]]-Inventory[[#This Row],[Current_Inventory]])</f>
        <v>830.8</v>
      </c>
    </row>
    <row r="4318" spans="1:19" x14ac:dyDescent="0.25">
      <c r="A4318">
        <v>4317</v>
      </c>
      <c r="B4318" t="s">
        <v>4339</v>
      </c>
      <c r="C4318" s="4" t="s">
        <v>21</v>
      </c>
      <c r="D4318" t="s">
        <v>18</v>
      </c>
      <c r="E4318" s="4">
        <v>194</v>
      </c>
      <c r="F4318" s="4">
        <v>9</v>
      </c>
      <c r="G4318" s="4">
        <v>607</v>
      </c>
      <c r="H4318" s="4">
        <v>101</v>
      </c>
      <c r="I4318" s="4">
        <v>334</v>
      </c>
      <c r="J4318" s="6">
        <v>569.26</v>
      </c>
      <c r="K4318" s="4">
        <v>0.502</v>
      </c>
      <c r="L4318" s="4" t="s">
        <v>27</v>
      </c>
      <c r="M4318" s="4">
        <f>Inventory[[#This Row],[Daily_Demand]]*Inventory[[#This Row],[Lead_Time_Days]]</f>
        <v>1746</v>
      </c>
      <c r="N4318" s="4">
        <f>MAX(0, Inventory[[#This Row],[Demand_Duration_Lead_time]]+Inventory[[#This Row],[Safety_Stock]]-Inventory[[#This Row],[Current_Inventory]])</f>
        <v>1240</v>
      </c>
      <c r="O43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18" s="8">
        <f>Inventory[[#This Row],[Current_Inventory]]*Inventory[[#This Row],[Unit_Cost]]</f>
        <v>345540.82</v>
      </c>
      <c r="Q4318" t="str">
        <f>IF(Inventory[[#This Row],[Stockout_Risk_Score]] &gt;= 0.8, "Critical",
   IF(Inventory[[#This Row],[Stockout_Risk_Score]] &gt;= 0.6, "High",
      IF(Inventory[[#This Row],[Stockout_Risk_Score]] &gt;= 0.3, "Medium", "Low")
   )
)</f>
        <v>Medium</v>
      </c>
      <c r="R4318">
        <f>Inventory[[#This Row],[Lead_Time_Days]]*0.8</f>
        <v>7.2</v>
      </c>
      <c r="S4318">
        <f>MAX(0,Inventory[[#This Row],[Daily_Demand]]*Inventory[[#This Row],[Adj_Lead_Time]]+Inventory[[#This Row],[Safety_Stock]]-Inventory[[#This Row],[Current_Inventory]])</f>
        <v>890.8</v>
      </c>
    </row>
    <row r="4319" spans="1:19" x14ac:dyDescent="0.25">
      <c r="A4319">
        <v>4318</v>
      </c>
      <c r="B4319" t="s">
        <v>4340</v>
      </c>
      <c r="C4319" s="4" t="s">
        <v>17</v>
      </c>
      <c r="D4319" t="s">
        <v>14</v>
      </c>
      <c r="E4319" s="4">
        <v>56</v>
      </c>
      <c r="F4319" s="4">
        <v>5</v>
      </c>
      <c r="G4319" s="4">
        <v>496</v>
      </c>
      <c r="H4319" s="4">
        <v>77</v>
      </c>
      <c r="I4319" s="4">
        <v>337</v>
      </c>
      <c r="J4319" s="6">
        <v>1262.43</v>
      </c>
      <c r="K4319" s="4">
        <v>0.59899999999999998</v>
      </c>
      <c r="L4319" s="4" t="s">
        <v>19</v>
      </c>
      <c r="M4319" s="4">
        <f>Inventory[[#This Row],[Daily_Demand]]*Inventory[[#This Row],[Lead_Time_Days]]</f>
        <v>280</v>
      </c>
      <c r="N4319" s="4">
        <f>MAX(0, Inventory[[#This Row],[Demand_Duration_Lead_time]]+Inventory[[#This Row],[Safety_Stock]]-Inventory[[#This Row],[Current_Inventory]])</f>
        <v>0</v>
      </c>
      <c r="O43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19" s="8">
        <f>Inventory[[#This Row],[Current_Inventory]]*Inventory[[#This Row],[Unit_Cost]]</f>
        <v>626165.28</v>
      </c>
      <c r="Q4319" t="str">
        <f>IF(Inventory[[#This Row],[Stockout_Risk_Score]] &gt;= 0.8, "Critical",
   IF(Inventory[[#This Row],[Stockout_Risk_Score]] &gt;= 0.6, "High",
      IF(Inventory[[#This Row],[Stockout_Risk_Score]] &gt;= 0.3, "Medium", "Low")
   )
)</f>
        <v>Medium</v>
      </c>
      <c r="R4319">
        <f>Inventory[[#This Row],[Lead_Time_Days]]*0.8</f>
        <v>4</v>
      </c>
      <c r="S4319">
        <f>MAX(0,Inventory[[#This Row],[Daily_Demand]]*Inventory[[#This Row],[Adj_Lead_Time]]+Inventory[[#This Row],[Safety_Stock]]-Inventory[[#This Row],[Current_Inventory]])</f>
        <v>0</v>
      </c>
    </row>
    <row r="4320" spans="1:19" x14ac:dyDescent="0.25">
      <c r="A4320">
        <v>4319</v>
      </c>
      <c r="B4320" t="s">
        <v>4341</v>
      </c>
      <c r="C4320" s="4" t="s">
        <v>21</v>
      </c>
      <c r="D4320" t="s">
        <v>22</v>
      </c>
      <c r="E4320" s="4">
        <v>122</v>
      </c>
      <c r="F4320" s="4">
        <v>10</v>
      </c>
      <c r="G4320" s="4">
        <v>554</v>
      </c>
      <c r="H4320" s="4">
        <v>244</v>
      </c>
      <c r="I4320" s="4">
        <v>222</v>
      </c>
      <c r="J4320" s="6">
        <v>554.37</v>
      </c>
      <c r="K4320" s="4">
        <v>0.26600000000000001</v>
      </c>
      <c r="L4320" s="4" t="s">
        <v>15</v>
      </c>
      <c r="M4320" s="4">
        <f>Inventory[[#This Row],[Daily_Demand]]*Inventory[[#This Row],[Lead_Time_Days]]</f>
        <v>1220</v>
      </c>
      <c r="N4320" s="4">
        <f>MAX(0, Inventory[[#This Row],[Demand_Duration_Lead_time]]+Inventory[[#This Row],[Safety_Stock]]-Inventory[[#This Row],[Current_Inventory]])</f>
        <v>910</v>
      </c>
      <c r="O43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20" s="8">
        <f>Inventory[[#This Row],[Current_Inventory]]*Inventory[[#This Row],[Unit_Cost]]</f>
        <v>307120.98</v>
      </c>
      <c r="Q4320" t="str">
        <f>IF(Inventory[[#This Row],[Stockout_Risk_Score]] &gt;= 0.8, "Critical",
   IF(Inventory[[#This Row],[Stockout_Risk_Score]] &gt;= 0.6, "High",
      IF(Inventory[[#This Row],[Stockout_Risk_Score]] &gt;= 0.3, "Medium", "Low")
   )
)</f>
        <v>Low</v>
      </c>
      <c r="R4320">
        <f>Inventory[[#This Row],[Lead_Time_Days]]*0.8</f>
        <v>8</v>
      </c>
      <c r="S4320">
        <f>MAX(0,Inventory[[#This Row],[Daily_Demand]]*Inventory[[#This Row],[Adj_Lead_Time]]+Inventory[[#This Row],[Safety_Stock]]-Inventory[[#This Row],[Current_Inventory]])</f>
        <v>666</v>
      </c>
    </row>
    <row r="4321" spans="1:19" x14ac:dyDescent="0.25">
      <c r="A4321">
        <v>4320</v>
      </c>
      <c r="B4321" t="s">
        <v>4342</v>
      </c>
      <c r="C4321" s="4" t="s">
        <v>21</v>
      </c>
      <c r="D4321" t="s">
        <v>18</v>
      </c>
      <c r="E4321" s="4">
        <v>18</v>
      </c>
      <c r="F4321" s="4">
        <v>2</v>
      </c>
      <c r="G4321" s="4">
        <v>604</v>
      </c>
      <c r="H4321" s="4">
        <v>153</v>
      </c>
      <c r="I4321" s="4">
        <v>381</v>
      </c>
      <c r="J4321" s="6">
        <v>489</v>
      </c>
      <c r="K4321" s="4">
        <v>0.20300000000000001</v>
      </c>
      <c r="L4321" s="4" t="s">
        <v>15</v>
      </c>
      <c r="M4321" s="4">
        <f>Inventory[[#This Row],[Daily_Demand]]*Inventory[[#This Row],[Lead_Time_Days]]</f>
        <v>36</v>
      </c>
      <c r="N4321" s="4">
        <f>MAX(0, Inventory[[#This Row],[Demand_Duration_Lead_time]]+Inventory[[#This Row],[Safety_Stock]]-Inventory[[#This Row],[Current_Inventory]])</f>
        <v>0</v>
      </c>
      <c r="O43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321" s="8">
        <f>Inventory[[#This Row],[Current_Inventory]]*Inventory[[#This Row],[Unit_Cost]]</f>
        <v>295356</v>
      </c>
      <c r="Q4321" t="str">
        <f>IF(Inventory[[#This Row],[Stockout_Risk_Score]] &gt;= 0.8, "Critical",
   IF(Inventory[[#This Row],[Stockout_Risk_Score]] &gt;= 0.6, "High",
      IF(Inventory[[#This Row],[Stockout_Risk_Score]] &gt;= 0.3, "Medium", "Low")
   )
)</f>
        <v>Low</v>
      </c>
      <c r="R4321">
        <f>Inventory[[#This Row],[Lead_Time_Days]]*0.8</f>
        <v>1.6</v>
      </c>
      <c r="S4321">
        <f>MAX(0,Inventory[[#This Row],[Daily_Demand]]*Inventory[[#This Row],[Adj_Lead_Time]]+Inventory[[#This Row],[Safety_Stock]]-Inventory[[#This Row],[Current_Inventory]])</f>
        <v>0</v>
      </c>
    </row>
    <row r="4322" spans="1:19" x14ac:dyDescent="0.25">
      <c r="A4322">
        <v>4321</v>
      </c>
      <c r="B4322" t="s">
        <v>4343</v>
      </c>
      <c r="C4322" s="4" t="s">
        <v>17</v>
      </c>
      <c r="D4322" t="s">
        <v>22</v>
      </c>
      <c r="E4322" s="4">
        <v>167</v>
      </c>
      <c r="F4322" s="4">
        <v>9</v>
      </c>
      <c r="G4322" s="4">
        <v>107</v>
      </c>
      <c r="H4322" s="4">
        <v>85</v>
      </c>
      <c r="I4322" s="4">
        <v>254</v>
      </c>
      <c r="J4322" s="6">
        <v>91.36</v>
      </c>
      <c r="K4322" s="4">
        <v>0.27400000000000002</v>
      </c>
      <c r="L4322" s="4" t="s">
        <v>15</v>
      </c>
      <c r="M4322" s="4">
        <f>Inventory[[#This Row],[Daily_Demand]]*Inventory[[#This Row],[Lead_Time_Days]]</f>
        <v>1503</v>
      </c>
      <c r="N4322" s="4">
        <f>MAX(0, Inventory[[#This Row],[Demand_Duration_Lead_time]]+Inventory[[#This Row],[Safety_Stock]]-Inventory[[#This Row],[Current_Inventory]])</f>
        <v>1481</v>
      </c>
      <c r="O43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322" s="8">
        <f>Inventory[[#This Row],[Current_Inventory]]*Inventory[[#This Row],[Unit_Cost]]</f>
        <v>9775.52</v>
      </c>
      <c r="Q4322" t="str">
        <f>IF(Inventory[[#This Row],[Stockout_Risk_Score]] &gt;= 0.8, "Critical",
   IF(Inventory[[#This Row],[Stockout_Risk_Score]] &gt;= 0.6, "High",
      IF(Inventory[[#This Row],[Stockout_Risk_Score]] &gt;= 0.3, "Medium", "Low")
   )
)</f>
        <v>Low</v>
      </c>
      <c r="R4322">
        <f>Inventory[[#This Row],[Lead_Time_Days]]*0.8</f>
        <v>7.2</v>
      </c>
      <c r="S4322">
        <f>MAX(0,Inventory[[#This Row],[Daily_Demand]]*Inventory[[#This Row],[Adj_Lead_Time]]+Inventory[[#This Row],[Safety_Stock]]-Inventory[[#This Row],[Current_Inventory]])</f>
        <v>1180.4000000000001</v>
      </c>
    </row>
    <row r="4323" spans="1:19" x14ac:dyDescent="0.25">
      <c r="A4323">
        <v>4322</v>
      </c>
      <c r="B4323" t="s">
        <v>4344</v>
      </c>
      <c r="C4323" s="4" t="s">
        <v>17</v>
      </c>
      <c r="D4323" t="s">
        <v>14</v>
      </c>
      <c r="E4323" s="4">
        <v>160</v>
      </c>
      <c r="F4323" s="4">
        <v>4</v>
      </c>
      <c r="G4323" s="4">
        <v>634</v>
      </c>
      <c r="H4323" s="4">
        <v>95</v>
      </c>
      <c r="I4323" s="4">
        <v>152</v>
      </c>
      <c r="J4323" s="6">
        <v>1175.46</v>
      </c>
      <c r="K4323" s="4">
        <v>0.624</v>
      </c>
      <c r="L4323" s="4" t="s">
        <v>27</v>
      </c>
      <c r="M4323" s="4">
        <f>Inventory[[#This Row],[Daily_Demand]]*Inventory[[#This Row],[Lead_Time_Days]]</f>
        <v>640</v>
      </c>
      <c r="N4323" s="4">
        <f>MAX(0, Inventory[[#This Row],[Demand_Duration_Lead_time]]+Inventory[[#This Row],[Safety_Stock]]-Inventory[[#This Row],[Current_Inventory]])</f>
        <v>101</v>
      </c>
      <c r="O43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23" s="8">
        <f>Inventory[[#This Row],[Current_Inventory]]*Inventory[[#This Row],[Unit_Cost]]</f>
        <v>745241.64</v>
      </c>
      <c r="Q4323" t="str">
        <f>IF(Inventory[[#This Row],[Stockout_Risk_Score]] &gt;= 0.8, "Critical",
   IF(Inventory[[#This Row],[Stockout_Risk_Score]] &gt;= 0.6, "High",
      IF(Inventory[[#This Row],[Stockout_Risk_Score]] &gt;= 0.3, "Medium", "Low")
   )
)</f>
        <v>High</v>
      </c>
      <c r="R4323">
        <f>Inventory[[#This Row],[Lead_Time_Days]]*0.8</f>
        <v>3.2</v>
      </c>
      <c r="S4323">
        <f>MAX(0,Inventory[[#This Row],[Daily_Demand]]*Inventory[[#This Row],[Adj_Lead_Time]]+Inventory[[#This Row],[Safety_Stock]]-Inventory[[#This Row],[Current_Inventory]])</f>
        <v>0</v>
      </c>
    </row>
    <row r="4324" spans="1:19" x14ac:dyDescent="0.25">
      <c r="A4324">
        <v>4323</v>
      </c>
      <c r="B4324" t="s">
        <v>4345</v>
      </c>
      <c r="C4324" s="4" t="s">
        <v>41</v>
      </c>
      <c r="D4324" t="s">
        <v>22</v>
      </c>
      <c r="E4324" s="4">
        <v>190</v>
      </c>
      <c r="F4324" s="4">
        <v>2</v>
      </c>
      <c r="G4324" s="4">
        <v>625</v>
      </c>
      <c r="H4324" s="4">
        <v>236</v>
      </c>
      <c r="I4324" s="4">
        <v>162</v>
      </c>
      <c r="J4324" s="6">
        <v>342.39</v>
      </c>
      <c r="K4324" s="4">
        <v>0.14599999999999999</v>
      </c>
      <c r="L4324" s="4" t="s">
        <v>27</v>
      </c>
      <c r="M4324" s="4">
        <f>Inventory[[#This Row],[Daily_Demand]]*Inventory[[#This Row],[Lead_Time_Days]]</f>
        <v>380</v>
      </c>
      <c r="N4324" s="4">
        <f>MAX(0, Inventory[[#This Row],[Demand_Duration_Lead_time]]+Inventory[[#This Row],[Safety_Stock]]-Inventory[[#This Row],[Current_Inventory]])</f>
        <v>0</v>
      </c>
      <c r="O43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24" s="8">
        <f>Inventory[[#This Row],[Current_Inventory]]*Inventory[[#This Row],[Unit_Cost]]</f>
        <v>213993.75</v>
      </c>
      <c r="Q4324" t="str">
        <f>IF(Inventory[[#This Row],[Stockout_Risk_Score]] &gt;= 0.8, "Critical",
   IF(Inventory[[#This Row],[Stockout_Risk_Score]] &gt;= 0.6, "High",
      IF(Inventory[[#This Row],[Stockout_Risk_Score]] &gt;= 0.3, "Medium", "Low")
   )
)</f>
        <v>Low</v>
      </c>
      <c r="R4324">
        <f>Inventory[[#This Row],[Lead_Time_Days]]*0.8</f>
        <v>1.6</v>
      </c>
      <c r="S4324">
        <f>MAX(0,Inventory[[#This Row],[Daily_Demand]]*Inventory[[#This Row],[Adj_Lead_Time]]+Inventory[[#This Row],[Safety_Stock]]-Inventory[[#This Row],[Current_Inventory]])</f>
        <v>0</v>
      </c>
    </row>
    <row r="4325" spans="1:19" x14ac:dyDescent="0.25">
      <c r="A4325">
        <v>4324</v>
      </c>
      <c r="B4325" t="s">
        <v>4346</v>
      </c>
      <c r="C4325" s="4" t="s">
        <v>21</v>
      </c>
      <c r="D4325" t="s">
        <v>14</v>
      </c>
      <c r="E4325" s="4">
        <v>34</v>
      </c>
      <c r="F4325" s="4">
        <v>3</v>
      </c>
      <c r="G4325" s="4">
        <v>797</v>
      </c>
      <c r="H4325" s="4">
        <v>65</v>
      </c>
      <c r="I4325" s="4">
        <v>180</v>
      </c>
      <c r="J4325" s="6">
        <v>74.12</v>
      </c>
      <c r="K4325" s="4">
        <v>0.72</v>
      </c>
      <c r="L4325" s="4" t="s">
        <v>27</v>
      </c>
      <c r="M4325" s="4">
        <f>Inventory[[#This Row],[Daily_Demand]]*Inventory[[#This Row],[Lead_Time_Days]]</f>
        <v>102</v>
      </c>
      <c r="N4325" s="4">
        <f>MAX(0, Inventory[[#This Row],[Demand_Duration_Lead_time]]+Inventory[[#This Row],[Safety_Stock]]-Inventory[[#This Row],[Current_Inventory]])</f>
        <v>0</v>
      </c>
      <c r="O43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325" s="8">
        <f>Inventory[[#This Row],[Current_Inventory]]*Inventory[[#This Row],[Unit_Cost]]</f>
        <v>59073.640000000007</v>
      </c>
      <c r="Q4325" t="str">
        <f>IF(Inventory[[#This Row],[Stockout_Risk_Score]] &gt;= 0.8, "Critical",
   IF(Inventory[[#This Row],[Stockout_Risk_Score]] &gt;= 0.6, "High",
      IF(Inventory[[#This Row],[Stockout_Risk_Score]] &gt;= 0.3, "Medium", "Low")
   )
)</f>
        <v>High</v>
      </c>
      <c r="R4325">
        <f>Inventory[[#This Row],[Lead_Time_Days]]*0.8</f>
        <v>2.4000000000000004</v>
      </c>
      <c r="S4325">
        <f>MAX(0,Inventory[[#This Row],[Daily_Demand]]*Inventory[[#This Row],[Adj_Lead_Time]]+Inventory[[#This Row],[Safety_Stock]]-Inventory[[#This Row],[Current_Inventory]])</f>
        <v>0</v>
      </c>
    </row>
    <row r="4326" spans="1:19" x14ac:dyDescent="0.25">
      <c r="A4326">
        <v>4325</v>
      </c>
      <c r="B4326" t="s">
        <v>4347</v>
      </c>
      <c r="C4326" s="4" t="s">
        <v>13</v>
      </c>
      <c r="D4326" t="s">
        <v>14</v>
      </c>
      <c r="E4326" s="4">
        <v>94</v>
      </c>
      <c r="F4326" s="4">
        <v>7</v>
      </c>
      <c r="G4326" s="4">
        <v>272</v>
      </c>
      <c r="H4326" s="4">
        <v>89</v>
      </c>
      <c r="I4326" s="4">
        <v>88</v>
      </c>
      <c r="J4326" s="6">
        <v>254.46</v>
      </c>
      <c r="K4326" s="4">
        <v>0.42299999999999999</v>
      </c>
      <c r="L4326" s="4" t="s">
        <v>19</v>
      </c>
      <c r="M4326" s="4">
        <f>Inventory[[#This Row],[Daily_Demand]]*Inventory[[#This Row],[Lead_Time_Days]]</f>
        <v>658</v>
      </c>
      <c r="N4326" s="4">
        <f>MAX(0, Inventory[[#This Row],[Demand_Duration_Lead_time]]+Inventory[[#This Row],[Safety_Stock]]-Inventory[[#This Row],[Current_Inventory]])</f>
        <v>475</v>
      </c>
      <c r="O43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26" s="8">
        <f>Inventory[[#This Row],[Current_Inventory]]*Inventory[[#This Row],[Unit_Cost]]</f>
        <v>69213.119999999995</v>
      </c>
      <c r="Q4326" t="str">
        <f>IF(Inventory[[#This Row],[Stockout_Risk_Score]] &gt;= 0.8, "Critical",
   IF(Inventory[[#This Row],[Stockout_Risk_Score]] &gt;= 0.6, "High",
      IF(Inventory[[#This Row],[Stockout_Risk_Score]] &gt;= 0.3, "Medium", "Low")
   )
)</f>
        <v>Medium</v>
      </c>
      <c r="R4326">
        <f>Inventory[[#This Row],[Lead_Time_Days]]*0.8</f>
        <v>5.6000000000000005</v>
      </c>
      <c r="S4326">
        <f>MAX(0,Inventory[[#This Row],[Daily_Demand]]*Inventory[[#This Row],[Adj_Lead_Time]]+Inventory[[#This Row],[Safety_Stock]]-Inventory[[#This Row],[Current_Inventory]])</f>
        <v>343.40000000000009</v>
      </c>
    </row>
    <row r="4327" spans="1:19" x14ac:dyDescent="0.25">
      <c r="A4327">
        <v>4326</v>
      </c>
      <c r="B4327" t="s">
        <v>4348</v>
      </c>
      <c r="C4327" s="4" t="s">
        <v>21</v>
      </c>
      <c r="D4327" t="s">
        <v>14</v>
      </c>
      <c r="E4327" s="4">
        <v>139</v>
      </c>
      <c r="F4327" s="4">
        <v>6</v>
      </c>
      <c r="G4327" s="4">
        <v>377</v>
      </c>
      <c r="H4327" s="4">
        <v>33</v>
      </c>
      <c r="I4327" s="4">
        <v>356</v>
      </c>
      <c r="J4327" s="6">
        <v>661.85</v>
      </c>
      <c r="K4327" s="4">
        <v>0.35299999999999998</v>
      </c>
      <c r="L4327" s="4" t="s">
        <v>15</v>
      </c>
      <c r="M4327" s="4">
        <f>Inventory[[#This Row],[Daily_Demand]]*Inventory[[#This Row],[Lead_Time_Days]]</f>
        <v>834</v>
      </c>
      <c r="N4327" s="4">
        <f>MAX(0, Inventory[[#This Row],[Demand_Duration_Lead_time]]+Inventory[[#This Row],[Safety_Stock]]-Inventory[[#This Row],[Current_Inventory]])</f>
        <v>490</v>
      </c>
      <c r="O43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27" s="8">
        <f>Inventory[[#This Row],[Current_Inventory]]*Inventory[[#This Row],[Unit_Cost]]</f>
        <v>249517.45</v>
      </c>
      <c r="Q4327" t="str">
        <f>IF(Inventory[[#This Row],[Stockout_Risk_Score]] &gt;= 0.8, "Critical",
   IF(Inventory[[#This Row],[Stockout_Risk_Score]] &gt;= 0.6, "High",
      IF(Inventory[[#This Row],[Stockout_Risk_Score]] &gt;= 0.3, "Medium", "Low")
   )
)</f>
        <v>Medium</v>
      </c>
      <c r="R4327">
        <f>Inventory[[#This Row],[Lead_Time_Days]]*0.8</f>
        <v>4.8000000000000007</v>
      </c>
      <c r="S4327">
        <f>MAX(0,Inventory[[#This Row],[Daily_Demand]]*Inventory[[#This Row],[Adj_Lead_Time]]+Inventory[[#This Row],[Safety_Stock]]-Inventory[[#This Row],[Current_Inventory]])</f>
        <v>323.20000000000005</v>
      </c>
    </row>
    <row r="4328" spans="1:19" x14ac:dyDescent="0.25">
      <c r="A4328">
        <v>4327</v>
      </c>
      <c r="B4328" t="s">
        <v>4349</v>
      </c>
      <c r="C4328" s="4" t="s">
        <v>21</v>
      </c>
      <c r="D4328" t="s">
        <v>14</v>
      </c>
      <c r="E4328" s="4">
        <v>171</v>
      </c>
      <c r="F4328" s="4">
        <v>4</v>
      </c>
      <c r="G4328" s="4">
        <v>77</v>
      </c>
      <c r="H4328" s="4">
        <v>236</v>
      </c>
      <c r="I4328" s="4">
        <v>57</v>
      </c>
      <c r="J4328" s="6">
        <v>1354.87</v>
      </c>
      <c r="K4328" s="4">
        <v>0.80700000000000005</v>
      </c>
      <c r="L4328" s="4" t="s">
        <v>15</v>
      </c>
      <c r="M4328" s="4">
        <f>Inventory[[#This Row],[Daily_Demand]]*Inventory[[#This Row],[Lead_Time_Days]]</f>
        <v>684</v>
      </c>
      <c r="N4328" s="4">
        <f>MAX(0, Inventory[[#This Row],[Demand_Duration_Lead_time]]+Inventory[[#This Row],[Safety_Stock]]-Inventory[[#This Row],[Current_Inventory]])</f>
        <v>843</v>
      </c>
      <c r="O43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328" s="8">
        <f>Inventory[[#This Row],[Current_Inventory]]*Inventory[[#This Row],[Unit_Cost]]</f>
        <v>104324.98999999999</v>
      </c>
      <c r="Q4328" t="str">
        <f>IF(Inventory[[#This Row],[Stockout_Risk_Score]] &gt;= 0.8, "Critical",
   IF(Inventory[[#This Row],[Stockout_Risk_Score]] &gt;= 0.6, "High",
      IF(Inventory[[#This Row],[Stockout_Risk_Score]] &gt;= 0.3, "Medium", "Low")
   )
)</f>
        <v>Critical</v>
      </c>
      <c r="R4328">
        <f>Inventory[[#This Row],[Lead_Time_Days]]*0.8</f>
        <v>3.2</v>
      </c>
      <c r="S4328">
        <f>MAX(0,Inventory[[#This Row],[Daily_Demand]]*Inventory[[#This Row],[Adj_Lead_Time]]+Inventory[[#This Row],[Safety_Stock]]-Inventory[[#This Row],[Current_Inventory]])</f>
        <v>706.2</v>
      </c>
    </row>
    <row r="4329" spans="1:19" x14ac:dyDescent="0.25">
      <c r="A4329">
        <v>4328</v>
      </c>
      <c r="B4329" t="s">
        <v>4350</v>
      </c>
      <c r="C4329" s="4" t="s">
        <v>17</v>
      </c>
      <c r="D4329" t="s">
        <v>22</v>
      </c>
      <c r="E4329" s="4">
        <v>99</v>
      </c>
      <c r="F4329" s="4">
        <v>10</v>
      </c>
      <c r="G4329" s="4">
        <v>418</v>
      </c>
      <c r="H4329" s="4">
        <v>37</v>
      </c>
      <c r="I4329" s="4">
        <v>95</v>
      </c>
      <c r="J4329" s="6">
        <v>445.11</v>
      </c>
      <c r="K4329" s="4">
        <v>0.50600000000000001</v>
      </c>
      <c r="L4329" s="4" t="s">
        <v>27</v>
      </c>
      <c r="M4329" s="4">
        <f>Inventory[[#This Row],[Daily_Demand]]*Inventory[[#This Row],[Lead_Time_Days]]</f>
        <v>990</v>
      </c>
      <c r="N4329" s="4">
        <f>MAX(0, Inventory[[#This Row],[Demand_Duration_Lead_time]]+Inventory[[#This Row],[Safety_Stock]]-Inventory[[#This Row],[Current_Inventory]])</f>
        <v>609</v>
      </c>
      <c r="O43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29" s="8">
        <f>Inventory[[#This Row],[Current_Inventory]]*Inventory[[#This Row],[Unit_Cost]]</f>
        <v>186055.98</v>
      </c>
      <c r="Q4329" t="str">
        <f>IF(Inventory[[#This Row],[Stockout_Risk_Score]] &gt;= 0.8, "Critical",
   IF(Inventory[[#This Row],[Stockout_Risk_Score]] &gt;= 0.6, "High",
      IF(Inventory[[#This Row],[Stockout_Risk_Score]] &gt;= 0.3, "Medium", "Low")
   )
)</f>
        <v>Medium</v>
      </c>
      <c r="R4329">
        <f>Inventory[[#This Row],[Lead_Time_Days]]*0.8</f>
        <v>8</v>
      </c>
      <c r="S4329">
        <f>MAX(0,Inventory[[#This Row],[Daily_Demand]]*Inventory[[#This Row],[Adj_Lead_Time]]+Inventory[[#This Row],[Safety_Stock]]-Inventory[[#This Row],[Current_Inventory]])</f>
        <v>411</v>
      </c>
    </row>
    <row r="4330" spans="1:19" x14ac:dyDescent="0.25">
      <c r="A4330">
        <v>4329</v>
      </c>
      <c r="B4330" t="s">
        <v>4351</v>
      </c>
      <c r="C4330" s="4" t="s">
        <v>21</v>
      </c>
      <c r="D4330" t="s">
        <v>14</v>
      </c>
      <c r="E4330" s="4">
        <v>73</v>
      </c>
      <c r="F4330" s="4">
        <v>9</v>
      </c>
      <c r="G4330" s="4">
        <v>540</v>
      </c>
      <c r="H4330" s="4">
        <v>130</v>
      </c>
      <c r="I4330" s="4">
        <v>243</v>
      </c>
      <c r="J4330" s="6">
        <v>1780.8</v>
      </c>
      <c r="K4330" s="4">
        <v>0.378</v>
      </c>
      <c r="L4330" s="4" t="s">
        <v>19</v>
      </c>
      <c r="M4330" s="4">
        <f>Inventory[[#This Row],[Daily_Demand]]*Inventory[[#This Row],[Lead_Time_Days]]</f>
        <v>657</v>
      </c>
      <c r="N4330" s="4">
        <f>MAX(0, Inventory[[#This Row],[Demand_Duration_Lead_time]]+Inventory[[#This Row],[Safety_Stock]]-Inventory[[#This Row],[Current_Inventory]])</f>
        <v>247</v>
      </c>
      <c r="O43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30" s="8">
        <f>Inventory[[#This Row],[Current_Inventory]]*Inventory[[#This Row],[Unit_Cost]]</f>
        <v>961632</v>
      </c>
      <c r="Q4330" t="str">
        <f>IF(Inventory[[#This Row],[Stockout_Risk_Score]] &gt;= 0.8, "Critical",
   IF(Inventory[[#This Row],[Stockout_Risk_Score]] &gt;= 0.6, "High",
      IF(Inventory[[#This Row],[Stockout_Risk_Score]] &gt;= 0.3, "Medium", "Low")
   )
)</f>
        <v>Medium</v>
      </c>
      <c r="R4330">
        <f>Inventory[[#This Row],[Lead_Time_Days]]*0.8</f>
        <v>7.2</v>
      </c>
      <c r="S4330">
        <f>MAX(0,Inventory[[#This Row],[Daily_Demand]]*Inventory[[#This Row],[Adj_Lead_Time]]+Inventory[[#This Row],[Safety_Stock]]-Inventory[[#This Row],[Current_Inventory]])</f>
        <v>115.60000000000002</v>
      </c>
    </row>
    <row r="4331" spans="1:19" x14ac:dyDescent="0.25">
      <c r="A4331">
        <v>4330</v>
      </c>
      <c r="B4331" t="s">
        <v>4352</v>
      </c>
      <c r="C4331" s="4" t="s">
        <v>21</v>
      </c>
      <c r="D4331" t="s">
        <v>14</v>
      </c>
      <c r="E4331" s="4">
        <v>167</v>
      </c>
      <c r="F4331" s="4">
        <v>14</v>
      </c>
      <c r="G4331" s="4">
        <v>544</v>
      </c>
      <c r="H4331" s="4">
        <v>102</v>
      </c>
      <c r="I4331" s="4">
        <v>55</v>
      </c>
      <c r="J4331" s="6">
        <v>612.54999999999995</v>
      </c>
      <c r="K4331" s="4">
        <v>0.878</v>
      </c>
      <c r="L4331" s="4" t="s">
        <v>19</v>
      </c>
      <c r="M4331" s="4">
        <f>Inventory[[#This Row],[Daily_Demand]]*Inventory[[#This Row],[Lead_Time_Days]]</f>
        <v>2338</v>
      </c>
      <c r="N4331" s="4">
        <f>MAX(0, Inventory[[#This Row],[Demand_Duration_Lead_time]]+Inventory[[#This Row],[Safety_Stock]]-Inventory[[#This Row],[Current_Inventory]])</f>
        <v>1896</v>
      </c>
      <c r="O43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31" s="8">
        <f>Inventory[[#This Row],[Current_Inventory]]*Inventory[[#This Row],[Unit_Cost]]</f>
        <v>333227.19999999995</v>
      </c>
      <c r="Q4331" t="str">
        <f>IF(Inventory[[#This Row],[Stockout_Risk_Score]] &gt;= 0.8, "Critical",
   IF(Inventory[[#This Row],[Stockout_Risk_Score]] &gt;= 0.6, "High",
      IF(Inventory[[#This Row],[Stockout_Risk_Score]] &gt;= 0.3, "Medium", "Low")
   )
)</f>
        <v>Critical</v>
      </c>
      <c r="R4331">
        <f>Inventory[[#This Row],[Lead_Time_Days]]*0.8</f>
        <v>11.200000000000001</v>
      </c>
      <c r="S4331">
        <f>MAX(0,Inventory[[#This Row],[Daily_Demand]]*Inventory[[#This Row],[Adj_Lead_Time]]+Inventory[[#This Row],[Safety_Stock]]-Inventory[[#This Row],[Current_Inventory]])</f>
        <v>1428.4</v>
      </c>
    </row>
    <row r="4332" spans="1:19" x14ac:dyDescent="0.25">
      <c r="A4332">
        <v>4331</v>
      </c>
      <c r="B4332" t="s">
        <v>4353</v>
      </c>
      <c r="C4332" s="4" t="s">
        <v>13</v>
      </c>
      <c r="D4332" t="s">
        <v>22</v>
      </c>
      <c r="E4332" s="4">
        <v>131</v>
      </c>
      <c r="F4332" s="4">
        <v>4</v>
      </c>
      <c r="G4332" s="4">
        <v>436</v>
      </c>
      <c r="H4332" s="4">
        <v>121</v>
      </c>
      <c r="I4332" s="4">
        <v>107</v>
      </c>
      <c r="J4332" s="6">
        <v>695.89</v>
      </c>
      <c r="K4332" s="4">
        <v>0.36799999999999999</v>
      </c>
      <c r="L4332" s="4" t="s">
        <v>19</v>
      </c>
      <c r="M4332" s="4">
        <f>Inventory[[#This Row],[Daily_Demand]]*Inventory[[#This Row],[Lead_Time_Days]]</f>
        <v>524</v>
      </c>
      <c r="N4332" s="4">
        <f>MAX(0, Inventory[[#This Row],[Demand_Duration_Lead_time]]+Inventory[[#This Row],[Safety_Stock]]-Inventory[[#This Row],[Current_Inventory]])</f>
        <v>209</v>
      </c>
      <c r="O43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32" s="8">
        <f>Inventory[[#This Row],[Current_Inventory]]*Inventory[[#This Row],[Unit_Cost]]</f>
        <v>303408.03999999998</v>
      </c>
      <c r="Q4332" t="str">
        <f>IF(Inventory[[#This Row],[Stockout_Risk_Score]] &gt;= 0.8, "Critical",
   IF(Inventory[[#This Row],[Stockout_Risk_Score]] &gt;= 0.6, "High",
      IF(Inventory[[#This Row],[Stockout_Risk_Score]] &gt;= 0.3, "Medium", "Low")
   )
)</f>
        <v>Medium</v>
      </c>
      <c r="R4332">
        <f>Inventory[[#This Row],[Lead_Time_Days]]*0.8</f>
        <v>3.2</v>
      </c>
      <c r="S4332">
        <f>MAX(0,Inventory[[#This Row],[Daily_Demand]]*Inventory[[#This Row],[Adj_Lead_Time]]+Inventory[[#This Row],[Safety_Stock]]-Inventory[[#This Row],[Current_Inventory]])</f>
        <v>104.20000000000005</v>
      </c>
    </row>
    <row r="4333" spans="1:19" x14ac:dyDescent="0.25">
      <c r="A4333">
        <v>4332</v>
      </c>
      <c r="B4333" t="s">
        <v>4354</v>
      </c>
      <c r="C4333" s="4" t="s">
        <v>17</v>
      </c>
      <c r="D4333" t="s">
        <v>18</v>
      </c>
      <c r="E4333" s="4">
        <v>56</v>
      </c>
      <c r="F4333" s="4">
        <v>3</v>
      </c>
      <c r="G4333" s="4">
        <v>412</v>
      </c>
      <c r="H4333" s="4">
        <v>40</v>
      </c>
      <c r="I4333" s="4">
        <v>218</v>
      </c>
      <c r="J4333" s="6">
        <v>475.06</v>
      </c>
      <c r="K4333" s="4">
        <v>0.85899999999999999</v>
      </c>
      <c r="L4333" s="4" t="s">
        <v>19</v>
      </c>
      <c r="M4333" s="4">
        <f>Inventory[[#This Row],[Daily_Demand]]*Inventory[[#This Row],[Lead_Time_Days]]</f>
        <v>168</v>
      </c>
      <c r="N4333" s="4">
        <f>MAX(0, Inventory[[#This Row],[Demand_Duration_Lead_time]]+Inventory[[#This Row],[Safety_Stock]]-Inventory[[#This Row],[Current_Inventory]])</f>
        <v>0</v>
      </c>
      <c r="O43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33" s="8">
        <f>Inventory[[#This Row],[Current_Inventory]]*Inventory[[#This Row],[Unit_Cost]]</f>
        <v>195724.72</v>
      </c>
      <c r="Q4333" t="str">
        <f>IF(Inventory[[#This Row],[Stockout_Risk_Score]] &gt;= 0.8, "Critical",
   IF(Inventory[[#This Row],[Stockout_Risk_Score]] &gt;= 0.6, "High",
      IF(Inventory[[#This Row],[Stockout_Risk_Score]] &gt;= 0.3, "Medium", "Low")
   )
)</f>
        <v>Critical</v>
      </c>
      <c r="R4333">
        <f>Inventory[[#This Row],[Lead_Time_Days]]*0.8</f>
        <v>2.4000000000000004</v>
      </c>
      <c r="S4333">
        <f>MAX(0,Inventory[[#This Row],[Daily_Demand]]*Inventory[[#This Row],[Adj_Lead_Time]]+Inventory[[#This Row],[Safety_Stock]]-Inventory[[#This Row],[Current_Inventory]])</f>
        <v>0</v>
      </c>
    </row>
    <row r="4334" spans="1:19" x14ac:dyDescent="0.25">
      <c r="A4334">
        <v>4333</v>
      </c>
      <c r="B4334" t="s">
        <v>4355</v>
      </c>
      <c r="C4334" s="4" t="s">
        <v>21</v>
      </c>
      <c r="D4334" t="s">
        <v>22</v>
      </c>
      <c r="E4334" s="4">
        <v>146</v>
      </c>
      <c r="F4334" s="4">
        <v>9</v>
      </c>
      <c r="G4334" s="4">
        <v>662</v>
      </c>
      <c r="H4334" s="4">
        <v>152</v>
      </c>
      <c r="I4334" s="4">
        <v>171</v>
      </c>
      <c r="J4334" s="6">
        <v>544.91999999999996</v>
      </c>
      <c r="K4334" s="4">
        <v>0.504</v>
      </c>
      <c r="L4334" s="4" t="s">
        <v>19</v>
      </c>
      <c r="M4334" s="4">
        <f>Inventory[[#This Row],[Daily_Demand]]*Inventory[[#This Row],[Lead_Time_Days]]</f>
        <v>1314</v>
      </c>
      <c r="N4334" s="4">
        <f>MAX(0, Inventory[[#This Row],[Demand_Duration_Lead_time]]+Inventory[[#This Row],[Safety_Stock]]-Inventory[[#This Row],[Current_Inventory]])</f>
        <v>804</v>
      </c>
      <c r="O43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34" s="8">
        <f>Inventory[[#This Row],[Current_Inventory]]*Inventory[[#This Row],[Unit_Cost]]</f>
        <v>360737.04</v>
      </c>
      <c r="Q4334" t="str">
        <f>IF(Inventory[[#This Row],[Stockout_Risk_Score]] &gt;= 0.8, "Critical",
   IF(Inventory[[#This Row],[Stockout_Risk_Score]] &gt;= 0.6, "High",
      IF(Inventory[[#This Row],[Stockout_Risk_Score]] &gt;= 0.3, "Medium", "Low")
   )
)</f>
        <v>Medium</v>
      </c>
      <c r="R4334">
        <f>Inventory[[#This Row],[Lead_Time_Days]]*0.8</f>
        <v>7.2</v>
      </c>
      <c r="S4334">
        <f>MAX(0,Inventory[[#This Row],[Daily_Demand]]*Inventory[[#This Row],[Adj_Lead_Time]]+Inventory[[#This Row],[Safety_Stock]]-Inventory[[#This Row],[Current_Inventory]])</f>
        <v>541.20000000000005</v>
      </c>
    </row>
    <row r="4335" spans="1:19" x14ac:dyDescent="0.25">
      <c r="A4335">
        <v>4334</v>
      </c>
      <c r="B4335" t="s">
        <v>4356</v>
      </c>
      <c r="C4335" s="4" t="s">
        <v>26</v>
      </c>
      <c r="D4335" t="s">
        <v>22</v>
      </c>
      <c r="E4335" s="4">
        <v>67</v>
      </c>
      <c r="F4335" s="4">
        <v>6</v>
      </c>
      <c r="G4335" s="4">
        <v>241</v>
      </c>
      <c r="H4335" s="4">
        <v>236</v>
      </c>
      <c r="I4335" s="4">
        <v>298</v>
      </c>
      <c r="J4335" s="6">
        <v>194.56</v>
      </c>
      <c r="K4335" s="4">
        <v>0.20799999999999999</v>
      </c>
      <c r="L4335" s="4" t="s">
        <v>27</v>
      </c>
      <c r="M4335" s="4">
        <f>Inventory[[#This Row],[Daily_Demand]]*Inventory[[#This Row],[Lead_Time_Days]]</f>
        <v>402</v>
      </c>
      <c r="N4335" s="4">
        <f>MAX(0, Inventory[[#This Row],[Demand_Duration_Lead_time]]+Inventory[[#This Row],[Safety_Stock]]-Inventory[[#This Row],[Current_Inventory]])</f>
        <v>397</v>
      </c>
      <c r="O43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335" s="8">
        <f>Inventory[[#This Row],[Current_Inventory]]*Inventory[[#This Row],[Unit_Cost]]</f>
        <v>46888.959999999999</v>
      </c>
      <c r="Q4335" t="str">
        <f>IF(Inventory[[#This Row],[Stockout_Risk_Score]] &gt;= 0.8, "Critical",
   IF(Inventory[[#This Row],[Stockout_Risk_Score]] &gt;= 0.6, "High",
      IF(Inventory[[#This Row],[Stockout_Risk_Score]] &gt;= 0.3, "Medium", "Low")
   )
)</f>
        <v>Low</v>
      </c>
      <c r="R4335">
        <f>Inventory[[#This Row],[Lead_Time_Days]]*0.8</f>
        <v>4.8000000000000007</v>
      </c>
      <c r="S4335">
        <f>MAX(0,Inventory[[#This Row],[Daily_Demand]]*Inventory[[#This Row],[Adj_Lead_Time]]+Inventory[[#This Row],[Safety_Stock]]-Inventory[[#This Row],[Current_Inventory]])</f>
        <v>316.60000000000002</v>
      </c>
    </row>
    <row r="4336" spans="1:19" x14ac:dyDescent="0.25">
      <c r="A4336">
        <v>4335</v>
      </c>
      <c r="B4336" t="s">
        <v>4357</v>
      </c>
      <c r="C4336" s="4" t="s">
        <v>41</v>
      </c>
      <c r="D4336" t="s">
        <v>22</v>
      </c>
      <c r="E4336" s="4">
        <v>40</v>
      </c>
      <c r="F4336" s="4">
        <v>10</v>
      </c>
      <c r="G4336" s="4">
        <v>348</v>
      </c>
      <c r="H4336" s="4">
        <v>259</v>
      </c>
      <c r="I4336" s="4">
        <v>256</v>
      </c>
      <c r="J4336" s="6">
        <v>624.79999999999995</v>
      </c>
      <c r="K4336" s="4">
        <v>0.61299999999999999</v>
      </c>
      <c r="L4336" s="4" t="s">
        <v>27</v>
      </c>
      <c r="M4336" s="4">
        <f>Inventory[[#This Row],[Daily_Demand]]*Inventory[[#This Row],[Lead_Time_Days]]</f>
        <v>400</v>
      </c>
      <c r="N4336" s="4">
        <f>MAX(0, Inventory[[#This Row],[Demand_Duration_Lead_time]]+Inventory[[#This Row],[Safety_Stock]]-Inventory[[#This Row],[Current_Inventory]])</f>
        <v>311</v>
      </c>
      <c r="O43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36" s="8">
        <f>Inventory[[#This Row],[Current_Inventory]]*Inventory[[#This Row],[Unit_Cost]]</f>
        <v>217430.39999999999</v>
      </c>
      <c r="Q4336" t="str">
        <f>IF(Inventory[[#This Row],[Stockout_Risk_Score]] &gt;= 0.8, "Critical",
   IF(Inventory[[#This Row],[Stockout_Risk_Score]] &gt;= 0.6, "High",
      IF(Inventory[[#This Row],[Stockout_Risk_Score]] &gt;= 0.3, "Medium", "Low")
   )
)</f>
        <v>High</v>
      </c>
      <c r="R4336">
        <f>Inventory[[#This Row],[Lead_Time_Days]]*0.8</f>
        <v>8</v>
      </c>
      <c r="S4336">
        <f>MAX(0,Inventory[[#This Row],[Daily_Demand]]*Inventory[[#This Row],[Adj_Lead_Time]]+Inventory[[#This Row],[Safety_Stock]]-Inventory[[#This Row],[Current_Inventory]])</f>
        <v>231</v>
      </c>
    </row>
    <row r="4337" spans="1:19" x14ac:dyDescent="0.25">
      <c r="A4337">
        <v>4336</v>
      </c>
      <c r="B4337" t="s">
        <v>4358</v>
      </c>
      <c r="C4337" s="4" t="s">
        <v>13</v>
      </c>
      <c r="D4337" t="s">
        <v>14</v>
      </c>
      <c r="E4337" s="4">
        <v>95</v>
      </c>
      <c r="F4337" s="4">
        <v>2</v>
      </c>
      <c r="G4337" s="4">
        <v>391</v>
      </c>
      <c r="H4337" s="4">
        <v>59</v>
      </c>
      <c r="I4337" s="4">
        <v>164</v>
      </c>
      <c r="J4337" s="6">
        <v>1726.25</v>
      </c>
      <c r="K4337" s="4">
        <v>0.28499999999999998</v>
      </c>
      <c r="L4337" s="4" t="s">
        <v>27</v>
      </c>
      <c r="M4337" s="4">
        <f>Inventory[[#This Row],[Daily_Demand]]*Inventory[[#This Row],[Lead_Time_Days]]</f>
        <v>190</v>
      </c>
      <c r="N4337" s="4">
        <f>MAX(0, Inventory[[#This Row],[Demand_Duration_Lead_time]]+Inventory[[#This Row],[Safety_Stock]]-Inventory[[#This Row],[Current_Inventory]])</f>
        <v>0</v>
      </c>
      <c r="O43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37" s="8">
        <f>Inventory[[#This Row],[Current_Inventory]]*Inventory[[#This Row],[Unit_Cost]]</f>
        <v>674963.75</v>
      </c>
      <c r="Q4337" t="str">
        <f>IF(Inventory[[#This Row],[Stockout_Risk_Score]] &gt;= 0.8, "Critical",
   IF(Inventory[[#This Row],[Stockout_Risk_Score]] &gt;= 0.6, "High",
      IF(Inventory[[#This Row],[Stockout_Risk_Score]] &gt;= 0.3, "Medium", "Low")
   )
)</f>
        <v>Low</v>
      </c>
      <c r="R4337">
        <f>Inventory[[#This Row],[Lead_Time_Days]]*0.8</f>
        <v>1.6</v>
      </c>
      <c r="S4337">
        <f>MAX(0,Inventory[[#This Row],[Daily_Demand]]*Inventory[[#This Row],[Adj_Lead_Time]]+Inventory[[#This Row],[Safety_Stock]]-Inventory[[#This Row],[Current_Inventory]])</f>
        <v>0</v>
      </c>
    </row>
    <row r="4338" spans="1:19" x14ac:dyDescent="0.25">
      <c r="A4338">
        <v>4337</v>
      </c>
      <c r="B4338" t="s">
        <v>4359</v>
      </c>
      <c r="C4338" s="4" t="s">
        <v>21</v>
      </c>
      <c r="D4338" t="s">
        <v>14</v>
      </c>
      <c r="E4338" s="4">
        <v>156</v>
      </c>
      <c r="F4338" s="4">
        <v>11</v>
      </c>
      <c r="G4338" s="4">
        <v>530</v>
      </c>
      <c r="H4338" s="4">
        <v>223</v>
      </c>
      <c r="I4338" s="4">
        <v>288</v>
      </c>
      <c r="J4338" s="6">
        <v>1392.43</v>
      </c>
      <c r="K4338" s="4">
        <v>0.14699999999999999</v>
      </c>
      <c r="L4338" s="4" t="s">
        <v>15</v>
      </c>
      <c r="M4338" s="4">
        <f>Inventory[[#This Row],[Daily_Demand]]*Inventory[[#This Row],[Lead_Time_Days]]</f>
        <v>1716</v>
      </c>
      <c r="N4338" s="4">
        <f>MAX(0, Inventory[[#This Row],[Demand_Duration_Lead_time]]+Inventory[[#This Row],[Safety_Stock]]-Inventory[[#This Row],[Current_Inventory]])</f>
        <v>1409</v>
      </c>
      <c r="O43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38" s="8">
        <f>Inventory[[#This Row],[Current_Inventory]]*Inventory[[#This Row],[Unit_Cost]]</f>
        <v>737987.9</v>
      </c>
      <c r="Q4338" t="str">
        <f>IF(Inventory[[#This Row],[Stockout_Risk_Score]] &gt;= 0.8, "Critical",
   IF(Inventory[[#This Row],[Stockout_Risk_Score]] &gt;= 0.6, "High",
      IF(Inventory[[#This Row],[Stockout_Risk_Score]] &gt;= 0.3, "Medium", "Low")
   )
)</f>
        <v>Low</v>
      </c>
      <c r="R4338">
        <f>Inventory[[#This Row],[Lead_Time_Days]]*0.8</f>
        <v>8.8000000000000007</v>
      </c>
      <c r="S4338">
        <f>MAX(0,Inventory[[#This Row],[Daily_Demand]]*Inventory[[#This Row],[Adj_Lead_Time]]+Inventory[[#This Row],[Safety_Stock]]-Inventory[[#This Row],[Current_Inventory]])</f>
        <v>1065.8000000000002</v>
      </c>
    </row>
    <row r="4339" spans="1:19" x14ac:dyDescent="0.25">
      <c r="A4339">
        <v>4338</v>
      </c>
      <c r="B4339" t="s">
        <v>4360</v>
      </c>
      <c r="C4339" s="4" t="s">
        <v>26</v>
      </c>
      <c r="D4339" t="s">
        <v>14</v>
      </c>
      <c r="E4339" s="4">
        <v>172</v>
      </c>
      <c r="F4339" s="4">
        <v>4</v>
      </c>
      <c r="G4339" s="4">
        <v>172</v>
      </c>
      <c r="H4339" s="4">
        <v>278</v>
      </c>
      <c r="I4339" s="4">
        <v>103</v>
      </c>
      <c r="J4339" s="6">
        <v>1756.77</v>
      </c>
      <c r="K4339" s="4">
        <v>8.6999999999999994E-2</v>
      </c>
      <c r="L4339" s="4" t="s">
        <v>19</v>
      </c>
      <c r="M4339" s="4">
        <f>Inventory[[#This Row],[Daily_Demand]]*Inventory[[#This Row],[Lead_Time_Days]]</f>
        <v>688</v>
      </c>
      <c r="N4339" s="4">
        <f>MAX(0, Inventory[[#This Row],[Demand_Duration_Lead_time]]+Inventory[[#This Row],[Safety_Stock]]-Inventory[[#This Row],[Current_Inventory]])</f>
        <v>794</v>
      </c>
      <c r="O43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339" s="8">
        <f>Inventory[[#This Row],[Current_Inventory]]*Inventory[[#This Row],[Unit_Cost]]</f>
        <v>302164.44</v>
      </c>
      <c r="Q4339" t="str">
        <f>IF(Inventory[[#This Row],[Stockout_Risk_Score]] &gt;= 0.8, "Critical",
   IF(Inventory[[#This Row],[Stockout_Risk_Score]] &gt;= 0.6, "High",
      IF(Inventory[[#This Row],[Stockout_Risk_Score]] &gt;= 0.3, "Medium", "Low")
   )
)</f>
        <v>Low</v>
      </c>
      <c r="R4339">
        <f>Inventory[[#This Row],[Lead_Time_Days]]*0.8</f>
        <v>3.2</v>
      </c>
      <c r="S4339">
        <f>MAX(0,Inventory[[#This Row],[Daily_Demand]]*Inventory[[#This Row],[Adj_Lead_Time]]+Inventory[[#This Row],[Safety_Stock]]-Inventory[[#This Row],[Current_Inventory]])</f>
        <v>656.4</v>
      </c>
    </row>
    <row r="4340" spans="1:19" x14ac:dyDescent="0.25">
      <c r="A4340">
        <v>4339</v>
      </c>
      <c r="B4340" t="s">
        <v>4361</v>
      </c>
      <c r="C4340" s="4" t="s">
        <v>21</v>
      </c>
      <c r="D4340" t="s">
        <v>18</v>
      </c>
      <c r="E4340" s="4">
        <v>161</v>
      </c>
      <c r="F4340" s="4">
        <v>6</v>
      </c>
      <c r="G4340" s="4">
        <v>499</v>
      </c>
      <c r="H4340" s="4">
        <v>297</v>
      </c>
      <c r="I4340" s="4">
        <v>125</v>
      </c>
      <c r="J4340" s="6">
        <v>254.48</v>
      </c>
      <c r="K4340" s="4">
        <v>0.24199999999999999</v>
      </c>
      <c r="L4340" s="4" t="s">
        <v>19</v>
      </c>
      <c r="M4340" s="4">
        <f>Inventory[[#This Row],[Daily_Demand]]*Inventory[[#This Row],[Lead_Time_Days]]</f>
        <v>966</v>
      </c>
      <c r="N4340" s="4">
        <f>MAX(0, Inventory[[#This Row],[Demand_Duration_Lead_time]]+Inventory[[#This Row],[Safety_Stock]]-Inventory[[#This Row],[Current_Inventory]])</f>
        <v>764</v>
      </c>
      <c r="O43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40" s="8">
        <f>Inventory[[#This Row],[Current_Inventory]]*Inventory[[#This Row],[Unit_Cost]]</f>
        <v>126985.51999999999</v>
      </c>
      <c r="Q4340" t="str">
        <f>IF(Inventory[[#This Row],[Stockout_Risk_Score]] &gt;= 0.8, "Critical",
   IF(Inventory[[#This Row],[Stockout_Risk_Score]] &gt;= 0.6, "High",
      IF(Inventory[[#This Row],[Stockout_Risk_Score]] &gt;= 0.3, "Medium", "Low")
   )
)</f>
        <v>Low</v>
      </c>
      <c r="R4340">
        <f>Inventory[[#This Row],[Lead_Time_Days]]*0.8</f>
        <v>4.8000000000000007</v>
      </c>
      <c r="S4340">
        <f>MAX(0,Inventory[[#This Row],[Daily_Demand]]*Inventory[[#This Row],[Adj_Lead_Time]]+Inventory[[#This Row],[Safety_Stock]]-Inventory[[#This Row],[Current_Inventory]])</f>
        <v>570.80000000000018</v>
      </c>
    </row>
    <row r="4341" spans="1:19" x14ac:dyDescent="0.25">
      <c r="A4341">
        <v>4340</v>
      </c>
      <c r="B4341" t="s">
        <v>4362</v>
      </c>
      <c r="C4341" s="4" t="s">
        <v>21</v>
      </c>
      <c r="D4341" t="s">
        <v>14</v>
      </c>
      <c r="E4341" s="4">
        <v>57</v>
      </c>
      <c r="F4341" s="4">
        <v>3</v>
      </c>
      <c r="G4341" s="4">
        <v>602</v>
      </c>
      <c r="H4341" s="4">
        <v>204</v>
      </c>
      <c r="I4341" s="4">
        <v>218</v>
      </c>
      <c r="J4341" s="6">
        <v>938.45</v>
      </c>
      <c r="K4341" s="4">
        <v>0.73699999999999999</v>
      </c>
      <c r="L4341" s="4" t="s">
        <v>15</v>
      </c>
      <c r="M4341" s="4">
        <f>Inventory[[#This Row],[Daily_Demand]]*Inventory[[#This Row],[Lead_Time_Days]]</f>
        <v>171</v>
      </c>
      <c r="N4341" s="4">
        <f>MAX(0, Inventory[[#This Row],[Demand_Duration_Lead_time]]+Inventory[[#This Row],[Safety_Stock]]-Inventory[[#This Row],[Current_Inventory]])</f>
        <v>0</v>
      </c>
      <c r="O43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41" s="8">
        <f>Inventory[[#This Row],[Current_Inventory]]*Inventory[[#This Row],[Unit_Cost]]</f>
        <v>564946.9</v>
      </c>
      <c r="Q4341" t="str">
        <f>IF(Inventory[[#This Row],[Stockout_Risk_Score]] &gt;= 0.8, "Critical",
   IF(Inventory[[#This Row],[Stockout_Risk_Score]] &gt;= 0.6, "High",
      IF(Inventory[[#This Row],[Stockout_Risk_Score]] &gt;= 0.3, "Medium", "Low")
   )
)</f>
        <v>High</v>
      </c>
      <c r="R4341">
        <f>Inventory[[#This Row],[Lead_Time_Days]]*0.8</f>
        <v>2.4000000000000004</v>
      </c>
      <c r="S4341">
        <f>MAX(0,Inventory[[#This Row],[Daily_Demand]]*Inventory[[#This Row],[Adj_Lead_Time]]+Inventory[[#This Row],[Safety_Stock]]-Inventory[[#This Row],[Current_Inventory]])</f>
        <v>0</v>
      </c>
    </row>
    <row r="4342" spans="1:19" x14ac:dyDescent="0.25">
      <c r="A4342">
        <v>4341</v>
      </c>
      <c r="B4342" t="s">
        <v>4363</v>
      </c>
      <c r="C4342" s="4" t="s">
        <v>17</v>
      </c>
      <c r="D4342" t="s">
        <v>18</v>
      </c>
      <c r="E4342" s="4">
        <v>113</v>
      </c>
      <c r="F4342" s="4">
        <v>4</v>
      </c>
      <c r="G4342" s="4">
        <v>39</v>
      </c>
      <c r="H4342" s="4">
        <v>263</v>
      </c>
      <c r="I4342" s="4">
        <v>97</v>
      </c>
      <c r="J4342" s="6">
        <v>497.05</v>
      </c>
      <c r="K4342" s="4">
        <v>0.83799999999999997</v>
      </c>
      <c r="L4342" s="4" t="s">
        <v>19</v>
      </c>
      <c r="M4342" s="4">
        <f>Inventory[[#This Row],[Daily_Demand]]*Inventory[[#This Row],[Lead_Time_Days]]</f>
        <v>452</v>
      </c>
      <c r="N4342" s="4">
        <f>MAX(0, Inventory[[#This Row],[Demand_Duration_Lead_time]]+Inventory[[#This Row],[Safety_Stock]]-Inventory[[#This Row],[Current_Inventory]])</f>
        <v>676</v>
      </c>
      <c r="O43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342" s="8">
        <f>Inventory[[#This Row],[Current_Inventory]]*Inventory[[#This Row],[Unit_Cost]]</f>
        <v>19384.95</v>
      </c>
      <c r="Q4342" t="str">
        <f>IF(Inventory[[#This Row],[Stockout_Risk_Score]] &gt;= 0.8, "Critical",
   IF(Inventory[[#This Row],[Stockout_Risk_Score]] &gt;= 0.6, "High",
      IF(Inventory[[#This Row],[Stockout_Risk_Score]] &gt;= 0.3, "Medium", "Low")
   )
)</f>
        <v>Critical</v>
      </c>
      <c r="R4342">
        <f>Inventory[[#This Row],[Lead_Time_Days]]*0.8</f>
        <v>3.2</v>
      </c>
      <c r="S4342">
        <f>MAX(0,Inventory[[#This Row],[Daily_Demand]]*Inventory[[#This Row],[Adj_Lead_Time]]+Inventory[[#This Row],[Safety_Stock]]-Inventory[[#This Row],[Current_Inventory]])</f>
        <v>585.6</v>
      </c>
    </row>
    <row r="4343" spans="1:19" x14ac:dyDescent="0.25">
      <c r="A4343">
        <v>4342</v>
      </c>
      <c r="B4343" t="s">
        <v>4364</v>
      </c>
      <c r="C4343" s="4" t="s">
        <v>17</v>
      </c>
      <c r="D4343" t="s">
        <v>14</v>
      </c>
      <c r="E4343" s="4">
        <v>154</v>
      </c>
      <c r="F4343" s="4">
        <v>5</v>
      </c>
      <c r="G4343" s="4">
        <v>612</v>
      </c>
      <c r="H4343" s="4">
        <v>88</v>
      </c>
      <c r="I4343" s="4">
        <v>273</v>
      </c>
      <c r="J4343" s="6">
        <v>1456.37</v>
      </c>
      <c r="K4343" s="4">
        <v>0.86199999999999999</v>
      </c>
      <c r="L4343" s="4" t="s">
        <v>19</v>
      </c>
      <c r="M4343" s="4">
        <f>Inventory[[#This Row],[Daily_Demand]]*Inventory[[#This Row],[Lead_Time_Days]]</f>
        <v>770</v>
      </c>
      <c r="N4343" s="4">
        <f>MAX(0, Inventory[[#This Row],[Demand_Duration_Lead_time]]+Inventory[[#This Row],[Safety_Stock]]-Inventory[[#This Row],[Current_Inventory]])</f>
        <v>246</v>
      </c>
      <c r="O43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43" s="8">
        <f>Inventory[[#This Row],[Current_Inventory]]*Inventory[[#This Row],[Unit_Cost]]</f>
        <v>891298.44</v>
      </c>
      <c r="Q4343" t="str">
        <f>IF(Inventory[[#This Row],[Stockout_Risk_Score]] &gt;= 0.8, "Critical",
   IF(Inventory[[#This Row],[Stockout_Risk_Score]] &gt;= 0.6, "High",
      IF(Inventory[[#This Row],[Stockout_Risk_Score]] &gt;= 0.3, "Medium", "Low")
   )
)</f>
        <v>Critical</v>
      </c>
      <c r="R4343">
        <f>Inventory[[#This Row],[Lead_Time_Days]]*0.8</f>
        <v>4</v>
      </c>
      <c r="S4343">
        <f>MAX(0,Inventory[[#This Row],[Daily_Demand]]*Inventory[[#This Row],[Adj_Lead_Time]]+Inventory[[#This Row],[Safety_Stock]]-Inventory[[#This Row],[Current_Inventory]])</f>
        <v>92</v>
      </c>
    </row>
    <row r="4344" spans="1:19" x14ac:dyDescent="0.25">
      <c r="A4344">
        <v>4343</v>
      </c>
      <c r="B4344" t="s">
        <v>4365</v>
      </c>
      <c r="C4344" s="4" t="s">
        <v>17</v>
      </c>
      <c r="D4344" t="s">
        <v>22</v>
      </c>
      <c r="E4344" s="4">
        <v>76</v>
      </c>
      <c r="F4344" s="4">
        <v>5</v>
      </c>
      <c r="G4344" s="4">
        <v>247</v>
      </c>
      <c r="H4344" s="4">
        <v>253</v>
      </c>
      <c r="I4344" s="4">
        <v>119</v>
      </c>
      <c r="J4344" s="6">
        <v>1941.96</v>
      </c>
      <c r="K4344" s="4">
        <v>0.27</v>
      </c>
      <c r="L4344" s="4" t="s">
        <v>19</v>
      </c>
      <c r="M4344" s="4">
        <f>Inventory[[#This Row],[Daily_Demand]]*Inventory[[#This Row],[Lead_Time_Days]]</f>
        <v>380</v>
      </c>
      <c r="N4344" s="4">
        <f>MAX(0, Inventory[[#This Row],[Demand_Duration_Lead_time]]+Inventory[[#This Row],[Safety_Stock]]-Inventory[[#This Row],[Current_Inventory]])</f>
        <v>386</v>
      </c>
      <c r="O43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344" s="8">
        <f>Inventory[[#This Row],[Current_Inventory]]*Inventory[[#This Row],[Unit_Cost]]</f>
        <v>479664.12</v>
      </c>
      <c r="Q4344" t="str">
        <f>IF(Inventory[[#This Row],[Stockout_Risk_Score]] &gt;= 0.8, "Critical",
   IF(Inventory[[#This Row],[Stockout_Risk_Score]] &gt;= 0.6, "High",
      IF(Inventory[[#This Row],[Stockout_Risk_Score]] &gt;= 0.3, "Medium", "Low")
   )
)</f>
        <v>Low</v>
      </c>
      <c r="R4344">
        <f>Inventory[[#This Row],[Lead_Time_Days]]*0.8</f>
        <v>4</v>
      </c>
      <c r="S4344">
        <f>MAX(0,Inventory[[#This Row],[Daily_Demand]]*Inventory[[#This Row],[Adj_Lead_Time]]+Inventory[[#This Row],[Safety_Stock]]-Inventory[[#This Row],[Current_Inventory]])</f>
        <v>310</v>
      </c>
    </row>
    <row r="4345" spans="1:19" x14ac:dyDescent="0.25">
      <c r="A4345">
        <v>4344</v>
      </c>
      <c r="B4345" t="s">
        <v>4366</v>
      </c>
      <c r="C4345" s="4" t="s">
        <v>26</v>
      </c>
      <c r="D4345" t="s">
        <v>14</v>
      </c>
      <c r="E4345" s="4">
        <v>19</v>
      </c>
      <c r="F4345" s="4">
        <v>12</v>
      </c>
      <c r="G4345" s="4">
        <v>365</v>
      </c>
      <c r="H4345" s="4">
        <v>100</v>
      </c>
      <c r="I4345" s="4">
        <v>204</v>
      </c>
      <c r="J4345" s="6">
        <v>1639.95</v>
      </c>
      <c r="K4345" s="4">
        <v>0.66100000000000003</v>
      </c>
      <c r="L4345" s="4" t="s">
        <v>19</v>
      </c>
      <c r="M4345" s="4">
        <f>Inventory[[#This Row],[Daily_Demand]]*Inventory[[#This Row],[Lead_Time_Days]]</f>
        <v>228</v>
      </c>
      <c r="N4345" s="4">
        <f>MAX(0, Inventory[[#This Row],[Demand_Duration_Lead_time]]+Inventory[[#This Row],[Safety_Stock]]-Inventory[[#This Row],[Current_Inventory]])</f>
        <v>0</v>
      </c>
      <c r="O43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45" s="8">
        <f>Inventory[[#This Row],[Current_Inventory]]*Inventory[[#This Row],[Unit_Cost]]</f>
        <v>598581.75</v>
      </c>
      <c r="Q4345" t="str">
        <f>IF(Inventory[[#This Row],[Stockout_Risk_Score]] &gt;= 0.8, "Critical",
   IF(Inventory[[#This Row],[Stockout_Risk_Score]] &gt;= 0.6, "High",
      IF(Inventory[[#This Row],[Stockout_Risk_Score]] &gt;= 0.3, "Medium", "Low")
   )
)</f>
        <v>High</v>
      </c>
      <c r="R4345">
        <f>Inventory[[#This Row],[Lead_Time_Days]]*0.8</f>
        <v>9.6000000000000014</v>
      </c>
      <c r="S4345">
        <f>MAX(0,Inventory[[#This Row],[Daily_Demand]]*Inventory[[#This Row],[Adj_Lead_Time]]+Inventory[[#This Row],[Safety_Stock]]-Inventory[[#This Row],[Current_Inventory]])</f>
        <v>0</v>
      </c>
    </row>
    <row r="4346" spans="1:19" x14ac:dyDescent="0.25">
      <c r="A4346">
        <v>4345</v>
      </c>
      <c r="B4346" t="s">
        <v>4367</v>
      </c>
      <c r="C4346" s="4" t="s">
        <v>21</v>
      </c>
      <c r="D4346" t="s">
        <v>18</v>
      </c>
      <c r="E4346" s="4">
        <v>117</v>
      </c>
      <c r="F4346" s="4">
        <v>10</v>
      </c>
      <c r="G4346" s="4">
        <v>38</v>
      </c>
      <c r="H4346" s="4">
        <v>15</v>
      </c>
      <c r="I4346" s="4">
        <v>96</v>
      </c>
      <c r="J4346" s="6">
        <v>118.79</v>
      </c>
      <c r="K4346" s="4">
        <v>0.23</v>
      </c>
      <c r="L4346" s="4" t="s">
        <v>19</v>
      </c>
      <c r="M4346" s="4">
        <f>Inventory[[#This Row],[Daily_Demand]]*Inventory[[#This Row],[Lead_Time_Days]]</f>
        <v>1170</v>
      </c>
      <c r="N4346" s="4">
        <f>MAX(0, Inventory[[#This Row],[Demand_Duration_Lead_time]]+Inventory[[#This Row],[Safety_Stock]]-Inventory[[#This Row],[Current_Inventory]])</f>
        <v>1147</v>
      </c>
      <c r="O43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346" s="8">
        <f>Inventory[[#This Row],[Current_Inventory]]*Inventory[[#This Row],[Unit_Cost]]</f>
        <v>4514.0200000000004</v>
      </c>
      <c r="Q4346" t="str">
        <f>IF(Inventory[[#This Row],[Stockout_Risk_Score]] &gt;= 0.8, "Critical",
   IF(Inventory[[#This Row],[Stockout_Risk_Score]] &gt;= 0.6, "High",
      IF(Inventory[[#This Row],[Stockout_Risk_Score]] &gt;= 0.3, "Medium", "Low")
   )
)</f>
        <v>Low</v>
      </c>
      <c r="R4346">
        <f>Inventory[[#This Row],[Lead_Time_Days]]*0.8</f>
        <v>8</v>
      </c>
      <c r="S4346">
        <f>MAX(0,Inventory[[#This Row],[Daily_Demand]]*Inventory[[#This Row],[Adj_Lead_Time]]+Inventory[[#This Row],[Safety_Stock]]-Inventory[[#This Row],[Current_Inventory]])</f>
        <v>913</v>
      </c>
    </row>
    <row r="4347" spans="1:19" x14ac:dyDescent="0.25">
      <c r="A4347">
        <v>4346</v>
      </c>
      <c r="B4347" t="s">
        <v>4368</v>
      </c>
      <c r="C4347" s="4" t="s">
        <v>41</v>
      </c>
      <c r="D4347" t="s">
        <v>18</v>
      </c>
      <c r="E4347" s="4">
        <v>73</v>
      </c>
      <c r="F4347" s="4">
        <v>2</v>
      </c>
      <c r="G4347" s="4">
        <v>463</v>
      </c>
      <c r="H4347" s="4">
        <v>290</v>
      </c>
      <c r="I4347" s="4">
        <v>328</v>
      </c>
      <c r="J4347" s="6">
        <v>667.49</v>
      </c>
      <c r="K4347" s="4">
        <v>0.623</v>
      </c>
      <c r="L4347" s="4" t="s">
        <v>27</v>
      </c>
      <c r="M4347" s="4">
        <f>Inventory[[#This Row],[Daily_Demand]]*Inventory[[#This Row],[Lead_Time_Days]]</f>
        <v>146</v>
      </c>
      <c r="N4347" s="4">
        <f>MAX(0, Inventory[[#This Row],[Demand_Duration_Lead_time]]+Inventory[[#This Row],[Safety_Stock]]-Inventory[[#This Row],[Current_Inventory]])</f>
        <v>0</v>
      </c>
      <c r="O43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47" s="8">
        <f>Inventory[[#This Row],[Current_Inventory]]*Inventory[[#This Row],[Unit_Cost]]</f>
        <v>309047.87</v>
      </c>
      <c r="Q4347" t="str">
        <f>IF(Inventory[[#This Row],[Stockout_Risk_Score]] &gt;= 0.8, "Critical",
   IF(Inventory[[#This Row],[Stockout_Risk_Score]] &gt;= 0.6, "High",
      IF(Inventory[[#This Row],[Stockout_Risk_Score]] &gt;= 0.3, "Medium", "Low")
   )
)</f>
        <v>High</v>
      </c>
      <c r="R4347">
        <f>Inventory[[#This Row],[Lead_Time_Days]]*0.8</f>
        <v>1.6</v>
      </c>
      <c r="S4347">
        <f>MAX(0,Inventory[[#This Row],[Daily_Demand]]*Inventory[[#This Row],[Adj_Lead_Time]]+Inventory[[#This Row],[Safety_Stock]]-Inventory[[#This Row],[Current_Inventory]])</f>
        <v>0</v>
      </c>
    </row>
    <row r="4348" spans="1:19" x14ac:dyDescent="0.25">
      <c r="A4348">
        <v>4347</v>
      </c>
      <c r="B4348" t="s">
        <v>4369</v>
      </c>
      <c r="C4348" s="4" t="s">
        <v>13</v>
      </c>
      <c r="D4348" t="s">
        <v>14</v>
      </c>
      <c r="E4348" s="4">
        <v>120</v>
      </c>
      <c r="F4348" s="4">
        <v>13</v>
      </c>
      <c r="G4348" s="4">
        <v>696</v>
      </c>
      <c r="H4348" s="4">
        <v>159</v>
      </c>
      <c r="I4348" s="4">
        <v>251</v>
      </c>
      <c r="J4348" s="6">
        <v>105.73</v>
      </c>
      <c r="K4348" s="4">
        <v>0.88700000000000001</v>
      </c>
      <c r="L4348" s="4" t="s">
        <v>19</v>
      </c>
      <c r="M4348" s="4">
        <f>Inventory[[#This Row],[Daily_Demand]]*Inventory[[#This Row],[Lead_Time_Days]]</f>
        <v>1560</v>
      </c>
      <c r="N4348" s="4">
        <f>MAX(0, Inventory[[#This Row],[Demand_Duration_Lead_time]]+Inventory[[#This Row],[Safety_Stock]]-Inventory[[#This Row],[Current_Inventory]])</f>
        <v>1023</v>
      </c>
      <c r="O43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48" s="8">
        <f>Inventory[[#This Row],[Current_Inventory]]*Inventory[[#This Row],[Unit_Cost]]</f>
        <v>73588.08</v>
      </c>
      <c r="Q4348" t="str">
        <f>IF(Inventory[[#This Row],[Stockout_Risk_Score]] &gt;= 0.8, "Critical",
   IF(Inventory[[#This Row],[Stockout_Risk_Score]] &gt;= 0.6, "High",
      IF(Inventory[[#This Row],[Stockout_Risk_Score]] &gt;= 0.3, "Medium", "Low")
   )
)</f>
        <v>Critical</v>
      </c>
      <c r="R4348">
        <f>Inventory[[#This Row],[Lead_Time_Days]]*0.8</f>
        <v>10.4</v>
      </c>
      <c r="S4348">
        <f>MAX(0,Inventory[[#This Row],[Daily_Demand]]*Inventory[[#This Row],[Adj_Lead_Time]]+Inventory[[#This Row],[Safety_Stock]]-Inventory[[#This Row],[Current_Inventory]])</f>
        <v>711</v>
      </c>
    </row>
    <row r="4349" spans="1:19" x14ac:dyDescent="0.25">
      <c r="A4349">
        <v>4348</v>
      </c>
      <c r="B4349" t="s">
        <v>4370</v>
      </c>
      <c r="C4349" s="4" t="s">
        <v>17</v>
      </c>
      <c r="D4349" t="s">
        <v>22</v>
      </c>
      <c r="E4349" s="4">
        <v>196</v>
      </c>
      <c r="F4349" s="4">
        <v>10</v>
      </c>
      <c r="G4349" s="4">
        <v>387</v>
      </c>
      <c r="H4349" s="4">
        <v>291</v>
      </c>
      <c r="I4349" s="4">
        <v>191</v>
      </c>
      <c r="J4349" s="6">
        <v>128.33000000000001</v>
      </c>
      <c r="K4349" s="4">
        <v>4.1000000000000002E-2</v>
      </c>
      <c r="L4349" s="4" t="s">
        <v>27</v>
      </c>
      <c r="M4349" s="4">
        <f>Inventory[[#This Row],[Daily_Demand]]*Inventory[[#This Row],[Lead_Time_Days]]</f>
        <v>1960</v>
      </c>
      <c r="N4349" s="4">
        <f>MAX(0, Inventory[[#This Row],[Demand_Duration_Lead_time]]+Inventory[[#This Row],[Safety_Stock]]-Inventory[[#This Row],[Current_Inventory]])</f>
        <v>1864</v>
      </c>
      <c r="O43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49" s="8">
        <f>Inventory[[#This Row],[Current_Inventory]]*Inventory[[#This Row],[Unit_Cost]]</f>
        <v>49663.710000000006</v>
      </c>
      <c r="Q4349" t="str">
        <f>IF(Inventory[[#This Row],[Stockout_Risk_Score]] &gt;= 0.8, "Critical",
   IF(Inventory[[#This Row],[Stockout_Risk_Score]] &gt;= 0.6, "High",
      IF(Inventory[[#This Row],[Stockout_Risk_Score]] &gt;= 0.3, "Medium", "Low")
   )
)</f>
        <v>Low</v>
      </c>
      <c r="R4349">
        <f>Inventory[[#This Row],[Lead_Time_Days]]*0.8</f>
        <v>8</v>
      </c>
      <c r="S4349">
        <f>MAX(0,Inventory[[#This Row],[Daily_Demand]]*Inventory[[#This Row],[Adj_Lead_Time]]+Inventory[[#This Row],[Safety_Stock]]-Inventory[[#This Row],[Current_Inventory]])</f>
        <v>1472</v>
      </c>
    </row>
    <row r="4350" spans="1:19" x14ac:dyDescent="0.25">
      <c r="A4350">
        <v>4349</v>
      </c>
      <c r="B4350" t="s">
        <v>4371</v>
      </c>
      <c r="C4350" s="4" t="s">
        <v>17</v>
      </c>
      <c r="D4350" t="s">
        <v>14</v>
      </c>
      <c r="E4350" s="4">
        <v>8</v>
      </c>
      <c r="F4350" s="4">
        <v>10</v>
      </c>
      <c r="G4350" s="4">
        <v>638</v>
      </c>
      <c r="H4350" s="4">
        <v>200</v>
      </c>
      <c r="I4350" s="4">
        <v>366</v>
      </c>
      <c r="J4350" s="6">
        <v>205.05</v>
      </c>
      <c r="K4350" s="4">
        <v>0.98499999999999999</v>
      </c>
      <c r="L4350" s="4" t="s">
        <v>27</v>
      </c>
      <c r="M4350" s="4">
        <f>Inventory[[#This Row],[Daily_Demand]]*Inventory[[#This Row],[Lead_Time_Days]]</f>
        <v>80</v>
      </c>
      <c r="N4350" s="4">
        <f>MAX(0, Inventory[[#This Row],[Demand_Duration_Lead_time]]+Inventory[[#This Row],[Safety_Stock]]-Inventory[[#This Row],[Current_Inventory]])</f>
        <v>0</v>
      </c>
      <c r="O43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350" s="8">
        <f>Inventory[[#This Row],[Current_Inventory]]*Inventory[[#This Row],[Unit_Cost]]</f>
        <v>130821.90000000001</v>
      </c>
      <c r="Q4350" t="str">
        <f>IF(Inventory[[#This Row],[Stockout_Risk_Score]] &gt;= 0.8, "Critical",
   IF(Inventory[[#This Row],[Stockout_Risk_Score]] &gt;= 0.6, "High",
      IF(Inventory[[#This Row],[Stockout_Risk_Score]] &gt;= 0.3, "Medium", "Low")
   )
)</f>
        <v>Critical</v>
      </c>
      <c r="R4350">
        <f>Inventory[[#This Row],[Lead_Time_Days]]*0.8</f>
        <v>8</v>
      </c>
      <c r="S4350">
        <f>MAX(0,Inventory[[#This Row],[Daily_Demand]]*Inventory[[#This Row],[Adj_Lead_Time]]+Inventory[[#This Row],[Safety_Stock]]-Inventory[[#This Row],[Current_Inventory]])</f>
        <v>0</v>
      </c>
    </row>
    <row r="4351" spans="1:19" x14ac:dyDescent="0.25">
      <c r="A4351">
        <v>4350</v>
      </c>
      <c r="B4351" t="s">
        <v>4372</v>
      </c>
      <c r="C4351" s="4" t="s">
        <v>21</v>
      </c>
      <c r="D4351" t="s">
        <v>14</v>
      </c>
      <c r="E4351" s="4">
        <v>79</v>
      </c>
      <c r="F4351" s="4">
        <v>12</v>
      </c>
      <c r="G4351" s="4">
        <v>745</v>
      </c>
      <c r="H4351" s="4">
        <v>283</v>
      </c>
      <c r="I4351" s="4">
        <v>175</v>
      </c>
      <c r="J4351" s="6">
        <v>588.84</v>
      </c>
      <c r="K4351" s="4">
        <v>0.82699999999999996</v>
      </c>
      <c r="L4351" s="4" t="s">
        <v>27</v>
      </c>
      <c r="M4351" s="4">
        <f>Inventory[[#This Row],[Daily_Demand]]*Inventory[[#This Row],[Lead_Time_Days]]</f>
        <v>948</v>
      </c>
      <c r="N4351" s="4">
        <f>MAX(0, Inventory[[#This Row],[Demand_Duration_Lead_time]]+Inventory[[#This Row],[Safety_Stock]]-Inventory[[#This Row],[Current_Inventory]])</f>
        <v>486</v>
      </c>
      <c r="O43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51" s="8">
        <f>Inventory[[#This Row],[Current_Inventory]]*Inventory[[#This Row],[Unit_Cost]]</f>
        <v>438685.80000000005</v>
      </c>
      <c r="Q4351" t="str">
        <f>IF(Inventory[[#This Row],[Stockout_Risk_Score]] &gt;= 0.8, "Critical",
   IF(Inventory[[#This Row],[Stockout_Risk_Score]] &gt;= 0.6, "High",
      IF(Inventory[[#This Row],[Stockout_Risk_Score]] &gt;= 0.3, "Medium", "Low")
   )
)</f>
        <v>Critical</v>
      </c>
      <c r="R4351">
        <f>Inventory[[#This Row],[Lead_Time_Days]]*0.8</f>
        <v>9.6000000000000014</v>
      </c>
      <c r="S4351">
        <f>MAX(0,Inventory[[#This Row],[Daily_Demand]]*Inventory[[#This Row],[Adj_Lead_Time]]+Inventory[[#This Row],[Safety_Stock]]-Inventory[[#This Row],[Current_Inventory]])</f>
        <v>296.40000000000009</v>
      </c>
    </row>
    <row r="4352" spans="1:19" x14ac:dyDescent="0.25">
      <c r="A4352">
        <v>4351</v>
      </c>
      <c r="B4352" t="s">
        <v>4373</v>
      </c>
      <c r="C4352" s="4" t="s">
        <v>21</v>
      </c>
      <c r="D4352" t="s">
        <v>14</v>
      </c>
      <c r="E4352" s="4">
        <v>150</v>
      </c>
      <c r="F4352" s="4">
        <v>7</v>
      </c>
      <c r="G4352" s="4">
        <v>770</v>
      </c>
      <c r="H4352" s="4">
        <v>82</v>
      </c>
      <c r="I4352" s="4">
        <v>381</v>
      </c>
      <c r="J4352" s="6">
        <v>643.20000000000005</v>
      </c>
      <c r="K4352" s="4">
        <v>0.76200000000000001</v>
      </c>
      <c r="L4352" s="4" t="s">
        <v>27</v>
      </c>
      <c r="M4352" s="4">
        <f>Inventory[[#This Row],[Daily_Demand]]*Inventory[[#This Row],[Lead_Time_Days]]</f>
        <v>1050</v>
      </c>
      <c r="N4352" s="4">
        <f>MAX(0, Inventory[[#This Row],[Demand_Duration_Lead_time]]+Inventory[[#This Row],[Safety_Stock]]-Inventory[[#This Row],[Current_Inventory]])</f>
        <v>362</v>
      </c>
      <c r="O43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52" s="8">
        <f>Inventory[[#This Row],[Current_Inventory]]*Inventory[[#This Row],[Unit_Cost]]</f>
        <v>495264.00000000006</v>
      </c>
      <c r="Q4352" t="str">
        <f>IF(Inventory[[#This Row],[Stockout_Risk_Score]] &gt;= 0.8, "Critical",
   IF(Inventory[[#This Row],[Stockout_Risk_Score]] &gt;= 0.6, "High",
      IF(Inventory[[#This Row],[Stockout_Risk_Score]] &gt;= 0.3, "Medium", "Low")
   )
)</f>
        <v>High</v>
      </c>
      <c r="R4352">
        <f>Inventory[[#This Row],[Lead_Time_Days]]*0.8</f>
        <v>5.6000000000000005</v>
      </c>
      <c r="S4352">
        <f>MAX(0,Inventory[[#This Row],[Daily_Demand]]*Inventory[[#This Row],[Adj_Lead_Time]]+Inventory[[#This Row],[Safety_Stock]]-Inventory[[#This Row],[Current_Inventory]])</f>
        <v>152.00000000000011</v>
      </c>
    </row>
    <row r="4353" spans="1:19" x14ac:dyDescent="0.25">
      <c r="A4353">
        <v>4352</v>
      </c>
      <c r="B4353" t="s">
        <v>4374</v>
      </c>
      <c r="C4353" s="4" t="s">
        <v>26</v>
      </c>
      <c r="D4353" t="s">
        <v>22</v>
      </c>
      <c r="E4353" s="4">
        <v>46</v>
      </c>
      <c r="F4353" s="4">
        <v>12</v>
      </c>
      <c r="G4353" s="4">
        <v>166</v>
      </c>
      <c r="H4353" s="4">
        <v>77</v>
      </c>
      <c r="I4353" s="4">
        <v>202</v>
      </c>
      <c r="J4353" s="6">
        <v>830.88</v>
      </c>
      <c r="K4353" s="4">
        <v>0.69099999999999995</v>
      </c>
      <c r="L4353" s="4" t="s">
        <v>15</v>
      </c>
      <c r="M4353" s="4">
        <f>Inventory[[#This Row],[Daily_Demand]]*Inventory[[#This Row],[Lead_Time_Days]]</f>
        <v>552</v>
      </c>
      <c r="N4353" s="4">
        <f>MAX(0, Inventory[[#This Row],[Demand_Duration_Lead_time]]+Inventory[[#This Row],[Safety_Stock]]-Inventory[[#This Row],[Current_Inventory]])</f>
        <v>463</v>
      </c>
      <c r="O43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353" s="8">
        <f>Inventory[[#This Row],[Current_Inventory]]*Inventory[[#This Row],[Unit_Cost]]</f>
        <v>137926.07999999999</v>
      </c>
      <c r="Q4353" t="str">
        <f>IF(Inventory[[#This Row],[Stockout_Risk_Score]] &gt;= 0.8, "Critical",
   IF(Inventory[[#This Row],[Stockout_Risk_Score]] &gt;= 0.6, "High",
      IF(Inventory[[#This Row],[Stockout_Risk_Score]] &gt;= 0.3, "Medium", "Low")
   )
)</f>
        <v>High</v>
      </c>
      <c r="R4353">
        <f>Inventory[[#This Row],[Lead_Time_Days]]*0.8</f>
        <v>9.6000000000000014</v>
      </c>
      <c r="S4353">
        <f>MAX(0,Inventory[[#This Row],[Daily_Demand]]*Inventory[[#This Row],[Adj_Lead_Time]]+Inventory[[#This Row],[Safety_Stock]]-Inventory[[#This Row],[Current_Inventory]])</f>
        <v>352.60000000000014</v>
      </c>
    </row>
    <row r="4354" spans="1:19" x14ac:dyDescent="0.25">
      <c r="A4354">
        <v>4353</v>
      </c>
      <c r="B4354" t="s">
        <v>4375</v>
      </c>
      <c r="C4354" s="4" t="s">
        <v>26</v>
      </c>
      <c r="D4354" t="s">
        <v>18</v>
      </c>
      <c r="E4354" s="4">
        <v>34</v>
      </c>
      <c r="F4354" s="4">
        <v>2</v>
      </c>
      <c r="G4354" s="4">
        <v>712</v>
      </c>
      <c r="H4354" s="4">
        <v>72</v>
      </c>
      <c r="I4354" s="4">
        <v>114</v>
      </c>
      <c r="J4354" s="6">
        <v>839.62</v>
      </c>
      <c r="K4354" s="4">
        <v>0.77</v>
      </c>
      <c r="L4354" s="4" t="s">
        <v>27</v>
      </c>
      <c r="M4354" s="4">
        <f>Inventory[[#This Row],[Daily_Demand]]*Inventory[[#This Row],[Lead_Time_Days]]</f>
        <v>68</v>
      </c>
      <c r="N4354" s="4">
        <f>MAX(0, Inventory[[#This Row],[Demand_Duration_Lead_time]]+Inventory[[#This Row],[Safety_Stock]]-Inventory[[#This Row],[Current_Inventory]])</f>
        <v>0</v>
      </c>
      <c r="O43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354" s="8">
        <f>Inventory[[#This Row],[Current_Inventory]]*Inventory[[#This Row],[Unit_Cost]]</f>
        <v>597809.44000000006</v>
      </c>
      <c r="Q4354" t="str">
        <f>IF(Inventory[[#This Row],[Stockout_Risk_Score]] &gt;= 0.8, "Critical",
   IF(Inventory[[#This Row],[Stockout_Risk_Score]] &gt;= 0.6, "High",
      IF(Inventory[[#This Row],[Stockout_Risk_Score]] &gt;= 0.3, "Medium", "Low")
   )
)</f>
        <v>High</v>
      </c>
      <c r="R4354">
        <f>Inventory[[#This Row],[Lead_Time_Days]]*0.8</f>
        <v>1.6</v>
      </c>
      <c r="S4354">
        <f>MAX(0,Inventory[[#This Row],[Daily_Demand]]*Inventory[[#This Row],[Adj_Lead_Time]]+Inventory[[#This Row],[Safety_Stock]]-Inventory[[#This Row],[Current_Inventory]])</f>
        <v>0</v>
      </c>
    </row>
    <row r="4355" spans="1:19" x14ac:dyDescent="0.25">
      <c r="A4355">
        <v>4354</v>
      </c>
      <c r="B4355" t="s">
        <v>4376</v>
      </c>
      <c r="C4355" s="4" t="s">
        <v>17</v>
      </c>
      <c r="D4355" t="s">
        <v>22</v>
      </c>
      <c r="E4355" s="4">
        <v>147</v>
      </c>
      <c r="F4355" s="4">
        <v>12</v>
      </c>
      <c r="G4355" s="4">
        <v>523</v>
      </c>
      <c r="H4355" s="4">
        <v>143</v>
      </c>
      <c r="I4355" s="4">
        <v>145</v>
      </c>
      <c r="J4355" s="6">
        <v>1554.25</v>
      </c>
      <c r="K4355" s="4">
        <v>0.995</v>
      </c>
      <c r="L4355" s="4" t="s">
        <v>15</v>
      </c>
      <c r="M4355" s="4">
        <f>Inventory[[#This Row],[Daily_Demand]]*Inventory[[#This Row],[Lead_Time_Days]]</f>
        <v>1764</v>
      </c>
      <c r="N4355" s="4">
        <f>MAX(0, Inventory[[#This Row],[Demand_Duration_Lead_time]]+Inventory[[#This Row],[Safety_Stock]]-Inventory[[#This Row],[Current_Inventory]])</f>
        <v>1384</v>
      </c>
      <c r="O43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55" s="8">
        <f>Inventory[[#This Row],[Current_Inventory]]*Inventory[[#This Row],[Unit_Cost]]</f>
        <v>812872.75</v>
      </c>
      <c r="Q4355" t="str">
        <f>IF(Inventory[[#This Row],[Stockout_Risk_Score]] &gt;= 0.8, "Critical",
   IF(Inventory[[#This Row],[Stockout_Risk_Score]] &gt;= 0.6, "High",
      IF(Inventory[[#This Row],[Stockout_Risk_Score]] &gt;= 0.3, "Medium", "Low")
   )
)</f>
        <v>Critical</v>
      </c>
      <c r="R4355">
        <f>Inventory[[#This Row],[Lead_Time_Days]]*0.8</f>
        <v>9.6000000000000014</v>
      </c>
      <c r="S4355">
        <f>MAX(0,Inventory[[#This Row],[Daily_Demand]]*Inventory[[#This Row],[Adj_Lead_Time]]+Inventory[[#This Row],[Safety_Stock]]-Inventory[[#This Row],[Current_Inventory]])</f>
        <v>1031.2000000000003</v>
      </c>
    </row>
    <row r="4356" spans="1:19" x14ac:dyDescent="0.25">
      <c r="A4356">
        <v>4355</v>
      </c>
      <c r="B4356" t="s">
        <v>4377</v>
      </c>
      <c r="C4356" s="4" t="s">
        <v>21</v>
      </c>
      <c r="D4356" t="s">
        <v>18</v>
      </c>
      <c r="E4356" s="4">
        <v>74</v>
      </c>
      <c r="F4356" s="4">
        <v>14</v>
      </c>
      <c r="G4356" s="4">
        <v>449</v>
      </c>
      <c r="H4356" s="4">
        <v>277</v>
      </c>
      <c r="I4356" s="4">
        <v>230</v>
      </c>
      <c r="J4356" s="6">
        <v>325.74</v>
      </c>
      <c r="K4356" s="4">
        <v>0.77</v>
      </c>
      <c r="L4356" s="4" t="s">
        <v>15</v>
      </c>
      <c r="M4356" s="4">
        <f>Inventory[[#This Row],[Daily_Demand]]*Inventory[[#This Row],[Lead_Time_Days]]</f>
        <v>1036</v>
      </c>
      <c r="N4356" s="4">
        <f>MAX(0, Inventory[[#This Row],[Demand_Duration_Lead_time]]+Inventory[[#This Row],[Safety_Stock]]-Inventory[[#This Row],[Current_Inventory]])</f>
        <v>864</v>
      </c>
      <c r="O43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56" s="8">
        <f>Inventory[[#This Row],[Current_Inventory]]*Inventory[[#This Row],[Unit_Cost]]</f>
        <v>146257.26</v>
      </c>
      <c r="Q4356" t="str">
        <f>IF(Inventory[[#This Row],[Stockout_Risk_Score]] &gt;= 0.8, "Critical",
   IF(Inventory[[#This Row],[Stockout_Risk_Score]] &gt;= 0.6, "High",
      IF(Inventory[[#This Row],[Stockout_Risk_Score]] &gt;= 0.3, "Medium", "Low")
   )
)</f>
        <v>High</v>
      </c>
      <c r="R4356">
        <f>Inventory[[#This Row],[Lead_Time_Days]]*0.8</f>
        <v>11.200000000000001</v>
      </c>
      <c r="S4356">
        <f>MAX(0,Inventory[[#This Row],[Daily_Demand]]*Inventory[[#This Row],[Adj_Lead_Time]]+Inventory[[#This Row],[Safety_Stock]]-Inventory[[#This Row],[Current_Inventory]])</f>
        <v>656.80000000000018</v>
      </c>
    </row>
    <row r="4357" spans="1:19" x14ac:dyDescent="0.25">
      <c r="A4357">
        <v>4356</v>
      </c>
      <c r="B4357" t="s">
        <v>4378</v>
      </c>
      <c r="C4357" s="4" t="s">
        <v>41</v>
      </c>
      <c r="D4357" t="s">
        <v>18</v>
      </c>
      <c r="E4357" s="4">
        <v>187</v>
      </c>
      <c r="F4357" s="4">
        <v>13</v>
      </c>
      <c r="G4357" s="4">
        <v>459</v>
      </c>
      <c r="H4357" s="4">
        <v>232</v>
      </c>
      <c r="I4357" s="4">
        <v>227</v>
      </c>
      <c r="J4357" s="6">
        <v>357.59</v>
      </c>
      <c r="K4357" s="4">
        <v>0.35199999999999998</v>
      </c>
      <c r="L4357" s="4" t="s">
        <v>27</v>
      </c>
      <c r="M4357" s="4">
        <f>Inventory[[#This Row],[Daily_Demand]]*Inventory[[#This Row],[Lead_Time_Days]]</f>
        <v>2431</v>
      </c>
      <c r="N4357" s="4">
        <f>MAX(0, Inventory[[#This Row],[Demand_Duration_Lead_time]]+Inventory[[#This Row],[Safety_Stock]]-Inventory[[#This Row],[Current_Inventory]])</f>
        <v>2204</v>
      </c>
      <c r="O43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57" s="8">
        <f>Inventory[[#This Row],[Current_Inventory]]*Inventory[[#This Row],[Unit_Cost]]</f>
        <v>164133.81</v>
      </c>
      <c r="Q4357" t="str">
        <f>IF(Inventory[[#This Row],[Stockout_Risk_Score]] &gt;= 0.8, "Critical",
   IF(Inventory[[#This Row],[Stockout_Risk_Score]] &gt;= 0.6, "High",
      IF(Inventory[[#This Row],[Stockout_Risk_Score]] &gt;= 0.3, "Medium", "Low")
   )
)</f>
        <v>Medium</v>
      </c>
      <c r="R4357">
        <f>Inventory[[#This Row],[Lead_Time_Days]]*0.8</f>
        <v>10.4</v>
      </c>
      <c r="S4357">
        <f>MAX(0,Inventory[[#This Row],[Daily_Demand]]*Inventory[[#This Row],[Adj_Lead_Time]]+Inventory[[#This Row],[Safety_Stock]]-Inventory[[#This Row],[Current_Inventory]])</f>
        <v>1717.8000000000002</v>
      </c>
    </row>
    <row r="4358" spans="1:19" x14ac:dyDescent="0.25">
      <c r="A4358">
        <v>4357</v>
      </c>
      <c r="B4358" t="s">
        <v>4379</v>
      </c>
      <c r="C4358" s="4" t="s">
        <v>13</v>
      </c>
      <c r="D4358" t="s">
        <v>18</v>
      </c>
      <c r="E4358" s="4">
        <v>185</v>
      </c>
      <c r="F4358" s="4">
        <v>7</v>
      </c>
      <c r="G4358" s="4">
        <v>217</v>
      </c>
      <c r="H4358" s="4">
        <v>135</v>
      </c>
      <c r="I4358" s="4">
        <v>178</v>
      </c>
      <c r="J4358" s="6">
        <v>1271.8499999999999</v>
      </c>
      <c r="K4358" s="4">
        <v>0.61399999999999999</v>
      </c>
      <c r="L4358" s="4" t="s">
        <v>19</v>
      </c>
      <c r="M4358" s="4">
        <f>Inventory[[#This Row],[Daily_Demand]]*Inventory[[#This Row],[Lead_Time_Days]]</f>
        <v>1295</v>
      </c>
      <c r="N4358" s="4">
        <f>MAX(0, Inventory[[#This Row],[Demand_Duration_Lead_time]]+Inventory[[#This Row],[Safety_Stock]]-Inventory[[#This Row],[Current_Inventory]])</f>
        <v>1213</v>
      </c>
      <c r="O43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58" s="8">
        <f>Inventory[[#This Row],[Current_Inventory]]*Inventory[[#This Row],[Unit_Cost]]</f>
        <v>275991.44999999995</v>
      </c>
      <c r="Q4358" t="str">
        <f>IF(Inventory[[#This Row],[Stockout_Risk_Score]] &gt;= 0.8, "Critical",
   IF(Inventory[[#This Row],[Stockout_Risk_Score]] &gt;= 0.6, "High",
      IF(Inventory[[#This Row],[Stockout_Risk_Score]] &gt;= 0.3, "Medium", "Low")
   )
)</f>
        <v>High</v>
      </c>
      <c r="R4358">
        <f>Inventory[[#This Row],[Lead_Time_Days]]*0.8</f>
        <v>5.6000000000000005</v>
      </c>
      <c r="S4358">
        <f>MAX(0,Inventory[[#This Row],[Daily_Demand]]*Inventory[[#This Row],[Adj_Lead_Time]]+Inventory[[#This Row],[Safety_Stock]]-Inventory[[#This Row],[Current_Inventory]])</f>
        <v>954</v>
      </c>
    </row>
    <row r="4359" spans="1:19" x14ac:dyDescent="0.25">
      <c r="A4359">
        <v>4358</v>
      </c>
      <c r="B4359" t="s">
        <v>4380</v>
      </c>
      <c r="C4359" s="4" t="s">
        <v>21</v>
      </c>
      <c r="D4359" t="s">
        <v>22</v>
      </c>
      <c r="E4359" s="4">
        <v>20</v>
      </c>
      <c r="F4359" s="4">
        <v>9</v>
      </c>
      <c r="G4359" s="4">
        <v>306</v>
      </c>
      <c r="H4359" s="4">
        <v>274</v>
      </c>
      <c r="I4359" s="4">
        <v>88</v>
      </c>
      <c r="J4359" s="6">
        <v>1164.9000000000001</v>
      </c>
      <c r="K4359" s="4">
        <v>0.33700000000000002</v>
      </c>
      <c r="L4359" s="4" t="s">
        <v>19</v>
      </c>
      <c r="M4359" s="4">
        <f>Inventory[[#This Row],[Daily_Demand]]*Inventory[[#This Row],[Lead_Time_Days]]</f>
        <v>180</v>
      </c>
      <c r="N4359" s="4">
        <f>MAX(0, Inventory[[#This Row],[Demand_Duration_Lead_time]]+Inventory[[#This Row],[Safety_Stock]]-Inventory[[#This Row],[Current_Inventory]])</f>
        <v>148</v>
      </c>
      <c r="O43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59" s="8">
        <f>Inventory[[#This Row],[Current_Inventory]]*Inventory[[#This Row],[Unit_Cost]]</f>
        <v>356459.4</v>
      </c>
      <c r="Q4359" t="str">
        <f>IF(Inventory[[#This Row],[Stockout_Risk_Score]] &gt;= 0.8, "Critical",
   IF(Inventory[[#This Row],[Stockout_Risk_Score]] &gt;= 0.6, "High",
      IF(Inventory[[#This Row],[Stockout_Risk_Score]] &gt;= 0.3, "Medium", "Low")
   )
)</f>
        <v>Medium</v>
      </c>
      <c r="R4359">
        <f>Inventory[[#This Row],[Lead_Time_Days]]*0.8</f>
        <v>7.2</v>
      </c>
      <c r="S4359">
        <f>MAX(0,Inventory[[#This Row],[Daily_Demand]]*Inventory[[#This Row],[Adj_Lead_Time]]+Inventory[[#This Row],[Safety_Stock]]-Inventory[[#This Row],[Current_Inventory]])</f>
        <v>112</v>
      </c>
    </row>
    <row r="4360" spans="1:19" x14ac:dyDescent="0.25">
      <c r="A4360">
        <v>4359</v>
      </c>
      <c r="B4360" t="s">
        <v>4381</v>
      </c>
      <c r="C4360" s="4" t="s">
        <v>21</v>
      </c>
      <c r="D4360" t="s">
        <v>14</v>
      </c>
      <c r="E4360" s="4">
        <v>115</v>
      </c>
      <c r="F4360" s="4">
        <v>6</v>
      </c>
      <c r="G4360" s="4">
        <v>584</v>
      </c>
      <c r="H4360" s="4">
        <v>16</v>
      </c>
      <c r="I4360" s="4">
        <v>349</v>
      </c>
      <c r="J4360" s="6">
        <v>350.31</v>
      </c>
      <c r="K4360" s="4">
        <v>0.97</v>
      </c>
      <c r="L4360" s="4" t="s">
        <v>27</v>
      </c>
      <c r="M4360" s="4">
        <f>Inventory[[#This Row],[Daily_Demand]]*Inventory[[#This Row],[Lead_Time_Days]]</f>
        <v>690</v>
      </c>
      <c r="N4360" s="4">
        <f>MAX(0, Inventory[[#This Row],[Demand_Duration_Lead_time]]+Inventory[[#This Row],[Safety_Stock]]-Inventory[[#This Row],[Current_Inventory]])</f>
        <v>122</v>
      </c>
      <c r="O43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60" s="8">
        <f>Inventory[[#This Row],[Current_Inventory]]*Inventory[[#This Row],[Unit_Cost]]</f>
        <v>204581.04</v>
      </c>
      <c r="Q4360" t="str">
        <f>IF(Inventory[[#This Row],[Stockout_Risk_Score]] &gt;= 0.8, "Critical",
   IF(Inventory[[#This Row],[Stockout_Risk_Score]] &gt;= 0.6, "High",
      IF(Inventory[[#This Row],[Stockout_Risk_Score]] &gt;= 0.3, "Medium", "Low")
   )
)</f>
        <v>Critical</v>
      </c>
      <c r="R4360">
        <f>Inventory[[#This Row],[Lead_Time_Days]]*0.8</f>
        <v>4.8000000000000007</v>
      </c>
      <c r="S4360">
        <f>MAX(0,Inventory[[#This Row],[Daily_Demand]]*Inventory[[#This Row],[Adj_Lead_Time]]+Inventory[[#This Row],[Safety_Stock]]-Inventory[[#This Row],[Current_Inventory]])</f>
        <v>0</v>
      </c>
    </row>
    <row r="4361" spans="1:19" x14ac:dyDescent="0.25">
      <c r="A4361">
        <v>4360</v>
      </c>
      <c r="B4361" t="s">
        <v>4382</v>
      </c>
      <c r="C4361" s="4" t="s">
        <v>26</v>
      </c>
      <c r="D4361" t="s">
        <v>14</v>
      </c>
      <c r="E4361" s="4">
        <v>108</v>
      </c>
      <c r="F4361" s="4">
        <v>6</v>
      </c>
      <c r="G4361" s="4">
        <v>388</v>
      </c>
      <c r="H4361" s="4">
        <v>215</v>
      </c>
      <c r="I4361" s="4">
        <v>399</v>
      </c>
      <c r="J4361" s="6">
        <v>1711.92</v>
      </c>
      <c r="K4361" s="4">
        <v>0.9</v>
      </c>
      <c r="L4361" s="4" t="s">
        <v>27</v>
      </c>
      <c r="M4361" s="4">
        <f>Inventory[[#This Row],[Daily_Demand]]*Inventory[[#This Row],[Lead_Time_Days]]</f>
        <v>648</v>
      </c>
      <c r="N4361" s="4">
        <f>MAX(0, Inventory[[#This Row],[Demand_Duration_Lead_time]]+Inventory[[#This Row],[Safety_Stock]]-Inventory[[#This Row],[Current_Inventory]])</f>
        <v>475</v>
      </c>
      <c r="O43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361" s="8">
        <f>Inventory[[#This Row],[Current_Inventory]]*Inventory[[#This Row],[Unit_Cost]]</f>
        <v>664224.96000000008</v>
      </c>
      <c r="Q4361" t="str">
        <f>IF(Inventory[[#This Row],[Stockout_Risk_Score]] &gt;= 0.8, "Critical",
   IF(Inventory[[#This Row],[Stockout_Risk_Score]] &gt;= 0.6, "High",
      IF(Inventory[[#This Row],[Stockout_Risk_Score]] &gt;= 0.3, "Medium", "Low")
   )
)</f>
        <v>Critical</v>
      </c>
      <c r="R4361">
        <f>Inventory[[#This Row],[Lead_Time_Days]]*0.8</f>
        <v>4.8000000000000007</v>
      </c>
      <c r="S4361">
        <f>MAX(0,Inventory[[#This Row],[Daily_Demand]]*Inventory[[#This Row],[Adj_Lead_Time]]+Inventory[[#This Row],[Safety_Stock]]-Inventory[[#This Row],[Current_Inventory]])</f>
        <v>345.40000000000009</v>
      </c>
    </row>
    <row r="4362" spans="1:19" x14ac:dyDescent="0.25">
      <c r="A4362">
        <v>4361</v>
      </c>
      <c r="B4362" t="s">
        <v>4383</v>
      </c>
      <c r="C4362" s="4" t="s">
        <v>13</v>
      </c>
      <c r="D4362" t="s">
        <v>14</v>
      </c>
      <c r="E4362" s="4">
        <v>111</v>
      </c>
      <c r="F4362" s="4">
        <v>2</v>
      </c>
      <c r="G4362" s="4">
        <v>259</v>
      </c>
      <c r="H4362" s="4">
        <v>188</v>
      </c>
      <c r="I4362" s="4">
        <v>182</v>
      </c>
      <c r="J4362" s="6">
        <v>691.67</v>
      </c>
      <c r="K4362" s="4">
        <v>0.56799999999999995</v>
      </c>
      <c r="L4362" s="4" t="s">
        <v>15</v>
      </c>
      <c r="M4362" s="4">
        <f>Inventory[[#This Row],[Daily_Demand]]*Inventory[[#This Row],[Lead_Time_Days]]</f>
        <v>222</v>
      </c>
      <c r="N4362" s="4">
        <f>MAX(0, Inventory[[#This Row],[Demand_Duration_Lead_time]]+Inventory[[#This Row],[Safety_Stock]]-Inventory[[#This Row],[Current_Inventory]])</f>
        <v>151</v>
      </c>
      <c r="O43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62" s="8">
        <f>Inventory[[#This Row],[Current_Inventory]]*Inventory[[#This Row],[Unit_Cost]]</f>
        <v>179142.53</v>
      </c>
      <c r="Q4362" t="str">
        <f>IF(Inventory[[#This Row],[Stockout_Risk_Score]] &gt;= 0.8, "Critical",
   IF(Inventory[[#This Row],[Stockout_Risk_Score]] &gt;= 0.6, "High",
      IF(Inventory[[#This Row],[Stockout_Risk_Score]] &gt;= 0.3, "Medium", "Low")
   )
)</f>
        <v>Medium</v>
      </c>
      <c r="R4362">
        <f>Inventory[[#This Row],[Lead_Time_Days]]*0.8</f>
        <v>1.6</v>
      </c>
      <c r="S4362">
        <f>MAX(0,Inventory[[#This Row],[Daily_Demand]]*Inventory[[#This Row],[Adj_Lead_Time]]+Inventory[[#This Row],[Safety_Stock]]-Inventory[[#This Row],[Current_Inventory]])</f>
        <v>106.60000000000002</v>
      </c>
    </row>
    <row r="4363" spans="1:19" x14ac:dyDescent="0.25">
      <c r="A4363">
        <v>4362</v>
      </c>
      <c r="B4363" t="s">
        <v>4384</v>
      </c>
      <c r="C4363" s="4" t="s">
        <v>17</v>
      </c>
      <c r="D4363" t="s">
        <v>14</v>
      </c>
      <c r="E4363" s="4">
        <v>127</v>
      </c>
      <c r="F4363" s="4">
        <v>2</v>
      </c>
      <c r="G4363" s="4">
        <v>306</v>
      </c>
      <c r="H4363" s="4">
        <v>192</v>
      </c>
      <c r="I4363" s="4">
        <v>158</v>
      </c>
      <c r="J4363" s="6">
        <v>765.59</v>
      </c>
      <c r="K4363" s="4">
        <v>0.78100000000000003</v>
      </c>
      <c r="L4363" s="4" t="s">
        <v>15</v>
      </c>
      <c r="M4363" s="4">
        <f>Inventory[[#This Row],[Daily_Demand]]*Inventory[[#This Row],[Lead_Time_Days]]</f>
        <v>254</v>
      </c>
      <c r="N4363" s="4">
        <f>MAX(0, Inventory[[#This Row],[Demand_Duration_Lead_time]]+Inventory[[#This Row],[Safety_Stock]]-Inventory[[#This Row],[Current_Inventory]])</f>
        <v>140</v>
      </c>
      <c r="O43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63" s="8">
        <f>Inventory[[#This Row],[Current_Inventory]]*Inventory[[#This Row],[Unit_Cost]]</f>
        <v>234270.54</v>
      </c>
      <c r="Q4363" t="str">
        <f>IF(Inventory[[#This Row],[Stockout_Risk_Score]] &gt;= 0.8, "Critical",
   IF(Inventory[[#This Row],[Stockout_Risk_Score]] &gt;= 0.6, "High",
      IF(Inventory[[#This Row],[Stockout_Risk_Score]] &gt;= 0.3, "Medium", "Low")
   )
)</f>
        <v>High</v>
      </c>
      <c r="R4363">
        <f>Inventory[[#This Row],[Lead_Time_Days]]*0.8</f>
        <v>1.6</v>
      </c>
      <c r="S4363">
        <f>MAX(0,Inventory[[#This Row],[Daily_Demand]]*Inventory[[#This Row],[Adj_Lead_Time]]+Inventory[[#This Row],[Safety_Stock]]-Inventory[[#This Row],[Current_Inventory]])</f>
        <v>89.200000000000045</v>
      </c>
    </row>
    <row r="4364" spans="1:19" x14ac:dyDescent="0.25">
      <c r="A4364">
        <v>4363</v>
      </c>
      <c r="B4364" t="s">
        <v>4385</v>
      </c>
      <c r="C4364" s="4" t="s">
        <v>21</v>
      </c>
      <c r="D4364" t="s">
        <v>14</v>
      </c>
      <c r="E4364" s="4">
        <v>166</v>
      </c>
      <c r="F4364" s="4">
        <v>9</v>
      </c>
      <c r="G4364" s="4">
        <v>719</v>
      </c>
      <c r="H4364" s="4">
        <v>237</v>
      </c>
      <c r="I4364" s="4">
        <v>121</v>
      </c>
      <c r="J4364" s="6">
        <v>869.9</v>
      </c>
      <c r="K4364" s="4">
        <v>0.91</v>
      </c>
      <c r="L4364" s="4" t="s">
        <v>19</v>
      </c>
      <c r="M4364" s="4">
        <f>Inventory[[#This Row],[Daily_Demand]]*Inventory[[#This Row],[Lead_Time_Days]]</f>
        <v>1494</v>
      </c>
      <c r="N4364" s="4">
        <f>MAX(0, Inventory[[#This Row],[Demand_Duration_Lead_time]]+Inventory[[#This Row],[Safety_Stock]]-Inventory[[#This Row],[Current_Inventory]])</f>
        <v>1012</v>
      </c>
      <c r="O43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64" s="8">
        <f>Inventory[[#This Row],[Current_Inventory]]*Inventory[[#This Row],[Unit_Cost]]</f>
        <v>625458.1</v>
      </c>
      <c r="Q4364" t="str">
        <f>IF(Inventory[[#This Row],[Stockout_Risk_Score]] &gt;= 0.8, "Critical",
   IF(Inventory[[#This Row],[Stockout_Risk_Score]] &gt;= 0.6, "High",
      IF(Inventory[[#This Row],[Stockout_Risk_Score]] &gt;= 0.3, "Medium", "Low")
   )
)</f>
        <v>Critical</v>
      </c>
      <c r="R4364">
        <f>Inventory[[#This Row],[Lead_Time_Days]]*0.8</f>
        <v>7.2</v>
      </c>
      <c r="S4364">
        <f>MAX(0,Inventory[[#This Row],[Daily_Demand]]*Inventory[[#This Row],[Adj_Lead_Time]]+Inventory[[#This Row],[Safety_Stock]]-Inventory[[#This Row],[Current_Inventory]])</f>
        <v>713.2</v>
      </c>
    </row>
    <row r="4365" spans="1:19" x14ac:dyDescent="0.25">
      <c r="A4365">
        <v>4364</v>
      </c>
      <c r="B4365" t="s">
        <v>4386</v>
      </c>
      <c r="C4365" s="4" t="s">
        <v>17</v>
      </c>
      <c r="D4365" t="s">
        <v>22</v>
      </c>
      <c r="E4365" s="4">
        <v>31</v>
      </c>
      <c r="F4365" s="4">
        <v>14</v>
      </c>
      <c r="G4365" s="4">
        <v>414</v>
      </c>
      <c r="H4365" s="4">
        <v>245</v>
      </c>
      <c r="I4365" s="4">
        <v>257</v>
      </c>
      <c r="J4365" s="6">
        <v>679.27</v>
      </c>
      <c r="K4365" s="4">
        <v>0.24399999999999999</v>
      </c>
      <c r="L4365" s="4" t="s">
        <v>15</v>
      </c>
      <c r="M4365" s="4">
        <f>Inventory[[#This Row],[Daily_Demand]]*Inventory[[#This Row],[Lead_Time_Days]]</f>
        <v>434</v>
      </c>
      <c r="N4365" s="4">
        <f>MAX(0, Inventory[[#This Row],[Demand_Duration_Lead_time]]+Inventory[[#This Row],[Safety_Stock]]-Inventory[[#This Row],[Current_Inventory]])</f>
        <v>265</v>
      </c>
      <c r="O43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65" s="8">
        <f>Inventory[[#This Row],[Current_Inventory]]*Inventory[[#This Row],[Unit_Cost]]</f>
        <v>281217.77999999997</v>
      </c>
      <c r="Q4365" t="str">
        <f>IF(Inventory[[#This Row],[Stockout_Risk_Score]] &gt;= 0.8, "Critical",
   IF(Inventory[[#This Row],[Stockout_Risk_Score]] &gt;= 0.6, "High",
      IF(Inventory[[#This Row],[Stockout_Risk_Score]] &gt;= 0.3, "Medium", "Low")
   )
)</f>
        <v>Low</v>
      </c>
      <c r="R4365">
        <f>Inventory[[#This Row],[Lead_Time_Days]]*0.8</f>
        <v>11.200000000000001</v>
      </c>
      <c r="S4365">
        <f>MAX(0,Inventory[[#This Row],[Daily_Demand]]*Inventory[[#This Row],[Adj_Lead_Time]]+Inventory[[#This Row],[Safety_Stock]]-Inventory[[#This Row],[Current_Inventory]])</f>
        <v>178.20000000000005</v>
      </c>
    </row>
    <row r="4366" spans="1:19" x14ac:dyDescent="0.25">
      <c r="A4366">
        <v>4365</v>
      </c>
      <c r="B4366" t="s">
        <v>4387</v>
      </c>
      <c r="C4366" s="4" t="s">
        <v>21</v>
      </c>
      <c r="D4366" t="s">
        <v>22</v>
      </c>
      <c r="E4366" s="4">
        <v>17</v>
      </c>
      <c r="F4366" s="4">
        <v>6</v>
      </c>
      <c r="G4366" s="4">
        <v>537</v>
      </c>
      <c r="H4366" s="4">
        <v>155</v>
      </c>
      <c r="I4366" s="4">
        <v>114</v>
      </c>
      <c r="J4366" s="6">
        <v>1137.04</v>
      </c>
      <c r="K4366" s="4">
        <v>0.57899999999999996</v>
      </c>
      <c r="L4366" s="4" t="s">
        <v>15</v>
      </c>
      <c r="M4366" s="4">
        <f>Inventory[[#This Row],[Daily_Demand]]*Inventory[[#This Row],[Lead_Time_Days]]</f>
        <v>102</v>
      </c>
      <c r="N4366" s="4">
        <f>MAX(0, Inventory[[#This Row],[Demand_Duration_Lead_time]]+Inventory[[#This Row],[Safety_Stock]]-Inventory[[#This Row],[Current_Inventory]])</f>
        <v>0</v>
      </c>
      <c r="O43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366" s="8">
        <f>Inventory[[#This Row],[Current_Inventory]]*Inventory[[#This Row],[Unit_Cost]]</f>
        <v>610590.48</v>
      </c>
      <c r="Q4366" t="str">
        <f>IF(Inventory[[#This Row],[Stockout_Risk_Score]] &gt;= 0.8, "Critical",
   IF(Inventory[[#This Row],[Stockout_Risk_Score]] &gt;= 0.6, "High",
      IF(Inventory[[#This Row],[Stockout_Risk_Score]] &gt;= 0.3, "Medium", "Low")
   )
)</f>
        <v>Medium</v>
      </c>
      <c r="R4366">
        <f>Inventory[[#This Row],[Lead_Time_Days]]*0.8</f>
        <v>4.8000000000000007</v>
      </c>
      <c r="S4366">
        <f>MAX(0,Inventory[[#This Row],[Daily_Demand]]*Inventory[[#This Row],[Adj_Lead_Time]]+Inventory[[#This Row],[Safety_Stock]]-Inventory[[#This Row],[Current_Inventory]])</f>
        <v>0</v>
      </c>
    </row>
    <row r="4367" spans="1:19" x14ac:dyDescent="0.25">
      <c r="A4367">
        <v>4366</v>
      </c>
      <c r="B4367" t="s">
        <v>4388</v>
      </c>
      <c r="C4367" s="4" t="s">
        <v>17</v>
      </c>
      <c r="D4367" t="s">
        <v>22</v>
      </c>
      <c r="E4367" s="4">
        <v>159</v>
      </c>
      <c r="F4367" s="4">
        <v>9</v>
      </c>
      <c r="G4367" s="4">
        <v>794</v>
      </c>
      <c r="H4367" s="4">
        <v>67</v>
      </c>
      <c r="I4367" s="4">
        <v>290</v>
      </c>
      <c r="J4367" s="6">
        <v>807.86</v>
      </c>
      <c r="K4367" s="4">
        <v>0.48199999999999998</v>
      </c>
      <c r="L4367" s="4" t="s">
        <v>27</v>
      </c>
      <c r="M4367" s="4">
        <f>Inventory[[#This Row],[Daily_Demand]]*Inventory[[#This Row],[Lead_Time_Days]]</f>
        <v>1431</v>
      </c>
      <c r="N4367" s="4">
        <f>MAX(0, Inventory[[#This Row],[Demand_Duration_Lead_time]]+Inventory[[#This Row],[Safety_Stock]]-Inventory[[#This Row],[Current_Inventory]])</f>
        <v>704</v>
      </c>
      <c r="O43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67" s="8">
        <f>Inventory[[#This Row],[Current_Inventory]]*Inventory[[#This Row],[Unit_Cost]]</f>
        <v>641440.84</v>
      </c>
      <c r="Q4367" t="str">
        <f>IF(Inventory[[#This Row],[Stockout_Risk_Score]] &gt;= 0.8, "Critical",
   IF(Inventory[[#This Row],[Stockout_Risk_Score]] &gt;= 0.6, "High",
      IF(Inventory[[#This Row],[Stockout_Risk_Score]] &gt;= 0.3, "Medium", "Low")
   )
)</f>
        <v>Medium</v>
      </c>
      <c r="R4367">
        <f>Inventory[[#This Row],[Lead_Time_Days]]*0.8</f>
        <v>7.2</v>
      </c>
      <c r="S4367">
        <f>MAX(0,Inventory[[#This Row],[Daily_Demand]]*Inventory[[#This Row],[Adj_Lead_Time]]+Inventory[[#This Row],[Safety_Stock]]-Inventory[[#This Row],[Current_Inventory]])</f>
        <v>417.79999999999995</v>
      </c>
    </row>
    <row r="4368" spans="1:19" x14ac:dyDescent="0.25">
      <c r="A4368">
        <v>4367</v>
      </c>
      <c r="B4368" t="s">
        <v>4389</v>
      </c>
      <c r="C4368" s="4" t="s">
        <v>13</v>
      </c>
      <c r="D4368" t="s">
        <v>22</v>
      </c>
      <c r="E4368" s="4">
        <v>77</v>
      </c>
      <c r="F4368" s="4">
        <v>11</v>
      </c>
      <c r="G4368" s="4">
        <v>580</v>
      </c>
      <c r="H4368" s="4">
        <v>250</v>
      </c>
      <c r="I4368" s="4">
        <v>128</v>
      </c>
      <c r="J4368" s="6">
        <v>555.9</v>
      </c>
      <c r="K4368" s="4">
        <v>0.77200000000000002</v>
      </c>
      <c r="L4368" s="4" t="s">
        <v>15</v>
      </c>
      <c r="M4368" s="4">
        <f>Inventory[[#This Row],[Daily_Demand]]*Inventory[[#This Row],[Lead_Time_Days]]</f>
        <v>847</v>
      </c>
      <c r="N4368" s="4">
        <f>MAX(0, Inventory[[#This Row],[Demand_Duration_Lead_time]]+Inventory[[#This Row],[Safety_Stock]]-Inventory[[#This Row],[Current_Inventory]])</f>
        <v>517</v>
      </c>
      <c r="O43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68" s="8">
        <f>Inventory[[#This Row],[Current_Inventory]]*Inventory[[#This Row],[Unit_Cost]]</f>
        <v>322422</v>
      </c>
      <c r="Q4368" t="str">
        <f>IF(Inventory[[#This Row],[Stockout_Risk_Score]] &gt;= 0.8, "Critical",
   IF(Inventory[[#This Row],[Stockout_Risk_Score]] &gt;= 0.6, "High",
      IF(Inventory[[#This Row],[Stockout_Risk_Score]] &gt;= 0.3, "Medium", "Low")
   )
)</f>
        <v>High</v>
      </c>
      <c r="R4368">
        <f>Inventory[[#This Row],[Lead_Time_Days]]*0.8</f>
        <v>8.8000000000000007</v>
      </c>
      <c r="S4368">
        <f>MAX(0,Inventory[[#This Row],[Daily_Demand]]*Inventory[[#This Row],[Adj_Lead_Time]]+Inventory[[#This Row],[Safety_Stock]]-Inventory[[#This Row],[Current_Inventory]])</f>
        <v>347.6</v>
      </c>
    </row>
    <row r="4369" spans="1:19" x14ac:dyDescent="0.25">
      <c r="A4369">
        <v>4368</v>
      </c>
      <c r="B4369" t="s">
        <v>4390</v>
      </c>
      <c r="C4369" s="4" t="s">
        <v>26</v>
      </c>
      <c r="D4369" t="s">
        <v>22</v>
      </c>
      <c r="E4369" s="4">
        <v>90</v>
      </c>
      <c r="F4369" s="4">
        <v>3</v>
      </c>
      <c r="G4369" s="4">
        <v>731</v>
      </c>
      <c r="H4369" s="4">
        <v>296</v>
      </c>
      <c r="I4369" s="4">
        <v>137</v>
      </c>
      <c r="J4369" s="6">
        <v>1813.73</v>
      </c>
      <c r="K4369" s="4">
        <v>0.379</v>
      </c>
      <c r="L4369" s="4" t="s">
        <v>15</v>
      </c>
      <c r="M4369" s="4">
        <f>Inventory[[#This Row],[Daily_Demand]]*Inventory[[#This Row],[Lead_Time_Days]]</f>
        <v>270</v>
      </c>
      <c r="N4369" s="4">
        <f>MAX(0, Inventory[[#This Row],[Demand_Duration_Lead_time]]+Inventory[[#This Row],[Safety_Stock]]-Inventory[[#This Row],[Current_Inventory]])</f>
        <v>0</v>
      </c>
      <c r="O43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69" s="8">
        <f>Inventory[[#This Row],[Current_Inventory]]*Inventory[[#This Row],[Unit_Cost]]</f>
        <v>1325836.6300000001</v>
      </c>
      <c r="Q4369" t="str">
        <f>IF(Inventory[[#This Row],[Stockout_Risk_Score]] &gt;= 0.8, "Critical",
   IF(Inventory[[#This Row],[Stockout_Risk_Score]] &gt;= 0.6, "High",
      IF(Inventory[[#This Row],[Stockout_Risk_Score]] &gt;= 0.3, "Medium", "Low")
   )
)</f>
        <v>Medium</v>
      </c>
      <c r="R4369">
        <f>Inventory[[#This Row],[Lead_Time_Days]]*0.8</f>
        <v>2.4000000000000004</v>
      </c>
      <c r="S4369">
        <f>MAX(0,Inventory[[#This Row],[Daily_Demand]]*Inventory[[#This Row],[Adj_Lead_Time]]+Inventory[[#This Row],[Safety_Stock]]-Inventory[[#This Row],[Current_Inventory]])</f>
        <v>0</v>
      </c>
    </row>
    <row r="4370" spans="1:19" x14ac:dyDescent="0.25">
      <c r="A4370">
        <v>4369</v>
      </c>
      <c r="B4370" t="s">
        <v>4391</v>
      </c>
      <c r="C4370" s="4" t="s">
        <v>13</v>
      </c>
      <c r="D4370" t="s">
        <v>22</v>
      </c>
      <c r="E4370" s="4">
        <v>35</v>
      </c>
      <c r="F4370" s="4">
        <v>5</v>
      </c>
      <c r="G4370" s="4">
        <v>79</v>
      </c>
      <c r="H4370" s="4">
        <v>172</v>
      </c>
      <c r="I4370" s="4">
        <v>227</v>
      </c>
      <c r="J4370" s="6">
        <v>651.28</v>
      </c>
      <c r="K4370" s="4">
        <v>0.70899999999999996</v>
      </c>
      <c r="L4370" s="4" t="s">
        <v>15</v>
      </c>
      <c r="M4370" s="4">
        <f>Inventory[[#This Row],[Daily_Demand]]*Inventory[[#This Row],[Lead_Time_Days]]</f>
        <v>175</v>
      </c>
      <c r="N4370" s="4">
        <f>MAX(0, Inventory[[#This Row],[Demand_Duration_Lead_time]]+Inventory[[#This Row],[Safety_Stock]]-Inventory[[#This Row],[Current_Inventory]])</f>
        <v>268</v>
      </c>
      <c r="O43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370" s="8">
        <f>Inventory[[#This Row],[Current_Inventory]]*Inventory[[#This Row],[Unit_Cost]]</f>
        <v>51451.119999999995</v>
      </c>
      <c r="Q4370" t="str">
        <f>IF(Inventory[[#This Row],[Stockout_Risk_Score]] &gt;= 0.8, "Critical",
   IF(Inventory[[#This Row],[Stockout_Risk_Score]] &gt;= 0.6, "High",
      IF(Inventory[[#This Row],[Stockout_Risk_Score]] &gt;= 0.3, "Medium", "Low")
   )
)</f>
        <v>High</v>
      </c>
      <c r="R4370">
        <f>Inventory[[#This Row],[Lead_Time_Days]]*0.8</f>
        <v>4</v>
      </c>
      <c r="S4370">
        <f>MAX(0,Inventory[[#This Row],[Daily_Demand]]*Inventory[[#This Row],[Adj_Lead_Time]]+Inventory[[#This Row],[Safety_Stock]]-Inventory[[#This Row],[Current_Inventory]])</f>
        <v>233</v>
      </c>
    </row>
    <row r="4371" spans="1:19" x14ac:dyDescent="0.25">
      <c r="A4371">
        <v>4370</v>
      </c>
      <c r="B4371" t="s">
        <v>4392</v>
      </c>
      <c r="C4371" s="4" t="s">
        <v>41</v>
      </c>
      <c r="D4371" t="s">
        <v>22</v>
      </c>
      <c r="E4371" s="4">
        <v>7</v>
      </c>
      <c r="F4371" s="4">
        <v>14</v>
      </c>
      <c r="G4371" s="4">
        <v>564</v>
      </c>
      <c r="H4371" s="4">
        <v>35</v>
      </c>
      <c r="I4371" s="4">
        <v>311</v>
      </c>
      <c r="J4371" s="6">
        <v>1412.05</v>
      </c>
      <c r="K4371" s="4">
        <v>0.40300000000000002</v>
      </c>
      <c r="L4371" s="4" t="s">
        <v>19</v>
      </c>
      <c r="M4371" s="4">
        <f>Inventory[[#This Row],[Daily_Demand]]*Inventory[[#This Row],[Lead_Time_Days]]</f>
        <v>98</v>
      </c>
      <c r="N4371" s="4">
        <f>MAX(0, Inventory[[#This Row],[Demand_Duration_Lead_time]]+Inventory[[#This Row],[Safety_Stock]]-Inventory[[#This Row],[Current_Inventory]])</f>
        <v>0</v>
      </c>
      <c r="O43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371" s="8">
        <f>Inventory[[#This Row],[Current_Inventory]]*Inventory[[#This Row],[Unit_Cost]]</f>
        <v>796396.2</v>
      </c>
      <c r="Q4371" t="str">
        <f>IF(Inventory[[#This Row],[Stockout_Risk_Score]] &gt;= 0.8, "Critical",
   IF(Inventory[[#This Row],[Stockout_Risk_Score]] &gt;= 0.6, "High",
      IF(Inventory[[#This Row],[Stockout_Risk_Score]] &gt;= 0.3, "Medium", "Low")
   )
)</f>
        <v>Medium</v>
      </c>
      <c r="R4371">
        <f>Inventory[[#This Row],[Lead_Time_Days]]*0.8</f>
        <v>11.200000000000001</v>
      </c>
      <c r="S4371">
        <f>MAX(0,Inventory[[#This Row],[Daily_Demand]]*Inventory[[#This Row],[Adj_Lead_Time]]+Inventory[[#This Row],[Safety_Stock]]-Inventory[[#This Row],[Current_Inventory]])</f>
        <v>0</v>
      </c>
    </row>
    <row r="4372" spans="1:19" x14ac:dyDescent="0.25">
      <c r="A4372">
        <v>4371</v>
      </c>
      <c r="B4372" t="s">
        <v>4393</v>
      </c>
      <c r="C4372" s="4" t="s">
        <v>26</v>
      </c>
      <c r="D4372" t="s">
        <v>14</v>
      </c>
      <c r="E4372" s="4">
        <v>34</v>
      </c>
      <c r="F4372" s="4">
        <v>12</v>
      </c>
      <c r="G4372" s="4">
        <v>322</v>
      </c>
      <c r="H4372" s="4">
        <v>115</v>
      </c>
      <c r="I4372" s="4">
        <v>115</v>
      </c>
      <c r="J4372" s="6">
        <v>727.09</v>
      </c>
      <c r="K4372" s="4">
        <v>0.111</v>
      </c>
      <c r="L4372" s="4" t="s">
        <v>27</v>
      </c>
      <c r="M4372" s="4">
        <f>Inventory[[#This Row],[Daily_Demand]]*Inventory[[#This Row],[Lead_Time_Days]]</f>
        <v>408</v>
      </c>
      <c r="N4372" s="4">
        <f>MAX(0, Inventory[[#This Row],[Demand_Duration_Lead_time]]+Inventory[[#This Row],[Safety_Stock]]-Inventory[[#This Row],[Current_Inventory]])</f>
        <v>201</v>
      </c>
      <c r="O43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72" s="8">
        <f>Inventory[[#This Row],[Current_Inventory]]*Inventory[[#This Row],[Unit_Cost]]</f>
        <v>234122.98</v>
      </c>
      <c r="Q4372" t="str">
        <f>IF(Inventory[[#This Row],[Stockout_Risk_Score]] &gt;= 0.8, "Critical",
   IF(Inventory[[#This Row],[Stockout_Risk_Score]] &gt;= 0.6, "High",
      IF(Inventory[[#This Row],[Stockout_Risk_Score]] &gt;= 0.3, "Medium", "Low")
   )
)</f>
        <v>Low</v>
      </c>
      <c r="R4372">
        <f>Inventory[[#This Row],[Lead_Time_Days]]*0.8</f>
        <v>9.6000000000000014</v>
      </c>
      <c r="S4372">
        <f>MAX(0,Inventory[[#This Row],[Daily_Demand]]*Inventory[[#This Row],[Adj_Lead_Time]]+Inventory[[#This Row],[Safety_Stock]]-Inventory[[#This Row],[Current_Inventory]])</f>
        <v>119.40000000000003</v>
      </c>
    </row>
    <row r="4373" spans="1:19" x14ac:dyDescent="0.25">
      <c r="A4373">
        <v>4372</v>
      </c>
      <c r="B4373" t="s">
        <v>4394</v>
      </c>
      <c r="C4373" s="4" t="s">
        <v>13</v>
      </c>
      <c r="D4373" t="s">
        <v>18</v>
      </c>
      <c r="E4373" s="4">
        <v>153</v>
      </c>
      <c r="F4373" s="4">
        <v>11</v>
      </c>
      <c r="G4373" s="4">
        <v>263</v>
      </c>
      <c r="H4373" s="4">
        <v>249</v>
      </c>
      <c r="I4373" s="4">
        <v>374</v>
      </c>
      <c r="J4373" s="6">
        <v>898.68</v>
      </c>
      <c r="K4373" s="4">
        <v>0.107</v>
      </c>
      <c r="L4373" s="4" t="s">
        <v>19</v>
      </c>
      <c r="M4373" s="4">
        <f>Inventory[[#This Row],[Daily_Demand]]*Inventory[[#This Row],[Lead_Time_Days]]</f>
        <v>1683</v>
      </c>
      <c r="N4373" s="4">
        <f>MAX(0, Inventory[[#This Row],[Demand_Duration_Lead_time]]+Inventory[[#This Row],[Safety_Stock]]-Inventory[[#This Row],[Current_Inventory]])</f>
        <v>1669</v>
      </c>
      <c r="O43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373" s="8">
        <f>Inventory[[#This Row],[Current_Inventory]]*Inventory[[#This Row],[Unit_Cost]]</f>
        <v>236352.84</v>
      </c>
      <c r="Q4373" t="str">
        <f>IF(Inventory[[#This Row],[Stockout_Risk_Score]] &gt;= 0.8, "Critical",
   IF(Inventory[[#This Row],[Stockout_Risk_Score]] &gt;= 0.6, "High",
      IF(Inventory[[#This Row],[Stockout_Risk_Score]] &gt;= 0.3, "Medium", "Low")
   )
)</f>
        <v>Low</v>
      </c>
      <c r="R4373">
        <f>Inventory[[#This Row],[Lead_Time_Days]]*0.8</f>
        <v>8.8000000000000007</v>
      </c>
      <c r="S4373">
        <f>MAX(0,Inventory[[#This Row],[Daily_Demand]]*Inventory[[#This Row],[Adj_Lead_Time]]+Inventory[[#This Row],[Safety_Stock]]-Inventory[[#This Row],[Current_Inventory]])</f>
        <v>1332.4</v>
      </c>
    </row>
    <row r="4374" spans="1:19" x14ac:dyDescent="0.25">
      <c r="A4374">
        <v>4373</v>
      </c>
      <c r="B4374" t="s">
        <v>4395</v>
      </c>
      <c r="C4374" s="4" t="s">
        <v>41</v>
      </c>
      <c r="D4374" t="s">
        <v>22</v>
      </c>
      <c r="E4374" s="4">
        <v>103</v>
      </c>
      <c r="F4374" s="4">
        <v>10</v>
      </c>
      <c r="G4374" s="4">
        <v>703</v>
      </c>
      <c r="H4374" s="4">
        <v>51</v>
      </c>
      <c r="I4374" s="4">
        <v>154</v>
      </c>
      <c r="J4374" s="6">
        <v>510.09</v>
      </c>
      <c r="K4374" s="4">
        <v>0.11899999999999999</v>
      </c>
      <c r="L4374" s="4" t="s">
        <v>27</v>
      </c>
      <c r="M4374" s="4">
        <f>Inventory[[#This Row],[Daily_Demand]]*Inventory[[#This Row],[Lead_Time_Days]]</f>
        <v>1030</v>
      </c>
      <c r="N4374" s="4">
        <f>MAX(0, Inventory[[#This Row],[Demand_Duration_Lead_time]]+Inventory[[#This Row],[Safety_Stock]]-Inventory[[#This Row],[Current_Inventory]])</f>
        <v>378</v>
      </c>
      <c r="O43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74" s="8">
        <f>Inventory[[#This Row],[Current_Inventory]]*Inventory[[#This Row],[Unit_Cost]]</f>
        <v>358593.26999999996</v>
      </c>
      <c r="Q4374" t="str">
        <f>IF(Inventory[[#This Row],[Stockout_Risk_Score]] &gt;= 0.8, "Critical",
   IF(Inventory[[#This Row],[Stockout_Risk_Score]] &gt;= 0.6, "High",
      IF(Inventory[[#This Row],[Stockout_Risk_Score]] &gt;= 0.3, "Medium", "Low")
   )
)</f>
        <v>Low</v>
      </c>
      <c r="R4374">
        <f>Inventory[[#This Row],[Lead_Time_Days]]*0.8</f>
        <v>8</v>
      </c>
      <c r="S4374">
        <f>MAX(0,Inventory[[#This Row],[Daily_Demand]]*Inventory[[#This Row],[Adj_Lead_Time]]+Inventory[[#This Row],[Safety_Stock]]-Inventory[[#This Row],[Current_Inventory]])</f>
        <v>172</v>
      </c>
    </row>
    <row r="4375" spans="1:19" x14ac:dyDescent="0.25">
      <c r="A4375">
        <v>4374</v>
      </c>
      <c r="B4375" t="s">
        <v>4396</v>
      </c>
      <c r="C4375" s="4" t="s">
        <v>21</v>
      </c>
      <c r="D4375" t="s">
        <v>18</v>
      </c>
      <c r="E4375" s="4">
        <v>138</v>
      </c>
      <c r="F4375" s="4">
        <v>14</v>
      </c>
      <c r="G4375" s="4">
        <v>226</v>
      </c>
      <c r="H4375" s="4">
        <v>142</v>
      </c>
      <c r="I4375" s="4">
        <v>147</v>
      </c>
      <c r="J4375" s="6">
        <v>1517.04</v>
      </c>
      <c r="K4375" s="4">
        <v>3.3000000000000002E-2</v>
      </c>
      <c r="L4375" s="4" t="s">
        <v>27</v>
      </c>
      <c r="M4375" s="4">
        <f>Inventory[[#This Row],[Daily_Demand]]*Inventory[[#This Row],[Lead_Time_Days]]</f>
        <v>1932</v>
      </c>
      <c r="N4375" s="4">
        <f>MAX(0, Inventory[[#This Row],[Demand_Duration_Lead_time]]+Inventory[[#This Row],[Safety_Stock]]-Inventory[[#This Row],[Current_Inventory]])</f>
        <v>1848</v>
      </c>
      <c r="O43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75" s="8">
        <f>Inventory[[#This Row],[Current_Inventory]]*Inventory[[#This Row],[Unit_Cost]]</f>
        <v>342851.04</v>
      </c>
      <c r="Q4375" t="str">
        <f>IF(Inventory[[#This Row],[Stockout_Risk_Score]] &gt;= 0.8, "Critical",
   IF(Inventory[[#This Row],[Stockout_Risk_Score]] &gt;= 0.6, "High",
      IF(Inventory[[#This Row],[Stockout_Risk_Score]] &gt;= 0.3, "Medium", "Low")
   )
)</f>
        <v>Low</v>
      </c>
      <c r="R4375">
        <f>Inventory[[#This Row],[Lead_Time_Days]]*0.8</f>
        <v>11.200000000000001</v>
      </c>
      <c r="S4375">
        <f>MAX(0,Inventory[[#This Row],[Daily_Demand]]*Inventory[[#This Row],[Adj_Lead_Time]]+Inventory[[#This Row],[Safety_Stock]]-Inventory[[#This Row],[Current_Inventory]])</f>
        <v>1461.6000000000001</v>
      </c>
    </row>
    <row r="4376" spans="1:19" x14ac:dyDescent="0.25">
      <c r="A4376">
        <v>4375</v>
      </c>
      <c r="B4376" t="s">
        <v>4397</v>
      </c>
      <c r="C4376" s="4" t="s">
        <v>21</v>
      </c>
      <c r="D4376" t="s">
        <v>22</v>
      </c>
      <c r="E4376" s="4">
        <v>164</v>
      </c>
      <c r="F4376" s="4">
        <v>4</v>
      </c>
      <c r="G4376" s="4">
        <v>394</v>
      </c>
      <c r="H4376" s="4">
        <v>53</v>
      </c>
      <c r="I4376" s="4">
        <v>145</v>
      </c>
      <c r="J4376" s="6">
        <v>1487.55</v>
      </c>
      <c r="K4376" s="4">
        <v>0.53300000000000003</v>
      </c>
      <c r="L4376" s="4" t="s">
        <v>15</v>
      </c>
      <c r="M4376" s="4">
        <f>Inventory[[#This Row],[Daily_Demand]]*Inventory[[#This Row],[Lead_Time_Days]]</f>
        <v>656</v>
      </c>
      <c r="N4376" s="4">
        <f>MAX(0, Inventory[[#This Row],[Demand_Duration_Lead_time]]+Inventory[[#This Row],[Safety_Stock]]-Inventory[[#This Row],[Current_Inventory]])</f>
        <v>315</v>
      </c>
      <c r="O43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76" s="8">
        <f>Inventory[[#This Row],[Current_Inventory]]*Inventory[[#This Row],[Unit_Cost]]</f>
        <v>586094.69999999995</v>
      </c>
      <c r="Q4376" t="str">
        <f>IF(Inventory[[#This Row],[Stockout_Risk_Score]] &gt;= 0.8, "Critical",
   IF(Inventory[[#This Row],[Stockout_Risk_Score]] &gt;= 0.6, "High",
      IF(Inventory[[#This Row],[Stockout_Risk_Score]] &gt;= 0.3, "Medium", "Low")
   )
)</f>
        <v>Medium</v>
      </c>
      <c r="R4376">
        <f>Inventory[[#This Row],[Lead_Time_Days]]*0.8</f>
        <v>3.2</v>
      </c>
      <c r="S4376">
        <f>MAX(0,Inventory[[#This Row],[Daily_Demand]]*Inventory[[#This Row],[Adj_Lead_Time]]+Inventory[[#This Row],[Safety_Stock]]-Inventory[[#This Row],[Current_Inventory]])</f>
        <v>183.80000000000007</v>
      </c>
    </row>
    <row r="4377" spans="1:19" x14ac:dyDescent="0.25">
      <c r="A4377">
        <v>4376</v>
      </c>
      <c r="B4377" t="s">
        <v>4398</v>
      </c>
      <c r="C4377" s="4" t="s">
        <v>17</v>
      </c>
      <c r="D4377" t="s">
        <v>22</v>
      </c>
      <c r="E4377" s="4">
        <v>174</v>
      </c>
      <c r="F4377" s="4">
        <v>7</v>
      </c>
      <c r="G4377" s="4">
        <v>302</v>
      </c>
      <c r="H4377" s="4">
        <v>44</v>
      </c>
      <c r="I4377" s="4">
        <v>95</v>
      </c>
      <c r="J4377" s="6">
        <v>93.37</v>
      </c>
      <c r="K4377" s="4">
        <v>0.67200000000000004</v>
      </c>
      <c r="L4377" s="4" t="s">
        <v>19</v>
      </c>
      <c r="M4377" s="4">
        <f>Inventory[[#This Row],[Daily_Demand]]*Inventory[[#This Row],[Lead_Time_Days]]</f>
        <v>1218</v>
      </c>
      <c r="N4377" s="4">
        <f>MAX(0, Inventory[[#This Row],[Demand_Duration_Lead_time]]+Inventory[[#This Row],[Safety_Stock]]-Inventory[[#This Row],[Current_Inventory]])</f>
        <v>960</v>
      </c>
      <c r="O43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77" s="8">
        <f>Inventory[[#This Row],[Current_Inventory]]*Inventory[[#This Row],[Unit_Cost]]</f>
        <v>28197.74</v>
      </c>
      <c r="Q4377" t="str">
        <f>IF(Inventory[[#This Row],[Stockout_Risk_Score]] &gt;= 0.8, "Critical",
   IF(Inventory[[#This Row],[Stockout_Risk_Score]] &gt;= 0.6, "High",
      IF(Inventory[[#This Row],[Stockout_Risk_Score]] &gt;= 0.3, "Medium", "Low")
   )
)</f>
        <v>High</v>
      </c>
      <c r="R4377">
        <f>Inventory[[#This Row],[Lead_Time_Days]]*0.8</f>
        <v>5.6000000000000005</v>
      </c>
      <c r="S4377">
        <f>MAX(0,Inventory[[#This Row],[Daily_Demand]]*Inventory[[#This Row],[Adj_Lead_Time]]+Inventory[[#This Row],[Safety_Stock]]-Inventory[[#This Row],[Current_Inventory]])</f>
        <v>716.40000000000009</v>
      </c>
    </row>
    <row r="4378" spans="1:19" x14ac:dyDescent="0.25">
      <c r="A4378">
        <v>4377</v>
      </c>
      <c r="B4378" t="s">
        <v>4399</v>
      </c>
      <c r="C4378" s="4" t="s">
        <v>26</v>
      </c>
      <c r="D4378" t="s">
        <v>14</v>
      </c>
      <c r="E4378" s="4">
        <v>194</v>
      </c>
      <c r="F4378" s="4">
        <v>12</v>
      </c>
      <c r="G4378" s="4">
        <v>497</v>
      </c>
      <c r="H4378" s="4">
        <v>10</v>
      </c>
      <c r="I4378" s="4">
        <v>80</v>
      </c>
      <c r="J4378" s="6">
        <v>167.38</v>
      </c>
      <c r="K4378" s="4">
        <v>0.127</v>
      </c>
      <c r="L4378" s="4" t="s">
        <v>19</v>
      </c>
      <c r="M4378" s="4">
        <f>Inventory[[#This Row],[Daily_Demand]]*Inventory[[#This Row],[Lead_Time_Days]]</f>
        <v>2328</v>
      </c>
      <c r="N4378" s="4">
        <f>MAX(0, Inventory[[#This Row],[Demand_Duration_Lead_time]]+Inventory[[#This Row],[Safety_Stock]]-Inventory[[#This Row],[Current_Inventory]])</f>
        <v>1841</v>
      </c>
      <c r="O43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78" s="8">
        <f>Inventory[[#This Row],[Current_Inventory]]*Inventory[[#This Row],[Unit_Cost]]</f>
        <v>83187.86</v>
      </c>
      <c r="Q4378" t="str">
        <f>IF(Inventory[[#This Row],[Stockout_Risk_Score]] &gt;= 0.8, "Critical",
   IF(Inventory[[#This Row],[Stockout_Risk_Score]] &gt;= 0.6, "High",
      IF(Inventory[[#This Row],[Stockout_Risk_Score]] &gt;= 0.3, "Medium", "Low")
   )
)</f>
        <v>Low</v>
      </c>
      <c r="R4378">
        <f>Inventory[[#This Row],[Lead_Time_Days]]*0.8</f>
        <v>9.6000000000000014</v>
      </c>
      <c r="S4378">
        <f>MAX(0,Inventory[[#This Row],[Daily_Demand]]*Inventory[[#This Row],[Adj_Lead_Time]]+Inventory[[#This Row],[Safety_Stock]]-Inventory[[#This Row],[Current_Inventory]])</f>
        <v>1375.4000000000003</v>
      </c>
    </row>
    <row r="4379" spans="1:19" x14ac:dyDescent="0.25">
      <c r="A4379">
        <v>4378</v>
      </c>
      <c r="B4379" t="s">
        <v>4400</v>
      </c>
      <c r="C4379" s="4" t="s">
        <v>21</v>
      </c>
      <c r="D4379" t="s">
        <v>18</v>
      </c>
      <c r="E4379" s="4">
        <v>164</v>
      </c>
      <c r="F4379" s="4">
        <v>8</v>
      </c>
      <c r="G4379" s="4">
        <v>41</v>
      </c>
      <c r="H4379" s="4">
        <v>235</v>
      </c>
      <c r="I4379" s="4">
        <v>253</v>
      </c>
      <c r="J4379" s="6">
        <v>1848.63</v>
      </c>
      <c r="K4379" s="4">
        <v>0.61199999999999999</v>
      </c>
      <c r="L4379" s="4" t="s">
        <v>15</v>
      </c>
      <c r="M4379" s="4">
        <f>Inventory[[#This Row],[Daily_Demand]]*Inventory[[#This Row],[Lead_Time_Days]]</f>
        <v>1312</v>
      </c>
      <c r="N4379" s="4">
        <f>MAX(0, Inventory[[#This Row],[Demand_Duration_Lead_time]]+Inventory[[#This Row],[Safety_Stock]]-Inventory[[#This Row],[Current_Inventory]])</f>
        <v>1506</v>
      </c>
      <c r="O43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379" s="8">
        <f>Inventory[[#This Row],[Current_Inventory]]*Inventory[[#This Row],[Unit_Cost]]</f>
        <v>75793.83</v>
      </c>
      <c r="Q4379" t="str">
        <f>IF(Inventory[[#This Row],[Stockout_Risk_Score]] &gt;= 0.8, "Critical",
   IF(Inventory[[#This Row],[Stockout_Risk_Score]] &gt;= 0.6, "High",
      IF(Inventory[[#This Row],[Stockout_Risk_Score]] &gt;= 0.3, "Medium", "Low")
   )
)</f>
        <v>High</v>
      </c>
      <c r="R4379">
        <f>Inventory[[#This Row],[Lead_Time_Days]]*0.8</f>
        <v>6.4</v>
      </c>
      <c r="S4379">
        <f>MAX(0,Inventory[[#This Row],[Daily_Demand]]*Inventory[[#This Row],[Adj_Lead_Time]]+Inventory[[#This Row],[Safety_Stock]]-Inventory[[#This Row],[Current_Inventory]])</f>
        <v>1243.6000000000001</v>
      </c>
    </row>
    <row r="4380" spans="1:19" x14ac:dyDescent="0.25">
      <c r="A4380">
        <v>4379</v>
      </c>
      <c r="B4380" t="s">
        <v>4401</v>
      </c>
      <c r="C4380" s="4" t="s">
        <v>26</v>
      </c>
      <c r="D4380" t="s">
        <v>14</v>
      </c>
      <c r="E4380" s="4">
        <v>103</v>
      </c>
      <c r="F4380" s="4">
        <v>4</v>
      </c>
      <c r="G4380" s="4">
        <v>578</v>
      </c>
      <c r="H4380" s="4">
        <v>297</v>
      </c>
      <c r="I4380" s="4">
        <v>197</v>
      </c>
      <c r="J4380" s="6">
        <v>1783.21</v>
      </c>
      <c r="K4380" s="4">
        <v>0.59799999999999998</v>
      </c>
      <c r="L4380" s="4" t="s">
        <v>19</v>
      </c>
      <c r="M4380" s="4">
        <f>Inventory[[#This Row],[Daily_Demand]]*Inventory[[#This Row],[Lead_Time_Days]]</f>
        <v>412</v>
      </c>
      <c r="N4380" s="4">
        <f>MAX(0, Inventory[[#This Row],[Demand_Duration_Lead_time]]+Inventory[[#This Row],[Safety_Stock]]-Inventory[[#This Row],[Current_Inventory]])</f>
        <v>131</v>
      </c>
      <c r="O43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80" s="8">
        <f>Inventory[[#This Row],[Current_Inventory]]*Inventory[[#This Row],[Unit_Cost]]</f>
        <v>1030695.38</v>
      </c>
      <c r="Q4380" t="str">
        <f>IF(Inventory[[#This Row],[Stockout_Risk_Score]] &gt;= 0.8, "Critical",
   IF(Inventory[[#This Row],[Stockout_Risk_Score]] &gt;= 0.6, "High",
      IF(Inventory[[#This Row],[Stockout_Risk_Score]] &gt;= 0.3, "Medium", "Low")
   )
)</f>
        <v>Medium</v>
      </c>
      <c r="R4380">
        <f>Inventory[[#This Row],[Lead_Time_Days]]*0.8</f>
        <v>3.2</v>
      </c>
      <c r="S4380">
        <f>MAX(0,Inventory[[#This Row],[Daily_Demand]]*Inventory[[#This Row],[Adj_Lead_Time]]+Inventory[[#This Row],[Safety_Stock]]-Inventory[[#This Row],[Current_Inventory]])</f>
        <v>48.600000000000023</v>
      </c>
    </row>
    <row r="4381" spans="1:19" x14ac:dyDescent="0.25">
      <c r="A4381">
        <v>4380</v>
      </c>
      <c r="B4381" t="s">
        <v>4402</v>
      </c>
      <c r="C4381" s="4" t="s">
        <v>21</v>
      </c>
      <c r="D4381" t="s">
        <v>14</v>
      </c>
      <c r="E4381" s="4">
        <v>90</v>
      </c>
      <c r="F4381" s="4">
        <v>2</v>
      </c>
      <c r="G4381" s="4">
        <v>368</v>
      </c>
      <c r="H4381" s="4">
        <v>245</v>
      </c>
      <c r="I4381" s="4">
        <v>181</v>
      </c>
      <c r="J4381" s="6">
        <v>1036.8699999999999</v>
      </c>
      <c r="K4381" s="4">
        <v>0.14699999999999999</v>
      </c>
      <c r="L4381" s="4" t="s">
        <v>27</v>
      </c>
      <c r="M4381" s="4">
        <f>Inventory[[#This Row],[Daily_Demand]]*Inventory[[#This Row],[Lead_Time_Days]]</f>
        <v>180</v>
      </c>
      <c r="N4381" s="4">
        <f>MAX(0, Inventory[[#This Row],[Demand_Duration_Lead_time]]+Inventory[[#This Row],[Safety_Stock]]-Inventory[[#This Row],[Current_Inventory]])</f>
        <v>57</v>
      </c>
      <c r="O43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81" s="8">
        <f>Inventory[[#This Row],[Current_Inventory]]*Inventory[[#This Row],[Unit_Cost]]</f>
        <v>381568.16</v>
      </c>
      <c r="Q4381" t="str">
        <f>IF(Inventory[[#This Row],[Stockout_Risk_Score]] &gt;= 0.8, "Critical",
   IF(Inventory[[#This Row],[Stockout_Risk_Score]] &gt;= 0.6, "High",
      IF(Inventory[[#This Row],[Stockout_Risk_Score]] &gt;= 0.3, "Medium", "Low")
   )
)</f>
        <v>Low</v>
      </c>
      <c r="R4381">
        <f>Inventory[[#This Row],[Lead_Time_Days]]*0.8</f>
        <v>1.6</v>
      </c>
      <c r="S4381">
        <f>MAX(0,Inventory[[#This Row],[Daily_Demand]]*Inventory[[#This Row],[Adj_Lead_Time]]+Inventory[[#This Row],[Safety_Stock]]-Inventory[[#This Row],[Current_Inventory]])</f>
        <v>21</v>
      </c>
    </row>
    <row r="4382" spans="1:19" x14ac:dyDescent="0.25">
      <c r="A4382">
        <v>4381</v>
      </c>
      <c r="B4382" t="s">
        <v>4403</v>
      </c>
      <c r="C4382" s="4" t="s">
        <v>17</v>
      </c>
      <c r="D4382" t="s">
        <v>18</v>
      </c>
      <c r="E4382" s="4">
        <v>171</v>
      </c>
      <c r="F4382" s="4">
        <v>3</v>
      </c>
      <c r="G4382" s="4">
        <v>508</v>
      </c>
      <c r="H4382" s="4">
        <v>42</v>
      </c>
      <c r="I4382" s="4">
        <v>235</v>
      </c>
      <c r="J4382" s="6">
        <v>1012.05</v>
      </c>
      <c r="K4382" s="4">
        <v>0.40400000000000003</v>
      </c>
      <c r="L4382" s="4" t="s">
        <v>27</v>
      </c>
      <c r="M4382" s="4">
        <f>Inventory[[#This Row],[Daily_Demand]]*Inventory[[#This Row],[Lead_Time_Days]]</f>
        <v>513</v>
      </c>
      <c r="N4382" s="4">
        <f>MAX(0, Inventory[[#This Row],[Demand_Duration_Lead_time]]+Inventory[[#This Row],[Safety_Stock]]-Inventory[[#This Row],[Current_Inventory]])</f>
        <v>47</v>
      </c>
      <c r="O43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82" s="8">
        <f>Inventory[[#This Row],[Current_Inventory]]*Inventory[[#This Row],[Unit_Cost]]</f>
        <v>514121.39999999997</v>
      </c>
      <c r="Q4382" t="str">
        <f>IF(Inventory[[#This Row],[Stockout_Risk_Score]] &gt;= 0.8, "Critical",
   IF(Inventory[[#This Row],[Stockout_Risk_Score]] &gt;= 0.6, "High",
      IF(Inventory[[#This Row],[Stockout_Risk_Score]] &gt;= 0.3, "Medium", "Low")
   )
)</f>
        <v>Medium</v>
      </c>
      <c r="R4382">
        <f>Inventory[[#This Row],[Lead_Time_Days]]*0.8</f>
        <v>2.4000000000000004</v>
      </c>
      <c r="S4382">
        <f>MAX(0,Inventory[[#This Row],[Daily_Demand]]*Inventory[[#This Row],[Adj_Lead_Time]]+Inventory[[#This Row],[Safety_Stock]]-Inventory[[#This Row],[Current_Inventory]])</f>
        <v>0</v>
      </c>
    </row>
    <row r="4383" spans="1:19" x14ac:dyDescent="0.25">
      <c r="A4383">
        <v>4382</v>
      </c>
      <c r="B4383" t="s">
        <v>4404</v>
      </c>
      <c r="C4383" s="4" t="s">
        <v>13</v>
      </c>
      <c r="D4383" t="s">
        <v>14</v>
      </c>
      <c r="E4383" s="4">
        <v>68</v>
      </c>
      <c r="F4383" s="4">
        <v>12</v>
      </c>
      <c r="G4383" s="4">
        <v>689</v>
      </c>
      <c r="H4383" s="4">
        <v>104</v>
      </c>
      <c r="I4383" s="4">
        <v>238</v>
      </c>
      <c r="J4383" s="6">
        <v>1634.23</v>
      </c>
      <c r="K4383" s="4">
        <v>0.755</v>
      </c>
      <c r="L4383" s="4" t="s">
        <v>27</v>
      </c>
      <c r="M4383" s="4">
        <f>Inventory[[#This Row],[Daily_Demand]]*Inventory[[#This Row],[Lead_Time_Days]]</f>
        <v>816</v>
      </c>
      <c r="N4383" s="4">
        <f>MAX(0, Inventory[[#This Row],[Demand_Duration_Lead_time]]+Inventory[[#This Row],[Safety_Stock]]-Inventory[[#This Row],[Current_Inventory]])</f>
        <v>231</v>
      </c>
      <c r="O43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83" s="8">
        <f>Inventory[[#This Row],[Current_Inventory]]*Inventory[[#This Row],[Unit_Cost]]</f>
        <v>1125984.47</v>
      </c>
      <c r="Q4383" t="str">
        <f>IF(Inventory[[#This Row],[Stockout_Risk_Score]] &gt;= 0.8, "Critical",
   IF(Inventory[[#This Row],[Stockout_Risk_Score]] &gt;= 0.6, "High",
      IF(Inventory[[#This Row],[Stockout_Risk_Score]] &gt;= 0.3, "Medium", "Low")
   )
)</f>
        <v>High</v>
      </c>
      <c r="R4383">
        <f>Inventory[[#This Row],[Lead_Time_Days]]*0.8</f>
        <v>9.6000000000000014</v>
      </c>
      <c r="S4383">
        <f>MAX(0,Inventory[[#This Row],[Daily_Demand]]*Inventory[[#This Row],[Adj_Lead_Time]]+Inventory[[#This Row],[Safety_Stock]]-Inventory[[#This Row],[Current_Inventory]])</f>
        <v>67.800000000000068</v>
      </c>
    </row>
    <row r="4384" spans="1:19" x14ac:dyDescent="0.25">
      <c r="A4384">
        <v>4383</v>
      </c>
      <c r="B4384" t="s">
        <v>4405</v>
      </c>
      <c r="C4384" s="4" t="s">
        <v>17</v>
      </c>
      <c r="D4384" t="s">
        <v>22</v>
      </c>
      <c r="E4384" s="4">
        <v>122</v>
      </c>
      <c r="F4384" s="4">
        <v>11</v>
      </c>
      <c r="G4384" s="4">
        <v>277</v>
      </c>
      <c r="H4384" s="4">
        <v>214</v>
      </c>
      <c r="I4384" s="4">
        <v>176</v>
      </c>
      <c r="J4384" s="6">
        <v>319.98</v>
      </c>
      <c r="K4384" s="4">
        <v>1.7000000000000001E-2</v>
      </c>
      <c r="L4384" s="4" t="s">
        <v>15</v>
      </c>
      <c r="M4384" s="4">
        <f>Inventory[[#This Row],[Daily_Demand]]*Inventory[[#This Row],[Lead_Time_Days]]</f>
        <v>1342</v>
      </c>
      <c r="N4384" s="4">
        <f>MAX(0, Inventory[[#This Row],[Demand_Duration_Lead_time]]+Inventory[[#This Row],[Safety_Stock]]-Inventory[[#This Row],[Current_Inventory]])</f>
        <v>1279</v>
      </c>
      <c r="O43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84" s="8">
        <f>Inventory[[#This Row],[Current_Inventory]]*Inventory[[#This Row],[Unit_Cost]]</f>
        <v>88634.46</v>
      </c>
      <c r="Q4384" t="str">
        <f>IF(Inventory[[#This Row],[Stockout_Risk_Score]] &gt;= 0.8, "Critical",
   IF(Inventory[[#This Row],[Stockout_Risk_Score]] &gt;= 0.6, "High",
      IF(Inventory[[#This Row],[Stockout_Risk_Score]] &gt;= 0.3, "Medium", "Low")
   )
)</f>
        <v>Low</v>
      </c>
      <c r="R4384">
        <f>Inventory[[#This Row],[Lead_Time_Days]]*0.8</f>
        <v>8.8000000000000007</v>
      </c>
      <c r="S4384">
        <f>MAX(0,Inventory[[#This Row],[Daily_Demand]]*Inventory[[#This Row],[Adj_Lead_Time]]+Inventory[[#This Row],[Safety_Stock]]-Inventory[[#This Row],[Current_Inventory]])</f>
        <v>1010.6000000000001</v>
      </c>
    </row>
    <row r="4385" spans="1:19" x14ac:dyDescent="0.25">
      <c r="A4385">
        <v>4384</v>
      </c>
      <c r="B4385" t="s">
        <v>4406</v>
      </c>
      <c r="C4385" s="4" t="s">
        <v>41</v>
      </c>
      <c r="D4385" t="s">
        <v>22</v>
      </c>
      <c r="E4385" s="4">
        <v>162</v>
      </c>
      <c r="F4385" s="4">
        <v>8</v>
      </c>
      <c r="G4385" s="4">
        <v>674</v>
      </c>
      <c r="H4385" s="4">
        <v>118</v>
      </c>
      <c r="I4385" s="4">
        <v>346</v>
      </c>
      <c r="J4385" s="6">
        <v>1324.71</v>
      </c>
      <c r="K4385" s="4">
        <v>0.14699999999999999</v>
      </c>
      <c r="L4385" s="4" t="s">
        <v>19</v>
      </c>
      <c r="M4385" s="4">
        <f>Inventory[[#This Row],[Daily_Demand]]*Inventory[[#This Row],[Lead_Time_Days]]</f>
        <v>1296</v>
      </c>
      <c r="N4385" s="4">
        <f>MAX(0, Inventory[[#This Row],[Demand_Duration_Lead_time]]+Inventory[[#This Row],[Safety_Stock]]-Inventory[[#This Row],[Current_Inventory]])</f>
        <v>740</v>
      </c>
      <c r="O43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85" s="8">
        <f>Inventory[[#This Row],[Current_Inventory]]*Inventory[[#This Row],[Unit_Cost]]</f>
        <v>892854.54</v>
      </c>
      <c r="Q4385" t="str">
        <f>IF(Inventory[[#This Row],[Stockout_Risk_Score]] &gt;= 0.8, "Critical",
   IF(Inventory[[#This Row],[Stockout_Risk_Score]] &gt;= 0.6, "High",
      IF(Inventory[[#This Row],[Stockout_Risk_Score]] &gt;= 0.3, "Medium", "Low")
   )
)</f>
        <v>Low</v>
      </c>
      <c r="R4385">
        <f>Inventory[[#This Row],[Lead_Time_Days]]*0.8</f>
        <v>6.4</v>
      </c>
      <c r="S4385">
        <f>MAX(0,Inventory[[#This Row],[Daily_Demand]]*Inventory[[#This Row],[Adj_Lead_Time]]+Inventory[[#This Row],[Safety_Stock]]-Inventory[[#This Row],[Current_Inventory]])</f>
        <v>480.79999999999995</v>
      </c>
    </row>
    <row r="4386" spans="1:19" x14ac:dyDescent="0.25">
      <c r="A4386">
        <v>4385</v>
      </c>
      <c r="B4386" t="s">
        <v>4407</v>
      </c>
      <c r="C4386" s="4" t="s">
        <v>21</v>
      </c>
      <c r="D4386" t="s">
        <v>22</v>
      </c>
      <c r="E4386" s="4">
        <v>195</v>
      </c>
      <c r="F4386" s="4">
        <v>8</v>
      </c>
      <c r="G4386" s="4">
        <v>66</v>
      </c>
      <c r="H4386" s="4">
        <v>39</v>
      </c>
      <c r="I4386" s="4">
        <v>358</v>
      </c>
      <c r="J4386" s="6">
        <v>978.17</v>
      </c>
      <c r="K4386" s="4">
        <v>0.996</v>
      </c>
      <c r="L4386" s="4" t="s">
        <v>27</v>
      </c>
      <c r="M4386" s="4">
        <f>Inventory[[#This Row],[Daily_Demand]]*Inventory[[#This Row],[Lead_Time_Days]]</f>
        <v>1560</v>
      </c>
      <c r="N4386" s="4">
        <f>MAX(0, Inventory[[#This Row],[Demand_Duration_Lead_time]]+Inventory[[#This Row],[Safety_Stock]]-Inventory[[#This Row],[Current_Inventory]])</f>
        <v>1533</v>
      </c>
      <c r="O43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386" s="8">
        <f>Inventory[[#This Row],[Current_Inventory]]*Inventory[[#This Row],[Unit_Cost]]</f>
        <v>64559.219999999994</v>
      </c>
      <c r="Q4386" t="str">
        <f>IF(Inventory[[#This Row],[Stockout_Risk_Score]] &gt;= 0.8, "Critical",
   IF(Inventory[[#This Row],[Stockout_Risk_Score]] &gt;= 0.6, "High",
      IF(Inventory[[#This Row],[Stockout_Risk_Score]] &gt;= 0.3, "Medium", "Low")
   )
)</f>
        <v>Critical</v>
      </c>
      <c r="R4386">
        <f>Inventory[[#This Row],[Lead_Time_Days]]*0.8</f>
        <v>6.4</v>
      </c>
      <c r="S4386">
        <f>MAX(0,Inventory[[#This Row],[Daily_Demand]]*Inventory[[#This Row],[Adj_Lead_Time]]+Inventory[[#This Row],[Safety_Stock]]-Inventory[[#This Row],[Current_Inventory]])</f>
        <v>1221</v>
      </c>
    </row>
    <row r="4387" spans="1:19" x14ac:dyDescent="0.25">
      <c r="A4387">
        <v>4386</v>
      </c>
      <c r="B4387" t="s">
        <v>4408</v>
      </c>
      <c r="C4387" s="4" t="s">
        <v>41</v>
      </c>
      <c r="D4387" t="s">
        <v>22</v>
      </c>
      <c r="E4387" s="4">
        <v>118</v>
      </c>
      <c r="F4387" s="4">
        <v>13</v>
      </c>
      <c r="G4387" s="4">
        <v>46</v>
      </c>
      <c r="H4387" s="4">
        <v>275</v>
      </c>
      <c r="I4387" s="4">
        <v>136</v>
      </c>
      <c r="J4387" s="6">
        <v>1499.5</v>
      </c>
      <c r="K4387" s="4">
        <v>0.73399999999999999</v>
      </c>
      <c r="L4387" s="4" t="s">
        <v>15</v>
      </c>
      <c r="M4387" s="4">
        <f>Inventory[[#This Row],[Daily_Demand]]*Inventory[[#This Row],[Lead_Time_Days]]</f>
        <v>1534</v>
      </c>
      <c r="N4387" s="4">
        <f>MAX(0, Inventory[[#This Row],[Demand_Duration_Lead_time]]+Inventory[[#This Row],[Safety_Stock]]-Inventory[[#This Row],[Current_Inventory]])</f>
        <v>1763</v>
      </c>
      <c r="O43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387" s="8">
        <f>Inventory[[#This Row],[Current_Inventory]]*Inventory[[#This Row],[Unit_Cost]]</f>
        <v>68977</v>
      </c>
      <c r="Q4387" t="str">
        <f>IF(Inventory[[#This Row],[Stockout_Risk_Score]] &gt;= 0.8, "Critical",
   IF(Inventory[[#This Row],[Stockout_Risk_Score]] &gt;= 0.6, "High",
      IF(Inventory[[#This Row],[Stockout_Risk_Score]] &gt;= 0.3, "Medium", "Low")
   )
)</f>
        <v>High</v>
      </c>
      <c r="R4387">
        <f>Inventory[[#This Row],[Lead_Time_Days]]*0.8</f>
        <v>10.4</v>
      </c>
      <c r="S4387">
        <f>MAX(0,Inventory[[#This Row],[Daily_Demand]]*Inventory[[#This Row],[Adj_Lead_Time]]+Inventory[[#This Row],[Safety_Stock]]-Inventory[[#This Row],[Current_Inventory]])</f>
        <v>1456.2</v>
      </c>
    </row>
    <row r="4388" spans="1:19" x14ac:dyDescent="0.25">
      <c r="A4388">
        <v>4387</v>
      </c>
      <c r="B4388" t="s">
        <v>4409</v>
      </c>
      <c r="C4388" s="4" t="s">
        <v>41</v>
      </c>
      <c r="D4388" t="s">
        <v>22</v>
      </c>
      <c r="E4388" s="4">
        <v>163</v>
      </c>
      <c r="F4388" s="4">
        <v>2</v>
      </c>
      <c r="G4388" s="4">
        <v>46</v>
      </c>
      <c r="H4388" s="4">
        <v>32</v>
      </c>
      <c r="I4388" s="4">
        <v>170</v>
      </c>
      <c r="J4388" s="6">
        <v>108.7</v>
      </c>
      <c r="K4388" s="4">
        <v>0.46400000000000002</v>
      </c>
      <c r="L4388" s="4" t="s">
        <v>27</v>
      </c>
      <c r="M4388" s="4">
        <f>Inventory[[#This Row],[Daily_Demand]]*Inventory[[#This Row],[Lead_Time_Days]]</f>
        <v>326</v>
      </c>
      <c r="N4388" s="4">
        <f>MAX(0, Inventory[[#This Row],[Demand_Duration_Lead_time]]+Inventory[[#This Row],[Safety_Stock]]-Inventory[[#This Row],[Current_Inventory]])</f>
        <v>312</v>
      </c>
      <c r="O43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388" s="8">
        <f>Inventory[[#This Row],[Current_Inventory]]*Inventory[[#This Row],[Unit_Cost]]</f>
        <v>5000.2</v>
      </c>
      <c r="Q4388" t="str">
        <f>IF(Inventory[[#This Row],[Stockout_Risk_Score]] &gt;= 0.8, "Critical",
   IF(Inventory[[#This Row],[Stockout_Risk_Score]] &gt;= 0.6, "High",
      IF(Inventory[[#This Row],[Stockout_Risk_Score]] &gt;= 0.3, "Medium", "Low")
   )
)</f>
        <v>Medium</v>
      </c>
      <c r="R4388">
        <f>Inventory[[#This Row],[Lead_Time_Days]]*0.8</f>
        <v>1.6</v>
      </c>
      <c r="S4388">
        <f>MAX(0,Inventory[[#This Row],[Daily_Demand]]*Inventory[[#This Row],[Adj_Lead_Time]]+Inventory[[#This Row],[Safety_Stock]]-Inventory[[#This Row],[Current_Inventory]])</f>
        <v>246.8</v>
      </c>
    </row>
    <row r="4389" spans="1:19" x14ac:dyDescent="0.25">
      <c r="A4389">
        <v>4388</v>
      </c>
      <c r="B4389" t="s">
        <v>4410</v>
      </c>
      <c r="C4389" s="4" t="s">
        <v>26</v>
      </c>
      <c r="D4389" t="s">
        <v>14</v>
      </c>
      <c r="E4389" s="4">
        <v>91</v>
      </c>
      <c r="F4389" s="4">
        <v>11</v>
      </c>
      <c r="G4389" s="4">
        <v>416</v>
      </c>
      <c r="H4389" s="4">
        <v>106</v>
      </c>
      <c r="I4389" s="4">
        <v>381</v>
      </c>
      <c r="J4389" s="6">
        <v>1205.81</v>
      </c>
      <c r="K4389" s="4">
        <v>0.63</v>
      </c>
      <c r="L4389" s="4" t="s">
        <v>27</v>
      </c>
      <c r="M4389" s="4">
        <f>Inventory[[#This Row],[Daily_Demand]]*Inventory[[#This Row],[Lead_Time_Days]]</f>
        <v>1001</v>
      </c>
      <c r="N4389" s="4">
        <f>MAX(0, Inventory[[#This Row],[Demand_Duration_Lead_time]]+Inventory[[#This Row],[Safety_Stock]]-Inventory[[#This Row],[Current_Inventory]])</f>
        <v>691</v>
      </c>
      <c r="O43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89" s="8">
        <f>Inventory[[#This Row],[Current_Inventory]]*Inventory[[#This Row],[Unit_Cost]]</f>
        <v>501616.95999999996</v>
      </c>
      <c r="Q4389" t="str">
        <f>IF(Inventory[[#This Row],[Stockout_Risk_Score]] &gt;= 0.8, "Critical",
   IF(Inventory[[#This Row],[Stockout_Risk_Score]] &gt;= 0.6, "High",
      IF(Inventory[[#This Row],[Stockout_Risk_Score]] &gt;= 0.3, "Medium", "Low")
   )
)</f>
        <v>High</v>
      </c>
      <c r="R4389">
        <f>Inventory[[#This Row],[Lead_Time_Days]]*0.8</f>
        <v>8.8000000000000007</v>
      </c>
      <c r="S4389">
        <f>MAX(0,Inventory[[#This Row],[Daily_Demand]]*Inventory[[#This Row],[Adj_Lead_Time]]+Inventory[[#This Row],[Safety_Stock]]-Inventory[[#This Row],[Current_Inventory]])</f>
        <v>490.80000000000007</v>
      </c>
    </row>
    <row r="4390" spans="1:19" x14ac:dyDescent="0.25">
      <c r="A4390">
        <v>4389</v>
      </c>
      <c r="B4390" t="s">
        <v>4411</v>
      </c>
      <c r="C4390" s="4" t="s">
        <v>21</v>
      </c>
      <c r="D4390" t="s">
        <v>14</v>
      </c>
      <c r="E4390" s="4">
        <v>44</v>
      </c>
      <c r="F4390" s="4">
        <v>8</v>
      </c>
      <c r="G4390" s="4">
        <v>164</v>
      </c>
      <c r="H4390" s="4">
        <v>48</v>
      </c>
      <c r="I4390" s="4">
        <v>353</v>
      </c>
      <c r="J4390" s="6">
        <v>1135.6199999999999</v>
      </c>
      <c r="K4390" s="4">
        <v>0.84599999999999997</v>
      </c>
      <c r="L4390" s="4" t="s">
        <v>19</v>
      </c>
      <c r="M4390" s="4">
        <f>Inventory[[#This Row],[Daily_Demand]]*Inventory[[#This Row],[Lead_Time_Days]]</f>
        <v>352</v>
      </c>
      <c r="N4390" s="4">
        <f>MAX(0, Inventory[[#This Row],[Demand_Duration_Lead_time]]+Inventory[[#This Row],[Safety_Stock]]-Inventory[[#This Row],[Current_Inventory]])</f>
        <v>236</v>
      </c>
      <c r="O43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390" s="8">
        <f>Inventory[[#This Row],[Current_Inventory]]*Inventory[[#This Row],[Unit_Cost]]</f>
        <v>186241.68</v>
      </c>
      <c r="Q4390" t="str">
        <f>IF(Inventory[[#This Row],[Stockout_Risk_Score]] &gt;= 0.8, "Critical",
   IF(Inventory[[#This Row],[Stockout_Risk_Score]] &gt;= 0.6, "High",
      IF(Inventory[[#This Row],[Stockout_Risk_Score]] &gt;= 0.3, "Medium", "Low")
   )
)</f>
        <v>Critical</v>
      </c>
      <c r="R4390">
        <f>Inventory[[#This Row],[Lead_Time_Days]]*0.8</f>
        <v>6.4</v>
      </c>
      <c r="S4390">
        <f>MAX(0,Inventory[[#This Row],[Daily_Demand]]*Inventory[[#This Row],[Adj_Lead_Time]]+Inventory[[#This Row],[Safety_Stock]]-Inventory[[#This Row],[Current_Inventory]])</f>
        <v>165.60000000000002</v>
      </c>
    </row>
    <row r="4391" spans="1:19" x14ac:dyDescent="0.25">
      <c r="A4391">
        <v>4390</v>
      </c>
      <c r="B4391" t="s">
        <v>4412</v>
      </c>
      <c r="C4391" s="4" t="s">
        <v>41</v>
      </c>
      <c r="D4391" t="s">
        <v>22</v>
      </c>
      <c r="E4391" s="4">
        <v>165</v>
      </c>
      <c r="F4391" s="4">
        <v>11</v>
      </c>
      <c r="G4391" s="4">
        <v>606</v>
      </c>
      <c r="H4391" s="4">
        <v>182</v>
      </c>
      <c r="I4391" s="4">
        <v>184</v>
      </c>
      <c r="J4391" s="6">
        <v>1689.65</v>
      </c>
      <c r="K4391" s="4">
        <v>0.84199999999999997</v>
      </c>
      <c r="L4391" s="4" t="s">
        <v>15</v>
      </c>
      <c r="M4391" s="4">
        <f>Inventory[[#This Row],[Daily_Demand]]*Inventory[[#This Row],[Lead_Time_Days]]</f>
        <v>1815</v>
      </c>
      <c r="N4391" s="4">
        <f>MAX(0, Inventory[[#This Row],[Demand_Duration_Lead_time]]+Inventory[[#This Row],[Safety_Stock]]-Inventory[[#This Row],[Current_Inventory]])</f>
        <v>1391</v>
      </c>
      <c r="O43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91" s="8">
        <f>Inventory[[#This Row],[Current_Inventory]]*Inventory[[#This Row],[Unit_Cost]]</f>
        <v>1023927.9</v>
      </c>
      <c r="Q4391" t="str">
        <f>IF(Inventory[[#This Row],[Stockout_Risk_Score]] &gt;= 0.8, "Critical",
   IF(Inventory[[#This Row],[Stockout_Risk_Score]] &gt;= 0.6, "High",
      IF(Inventory[[#This Row],[Stockout_Risk_Score]] &gt;= 0.3, "Medium", "Low")
   )
)</f>
        <v>Critical</v>
      </c>
      <c r="R4391">
        <f>Inventory[[#This Row],[Lead_Time_Days]]*0.8</f>
        <v>8.8000000000000007</v>
      </c>
      <c r="S4391">
        <f>MAX(0,Inventory[[#This Row],[Daily_Demand]]*Inventory[[#This Row],[Adj_Lead_Time]]+Inventory[[#This Row],[Safety_Stock]]-Inventory[[#This Row],[Current_Inventory]])</f>
        <v>1028.0000000000002</v>
      </c>
    </row>
    <row r="4392" spans="1:19" x14ac:dyDescent="0.25">
      <c r="A4392">
        <v>4391</v>
      </c>
      <c r="B4392" t="s">
        <v>4413</v>
      </c>
      <c r="C4392" s="4" t="s">
        <v>13</v>
      </c>
      <c r="D4392" t="s">
        <v>22</v>
      </c>
      <c r="E4392" s="4">
        <v>195</v>
      </c>
      <c r="F4392" s="4">
        <v>12</v>
      </c>
      <c r="G4392" s="4">
        <v>718</v>
      </c>
      <c r="H4392" s="4">
        <v>257</v>
      </c>
      <c r="I4392" s="4">
        <v>377</v>
      </c>
      <c r="J4392" s="6">
        <v>1369.83</v>
      </c>
      <c r="K4392" s="4">
        <v>0.32500000000000001</v>
      </c>
      <c r="L4392" s="4" t="s">
        <v>27</v>
      </c>
      <c r="M4392" s="4">
        <f>Inventory[[#This Row],[Daily_Demand]]*Inventory[[#This Row],[Lead_Time_Days]]</f>
        <v>2340</v>
      </c>
      <c r="N4392" s="4">
        <f>MAX(0, Inventory[[#This Row],[Demand_Duration_Lead_time]]+Inventory[[#This Row],[Safety_Stock]]-Inventory[[#This Row],[Current_Inventory]])</f>
        <v>1879</v>
      </c>
      <c r="O43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92" s="8">
        <f>Inventory[[#This Row],[Current_Inventory]]*Inventory[[#This Row],[Unit_Cost]]</f>
        <v>983537.94</v>
      </c>
      <c r="Q4392" t="str">
        <f>IF(Inventory[[#This Row],[Stockout_Risk_Score]] &gt;= 0.8, "Critical",
   IF(Inventory[[#This Row],[Stockout_Risk_Score]] &gt;= 0.6, "High",
      IF(Inventory[[#This Row],[Stockout_Risk_Score]] &gt;= 0.3, "Medium", "Low")
   )
)</f>
        <v>Medium</v>
      </c>
      <c r="R4392">
        <f>Inventory[[#This Row],[Lead_Time_Days]]*0.8</f>
        <v>9.6000000000000014</v>
      </c>
      <c r="S4392">
        <f>MAX(0,Inventory[[#This Row],[Daily_Demand]]*Inventory[[#This Row],[Adj_Lead_Time]]+Inventory[[#This Row],[Safety_Stock]]-Inventory[[#This Row],[Current_Inventory]])</f>
        <v>1411</v>
      </c>
    </row>
    <row r="4393" spans="1:19" x14ac:dyDescent="0.25">
      <c r="A4393">
        <v>4392</v>
      </c>
      <c r="B4393" t="s">
        <v>4414</v>
      </c>
      <c r="C4393" s="4" t="s">
        <v>41</v>
      </c>
      <c r="D4393" t="s">
        <v>14</v>
      </c>
      <c r="E4393" s="4">
        <v>29</v>
      </c>
      <c r="F4393" s="4">
        <v>7</v>
      </c>
      <c r="G4393" s="4">
        <v>541</v>
      </c>
      <c r="H4393" s="4">
        <v>171</v>
      </c>
      <c r="I4393" s="4">
        <v>248</v>
      </c>
      <c r="J4393" s="6">
        <v>1766.31</v>
      </c>
      <c r="K4393" s="4">
        <v>0.49099999999999999</v>
      </c>
      <c r="L4393" s="4" t="s">
        <v>27</v>
      </c>
      <c r="M4393" s="4">
        <f>Inventory[[#This Row],[Daily_Demand]]*Inventory[[#This Row],[Lead_Time_Days]]</f>
        <v>203</v>
      </c>
      <c r="N4393" s="4">
        <f>MAX(0, Inventory[[#This Row],[Demand_Duration_Lead_time]]+Inventory[[#This Row],[Safety_Stock]]-Inventory[[#This Row],[Current_Inventory]])</f>
        <v>0</v>
      </c>
      <c r="O43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93" s="8">
        <f>Inventory[[#This Row],[Current_Inventory]]*Inventory[[#This Row],[Unit_Cost]]</f>
        <v>955573.71</v>
      </c>
      <c r="Q4393" t="str">
        <f>IF(Inventory[[#This Row],[Stockout_Risk_Score]] &gt;= 0.8, "Critical",
   IF(Inventory[[#This Row],[Stockout_Risk_Score]] &gt;= 0.6, "High",
      IF(Inventory[[#This Row],[Stockout_Risk_Score]] &gt;= 0.3, "Medium", "Low")
   )
)</f>
        <v>Medium</v>
      </c>
      <c r="R4393">
        <f>Inventory[[#This Row],[Lead_Time_Days]]*0.8</f>
        <v>5.6000000000000005</v>
      </c>
      <c r="S4393">
        <f>MAX(0,Inventory[[#This Row],[Daily_Demand]]*Inventory[[#This Row],[Adj_Lead_Time]]+Inventory[[#This Row],[Safety_Stock]]-Inventory[[#This Row],[Current_Inventory]])</f>
        <v>0</v>
      </c>
    </row>
    <row r="4394" spans="1:19" x14ac:dyDescent="0.25">
      <c r="A4394">
        <v>4393</v>
      </c>
      <c r="B4394" t="s">
        <v>4415</v>
      </c>
      <c r="C4394" s="4" t="s">
        <v>13</v>
      </c>
      <c r="D4394" t="s">
        <v>18</v>
      </c>
      <c r="E4394" s="4">
        <v>168</v>
      </c>
      <c r="F4394" s="4">
        <v>12</v>
      </c>
      <c r="G4394" s="4">
        <v>140</v>
      </c>
      <c r="H4394" s="4">
        <v>189</v>
      </c>
      <c r="I4394" s="4">
        <v>220</v>
      </c>
      <c r="J4394" s="6">
        <v>1780.18</v>
      </c>
      <c r="K4394" s="4">
        <v>0.63800000000000001</v>
      </c>
      <c r="L4394" s="4" t="s">
        <v>15</v>
      </c>
      <c r="M4394" s="4">
        <f>Inventory[[#This Row],[Daily_Demand]]*Inventory[[#This Row],[Lead_Time_Days]]</f>
        <v>2016</v>
      </c>
      <c r="N4394" s="4">
        <f>MAX(0, Inventory[[#This Row],[Demand_Duration_Lead_time]]+Inventory[[#This Row],[Safety_Stock]]-Inventory[[#This Row],[Current_Inventory]])</f>
        <v>2065</v>
      </c>
      <c r="O43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394" s="8">
        <f>Inventory[[#This Row],[Current_Inventory]]*Inventory[[#This Row],[Unit_Cost]]</f>
        <v>249225.2</v>
      </c>
      <c r="Q4394" t="str">
        <f>IF(Inventory[[#This Row],[Stockout_Risk_Score]] &gt;= 0.8, "Critical",
   IF(Inventory[[#This Row],[Stockout_Risk_Score]] &gt;= 0.6, "High",
      IF(Inventory[[#This Row],[Stockout_Risk_Score]] &gt;= 0.3, "Medium", "Low")
   )
)</f>
        <v>High</v>
      </c>
      <c r="R4394">
        <f>Inventory[[#This Row],[Lead_Time_Days]]*0.8</f>
        <v>9.6000000000000014</v>
      </c>
      <c r="S4394">
        <f>MAX(0,Inventory[[#This Row],[Daily_Demand]]*Inventory[[#This Row],[Adj_Lead_Time]]+Inventory[[#This Row],[Safety_Stock]]-Inventory[[#This Row],[Current_Inventory]])</f>
        <v>1661.8000000000002</v>
      </c>
    </row>
    <row r="4395" spans="1:19" x14ac:dyDescent="0.25">
      <c r="A4395">
        <v>4394</v>
      </c>
      <c r="B4395" t="s">
        <v>4416</v>
      </c>
      <c r="C4395" s="4" t="s">
        <v>26</v>
      </c>
      <c r="D4395" t="s">
        <v>14</v>
      </c>
      <c r="E4395" s="4">
        <v>156</v>
      </c>
      <c r="F4395" s="4">
        <v>7</v>
      </c>
      <c r="G4395" s="4">
        <v>481</v>
      </c>
      <c r="H4395" s="4">
        <v>112</v>
      </c>
      <c r="I4395" s="4">
        <v>309</v>
      </c>
      <c r="J4395" s="6">
        <v>845.92</v>
      </c>
      <c r="K4395" s="4">
        <v>7.1999999999999995E-2</v>
      </c>
      <c r="L4395" s="4" t="s">
        <v>15</v>
      </c>
      <c r="M4395" s="4">
        <f>Inventory[[#This Row],[Daily_Demand]]*Inventory[[#This Row],[Lead_Time_Days]]</f>
        <v>1092</v>
      </c>
      <c r="N4395" s="4">
        <f>MAX(0, Inventory[[#This Row],[Demand_Duration_Lead_time]]+Inventory[[#This Row],[Safety_Stock]]-Inventory[[#This Row],[Current_Inventory]])</f>
        <v>723</v>
      </c>
      <c r="O43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95" s="8">
        <f>Inventory[[#This Row],[Current_Inventory]]*Inventory[[#This Row],[Unit_Cost]]</f>
        <v>406887.51999999996</v>
      </c>
      <c r="Q4395" t="str">
        <f>IF(Inventory[[#This Row],[Stockout_Risk_Score]] &gt;= 0.8, "Critical",
   IF(Inventory[[#This Row],[Stockout_Risk_Score]] &gt;= 0.6, "High",
      IF(Inventory[[#This Row],[Stockout_Risk_Score]] &gt;= 0.3, "Medium", "Low")
   )
)</f>
        <v>Low</v>
      </c>
      <c r="R4395">
        <f>Inventory[[#This Row],[Lead_Time_Days]]*0.8</f>
        <v>5.6000000000000005</v>
      </c>
      <c r="S4395">
        <f>MAX(0,Inventory[[#This Row],[Daily_Demand]]*Inventory[[#This Row],[Adj_Lead_Time]]+Inventory[[#This Row],[Safety_Stock]]-Inventory[[#This Row],[Current_Inventory]])</f>
        <v>504.60000000000014</v>
      </c>
    </row>
    <row r="4396" spans="1:19" x14ac:dyDescent="0.25">
      <c r="A4396">
        <v>4395</v>
      </c>
      <c r="B4396" t="s">
        <v>4417</v>
      </c>
      <c r="C4396" s="4" t="s">
        <v>41</v>
      </c>
      <c r="D4396" t="s">
        <v>14</v>
      </c>
      <c r="E4396" s="4">
        <v>99</v>
      </c>
      <c r="F4396" s="4">
        <v>8</v>
      </c>
      <c r="G4396" s="4">
        <v>696</v>
      </c>
      <c r="H4396" s="4">
        <v>218</v>
      </c>
      <c r="I4396" s="4">
        <v>173</v>
      </c>
      <c r="J4396" s="6">
        <v>318</v>
      </c>
      <c r="K4396" s="4">
        <v>0.94599999999999995</v>
      </c>
      <c r="L4396" s="4" t="s">
        <v>19</v>
      </c>
      <c r="M4396" s="4">
        <f>Inventory[[#This Row],[Daily_Demand]]*Inventory[[#This Row],[Lead_Time_Days]]</f>
        <v>792</v>
      </c>
      <c r="N4396" s="4">
        <f>MAX(0, Inventory[[#This Row],[Demand_Duration_Lead_time]]+Inventory[[#This Row],[Safety_Stock]]-Inventory[[#This Row],[Current_Inventory]])</f>
        <v>314</v>
      </c>
      <c r="O43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96" s="8">
        <f>Inventory[[#This Row],[Current_Inventory]]*Inventory[[#This Row],[Unit_Cost]]</f>
        <v>221328</v>
      </c>
      <c r="Q4396" t="str">
        <f>IF(Inventory[[#This Row],[Stockout_Risk_Score]] &gt;= 0.8, "Critical",
   IF(Inventory[[#This Row],[Stockout_Risk_Score]] &gt;= 0.6, "High",
      IF(Inventory[[#This Row],[Stockout_Risk_Score]] &gt;= 0.3, "Medium", "Low")
   )
)</f>
        <v>Critical</v>
      </c>
      <c r="R4396">
        <f>Inventory[[#This Row],[Lead_Time_Days]]*0.8</f>
        <v>6.4</v>
      </c>
      <c r="S4396">
        <f>MAX(0,Inventory[[#This Row],[Daily_Demand]]*Inventory[[#This Row],[Adj_Lead_Time]]+Inventory[[#This Row],[Safety_Stock]]-Inventory[[#This Row],[Current_Inventory]])</f>
        <v>155.60000000000002</v>
      </c>
    </row>
    <row r="4397" spans="1:19" x14ac:dyDescent="0.25">
      <c r="A4397">
        <v>4396</v>
      </c>
      <c r="B4397" t="s">
        <v>4418</v>
      </c>
      <c r="C4397" s="4" t="s">
        <v>17</v>
      </c>
      <c r="D4397" t="s">
        <v>14</v>
      </c>
      <c r="E4397" s="4">
        <v>190</v>
      </c>
      <c r="F4397" s="4">
        <v>8</v>
      </c>
      <c r="G4397" s="4">
        <v>401</v>
      </c>
      <c r="H4397" s="4">
        <v>31</v>
      </c>
      <c r="I4397" s="4">
        <v>291</v>
      </c>
      <c r="J4397" s="6">
        <v>1279.05</v>
      </c>
      <c r="K4397" s="4">
        <v>0.433</v>
      </c>
      <c r="L4397" s="4" t="s">
        <v>27</v>
      </c>
      <c r="M4397" s="4">
        <f>Inventory[[#This Row],[Daily_Demand]]*Inventory[[#This Row],[Lead_Time_Days]]</f>
        <v>1520</v>
      </c>
      <c r="N4397" s="4">
        <f>MAX(0, Inventory[[#This Row],[Demand_Duration_Lead_time]]+Inventory[[#This Row],[Safety_Stock]]-Inventory[[#This Row],[Current_Inventory]])</f>
        <v>1150</v>
      </c>
      <c r="O43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97" s="8">
        <f>Inventory[[#This Row],[Current_Inventory]]*Inventory[[#This Row],[Unit_Cost]]</f>
        <v>512899.05</v>
      </c>
      <c r="Q4397" t="str">
        <f>IF(Inventory[[#This Row],[Stockout_Risk_Score]] &gt;= 0.8, "Critical",
   IF(Inventory[[#This Row],[Stockout_Risk_Score]] &gt;= 0.6, "High",
      IF(Inventory[[#This Row],[Stockout_Risk_Score]] &gt;= 0.3, "Medium", "Low")
   )
)</f>
        <v>Medium</v>
      </c>
      <c r="R4397">
        <f>Inventory[[#This Row],[Lead_Time_Days]]*0.8</f>
        <v>6.4</v>
      </c>
      <c r="S4397">
        <f>MAX(0,Inventory[[#This Row],[Daily_Demand]]*Inventory[[#This Row],[Adj_Lead_Time]]+Inventory[[#This Row],[Safety_Stock]]-Inventory[[#This Row],[Current_Inventory]])</f>
        <v>846</v>
      </c>
    </row>
    <row r="4398" spans="1:19" x14ac:dyDescent="0.25">
      <c r="A4398">
        <v>4397</v>
      </c>
      <c r="B4398" t="s">
        <v>4419</v>
      </c>
      <c r="C4398" s="4" t="s">
        <v>26</v>
      </c>
      <c r="D4398" t="s">
        <v>14</v>
      </c>
      <c r="E4398" s="4">
        <v>171</v>
      </c>
      <c r="F4398" s="4">
        <v>2</v>
      </c>
      <c r="G4398" s="4">
        <v>795</v>
      </c>
      <c r="H4398" s="4">
        <v>14</v>
      </c>
      <c r="I4398" s="4">
        <v>120</v>
      </c>
      <c r="J4398" s="6">
        <v>1753.8</v>
      </c>
      <c r="K4398" s="4">
        <v>0.371</v>
      </c>
      <c r="L4398" s="4" t="s">
        <v>19</v>
      </c>
      <c r="M4398" s="4">
        <f>Inventory[[#This Row],[Daily_Demand]]*Inventory[[#This Row],[Lead_Time_Days]]</f>
        <v>342</v>
      </c>
      <c r="N4398" s="4">
        <f>MAX(0, Inventory[[#This Row],[Demand_Duration_Lead_time]]+Inventory[[#This Row],[Safety_Stock]]-Inventory[[#This Row],[Current_Inventory]])</f>
        <v>0</v>
      </c>
      <c r="O43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398" s="8">
        <f>Inventory[[#This Row],[Current_Inventory]]*Inventory[[#This Row],[Unit_Cost]]</f>
        <v>1394271</v>
      </c>
      <c r="Q4398" t="str">
        <f>IF(Inventory[[#This Row],[Stockout_Risk_Score]] &gt;= 0.8, "Critical",
   IF(Inventory[[#This Row],[Stockout_Risk_Score]] &gt;= 0.6, "High",
      IF(Inventory[[#This Row],[Stockout_Risk_Score]] &gt;= 0.3, "Medium", "Low")
   )
)</f>
        <v>Medium</v>
      </c>
      <c r="R4398">
        <f>Inventory[[#This Row],[Lead_Time_Days]]*0.8</f>
        <v>1.6</v>
      </c>
      <c r="S4398">
        <f>MAX(0,Inventory[[#This Row],[Daily_Demand]]*Inventory[[#This Row],[Adj_Lead_Time]]+Inventory[[#This Row],[Safety_Stock]]-Inventory[[#This Row],[Current_Inventory]])</f>
        <v>0</v>
      </c>
    </row>
    <row r="4399" spans="1:19" x14ac:dyDescent="0.25">
      <c r="A4399">
        <v>4398</v>
      </c>
      <c r="B4399" t="s">
        <v>4420</v>
      </c>
      <c r="C4399" s="4" t="s">
        <v>13</v>
      </c>
      <c r="D4399" t="s">
        <v>14</v>
      </c>
      <c r="E4399" s="4">
        <v>50</v>
      </c>
      <c r="F4399" s="4">
        <v>11</v>
      </c>
      <c r="G4399" s="4">
        <v>692</v>
      </c>
      <c r="H4399" s="4">
        <v>148</v>
      </c>
      <c r="I4399" s="4">
        <v>108</v>
      </c>
      <c r="J4399" s="6">
        <v>196.16</v>
      </c>
      <c r="K4399" s="4">
        <v>0.90700000000000003</v>
      </c>
      <c r="L4399" s="4" t="s">
        <v>27</v>
      </c>
      <c r="M4399" s="4">
        <f>Inventory[[#This Row],[Daily_Demand]]*Inventory[[#This Row],[Lead_Time_Days]]</f>
        <v>550</v>
      </c>
      <c r="N4399" s="4">
        <f>MAX(0, Inventory[[#This Row],[Demand_Duration_Lead_time]]+Inventory[[#This Row],[Safety_Stock]]-Inventory[[#This Row],[Current_Inventory]])</f>
        <v>6</v>
      </c>
      <c r="O43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399" s="8">
        <f>Inventory[[#This Row],[Current_Inventory]]*Inventory[[#This Row],[Unit_Cost]]</f>
        <v>135742.72</v>
      </c>
      <c r="Q4399" t="str">
        <f>IF(Inventory[[#This Row],[Stockout_Risk_Score]] &gt;= 0.8, "Critical",
   IF(Inventory[[#This Row],[Stockout_Risk_Score]] &gt;= 0.6, "High",
      IF(Inventory[[#This Row],[Stockout_Risk_Score]] &gt;= 0.3, "Medium", "Low")
   )
)</f>
        <v>Critical</v>
      </c>
      <c r="R4399">
        <f>Inventory[[#This Row],[Lead_Time_Days]]*0.8</f>
        <v>8.8000000000000007</v>
      </c>
      <c r="S4399">
        <f>MAX(0,Inventory[[#This Row],[Daily_Demand]]*Inventory[[#This Row],[Adj_Lead_Time]]+Inventory[[#This Row],[Safety_Stock]]-Inventory[[#This Row],[Current_Inventory]])</f>
        <v>0</v>
      </c>
    </row>
    <row r="4400" spans="1:19" x14ac:dyDescent="0.25">
      <c r="A4400">
        <v>4399</v>
      </c>
      <c r="B4400" t="s">
        <v>4421</v>
      </c>
      <c r="C4400" s="4" t="s">
        <v>26</v>
      </c>
      <c r="D4400" t="s">
        <v>18</v>
      </c>
      <c r="E4400" s="4">
        <v>142</v>
      </c>
      <c r="F4400" s="4">
        <v>6</v>
      </c>
      <c r="G4400" s="4">
        <v>437</v>
      </c>
      <c r="H4400" s="4">
        <v>223</v>
      </c>
      <c r="I4400" s="4">
        <v>158</v>
      </c>
      <c r="J4400" s="6">
        <v>1137.95</v>
      </c>
      <c r="K4400" s="4">
        <v>0.11799999999999999</v>
      </c>
      <c r="L4400" s="4" t="s">
        <v>19</v>
      </c>
      <c r="M4400" s="4">
        <f>Inventory[[#This Row],[Daily_Demand]]*Inventory[[#This Row],[Lead_Time_Days]]</f>
        <v>852</v>
      </c>
      <c r="N4400" s="4">
        <f>MAX(0, Inventory[[#This Row],[Demand_Duration_Lead_time]]+Inventory[[#This Row],[Safety_Stock]]-Inventory[[#This Row],[Current_Inventory]])</f>
        <v>638</v>
      </c>
      <c r="O44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00" s="8">
        <f>Inventory[[#This Row],[Current_Inventory]]*Inventory[[#This Row],[Unit_Cost]]</f>
        <v>497284.15</v>
      </c>
      <c r="Q4400" t="str">
        <f>IF(Inventory[[#This Row],[Stockout_Risk_Score]] &gt;= 0.8, "Critical",
   IF(Inventory[[#This Row],[Stockout_Risk_Score]] &gt;= 0.6, "High",
      IF(Inventory[[#This Row],[Stockout_Risk_Score]] &gt;= 0.3, "Medium", "Low")
   )
)</f>
        <v>Low</v>
      </c>
      <c r="R4400">
        <f>Inventory[[#This Row],[Lead_Time_Days]]*0.8</f>
        <v>4.8000000000000007</v>
      </c>
      <c r="S4400">
        <f>MAX(0,Inventory[[#This Row],[Daily_Demand]]*Inventory[[#This Row],[Adj_Lead_Time]]+Inventory[[#This Row],[Safety_Stock]]-Inventory[[#This Row],[Current_Inventory]])</f>
        <v>467.60000000000014</v>
      </c>
    </row>
    <row r="4401" spans="1:19" x14ac:dyDescent="0.25">
      <c r="A4401">
        <v>4400</v>
      </c>
      <c r="B4401" t="s">
        <v>4422</v>
      </c>
      <c r="C4401" s="4" t="s">
        <v>41</v>
      </c>
      <c r="D4401" t="s">
        <v>22</v>
      </c>
      <c r="E4401" s="4">
        <v>36</v>
      </c>
      <c r="F4401" s="4">
        <v>9</v>
      </c>
      <c r="G4401" s="4">
        <v>346</v>
      </c>
      <c r="H4401" s="4">
        <v>169</v>
      </c>
      <c r="I4401" s="4">
        <v>90</v>
      </c>
      <c r="J4401" s="6">
        <v>274.25</v>
      </c>
      <c r="K4401" s="4">
        <v>3.9E-2</v>
      </c>
      <c r="L4401" s="4" t="s">
        <v>27</v>
      </c>
      <c r="M4401" s="4">
        <f>Inventory[[#This Row],[Daily_Demand]]*Inventory[[#This Row],[Lead_Time_Days]]</f>
        <v>324</v>
      </c>
      <c r="N4401" s="4">
        <f>MAX(0, Inventory[[#This Row],[Demand_Duration_Lead_time]]+Inventory[[#This Row],[Safety_Stock]]-Inventory[[#This Row],[Current_Inventory]])</f>
        <v>147</v>
      </c>
      <c r="O44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01" s="8">
        <f>Inventory[[#This Row],[Current_Inventory]]*Inventory[[#This Row],[Unit_Cost]]</f>
        <v>94890.5</v>
      </c>
      <c r="Q4401" t="str">
        <f>IF(Inventory[[#This Row],[Stockout_Risk_Score]] &gt;= 0.8, "Critical",
   IF(Inventory[[#This Row],[Stockout_Risk_Score]] &gt;= 0.6, "High",
      IF(Inventory[[#This Row],[Stockout_Risk_Score]] &gt;= 0.3, "Medium", "Low")
   )
)</f>
        <v>Low</v>
      </c>
      <c r="R4401">
        <f>Inventory[[#This Row],[Lead_Time_Days]]*0.8</f>
        <v>7.2</v>
      </c>
      <c r="S4401">
        <f>MAX(0,Inventory[[#This Row],[Daily_Demand]]*Inventory[[#This Row],[Adj_Lead_Time]]+Inventory[[#This Row],[Safety_Stock]]-Inventory[[#This Row],[Current_Inventory]])</f>
        <v>82.199999999999989</v>
      </c>
    </row>
    <row r="4402" spans="1:19" x14ac:dyDescent="0.25">
      <c r="A4402">
        <v>4401</v>
      </c>
      <c r="B4402" t="s">
        <v>4423</v>
      </c>
      <c r="C4402" s="4" t="s">
        <v>21</v>
      </c>
      <c r="D4402" t="s">
        <v>22</v>
      </c>
      <c r="E4402" s="4">
        <v>101</v>
      </c>
      <c r="F4402" s="4">
        <v>9</v>
      </c>
      <c r="G4402" s="4">
        <v>410</v>
      </c>
      <c r="H4402" s="4">
        <v>148</v>
      </c>
      <c r="I4402" s="4">
        <v>335</v>
      </c>
      <c r="J4402" s="6">
        <v>102.64</v>
      </c>
      <c r="K4402" s="4">
        <v>0.68500000000000005</v>
      </c>
      <c r="L4402" s="4" t="s">
        <v>15</v>
      </c>
      <c r="M4402" s="4">
        <f>Inventory[[#This Row],[Daily_Demand]]*Inventory[[#This Row],[Lead_Time_Days]]</f>
        <v>909</v>
      </c>
      <c r="N4402" s="4">
        <f>MAX(0, Inventory[[#This Row],[Demand_Duration_Lead_time]]+Inventory[[#This Row],[Safety_Stock]]-Inventory[[#This Row],[Current_Inventory]])</f>
        <v>647</v>
      </c>
      <c r="O44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02" s="8">
        <f>Inventory[[#This Row],[Current_Inventory]]*Inventory[[#This Row],[Unit_Cost]]</f>
        <v>42082.400000000001</v>
      </c>
      <c r="Q4402" t="str">
        <f>IF(Inventory[[#This Row],[Stockout_Risk_Score]] &gt;= 0.8, "Critical",
   IF(Inventory[[#This Row],[Stockout_Risk_Score]] &gt;= 0.6, "High",
      IF(Inventory[[#This Row],[Stockout_Risk_Score]] &gt;= 0.3, "Medium", "Low")
   )
)</f>
        <v>High</v>
      </c>
      <c r="R4402">
        <f>Inventory[[#This Row],[Lead_Time_Days]]*0.8</f>
        <v>7.2</v>
      </c>
      <c r="S4402">
        <f>MAX(0,Inventory[[#This Row],[Daily_Demand]]*Inventory[[#This Row],[Adj_Lead_Time]]+Inventory[[#This Row],[Safety_Stock]]-Inventory[[#This Row],[Current_Inventory]])</f>
        <v>465.20000000000005</v>
      </c>
    </row>
    <row r="4403" spans="1:19" x14ac:dyDescent="0.25">
      <c r="A4403">
        <v>4402</v>
      </c>
      <c r="B4403" t="s">
        <v>4424</v>
      </c>
      <c r="C4403" s="4" t="s">
        <v>21</v>
      </c>
      <c r="D4403" t="s">
        <v>18</v>
      </c>
      <c r="E4403" s="4">
        <v>168</v>
      </c>
      <c r="F4403" s="4">
        <v>4</v>
      </c>
      <c r="G4403" s="4">
        <v>316</v>
      </c>
      <c r="H4403" s="4">
        <v>154</v>
      </c>
      <c r="I4403" s="4">
        <v>195</v>
      </c>
      <c r="J4403" s="6">
        <v>1375.29</v>
      </c>
      <c r="K4403" s="4">
        <v>0.38500000000000001</v>
      </c>
      <c r="L4403" s="4" t="s">
        <v>19</v>
      </c>
      <c r="M4403" s="4">
        <f>Inventory[[#This Row],[Daily_Demand]]*Inventory[[#This Row],[Lead_Time_Days]]</f>
        <v>672</v>
      </c>
      <c r="N4403" s="4">
        <f>MAX(0, Inventory[[#This Row],[Demand_Duration_Lead_time]]+Inventory[[#This Row],[Safety_Stock]]-Inventory[[#This Row],[Current_Inventory]])</f>
        <v>510</v>
      </c>
      <c r="O44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03" s="8">
        <f>Inventory[[#This Row],[Current_Inventory]]*Inventory[[#This Row],[Unit_Cost]]</f>
        <v>434591.64</v>
      </c>
      <c r="Q4403" t="str">
        <f>IF(Inventory[[#This Row],[Stockout_Risk_Score]] &gt;= 0.8, "Critical",
   IF(Inventory[[#This Row],[Stockout_Risk_Score]] &gt;= 0.6, "High",
      IF(Inventory[[#This Row],[Stockout_Risk_Score]] &gt;= 0.3, "Medium", "Low")
   )
)</f>
        <v>Medium</v>
      </c>
      <c r="R4403">
        <f>Inventory[[#This Row],[Lead_Time_Days]]*0.8</f>
        <v>3.2</v>
      </c>
      <c r="S4403">
        <f>MAX(0,Inventory[[#This Row],[Daily_Demand]]*Inventory[[#This Row],[Adj_Lead_Time]]+Inventory[[#This Row],[Safety_Stock]]-Inventory[[#This Row],[Current_Inventory]])</f>
        <v>375.6</v>
      </c>
    </row>
    <row r="4404" spans="1:19" x14ac:dyDescent="0.25">
      <c r="A4404">
        <v>4403</v>
      </c>
      <c r="B4404" t="s">
        <v>4425</v>
      </c>
      <c r="C4404" s="4" t="s">
        <v>13</v>
      </c>
      <c r="D4404" t="s">
        <v>22</v>
      </c>
      <c r="E4404" s="4">
        <v>160</v>
      </c>
      <c r="F4404" s="4">
        <v>4</v>
      </c>
      <c r="G4404" s="4">
        <v>649</v>
      </c>
      <c r="H4404" s="4">
        <v>169</v>
      </c>
      <c r="I4404" s="4">
        <v>335</v>
      </c>
      <c r="J4404" s="6">
        <v>1379.61</v>
      </c>
      <c r="K4404" s="4">
        <v>0.76400000000000001</v>
      </c>
      <c r="L4404" s="4" t="s">
        <v>15</v>
      </c>
      <c r="M4404" s="4">
        <f>Inventory[[#This Row],[Daily_Demand]]*Inventory[[#This Row],[Lead_Time_Days]]</f>
        <v>640</v>
      </c>
      <c r="N4404" s="4">
        <f>MAX(0, Inventory[[#This Row],[Demand_Duration_Lead_time]]+Inventory[[#This Row],[Safety_Stock]]-Inventory[[#This Row],[Current_Inventory]])</f>
        <v>160</v>
      </c>
      <c r="O44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04" s="8">
        <f>Inventory[[#This Row],[Current_Inventory]]*Inventory[[#This Row],[Unit_Cost]]</f>
        <v>895366.8899999999</v>
      </c>
      <c r="Q4404" t="str">
        <f>IF(Inventory[[#This Row],[Stockout_Risk_Score]] &gt;= 0.8, "Critical",
   IF(Inventory[[#This Row],[Stockout_Risk_Score]] &gt;= 0.6, "High",
      IF(Inventory[[#This Row],[Stockout_Risk_Score]] &gt;= 0.3, "Medium", "Low")
   )
)</f>
        <v>High</v>
      </c>
      <c r="R4404">
        <f>Inventory[[#This Row],[Lead_Time_Days]]*0.8</f>
        <v>3.2</v>
      </c>
      <c r="S4404">
        <f>MAX(0,Inventory[[#This Row],[Daily_Demand]]*Inventory[[#This Row],[Adj_Lead_Time]]+Inventory[[#This Row],[Safety_Stock]]-Inventory[[#This Row],[Current_Inventory]])</f>
        <v>32</v>
      </c>
    </row>
    <row r="4405" spans="1:19" x14ac:dyDescent="0.25">
      <c r="A4405">
        <v>4404</v>
      </c>
      <c r="B4405" t="s">
        <v>4426</v>
      </c>
      <c r="C4405" s="4" t="s">
        <v>13</v>
      </c>
      <c r="D4405" t="s">
        <v>22</v>
      </c>
      <c r="E4405" s="4">
        <v>148</v>
      </c>
      <c r="F4405" s="4">
        <v>8</v>
      </c>
      <c r="G4405" s="4">
        <v>794</v>
      </c>
      <c r="H4405" s="4">
        <v>92</v>
      </c>
      <c r="I4405" s="4">
        <v>101</v>
      </c>
      <c r="J4405" s="6">
        <v>1221.28</v>
      </c>
      <c r="K4405" s="4">
        <v>6.9000000000000006E-2</v>
      </c>
      <c r="L4405" s="4" t="s">
        <v>27</v>
      </c>
      <c r="M4405" s="4">
        <f>Inventory[[#This Row],[Daily_Demand]]*Inventory[[#This Row],[Lead_Time_Days]]</f>
        <v>1184</v>
      </c>
      <c r="N4405" s="4">
        <f>MAX(0, Inventory[[#This Row],[Demand_Duration_Lead_time]]+Inventory[[#This Row],[Safety_Stock]]-Inventory[[#This Row],[Current_Inventory]])</f>
        <v>482</v>
      </c>
      <c r="O44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05" s="8">
        <f>Inventory[[#This Row],[Current_Inventory]]*Inventory[[#This Row],[Unit_Cost]]</f>
        <v>969696.32</v>
      </c>
      <c r="Q4405" t="str">
        <f>IF(Inventory[[#This Row],[Stockout_Risk_Score]] &gt;= 0.8, "Critical",
   IF(Inventory[[#This Row],[Stockout_Risk_Score]] &gt;= 0.6, "High",
      IF(Inventory[[#This Row],[Stockout_Risk_Score]] &gt;= 0.3, "Medium", "Low")
   )
)</f>
        <v>Low</v>
      </c>
      <c r="R4405">
        <f>Inventory[[#This Row],[Lead_Time_Days]]*0.8</f>
        <v>6.4</v>
      </c>
      <c r="S4405">
        <f>MAX(0,Inventory[[#This Row],[Daily_Demand]]*Inventory[[#This Row],[Adj_Lead_Time]]+Inventory[[#This Row],[Safety_Stock]]-Inventory[[#This Row],[Current_Inventory]])</f>
        <v>245.20000000000005</v>
      </c>
    </row>
    <row r="4406" spans="1:19" x14ac:dyDescent="0.25">
      <c r="A4406">
        <v>4405</v>
      </c>
      <c r="B4406" t="s">
        <v>4427</v>
      </c>
      <c r="C4406" s="4" t="s">
        <v>21</v>
      </c>
      <c r="D4406" t="s">
        <v>22</v>
      </c>
      <c r="E4406" s="4">
        <v>20</v>
      </c>
      <c r="F4406" s="4">
        <v>5</v>
      </c>
      <c r="G4406" s="4">
        <v>103</v>
      </c>
      <c r="H4406" s="4">
        <v>164</v>
      </c>
      <c r="I4406" s="4">
        <v>225</v>
      </c>
      <c r="J4406" s="6">
        <v>1725.48</v>
      </c>
      <c r="K4406" s="4">
        <v>0.38400000000000001</v>
      </c>
      <c r="L4406" s="4" t="s">
        <v>15</v>
      </c>
      <c r="M4406" s="4">
        <f>Inventory[[#This Row],[Daily_Demand]]*Inventory[[#This Row],[Lead_Time_Days]]</f>
        <v>100</v>
      </c>
      <c r="N4406" s="4">
        <f>MAX(0, Inventory[[#This Row],[Demand_Duration_Lead_time]]+Inventory[[#This Row],[Safety_Stock]]-Inventory[[#This Row],[Current_Inventory]])</f>
        <v>161</v>
      </c>
      <c r="O44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06" s="8">
        <f>Inventory[[#This Row],[Current_Inventory]]*Inventory[[#This Row],[Unit_Cost]]</f>
        <v>177724.44</v>
      </c>
      <c r="Q4406" t="str">
        <f>IF(Inventory[[#This Row],[Stockout_Risk_Score]] &gt;= 0.8, "Critical",
   IF(Inventory[[#This Row],[Stockout_Risk_Score]] &gt;= 0.6, "High",
      IF(Inventory[[#This Row],[Stockout_Risk_Score]] &gt;= 0.3, "Medium", "Low")
   )
)</f>
        <v>Medium</v>
      </c>
      <c r="R4406">
        <f>Inventory[[#This Row],[Lead_Time_Days]]*0.8</f>
        <v>4</v>
      </c>
      <c r="S4406">
        <f>MAX(0,Inventory[[#This Row],[Daily_Demand]]*Inventory[[#This Row],[Adj_Lead_Time]]+Inventory[[#This Row],[Safety_Stock]]-Inventory[[#This Row],[Current_Inventory]])</f>
        <v>141</v>
      </c>
    </row>
    <row r="4407" spans="1:19" x14ac:dyDescent="0.25">
      <c r="A4407">
        <v>4406</v>
      </c>
      <c r="B4407" t="s">
        <v>4428</v>
      </c>
      <c r="C4407" s="4" t="s">
        <v>13</v>
      </c>
      <c r="D4407" t="s">
        <v>18</v>
      </c>
      <c r="E4407" s="4">
        <v>22</v>
      </c>
      <c r="F4407" s="4">
        <v>7</v>
      </c>
      <c r="G4407" s="4">
        <v>165</v>
      </c>
      <c r="H4407" s="4">
        <v>297</v>
      </c>
      <c r="I4407" s="4">
        <v>328</v>
      </c>
      <c r="J4407" s="6">
        <v>207.71</v>
      </c>
      <c r="K4407" s="4">
        <v>0.23499999999999999</v>
      </c>
      <c r="L4407" s="4" t="s">
        <v>19</v>
      </c>
      <c r="M4407" s="4">
        <f>Inventory[[#This Row],[Daily_Demand]]*Inventory[[#This Row],[Lead_Time_Days]]</f>
        <v>154</v>
      </c>
      <c r="N4407" s="4">
        <f>MAX(0, Inventory[[#This Row],[Demand_Duration_Lead_time]]+Inventory[[#This Row],[Safety_Stock]]-Inventory[[#This Row],[Current_Inventory]])</f>
        <v>286</v>
      </c>
      <c r="O44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07" s="8">
        <f>Inventory[[#This Row],[Current_Inventory]]*Inventory[[#This Row],[Unit_Cost]]</f>
        <v>34272.15</v>
      </c>
      <c r="Q4407" t="str">
        <f>IF(Inventory[[#This Row],[Stockout_Risk_Score]] &gt;= 0.8, "Critical",
   IF(Inventory[[#This Row],[Stockout_Risk_Score]] &gt;= 0.6, "High",
      IF(Inventory[[#This Row],[Stockout_Risk_Score]] &gt;= 0.3, "Medium", "Low")
   )
)</f>
        <v>Low</v>
      </c>
      <c r="R4407">
        <f>Inventory[[#This Row],[Lead_Time_Days]]*0.8</f>
        <v>5.6000000000000005</v>
      </c>
      <c r="S4407">
        <f>MAX(0,Inventory[[#This Row],[Daily_Demand]]*Inventory[[#This Row],[Adj_Lead_Time]]+Inventory[[#This Row],[Safety_Stock]]-Inventory[[#This Row],[Current_Inventory]])</f>
        <v>255.20000000000005</v>
      </c>
    </row>
    <row r="4408" spans="1:19" x14ac:dyDescent="0.25">
      <c r="A4408">
        <v>4407</v>
      </c>
      <c r="B4408" t="s">
        <v>4429</v>
      </c>
      <c r="C4408" s="4" t="s">
        <v>26</v>
      </c>
      <c r="D4408" t="s">
        <v>18</v>
      </c>
      <c r="E4408" s="4">
        <v>140</v>
      </c>
      <c r="F4408" s="4">
        <v>10</v>
      </c>
      <c r="G4408" s="4">
        <v>190</v>
      </c>
      <c r="H4408" s="4">
        <v>290</v>
      </c>
      <c r="I4408" s="4">
        <v>214</v>
      </c>
      <c r="J4408" s="6">
        <v>255.26</v>
      </c>
      <c r="K4408" s="4">
        <v>0.74</v>
      </c>
      <c r="L4408" s="4" t="s">
        <v>19</v>
      </c>
      <c r="M4408" s="4">
        <f>Inventory[[#This Row],[Daily_Demand]]*Inventory[[#This Row],[Lead_Time_Days]]</f>
        <v>1400</v>
      </c>
      <c r="N4408" s="4">
        <f>MAX(0, Inventory[[#This Row],[Demand_Duration_Lead_time]]+Inventory[[#This Row],[Safety_Stock]]-Inventory[[#This Row],[Current_Inventory]])</f>
        <v>1500</v>
      </c>
      <c r="O44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08" s="8">
        <f>Inventory[[#This Row],[Current_Inventory]]*Inventory[[#This Row],[Unit_Cost]]</f>
        <v>48499.4</v>
      </c>
      <c r="Q4408" t="str">
        <f>IF(Inventory[[#This Row],[Stockout_Risk_Score]] &gt;= 0.8, "Critical",
   IF(Inventory[[#This Row],[Stockout_Risk_Score]] &gt;= 0.6, "High",
      IF(Inventory[[#This Row],[Stockout_Risk_Score]] &gt;= 0.3, "Medium", "Low")
   )
)</f>
        <v>High</v>
      </c>
      <c r="R4408">
        <f>Inventory[[#This Row],[Lead_Time_Days]]*0.8</f>
        <v>8</v>
      </c>
      <c r="S4408">
        <f>MAX(0,Inventory[[#This Row],[Daily_Demand]]*Inventory[[#This Row],[Adj_Lead_Time]]+Inventory[[#This Row],[Safety_Stock]]-Inventory[[#This Row],[Current_Inventory]])</f>
        <v>1220</v>
      </c>
    </row>
    <row r="4409" spans="1:19" x14ac:dyDescent="0.25">
      <c r="A4409">
        <v>4408</v>
      </c>
      <c r="B4409" t="s">
        <v>4430</v>
      </c>
      <c r="C4409" s="4" t="s">
        <v>17</v>
      </c>
      <c r="D4409" t="s">
        <v>22</v>
      </c>
      <c r="E4409" s="4">
        <v>79</v>
      </c>
      <c r="F4409" s="4">
        <v>11</v>
      </c>
      <c r="G4409" s="4">
        <v>353</v>
      </c>
      <c r="H4409" s="4">
        <v>73</v>
      </c>
      <c r="I4409" s="4">
        <v>376</v>
      </c>
      <c r="J4409" s="6">
        <v>1735.84</v>
      </c>
      <c r="K4409" s="4">
        <v>0.22700000000000001</v>
      </c>
      <c r="L4409" s="4" t="s">
        <v>15</v>
      </c>
      <c r="M4409" s="4">
        <f>Inventory[[#This Row],[Daily_Demand]]*Inventory[[#This Row],[Lead_Time_Days]]</f>
        <v>869</v>
      </c>
      <c r="N4409" s="4">
        <f>MAX(0, Inventory[[#This Row],[Demand_Duration_Lead_time]]+Inventory[[#This Row],[Safety_Stock]]-Inventory[[#This Row],[Current_Inventory]])</f>
        <v>589</v>
      </c>
      <c r="O44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09" s="8">
        <f>Inventory[[#This Row],[Current_Inventory]]*Inventory[[#This Row],[Unit_Cost]]</f>
        <v>612751.52</v>
      </c>
      <c r="Q4409" t="str">
        <f>IF(Inventory[[#This Row],[Stockout_Risk_Score]] &gt;= 0.8, "Critical",
   IF(Inventory[[#This Row],[Stockout_Risk_Score]] &gt;= 0.6, "High",
      IF(Inventory[[#This Row],[Stockout_Risk_Score]] &gt;= 0.3, "Medium", "Low")
   )
)</f>
        <v>Low</v>
      </c>
      <c r="R4409">
        <f>Inventory[[#This Row],[Lead_Time_Days]]*0.8</f>
        <v>8.8000000000000007</v>
      </c>
      <c r="S4409">
        <f>MAX(0,Inventory[[#This Row],[Daily_Demand]]*Inventory[[#This Row],[Adj_Lead_Time]]+Inventory[[#This Row],[Safety_Stock]]-Inventory[[#This Row],[Current_Inventory]])</f>
        <v>415.20000000000005</v>
      </c>
    </row>
    <row r="4410" spans="1:19" x14ac:dyDescent="0.25">
      <c r="A4410">
        <v>4409</v>
      </c>
      <c r="B4410" t="s">
        <v>4431</v>
      </c>
      <c r="C4410" s="4" t="s">
        <v>17</v>
      </c>
      <c r="D4410" t="s">
        <v>22</v>
      </c>
      <c r="E4410" s="4">
        <v>5</v>
      </c>
      <c r="F4410" s="4">
        <v>3</v>
      </c>
      <c r="G4410" s="4">
        <v>443</v>
      </c>
      <c r="H4410" s="4">
        <v>201</v>
      </c>
      <c r="I4410" s="4">
        <v>301</v>
      </c>
      <c r="J4410" s="6">
        <v>1031.3900000000001</v>
      </c>
      <c r="K4410" s="4">
        <v>0.45800000000000002</v>
      </c>
      <c r="L4410" s="4" t="s">
        <v>27</v>
      </c>
      <c r="M4410" s="4">
        <f>Inventory[[#This Row],[Daily_Demand]]*Inventory[[#This Row],[Lead_Time_Days]]</f>
        <v>15</v>
      </c>
      <c r="N4410" s="4">
        <f>MAX(0, Inventory[[#This Row],[Demand_Duration_Lead_time]]+Inventory[[#This Row],[Safety_Stock]]-Inventory[[#This Row],[Current_Inventory]])</f>
        <v>0</v>
      </c>
      <c r="O44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410" s="8">
        <f>Inventory[[#This Row],[Current_Inventory]]*Inventory[[#This Row],[Unit_Cost]]</f>
        <v>456905.77</v>
      </c>
      <c r="Q4410" t="str">
        <f>IF(Inventory[[#This Row],[Stockout_Risk_Score]] &gt;= 0.8, "Critical",
   IF(Inventory[[#This Row],[Stockout_Risk_Score]] &gt;= 0.6, "High",
      IF(Inventory[[#This Row],[Stockout_Risk_Score]] &gt;= 0.3, "Medium", "Low")
   )
)</f>
        <v>Medium</v>
      </c>
      <c r="R4410">
        <f>Inventory[[#This Row],[Lead_Time_Days]]*0.8</f>
        <v>2.4000000000000004</v>
      </c>
      <c r="S4410">
        <f>MAX(0,Inventory[[#This Row],[Daily_Demand]]*Inventory[[#This Row],[Adj_Lead_Time]]+Inventory[[#This Row],[Safety_Stock]]-Inventory[[#This Row],[Current_Inventory]])</f>
        <v>0</v>
      </c>
    </row>
    <row r="4411" spans="1:19" x14ac:dyDescent="0.25">
      <c r="A4411">
        <v>4410</v>
      </c>
      <c r="B4411" t="s">
        <v>4432</v>
      </c>
      <c r="C4411" s="4" t="s">
        <v>26</v>
      </c>
      <c r="D4411" t="s">
        <v>22</v>
      </c>
      <c r="E4411" s="4">
        <v>194</v>
      </c>
      <c r="F4411" s="4">
        <v>3</v>
      </c>
      <c r="G4411" s="4">
        <v>328</v>
      </c>
      <c r="H4411" s="4">
        <v>165</v>
      </c>
      <c r="I4411" s="4">
        <v>152</v>
      </c>
      <c r="J4411" s="6">
        <v>582.45000000000005</v>
      </c>
      <c r="K4411" s="4">
        <v>0.81899999999999995</v>
      </c>
      <c r="L4411" s="4" t="s">
        <v>19</v>
      </c>
      <c r="M4411" s="4">
        <f>Inventory[[#This Row],[Daily_Demand]]*Inventory[[#This Row],[Lead_Time_Days]]</f>
        <v>582</v>
      </c>
      <c r="N4411" s="4">
        <f>MAX(0, Inventory[[#This Row],[Demand_Duration_Lead_time]]+Inventory[[#This Row],[Safety_Stock]]-Inventory[[#This Row],[Current_Inventory]])</f>
        <v>419</v>
      </c>
      <c r="O44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11" s="8">
        <f>Inventory[[#This Row],[Current_Inventory]]*Inventory[[#This Row],[Unit_Cost]]</f>
        <v>191043.6</v>
      </c>
      <c r="Q4411" t="str">
        <f>IF(Inventory[[#This Row],[Stockout_Risk_Score]] &gt;= 0.8, "Critical",
   IF(Inventory[[#This Row],[Stockout_Risk_Score]] &gt;= 0.6, "High",
      IF(Inventory[[#This Row],[Stockout_Risk_Score]] &gt;= 0.3, "Medium", "Low")
   )
)</f>
        <v>Critical</v>
      </c>
      <c r="R4411">
        <f>Inventory[[#This Row],[Lead_Time_Days]]*0.8</f>
        <v>2.4000000000000004</v>
      </c>
      <c r="S4411">
        <f>MAX(0,Inventory[[#This Row],[Daily_Demand]]*Inventory[[#This Row],[Adj_Lead_Time]]+Inventory[[#This Row],[Safety_Stock]]-Inventory[[#This Row],[Current_Inventory]])</f>
        <v>302.60000000000014</v>
      </c>
    </row>
    <row r="4412" spans="1:19" x14ac:dyDescent="0.25">
      <c r="A4412">
        <v>4411</v>
      </c>
      <c r="B4412" t="s">
        <v>4433</v>
      </c>
      <c r="C4412" s="4" t="s">
        <v>17</v>
      </c>
      <c r="D4412" t="s">
        <v>14</v>
      </c>
      <c r="E4412" s="4">
        <v>129</v>
      </c>
      <c r="F4412" s="4">
        <v>7</v>
      </c>
      <c r="G4412" s="4">
        <v>545</v>
      </c>
      <c r="H4412" s="4">
        <v>100</v>
      </c>
      <c r="I4412" s="4">
        <v>102</v>
      </c>
      <c r="J4412" s="6">
        <v>1489.41</v>
      </c>
      <c r="K4412" s="4">
        <v>0.91500000000000004</v>
      </c>
      <c r="L4412" s="4" t="s">
        <v>27</v>
      </c>
      <c r="M4412" s="4">
        <f>Inventory[[#This Row],[Daily_Demand]]*Inventory[[#This Row],[Lead_Time_Days]]</f>
        <v>903</v>
      </c>
      <c r="N4412" s="4">
        <f>MAX(0, Inventory[[#This Row],[Demand_Duration_Lead_time]]+Inventory[[#This Row],[Safety_Stock]]-Inventory[[#This Row],[Current_Inventory]])</f>
        <v>458</v>
      </c>
      <c r="O44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12" s="8">
        <f>Inventory[[#This Row],[Current_Inventory]]*Inventory[[#This Row],[Unit_Cost]]</f>
        <v>811728.45000000007</v>
      </c>
      <c r="Q4412" t="str">
        <f>IF(Inventory[[#This Row],[Stockout_Risk_Score]] &gt;= 0.8, "Critical",
   IF(Inventory[[#This Row],[Stockout_Risk_Score]] &gt;= 0.6, "High",
      IF(Inventory[[#This Row],[Stockout_Risk_Score]] &gt;= 0.3, "Medium", "Low")
   )
)</f>
        <v>Critical</v>
      </c>
      <c r="R4412">
        <f>Inventory[[#This Row],[Lead_Time_Days]]*0.8</f>
        <v>5.6000000000000005</v>
      </c>
      <c r="S4412">
        <f>MAX(0,Inventory[[#This Row],[Daily_Demand]]*Inventory[[#This Row],[Adj_Lead_Time]]+Inventory[[#This Row],[Safety_Stock]]-Inventory[[#This Row],[Current_Inventory]])</f>
        <v>277.40000000000009</v>
      </c>
    </row>
    <row r="4413" spans="1:19" x14ac:dyDescent="0.25">
      <c r="A4413">
        <v>4412</v>
      </c>
      <c r="B4413" t="s">
        <v>4434</v>
      </c>
      <c r="C4413" s="4" t="s">
        <v>41</v>
      </c>
      <c r="D4413" t="s">
        <v>14</v>
      </c>
      <c r="E4413" s="4">
        <v>42</v>
      </c>
      <c r="F4413" s="4">
        <v>4</v>
      </c>
      <c r="G4413" s="4">
        <v>680</v>
      </c>
      <c r="H4413" s="4">
        <v>151</v>
      </c>
      <c r="I4413" s="4">
        <v>304</v>
      </c>
      <c r="J4413" s="6">
        <v>1794.09</v>
      </c>
      <c r="K4413" s="4">
        <v>0.72299999999999998</v>
      </c>
      <c r="L4413" s="4" t="s">
        <v>19</v>
      </c>
      <c r="M4413" s="4">
        <f>Inventory[[#This Row],[Daily_Demand]]*Inventory[[#This Row],[Lead_Time_Days]]</f>
        <v>168</v>
      </c>
      <c r="N4413" s="4">
        <f>MAX(0, Inventory[[#This Row],[Demand_Duration_Lead_time]]+Inventory[[#This Row],[Safety_Stock]]-Inventory[[#This Row],[Current_Inventory]])</f>
        <v>0</v>
      </c>
      <c r="O44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413" s="8">
        <f>Inventory[[#This Row],[Current_Inventory]]*Inventory[[#This Row],[Unit_Cost]]</f>
        <v>1219981.2</v>
      </c>
      <c r="Q4413" t="str">
        <f>IF(Inventory[[#This Row],[Stockout_Risk_Score]] &gt;= 0.8, "Critical",
   IF(Inventory[[#This Row],[Stockout_Risk_Score]] &gt;= 0.6, "High",
      IF(Inventory[[#This Row],[Stockout_Risk_Score]] &gt;= 0.3, "Medium", "Low")
   )
)</f>
        <v>High</v>
      </c>
      <c r="R4413">
        <f>Inventory[[#This Row],[Lead_Time_Days]]*0.8</f>
        <v>3.2</v>
      </c>
      <c r="S4413">
        <f>MAX(0,Inventory[[#This Row],[Daily_Demand]]*Inventory[[#This Row],[Adj_Lead_Time]]+Inventory[[#This Row],[Safety_Stock]]-Inventory[[#This Row],[Current_Inventory]])</f>
        <v>0</v>
      </c>
    </row>
    <row r="4414" spans="1:19" x14ac:dyDescent="0.25">
      <c r="A4414">
        <v>4413</v>
      </c>
      <c r="B4414" t="s">
        <v>4435</v>
      </c>
      <c r="C4414" s="4" t="s">
        <v>26</v>
      </c>
      <c r="D4414" t="s">
        <v>14</v>
      </c>
      <c r="E4414" s="4">
        <v>49</v>
      </c>
      <c r="F4414" s="4">
        <v>2</v>
      </c>
      <c r="G4414" s="4">
        <v>782</v>
      </c>
      <c r="H4414" s="4">
        <v>51</v>
      </c>
      <c r="I4414" s="4">
        <v>222</v>
      </c>
      <c r="J4414" s="6">
        <v>1394.73</v>
      </c>
      <c r="K4414" s="4">
        <v>0.42899999999999999</v>
      </c>
      <c r="L4414" s="4" t="s">
        <v>27</v>
      </c>
      <c r="M4414" s="4">
        <f>Inventory[[#This Row],[Daily_Demand]]*Inventory[[#This Row],[Lead_Time_Days]]</f>
        <v>98</v>
      </c>
      <c r="N4414" s="4">
        <f>MAX(0, Inventory[[#This Row],[Demand_Duration_Lead_time]]+Inventory[[#This Row],[Safety_Stock]]-Inventory[[#This Row],[Current_Inventory]])</f>
        <v>0</v>
      </c>
      <c r="O44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414" s="8">
        <f>Inventory[[#This Row],[Current_Inventory]]*Inventory[[#This Row],[Unit_Cost]]</f>
        <v>1090678.8600000001</v>
      </c>
      <c r="Q4414" t="str">
        <f>IF(Inventory[[#This Row],[Stockout_Risk_Score]] &gt;= 0.8, "Critical",
   IF(Inventory[[#This Row],[Stockout_Risk_Score]] &gt;= 0.6, "High",
      IF(Inventory[[#This Row],[Stockout_Risk_Score]] &gt;= 0.3, "Medium", "Low")
   )
)</f>
        <v>Medium</v>
      </c>
      <c r="R4414">
        <f>Inventory[[#This Row],[Lead_Time_Days]]*0.8</f>
        <v>1.6</v>
      </c>
      <c r="S4414">
        <f>MAX(0,Inventory[[#This Row],[Daily_Demand]]*Inventory[[#This Row],[Adj_Lead_Time]]+Inventory[[#This Row],[Safety_Stock]]-Inventory[[#This Row],[Current_Inventory]])</f>
        <v>0</v>
      </c>
    </row>
    <row r="4415" spans="1:19" x14ac:dyDescent="0.25">
      <c r="A4415">
        <v>4414</v>
      </c>
      <c r="B4415" t="s">
        <v>4436</v>
      </c>
      <c r="C4415" s="4" t="s">
        <v>13</v>
      </c>
      <c r="D4415" t="s">
        <v>18</v>
      </c>
      <c r="E4415" s="4">
        <v>190</v>
      </c>
      <c r="F4415" s="4">
        <v>3</v>
      </c>
      <c r="G4415" s="4">
        <v>588</v>
      </c>
      <c r="H4415" s="4">
        <v>258</v>
      </c>
      <c r="I4415" s="4">
        <v>300</v>
      </c>
      <c r="J4415" s="6">
        <v>1594.27</v>
      </c>
      <c r="K4415" s="4">
        <v>0.57199999999999995</v>
      </c>
      <c r="L4415" s="4" t="s">
        <v>27</v>
      </c>
      <c r="M4415" s="4">
        <f>Inventory[[#This Row],[Daily_Demand]]*Inventory[[#This Row],[Lead_Time_Days]]</f>
        <v>570</v>
      </c>
      <c r="N4415" s="4">
        <f>MAX(0, Inventory[[#This Row],[Demand_Duration_Lead_time]]+Inventory[[#This Row],[Safety_Stock]]-Inventory[[#This Row],[Current_Inventory]])</f>
        <v>240</v>
      </c>
      <c r="O44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15" s="8">
        <f>Inventory[[#This Row],[Current_Inventory]]*Inventory[[#This Row],[Unit_Cost]]</f>
        <v>937430.76</v>
      </c>
      <c r="Q4415" t="str">
        <f>IF(Inventory[[#This Row],[Stockout_Risk_Score]] &gt;= 0.8, "Critical",
   IF(Inventory[[#This Row],[Stockout_Risk_Score]] &gt;= 0.6, "High",
      IF(Inventory[[#This Row],[Stockout_Risk_Score]] &gt;= 0.3, "Medium", "Low")
   )
)</f>
        <v>Medium</v>
      </c>
      <c r="R4415">
        <f>Inventory[[#This Row],[Lead_Time_Days]]*0.8</f>
        <v>2.4000000000000004</v>
      </c>
      <c r="S4415">
        <f>MAX(0,Inventory[[#This Row],[Daily_Demand]]*Inventory[[#This Row],[Adj_Lead_Time]]+Inventory[[#This Row],[Safety_Stock]]-Inventory[[#This Row],[Current_Inventory]])</f>
        <v>126</v>
      </c>
    </row>
    <row r="4416" spans="1:19" x14ac:dyDescent="0.25">
      <c r="A4416">
        <v>4415</v>
      </c>
      <c r="B4416" t="s">
        <v>4437</v>
      </c>
      <c r="C4416" s="4" t="s">
        <v>26</v>
      </c>
      <c r="D4416" t="s">
        <v>22</v>
      </c>
      <c r="E4416" s="4">
        <v>85</v>
      </c>
      <c r="F4416" s="4">
        <v>14</v>
      </c>
      <c r="G4416" s="4">
        <v>366</v>
      </c>
      <c r="H4416" s="4">
        <v>267</v>
      </c>
      <c r="I4416" s="4">
        <v>226</v>
      </c>
      <c r="J4416" s="6">
        <v>600.87</v>
      </c>
      <c r="K4416" s="4">
        <v>0.69</v>
      </c>
      <c r="L4416" s="4" t="s">
        <v>15</v>
      </c>
      <c r="M4416" s="4">
        <f>Inventory[[#This Row],[Daily_Demand]]*Inventory[[#This Row],[Lead_Time_Days]]</f>
        <v>1190</v>
      </c>
      <c r="N4416" s="4">
        <f>MAX(0, Inventory[[#This Row],[Demand_Duration_Lead_time]]+Inventory[[#This Row],[Safety_Stock]]-Inventory[[#This Row],[Current_Inventory]])</f>
        <v>1091</v>
      </c>
      <c r="O44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16" s="8">
        <f>Inventory[[#This Row],[Current_Inventory]]*Inventory[[#This Row],[Unit_Cost]]</f>
        <v>219918.42</v>
      </c>
      <c r="Q4416" t="str">
        <f>IF(Inventory[[#This Row],[Stockout_Risk_Score]] &gt;= 0.8, "Critical",
   IF(Inventory[[#This Row],[Stockout_Risk_Score]] &gt;= 0.6, "High",
      IF(Inventory[[#This Row],[Stockout_Risk_Score]] &gt;= 0.3, "Medium", "Low")
   )
)</f>
        <v>High</v>
      </c>
      <c r="R4416">
        <f>Inventory[[#This Row],[Lead_Time_Days]]*0.8</f>
        <v>11.200000000000001</v>
      </c>
      <c r="S4416">
        <f>MAX(0,Inventory[[#This Row],[Daily_Demand]]*Inventory[[#This Row],[Adj_Lead_Time]]+Inventory[[#This Row],[Safety_Stock]]-Inventory[[#This Row],[Current_Inventory]])</f>
        <v>853</v>
      </c>
    </row>
    <row r="4417" spans="1:19" x14ac:dyDescent="0.25">
      <c r="A4417">
        <v>4416</v>
      </c>
      <c r="B4417" t="s">
        <v>4438</v>
      </c>
      <c r="C4417" s="4" t="s">
        <v>21</v>
      </c>
      <c r="D4417" t="s">
        <v>18</v>
      </c>
      <c r="E4417" s="4">
        <v>133</v>
      </c>
      <c r="F4417" s="4">
        <v>8</v>
      </c>
      <c r="G4417" s="4">
        <v>321</v>
      </c>
      <c r="H4417" s="4">
        <v>10</v>
      </c>
      <c r="I4417" s="4">
        <v>98</v>
      </c>
      <c r="J4417" s="6">
        <v>613.11</v>
      </c>
      <c r="K4417" s="4">
        <v>0.875</v>
      </c>
      <c r="L4417" s="4" t="s">
        <v>27</v>
      </c>
      <c r="M4417" s="4">
        <f>Inventory[[#This Row],[Daily_Demand]]*Inventory[[#This Row],[Lead_Time_Days]]</f>
        <v>1064</v>
      </c>
      <c r="N4417" s="4">
        <f>MAX(0, Inventory[[#This Row],[Demand_Duration_Lead_time]]+Inventory[[#This Row],[Safety_Stock]]-Inventory[[#This Row],[Current_Inventory]])</f>
        <v>753</v>
      </c>
      <c r="O44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17" s="8">
        <f>Inventory[[#This Row],[Current_Inventory]]*Inventory[[#This Row],[Unit_Cost]]</f>
        <v>196808.31</v>
      </c>
      <c r="Q4417" t="str">
        <f>IF(Inventory[[#This Row],[Stockout_Risk_Score]] &gt;= 0.8, "Critical",
   IF(Inventory[[#This Row],[Stockout_Risk_Score]] &gt;= 0.6, "High",
      IF(Inventory[[#This Row],[Stockout_Risk_Score]] &gt;= 0.3, "Medium", "Low")
   )
)</f>
        <v>Critical</v>
      </c>
      <c r="R4417">
        <f>Inventory[[#This Row],[Lead_Time_Days]]*0.8</f>
        <v>6.4</v>
      </c>
      <c r="S4417">
        <f>MAX(0,Inventory[[#This Row],[Daily_Demand]]*Inventory[[#This Row],[Adj_Lead_Time]]+Inventory[[#This Row],[Safety_Stock]]-Inventory[[#This Row],[Current_Inventory]])</f>
        <v>540.20000000000005</v>
      </c>
    </row>
    <row r="4418" spans="1:19" x14ac:dyDescent="0.25">
      <c r="A4418">
        <v>4417</v>
      </c>
      <c r="B4418" t="s">
        <v>4439</v>
      </c>
      <c r="C4418" s="4" t="s">
        <v>13</v>
      </c>
      <c r="D4418" t="s">
        <v>18</v>
      </c>
      <c r="E4418" s="4">
        <v>36</v>
      </c>
      <c r="F4418" s="4">
        <v>5</v>
      </c>
      <c r="G4418" s="4">
        <v>366</v>
      </c>
      <c r="H4418" s="4">
        <v>118</v>
      </c>
      <c r="I4418" s="4">
        <v>160</v>
      </c>
      <c r="J4418" s="6">
        <v>1735.04</v>
      </c>
      <c r="K4418" s="4">
        <v>0.88900000000000001</v>
      </c>
      <c r="L4418" s="4" t="s">
        <v>19</v>
      </c>
      <c r="M4418" s="4">
        <f>Inventory[[#This Row],[Daily_Demand]]*Inventory[[#This Row],[Lead_Time_Days]]</f>
        <v>180</v>
      </c>
      <c r="N4418" s="4">
        <f>MAX(0, Inventory[[#This Row],[Demand_Duration_Lead_time]]+Inventory[[#This Row],[Safety_Stock]]-Inventory[[#This Row],[Current_Inventory]])</f>
        <v>0</v>
      </c>
      <c r="O44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18" s="8">
        <f>Inventory[[#This Row],[Current_Inventory]]*Inventory[[#This Row],[Unit_Cost]]</f>
        <v>635024.64000000001</v>
      </c>
      <c r="Q4418" t="str">
        <f>IF(Inventory[[#This Row],[Stockout_Risk_Score]] &gt;= 0.8, "Critical",
   IF(Inventory[[#This Row],[Stockout_Risk_Score]] &gt;= 0.6, "High",
      IF(Inventory[[#This Row],[Stockout_Risk_Score]] &gt;= 0.3, "Medium", "Low")
   )
)</f>
        <v>Critical</v>
      </c>
      <c r="R4418">
        <f>Inventory[[#This Row],[Lead_Time_Days]]*0.8</f>
        <v>4</v>
      </c>
      <c r="S4418">
        <f>MAX(0,Inventory[[#This Row],[Daily_Demand]]*Inventory[[#This Row],[Adj_Lead_Time]]+Inventory[[#This Row],[Safety_Stock]]-Inventory[[#This Row],[Current_Inventory]])</f>
        <v>0</v>
      </c>
    </row>
    <row r="4419" spans="1:19" x14ac:dyDescent="0.25">
      <c r="A4419">
        <v>4418</v>
      </c>
      <c r="B4419" t="s">
        <v>4440</v>
      </c>
      <c r="C4419" s="4" t="s">
        <v>21</v>
      </c>
      <c r="D4419" t="s">
        <v>18</v>
      </c>
      <c r="E4419" s="4">
        <v>140</v>
      </c>
      <c r="F4419" s="4">
        <v>13</v>
      </c>
      <c r="G4419" s="4">
        <v>427</v>
      </c>
      <c r="H4419" s="4">
        <v>134</v>
      </c>
      <c r="I4419" s="4">
        <v>259</v>
      </c>
      <c r="J4419" s="6">
        <v>1248.98</v>
      </c>
      <c r="K4419" s="4">
        <v>0.93100000000000005</v>
      </c>
      <c r="L4419" s="4" t="s">
        <v>15</v>
      </c>
      <c r="M4419" s="4">
        <f>Inventory[[#This Row],[Daily_Demand]]*Inventory[[#This Row],[Lead_Time_Days]]</f>
        <v>1820</v>
      </c>
      <c r="N4419" s="4">
        <f>MAX(0, Inventory[[#This Row],[Demand_Duration_Lead_time]]+Inventory[[#This Row],[Safety_Stock]]-Inventory[[#This Row],[Current_Inventory]])</f>
        <v>1527</v>
      </c>
      <c r="O44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19" s="8">
        <f>Inventory[[#This Row],[Current_Inventory]]*Inventory[[#This Row],[Unit_Cost]]</f>
        <v>533314.46</v>
      </c>
      <c r="Q4419" t="str">
        <f>IF(Inventory[[#This Row],[Stockout_Risk_Score]] &gt;= 0.8, "Critical",
   IF(Inventory[[#This Row],[Stockout_Risk_Score]] &gt;= 0.6, "High",
      IF(Inventory[[#This Row],[Stockout_Risk_Score]] &gt;= 0.3, "Medium", "Low")
   )
)</f>
        <v>Critical</v>
      </c>
      <c r="R4419">
        <f>Inventory[[#This Row],[Lead_Time_Days]]*0.8</f>
        <v>10.4</v>
      </c>
      <c r="S4419">
        <f>MAX(0,Inventory[[#This Row],[Daily_Demand]]*Inventory[[#This Row],[Adj_Lead_Time]]+Inventory[[#This Row],[Safety_Stock]]-Inventory[[#This Row],[Current_Inventory]])</f>
        <v>1163</v>
      </c>
    </row>
    <row r="4420" spans="1:19" x14ac:dyDescent="0.25">
      <c r="A4420">
        <v>4419</v>
      </c>
      <c r="B4420" t="s">
        <v>4441</v>
      </c>
      <c r="C4420" s="4" t="s">
        <v>13</v>
      </c>
      <c r="D4420" t="s">
        <v>22</v>
      </c>
      <c r="E4420" s="4">
        <v>122</v>
      </c>
      <c r="F4420" s="4">
        <v>3</v>
      </c>
      <c r="G4420" s="4">
        <v>152</v>
      </c>
      <c r="H4420" s="4">
        <v>73</v>
      </c>
      <c r="I4420" s="4">
        <v>297</v>
      </c>
      <c r="J4420" s="6">
        <v>506.62</v>
      </c>
      <c r="K4420" s="4">
        <v>0.81100000000000005</v>
      </c>
      <c r="L4420" s="4" t="s">
        <v>19</v>
      </c>
      <c r="M4420" s="4">
        <f>Inventory[[#This Row],[Daily_Demand]]*Inventory[[#This Row],[Lead_Time_Days]]</f>
        <v>366</v>
      </c>
      <c r="N4420" s="4">
        <f>MAX(0, Inventory[[#This Row],[Demand_Duration_Lead_time]]+Inventory[[#This Row],[Safety_Stock]]-Inventory[[#This Row],[Current_Inventory]])</f>
        <v>287</v>
      </c>
      <c r="O44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20" s="8">
        <f>Inventory[[#This Row],[Current_Inventory]]*Inventory[[#This Row],[Unit_Cost]]</f>
        <v>77006.240000000005</v>
      </c>
      <c r="Q4420" t="str">
        <f>IF(Inventory[[#This Row],[Stockout_Risk_Score]] &gt;= 0.8, "Critical",
   IF(Inventory[[#This Row],[Stockout_Risk_Score]] &gt;= 0.6, "High",
      IF(Inventory[[#This Row],[Stockout_Risk_Score]] &gt;= 0.3, "Medium", "Low")
   )
)</f>
        <v>Critical</v>
      </c>
      <c r="R4420">
        <f>Inventory[[#This Row],[Lead_Time_Days]]*0.8</f>
        <v>2.4000000000000004</v>
      </c>
      <c r="S4420">
        <f>MAX(0,Inventory[[#This Row],[Daily_Demand]]*Inventory[[#This Row],[Adj_Lead_Time]]+Inventory[[#This Row],[Safety_Stock]]-Inventory[[#This Row],[Current_Inventory]])</f>
        <v>213.80000000000007</v>
      </c>
    </row>
    <row r="4421" spans="1:19" x14ac:dyDescent="0.25">
      <c r="A4421">
        <v>4420</v>
      </c>
      <c r="B4421" t="s">
        <v>4442</v>
      </c>
      <c r="C4421" s="4" t="s">
        <v>17</v>
      </c>
      <c r="D4421" t="s">
        <v>14</v>
      </c>
      <c r="E4421" s="4">
        <v>44</v>
      </c>
      <c r="F4421" s="4">
        <v>12</v>
      </c>
      <c r="G4421" s="4">
        <v>701</v>
      </c>
      <c r="H4421" s="4">
        <v>215</v>
      </c>
      <c r="I4421" s="4">
        <v>224</v>
      </c>
      <c r="J4421" s="6">
        <v>1072.1199999999999</v>
      </c>
      <c r="K4421" s="4">
        <v>0.14699999999999999</v>
      </c>
      <c r="L4421" s="4" t="s">
        <v>15</v>
      </c>
      <c r="M4421" s="4">
        <f>Inventory[[#This Row],[Daily_Demand]]*Inventory[[#This Row],[Lead_Time_Days]]</f>
        <v>528</v>
      </c>
      <c r="N4421" s="4">
        <f>MAX(0, Inventory[[#This Row],[Demand_Duration_Lead_time]]+Inventory[[#This Row],[Safety_Stock]]-Inventory[[#This Row],[Current_Inventory]])</f>
        <v>42</v>
      </c>
      <c r="O44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21" s="8">
        <f>Inventory[[#This Row],[Current_Inventory]]*Inventory[[#This Row],[Unit_Cost]]</f>
        <v>751556.11999999988</v>
      </c>
      <c r="Q4421" t="str">
        <f>IF(Inventory[[#This Row],[Stockout_Risk_Score]] &gt;= 0.8, "Critical",
   IF(Inventory[[#This Row],[Stockout_Risk_Score]] &gt;= 0.6, "High",
      IF(Inventory[[#This Row],[Stockout_Risk_Score]] &gt;= 0.3, "Medium", "Low")
   )
)</f>
        <v>Low</v>
      </c>
      <c r="R4421">
        <f>Inventory[[#This Row],[Lead_Time_Days]]*0.8</f>
        <v>9.6000000000000014</v>
      </c>
      <c r="S4421">
        <f>MAX(0,Inventory[[#This Row],[Daily_Demand]]*Inventory[[#This Row],[Adj_Lead_Time]]+Inventory[[#This Row],[Safety_Stock]]-Inventory[[#This Row],[Current_Inventory]])</f>
        <v>0</v>
      </c>
    </row>
    <row r="4422" spans="1:19" x14ac:dyDescent="0.25">
      <c r="A4422">
        <v>4421</v>
      </c>
      <c r="B4422" t="s">
        <v>4443</v>
      </c>
      <c r="C4422" s="4" t="s">
        <v>26</v>
      </c>
      <c r="D4422" t="s">
        <v>22</v>
      </c>
      <c r="E4422" s="4">
        <v>188</v>
      </c>
      <c r="F4422" s="4">
        <v>13</v>
      </c>
      <c r="G4422" s="4">
        <v>633</v>
      </c>
      <c r="H4422" s="4">
        <v>253</v>
      </c>
      <c r="I4422" s="4">
        <v>156</v>
      </c>
      <c r="J4422" s="6">
        <v>1387.43</v>
      </c>
      <c r="K4422" s="4">
        <v>0.748</v>
      </c>
      <c r="L4422" s="4" t="s">
        <v>15</v>
      </c>
      <c r="M4422" s="4">
        <f>Inventory[[#This Row],[Daily_Demand]]*Inventory[[#This Row],[Lead_Time_Days]]</f>
        <v>2444</v>
      </c>
      <c r="N4422" s="4">
        <f>MAX(0, Inventory[[#This Row],[Demand_Duration_Lead_time]]+Inventory[[#This Row],[Safety_Stock]]-Inventory[[#This Row],[Current_Inventory]])</f>
        <v>2064</v>
      </c>
      <c r="O44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22" s="8">
        <f>Inventory[[#This Row],[Current_Inventory]]*Inventory[[#This Row],[Unit_Cost]]</f>
        <v>878243.19000000006</v>
      </c>
      <c r="Q4422" t="str">
        <f>IF(Inventory[[#This Row],[Stockout_Risk_Score]] &gt;= 0.8, "Critical",
   IF(Inventory[[#This Row],[Stockout_Risk_Score]] &gt;= 0.6, "High",
      IF(Inventory[[#This Row],[Stockout_Risk_Score]] &gt;= 0.3, "Medium", "Low")
   )
)</f>
        <v>High</v>
      </c>
      <c r="R4422">
        <f>Inventory[[#This Row],[Lead_Time_Days]]*0.8</f>
        <v>10.4</v>
      </c>
      <c r="S4422">
        <f>MAX(0,Inventory[[#This Row],[Daily_Demand]]*Inventory[[#This Row],[Adj_Lead_Time]]+Inventory[[#This Row],[Safety_Stock]]-Inventory[[#This Row],[Current_Inventory]])</f>
        <v>1575.1999999999998</v>
      </c>
    </row>
    <row r="4423" spans="1:19" x14ac:dyDescent="0.25">
      <c r="A4423">
        <v>4422</v>
      </c>
      <c r="B4423" t="s">
        <v>4444</v>
      </c>
      <c r="C4423" s="4" t="s">
        <v>41</v>
      </c>
      <c r="D4423" t="s">
        <v>22</v>
      </c>
      <c r="E4423" s="4">
        <v>195</v>
      </c>
      <c r="F4423" s="4">
        <v>13</v>
      </c>
      <c r="G4423" s="4">
        <v>125</v>
      </c>
      <c r="H4423" s="4">
        <v>87</v>
      </c>
      <c r="I4423" s="4">
        <v>202</v>
      </c>
      <c r="J4423" s="6">
        <v>476.17</v>
      </c>
      <c r="K4423" s="4">
        <v>0.81499999999999995</v>
      </c>
      <c r="L4423" s="4" t="s">
        <v>27</v>
      </c>
      <c r="M4423" s="4">
        <f>Inventory[[#This Row],[Daily_Demand]]*Inventory[[#This Row],[Lead_Time_Days]]</f>
        <v>2535</v>
      </c>
      <c r="N4423" s="4">
        <f>MAX(0, Inventory[[#This Row],[Demand_Duration_Lead_time]]+Inventory[[#This Row],[Safety_Stock]]-Inventory[[#This Row],[Current_Inventory]])</f>
        <v>2497</v>
      </c>
      <c r="O44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23" s="8">
        <f>Inventory[[#This Row],[Current_Inventory]]*Inventory[[#This Row],[Unit_Cost]]</f>
        <v>59521.25</v>
      </c>
      <c r="Q4423" t="str">
        <f>IF(Inventory[[#This Row],[Stockout_Risk_Score]] &gt;= 0.8, "Critical",
   IF(Inventory[[#This Row],[Stockout_Risk_Score]] &gt;= 0.6, "High",
      IF(Inventory[[#This Row],[Stockout_Risk_Score]] &gt;= 0.3, "Medium", "Low")
   )
)</f>
        <v>Critical</v>
      </c>
      <c r="R4423">
        <f>Inventory[[#This Row],[Lead_Time_Days]]*0.8</f>
        <v>10.4</v>
      </c>
      <c r="S4423">
        <f>MAX(0,Inventory[[#This Row],[Daily_Demand]]*Inventory[[#This Row],[Adj_Lead_Time]]+Inventory[[#This Row],[Safety_Stock]]-Inventory[[#This Row],[Current_Inventory]])</f>
        <v>1990</v>
      </c>
    </row>
    <row r="4424" spans="1:19" x14ac:dyDescent="0.25">
      <c r="A4424">
        <v>4423</v>
      </c>
      <c r="B4424" t="s">
        <v>4445</v>
      </c>
      <c r="C4424" s="4" t="s">
        <v>13</v>
      </c>
      <c r="D4424" t="s">
        <v>18</v>
      </c>
      <c r="E4424" s="4">
        <v>78</v>
      </c>
      <c r="F4424" s="4">
        <v>9</v>
      </c>
      <c r="G4424" s="4">
        <v>190</v>
      </c>
      <c r="H4424" s="4">
        <v>120</v>
      </c>
      <c r="I4424" s="4">
        <v>396</v>
      </c>
      <c r="J4424" s="6">
        <v>1327.07</v>
      </c>
      <c r="K4424" s="4">
        <v>0.878</v>
      </c>
      <c r="L4424" s="4" t="s">
        <v>27</v>
      </c>
      <c r="M4424" s="4">
        <f>Inventory[[#This Row],[Daily_Demand]]*Inventory[[#This Row],[Lead_Time_Days]]</f>
        <v>702</v>
      </c>
      <c r="N4424" s="4">
        <f>MAX(0, Inventory[[#This Row],[Demand_Duration_Lead_time]]+Inventory[[#This Row],[Safety_Stock]]-Inventory[[#This Row],[Current_Inventory]])</f>
        <v>632</v>
      </c>
      <c r="O44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24" s="8">
        <f>Inventory[[#This Row],[Current_Inventory]]*Inventory[[#This Row],[Unit_Cost]]</f>
        <v>252143.3</v>
      </c>
      <c r="Q4424" t="str">
        <f>IF(Inventory[[#This Row],[Stockout_Risk_Score]] &gt;= 0.8, "Critical",
   IF(Inventory[[#This Row],[Stockout_Risk_Score]] &gt;= 0.6, "High",
      IF(Inventory[[#This Row],[Stockout_Risk_Score]] &gt;= 0.3, "Medium", "Low")
   )
)</f>
        <v>Critical</v>
      </c>
      <c r="R4424">
        <f>Inventory[[#This Row],[Lead_Time_Days]]*0.8</f>
        <v>7.2</v>
      </c>
      <c r="S4424">
        <f>MAX(0,Inventory[[#This Row],[Daily_Demand]]*Inventory[[#This Row],[Adj_Lead_Time]]+Inventory[[#This Row],[Safety_Stock]]-Inventory[[#This Row],[Current_Inventory]])</f>
        <v>491.6</v>
      </c>
    </row>
    <row r="4425" spans="1:19" x14ac:dyDescent="0.25">
      <c r="A4425">
        <v>4424</v>
      </c>
      <c r="B4425" t="s">
        <v>4446</v>
      </c>
      <c r="C4425" s="4" t="s">
        <v>13</v>
      </c>
      <c r="D4425" t="s">
        <v>18</v>
      </c>
      <c r="E4425" s="4">
        <v>115</v>
      </c>
      <c r="F4425" s="4">
        <v>5</v>
      </c>
      <c r="G4425" s="4">
        <v>659</v>
      </c>
      <c r="H4425" s="4">
        <v>151</v>
      </c>
      <c r="I4425" s="4">
        <v>204</v>
      </c>
      <c r="J4425" s="6">
        <v>132.18</v>
      </c>
      <c r="K4425" s="4">
        <v>0.92500000000000004</v>
      </c>
      <c r="L4425" s="4" t="s">
        <v>19</v>
      </c>
      <c r="M4425" s="4">
        <f>Inventory[[#This Row],[Daily_Demand]]*Inventory[[#This Row],[Lead_Time_Days]]</f>
        <v>575</v>
      </c>
      <c r="N4425" s="4">
        <f>MAX(0, Inventory[[#This Row],[Demand_Duration_Lead_time]]+Inventory[[#This Row],[Safety_Stock]]-Inventory[[#This Row],[Current_Inventory]])</f>
        <v>67</v>
      </c>
      <c r="O44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25" s="8">
        <f>Inventory[[#This Row],[Current_Inventory]]*Inventory[[#This Row],[Unit_Cost]]</f>
        <v>87106.62000000001</v>
      </c>
      <c r="Q4425" t="str">
        <f>IF(Inventory[[#This Row],[Stockout_Risk_Score]] &gt;= 0.8, "Critical",
   IF(Inventory[[#This Row],[Stockout_Risk_Score]] &gt;= 0.6, "High",
      IF(Inventory[[#This Row],[Stockout_Risk_Score]] &gt;= 0.3, "Medium", "Low")
   )
)</f>
        <v>Critical</v>
      </c>
      <c r="R4425">
        <f>Inventory[[#This Row],[Lead_Time_Days]]*0.8</f>
        <v>4</v>
      </c>
      <c r="S4425">
        <f>MAX(0,Inventory[[#This Row],[Daily_Demand]]*Inventory[[#This Row],[Adj_Lead_Time]]+Inventory[[#This Row],[Safety_Stock]]-Inventory[[#This Row],[Current_Inventory]])</f>
        <v>0</v>
      </c>
    </row>
    <row r="4426" spans="1:19" x14ac:dyDescent="0.25">
      <c r="A4426">
        <v>4425</v>
      </c>
      <c r="B4426" t="s">
        <v>4447</v>
      </c>
      <c r="C4426" s="4" t="s">
        <v>21</v>
      </c>
      <c r="D4426" t="s">
        <v>18</v>
      </c>
      <c r="E4426" s="4">
        <v>107</v>
      </c>
      <c r="F4426" s="4">
        <v>5</v>
      </c>
      <c r="G4426" s="4">
        <v>269</v>
      </c>
      <c r="H4426" s="4">
        <v>225</v>
      </c>
      <c r="I4426" s="4">
        <v>189</v>
      </c>
      <c r="J4426" s="6">
        <v>642.20000000000005</v>
      </c>
      <c r="K4426" s="4">
        <v>0.50900000000000001</v>
      </c>
      <c r="L4426" s="4" t="s">
        <v>19</v>
      </c>
      <c r="M4426" s="4">
        <f>Inventory[[#This Row],[Daily_Demand]]*Inventory[[#This Row],[Lead_Time_Days]]</f>
        <v>535</v>
      </c>
      <c r="N4426" s="4">
        <f>MAX(0, Inventory[[#This Row],[Demand_Duration_Lead_time]]+Inventory[[#This Row],[Safety_Stock]]-Inventory[[#This Row],[Current_Inventory]])</f>
        <v>491</v>
      </c>
      <c r="O44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26" s="8">
        <f>Inventory[[#This Row],[Current_Inventory]]*Inventory[[#This Row],[Unit_Cost]]</f>
        <v>172751.80000000002</v>
      </c>
      <c r="Q4426" t="str">
        <f>IF(Inventory[[#This Row],[Stockout_Risk_Score]] &gt;= 0.8, "Critical",
   IF(Inventory[[#This Row],[Stockout_Risk_Score]] &gt;= 0.6, "High",
      IF(Inventory[[#This Row],[Stockout_Risk_Score]] &gt;= 0.3, "Medium", "Low")
   )
)</f>
        <v>Medium</v>
      </c>
      <c r="R4426">
        <f>Inventory[[#This Row],[Lead_Time_Days]]*0.8</f>
        <v>4</v>
      </c>
      <c r="S4426">
        <f>MAX(0,Inventory[[#This Row],[Daily_Demand]]*Inventory[[#This Row],[Adj_Lead_Time]]+Inventory[[#This Row],[Safety_Stock]]-Inventory[[#This Row],[Current_Inventory]])</f>
        <v>384</v>
      </c>
    </row>
    <row r="4427" spans="1:19" x14ac:dyDescent="0.25">
      <c r="A4427">
        <v>4426</v>
      </c>
      <c r="B4427" t="s">
        <v>4448</v>
      </c>
      <c r="C4427" s="4" t="s">
        <v>17</v>
      </c>
      <c r="D4427" t="s">
        <v>14</v>
      </c>
      <c r="E4427" s="4">
        <v>107</v>
      </c>
      <c r="F4427" s="4">
        <v>3</v>
      </c>
      <c r="G4427" s="4">
        <v>563</v>
      </c>
      <c r="H4427" s="4">
        <v>25</v>
      </c>
      <c r="I4427" s="4">
        <v>200</v>
      </c>
      <c r="J4427" s="6">
        <v>1364.25</v>
      </c>
      <c r="K4427" s="4">
        <v>0.65500000000000003</v>
      </c>
      <c r="L4427" s="4" t="s">
        <v>27</v>
      </c>
      <c r="M4427" s="4">
        <f>Inventory[[#This Row],[Daily_Demand]]*Inventory[[#This Row],[Lead_Time_Days]]</f>
        <v>321</v>
      </c>
      <c r="N4427" s="4">
        <f>MAX(0, Inventory[[#This Row],[Demand_Duration_Lead_time]]+Inventory[[#This Row],[Safety_Stock]]-Inventory[[#This Row],[Current_Inventory]])</f>
        <v>0</v>
      </c>
      <c r="O44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27" s="8">
        <f>Inventory[[#This Row],[Current_Inventory]]*Inventory[[#This Row],[Unit_Cost]]</f>
        <v>768072.75</v>
      </c>
      <c r="Q4427" t="str">
        <f>IF(Inventory[[#This Row],[Stockout_Risk_Score]] &gt;= 0.8, "Critical",
   IF(Inventory[[#This Row],[Stockout_Risk_Score]] &gt;= 0.6, "High",
      IF(Inventory[[#This Row],[Stockout_Risk_Score]] &gt;= 0.3, "Medium", "Low")
   )
)</f>
        <v>High</v>
      </c>
      <c r="R4427">
        <f>Inventory[[#This Row],[Lead_Time_Days]]*0.8</f>
        <v>2.4000000000000004</v>
      </c>
      <c r="S4427">
        <f>MAX(0,Inventory[[#This Row],[Daily_Demand]]*Inventory[[#This Row],[Adj_Lead_Time]]+Inventory[[#This Row],[Safety_Stock]]-Inventory[[#This Row],[Current_Inventory]])</f>
        <v>0</v>
      </c>
    </row>
    <row r="4428" spans="1:19" x14ac:dyDescent="0.25">
      <c r="A4428">
        <v>4427</v>
      </c>
      <c r="B4428" t="s">
        <v>4449</v>
      </c>
      <c r="C4428" s="4" t="s">
        <v>21</v>
      </c>
      <c r="D4428" t="s">
        <v>14</v>
      </c>
      <c r="E4428" s="4">
        <v>78</v>
      </c>
      <c r="F4428" s="4">
        <v>2</v>
      </c>
      <c r="G4428" s="4">
        <v>747</v>
      </c>
      <c r="H4428" s="4">
        <v>63</v>
      </c>
      <c r="I4428" s="4">
        <v>322</v>
      </c>
      <c r="J4428" s="6">
        <v>341.23</v>
      </c>
      <c r="K4428" s="4">
        <v>0.01</v>
      </c>
      <c r="L4428" s="4" t="s">
        <v>19</v>
      </c>
      <c r="M4428" s="4">
        <f>Inventory[[#This Row],[Daily_Demand]]*Inventory[[#This Row],[Lead_Time_Days]]</f>
        <v>156</v>
      </c>
      <c r="N4428" s="4">
        <f>MAX(0, Inventory[[#This Row],[Demand_Duration_Lead_time]]+Inventory[[#This Row],[Safety_Stock]]-Inventory[[#This Row],[Current_Inventory]])</f>
        <v>0</v>
      </c>
      <c r="O44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428" s="8">
        <f>Inventory[[#This Row],[Current_Inventory]]*Inventory[[#This Row],[Unit_Cost]]</f>
        <v>254898.81000000003</v>
      </c>
      <c r="Q4428" t="str">
        <f>IF(Inventory[[#This Row],[Stockout_Risk_Score]] &gt;= 0.8, "Critical",
   IF(Inventory[[#This Row],[Stockout_Risk_Score]] &gt;= 0.6, "High",
      IF(Inventory[[#This Row],[Stockout_Risk_Score]] &gt;= 0.3, "Medium", "Low")
   )
)</f>
        <v>Low</v>
      </c>
      <c r="R4428">
        <f>Inventory[[#This Row],[Lead_Time_Days]]*0.8</f>
        <v>1.6</v>
      </c>
      <c r="S4428">
        <f>MAX(0,Inventory[[#This Row],[Daily_Demand]]*Inventory[[#This Row],[Adj_Lead_Time]]+Inventory[[#This Row],[Safety_Stock]]-Inventory[[#This Row],[Current_Inventory]])</f>
        <v>0</v>
      </c>
    </row>
    <row r="4429" spans="1:19" x14ac:dyDescent="0.25">
      <c r="A4429">
        <v>4428</v>
      </c>
      <c r="B4429" t="s">
        <v>4450</v>
      </c>
      <c r="C4429" s="4" t="s">
        <v>21</v>
      </c>
      <c r="D4429" t="s">
        <v>14</v>
      </c>
      <c r="E4429" s="4">
        <v>168</v>
      </c>
      <c r="F4429" s="4">
        <v>2</v>
      </c>
      <c r="G4429" s="4">
        <v>281</v>
      </c>
      <c r="H4429" s="4">
        <v>150</v>
      </c>
      <c r="I4429" s="4">
        <v>93</v>
      </c>
      <c r="J4429" s="6">
        <v>483.29</v>
      </c>
      <c r="K4429" s="4">
        <v>0.57299999999999995</v>
      </c>
      <c r="L4429" s="4" t="s">
        <v>19</v>
      </c>
      <c r="M4429" s="4">
        <f>Inventory[[#This Row],[Daily_Demand]]*Inventory[[#This Row],[Lead_Time_Days]]</f>
        <v>336</v>
      </c>
      <c r="N4429" s="4">
        <f>MAX(0, Inventory[[#This Row],[Demand_Duration_Lead_time]]+Inventory[[#This Row],[Safety_Stock]]-Inventory[[#This Row],[Current_Inventory]])</f>
        <v>205</v>
      </c>
      <c r="O44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29" s="8">
        <f>Inventory[[#This Row],[Current_Inventory]]*Inventory[[#This Row],[Unit_Cost]]</f>
        <v>135804.49000000002</v>
      </c>
      <c r="Q4429" t="str">
        <f>IF(Inventory[[#This Row],[Stockout_Risk_Score]] &gt;= 0.8, "Critical",
   IF(Inventory[[#This Row],[Stockout_Risk_Score]] &gt;= 0.6, "High",
      IF(Inventory[[#This Row],[Stockout_Risk_Score]] &gt;= 0.3, "Medium", "Low")
   )
)</f>
        <v>Medium</v>
      </c>
      <c r="R4429">
        <f>Inventory[[#This Row],[Lead_Time_Days]]*0.8</f>
        <v>1.6</v>
      </c>
      <c r="S4429">
        <f>MAX(0,Inventory[[#This Row],[Daily_Demand]]*Inventory[[#This Row],[Adj_Lead_Time]]+Inventory[[#This Row],[Safety_Stock]]-Inventory[[#This Row],[Current_Inventory]])</f>
        <v>137.80000000000001</v>
      </c>
    </row>
    <row r="4430" spans="1:19" x14ac:dyDescent="0.25">
      <c r="A4430">
        <v>4429</v>
      </c>
      <c r="B4430" t="s">
        <v>4451</v>
      </c>
      <c r="C4430" s="4" t="s">
        <v>17</v>
      </c>
      <c r="D4430" t="s">
        <v>22</v>
      </c>
      <c r="E4430" s="4">
        <v>118</v>
      </c>
      <c r="F4430" s="4">
        <v>4</v>
      </c>
      <c r="G4430" s="4">
        <v>513</v>
      </c>
      <c r="H4430" s="4">
        <v>88</v>
      </c>
      <c r="I4430" s="4">
        <v>120</v>
      </c>
      <c r="J4430" s="6">
        <v>1764.23</v>
      </c>
      <c r="K4430" s="4">
        <v>0.47299999999999998</v>
      </c>
      <c r="L4430" s="4" t="s">
        <v>27</v>
      </c>
      <c r="M4430" s="4">
        <f>Inventory[[#This Row],[Daily_Demand]]*Inventory[[#This Row],[Lead_Time_Days]]</f>
        <v>472</v>
      </c>
      <c r="N4430" s="4">
        <f>MAX(0, Inventory[[#This Row],[Demand_Duration_Lead_time]]+Inventory[[#This Row],[Safety_Stock]]-Inventory[[#This Row],[Current_Inventory]])</f>
        <v>47</v>
      </c>
      <c r="O44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30" s="8">
        <f>Inventory[[#This Row],[Current_Inventory]]*Inventory[[#This Row],[Unit_Cost]]</f>
        <v>905049.99</v>
      </c>
      <c r="Q4430" t="str">
        <f>IF(Inventory[[#This Row],[Stockout_Risk_Score]] &gt;= 0.8, "Critical",
   IF(Inventory[[#This Row],[Stockout_Risk_Score]] &gt;= 0.6, "High",
      IF(Inventory[[#This Row],[Stockout_Risk_Score]] &gt;= 0.3, "Medium", "Low")
   )
)</f>
        <v>Medium</v>
      </c>
      <c r="R4430">
        <f>Inventory[[#This Row],[Lead_Time_Days]]*0.8</f>
        <v>3.2</v>
      </c>
      <c r="S4430">
        <f>MAX(0,Inventory[[#This Row],[Daily_Demand]]*Inventory[[#This Row],[Adj_Lead_Time]]+Inventory[[#This Row],[Safety_Stock]]-Inventory[[#This Row],[Current_Inventory]])</f>
        <v>0</v>
      </c>
    </row>
    <row r="4431" spans="1:19" x14ac:dyDescent="0.25">
      <c r="A4431">
        <v>4430</v>
      </c>
      <c r="B4431" t="s">
        <v>4452</v>
      </c>
      <c r="C4431" s="4" t="s">
        <v>41</v>
      </c>
      <c r="D4431" t="s">
        <v>18</v>
      </c>
      <c r="E4431" s="4">
        <v>127</v>
      </c>
      <c r="F4431" s="4">
        <v>7</v>
      </c>
      <c r="G4431" s="4">
        <v>263</v>
      </c>
      <c r="H4431" s="4">
        <v>158</v>
      </c>
      <c r="I4431" s="4">
        <v>174</v>
      </c>
      <c r="J4431" s="6">
        <v>1364.93</v>
      </c>
      <c r="K4431" s="4">
        <v>0.96199999999999997</v>
      </c>
      <c r="L4431" s="4" t="s">
        <v>15</v>
      </c>
      <c r="M4431" s="4">
        <f>Inventory[[#This Row],[Daily_Demand]]*Inventory[[#This Row],[Lead_Time_Days]]</f>
        <v>889</v>
      </c>
      <c r="N4431" s="4">
        <f>MAX(0, Inventory[[#This Row],[Demand_Duration_Lead_time]]+Inventory[[#This Row],[Safety_Stock]]-Inventory[[#This Row],[Current_Inventory]])</f>
        <v>784</v>
      </c>
      <c r="O44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31" s="8">
        <f>Inventory[[#This Row],[Current_Inventory]]*Inventory[[#This Row],[Unit_Cost]]</f>
        <v>358976.59</v>
      </c>
      <c r="Q4431" t="str">
        <f>IF(Inventory[[#This Row],[Stockout_Risk_Score]] &gt;= 0.8, "Critical",
   IF(Inventory[[#This Row],[Stockout_Risk_Score]] &gt;= 0.6, "High",
      IF(Inventory[[#This Row],[Stockout_Risk_Score]] &gt;= 0.3, "Medium", "Low")
   )
)</f>
        <v>Critical</v>
      </c>
      <c r="R4431">
        <f>Inventory[[#This Row],[Lead_Time_Days]]*0.8</f>
        <v>5.6000000000000005</v>
      </c>
      <c r="S4431">
        <f>MAX(0,Inventory[[#This Row],[Daily_Demand]]*Inventory[[#This Row],[Adj_Lead_Time]]+Inventory[[#This Row],[Safety_Stock]]-Inventory[[#This Row],[Current_Inventory]])</f>
        <v>606.20000000000005</v>
      </c>
    </row>
    <row r="4432" spans="1:19" x14ac:dyDescent="0.25">
      <c r="A4432">
        <v>4431</v>
      </c>
      <c r="B4432" t="s">
        <v>4453</v>
      </c>
      <c r="C4432" s="4" t="s">
        <v>21</v>
      </c>
      <c r="D4432" t="s">
        <v>22</v>
      </c>
      <c r="E4432" s="4">
        <v>61</v>
      </c>
      <c r="F4432" s="4">
        <v>8</v>
      </c>
      <c r="G4432" s="4">
        <v>470</v>
      </c>
      <c r="H4432" s="4">
        <v>136</v>
      </c>
      <c r="I4432" s="4">
        <v>201</v>
      </c>
      <c r="J4432" s="6">
        <v>1022.89</v>
      </c>
      <c r="K4432" s="4">
        <v>0.90200000000000002</v>
      </c>
      <c r="L4432" s="4" t="s">
        <v>27</v>
      </c>
      <c r="M4432" s="4">
        <f>Inventory[[#This Row],[Daily_Demand]]*Inventory[[#This Row],[Lead_Time_Days]]</f>
        <v>488</v>
      </c>
      <c r="N4432" s="4">
        <f>MAX(0, Inventory[[#This Row],[Demand_Duration_Lead_time]]+Inventory[[#This Row],[Safety_Stock]]-Inventory[[#This Row],[Current_Inventory]])</f>
        <v>154</v>
      </c>
      <c r="O44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32" s="8">
        <f>Inventory[[#This Row],[Current_Inventory]]*Inventory[[#This Row],[Unit_Cost]]</f>
        <v>480758.3</v>
      </c>
      <c r="Q4432" t="str">
        <f>IF(Inventory[[#This Row],[Stockout_Risk_Score]] &gt;= 0.8, "Critical",
   IF(Inventory[[#This Row],[Stockout_Risk_Score]] &gt;= 0.6, "High",
      IF(Inventory[[#This Row],[Stockout_Risk_Score]] &gt;= 0.3, "Medium", "Low")
   )
)</f>
        <v>Critical</v>
      </c>
      <c r="R4432">
        <f>Inventory[[#This Row],[Lead_Time_Days]]*0.8</f>
        <v>6.4</v>
      </c>
      <c r="S4432">
        <f>MAX(0,Inventory[[#This Row],[Daily_Demand]]*Inventory[[#This Row],[Adj_Lead_Time]]+Inventory[[#This Row],[Safety_Stock]]-Inventory[[#This Row],[Current_Inventory]])</f>
        <v>56.400000000000091</v>
      </c>
    </row>
    <row r="4433" spans="1:19" x14ac:dyDescent="0.25">
      <c r="A4433">
        <v>4432</v>
      </c>
      <c r="B4433" t="s">
        <v>4454</v>
      </c>
      <c r="C4433" s="4" t="s">
        <v>21</v>
      </c>
      <c r="D4433" t="s">
        <v>14</v>
      </c>
      <c r="E4433" s="4">
        <v>78</v>
      </c>
      <c r="F4433" s="4">
        <v>14</v>
      </c>
      <c r="G4433" s="4">
        <v>309</v>
      </c>
      <c r="H4433" s="4">
        <v>167</v>
      </c>
      <c r="I4433" s="4">
        <v>398</v>
      </c>
      <c r="J4433" s="6">
        <v>461.24</v>
      </c>
      <c r="K4433" s="4">
        <v>0.79800000000000004</v>
      </c>
      <c r="L4433" s="4" t="s">
        <v>19</v>
      </c>
      <c r="M4433" s="4">
        <f>Inventory[[#This Row],[Daily_Demand]]*Inventory[[#This Row],[Lead_Time_Days]]</f>
        <v>1092</v>
      </c>
      <c r="N4433" s="4">
        <f>MAX(0, Inventory[[#This Row],[Demand_Duration_Lead_time]]+Inventory[[#This Row],[Safety_Stock]]-Inventory[[#This Row],[Current_Inventory]])</f>
        <v>950</v>
      </c>
      <c r="O44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33" s="8">
        <f>Inventory[[#This Row],[Current_Inventory]]*Inventory[[#This Row],[Unit_Cost]]</f>
        <v>142523.16</v>
      </c>
      <c r="Q4433" t="str">
        <f>IF(Inventory[[#This Row],[Stockout_Risk_Score]] &gt;= 0.8, "Critical",
   IF(Inventory[[#This Row],[Stockout_Risk_Score]] &gt;= 0.6, "High",
      IF(Inventory[[#This Row],[Stockout_Risk_Score]] &gt;= 0.3, "Medium", "Low")
   )
)</f>
        <v>High</v>
      </c>
      <c r="R4433">
        <f>Inventory[[#This Row],[Lead_Time_Days]]*0.8</f>
        <v>11.200000000000001</v>
      </c>
      <c r="S4433">
        <f>MAX(0,Inventory[[#This Row],[Daily_Demand]]*Inventory[[#This Row],[Adj_Lead_Time]]+Inventory[[#This Row],[Safety_Stock]]-Inventory[[#This Row],[Current_Inventory]])</f>
        <v>731.60000000000014</v>
      </c>
    </row>
    <row r="4434" spans="1:19" x14ac:dyDescent="0.25">
      <c r="A4434">
        <v>4433</v>
      </c>
      <c r="B4434" t="s">
        <v>4455</v>
      </c>
      <c r="C4434" s="4" t="s">
        <v>13</v>
      </c>
      <c r="D4434" t="s">
        <v>18</v>
      </c>
      <c r="E4434" s="4">
        <v>87</v>
      </c>
      <c r="F4434" s="4">
        <v>10</v>
      </c>
      <c r="G4434" s="4">
        <v>282</v>
      </c>
      <c r="H4434" s="4">
        <v>288</v>
      </c>
      <c r="I4434" s="4">
        <v>365</v>
      </c>
      <c r="J4434" s="6">
        <v>715.75</v>
      </c>
      <c r="K4434" s="4">
        <v>5.7000000000000002E-2</v>
      </c>
      <c r="L4434" s="4" t="s">
        <v>15</v>
      </c>
      <c r="M4434" s="4">
        <f>Inventory[[#This Row],[Daily_Demand]]*Inventory[[#This Row],[Lead_Time_Days]]</f>
        <v>870</v>
      </c>
      <c r="N4434" s="4">
        <f>MAX(0, Inventory[[#This Row],[Demand_Duration_Lead_time]]+Inventory[[#This Row],[Safety_Stock]]-Inventory[[#This Row],[Current_Inventory]])</f>
        <v>876</v>
      </c>
      <c r="O44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34" s="8">
        <f>Inventory[[#This Row],[Current_Inventory]]*Inventory[[#This Row],[Unit_Cost]]</f>
        <v>201841.5</v>
      </c>
      <c r="Q4434" t="str">
        <f>IF(Inventory[[#This Row],[Stockout_Risk_Score]] &gt;= 0.8, "Critical",
   IF(Inventory[[#This Row],[Stockout_Risk_Score]] &gt;= 0.6, "High",
      IF(Inventory[[#This Row],[Stockout_Risk_Score]] &gt;= 0.3, "Medium", "Low")
   )
)</f>
        <v>Low</v>
      </c>
      <c r="R4434">
        <f>Inventory[[#This Row],[Lead_Time_Days]]*0.8</f>
        <v>8</v>
      </c>
      <c r="S4434">
        <f>MAX(0,Inventory[[#This Row],[Daily_Demand]]*Inventory[[#This Row],[Adj_Lead_Time]]+Inventory[[#This Row],[Safety_Stock]]-Inventory[[#This Row],[Current_Inventory]])</f>
        <v>702</v>
      </c>
    </row>
    <row r="4435" spans="1:19" x14ac:dyDescent="0.25">
      <c r="A4435">
        <v>4434</v>
      </c>
      <c r="B4435" t="s">
        <v>4456</v>
      </c>
      <c r="C4435" s="4" t="s">
        <v>17</v>
      </c>
      <c r="D4435" t="s">
        <v>14</v>
      </c>
      <c r="E4435" s="4">
        <v>177</v>
      </c>
      <c r="F4435" s="4">
        <v>6</v>
      </c>
      <c r="G4435" s="4">
        <v>333</v>
      </c>
      <c r="H4435" s="4">
        <v>47</v>
      </c>
      <c r="I4435" s="4">
        <v>358</v>
      </c>
      <c r="J4435" s="6">
        <v>1169.94</v>
      </c>
      <c r="K4435" s="4">
        <v>0.40200000000000002</v>
      </c>
      <c r="L4435" s="4" t="s">
        <v>27</v>
      </c>
      <c r="M4435" s="4">
        <f>Inventory[[#This Row],[Daily_Demand]]*Inventory[[#This Row],[Lead_Time_Days]]</f>
        <v>1062</v>
      </c>
      <c r="N4435" s="4">
        <f>MAX(0, Inventory[[#This Row],[Demand_Duration_Lead_time]]+Inventory[[#This Row],[Safety_Stock]]-Inventory[[#This Row],[Current_Inventory]])</f>
        <v>776</v>
      </c>
      <c r="O44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35" s="8">
        <f>Inventory[[#This Row],[Current_Inventory]]*Inventory[[#This Row],[Unit_Cost]]</f>
        <v>389590.02</v>
      </c>
      <c r="Q4435" t="str">
        <f>IF(Inventory[[#This Row],[Stockout_Risk_Score]] &gt;= 0.8, "Critical",
   IF(Inventory[[#This Row],[Stockout_Risk_Score]] &gt;= 0.6, "High",
      IF(Inventory[[#This Row],[Stockout_Risk_Score]] &gt;= 0.3, "Medium", "Low")
   )
)</f>
        <v>Medium</v>
      </c>
      <c r="R4435">
        <f>Inventory[[#This Row],[Lead_Time_Days]]*0.8</f>
        <v>4.8000000000000007</v>
      </c>
      <c r="S4435">
        <f>MAX(0,Inventory[[#This Row],[Daily_Demand]]*Inventory[[#This Row],[Adj_Lead_Time]]+Inventory[[#This Row],[Safety_Stock]]-Inventory[[#This Row],[Current_Inventory]])</f>
        <v>563.60000000000014</v>
      </c>
    </row>
    <row r="4436" spans="1:19" x14ac:dyDescent="0.25">
      <c r="A4436">
        <v>4435</v>
      </c>
      <c r="B4436" t="s">
        <v>4457</v>
      </c>
      <c r="C4436" s="4" t="s">
        <v>26</v>
      </c>
      <c r="D4436" t="s">
        <v>18</v>
      </c>
      <c r="E4436" s="4">
        <v>83</v>
      </c>
      <c r="F4436" s="4">
        <v>10</v>
      </c>
      <c r="G4436" s="4">
        <v>104</v>
      </c>
      <c r="H4436" s="4">
        <v>166</v>
      </c>
      <c r="I4436" s="4">
        <v>269</v>
      </c>
      <c r="J4436" s="6">
        <v>352.86</v>
      </c>
      <c r="K4436" s="4">
        <v>0.69599999999999995</v>
      </c>
      <c r="L4436" s="4" t="s">
        <v>15</v>
      </c>
      <c r="M4436" s="4">
        <f>Inventory[[#This Row],[Daily_Demand]]*Inventory[[#This Row],[Lead_Time_Days]]</f>
        <v>830</v>
      </c>
      <c r="N4436" s="4">
        <f>MAX(0, Inventory[[#This Row],[Demand_Duration_Lead_time]]+Inventory[[#This Row],[Safety_Stock]]-Inventory[[#This Row],[Current_Inventory]])</f>
        <v>892</v>
      </c>
      <c r="O44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36" s="8">
        <f>Inventory[[#This Row],[Current_Inventory]]*Inventory[[#This Row],[Unit_Cost]]</f>
        <v>36697.440000000002</v>
      </c>
      <c r="Q4436" t="str">
        <f>IF(Inventory[[#This Row],[Stockout_Risk_Score]] &gt;= 0.8, "Critical",
   IF(Inventory[[#This Row],[Stockout_Risk_Score]] &gt;= 0.6, "High",
      IF(Inventory[[#This Row],[Stockout_Risk_Score]] &gt;= 0.3, "Medium", "Low")
   )
)</f>
        <v>High</v>
      </c>
      <c r="R4436">
        <f>Inventory[[#This Row],[Lead_Time_Days]]*0.8</f>
        <v>8</v>
      </c>
      <c r="S4436">
        <f>MAX(0,Inventory[[#This Row],[Daily_Demand]]*Inventory[[#This Row],[Adj_Lead_Time]]+Inventory[[#This Row],[Safety_Stock]]-Inventory[[#This Row],[Current_Inventory]])</f>
        <v>726</v>
      </c>
    </row>
    <row r="4437" spans="1:19" x14ac:dyDescent="0.25">
      <c r="A4437">
        <v>4436</v>
      </c>
      <c r="B4437" t="s">
        <v>4458</v>
      </c>
      <c r="C4437" s="4" t="s">
        <v>41</v>
      </c>
      <c r="D4437" t="s">
        <v>18</v>
      </c>
      <c r="E4437" s="4">
        <v>134</v>
      </c>
      <c r="F4437" s="4">
        <v>9</v>
      </c>
      <c r="G4437" s="4">
        <v>434</v>
      </c>
      <c r="H4437" s="4">
        <v>297</v>
      </c>
      <c r="I4437" s="4">
        <v>264</v>
      </c>
      <c r="J4437" s="6">
        <v>989.4</v>
      </c>
      <c r="K4437" s="4">
        <v>0.03</v>
      </c>
      <c r="L4437" s="4" t="s">
        <v>19</v>
      </c>
      <c r="M4437" s="4">
        <f>Inventory[[#This Row],[Daily_Demand]]*Inventory[[#This Row],[Lead_Time_Days]]</f>
        <v>1206</v>
      </c>
      <c r="N4437" s="4">
        <f>MAX(0, Inventory[[#This Row],[Demand_Duration_Lead_time]]+Inventory[[#This Row],[Safety_Stock]]-Inventory[[#This Row],[Current_Inventory]])</f>
        <v>1069</v>
      </c>
      <c r="O44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37" s="8">
        <f>Inventory[[#This Row],[Current_Inventory]]*Inventory[[#This Row],[Unit_Cost]]</f>
        <v>429399.6</v>
      </c>
      <c r="Q4437" t="str">
        <f>IF(Inventory[[#This Row],[Stockout_Risk_Score]] &gt;= 0.8, "Critical",
   IF(Inventory[[#This Row],[Stockout_Risk_Score]] &gt;= 0.6, "High",
      IF(Inventory[[#This Row],[Stockout_Risk_Score]] &gt;= 0.3, "Medium", "Low")
   )
)</f>
        <v>Low</v>
      </c>
      <c r="R4437">
        <f>Inventory[[#This Row],[Lead_Time_Days]]*0.8</f>
        <v>7.2</v>
      </c>
      <c r="S4437">
        <f>MAX(0,Inventory[[#This Row],[Daily_Demand]]*Inventory[[#This Row],[Adj_Lead_Time]]+Inventory[[#This Row],[Safety_Stock]]-Inventory[[#This Row],[Current_Inventory]])</f>
        <v>827.80000000000018</v>
      </c>
    </row>
    <row r="4438" spans="1:19" x14ac:dyDescent="0.25">
      <c r="A4438">
        <v>4437</v>
      </c>
      <c r="B4438" t="s">
        <v>4459</v>
      </c>
      <c r="C4438" s="4" t="s">
        <v>41</v>
      </c>
      <c r="D4438" t="s">
        <v>22</v>
      </c>
      <c r="E4438" s="4">
        <v>97</v>
      </c>
      <c r="F4438" s="4">
        <v>2</v>
      </c>
      <c r="G4438" s="4">
        <v>348</v>
      </c>
      <c r="H4438" s="4">
        <v>121</v>
      </c>
      <c r="I4438" s="4">
        <v>379</v>
      </c>
      <c r="J4438" s="6">
        <v>847.5</v>
      </c>
      <c r="K4438" s="4">
        <v>0.23599999999999999</v>
      </c>
      <c r="L4438" s="4" t="s">
        <v>15</v>
      </c>
      <c r="M4438" s="4">
        <f>Inventory[[#This Row],[Daily_Demand]]*Inventory[[#This Row],[Lead_Time_Days]]</f>
        <v>194</v>
      </c>
      <c r="N4438" s="4">
        <f>MAX(0, Inventory[[#This Row],[Demand_Duration_Lead_time]]+Inventory[[#This Row],[Safety_Stock]]-Inventory[[#This Row],[Current_Inventory]])</f>
        <v>0</v>
      </c>
      <c r="O44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38" s="8">
        <f>Inventory[[#This Row],[Current_Inventory]]*Inventory[[#This Row],[Unit_Cost]]</f>
        <v>294930</v>
      </c>
      <c r="Q4438" t="str">
        <f>IF(Inventory[[#This Row],[Stockout_Risk_Score]] &gt;= 0.8, "Critical",
   IF(Inventory[[#This Row],[Stockout_Risk_Score]] &gt;= 0.6, "High",
      IF(Inventory[[#This Row],[Stockout_Risk_Score]] &gt;= 0.3, "Medium", "Low")
   )
)</f>
        <v>Low</v>
      </c>
      <c r="R4438">
        <f>Inventory[[#This Row],[Lead_Time_Days]]*0.8</f>
        <v>1.6</v>
      </c>
      <c r="S4438">
        <f>MAX(0,Inventory[[#This Row],[Daily_Demand]]*Inventory[[#This Row],[Adj_Lead_Time]]+Inventory[[#This Row],[Safety_Stock]]-Inventory[[#This Row],[Current_Inventory]])</f>
        <v>0</v>
      </c>
    </row>
    <row r="4439" spans="1:19" x14ac:dyDescent="0.25">
      <c r="A4439">
        <v>4438</v>
      </c>
      <c r="B4439" t="s">
        <v>4460</v>
      </c>
      <c r="C4439" s="4" t="s">
        <v>17</v>
      </c>
      <c r="D4439" t="s">
        <v>22</v>
      </c>
      <c r="E4439" s="4">
        <v>54</v>
      </c>
      <c r="F4439" s="4">
        <v>12</v>
      </c>
      <c r="G4439" s="4">
        <v>64</v>
      </c>
      <c r="H4439" s="4">
        <v>199</v>
      </c>
      <c r="I4439" s="4">
        <v>193</v>
      </c>
      <c r="J4439" s="6">
        <v>979.54</v>
      </c>
      <c r="K4439" s="4">
        <v>0.88800000000000001</v>
      </c>
      <c r="L4439" s="4" t="s">
        <v>19</v>
      </c>
      <c r="M4439" s="4">
        <f>Inventory[[#This Row],[Daily_Demand]]*Inventory[[#This Row],[Lead_Time_Days]]</f>
        <v>648</v>
      </c>
      <c r="N4439" s="4">
        <f>MAX(0, Inventory[[#This Row],[Demand_Duration_Lead_time]]+Inventory[[#This Row],[Safety_Stock]]-Inventory[[#This Row],[Current_Inventory]])</f>
        <v>783</v>
      </c>
      <c r="O44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39" s="8">
        <f>Inventory[[#This Row],[Current_Inventory]]*Inventory[[#This Row],[Unit_Cost]]</f>
        <v>62690.559999999998</v>
      </c>
      <c r="Q4439" t="str">
        <f>IF(Inventory[[#This Row],[Stockout_Risk_Score]] &gt;= 0.8, "Critical",
   IF(Inventory[[#This Row],[Stockout_Risk_Score]] &gt;= 0.6, "High",
      IF(Inventory[[#This Row],[Stockout_Risk_Score]] &gt;= 0.3, "Medium", "Low")
   )
)</f>
        <v>Critical</v>
      </c>
      <c r="R4439">
        <f>Inventory[[#This Row],[Lead_Time_Days]]*0.8</f>
        <v>9.6000000000000014</v>
      </c>
      <c r="S4439">
        <f>MAX(0,Inventory[[#This Row],[Daily_Demand]]*Inventory[[#This Row],[Adj_Lead_Time]]+Inventory[[#This Row],[Safety_Stock]]-Inventory[[#This Row],[Current_Inventory]])</f>
        <v>653.40000000000009</v>
      </c>
    </row>
    <row r="4440" spans="1:19" x14ac:dyDescent="0.25">
      <c r="A4440">
        <v>4439</v>
      </c>
      <c r="B4440" t="s">
        <v>4461</v>
      </c>
      <c r="C4440" s="4" t="s">
        <v>13</v>
      </c>
      <c r="D4440" t="s">
        <v>14</v>
      </c>
      <c r="E4440" s="4">
        <v>33</v>
      </c>
      <c r="F4440" s="4">
        <v>13</v>
      </c>
      <c r="G4440" s="4">
        <v>352</v>
      </c>
      <c r="H4440" s="4">
        <v>115</v>
      </c>
      <c r="I4440" s="4">
        <v>156</v>
      </c>
      <c r="J4440" s="6">
        <v>255.84</v>
      </c>
      <c r="K4440" s="4">
        <v>0.13</v>
      </c>
      <c r="L4440" s="4" t="s">
        <v>27</v>
      </c>
      <c r="M4440" s="4">
        <f>Inventory[[#This Row],[Daily_Demand]]*Inventory[[#This Row],[Lead_Time_Days]]</f>
        <v>429</v>
      </c>
      <c r="N4440" s="4">
        <f>MAX(0, Inventory[[#This Row],[Demand_Duration_Lead_time]]+Inventory[[#This Row],[Safety_Stock]]-Inventory[[#This Row],[Current_Inventory]])</f>
        <v>192</v>
      </c>
      <c r="O44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40" s="8">
        <f>Inventory[[#This Row],[Current_Inventory]]*Inventory[[#This Row],[Unit_Cost]]</f>
        <v>90055.680000000008</v>
      </c>
      <c r="Q4440" t="str">
        <f>IF(Inventory[[#This Row],[Stockout_Risk_Score]] &gt;= 0.8, "Critical",
   IF(Inventory[[#This Row],[Stockout_Risk_Score]] &gt;= 0.6, "High",
      IF(Inventory[[#This Row],[Stockout_Risk_Score]] &gt;= 0.3, "Medium", "Low")
   )
)</f>
        <v>Low</v>
      </c>
      <c r="R4440">
        <f>Inventory[[#This Row],[Lead_Time_Days]]*0.8</f>
        <v>10.4</v>
      </c>
      <c r="S4440">
        <f>MAX(0,Inventory[[#This Row],[Daily_Demand]]*Inventory[[#This Row],[Adj_Lead_Time]]+Inventory[[#This Row],[Safety_Stock]]-Inventory[[#This Row],[Current_Inventory]])</f>
        <v>106.19999999999999</v>
      </c>
    </row>
    <row r="4441" spans="1:19" x14ac:dyDescent="0.25">
      <c r="A4441">
        <v>4440</v>
      </c>
      <c r="B4441" t="s">
        <v>4462</v>
      </c>
      <c r="C4441" s="4" t="s">
        <v>13</v>
      </c>
      <c r="D4441" t="s">
        <v>22</v>
      </c>
      <c r="E4441" s="4">
        <v>85</v>
      </c>
      <c r="F4441" s="4">
        <v>4</v>
      </c>
      <c r="G4441" s="4">
        <v>484</v>
      </c>
      <c r="H4441" s="4">
        <v>100</v>
      </c>
      <c r="I4441" s="4">
        <v>330</v>
      </c>
      <c r="J4441" s="6">
        <v>257.67</v>
      </c>
      <c r="K4441" s="4">
        <v>5.0999999999999997E-2</v>
      </c>
      <c r="L4441" s="4" t="s">
        <v>15</v>
      </c>
      <c r="M4441" s="4">
        <f>Inventory[[#This Row],[Daily_Demand]]*Inventory[[#This Row],[Lead_Time_Days]]</f>
        <v>340</v>
      </c>
      <c r="N4441" s="4">
        <f>MAX(0, Inventory[[#This Row],[Demand_Duration_Lead_time]]+Inventory[[#This Row],[Safety_Stock]]-Inventory[[#This Row],[Current_Inventory]])</f>
        <v>0</v>
      </c>
      <c r="O44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41" s="8">
        <f>Inventory[[#This Row],[Current_Inventory]]*Inventory[[#This Row],[Unit_Cost]]</f>
        <v>124712.28000000001</v>
      </c>
      <c r="Q4441" t="str">
        <f>IF(Inventory[[#This Row],[Stockout_Risk_Score]] &gt;= 0.8, "Critical",
   IF(Inventory[[#This Row],[Stockout_Risk_Score]] &gt;= 0.6, "High",
      IF(Inventory[[#This Row],[Stockout_Risk_Score]] &gt;= 0.3, "Medium", "Low")
   )
)</f>
        <v>Low</v>
      </c>
      <c r="R4441">
        <f>Inventory[[#This Row],[Lead_Time_Days]]*0.8</f>
        <v>3.2</v>
      </c>
      <c r="S4441">
        <f>MAX(0,Inventory[[#This Row],[Daily_Demand]]*Inventory[[#This Row],[Adj_Lead_Time]]+Inventory[[#This Row],[Safety_Stock]]-Inventory[[#This Row],[Current_Inventory]])</f>
        <v>0</v>
      </c>
    </row>
    <row r="4442" spans="1:19" x14ac:dyDescent="0.25">
      <c r="A4442">
        <v>4441</v>
      </c>
      <c r="B4442" t="s">
        <v>4463</v>
      </c>
      <c r="C4442" s="4" t="s">
        <v>17</v>
      </c>
      <c r="D4442" t="s">
        <v>22</v>
      </c>
      <c r="E4442" s="4">
        <v>14</v>
      </c>
      <c r="F4442" s="4">
        <v>9</v>
      </c>
      <c r="G4442" s="4">
        <v>219</v>
      </c>
      <c r="H4442" s="4">
        <v>58</v>
      </c>
      <c r="I4442" s="4">
        <v>371</v>
      </c>
      <c r="J4442" s="6">
        <v>1930.02</v>
      </c>
      <c r="K4442" s="4">
        <v>0.58099999999999996</v>
      </c>
      <c r="L4442" s="4" t="s">
        <v>15</v>
      </c>
      <c r="M4442" s="4">
        <f>Inventory[[#This Row],[Daily_Demand]]*Inventory[[#This Row],[Lead_Time_Days]]</f>
        <v>126</v>
      </c>
      <c r="N4442" s="4">
        <f>MAX(0, Inventory[[#This Row],[Demand_Duration_Lead_time]]+Inventory[[#This Row],[Safety_Stock]]-Inventory[[#This Row],[Current_Inventory]])</f>
        <v>0</v>
      </c>
      <c r="O44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42" s="8">
        <f>Inventory[[#This Row],[Current_Inventory]]*Inventory[[#This Row],[Unit_Cost]]</f>
        <v>422674.38</v>
      </c>
      <c r="Q4442" t="str">
        <f>IF(Inventory[[#This Row],[Stockout_Risk_Score]] &gt;= 0.8, "Critical",
   IF(Inventory[[#This Row],[Stockout_Risk_Score]] &gt;= 0.6, "High",
      IF(Inventory[[#This Row],[Stockout_Risk_Score]] &gt;= 0.3, "Medium", "Low")
   )
)</f>
        <v>Medium</v>
      </c>
      <c r="R4442">
        <f>Inventory[[#This Row],[Lead_Time_Days]]*0.8</f>
        <v>7.2</v>
      </c>
      <c r="S4442">
        <f>MAX(0,Inventory[[#This Row],[Daily_Demand]]*Inventory[[#This Row],[Adj_Lead_Time]]+Inventory[[#This Row],[Safety_Stock]]-Inventory[[#This Row],[Current_Inventory]])</f>
        <v>0</v>
      </c>
    </row>
    <row r="4443" spans="1:19" x14ac:dyDescent="0.25">
      <c r="A4443">
        <v>4442</v>
      </c>
      <c r="B4443" t="s">
        <v>4464</v>
      </c>
      <c r="C4443" s="4" t="s">
        <v>13</v>
      </c>
      <c r="D4443" t="s">
        <v>22</v>
      </c>
      <c r="E4443" s="4">
        <v>159</v>
      </c>
      <c r="F4443" s="4">
        <v>10</v>
      </c>
      <c r="G4443" s="4">
        <v>220</v>
      </c>
      <c r="H4443" s="4">
        <v>170</v>
      </c>
      <c r="I4443" s="4">
        <v>355</v>
      </c>
      <c r="J4443" s="6">
        <v>1959.77</v>
      </c>
      <c r="K4443" s="4">
        <v>0.94599999999999995</v>
      </c>
      <c r="L4443" s="4" t="s">
        <v>15</v>
      </c>
      <c r="M4443" s="4">
        <f>Inventory[[#This Row],[Daily_Demand]]*Inventory[[#This Row],[Lead_Time_Days]]</f>
        <v>1590</v>
      </c>
      <c r="N4443" s="4">
        <f>MAX(0, Inventory[[#This Row],[Demand_Duration_Lead_time]]+Inventory[[#This Row],[Safety_Stock]]-Inventory[[#This Row],[Current_Inventory]])</f>
        <v>1540</v>
      </c>
      <c r="O44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43" s="8">
        <f>Inventory[[#This Row],[Current_Inventory]]*Inventory[[#This Row],[Unit_Cost]]</f>
        <v>431149.4</v>
      </c>
      <c r="Q4443" t="str">
        <f>IF(Inventory[[#This Row],[Stockout_Risk_Score]] &gt;= 0.8, "Critical",
   IF(Inventory[[#This Row],[Stockout_Risk_Score]] &gt;= 0.6, "High",
      IF(Inventory[[#This Row],[Stockout_Risk_Score]] &gt;= 0.3, "Medium", "Low")
   )
)</f>
        <v>Critical</v>
      </c>
      <c r="R4443">
        <f>Inventory[[#This Row],[Lead_Time_Days]]*0.8</f>
        <v>8</v>
      </c>
      <c r="S4443">
        <f>MAX(0,Inventory[[#This Row],[Daily_Demand]]*Inventory[[#This Row],[Adj_Lead_Time]]+Inventory[[#This Row],[Safety_Stock]]-Inventory[[#This Row],[Current_Inventory]])</f>
        <v>1222</v>
      </c>
    </row>
    <row r="4444" spans="1:19" x14ac:dyDescent="0.25">
      <c r="A4444">
        <v>4443</v>
      </c>
      <c r="B4444" t="s">
        <v>4465</v>
      </c>
      <c r="C4444" s="4" t="s">
        <v>41</v>
      </c>
      <c r="D4444" t="s">
        <v>18</v>
      </c>
      <c r="E4444" s="4">
        <v>121</v>
      </c>
      <c r="F4444" s="4">
        <v>5</v>
      </c>
      <c r="G4444" s="4">
        <v>348</v>
      </c>
      <c r="H4444" s="4">
        <v>13</v>
      </c>
      <c r="I4444" s="4">
        <v>374</v>
      </c>
      <c r="J4444" s="6">
        <v>881.02</v>
      </c>
      <c r="K4444" s="4">
        <v>0.83499999999999996</v>
      </c>
      <c r="L4444" s="4" t="s">
        <v>19</v>
      </c>
      <c r="M4444" s="4">
        <f>Inventory[[#This Row],[Daily_Demand]]*Inventory[[#This Row],[Lead_Time_Days]]</f>
        <v>605</v>
      </c>
      <c r="N4444" s="4">
        <f>MAX(0, Inventory[[#This Row],[Demand_Duration_Lead_time]]+Inventory[[#This Row],[Safety_Stock]]-Inventory[[#This Row],[Current_Inventory]])</f>
        <v>270</v>
      </c>
      <c r="O44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44" s="8">
        <f>Inventory[[#This Row],[Current_Inventory]]*Inventory[[#This Row],[Unit_Cost]]</f>
        <v>306594.96000000002</v>
      </c>
      <c r="Q4444" t="str">
        <f>IF(Inventory[[#This Row],[Stockout_Risk_Score]] &gt;= 0.8, "Critical",
   IF(Inventory[[#This Row],[Stockout_Risk_Score]] &gt;= 0.6, "High",
      IF(Inventory[[#This Row],[Stockout_Risk_Score]] &gt;= 0.3, "Medium", "Low")
   )
)</f>
        <v>Critical</v>
      </c>
      <c r="R4444">
        <f>Inventory[[#This Row],[Lead_Time_Days]]*0.8</f>
        <v>4</v>
      </c>
      <c r="S4444">
        <f>MAX(0,Inventory[[#This Row],[Daily_Demand]]*Inventory[[#This Row],[Adj_Lead_Time]]+Inventory[[#This Row],[Safety_Stock]]-Inventory[[#This Row],[Current_Inventory]])</f>
        <v>149</v>
      </c>
    </row>
    <row r="4445" spans="1:19" x14ac:dyDescent="0.25">
      <c r="A4445">
        <v>4444</v>
      </c>
      <c r="B4445" t="s">
        <v>4466</v>
      </c>
      <c r="C4445" s="4" t="s">
        <v>41</v>
      </c>
      <c r="D4445" t="s">
        <v>22</v>
      </c>
      <c r="E4445" s="4">
        <v>147</v>
      </c>
      <c r="F4445" s="4">
        <v>13</v>
      </c>
      <c r="G4445" s="4">
        <v>699</v>
      </c>
      <c r="H4445" s="4">
        <v>207</v>
      </c>
      <c r="I4445" s="4">
        <v>383</v>
      </c>
      <c r="J4445" s="6">
        <v>1588.54</v>
      </c>
      <c r="K4445" s="4">
        <v>0.97499999999999998</v>
      </c>
      <c r="L4445" s="4" t="s">
        <v>27</v>
      </c>
      <c r="M4445" s="4">
        <f>Inventory[[#This Row],[Daily_Demand]]*Inventory[[#This Row],[Lead_Time_Days]]</f>
        <v>1911</v>
      </c>
      <c r="N4445" s="4">
        <f>MAX(0, Inventory[[#This Row],[Demand_Duration_Lead_time]]+Inventory[[#This Row],[Safety_Stock]]-Inventory[[#This Row],[Current_Inventory]])</f>
        <v>1419</v>
      </c>
      <c r="O44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45" s="8">
        <f>Inventory[[#This Row],[Current_Inventory]]*Inventory[[#This Row],[Unit_Cost]]</f>
        <v>1110389.46</v>
      </c>
      <c r="Q4445" t="str">
        <f>IF(Inventory[[#This Row],[Stockout_Risk_Score]] &gt;= 0.8, "Critical",
   IF(Inventory[[#This Row],[Stockout_Risk_Score]] &gt;= 0.6, "High",
      IF(Inventory[[#This Row],[Stockout_Risk_Score]] &gt;= 0.3, "Medium", "Low")
   )
)</f>
        <v>Critical</v>
      </c>
      <c r="R4445">
        <f>Inventory[[#This Row],[Lead_Time_Days]]*0.8</f>
        <v>10.4</v>
      </c>
      <c r="S4445">
        <f>MAX(0,Inventory[[#This Row],[Daily_Demand]]*Inventory[[#This Row],[Adj_Lead_Time]]+Inventory[[#This Row],[Safety_Stock]]-Inventory[[#This Row],[Current_Inventory]])</f>
        <v>1036.8</v>
      </c>
    </row>
    <row r="4446" spans="1:19" x14ac:dyDescent="0.25">
      <c r="A4446">
        <v>4445</v>
      </c>
      <c r="B4446" t="s">
        <v>4467</v>
      </c>
      <c r="C4446" s="4" t="s">
        <v>26</v>
      </c>
      <c r="D4446" t="s">
        <v>14</v>
      </c>
      <c r="E4446" s="4">
        <v>64</v>
      </c>
      <c r="F4446" s="4">
        <v>7</v>
      </c>
      <c r="G4446" s="4">
        <v>259</v>
      </c>
      <c r="H4446" s="4">
        <v>263</v>
      </c>
      <c r="I4446" s="4">
        <v>113</v>
      </c>
      <c r="J4446" s="6">
        <v>1328.79</v>
      </c>
      <c r="K4446" s="4">
        <v>0.754</v>
      </c>
      <c r="L4446" s="4" t="s">
        <v>27</v>
      </c>
      <c r="M4446" s="4">
        <f>Inventory[[#This Row],[Daily_Demand]]*Inventory[[#This Row],[Lead_Time_Days]]</f>
        <v>448</v>
      </c>
      <c r="N4446" s="4">
        <f>MAX(0, Inventory[[#This Row],[Demand_Duration_Lead_time]]+Inventory[[#This Row],[Safety_Stock]]-Inventory[[#This Row],[Current_Inventory]])</f>
        <v>452</v>
      </c>
      <c r="O44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46" s="8">
        <f>Inventory[[#This Row],[Current_Inventory]]*Inventory[[#This Row],[Unit_Cost]]</f>
        <v>344156.61</v>
      </c>
      <c r="Q4446" t="str">
        <f>IF(Inventory[[#This Row],[Stockout_Risk_Score]] &gt;= 0.8, "Critical",
   IF(Inventory[[#This Row],[Stockout_Risk_Score]] &gt;= 0.6, "High",
      IF(Inventory[[#This Row],[Stockout_Risk_Score]] &gt;= 0.3, "Medium", "Low")
   )
)</f>
        <v>High</v>
      </c>
      <c r="R4446">
        <f>Inventory[[#This Row],[Lead_Time_Days]]*0.8</f>
        <v>5.6000000000000005</v>
      </c>
      <c r="S4446">
        <f>MAX(0,Inventory[[#This Row],[Daily_Demand]]*Inventory[[#This Row],[Adj_Lead_Time]]+Inventory[[#This Row],[Safety_Stock]]-Inventory[[#This Row],[Current_Inventory]])</f>
        <v>362.40000000000009</v>
      </c>
    </row>
    <row r="4447" spans="1:19" x14ac:dyDescent="0.25">
      <c r="A4447">
        <v>4446</v>
      </c>
      <c r="B4447" t="s">
        <v>4468</v>
      </c>
      <c r="C4447" s="4" t="s">
        <v>17</v>
      </c>
      <c r="D4447" t="s">
        <v>18</v>
      </c>
      <c r="E4447" s="4">
        <v>163</v>
      </c>
      <c r="F4447" s="4">
        <v>5</v>
      </c>
      <c r="G4447" s="4">
        <v>721</v>
      </c>
      <c r="H4447" s="4">
        <v>99</v>
      </c>
      <c r="I4447" s="4">
        <v>333</v>
      </c>
      <c r="J4447" s="6">
        <v>277.99</v>
      </c>
      <c r="K4447" s="4">
        <v>0.437</v>
      </c>
      <c r="L4447" s="4" t="s">
        <v>19</v>
      </c>
      <c r="M4447" s="4">
        <f>Inventory[[#This Row],[Daily_Demand]]*Inventory[[#This Row],[Lead_Time_Days]]</f>
        <v>815</v>
      </c>
      <c r="N4447" s="4">
        <f>MAX(0, Inventory[[#This Row],[Demand_Duration_Lead_time]]+Inventory[[#This Row],[Safety_Stock]]-Inventory[[#This Row],[Current_Inventory]])</f>
        <v>193</v>
      </c>
      <c r="O44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47" s="8">
        <f>Inventory[[#This Row],[Current_Inventory]]*Inventory[[#This Row],[Unit_Cost]]</f>
        <v>200430.79</v>
      </c>
      <c r="Q4447" t="str">
        <f>IF(Inventory[[#This Row],[Stockout_Risk_Score]] &gt;= 0.8, "Critical",
   IF(Inventory[[#This Row],[Stockout_Risk_Score]] &gt;= 0.6, "High",
      IF(Inventory[[#This Row],[Stockout_Risk_Score]] &gt;= 0.3, "Medium", "Low")
   )
)</f>
        <v>Medium</v>
      </c>
      <c r="R4447">
        <f>Inventory[[#This Row],[Lead_Time_Days]]*0.8</f>
        <v>4</v>
      </c>
      <c r="S4447">
        <f>MAX(0,Inventory[[#This Row],[Daily_Demand]]*Inventory[[#This Row],[Adj_Lead_Time]]+Inventory[[#This Row],[Safety_Stock]]-Inventory[[#This Row],[Current_Inventory]])</f>
        <v>30</v>
      </c>
    </row>
    <row r="4448" spans="1:19" x14ac:dyDescent="0.25">
      <c r="A4448">
        <v>4447</v>
      </c>
      <c r="B4448" t="s">
        <v>4469</v>
      </c>
      <c r="C4448" s="4" t="s">
        <v>21</v>
      </c>
      <c r="D4448" t="s">
        <v>18</v>
      </c>
      <c r="E4448" s="4">
        <v>153</v>
      </c>
      <c r="F4448" s="4">
        <v>14</v>
      </c>
      <c r="G4448" s="4">
        <v>602</v>
      </c>
      <c r="H4448" s="4">
        <v>29</v>
      </c>
      <c r="I4448" s="4">
        <v>314</v>
      </c>
      <c r="J4448" s="6">
        <v>628.52</v>
      </c>
      <c r="K4448" s="4">
        <v>0.94699999999999995</v>
      </c>
      <c r="L4448" s="4" t="s">
        <v>15</v>
      </c>
      <c r="M4448" s="4">
        <f>Inventory[[#This Row],[Daily_Demand]]*Inventory[[#This Row],[Lead_Time_Days]]</f>
        <v>2142</v>
      </c>
      <c r="N4448" s="4">
        <f>MAX(0, Inventory[[#This Row],[Demand_Duration_Lead_time]]+Inventory[[#This Row],[Safety_Stock]]-Inventory[[#This Row],[Current_Inventory]])</f>
        <v>1569</v>
      </c>
      <c r="O44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48" s="8">
        <f>Inventory[[#This Row],[Current_Inventory]]*Inventory[[#This Row],[Unit_Cost]]</f>
        <v>378369.04</v>
      </c>
      <c r="Q4448" t="str">
        <f>IF(Inventory[[#This Row],[Stockout_Risk_Score]] &gt;= 0.8, "Critical",
   IF(Inventory[[#This Row],[Stockout_Risk_Score]] &gt;= 0.6, "High",
      IF(Inventory[[#This Row],[Stockout_Risk_Score]] &gt;= 0.3, "Medium", "Low")
   )
)</f>
        <v>Critical</v>
      </c>
      <c r="R4448">
        <f>Inventory[[#This Row],[Lead_Time_Days]]*0.8</f>
        <v>11.200000000000001</v>
      </c>
      <c r="S4448">
        <f>MAX(0,Inventory[[#This Row],[Daily_Demand]]*Inventory[[#This Row],[Adj_Lead_Time]]+Inventory[[#This Row],[Safety_Stock]]-Inventory[[#This Row],[Current_Inventory]])</f>
        <v>1140.6000000000001</v>
      </c>
    </row>
    <row r="4449" spans="1:19" x14ac:dyDescent="0.25">
      <c r="A4449">
        <v>4448</v>
      </c>
      <c r="B4449" t="s">
        <v>4470</v>
      </c>
      <c r="C4449" s="4" t="s">
        <v>21</v>
      </c>
      <c r="D4449" t="s">
        <v>22</v>
      </c>
      <c r="E4449" s="4">
        <v>64</v>
      </c>
      <c r="F4449" s="4">
        <v>10</v>
      </c>
      <c r="G4449" s="4">
        <v>676</v>
      </c>
      <c r="H4449" s="4">
        <v>86</v>
      </c>
      <c r="I4449" s="4">
        <v>55</v>
      </c>
      <c r="J4449" s="6">
        <v>661.62</v>
      </c>
      <c r="K4449" s="4">
        <v>0.42699999999999999</v>
      </c>
      <c r="L4449" s="4" t="s">
        <v>19</v>
      </c>
      <c r="M4449" s="4">
        <f>Inventory[[#This Row],[Daily_Demand]]*Inventory[[#This Row],[Lead_Time_Days]]</f>
        <v>640</v>
      </c>
      <c r="N4449" s="4">
        <f>MAX(0, Inventory[[#This Row],[Demand_Duration_Lead_time]]+Inventory[[#This Row],[Safety_Stock]]-Inventory[[#This Row],[Current_Inventory]])</f>
        <v>50</v>
      </c>
      <c r="O44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49" s="8">
        <f>Inventory[[#This Row],[Current_Inventory]]*Inventory[[#This Row],[Unit_Cost]]</f>
        <v>447255.12</v>
      </c>
      <c r="Q4449" t="str">
        <f>IF(Inventory[[#This Row],[Stockout_Risk_Score]] &gt;= 0.8, "Critical",
   IF(Inventory[[#This Row],[Stockout_Risk_Score]] &gt;= 0.6, "High",
      IF(Inventory[[#This Row],[Stockout_Risk_Score]] &gt;= 0.3, "Medium", "Low")
   )
)</f>
        <v>Medium</v>
      </c>
      <c r="R4449">
        <f>Inventory[[#This Row],[Lead_Time_Days]]*0.8</f>
        <v>8</v>
      </c>
      <c r="S4449">
        <f>MAX(0,Inventory[[#This Row],[Daily_Demand]]*Inventory[[#This Row],[Adj_Lead_Time]]+Inventory[[#This Row],[Safety_Stock]]-Inventory[[#This Row],[Current_Inventory]])</f>
        <v>0</v>
      </c>
    </row>
    <row r="4450" spans="1:19" x14ac:dyDescent="0.25">
      <c r="A4450">
        <v>4449</v>
      </c>
      <c r="B4450" t="s">
        <v>4471</v>
      </c>
      <c r="C4450" s="4" t="s">
        <v>26</v>
      </c>
      <c r="D4450" t="s">
        <v>18</v>
      </c>
      <c r="E4450" s="4">
        <v>62</v>
      </c>
      <c r="F4450" s="4">
        <v>3</v>
      </c>
      <c r="G4450" s="4">
        <v>378</v>
      </c>
      <c r="H4450" s="4">
        <v>229</v>
      </c>
      <c r="I4450" s="4">
        <v>217</v>
      </c>
      <c r="J4450" s="6">
        <v>1211.76</v>
      </c>
      <c r="K4450" s="4">
        <v>0.35</v>
      </c>
      <c r="L4450" s="4" t="s">
        <v>19</v>
      </c>
      <c r="M4450" s="4">
        <f>Inventory[[#This Row],[Daily_Demand]]*Inventory[[#This Row],[Lead_Time_Days]]</f>
        <v>186</v>
      </c>
      <c r="N4450" s="4">
        <f>MAX(0, Inventory[[#This Row],[Demand_Duration_Lead_time]]+Inventory[[#This Row],[Safety_Stock]]-Inventory[[#This Row],[Current_Inventory]])</f>
        <v>37</v>
      </c>
      <c r="O44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50" s="8">
        <f>Inventory[[#This Row],[Current_Inventory]]*Inventory[[#This Row],[Unit_Cost]]</f>
        <v>458045.27999999997</v>
      </c>
      <c r="Q4450" t="str">
        <f>IF(Inventory[[#This Row],[Stockout_Risk_Score]] &gt;= 0.8, "Critical",
   IF(Inventory[[#This Row],[Stockout_Risk_Score]] &gt;= 0.6, "High",
      IF(Inventory[[#This Row],[Stockout_Risk_Score]] &gt;= 0.3, "Medium", "Low")
   )
)</f>
        <v>Medium</v>
      </c>
      <c r="R4450">
        <f>Inventory[[#This Row],[Lead_Time_Days]]*0.8</f>
        <v>2.4000000000000004</v>
      </c>
      <c r="S4450">
        <f>MAX(0,Inventory[[#This Row],[Daily_Demand]]*Inventory[[#This Row],[Adj_Lead_Time]]+Inventory[[#This Row],[Safety_Stock]]-Inventory[[#This Row],[Current_Inventory]])</f>
        <v>0</v>
      </c>
    </row>
    <row r="4451" spans="1:19" x14ac:dyDescent="0.25">
      <c r="A4451">
        <v>4450</v>
      </c>
      <c r="B4451" t="s">
        <v>4472</v>
      </c>
      <c r="C4451" s="4" t="s">
        <v>26</v>
      </c>
      <c r="D4451" t="s">
        <v>14</v>
      </c>
      <c r="E4451" s="4">
        <v>173</v>
      </c>
      <c r="F4451" s="4">
        <v>7</v>
      </c>
      <c r="G4451" s="4">
        <v>740</v>
      </c>
      <c r="H4451" s="4">
        <v>171</v>
      </c>
      <c r="I4451" s="4">
        <v>222</v>
      </c>
      <c r="J4451" s="6">
        <v>1180.95</v>
      </c>
      <c r="K4451" s="4">
        <v>0.44800000000000001</v>
      </c>
      <c r="L4451" s="4" t="s">
        <v>27</v>
      </c>
      <c r="M4451" s="4">
        <f>Inventory[[#This Row],[Daily_Demand]]*Inventory[[#This Row],[Lead_Time_Days]]</f>
        <v>1211</v>
      </c>
      <c r="N4451" s="4">
        <f>MAX(0, Inventory[[#This Row],[Demand_Duration_Lead_time]]+Inventory[[#This Row],[Safety_Stock]]-Inventory[[#This Row],[Current_Inventory]])</f>
        <v>642</v>
      </c>
      <c r="O44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51" s="8">
        <f>Inventory[[#This Row],[Current_Inventory]]*Inventory[[#This Row],[Unit_Cost]]</f>
        <v>873903</v>
      </c>
      <c r="Q4451" t="str">
        <f>IF(Inventory[[#This Row],[Stockout_Risk_Score]] &gt;= 0.8, "Critical",
   IF(Inventory[[#This Row],[Stockout_Risk_Score]] &gt;= 0.6, "High",
      IF(Inventory[[#This Row],[Stockout_Risk_Score]] &gt;= 0.3, "Medium", "Low")
   )
)</f>
        <v>Medium</v>
      </c>
      <c r="R4451">
        <f>Inventory[[#This Row],[Lead_Time_Days]]*0.8</f>
        <v>5.6000000000000005</v>
      </c>
      <c r="S4451">
        <f>MAX(0,Inventory[[#This Row],[Daily_Demand]]*Inventory[[#This Row],[Adj_Lead_Time]]+Inventory[[#This Row],[Safety_Stock]]-Inventory[[#This Row],[Current_Inventory]])</f>
        <v>399.80000000000018</v>
      </c>
    </row>
    <row r="4452" spans="1:19" x14ac:dyDescent="0.25">
      <c r="A4452">
        <v>4451</v>
      </c>
      <c r="B4452" t="s">
        <v>4473</v>
      </c>
      <c r="C4452" s="4" t="s">
        <v>13</v>
      </c>
      <c r="D4452" t="s">
        <v>14</v>
      </c>
      <c r="E4452" s="4">
        <v>178</v>
      </c>
      <c r="F4452" s="4">
        <v>12</v>
      </c>
      <c r="G4452" s="4">
        <v>379</v>
      </c>
      <c r="H4452" s="4">
        <v>124</v>
      </c>
      <c r="I4452" s="4">
        <v>387</v>
      </c>
      <c r="J4452" s="6">
        <v>1850.84</v>
      </c>
      <c r="K4452" s="4">
        <v>0.81399999999999995</v>
      </c>
      <c r="L4452" s="4" t="s">
        <v>19</v>
      </c>
      <c r="M4452" s="4">
        <f>Inventory[[#This Row],[Daily_Demand]]*Inventory[[#This Row],[Lead_Time_Days]]</f>
        <v>2136</v>
      </c>
      <c r="N4452" s="4">
        <f>MAX(0, Inventory[[#This Row],[Demand_Duration_Lead_time]]+Inventory[[#This Row],[Safety_Stock]]-Inventory[[#This Row],[Current_Inventory]])</f>
        <v>1881</v>
      </c>
      <c r="O44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52" s="8">
        <f>Inventory[[#This Row],[Current_Inventory]]*Inventory[[#This Row],[Unit_Cost]]</f>
        <v>701468.36</v>
      </c>
      <c r="Q4452" t="str">
        <f>IF(Inventory[[#This Row],[Stockout_Risk_Score]] &gt;= 0.8, "Critical",
   IF(Inventory[[#This Row],[Stockout_Risk_Score]] &gt;= 0.6, "High",
      IF(Inventory[[#This Row],[Stockout_Risk_Score]] &gt;= 0.3, "Medium", "Low")
   )
)</f>
        <v>Critical</v>
      </c>
      <c r="R4452">
        <f>Inventory[[#This Row],[Lead_Time_Days]]*0.8</f>
        <v>9.6000000000000014</v>
      </c>
      <c r="S4452">
        <f>MAX(0,Inventory[[#This Row],[Daily_Demand]]*Inventory[[#This Row],[Adj_Lead_Time]]+Inventory[[#This Row],[Safety_Stock]]-Inventory[[#This Row],[Current_Inventory]])</f>
        <v>1453.8000000000002</v>
      </c>
    </row>
    <row r="4453" spans="1:19" x14ac:dyDescent="0.25">
      <c r="A4453">
        <v>4452</v>
      </c>
      <c r="B4453" t="s">
        <v>4474</v>
      </c>
      <c r="C4453" s="4" t="s">
        <v>26</v>
      </c>
      <c r="D4453" t="s">
        <v>18</v>
      </c>
      <c r="E4453" s="4">
        <v>49</v>
      </c>
      <c r="F4453" s="4">
        <v>14</v>
      </c>
      <c r="G4453" s="4">
        <v>397</v>
      </c>
      <c r="H4453" s="4">
        <v>103</v>
      </c>
      <c r="I4453" s="4">
        <v>168</v>
      </c>
      <c r="J4453" s="6">
        <v>1590.57</v>
      </c>
      <c r="K4453" s="4">
        <v>0.91800000000000004</v>
      </c>
      <c r="L4453" s="4" t="s">
        <v>15</v>
      </c>
      <c r="M4453" s="4">
        <f>Inventory[[#This Row],[Daily_Demand]]*Inventory[[#This Row],[Lead_Time_Days]]</f>
        <v>686</v>
      </c>
      <c r="N4453" s="4">
        <f>MAX(0, Inventory[[#This Row],[Demand_Duration_Lead_time]]+Inventory[[#This Row],[Safety_Stock]]-Inventory[[#This Row],[Current_Inventory]])</f>
        <v>392</v>
      </c>
      <c r="O44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53" s="8">
        <f>Inventory[[#This Row],[Current_Inventory]]*Inventory[[#This Row],[Unit_Cost]]</f>
        <v>631456.28999999992</v>
      </c>
      <c r="Q4453" t="str">
        <f>IF(Inventory[[#This Row],[Stockout_Risk_Score]] &gt;= 0.8, "Critical",
   IF(Inventory[[#This Row],[Stockout_Risk_Score]] &gt;= 0.6, "High",
      IF(Inventory[[#This Row],[Stockout_Risk_Score]] &gt;= 0.3, "Medium", "Low")
   )
)</f>
        <v>Critical</v>
      </c>
      <c r="R4453">
        <f>Inventory[[#This Row],[Lead_Time_Days]]*0.8</f>
        <v>11.200000000000001</v>
      </c>
      <c r="S4453">
        <f>MAX(0,Inventory[[#This Row],[Daily_Demand]]*Inventory[[#This Row],[Adj_Lead_Time]]+Inventory[[#This Row],[Safety_Stock]]-Inventory[[#This Row],[Current_Inventory]])</f>
        <v>254.80000000000007</v>
      </c>
    </row>
    <row r="4454" spans="1:19" x14ac:dyDescent="0.25">
      <c r="A4454">
        <v>4453</v>
      </c>
      <c r="B4454" t="s">
        <v>4475</v>
      </c>
      <c r="C4454" s="4" t="s">
        <v>26</v>
      </c>
      <c r="D4454" t="s">
        <v>22</v>
      </c>
      <c r="E4454" s="4">
        <v>128</v>
      </c>
      <c r="F4454" s="4">
        <v>4</v>
      </c>
      <c r="G4454" s="4">
        <v>404</v>
      </c>
      <c r="H4454" s="4">
        <v>142</v>
      </c>
      <c r="I4454" s="4">
        <v>275</v>
      </c>
      <c r="J4454" s="6">
        <v>1720.85</v>
      </c>
      <c r="K4454" s="4">
        <v>0.35799999999999998</v>
      </c>
      <c r="L4454" s="4" t="s">
        <v>19</v>
      </c>
      <c r="M4454" s="4">
        <f>Inventory[[#This Row],[Daily_Demand]]*Inventory[[#This Row],[Lead_Time_Days]]</f>
        <v>512</v>
      </c>
      <c r="N4454" s="4">
        <f>MAX(0, Inventory[[#This Row],[Demand_Duration_Lead_time]]+Inventory[[#This Row],[Safety_Stock]]-Inventory[[#This Row],[Current_Inventory]])</f>
        <v>250</v>
      </c>
      <c r="O44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54" s="8">
        <f>Inventory[[#This Row],[Current_Inventory]]*Inventory[[#This Row],[Unit_Cost]]</f>
        <v>695223.39999999991</v>
      </c>
      <c r="Q4454" t="str">
        <f>IF(Inventory[[#This Row],[Stockout_Risk_Score]] &gt;= 0.8, "Critical",
   IF(Inventory[[#This Row],[Stockout_Risk_Score]] &gt;= 0.6, "High",
      IF(Inventory[[#This Row],[Stockout_Risk_Score]] &gt;= 0.3, "Medium", "Low")
   )
)</f>
        <v>Medium</v>
      </c>
      <c r="R4454">
        <f>Inventory[[#This Row],[Lead_Time_Days]]*0.8</f>
        <v>3.2</v>
      </c>
      <c r="S4454">
        <f>MAX(0,Inventory[[#This Row],[Daily_Demand]]*Inventory[[#This Row],[Adj_Lead_Time]]+Inventory[[#This Row],[Safety_Stock]]-Inventory[[#This Row],[Current_Inventory]])</f>
        <v>147.60000000000002</v>
      </c>
    </row>
    <row r="4455" spans="1:19" x14ac:dyDescent="0.25">
      <c r="A4455">
        <v>4454</v>
      </c>
      <c r="B4455" t="s">
        <v>4476</v>
      </c>
      <c r="C4455" s="4" t="s">
        <v>21</v>
      </c>
      <c r="D4455" t="s">
        <v>22</v>
      </c>
      <c r="E4455" s="4">
        <v>30</v>
      </c>
      <c r="F4455" s="4">
        <v>11</v>
      </c>
      <c r="G4455" s="4">
        <v>739</v>
      </c>
      <c r="H4455" s="4">
        <v>181</v>
      </c>
      <c r="I4455" s="4">
        <v>223</v>
      </c>
      <c r="J4455" s="6">
        <v>1787.9</v>
      </c>
      <c r="K4455" s="4">
        <v>0.46200000000000002</v>
      </c>
      <c r="L4455" s="4" t="s">
        <v>19</v>
      </c>
      <c r="M4455" s="4">
        <f>Inventory[[#This Row],[Daily_Demand]]*Inventory[[#This Row],[Lead_Time_Days]]</f>
        <v>330</v>
      </c>
      <c r="N4455" s="4">
        <f>MAX(0, Inventory[[#This Row],[Demand_Duration_Lead_time]]+Inventory[[#This Row],[Safety_Stock]]-Inventory[[#This Row],[Current_Inventory]])</f>
        <v>0</v>
      </c>
      <c r="O44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55" s="8">
        <f>Inventory[[#This Row],[Current_Inventory]]*Inventory[[#This Row],[Unit_Cost]]</f>
        <v>1321258.1000000001</v>
      </c>
      <c r="Q4455" t="str">
        <f>IF(Inventory[[#This Row],[Stockout_Risk_Score]] &gt;= 0.8, "Critical",
   IF(Inventory[[#This Row],[Stockout_Risk_Score]] &gt;= 0.6, "High",
      IF(Inventory[[#This Row],[Stockout_Risk_Score]] &gt;= 0.3, "Medium", "Low")
   )
)</f>
        <v>Medium</v>
      </c>
      <c r="R4455">
        <f>Inventory[[#This Row],[Lead_Time_Days]]*0.8</f>
        <v>8.8000000000000007</v>
      </c>
      <c r="S4455">
        <f>MAX(0,Inventory[[#This Row],[Daily_Demand]]*Inventory[[#This Row],[Adj_Lead_Time]]+Inventory[[#This Row],[Safety_Stock]]-Inventory[[#This Row],[Current_Inventory]])</f>
        <v>0</v>
      </c>
    </row>
    <row r="4456" spans="1:19" x14ac:dyDescent="0.25">
      <c r="A4456">
        <v>4455</v>
      </c>
      <c r="B4456" t="s">
        <v>4477</v>
      </c>
      <c r="C4456" s="4" t="s">
        <v>13</v>
      </c>
      <c r="D4456" t="s">
        <v>18</v>
      </c>
      <c r="E4456" s="4">
        <v>106</v>
      </c>
      <c r="F4456" s="4">
        <v>5</v>
      </c>
      <c r="G4456" s="4">
        <v>484</v>
      </c>
      <c r="H4456" s="4">
        <v>123</v>
      </c>
      <c r="I4456" s="4">
        <v>178</v>
      </c>
      <c r="J4456" s="6">
        <v>1612.49</v>
      </c>
      <c r="K4456" s="4">
        <v>0.89800000000000002</v>
      </c>
      <c r="L4456" s="4" t="s">
        <v>19</v>
      </c>
      <c r="M4456" s="4">
        <f>Inventory[[#This Row],[Daily_Demand]]*Inventory[[#This Row],[Lead_Time_Days]]</f>
        <v>530</v>
      </c>
      <c r="N4456" s="4">
        <f>MAX(0, Inventory[[#This Row],[Demand_Duration_Lead_time]]+Inventory[[#This Row],[Safety_Stock]]-Inventory[[#This Row],[Current_Inventory]])</f>
        <v>169</v>
      </c>
      <c r="O44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56" s="8">
        <f>Inventory[[#This Row],[Current_Inventory]]*Inventory[[#This Row],[Unit_Cost]]</f>
        <v>780445.16</v>
      </c>
      <c r="Q4456" t="str">
        <f>IF(Inventory[[#This Row],[Stockout_Risk_Score]] &gt;= 0.8, "Critical",
   IF(Inventory[[#This Row],[Stockout_Risk_Score]] &gt;= 0.6, "High",
      IF(Inventory[[#This Row],[Stockout_Risk_Score]] &gt;= 0.3, "Medium", "Low")
   )
)</f>
        <v>Critical</v>
      </c>
      <c r="R4456">
        <f>Inventory[[#This Row],[Lead_Time_Days]]*0.8</f>
        <v>4</v>
      </c>
      <c r="S4456">
        <f>MAX(0,Inventory[[#This Row],[Daily_Demand]]*Inventory[[#This Row],[Adj_Lead_Time]]+Inventory[[#This Row],[Safety_Stock]]-Inventory[[#This Row],[Current_Inventory]])</f>
        <v>63</v>
      </c>
    </row>
    <row r="4457" spans="1:19" x14ac:dyDescent="0.25">
      <c r="A4457">
        <v>4456</v>
      </c>
      <c r="B4457" t="s">
        <v>4478</v>
      </c>
      <c r="C4457" s="4" t="s">
        <v>26</v>
      </c>
      <c r="D4457" t="s">
        <v>14</v>
      </c>
      <c r="E4457" s="4">
        <v>55</v>
      </c>
      <c r="F4457" s="4">
        <v>3</v>
      </c>
      <c r="G4457" s="4">
        <v>241</v>
      </c>
      <c r="H4457" s="4">
        <v>18</v>
      </c>
      <c r="I4457" s="4">
        <v>236</v>
      </c>
      <c r="J4457" s="6">
        <v>699.12</v>
      </c>
      <c r="K4457" s="4">
        <v>4.7E-2</v>
      </c>
      <c r="L4457" s="4" t="s">
        <v>15</v>
      </c>
      <c r="M4457" s="4">
        <f>Inventory[[#This Row],[Daily_Demand]]*Inventory[[#This Row],[Lead_Time_Days]]</f>
        <v>165</v>
      </c>
      <c r="N4457" s="4">
        <f>MAX(0, Inventory[[#This Row],[Demand_Duration_Lead_time]]+Inventory[[#This Row],[Safety_Stock]]-Inventory[[#This Row],[Current_Inventory]])</f>
        <v>0</v>
      </c>
      <c r="O44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57" s="8">
        <f>Inventory[[#This Row],[Current_Inventory]]*Inventory[[#This Row],[Unit_Cost]]</f>
        <v>168487.92</v>
      </c>
      <c r="Q4457" t="str">
        <f>IF(Inventory[[#This Row],[Stockout_Risk_Score]] &gt;= 0.8, "Critical",
   IF(Inventory[[#This Row],[Stockout_Risk_Score]] &gt;= 0.6, "High",
      IF(Inventory[[#This Row],[Stockout_Risk_Score]] &gt;= 0.3, "Medium", "Low")
   )
)</f>
        <v>Low</v>
      </c>
      <c r="R4457">
        <f>Inventory[[#This Row],[Lead_Time_Days]]*0.8</f>
        <v>2.4000000000000004</v>
      </c>
      <c r="S4457">
        <f>MAX(0,Inventory[[#This Row],[Daily_Demand]]*Inventory[[#This Row],[Adj_Lead_Time]]+Inventory[[#This Row],[Safety_Stock]]-Inventory[[#This Row],[Current_Inventory]])</f>
        <v>0</v>
      </c>
    </row>
    <row r="4458" spans="1:19" x14ac:dyDescent="0.25">
      <c r="A4458">
        <v>4457</v>
      </c>
      <c r="B4458" t="s">
        <v>4479</v>
      </c>
      <c r="C4458" s="4" t="s">
        <v>26</v>
      </c>
      <c r="D4458" t="s">
        <v>18</v>
      </c>
      <c r="E4458" s="4">
        <v>168</v>
      </c>
      <c r="F4458" s="4">
        <v>12</v>
      </c>
      <c r="G4458" s="4">
        <v>694</v>
      </c>
      <c r="H4458" s="4">
        <v>269</v>
      </c>
      <c r="I4458" s="4">
        <v>112</v>
      </c>
      <c r="J4458" s="6">
        <v>469.28</v>
      </c>
      <c r="K4458" s="4">
        <v>0.78400000000000003</v>
      </c>
      <c r="L4458" s="4" t="s">
        <v>19</v>
      </c>
      <c r="M4458" s="4">
        <f>Inventory[[#This Row],[Daily_Demand]]*Inventory[[#This Row],[Lead_Time_Days]]</f>
        <v>2016</v>
      </c>
      <c r="N4458" s="4">
        <f>MAX(0, Inventory[[#This Row],[Demand_Duration_Lead_time]]+Inventory[[#This Row],[Safety_Stock]]-Inventory[[#This Row],[Current_Inventory]])</f>
        <v>1591</v>
      </c>
      <c r="O44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58" s="8">
        <f>Inventory[[#This Row],[Current_Inventory]]*Inventory[[#This Row],[Unit_Cost]]</f>
        <v>325680.32</v>
      </c>
      <c r="Q4458" t="str">
        <f>IF(Inventory[[#This Row],[Stockout_Risk_Score]] &gt;= 0.8, "Critical",
   IF(Inventory[[#This Row],[Stockout_Risk_Score]] &gt;= 0.6, "High",
      IF(Inventory[[#This Row],[Stockout_Risk_Score]] &gt;= 0.3, "Medium", "Low")
   )
)</f>
        <v>High</v>
      </c>
      <c r="R4458">
        <f>Inventory[[#This Row],[Lead_Time_Days]]*0.8</f>
        <v>9.6000000000000014</v>
      </c>
      <c r="S4458">
        <f>MAX(0,Inventory[[#This Row],[Daily_Demand]]*Inventory[[#This Row],[Adj_Lead_Time]]+Inventory[[#This Row],[Safety_Stock]]-Inventory[[#This Row],[Current_Inventory]])</f>
        <v>1187.8000000000002</v>
      </c>
    </row>
    <row r="4459" spans="1:19" x14ac:dyDescent="0.25">
      <c r="A4459">
        <v>4458</v>
      </c>
      <c r="B4459" t="s">
        <v>4480</v>
      </c>
      <c r="C4459" s="4" t="s">
        <v>13</v>
      </c>
      <c r="D4459" t="s">
        <v>22</v>
      </c>
      <c r="E4459" s="4">
        <v>56</v>
      </c>
      <c r="F4459" s="4">
        <v>9</v>
      </c>
      <c r="G4459" s="4">
        <v>384</v>
      </c>
      <c r="H4459" s="4">
        <v>179</v>
      </c>
      <c r="I4459" s="4">
        <v>323</v>
      </c>
      <c r="J4459" s="6">
        <v>1164.95</v>
      </c>
      <c r="K4459" s="4">
        <v>0.45400000000000001</v>
      </c>
      <c r="L4459" s="4" t="s">
        <v>27</v>
      </c>
      <c r="M4459" s="4">
        <f>Inventory[[#This Row],[Daily_Demand]]*Inventory[[#This Row],[Lead_Time_Days]]</f>
        <v>504</v>
      </c>
      <c r="N4459" s="4">
        <f>MAX(0, Inventory[[#This Row],[Demand_Duration_Lead_time]]+Inventory[[#This Row],[Safety_Stock]]-Inventory[[#This Row],[Current_Inventory]])</f>
        <v>299</v>
      </c>
      <c r="O44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59" s="8">
        <f>Inventory[[#This Row],[Current_Inventory]]*Inventory[[#This Row],[Unit_Cost]]</f>
        <v>447340.80000000005</v>
      </c>
      <c r="Q4459" t="str">
        <f>IF(Inventory[[#This Row],[Stockout_Risk_Score]] &gt;= 0.8, "Critical",
   IF(Inventory[[#This Row],[Stockout_Risk_Score]] &gt;= 0.6, "High",
      IF(Inventory[[#This Row],[Stockout_Risk_Score]] &gt;= 0.3, "Medium", "Low")
   )
)</f>
        <v>Medium</v>
      </c>
      <c r="R4459">
        <f>Inventory[[#This Row],[Lead_Time_Days]]*0.8</f>
        <v>7.2</v>
      </c>
      <c r="S4459">
        <f>MAX(0,Inventory[[#This Row],[Daily_Demand]]*Inventory[[#This Row],[Adj_Lead_Time]]+Inventory[[#This Row],[Safety_Stock]]-Inventory[[#This Row],[Current_Inventory]])</f>
        <v>198.20000000000005</v>
      </c>
    </row>
    <row r="4460" spans="1:19" x14ac:dyDescent="0.25">
      <c r="A4460">
        <v>4459</v>
      </c>
      <c r="B4460" t="s">
        <v>4481</v>
      </c>
      <c r="C4460" s="4" t="s">
        <v>17</v>
      </c>
      <c r="D4460" t="s">
        <v>22</v>
      </c>
      <c r="E4460" s="4">
        <v>55</v>
      </c>
      <c r="F4460" s="4">
        <v>11</v>
      </c>
      <c r="G4460" s="4">
        <v>91</v>
      </c>
      <c r="H4460" s="4">
        <v>107</v>
      </c>
      <c r="I4460" s="4">
        <v>135</v>
      </c>
      <c r="J4460" s="6">
        <v>1394.66</v>
      </c>
      <c r="K4460" s="4">
        <v>0.377</v>
      </c>
      <c r="L4460" s="4" t="s">
        <v>19</v>
      </c>
      <c r="M4460" s="4">
        <f>Inventory[[#This Row],[Daily_Demand]]*Inventory[[#This Row],[Lead_Time_Days]]</f>
        <v>605</v>
      </c>
      <c r="N4460" s="4">
        <f>MAX(0, Inventory[[#This Row],[Demand_Duration_Lead_time]]+Inventory[[#This Row],[Safety_Stock]]-Inventory[[#This Row],[Current_Inventory]])</f>
        <v>621</v>
      </c>
      <c r="O44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60" s="8">
        <f>Inventory[[#This Row],[Current_Inventory]]*Inventory[[#This Row],[Unit_Cost]]</f>
        <v>126914.06000000001</v>
      </c>
      <c r="Q4460" t="str">
        <f>IF(Inventory[[#This Row],[Stockout_Risk_Score]] &gt;= 0.8, "Critical",
   IF(Inventory[[#This Row],[Stockout_Risk_Score]] &gt;= 0.6, "High",
      IF(Inventory[[#This Row],[Stockout_Risk_Score]] &gt;= 0.3, "Medium", "Low")
   )
)</f>
        <v>Medium</v>
      </c>
      <c r="R4460">
        <f>Inventory[[#This Row],[Lead_Time_Days]]*0.8</f>
        <v>8.8000000000000007</v>
      </c>
      <c r="S4460">
        <f>MAX(0,Inventory[[#This Row],[Daily_Demand]]*Inventory[[#This Row],[Adj_Lead_Time]]+Inventory[[#This Row],[Safety_Stock]]-Inventory[[#This Row],[Current_Inventory]])</f>
        <v>500</v>
      </c>
    </row>
    <row r="4461" spans="1:19" x14ac:dyDescent="0.25">
      <c r="A4461">
        <v>4460</v>
      </c>
      <c r="B4461" t="s">
        <v>4482</v>
      </c>
      <c r="C4461" s="4" t="s">
        <v>13</v>
      </c>
      <c r="D4461" t="s">
        <v>18</v>
      </c>
      <c r="E4461" s="4">
        <v>135</v>
      </c>
      <c r="F4461" s="4">
        <v>9</v>
      </c>
      <c r="G4461" s="4">
        <v>259</v>
      </c>
      <c r="H4461" s="4">
        <v>178</v>
      </c>
      <c r="I4461" s="4">
        <v>259</v>
      </c>
      <c r="J4461" s="6">
        <v>803.81</v>
      </c>
      <c r="K4461" s="4">
        <v>0.44700000000000001</v>
      </c>
      <c r="L4461" s="4" t="s">
        <v>19</v>
      </c>
      <c r="M4461" s="4">
        <f>Inventory[[#This Row],[Daily_Demand]]*Inventory[[#This Row],[Lead_Time_Days]]</f>
        <v>1215</v>
      </c>
      <c r="N4461" s="4">
        <f>MAX(0, Inventory[[#This Row],[Demand_Duration_Lead_time]]+Inventory[[#This Row],[Safety_Stock]]-Inventory[[#This Row],[Current_Inventory]])</f>
        <v>1134</v>
      </c>
      <c r="O44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61" s="8">
        <f>Inventory[[#This Row],[Current_Inventory]]*Inventory[[#This Row],[Unit_Cost]]</f>
        <v>208186.78999999998</v>
      </c>
      <c r="Q4461" t="str">
        <f>IF(Inventory[[#This Row],[Stockout_Risk_Score]] &gt;= 0.8, "Critical",
   IF(Inventory[[#This Row],[Stockout_Risk_Score]] &gt;= 0.6, "High",
      IF(Inventory[[#This Row],[Stockout_Risk_Score]] &gt;= 0.3, "Medium", "Low")
   )
)</f>
        <v>Medium</v>
      </c>
      <c r="R4461">
        <f>Inventory[[#This Row],[Lead_Time_Days]]*0.8</f>
        <v>7.2</v>
      </c>
      <c r="S4461">
        <f>MAX(0,Inventory[[#This Row],[Daily_Demand]]*Inventory[[#This Row],[Adj_Lead_Time]]+Inventory[[#This Row],[Safety_Stock]]-Inventory[[#This Row],[Current_Inventory]])</f>
        <v>891</v>
      </c>
    </row>
    <row r="4462" spans="1:19" x14ac:dyDescent="0.25">
      <c r="A4462">
        <v>4461</v>
      </c>
      <c r="B4462" t="s">
        <v>4483</v>
      </c>
      <c r="C4462" s="4" t="s">
        <v>21</v>
      </c>
      <c r="D4462" t="s">
        <v>14</v>
      </c>
      <c r="E4462" s="4">
        <v>18</v>
      </c>
      <c r="F4462" s="4">
        <v>2</v>
      </c>
      <c r="G4462" s="4">
        <v>523</v>
      </c>
      <c r="H4462" s="4">
        <v>227</v>
      </c>
      <c r="I4462" s="4">
        <v>242</v>
      </c>
      <c r="J4462" s="6">
        <v>1704.26</v>
      </c>
      <c r="K4462" s="4">
        <v>0.41899999999999998</v>
      </c>
      <c r="L4462" s="4" t="s">
        <v>27</v>
      </c>
      <c r="M4462" s="4">
        <f>Inventory[[#This Row],[Daily_Demand]]*Inventory[[#This Row],[Lead_Time_Days]]</f>
        <v>36</v>
      </c>
      <c r="N4462" s="4">
        <f>MAX(0, Inventory[[#This Row],[Demand_Duration_Lead_time]]+Inventory[[#This Row],[Safety_Stock]]-Inventory[[#This Row],[Current_Inventory]])</f>
        <v>0</v>
      </c>
      <c r="O44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62" s="8">
        <f>Inventory[[#This Row],[Current_Inventory]]*Inventory[[#This Row],[Unit_Cost]]</f>
        <v>891327.98</v>
      </c>
      <c r="Q4462" t="str">
        <f>IF(Inventory[[#This Row],[Stockout_Risk_Score]] &gt;= 0.8, "Critical",
   IF(Inventory[[#This Row],[Stockout_Risk_Score]] &gt;= 0.6, "High",
      IF(Inventory[[#This Row],[Stockout_Risk_Score]] &gt;= 0.3, "Medium", "Low")
   )
)</f>
        <v>Medium</v>
      </c>
      <c r="R4462">
        <f>Inventory[[#This Row],[Lead_Time_Days]]*0.8</f>
        <v>1.6</v>
      </c>
      <c r="S4462">
        <f>MAX(0,Inventory[[#This Row],[Daily_Demand]]*Inventory[[#This Row],[Adj_Lead_Time]]+Inventory[[#This Row],[Safety_Stock]]-Inventory[[#This Row],[Current_Inventory]])</f>
        <v>0</v>
      </c>
    </row>
    <row r="4463" spans="1:19" x14ac:dyDescent="0.25">
      <c r="A4463">
        <v>4462</v>
      </c>
      <c r="B4463" t="s">
        <v>4484</v>
      </c>
      <c r="C4463" s="4" t="s">
        <v>17</v>
      </c>
      <c r="D4463" t="s">
        <v>18</v>
      </c>
      <c r="E4463" s="4">
        <v>181</v>
      </c>
      <c r="F4463" s="4">
        <v>11</v>
      </c>
      <c r="G4463" s="4">
        <v>433</v>
      </c>
      <c r="H4463" s="4">
        <v>53</v>
      </c>
      <c r="I4463" s="4">
        <v>287</v>
      </c>
      <c r="J4463" s="6">
        <v>1923.1</v>
      </c>
      <c r="K4463" s="4">
        <v>0.75700000000000001</v>
      </c>
      <c r="L4463" s="4" t="s">
        <v>27</v>
      </c>
      <c r="M4463" s="4">
        <f>Inventory[[#This Row],[Daily_Demand]]*Inventory[[#This Row],[Lead_Time_Days]]</f>
        <v>1991</v>
      </c>
      <c r="N4463" s="4">
        <f>MAX(0, Inventory[[#This Row],[Demand_Duration_Lead_time]]+Inventory[[#This Row],[Safety_Stock]]-Inventory[[#This Row],[Current_Inventory]])</f>
        <v>1611</v>
      </c>
      <c r="O44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63" s="8">
        <f>Inventory[[#This Row],[Current_Inventory]]*Inventory[[#This Row],[Unit_Cost]]</f>
        <v>832702.29999999993</v>
      </c>
      <c r="Q4463" t="str">
        <f>IF(Inventory[[#This Row],[Stockout_Risk_Score]] &gt;= 0.8, "Critical",
   IF(Inventory[[#This Row],[Stockout_Risk_Score]] &gt;= 0.6, "High",
      IF(Inventory[[#This Row],[Stockout_Risk_Score]] &gt;= 0.3, "Medium", "Low")
   )
)</f>
        <v>High</v>
      </c>
      <c r="R4463">
        <f>Inventory[[#This Row],[Lead_Time_Days]]*0.8</f>
        <v>8.8000000000000007</v>
      </c>
      <c r="S4463">
        <f>MAX(0,Inventory[[#This Row],[Daily_Demand]]*Inventory[[#This Row],[Adj_Lead_Time]]+Inventory[[#This Row],[Safety_Stock]]-Inventory[[#This Row],[Current_Inventory]])</f>
        <v>1212.8000000000002</v>
      </c>
    </row>
    <row r="4464" spans="1:19" x14ac:dyDescent="0.25">
      <c r="A4464">
        <v>4463</v>
      </c>
      <c r="B4464" t="s">
        <v>4485</v>
      </c>
      <c r="C4464" s="4" t="s">
        <v>41</v>
      </c>
      <c r="D4464" t="s">
        <v>14</v>
      </c>
      <c r="E4464" s="4">
        <v>5</v>
      </c>
      <c r="F4464" s="4">
        <v>7</v>
      </c>
      <c r="G4464" s="4">
        <v>146</v>
      </c>
      <c r="H4464" s="4">
        <v>270</v>
      </c>
      <c r="I4464" s="4">
        <v>69</v>
      </c>
      <c r="J4464" s="6">
        <v>1160.32</v>
      </c>
      <c r="K4464" s="4">
        <v>0.92800000000000005</v>
      </c>
      <c r="L4464" s="4" t="s">
        <v>27</v>
      </c>
      <c r="M4464" s="4">
        <f>Inventory[[#This Row],[Daily_Demand]]*Inventory[[#This Row],[Lead_Time_Days]]</f>
        <v>35</v>
      </c>
      <c r="N4464" s="4">
        <f>MAX(0, Inventory[[#This Row],[Demand_Duration_Lead_time]]+Inventory[[#This Row],[Safety_Stock]]-Inventory[[#This Row],[Current_Inventory]])</f>
        <v>159</v>
      </c>
      <c r="O44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64" s="8">
        <f>Inventory[[#This Row],[Current_Inventory]]*Inventory[[#This Row],[Unit_Cost]]</f>
        <v>169406.72</v>
      </c>
      <c r="Q4464" t="str">
        <f>IF(Inventory[[#This Row],[Stockout_Risk_Score]] &gt;= 0.8, "Critical",
   IF(Inventory[[#This Row],[Stockout_Risk_Score]] &gt;= 0.6, "High",
      IF(Inventory[[#This Row],[Stockout_Risk_Score]] &gt;= 0.3, "Medium", "Low")
   )
)</f>
        <v>Critical</v>
      </c>
      <c r="R4464">
        <f>Inventory[[#This Row],[Lead_Time_Days]]*0.8</f>
        <v>5.6000000000000005</v>
      </c>
      <c r="S4464">
        <f>MAX(0,Inventory[[#This Row],[Daily_Demand]]*Inventory[[#This Row],[Adj_Lead_Time]]+Inventory[[#This Row],[Safety_Stock]]-Inventory[[#This Row],[Current_Inventory]])</f>
        <v>152</v>
      </c>
    </row>
    <row r="4465" spans="1:19" x14ac:dyDescent="0.25">
      <c r="A4465">
        <v>4464</v>
      </c>
      <c r="B4465" t="s">
        <v>4486</v>
      </c>
      <c r="C4465" s="4" t="s">
        <v>13</v>
      </c>
      <c r="D4465" t="s">
        <v>14</v>
      </c>
      <c r="E4465" s="4">
        <v>189</v>
      </c>
      <c r="F4465" s="4">
        <v>2</v>
      </c>
      <c r="G4465" s="4">
        <v>506</v>
      </c>
      <c r="H4465" s="4">
        <v>294</v>
      </c>
      <c r="I4465" s="4">
        <v>231</v>
      </c>
      <c r="J4465" s="6">
        <v>940.35</v>
      </c>
      <c r="K4465" s="4">
        <v>0.49099999999999999</v>
      </c>
      <c r="L4465" s="4" t="s">
        <v>27</v>
      </c>
      <c r="M4465" s="4">
        <f>Inventory[[#This Row],[Daily_Demand]]*Inventory[[#This Row],[Lead_Time_Days]]</f>
        <v>378</v>
      </c>
      <c r="N4465" s="4">
        <f>MAX(0, Inventory[[#This Row],[Demand_Duration_Lead_time]]+Inventory[[#This Row],[Safety_Stock]]-Inventory[[#This Row],[Current_Inventory]])</f>
        <v>166</v>
      </c>
      <c r="O44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65" s="8">
        <f>Inventory[[#This Row],[Current_Inventory]]*Inventory[[#This Row],[Unit_Cost]]</f>
        <v>475817.10000000003</v>
      </c>
      <c r="Q4465" t="str">
        <f>IF(Inventory[[#This Row],[Stockout_Risk_Score]] &gt;= 0.8, "Critical",
   IF(Inventory[[#This Row],[Stockout_Risk_Score]] &gt;= 0.6, "High",
      IF(Inventory[[#This Row],[Stockout_Risk_Score]] &gt;= 0.3, "Medium", "Low")
   )
)</f>
        <v>Medium</v>
      </c>
      <c r="R4465">
        <f>Inventory[[#This Row],[Lead_Time_Days]]*0.8</f>
        <v>1.6</v>
      </c>
      <c r="S4465">
        <f>MAX(0,Inventory[[#This Row],[Daily_Demand]]*Inventory[[#This Row],[Adj_Lead_Time]]+Inventory[[#This Row],[Safety_Stock]]-Inventory[[#This Row],[Current_Inventory]])</f>
        <v>90.400000000000091</v>
      </c>
    </row>
    <row r="4466" spans="1:19" x14ac:dyDescent="0.25">
      <c r="A4466">
        <v>4465</v>
      </c>
      <c r="B4466" t="s">
        <v>4487</v>
      </c>
      <c r="C4466" s="4" t="s">
        <v>21</v>
      </c>
      <c r="D4466" t="s">
        <v>18</v>
      </c>
      <c r="E4466" s="4">
        <v>149</v>
      </c>
      <c r="F4466" s="4">
        <v>7</v>
      </c>
      <c r="G4466" s="4">
        <v>616</v>
      </c>
      <c r="H4466" s="4">
        <v>135</v>
      </c>
      <c r="I4466" s="4">
        <v>97</v>
      </c>
      <c r="J4466" s="6">
        <v>1693.63</v>
      </c>
      <c r="K4466" s="4">
        <v>0.83299999999999996</v>
      </c>
      <c r="L4466" s="4" t="s">
        <v>27</v>
      </c>
      <c r="M4466" s="4">
        <f>Inventory[[#This Row],[Daily_Demand]]*Inventory[[#This Row],[Lead_Time_Days]]</f>
        <v>1043</v>
      </c>
      <c r="N4466" s="4">
        <f>MAX(0, Inventory[[#This Row],[Demand_Duration_Lead_time]]+Inventory[[#This Row],[Safety_Stock]]-Inventory[[#This Row],[Current_Inventory]])</f>
        <v>562</v>
      </c>
      <c r="O44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66" s="8">
        <f>Inventory[[#This Row],[Current_Inventory]]*Inventory[[#This Row],[Unit_Cost]]</f>
        <v>1043276.0800000001</v>
      </c>
      <c r="Q4466" t="str">
        <f>IF(Inventory[[#This Row],[Stockout_Risk_Score]] &gt;= 0.8, "Critical",
   IF(Inventory[[#This Row],[Stockout_Risk_Score]] &gt;= 0.6, "High",
      IF(Inventory[[#This Row],[Stockout_Risk_Score]] &gt;= 0.3, "Medium", "Low")
   )
)</f>
        <v>Critical</v>
      </c>
      <c r="R4466">
        <f>Inventory[[#This Row],[Lead_Time_Days]]*0.8</f>
        <v>5.6000000000000005</v>
      </c>
      <c r="S4466">
        <f>MAX(0,Inventory[[#This Row],[Daily_Demand]]*Inventory[[#This Row],[Adj_Lead_Time]]+Inventory[[#This Row],[Safety_Stock]]-Inventory[[#This Row],[Current_Inventory]])</f>
        <v>353.40000000000009</v>
      </c>
    </row>
    <row r="4467" spans="1:19" x14ac:dyDescent="0.25">
      <c r="A4467">
        <v>4466</v>
      </c>
      <c r="B4467" t="s">
        <v>4488</v>
      </c>
      <c r="C4467" s="4" t="s">
        <v>17</v>
      </c>
      <c r="D4467" t="s">
        <v>18</v>
      </c>
      <c r="E4467" s="4">
        <v>182</v>
      </c>
      <c r="F4467" s="4">
        <v>8</v>
      </c>
      <c r="G4467" s="4">
        <v>546</v>
      </c>
      <c r="H4467" s="4">
        <v>269</v>
      </c>
      <c r="I4467" s="4">
        <v>277</v>
      </c>
      <c r="J4467" s="6">
        <v>97.33</v>
      </c>
      <c r="K4467" s="4">
        <v>0.73199999999999998</v>
      </c>
      <c r="L4467" s="4" t="s">
        <v>27</v>
      </c>
      <c r="M4467" s="4">
        <f>Inventory[[#This Row],[Daily_Demand]]*Inventory[[#This Row],[Lead_Time_Days]]</f>
        <v>1456</v>
      </c>
      <c r="N4467" s="4">
        <f>MAX(0, Inventory[[#This Row],[Demand_Duration_Lead_time]]+Inventory[[#This Row],[Safety_Stock]]-Inventory[[#This Row],[Current_Inventory]])</f>
        <v>1179</v>
      </c>
      <c r="O44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67" s="8">
        <f>Inventory[[#This Row],[Current_Inventory]]*Inventory[[#This Row],[Unit_Cost]]</f>
        <v>53142.18</v>
      </c>
      <c r="Q4467" t="str">
        <f>IF(Inventory[[#This Row],[Stockout_Risk_Score]] &gt;= 0.8, "Critical",
   IF(Inventory[[#This Row],[Stockout_Risk_Score]] &gt;= 0.6, "High",
      IF(Inventory[[#This Row],[Stockout_Risk_Score]] &gt;= 0.3, "Medium", "Low")
   )
)</f>
        <v>High</v>
      </c>
      <c r="R4467">
        <f>Inventory[[#This Row],[Lead_Time_Days]]*0.8</f>
        <v>6.4</v>
      </c>
      <c r="S4467">
        <f>MAX(0,Inventory[[#This Row],[Daily_Demand]]*Inventory[[#This Row],[Adj_Lead_Time]]+Inventory[[#This Row],[Safety_Stock]]-Inventory[[#This Row],[Current_Inventory]])</f>
        <v>887.8</v>
      </c>
    </row>
    <row r="4468" spans="1:19" x14ac:dyDescent="0.25">
      <c r="A4468">
        <v>4467</v>
      </c>
      <c r="B4468" t="s">
        <v>4489</v>
      </c>
      <c r="C4468" s="4" t="s">
        <v>13</v>
      </c>
      <c r="D4468" t="s">
        <v>14</v>
      </c>
      <c r="E4468" s="4">
        <v>18</v>
      </c>
      <c r="F4468" s="4">
        <v>3</v>
      </c>
      <c r="G4468" s="4">
        <v>267</v>
      </c>
      <c r="H4468" s="4">
        <v>223</v>
      </c>
      <c r="I4468" s="4">
        <v>103</v>
      </c>
      <c r="J4468" s="6">
        <v>301.57</v>
      </c>
      <c r="K4468" s="4">
        <v>0.33100000000000002</v>
      </c>
      <c r="L4468" s="4" t="s">
        <v>15</v>
      </c>
      <c r="M4468" s="4">
        <f>Inventory[[#This Row],[Daily_Demand]]*Inventory[[#This Row],[Lead_Time_Days]]</f>
        <v>54</v>
      </c>
      <c r="N4468" s="4">
        <f>MAX(0, Inventory[[#This Row],[Demand_Duration_Lead_time]]+Inventory[[#This Row],[Safety_Stock]]-Inventory[[#This Row],[Current_Inventory]])</f>
        <v>10</v>
      </c>
      <c r="O44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68" s="8">
        <f>Inventory[[#This Row],[Current_Inventory]]*Inventory[[#This Row],[Unit_Cost]]</f>
        <v>80519.19</v>
      </c>
      <c r="Q4468" t="str">
        <f>IF(Inventory[[#This Row],[Stockout_Risk_Score]] &gt;= 0.8, "Critical",
   IF(Inventory[[#This Row],[Stockout_Risk_Score]] &gt;= 0.6, "High",
      IF(Inventory[[#This Row],[Stockout_Risk_Score]] &gt;= 0.3, "Medium", "Low")
   )
)</f>
        <v>Medium</v>
      </c>
      <c r="R4468">
        <f>Inventory[[#This Row],[Lead_Time_Days]]*0.8</f>
        <v>2.4000000000000004</v>
      </c>
      <c r="S4468">
        <f>MAX(0,Inventory[[#This Row],[Daily_Demand]]*Inventory[[#This Row],[Adj_Lead_Time]]+Inventory[[#This Row],[Safety_Stock]]-Inventory[[#This Row],[Current_Inventory]])</f>
        <v>0</v>
      </c>
    </row>
    <row r="4469" spans="1:19" x14ac:dyDescent="0.25">
      <c r="A4469">
        <v>4468</v>
      </c>
      <c r="B4469" t="s">
        <v>4490</v>
      </c>
      <c r="C4469" s="4" t="s">
        <v>26</v>
      </c>
      <c r="D4469" t="s">
        <v>14</v>
      </c>
      <c r="E4469" s="4">
        <v>191</v>
      </c>
      <c r="F4469" s="4">
        <v>10</v>
      </c>
      <c r="G4469" s="4">
        <v>501</v>
      </c>
      <c r="H4469" s="4">
        <v>209</v>
      </c>
      <c r="I4469" s="4">
        <v>151</v>
      </c>
      <c r="J4469" s="6">
        <v>1699.03</v>
      </c>
      <c r="K4469" s="4">
        <v>0.58699999999999997</v>
      </c>
      <c r="L4469" s="4" t="s">
        <v>19</v>
      </c>
      <c r="M4469" s="4">
        <f>Inventory[[#This Row],[Daily_Demand]]*Inventory[[#This Row],[Lead_Time_Days]]</f>
        <v>1910</v>
      </c>
      <c r="N4469" s="4">
        <f>MAX(0, Inventory[[#This Row],[Demand_Duration_Lead_time]]+Inventory[[#This Row],[Safety_Stock]]-Inventory[[#This Row],[Current_Inventory]])</f>
        <v>1618</v>
      </c>
      <c r="O44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69" s="8">
        <f>Inventory[[#This Row],[Current_Inventory]]*Inventory[[#This Row],[Unit_Cost]]</f>
        <v>851214.03</v>
      </c>
      <c r="Q4469" t="str">
        <f>IF(Inventory[[#This Row],[Stockout_Risk_Score]] &gt;= 0.8, "Critical",
   IF(Inventory[[#This Row],[Stockout_Risk_Score]] &gt;= 0.6, "High",
      IF(Inventory[[#This Row],[Stockout_Risk_Score]] &gt;= 0.3, "Medium", "Low")
   )
)</f>
        <v>Medium</v>
      </c>
      <c r="R4469">
        <f>Inventory[[#This Row],[Lead_Time_Days]]*0.8</f>
        <v>8</v>
      </c>
      <c r="S4469">
        <f>MAX(0,Inventory[[#This Row],[Daily_Demand]]*Inventory[[#This Row],[Adj_Lead_Time]]+Inventory[[#This Row],[Safety_Stock]]-Inventory[[#This Row],[Current_Inventory]])</f>
        <v>1236</v>
      </c>
    </row>
    <row r="4470" spans="1:19" x14ac:dyDescent="0.25">
      <c r="A4470">
        <v>4469</v>
      </c>
      <c r="B4470" t="s">
        <v>4491</v>
      </c>
      <c r="C4470" s="4" t="s">
        <v>13</v>
      </c>
      <c r="D4470" t="s">
        <v>14</v>
      </c>
      <c r="E4470" s="4">
        <v>85</v>
      </c>
      <c r="F4470" s="4">
        <v>9</v>
      </c>
      <c r="G4470" s="4">
        <v>331</v>
      </c>
      <c r="H4470" s="4">
        <v>245</v>
      </c>
      <c r="I4470" s="4">
        <v>138</v>
      </c>
      <c r="J4470" s="6">
        <v>1477.46</v>
      </c>
      <c r="K4470" s="4">
        <v>0.66700000000000004</v>
      </c>
      <c r="L4470" s="4" t="s">
        <v>15</v>
      </c>
      <c r="M4470" s="4">
        <f>Inventory[[#This Row],[Daily_Demand]]*Inventory[[#This Row],[Lead_Time_Days]]</f>
        <v>765</v>
      </c>
      <c r="N4470" s="4">
        <f>MAX(0, Inventory[[#This Row],[Demand_Duration_Lead_time]]+Inventory[[#This Row],[Safety_Stock]]-Inventory[[#This Row],[Current_Inventory]])</f>
        <v>679</v>
      </c>
      <c r="O44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70" s="8">
        <f>Inventory[[#This Row],[Current_Inventory]]*Inventory[[#This Row],[Unit_Cost]]</f>
        <v>489039.26</v>
      </c>
      <c r="Q4470" t="str">
        <f>IF(Inventory[[#This Row],[Stockout_Risk_Score]] &gt;= 0.8, "Critical",
   IF(Inventory[[#This Row],[Stockout_Risk_Score]] &gt;= 0.6, "High",
      IF(Inventory[[#This Row],[Stockout_Risk_Score]] &gt;= 0.3, "Medium", "Low")
   )
)</f>
        <v>High</v>
      </c>
      <c r="R4470">
        <f>Inventory[[#This Row],[Lead_Time_Days]]*0.8</f>
        <v>7.2</v>
      </c>
      <c r="S4470">
        <f>MAX(0,Inventory[[#This Row],[Daily_Demand]]*Inventory[[#This Row],[Adj_Lead_Time]]+Inventory[[#This Row],[Safety_Stock]]-Inventory[[#This Row],[Current_Inventory]])</f>
        <v>526</v>
      </c>
    </row>
    <row r="4471" spans="1:19" x14ac:dyDescent="0.25">
      <c r="A4471">
        <v>4470</v>
      </c>
      <c r="B4471" t="s">
        <v>4492</v>
      </c>
      <c r="C4471" s="4" t="s">
        <v>41</v>
      </c>
      <c r="D4471" t="s">
        <v>14</v>
      </c>
      <c r="E4471" s="4">
        <v>7</v>
      </c>
      <c r="F4471" s="4">
        <v>10</v>
      </c>
      <c r="G4471" s="4">
        <v>463</v>
      </c>
      <c r="H4471" s="4">
        <v>145</v>
      </c>
      <c r="I4471" s="4">
        <v>193</v>
      </c>
      <c r="J4471" s="6">
        <v>861.47</v>
      </c>
      <c r="K4471" s="4">
        <v>2.3E-2</v>
      </c>
      <c r="L4471" s="4" t="s">
        <v>15</v>
      </c>
      <c r="M4471" s="4">
        <f>Inventory[[#This Row],[Daily_Demand]]*Inventory[[#This Row],[Lead_Time_Days]]</f>
        <v>70</v>
      </c>
      <c r="N4471" s="4">
        <f>MAX(0, Inventory[[#This Row],[Demand_Duration_Lead_time]]+Inventory[[#This Row],[Safety_Stock]]-Inventory[[#This Row],[Current_Inventory]])</f>
        <v>0</v>
      </c>
      <c r="O44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471" s="8">
        <f>Inventory[[#This Row],[Current_Inventory]]*Inventory[[#This Row],[Unit_Cost]]</f>
        <v>398860.61</v>
      </c>
      <c r="Q4471" t="str">
        <f>IF(Inventory[[#This Row],[Stockout_Risk_Score]] &gt;= 0.8, "Critical",
   IF(Inventory[[#This Row],[Stockout_Risk_Score]] &gt;= 0.6, "High",
      IF(Inventory[[#This Row],[Stockout_Risk_Score]] &gt;= 0.3, "Medium", "Low")
   )
)</f>
        <v>Low</v>
      </c>
      <c r="R4471">
        <f>Inventory[[#This Row],[Lead_Time_Days]]*0.8</f>
        <v>8</v>
      </c>
      <c r="S4471">
        <f>MAX(0,Inventory[[#This Row],[Daily_Demand]]*Inventory[[#This Row],[Adj_Lead_Time]]+Inventory[[#This Row],[Safety_Stock]]-Inventory[[#This Row],[Current_Inventory]])</f>
        <v>0</v>
      </c>
    </row>
    <row r="4472" spans="1:19" x14ac:dyDescent="0.25">
      <c r="A4472">
        <v>4471</v>
      </c>
      <c r="B4472" t="s">
        <v>4493</v>
      </c>
      <c r="C4472" s="4" t="s">
        <v>13</v>
      </c>
      <c r="D4472" t="s">
        <v>22</v>
      </c>
      <c r="E4472" s="4">
        <v>102</v>
      </c>
      <c r="F4472" s="4">
        <v>11</v>
      </c>
      <c r="G4472" s="4">
        <v>302</v>
      </c>
      <c r="H4472" s="4">
        <v>125</v>
      </c>
      <c r="I4472" s="4">
        <v>197</v>
      </c>
      <c r="J4472" s="6">
        <v>1783.26</v>
      </c>
      <c r="K4472" s="4">
        <v>0.39600000000000002</v>
      </c>
      <c r="L4472" s="4" t="s">
        <v>27</v>
      </c>
      <c r="M4472" s="4">
        <f>Inventory[[#This Row],[Daily_Demand]]*Inventory[[#This Row],[Lead_Time_Days]]</f>
        <v>1122</v>
      </c>
      <c r="N4472" s="4">
        <f>MAX(0, Inventory[[#This Row],[Demand_Duration_Lead_time]]+Inventory[[#This Row],[Safety_Stock]]-Inventory[[#This Row],[Current_Inventory]])</f>
        <v>945</v>
      </c>
      <c r="O44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72" s="8">
        <f>Inventory[[#This Row],[Current_Inventory]]*Inventory[[#This Row],[Unit_Cost]]</f>
        <v>538544.52</v>
      </c>
      <c r="Q4472" t="str">
        <f>IF(Inventory[[#This Row],[Stockout_Risk_Score]] &gt;= 0.8, "Critical",
   IF(Inventory[[#This Row],[Stockout_Risk_Score]] &gt;= 0.6, "High",
      IF(Inventory[[#This Row],[Stockout_Risk_Score]] &gt;= 0.3, "Medium", "Low")
   )
)</f>
        <v>Medium</v>
      </c>
      <c r="R4472">
        <f>Inventory[[#This Row],[Lead_Time_Days]]*0.8</f>
        <v>8.8000000000000007</v>
      </c>
      <c r="S4472">
        <f>MAX(0,Inventory[[#This Row],[Daily_Demand]]*Inventory[[#This Row],[Adj_Lead_Time]]+Inventory[[#This Row],[Safety_Stock]]-Inventory[[#This Row],[Current_Inventory]])</f>
        <v>720.6</v>
      </c>
    </row>
    <row r="4473" spans="1:19" x14ac:dyDescent="0.25">
      <c r="A4473">
        <v>4472</v>
      </c>
      <c r="B4473" t="s">
        <v>4494</v>
      </c>
      <c r="C4473" s="4" t="s">
        <v>17</v>
      </c>
      <c r="D4473" t="s">
        <v>18</v>
      </c>
      <c r="E4473" s="4">
        <v>44</v>
      </c>
      <c r="F4473" s="4">
        <v>14</v>
      </c>
      <c r="G4473" s="4">
        <v>21</v>
      </c>
      <c r="H4473" s="4">
        <v>164</v>
      </c>
      <c r="I4473" s="4">
        <v>279</v>
      </c>
      <c r="J4473" s="6">
        <v>735.34</v>
      </c>
      <c r="K4473" s="4">
        <v>0.99299999999999999</v>
      </c>
      <c r="L4473" s="4" t="s">
        <v>19</v>
      </c>
      <c r="M4473" s="4">
        <f>Inventory[[#This Row],[Daily_Demand]]*Inventory[[#This Row],[Lead_Time_Days]]</f>
        <v>616</v>
      </c>
      <c r="N4473" s="4">
        <f>MAX(0, Inventory[[#This Row],[Demand_Duration_Lead_time]]+Inventory[[#This Row],[Safety_Stock]]-Inventory[[#This Row],[Current_Inventory]])</f>
        <v>759</v>
      </c>
      <c r="O44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73" s="8">
        <f>Inventory[[#This Row],[Current_Inventory]]*Inventory[[#This Row],[Unit_Cost]]</f>
        <v>15442.140000000001</v>
      </c>
      <c r="Q4473" t="str">
        <f>IF(Inventory[[#This Row],[Stockout_Risk_Score]] &gt;= 0.8, "Critical",
   IF(Inventory[[#This Row],[Stockout_Risk_Score]] &gt;= 0.6, "High",
      IF(Inventory[[#This Row],[Stockout_Risk_Score]] &gt;= 0.3, "Medium", "Low")
   )
)</f>
        <v>Critical</v>
      </c>
      <c r="R4473">
        <f>Inventory[[#This Row],[Lead_Time_Days]]*0.8</f>
        <v>11.200000000000001</v>
      </c>
      <c r="S4473">
        <f>MAX(0,Inventory[[#This Row],[Daily_Demand]]*Inventory[[#This Row],[Adj_Lead_Time]]+Inventory[[#This Row],[Safety_Stock]]-Inventory[[#This Row],[Current_Inventory]])</f>
        <v>635.80000000000007</v>
      </c>
    </row>
    <row r="4474" spans="1:19" x14ac:dyDescent="0.25">
      <c r="A4474">
        <v>4473</v>
      </c>
      <c r="B4474" t="s">
        <v>4495</v>
      </c>
      <c r="C4474" s="4" t="s">
        <v>17</v>
      </c>
      <c r="D4474" t="s">
        <v>14</v>
      </c>
      <c r="E4474" s="4">
        <v>93</v>
      </c>
      <c r="F4474" s="4">
        <v>5</v>
      </c>
      <c r="G4474" s="4">
        <v>93</v>
      </c>
      <c r="H4474" s="4">
        <v>27</v>
      </c>
      <c r="I4474" s="4">
        <v>352</v>
      </c>
      <c r="J4474" s="6">
        <v>1286</v>
      </c>
      <c r="K4474" s="4">
        <v>0.63700000000000001</v>
      </c>
      <c r="L4474" s="4" t="s">
        <v>15</v>
      </c>
      <c r="M4474" s="4">
        <f>Inventory[[#This Row],[Daily_Demand]]*Inventory[[#This Row],[Lead_Time_Days]]</f>
        <v>465</v>
      </c>
      <c r="N4474" s="4">
        <f>MAX(0, Inventory[[#This Row],[Demand_Duration_Lead_time]]+Inventory[[#This Row],[Safety_Stock]]-Inventory[[#This Row],[Current_Inventory]])</f>
        <v>399</v>
      </c>
      <c r="O44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74" s="8">
        <f>Inventory[[#This Row],[Current_Inventory]]*Inventory[[#This Row],[Unit_Cost]]</f>
        <v>119598</v>
      </c>
      <c r="Q4474" t="str">
        <f>IF(Inventory[[#This Row],[Stockout_Risk_Score]] &gt;= 0.8, "Critical",
   IF(Inventory[[#This Row],[Stockout_Risk_Score]] &gt;= 0.6, "High",
      IF(Inventory[[#This Row],[Stockout_Risk_Score]] &gt;= 0.3, "Medium", "Low")
   )
)</f>
        <v>High</v>
      </c>
      <c r="R4474">
        <f>Inventory[[#This Row],[Lead_Time_Days]]*0.8</f>
        <v>4</v>
      </c>
      <c r="S4474">
        <f>MAX(0,Inventory[[#This Row],[Daily_Demand]]*Inventory[[#This Row],[Adj_Lead_Time]]+Inventory[[#This Row],[Safety_Stock]]-Inventory[[#This Row],[Current_Inventory]])</f>
        <v>306</v>
      </c>
    </row>
    <row r="4475" spans="1:19" x14ac:dyDescent="0.25">
      <c r="A4475">
        <v>4474</v>
      </c>
      <c r="B4475" t="s">
        <v>4496</v>
      </c>
      <c r="C4475" s="4" t="s">
        <v>13</v>
      </c>
      <c r="D4475" t="s">
        <v>18</v>
      </c>
      <c r="E4475" s="4">
        <v>129</v>
      </c>
      <c r="F4475" s="4">
        <v>5</v>
      </c>
      <c r="G4475" s="4">
        <v>83</v>
      </c>
      <c r="H4475" s="4">
        <v>13</v>
      </c>
      <c r="I4475" s="4">
        <v>299</v>
      </c>
      <c r="J4475" s="6">
        <v>1286.95</v>
      </c>
      <c r="K4475" s="4">
        <v>0.33400000000000002</v>
      </c>
      <c r="L4475" s="4" t="s">
        <v>19</v>
      </c>
      <c r="M4475" s="4">
        <f>Inventory[[#This Row],[Daily_Demand]]*Inventory[[#This Row],[Lead_Time_Days]]</f>
        <v>645</v>
      </c>
      <c r="N4475" s="4">
        <f>MAX(0, Inventory[[#This Row],[Demand_Duration_Lead_time]]+Inventory[[#This Row],[Safety_Stock]]-Inventory[[#This Row],[Current_Inventory]])</f>
        <v>575</v>
      </c>
      <c r="O44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75" s="8">
        <f>Inventory[[#This Row],[Current_Inventory]]*Inventory[[#This Row],[Unit_Cost]]</f>
        <v>106816.85</v>
      </c>
      <c r="Q4475" t="str">
        <f>IF(Inventory[[#This Row],[Stockout_Risk_Score]] &gt;= 0.8, "Critical",
   IF(Inventory[[#This Row],[Stockout_Risk_Score]] &gt;= 0.6, "High",
      IF(Inventory[[#This Row],[Stockout_Risk_Score]] &gt;= 0.3, "Medium", "Low")
   )
)</f>
        <v>Medium</v>
      </c>
      <c r="R4475">
        <f>Inventory[[#This Row],[Lead_Time_Days]]*0.8</f>
        <v>4</v>
      </c>
      <c r="S4475">
        <f>MAX(0,Inventory[[#This Row],[Daily_Demand]]*Inventory[[#This Row],[Adj_Lead_Time]]+Inventory[[#This Row],[Safety_Stock]]-Inventory[[#This Row],[Current_Inventory]])</f>
        <v>446</v>
      </c>
    </row>
    <row r="4476" spans="1:19" x14ac:dyDescent="0.25">
      <c r="A4476">
        <v>4475</v>
      </c>
      <c r="B4476" t="s">
        <v>4497</v>
      </c>
      <c r="C4476" s="4" t="s">
        <v>17</v>
      </c>
      <c r="D4476" t="s">
        <v>14</v>
      </c>
      <c r="E4476" s="4">
        <v>198</v>
      </c>
      <c r="F4476" s="4">
        <v>13</v>
      </c>
      <c r="G4476" s="4">
        <v>792</v>
      </c>
      <c r="H4476" s="4">
        <v>174</v>
      </c>
      <c r="I4476" s="4">
        <v>274</v>
      </c>
      <c r="J4476" s="6">
        <v>409.45</v>
      </c>
      <c r="K4476" s="4">
        <v>0.25</v>
      </c>
      <c r="L4476" s="4" t="s">
        <v>19</v>
      </c>
      <c r="M4476" s="4">
        <f>Inventory[[#This Row],[Daily_Demand]]*Inventory[[#This Row],[Lead_Time_Days]]</f>
        <v>2574</v>
      </c>
      <c r="N4476" s="4">
        <f>MAX(0, Inventory[[#This Row],[Demand_Duration_Lead_time]]+Inventory[[#This Row],[Safety_Stock]]-Inventory[[#This Row],[Current_Inventory]])</f>
        <v>1956</v>
      </c>
      <c r="O44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76" s="8">
        <f>Inventory[[#This Row],[Current_Inventory]]*Inventory[[#This Row],[Unit_Cost]]</f>
        <v>324284.39999999997</v>
      </c>
      <c r="Q4476" t="str">
        <f>IF(Inventory[[#This Row],[Stockout_Risk_Score]] &gt;= 0.8, "Critical",
   IF(Inventory[[#This Row],[Stockout_Risk_Score]] &gt;= 0.6, "High",
      IF(Inventory[[#This Row],[Stockout_Risk_Score]] &gt;= 0.3, "Medium", "Low")
   )
)</f>
        <v>Low</v>
      </c>
      <c r="R4476">
        <f>Inventory[[#This Row],[Lead_Time_Days]]*0.8</f>
        <v>10.4</v>
      </c>
      <c r="S4476">
        <f>MAX(0,Inventory[[#This Row],[Daily_Demand]]*Inventory[[#This Row],[Adj_Lead_Time]]+Inventory[[#This Row],[Safety_Stock]]-Inventory[[#This Row],[Current_Inventory]])</f>
        <v>1441.2000000000003</v>
      </c>
    </row>
    <row r="4477" spans="1:19" x14ac:dyDescent="0.25">
      <c r="A4477">
        <v>4476</v>
      </c>
      <c r="B4477" t="s">
        <v>4498</v>
      </c>
      <c r="C4477" s="4" t="s">
        <v>26</v>
      </c>
      <c r="D4477" t="s">
        <v>18</v>
      </c>
      <c r="E4477" s="4">
        <v>166</v>
      </c>
      <c r="F4477" s="4">
        <v>9</v>
      </c>
      <c r="G4477" s="4">
        <v>366</v>
      </c>
      <c r="H4477" s="4">
        <v>136</v>
      </c>
      <c r="I4477" s="4">
        <v>210</v>
      </c>
      <c r="J4477" s="6">
        <v>605.46</v>
      </c>
      <c r="K4477" s="4">
        <v>0.20899999999999999</v>
      </c>
      <c r="L4477" s="4" t="s">
        <v>27</v>
      </c>
      <c r="M4477" s="4">
        <f>Inventory[[#This Row],[Daily_Demand]]*Inventory[[#This Row],[Lead_Time_Days]]</f>
        <v>1494</v>
      </c>
      <c r="N4477" s="4">
        <f>MAX(0, Inventory[[#This Row],[Demand_Duration_Lead_time]]+Inventory[[#This Row],[Safety_Stock]]-Inventory[[#This Row],[Current_Inventory]])</f>
        <v>1264</v>
      </c>
      <c r="O44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77" s="8">
        <f>Inventory[[#This Row],[Current_Inventory]]*Inventory[[#This Row],[Unit_Cost]]</f>
        <v>221598.36000000002</v>
      </c>
      <c r="Q4477" t="str">
        <f>IF(Inventory[[#This Row],[Stockout_Risk_Score]] &gt;= 0.8, "Critical",
   IF(Inventory[[#This Row],[Stockout_Risk_Score]] &gt;= 0.6, "High",
      IF(Inventory[[#This Row],[Stockout_Risk_Score]] &gt;= 0.3, "Medium", "Low")
   )
)</f>
        <v>Low</v>
      </c>
      <c r="R4477">
        <f>Inventory[[#This Row],[Lead_Time_Days]]*0.8</f>
        <v>7.2</v>
      </c>
      <c r="S4477">
        <f>MAX(0,Inventory[[#This Row],[Daily_Demand]]*Inventory[[#This Row],[Adj_Lead_Time]]+Inventory[[#This Row],[Safety_Stock]]-Inventory[[#This Row],[Current_Inventory]])</f>
        <v>965.2</v>
      </c>
    </row>
    <row r="4478" spans="1:19" x14ac:dyDescent="0.25">
      <c r="A4478">
        <v>4477</v>
      </c>
      <c r="B4478" t="s">
        <v>4499</v>
      </c>
      <c r="C4478" s="4" t="s">
        <v>13</v>
      </c>
      <c r="D4478" t="s">
        <v>18</v>
      </c>
      <c r="E4478" s="4">
        <v>99</v>
      </c>
      <c r="F4478" s="4">
        <v>2</v>
      </c>
      <c r="G4478" s="4">
        <v>343</v>
      </c>
      <c r="H4478" s="4">
        <v>222</v>
      </c>
      <c r="I4478" s="4">
        <v>217</v>
      </c>
      <c r="J4478" s="6">
        <v>1836.21</v>
      </c>
      <c r="K4478" s="4">
        <v>0.40200000000000002</v>
      </c>
      <c r="L4478" s="4" t="s">
        <v>19</v>
      </c>
      <c r="M4478" s="4">
        <f>Inventory[[#This Row],[Daily_Demand]]*Inventory[[#This Row],[Lead_Time_Days]]</f>
        <v>198</v>
      </c>
      <c r="N4478" s="4">
        <f>MAX(0, Inventory[[#This Row],[Demand_Duration_Lead_time]]+Inventory[[#This Row],[Safety_Stock]]-Inventory[[#This Row],[Current_Inventory]])</f>
        <v>77</v>
      </c>
      <c r="O44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78" s="8">
        <f>Inventory[[#This Row],[Current_Inventory]]*Inventory[[#This Row],[Unit_Cost]]</f>
        <v>629820.03</v>
      </c>
      <c r="Q4478" t="str">
        <f>IF(Inventory[[#This Row],[Stockout_Risk_Score]] &gt;= 0.8, "Critical",
   IF(Inventory[[#This Row],[Stockout_Risk_Score]] &gt;= 0.6, "High",
      IF(Inventory[[#This Row],[Stockout_Risk_Score]] &gt;= 0.3, "Medium", "Low")
   )
)</f>
        <v>Medium</v>
      </c>
      <c r="R4478">
        <f>Inventory[[#This Row],[Lead_Time_Days]]*0.8</f>
        <v>1.6</v>
      </c>
      <c r="S4478">
        <f>MAX(0,Inventory[[#This Row],[Daily_Demand]]*Inventory[[#This Row],[Adj_Lead_Time]]+Inventory[[#This Row],[Safety_Stock]]-Inventory[[#This Row],[Current_Inventory]])</f>
        <v>37.399999999999977</v>
      </c>
    </row>
    <row r="4479" spans="1:19" x14ac:dyDescent="0.25">
      <c r="A4479">
        <v>4478</v>
      </c>
      <c r="B4479" t="s">
        <v>4500</v>
      </c>
      <c r="C4479" s="4" t="s">
        <v>26</v>
      </c>
      <c r="D4479" t="s">
        <v>14</v>
      </c>
      <c r="E4479" s="4">
        <v>13</v>
      </c>
      <c r="F4479" s="4">
        <v>9</v>
      </c>
      <c r="G4479" s="4">
        <v>258</v>
      </c>
      <c r="H4479" s="4">
        <v>57</v>
      </c>
      <c r="I4479" s="4">
        <v>159</v>
      </c>
      <c r="J4479" s="6">
        <v>407.66</v>
      </c>
      <c r="K4479" s="4">
        <v>0.193</v>
      </c>
      <c r="L4479" s="4" t="s">
        <v>15</v>
      </c>
      <c r="M4479" s="4">
        <f>Inventory[[#This Row],[Daily_Demand]]*Inventory[[#This Row],[Lead_Time_Days]]</f>
        <v>117</v>
      </c>
      <c r="N4479" s="4">
        <f>MAX(0, Inventory[[#This Row],[Demand_Duration_Lead_time]]+Inventory[[#This Row],[Safety_Stock]]-Inventory[[#This Row],[Current_Inventory]])</f>
        <v>0</v>
      </c>
      <c r="O44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79" s="8">
        <f>Inventory[[#This Row],[Current_Inventory]]*Inventory[[#This Row],[Unit_Cost]]</f>
        <v>105176.28000000001</v>
      </c>
      <c r="Q4479" t="str">
        <f>IF(Inventory[[#This Row],[Stockout_Risk_Score]] &gt;= 0.8, "Critical",
   IF(Inventory[[#This Row],[Stockout_Risk_Score]] &gt;= 0.6, "High",
      IF(Inventory[[#This Row],[Stockout_Risk_Score]] &gt;= 0.3, "Medium", "Low")
   )
)</f>
        <v>Low</v>
      </c>
      <c r="R4479">
        <f>Inventory[[#This Row],[Lead_Time_Days]]*0.8</f>
        <v>7.2</v>
      </c>
      <c r="S4479">
        <f>MAX(0,Inventory[[#This Row],[Daily_Demand]]*Inventory[[#This Row],[Adj_Lead_Time]]+Inventory[[#This Row],[Safety_Stock]]-Inventory[[#This Row],[Current_Inventory]])</f>
        <v>0</v>
      </c>
    </row>
    <row r="4480" spans="1:19" x14ac:dyDescent="0.25">
      <c r="A4480">
        <v>4479</v>
      </c>
      <c r="B4480" t="s">
        <v>4501</v>
      </c>
      <c r="C4480" s="4" t="s">
        <v>26</v>
      </c>
      <c r="D4480" t="s">
        <v>14</v>
      </c>
      <c r="E4480" s="4">
        <v>98</v>
      </c>
      <c r="F4480" s="4">
        <v>8</v>
      </c>
      <c r="G4480" s="4">
        <v>416</v>
      </c>
      <c r="H4480" s="4">
        <v>55</v>
      </c>
      <c r="I4480" s="4">
        <v>310</v>
      </c>
      <c r="J4480" s="6">
        <v>388.47</v>
      </c>
      <c r="K4480" s="4">
        <v>0.13500000000000001</v>
      </c>
      <c r="L4480" s="4" t="s">
        <v>15</v>
      </c>
      <c r="M4480" s="4">
        <f>Inventory[[#This Row],[Daily_Demand]]*Inventory[[#This Row],[Lead_Time_Days]]</f>
        <v>784</v>
      </c>
      <c r="N4480" s="4">
        <f>MAX(0, Inventory[[#This Row],[Demand_Duration_Lead_time]]+Inventory[[#This Row],[Safety_Stock]]-Inventory[[#This Row],[Current_Inventory]])</f>
        <v>423</v>
      </c>
      <c r="O44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80" s="8">
        <f>Inventory[[#This Row],[Current_Inventory]]*Inventory[[#This Row],[Unit_Cost]]</f>
        <v>161603.52000000002</v>
      </c>
      <c r="Q4480" t="str">
        <f>IF(Inventory[[#This Row],[Stockout_Risk_Score]] &gt;= 0.8, "Critical",
   IF(Inventory[[#This Row],[Stockout_Risk_Score]] &gt;= 0.6, "High",
      IF(Inventory[[#This Row],[Stockout_Risk_Score]] &gt;= 0.3, "Medium", "Low")
   )
)</f>
        <v>Low</v>
      </c>
      <c r="R4480">
        <f>Inventory[[#This Row],[Lead_Time_Days]]*0.8</f>
        <v>6.4</v>
      </c>
      <c r="S4480">
        <f>MAX(0,Inventory[[#This Row],[Daily_Demand]]*Inventory[[#This Row],[Adj_Lead_Time]]+Inventory[[#This Row],[Safety_Stock]]-Inventory[[#This Row],[Current_Inventory]])</f>
        <v>266.20000000000005</v>
      </c>
    </row>
    <row r="4481" spans="1:19" x14ac:dyDescent="0.25">
      <c r="A4481">
        <v>4480</v>
      </c>
      <c r="B4481" t="s">
        <v>4502</v>
      </c>
      <c r="C4481" s="4" t="s">
        <v>21</v>
      </c>
      <c r="D4481" t="s">
        <v>18</v>
      </c>
      <c r="E4481" s="4">
        <v>88</v>
      </c>
      <c r="F4481" s="4">
        <v>13</v>
      </c>
      <c r="G4481" s="4">
        <v>356</v>
      </c>
      <c r="H4481" s="4">
        <v>55</v>
      </c>
      <c r="I4481" s="4">
        <v>222</v>
      </c>
      <c r="J4481" s="6">
        <v>985.25</v>
      </c>
      <c r="K4481" s="4">
        <v>0.36399999999999999</v>
      </c>
      <c r="L4481" s="4" t="s">
        <v>27</v>
      </c>
      <c r="M4481" s="4">
        <f>Inventory[[#This Row],[Daily_Demand]]*Inventory[[#This Row],[Lead_Time_Days]]</f>
        <v>1144</v>
      </c>
      <c r="N4481" s="4">
        <f>MAX(0, Inventory[[#This Row],[Demand_Duration_Lead_time]]+Inventory[[#This Row],[Safety_Stock]]-Inventory[[#This Row],[Current_Inventory]])</f>
        <v>843</v>
      </c>
      <c r="O44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81" s="8">
        <f>Inventory[[#This Row],[Current_Inventory]]*Inventory[[#This Row],[Unit_Cost]]</f>
        <v>350749</v>
      </c>
      <c r="Q4481" t="str">
        <f>IF(Inventory[[#This Row],[Stockout_Risk_Score]] &gt;= 0.8, "Critical",
   IF(Inventory[[#This Row],[Stockout_Risk_Score]] &gt;= 0.6, "High",
      IF(Inventory[[#This Row],[Stockout_Risk_Score]] &gt;= 0.3, "Medium", "Low")
   )
)</f>
        <v>Medium</v>
      </c>
      <c r="R4481">
        <f>Inventory[[#This Row],[Lead_Time_Days]]*0.8</f>
        <v>10.4</v>
      </c>
      <c r="S4481">
        <f>MAX(0,Inventory[[#This Row],[Daily_Demand]]*Inventory[[#This Row],[Adj_Lead_Time]]+Inventory[[#This Row],[Safety_Stock]]-Inventory[[#This Row],[Current_Inventory]])</f>
        <v>614.20000000000005</v>
      </c>
    </row>
    <row r="4482" spans="1:19" x14ac:dyDescent="0.25">
      <c r="A4482">
        <v>4481</v>
      </c>
      <c r="B4482" t="s">
        <v>4503</v>
      </c>
      <c r="C4482" s="4" t="s">
        <v>13</v>
      </c>
      <c r="D4482" t="s">
        <v>18</v>
      </c>
      <c r="E4482" s="4">
        <v>25</v>
      </c>
      <c r="F4482" s="4">
        <v>8</v>
      </c>
      <c r="G4482" s="4">
        <v>360</v>
      </c>
      <c r="H4482" s="4">
        <v>57</v>
      </c>
      <c r="I4482" s="4">
        <v>346</v>
      </c>
      <c r="J4482" s="6">
        <v>229.78</v>
      </c>
      <c r="K4482" s="4">
        <v>0.60699999999999998</v>
      </c>
      <c r="L4482" s="4" t="s">
        <v>15</v>
      </c>
      <c r="M4482" s="4">
        <f>Inventory[[#This Row],[Daily_Demand]]*Inventory[[#This Row],[Lead_Time_Days]]</f>
        <v>200</v>
      </c>
      <c r="N4482" s="4">
        <f>MAX(0, Inventory[[#This Row],[Demand_Duration_Lead_time]]+Inventory[[#This Row],[Safety_Stock]]-Inventory[[#This Row],[Current_Inventory]])</f>
        <v>0</v>
      </c>
      <c r="O44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82" s="8">
        <f>Inventory[[#This Row],[Current_Inventory]]*Inventory[[#This Row],[Unit_Cost]]</f>
        <v>82720.800000000003</v>
      </c>
      <c r="Q4482" t="str">
        <f>IF(Inventory[[#This Row],[Stockout_Risk_Score]] &gt;= 0.8, "Critical",
   IF(Inventory[[#This Row],[Stockout_Risk_Score]] &gt;= 0.6, "High",
      IF(Inventory[[#This Row],[Stockout_Risk_Score]] &gt;= 0.3, "Medium", "Low")
   )
)</f>
        <v>High</v>
      </c>
      <c r="R4482">
        <f>Inventory[[#This Row],[Lead_Time_Days]]*0.8</f>
        <v>6.4</v>
      </c>
      <c r="S4482">
        <f>MAX(0,Inventory[[#This Row],[Daily_Demand]]*Inventory[[#This Row],[Adj_Lead_Time]]+Inventory[[#This Row],[Safety_Stock]]-Inventory[[#This Row],[Current_Inventory]])</f>
        <v>0</v>
      </c>
    </row>
    <row r="4483" spans="1:19" x14ac:dyDescent="0.25">
      <c r="A4483">
        <v>4482</v>
      </c>
      <c r="B4483" t="s">
        <v>4504</v>
      </c>
      <c r="C4483" s="4" t="s">
        <v>17</v>
      </c>
      <c r="D4483" t="s">
        <v>18</v>
      </c>
      <c r="E4483" s="4">
        <v>29</v>
      </c>
      <c r="F4483" s="4">
        <v>10</v>
      </c>
      <c r="G4483" s="4">
        <v>298</v>
      </c>
      <c r="H4483" s="4">
        <v>196</v>
      </c>
      <c r="I4483" s="4">
        <v>292</v>
      </c>
      <c r="J4483" s="6">
        <v>1794.52</v>
      </c>
      <c r="K4483" s="4">
        <v>0.14599999999999999</v>
      </c>
      <c r="L4483" s="4" t="s">
        <v>27</v>
      </c>
      <c r="M4483" s="4">
        <f>Inventory[[#This Row],[Daily_Demand]]*Inventory[[#This Row],[Lead_Time_Days]]</f>
        <v>290</v>
      </c>
      <c r="N4483" s="4">
        <f>MAX(0, Inventory[[#This Row],[Demand_Duration_Lead_time]]+Inventory[[#This Row],[Safety_Stock]]-Inventory[[#This Row],[Current_Inventory]])</f>
        <v>188</v>
      </c>
      <c r="O44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83" s="8">
        <f>Inventory[[#This Row],[Current_Inventory]]*Inventory[[#This Row],[Unit_Cost]]</f>
        <v>534766.96</v>
      </c>
      <c r="Q4483" t="str">
        <f>IF(Inventory[[#This Row],[Stockout_Risk_Score]] &gt;= 0.8, "Critical",
   IF(Inventory[[#This Row],[Stockout_Risk_Score]] &gt;= 0.6, "High",
      IF(Inventory[[#This Row],[Stockout_Risk_Score]] &gt;= 0.3, "Medium", "Low")
   )
)</f>
        <v>Low</v>
      </c>
      <c r="R4483">
        <f>Inventory[[#This Row],[Lead_Time_Days]]*0.8</f>
        <v>8</v>
      </c>
      <c r="S4483">
        <f>MAX(0,Inventory[[#This Row],[Daily_Demand]]*Inventory[[#This Row],[Adj_Lead_Time]]+Inventory[[#This Row],[Safety_Stock]]-Inventory[[#This Row],[Current_Inventory]])</f>
        <v>130</v>
      </c>
    </row>
    <row r="4484" spans="1:19" x14ac:dyDescent="0.25">
      <c r="A4484">
        <v>4483</v>
      </c>
      <c r="B4484" t="s">
        <v>4505</v>
      </c>
      <c r="C4484" s="4" t="s">
        <v>26</v>
      </c>
      <c r="D4484" t="s">
        <v>22</v>
      </c>
      <c r="E4484" s="4">
        <v>106</v>
      </c>
      <c r="F4484" s="4">
        <v>14</v>
      </c>
      <c r="G4484" s="4">
        <v>372</v>
      </c>
      <c r="H4484" s="4">
        <v>129</v>
      </c>
      <c r="I4484" s="4">
        <v>258</v>
      </c>
      <c r="J4484" s="6">
        <v>245.29</v>
      </c>
      <c r="K4484" s="4">
        <v>4.3999999999999997E-2</v>
      </c>
      <c r="L4484" s="4" t="s">
        <v>15</v>
      </c>
      <c r="M4484" s="4">
        <f>Inventory[[#This Row],[Daily_Demand]]*Inventory[[#This Row],[Lead_Time_Days]]</f>
        <v>1484</v>
      </c>
      <c r="N4484" s="4">
        <f>MAX(0, Inventory[[#This Row],[Demand_Duration_Lead_time]]+Inventory[[#This Row],[Safety_Stock]]-Inventory[[#This Row],[Current_Inventory]])</f>
        <v>1241</v>
      </c>
      <c r="O44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84" s="8">
        <f>Inventory[[#This Row],[Current_Inventory]]*Inventory[[#This Row],[Unit_Cost]]</f>
        <v>91247.87999999999</v>
      </c>
      <c r="Q4484" t="str">
        <f>IF(Inventory[[#This Row],[Stockout_Risk_Score]] &gt;= 0.8, "Critical",
   IF(Inventory[[#This Row],[Stockout_Risk_Score]] &gt;= 0.6, "High",
      IF(Inventory[[#This Row],[Stockout_Risk_Score]] &gt;= 0.3, "Medium", "Low")
   )
)</f>
        <v>Low</v>
      </c>
      <c r="R4484">
        <f>Inventory[[#This Row],[Lead_Time_Days]]*0.8</f>
        <v>11.200000000000001</v>
      </c>
      <c r="S4484">
        <f>MAX(0,Inventory[[#This Row],[Daily_Demand]]*Inventory[[#This Row],[Adj_Lead_Time]]+Inventory[[#This Row],[Safety_Stock]]-Inventory[[#This Row],[Current_Inventory]])</f>
        <v>944.2</v>
      </c>
    </row>
    <row r="4485" spans="1:19" x14ac:dyDescent="0.25">
      <c r="A4485">
        <v>4484</v>
      </c>
      <c r="B4485" t="s">
        <v>4506</v>
      </c>
      <c r="C4485" s="4" t="s">
        <v>21</v>
      </c>
      <c r="D4485" t="s">
        <v>14</v>
      </c>
      <c r="E4485" s="4">
        <v>126</v>
      </c>
      <c r="F4485" s="4">
        <v>11</v>
      </c>
      <c r="G4485" s="4">
        <v>482</v>
      </c>
      <c r="H4485" s="4">
        <v>141</v>
      </c>
      <c r="I4485" s="4">
        <v>292</v>
      </c>
      <c r="J4485" s="6">
        <v>1252.29</v>
      </c>
      <c r="K4485" s="4">
        <v>3.5000000000000003E-2</v>
      </c>
      <c r="L4485" s="4" t="s">
        <v>15</v>
      </c>
      <c r="M4485" s="4">
        <f>Inventory[[#This Row],[Daily_Demand]]*Inventory[[#This Row],[Lead_Time_Days]]</f>
        <v>1386</v>
      </c>
      <c r="N4485" s="4">
        <f>MAX(0, Inventory[[#This Row],[Demand_Duration_Lead_time]]+Inventory[[#This Row],[Safety_Stock]]-Inventory[[#This Row],[Current_Inventory]])</f>
        <v>1045</v>
      </c>
      <c r="O44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85" s="8">
        <f>Inventory[[#This Row],[Current_Inventory]]*Inventory[[#This Row],[Unit_Cost]]</f>
        <v>603603.78</v>
      </c>
      <c r="Q4485" t="str">
        <f>IF(Inventory[[#This Row],[Stockout_Risk_Score]] &gt;= 0.8, "Critical",
   IF(Inventory[[#This Row],[Stockout_Risk_Score]] &gt;= 0.6, "High",
      IF(Inventory[[#This Row],[Stockout_Risk_Score]] &gt;= 0.3, "Medium", "Low")
   )
)</f>
        <v>Low</v>
      </c>
      <c r="R4485">
        <f>Inventory[[#This Row],[Lead_Time_Days]]*0.8</f>
        <v>8.8000000000000007</v>
      </c>
      <c r="S4485">
        <f>MAX(0,Inventory[[#This Row],[Daily_Demand]]*Inventory[[#This Row],[Adj_Lead_Time]]+Inventory[[#This Row],[Safety_Stock]]-Inventory[[#This Row],[Current_Inventory]])</f>
        <v>767.80000000000018</v>
      </c>
    </row>
    <row r="4486" spans="1:19" x14ac:dyDescent="0.25">
      <c r="A4486">
        <v>4485</v>
      </c>
      <c r="B4486" t="s">
        <v>4507</v>
      </c>
      <c r="C4486" s="4" t="s">
        <v>13</v>
      </c>
      <c r="D4486" t="s">
        <v>22</v>
      </c>
      <c r="E4486" s="4">
        <v>176</v>
      </c>
      <c r="F4486" s="4">
        <v>8</v>
      </c>
      <c r="G4486" s="4">
        <v>481</v>
      </c>
      <c r="H4486" s="4">
        <v>28</v>
      </c>
      <c r="I4486" s="4">
        <v>303</v>
      </c>
      <c r="J4486" s="6">
        <v>712.57</v>
      </c>
      <c r="K4486" s="4">
        <v>0.26700000000000002</v>
      </c>
      <c r="L4486" s="4" t="s">
        <v>27</v>
      </c>
      <c r="M4486" s="4">
        <f>Inventory[[#This Row],[Daily_Demand]]*Inventory[[#This Row],[Lead_Time_Days]]</f>
        <v>1408</v>
      </c>
      <c r="N4486" s="4">
        <f>MAX(0, Inventory[[#This Row],[Demand_Duration_Lead_time]]+Inventory[[#This Row],[Safety_Stock]]-Inventory[[#This Row],[Current_Inventory]])</f>
        <v>955</v>
      </c>
      <c r="O44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86" s="8">
        <f>Inventory[[#This Row],[Current_Inventory]]*Inventory[[#This Row],[Unit_Cost]]</f>
        <v>342746.17000000004</v>
      </c>
      <c r="Q4486" t="str">
        <f>IF(Inventory[[#This Row],[Stockout_Risk_Score]] &gt;= 0.8, "Critical",
   IF(Inventory[[#This Row],[Stockout_Risk_Score]] &gt;= 0.6, "High",
      IF(Inventory[[#This Row],[Stockout_Risk_Score]] &gt;= 0.3, "Medium", "Low")
   )
)</f>
        <v>Low</v>
      </c>
      <c r="R4486">
        <f>Inventory[[#This Row],[Lead_Time_Days]]*0.8</f>
        <v>6.4</v>
      </c>
      <c r="S4486">
        <f>MAX(0,Inventory[[#This Row],[Daily_Demand]]*Inventory[[#This Row],[Adj_Lead_Time]]+Inventory[[#This Row],[Safety_Stock]]-Inventory[[#This Row],[Current_Inventory]])</f>
        <v>673.40000000000009</v>
      </c>
    </row>
    <row r="4487" spans="1:19" x14ac:dyDescent="0.25">
      <c r="A4487">
        <v>4486</v>
      </c>
      <c r="B4487" t="s">
        <v>4508</v>
      </c>
      <c r="C4487" s="4" t="s">
        <v>13</v>
      </c>
      <c r="D4487" t="s">
        <v>22</v>
      </c>
      <c r="E4487" s="4">
        <v>29</v>
      </c>
      <c r="F4487" s="4">
        <v>3</v>
      </c>
      <c r="G4487" s="4">
        <v>732</v>
      </c>
      <c r="H4487" s="4">
        <v>284</v>
      </c>
      <c r="I4487" s="4">
        <v>131</v>
      </c>
      <c r="J4487" s="6">
        <v>1618.33</v>
      </c>
      <c r="K4487" s="4">
        <v>0.19</v>
      </c>
      <c r="L4487" s="4" t="s">
        <v>19</v>
      </c>
      <c r="M4487" s="4">
        <f>Inventory[[#This Row],[Daily_Demand]]*Inventory[[#This Row],[Lead_Time_Days]]</f>
        <v>87</v>
      </c>
      <c r="N4487" s="4">
        <f>MAX(0, Inventory[[#This Row],[Demand_Duration_Lead_time]]+Inventory[[#This Row],[Safety_Stock]]-Inventory[[#This Row],[Current_Inventory]])</f>
        <v>0</v>
      </c>
      <c r="O44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87" s="8">
        <f>Inventory[[#This Row],[Current_Inventory]]*Inventory[[#This Row],[Unit_Cost]]</f>
        <v>1184617.56</v>
      </c>
      <c r="Q4487" t="str">
        <f>IF(Inventory[[#This Row],[Stockout_Risk_Score]] &gt;= 0.8, "Critical",
   IF(Inventory[[#This Row],[Stockout_Risk_Score]] &gt;= 0.6, "High",
      IF(Inventory[[#This Row],[Stockout_Risk_Score]] &gt;= 0.3, "Medium", "Low")
   )
)</f>
        <v>Low</v>
      </c>
      <c r="R4487">
        <f>Inventory[[#This Row],[Lead_Time_Days]]*0.8</f>
        <v>2.4000000000000004</v>
      </c>
      <c r="S4487">
        <f>MAX(0,Inventory[[#This Row],[Daily_Demand]]*Inventory[[#This Row],[Adj_Lead_Time]]+Inventory[[#This Row],[Safety_Stock]]-Inventory[[#This Row],[Current_Inventory]])</f>
        <v>0</v>
      </c>
    </row>
    <row r="4488" spans="1:19" x14ac:dyDescent="0.25">
      <c r="A4488">
        <v>4487</v>
      </c>
      <c r="B4488" t="s">
        <v>4509</v>
      </c>
      <c r="C4488" s="4" t="s">
        <v>41</v>
      </c>
      <c r="D4488" t="s">
        <v>14</v>
      </c>
      <c r="E4488" s="4">
        <v>141</v>
      </c>
      <c r="F4488" s="4">
        <v>2</v>
      </c>
      <c r="G4488" s="4">
        <v>312</v>
      </c>
      <c r="H4488" s="4">
        <v>241</v>
      </c>
      <c r="I4488" s="4">
        <v>80</v>
      </c>
      <c r="J4488" s="6">
        <v>1200.1300000000001</v>
      </c>
      <c r="K4488" s="4">
        <v>0.53900000000000003</v>
      </c>
      <c r="L4488" s="4" t="s">
        <v>27</v>
      </c>
      <c r="M4488" s="4">
        <f>Inventory[[#This Row],[Daily_Demand]]*Inventory[[#This Row],[Lead_Time_Days]]</f>
        <v>282</v>
      </c>
      <c r="N4488" s="4">
        <f>MAX(0, Inventory[[#This Row],[Demand_Duration_Lead_time]]+Inventory[[#This Row],[Safety_Stock]]-Inventory[[#This Row],[Current_Inventory]])</f>
        <v>211</v>
      </c>
      <c r="O44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88" s="8">
        <f>Inventory[[#This Row],[Current_Inventory]]*Inventory[[#This Row],[Unit_Cost]]</f>
        <v>374440.56000000006</v>
      </c>
      <c r="Q4488" t="str">
        <f>IF(Inventory[[#This Row],[Stockout_Risk_Score]] &gt;= 0.8, "Critical",
   IF(Inventory[[#This Row],[Stockout_Risk_Score]] &gt;= 0.6, "High",
      IF(Inventory[[#This Row],[Stockout_Risk_Score]] &gt;= 0.3, "Medium", "Low")
   )
)</f>
        <v>Medium</v>
      </c>
      <c r="R4488">
        <f>Inventory[[#This Row],[Lead_Time_Days]]*0.8</f>
        <v>1.6</v>
      </c>
      <c r="S4488">
        <f>MAX(0,Inventory[[#This Row],[Daily_Demand]]*Inventory[[#This Row],[Adj_Lead_Time]]+Inventory[[#This Row],[Safety_Stock]]-Inventory[[#This Row],[Current_Inventory]])</f>
        <v>154.60000000000002</v>
      </c>
    </row>
    <row r="4489" spans="1:19" x14ac:dyDescent="0.25">
      <c r="A4489">
        <v>4488</v>
      </c>
      <c r="B4489" t="s">
        <v>4510</v>
      </c>
      <c r="C4489" s="4" t="s">
        <v>41</v>
      </c>
      <c r="D4489" t="s">
        <v>14</v>
      </c>
      <c r="E4489" s="4">
        <v>107</v>
      </c>
      <c r="F4489" s="4">
        <v>2</v>
      </c>
      <c r="G4489" s="4">
        <v>752</v>
      </c>
      <c r="H4489" s="4">
        <v>51</v>
      </c>
      <c r="I4489" s="4">
        <v>53</v>
      </c>
      <c r="J4489" s="6">
        <v>807.2</v>
      </c>
      <c r="K4489" s="4">
        <v>0.45600000000000002</v>
      </c>
      <c r="L4489" s="4" t="s">
        <v>19</v>
      </c>
      <c r="M4489" s="4">
        <f>Inventory[[#This Row],[Daily_Demand]]*Inventory[[#This Row],[Lead_Time_Days]]</f>
        <v>214</v>
      </c>
      <c r="N4489" s="4">
        <f>MAX(0, Inventory[[#This Row],[Demand_Duration_Lead_time]]+Inventory[[#This Row],[Safety_Stock]]-Inventory[[#This Row],[Current_Inventory]])</f>
        <v>0</v>
      </c>
      <c r="O44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489" s="8">
        <f>Inventory[[#This Row],[Current_Inventory]]*Inventory[[#This Row],[Unit_Cost]]</f>
        <v>607014.40000000002</v>
      </c>
      <c r="Q4489" t="str">
        <f>IF(Inventory[[#This Row],[Stockout_Risk_Score]] &gt;= 0.8, "Critical",
   IF(Inventory[[#This Row],[Stockout_Risk_Score]] &gt;= 0.6, "High",
      IF(Inventory[[#This Row],[Stockout_Risk_Score]] &gt;= 0.3, "Medium", "Low")
   )
)</f>
        <v>Medium</v>
      </c>
      <c r="R4489">
        <f>Inventory[[#This Row],[Lead_Time_Days]]*0.8</f>
        <v>1.6</v>
      </c>
      <c r="S4489">
        <f>MAX(0,Inventory[[#This Row],[Daily_Demand]]*Inventory[[#This Row],[Adj_Lead_Time]]+Inventory[[#This Row],[Safety_Stock]]-Inventory[[#This Row],[Current_Inventory]])</f>
        <v>0</v>
      </c>
    </row>
    <row r="4490" spans="1:19" x14ac:dyDescent="0.25">
      <c r="A4490">
        <v>4489</v>
      </c>
      <c r="B4490" t="s">
        <v>4511</v>
      </c>
      <c r="C4490" s="4" t="s">
        <v>26</v>
      </c>
      <c r="D4490" t="s">
        <v>22</v>
      </c>
      <c r="E4490" s="4">
        <v>194</v>
      </c>
      <c r="F4490" s="4">
        <v>8</v>
      </c>
      <c r="G4490" s="4">
        <v>426</v>
      </c>
      <c r="H4490" s="4">
        <v>101</v>
      </c>
      <c r="I4490" s="4">
        <v>243</v>
      </c>
      <c r="J4490" s="6">
        <v>1968.55</v>
      </c>
      <c r="K4490" s="4">
        <v>0.32500000000000001</v>
      </c>
      <c r="L4490" s="4" t="s">
        <v>19</v>
      </c>
      <c r="M4490" s="4">
        <f>Inventory[[#This Row],[Daily_Demand]]*Inventory[[#This Row],[Lead_Time_Days]]</f>
        <v>1552</v>
      </c>
      <c r="N4490" s="4">
        <f>MAX(0, Inventory[[#This Row],[Demand_Duration_Lead_time]]+Inventory[[#This Row],[Safety_Stock]]-Inventory[[#This Row],[Current_Inventory]])</f>
        <v>1227</v>
      </c>
      <c r="O44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90" s="8">
        <f>Inventory[[#This Row],[Current_Inventory]]*Inventory[[#This Row],[Unit_Cost]]</f>
        <v>838602.29999999993</v>
      </c>
      <c r="Q4490" t="str">
        <f>IF(Inventory[[#This Row],[Stockout_Risk_Score]] &gt;= 0.8, "Critical",
   IF(Inventory[[#This Row],[Stockout_Risk_Score]] &gt;= 0.6, "High",
      IF(Inventory[[#This Row],[Stockout_Risk_Score]] &gt;= 0.3, "Medium", "Low")
   )
)</f>
        <v>Medium</v>
      </c>
      <c r="R4490">
        <f>Inventory[[#This Row],[Lead_Time_Days]]*0.8</f>
        <v>6.4</v>
      </c>
      <c r="S4490">
        <f>MAX(0,Inventory[[#This Row],[Daily_Demand]]*Inventory[[#This Row],[Adj_Lead_Time]]+Inventory[[#This Row],[Safety_Stock]]-Inventory[[#This Row],[Current_Inventory]])</f>
        <v>916.60000000000014</v>
      </c>
    </row>
    <row r="4491" spans="1:19" x14ac:dyDescent="0.25">
      <c r="A4491">
        <v>4490</v>
      </c>
      <c r="B4491" t="s">
        <v>4512</v>
      </c>
      <c r="C4491" s="4" t="s">
        <v>41</v>
      </c>
      <c r="D4491" t="s">
        <v>14</v>
      </c>
      <c r="E4491" s="4">
        <v>158</v>
      </c>
      <c r="F4491" s="4">
        <v>6</v>
      </c>
      <c r="G4491" s="4">
        <v>181</v>
      </c>
      <c r="H4491" s="4">
        <v>270</v>
      </c>
      <c r="I4491" s="4">
        <v>105</v>
      </c>
      <c r="J4491" s="6">
        <v>179.15</v>
      </c>
      <c r="K4491" s="4">
        <v>0.83399999999999996</v>
      </c>
      <c r="L4491" s="4" t="s">
        <v>27</v>
      </c>
      <c r="M4491" s="4">
        <f>Inventory[[#This Row],[Daily_Demand]]*Inventory[[#This Row],[Lead_Time_Days]]</f>
        <v>948</v>
      </c>
      <c r="N4491" s="4">
        <f>MAX(0, Inventory[[#This Row],[Demand_Duration_Lead_time]]+Inventory[[#This Row],[Safety_Stock]]-Inventory[[#This Row],[Current_Inventory]])</f>
        <v>1037</v>
      </c>
      <c r="O44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91" s="8">
        <f>Inventory[[#This Row],[Current_Inventory]]*Inventory[[#This Row],[Unit_Cost]]</f>
        <v>32426.15</v>
      </c>
      <c r="Q4491" t="str">
        <f>IF(Inventory[[#This Row],[Stockout_Risk_Score]] &gt;= 0.8, "Critical",
   IF(Inventory[[#This Row],[Stockout_Risk_Score]] &gt;= 0.6, "High",
      IF(Inventory[[#This Row],[Stockout_Risk_Score]] &gt;= 0.3, "Medium", "Low")
   )
)</f>
        <v>Critical</v>
      </c>
      <c r="R4491">
        <f>Inventory[[#This Row],[Lead_Time_Days]]*0.8</f>
        <v>4.8000000000000007</v>
      </c>
      <c r="S4491">
        <f>MAX(0,Inventory[[#This Row],[Daily_Demand]]*Inventory[[#This Row],[Adj_Lead_Time]]+Inventory[[#This Row],[Safety_Stock]]-Inventory[[#This Row],[Current_Inventory]])</f>
        <v>847.40000000000009</v>
      </c>
    </row>
    <row r="4492" spans="1:19" x14ac:dyDescent="0.25">
      <c r="A4492">
        <v>4491</v>
      </c>
      <c r="B4492" t="s">
        <v>4513</v>
      </c>
      <c r="C4492" s="4" t="s">
        <v>26</v>
      </c>
      <c r="D4492" t="s">
        <v>18</v>
      </c>
      <c r="E4492" s="4">
        <v>61</v>
      </c>
      <c r="F4492" s="4">
        <v>5</v>
      </c>
      <c r="G4492" s="4">
        <v>522</v>
      </c>
      <c r="H4492" s="4">
        <v>57</v>
      </c>
      <c r="I4492" s="4">
        <v>310</v>
      </c>
      <c r="J4492" s="6">
        <v>1176.68</v>
      </c>
      <c r="K4492" s="4">
        <v>0.505</v>
      </c>
      <c r="L4492" s="4" t="s">
        <v>27</v>
      </c>
      <c r="M4492" s="4">
        <f>Inventory[[#This Row],[Daily_Demand]]*Inventory[[#This Row],[Lead_Time_Days]]</f>
        <v>305</v>
      </c>
      <c r="N4492" s="4">
        <f>MAX(0, Inventory[[#This Row],[Demand_Duration_Lead_time]]+Inventory[[#This Row],[Safety_Stock]]-Inventory[[#This Row],[Current_Inventory]])</f>
        <v>0</v>
      </c>
      <c r="O44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92" s="8">
        <f>Inventory[[#This Row],[Current_Inventory]]*Inventory[[#This Row],[Unit_Cost]]</f>
        <v>614226.96000000008</v>
      </c>
      <c r="Q4492" t="str">
        <f>IF(Inventory[[#This Row],[Stockout_Risk_Score]] &gt;= 0.8, "Critical",
   IF(Inventory[[#This Row],[Stockout_Risk_Score]] &gt;= 0.6, "High",
      IF(Inventory[[#This Row],[Stockout_Risk_Score]] &gt;= 0.3, "Medium", "Low")
   )
)</f>
        <v>Medium</v>
      </c>
      <c r="R4492">
        <f>Inventory[[#This Row],[Lead_Time_Days]]*0.8</f>
        <v>4</v>
      </c>
      <c r="S4492">
        <f>MAX(0,Inventory[[#This Row],[Daily_Demand]]*Inventory[[#This Row],[Adj_Lead_Time]]+Inventory[[#This Row],[Safety_Stock]]-Inventory[[#This Row],[Current_Inventory]])</f>
        <v>0</v>
      </c>
    </row>
    <row r="4493" spans="1:19" x14ac:dyDescent="0.25">
      <c r="A4493">
        <v>4492</v>
      </c>
      <c r="B4493" t="s">
        <v>4514</v>
      </c>
      <c r="C4493" s="4" t="s">
        <v>17</v>
      </c>
      <c r="D4493" t="s">
        <v>18</v>
      </c>
      <c r="E4493" s="4">
        <v>41</v>
      </c>
      <c r="F4493" s="4">
        <v>6</v>
      </c>
      <c r="G4493" s="4">
        <v>467</v>
      </c>
      <c r="H4493" s="4">
        <v>291</v>
      </c>
      <c r="I4493" s="4">
        <v>130</v>
      </c>
      <c r="J4493" s="6">
        <v>1979.66</v>
      </c>
      <c r="K4493" s="4">
        <v>9.1999999999999998E-2</v>
      </c>
      <c r="L4493" s="4" t="s">
        <v>27</v>
      </c>
      <c r="M4493" s="4">
        <f>Inventory[[#This Row],[Daily_Demand]]*Inventory[[#This Row],[Lead_Time_Days]]</f>
        <v>246</v>
      </c>
      <c r="N4493" s="4">
        <f>MAX(0, Inventory[[#This Row],[Demand_Duration_Lead_time]]+Inventory[[#This Row],[Safety_Stock]]-Inventory[[#This Row],[Current_Inventory]])</f>
        <v>70</v>
      </c>
      <c r="O44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93" s="8">
        <f>Inventory[[#This Row],[Current_Inventory]]*Inventory[[#This Row],[Unit_Cost]]</f>
        <v>924501.22000000009</v>
      </c>
      <c r="Q4493" t="str">
        <f>IF(Inventory[[#This Row],[Stockout_Risk_Score]] &gt;= 0.8, "Critical",
   IF(Inventory[[#This Row],[Stockout_Risk_Score]] &gt;= 0.6, "High",
      IF(Inventory[[#This Row],[Stockout_Risk_Score]] &gt;= 0.3, "Medium", "Low")
   )
)</f>
        <v>Low</v>
      </c>
      <c r="R4493">
        <f>Inventory[[#This Row],[Lead_Time_Days]]*0.8</f>
        <v>4.8000000000000007</v>
      </c>
      <c r="S4493">
        <f>MAX(0,Inventory[[#This Row],[Daily_Demand]]*Inventory[[#This Row],[Adj_Lead_Time]]+Inventory[[#This Row],[Safety_Stock]]-Inventory[[#This Row],[Current_Inventory]])</f>
        <v>20.800000000000068</v>
      </c>
    </row>
    <row r="4494" spans="1:19" x14ac:dyDescent="0.25">
      <c r="A4494">
        <v>4493</v>
      </c>
      <c r="B4494" t="s">
        <v>4515</v>
      </c>
      <c r="C4494" s="4" t="s">
        <v>26</v>
      </c>
      <c r="D4494" t="s">
        <v>22</v>
      </c>
      <c r="E4494" s="4">
        <v>20</v>
      </c>
      <c r="F4494" s="4">
        <v>11</v>
      </c>
      <c r="G4494" s="4">
        <v>714</v>
      </c>
      <c r="H4494" s="4">
        <v>83</v>
      </c>
      <c r="I4494" s="4">
        <v>103</v>
      </c>
      <c r="J4494" s="6">
        <v>1397.36</v>
      </c>
      <c r="K4494" s="4">
        <v>0.29599999999999999</v>
      </c>
      <c r="L4494" s="4" t="s">
        <v>19</v>
      </c>
      <c r="M4494" s="4">
        <f>Inventory[[#This Row],[Daily_Demand]]*Inventory[[#This Row],[Lead_Time_Days]]</f>
        <v>220</v>
      </c>
      <c r="N4494" s="4">
        <f>MAX(0, Inventory[[#This Row],[Demand_Duration_Lead_time]]+Inventory[[#This Row],[Safety_Stock]]-Inventory[[#This Row],[Current_Inventory]])</f>
        <v>0</v>
      </c>
      <c r="O44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494" s="8">
        <f>Inventory[[#This Row],[Current_Inventory]]*Inventory[[#This Row],[Unit_Cost]]</f>
        <v>997715.03999999992</v>
      </c>
      <c r="Q4494" t="str">
        <f>IF(Inventory[[#This Row],[Stockout_Risk_Score]] &gt;= 0.8, "Critical",
   IF(Inventory[[#This Row],[Stockout_Risk_Score]] &gt;= 0.6, "High",
      IF(Inventory[[#This Row],[Stockout_Risk_Score]] &gt;= 0.3, "Medium", "Low")
   )
)</f>
        <v>Low</v>
      </c>
      <c r="R4494">
        <f>Inventory[[#This Row],[Lead_Time_Days]]*0.8</f>
        <v>8.8000000000000007</v>
      </c>
      <c r="S4494">
        <f>MAX(0,Inventory[[#This Row],[Daily_Demand]]*Inventory[[#This Row],[Adj_Lead_Time]]+Inventory[[#This Row],[Safety_Stock]]-Inventory[[#This Row],[Current_Inventory]])</f>
        <v>0</v>
      </c>
    </row>
    <row r="4495" spans="1:19" x14ac:dyDescent="0.25">
      <c r="A4495">
        <v>4494</v>
      </c>
      <c r="B4495" t="s">
        <v>4516</v>
      </c>
      <c r="C4495" s="4" t="s">
        <v>41</v>
      </c>
      <c r="D4495" t="s">
        <v>22</v>
      </c>
      <c r="E4495" s="4">
        <v>41</v>
      </c>
      <c r="F4495" s="4">
        <v>11</v>
      </c>
      <c r="G4495" s="4">
        <v>474</v>
      </c>
      <c r="H4495" s="4">
        <v>225</v>
      </c>
      <c r="I4495" s="4">
        <v>145</v>
      </c>
      <c r="J4495" s="6">
        <v>1492.55</v>
      </c>
      <c r="K4495" s="4">
        <v>0.97299999999999998</v>
      </c>
      <c r="L4495" s="4" t="s">
        <v>19</v>
      </c>
      <c r="M4495" s="4">
        <f>Inventory[[#This Row],[Daily_Demand]]*Inventory[[#This Row],[Lead_Time_Days]]</f>
        <v>451</v>
      </c>
      <c r="N4495" s="4">
        <f>MAX(0, Inventory[[#This Row],[Demand_Duration_Lead_time]]+Inventory[[#This Row],[Safety_Stock]]-Inventory[[#This Row],[Current_Inventory]])</f>
        <v>202</v>
      </c>
      <c r="O44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495" s="8">
        <f>Inventory[[#This Row],[Current_Inventory]]*Inventory[[#This Row],[Unit_Cost]]</f>
        <v>707468.7</v>
      </c>
      <c r="Q4495" t="str">
        <f>IF(Inventory[[#This Row],[Stockout_Risk_Score]] &gt;= 0.8, "Critical",
   IF(Inventory[[#This Row],[Stockout_Risk_Score]] &gt;= 0.6, "High",
      IF(Inventory[[#This Row],[Stockout_Risk_Score]] &gt;= 0.3, "Medium", "Low")
   )
)</f>
        <v>Critical</v>
      </c>
      <c r="R4495">
        <f>Inventory[[#This Row],[Lead_Time_Days]]*0.8</f>
        <v>8.8000000000000007</v>
      </c>
      <c r="S4495">
        <f>MAX(0,Inventory[[#This Row],[Daily_Demand]]*Inventory[[#This Row],[Adj_Lead_Time]]+Inventory[[#This Row],[Safety_Stock]]-Inventory[[#This Row],[Current_Inventory]])</f>
        <v>111.79999999999995</v>
      </c>
    </row>
    <row r="4496" spans="1:19" x14ac:dyDescent="0.25">
      <c r="A4496">
        <v>4495</v>
      </c>
      <c r="B4496" t="s">
        <v>4517</v>
      </c>
      <c r="C4496" s="4" t="s">
        <v>17</v>
      </c>
      <c r="D4496" t="s">
        <v>14</v>
      </c>
      <c r="E4496" s="4">
        <v>80</v>
      </c>
      <c r="F4496" s="4">
        <v>7</v>
      </c>
      <c r="G4496" s="4">
        <v>284</v>
      </c>
      <c r="H4496" s="4">
        <v>230</v>
      </c>
      <c r="I4496" s="4">
        <v>398</v>
      </c>
      <c r="J4496" s="6">
        <v>112.58</v>
      </c>
      <c r="K4496" s="4">
        <v>0.97699999999999998</v>
      </c>
      <c r="L4496" s="4" t="s">
        <v>19</v>
      </c>
      <c r="M4496" s="4">
        <f>Inventory[[#This Row],[Daily_Demand]]*Inventory[[#This Row],[Lead_Time_Days]]</f>
        <v>560</v>
      </c>
      <c r="N4496" s="4">
        <f>MAX(0, Inventory[[#This Row],[Demand_Duration_Lead_time]]+Inventory[[#This Row],[Safety_Stock]]-Inventory[[#This Row],[Current_Inventory]])</f>
        <v>506</v>
      </c>
      <c r="O44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96" s="8">
        <f>Inventory[[#This Row],[Current_Inventory]]*Inventory[[#This Row],[Unit_Cost]]</f>
        <v>31972.720000000001</v>
      </c>
      <c r="Q4496" t="str">
        <f>IF(Inventory[[#This Row],[Stockout_Risk_Score]] &gt;= 0.8, "Critical",
   IF(Inventory[[#This Row],[Stockout_Risk_Score]] &gt;= 0.6, "High",
      IF(Inventory[[#This Row],[Stockout_Risk_Score]] &gt;= 0.3, "Medium", "Low")
   )
)</f>
        <v>Critical</v>
      </c>
      <c r="R4496">
        <f>Inventory[[#This Row],[Lead_Time_Days]]*0.8</f>
        <v>5.6000000000000005</v>
      </c>
      <c r="S4496">
        <f>MAX(0,Inventory[[#This Row],[Daily_Demand]]*Inventory[[#This Row],[Adj_Lead_Time]]+Inventory[[#This Row],[Safety_Stock]]-Inventory[[#This Row],[Current_Inventory]])</f>
        <v>394</v>
      </c>
    </row>
    <row r="4497" spans="1:19" x14ac:dyDescent="0.25">
      <c r="A4497">
        <v>4496</v>
      </c>
      <c r="B4497" t="s">
        <v>4518</v>
      </c>
      <c r="C4497" s="4" t="s">
        <v>41</v>
      </c>
      <c r="D4497" t="s">
        <v>14</v>
      </c>
      <c r="E4497" s="4">
        <v>156</v>
      </c>
      <c r="F4497" s="4">
        <v>13</v>
      </c>
      <c r="G4497" s="4">
        <v>151</v>
      </c>
      <c r="H4497" s="4">
        <v>118</v>
      </c>
      <c r="I4497" s="4">
        <v>385</v>
      </c>
      <c r="J4497" s="6">
        <v>91.66</v>
      </c>
      <c r="K4497" s="4">
        <v>0.255</v>
      </c>
      <c r="L4497" s="4" t="s">
        <v>19</v>
      </c>
      <c r="M4497" s="4">
        <f>Inventory[[#This Row],[Daily_Demand]]*Inventory[[#This Row],[Lead_Time_Days]]</f>
        <v>2028</v>
      </c>
      <c r="N4497" s="4">
        <f>MAX(0, Inventory[[#This Row],[Demand_Duration_Lead_time]]+Inventory[[#This Row],[Safety_Stock]]-Inventory[[#This Row],[Current_Inventory]])</f>
        <v>1995</v>
      </c>
      <c r="O44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97" s="8">
        <f>Inventory[[#This Row],[Current_Inventory]]*Inventory[[#This Row],[Unit_Cost]]</f>
        <v>13840.66</v>
      </c>
      <c r="Q4497" t="str">
        <f>IF(Inventory[[#This Row],[Stockout_Risk_Score]] &gt;= 0.8, "Critical",
   IF(Inventory[[#This Row],[Stockout_Risk_Score]] &gt;= 0.6, "High",
      IF(Inventory[[#This Row],[Stockout_Risk_Score]] &gt;= 0.3, "Medium", "Low")
   )
)</f>
        <v>Low</v>
      </c>
      <c r="R4497">
        <f>Inventory[[#This Row],[Lead_Time_Days]]*0.8</f>
        <v>10.4</v>
      </c>
      <c r="S4497">
        <f>MAX(0,Inventory[[#This Row],[Daily_Demand]]*Inventory[[#This Row],[Adj_Lead_Time]]+Inventory[[#This Row],[Safety_Stock]]-Inventory[[#This Row],[Current_Inventory]])</f>
        <v>1589.4</v>
      </c>
    </row>
    <row r="4498" spans="1:19" x14ac:dyDescent="0.25">
      <c r="A4498">
        <v>4497</v>
      </c>
      <c r="B4498" t="s">
        <v>4519</v>
      </c>
      <c r="C4498" s="4" t="s">
        <v>26</v>
      </c>
      <c r="D4498" t="s">
        <v>22</v>
      </c>
      <c r="E4498" s="4">
        <v>30</v>
      </c>
      <c r="F4498" s="4">
        <v>11</v>
      </c>
      <c r="G4498" s="4">
        <v>139</v>
      </c>
      <c r="H4498" s="4">
        <v>144</v>
      </c>
      <c r="I4498" s="4">
        <v>306</v>
      </c>
      <c r="J4498" s="6">
        <v>120.41</v>
      </c>
      <c r="K4498" s="4">
        <v>0.16700000000000001</v>
      </c>
      <c r="L4498" s="4" t="s">
        <v>27</v>
      </c>
      <c r="M4498" s="4">
        <f>Inventory[[#This Row],[Daily_Demand]]*Inventory[[#This Row],[Lead_Time_Days]]</f>
        <v>330</v>
      </c>
      <c r="N4498" s="4">
        <f>MAX(0, Inventory[[#This Row],[Demand_Duration_Lead_time]]+Inventory[[#This Row],[Safety_Stock]]-Inventory[[#This Row],[Current_Inventory]])</f>
        <v>335</v>
      </c>
      <c r="O44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98" s="8">
        <f>Inventory[[#This Row],[Current_Inventory]]*Inventory[[#This Row],[Unit_Cost]]</f>
        <v>16736.989999999998</v>
      </c>
      <c r="Q4498" t="str">
        <f>IF(Inventory[[#This Row],[Stockout_Risk_Score]] &gt;= 0.8, "Critical",
   IF(Inventory[[#This Row],[Stockout_Risk_Score]] &gt;= 0.6, "High",
      IF(Inventory[[#This Row],[Stockout_Risk_Score]] &gt;= 0.3, "Medium", "Low")
   )
)</f>
        <v>Low</v>
      </c>
      <c r="R4498">
        <f>Inventory[[#This Row],[Lead_Time_Days]]*0.8</f>
        <v>8.8000000000000007</v>
      </c>
      <c r="S4498">
        <f>MAX(0,Inventory[[#This Row],[Daily_Demand]]*Inventory[[#This Row],[Adj_Lead_Time]]+Inventory[[#This Row],[Safety_Stock]]-Inventory[[#This Row],[Current_Inventory]])</f>
        <v>269</v>
      </c>
    </row>
    <row r="4499" spans="1:19" x14ac:dyDescent="0.25">
      <c r="A4499">
        <v>4498</v>
      </c>
      <c r="B4499" t="s">
        <v>4520</v>
      </c>
      <c r="C4499" s="4" t="s">
        <v>21</v>
      </c>
      <c r="D4499" t="s">
        <v>22</v>
      </c>
      <c r="E4499" s="4">
        <v>24</v>
      </c>
      <c r="F4499" s="4">
        <v>7</v>
      </c>
      <c r="G4499" s="4">
        <v>238</v>
      </c>
      <c r="H4499" s="4">
        <v>247</v>
      </c>
      <c r="I4499" s="4">
        <v>253</v>
      </c>
      <c r="J4499" s="6">
        <v>1983.86</v>
      </c>
      <c r="K4499" s="4">
        <v>0.496</v>
      </c>
      <c r="L4499" s="4" t="s">
        <v>27</v>
      </c>
      <c r="M4499" s="4">
        <f>Inventory[[#This Row],[Daily_Demand]]*Inventory[[#This Row],[Lead_Time_Days]]</f>
        <v>168</v>
      </c>
      <c r="N4499" s="4">
        <f>MAX(0, Inventory[[#This Row],[Demand_Duration_Lead_time]]+Inventory[[#This Row],[Safety_Stock]]-Inventory[[#This Row],[Current_Inventory]])</f>
        <v>177</v>
      </c>
      <c r="O44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499" s="8">
        <f>Inventory[[#This Row],[Current_Inventory]]*Inventory[[#This Row],[Unit_Cost]]</f>
        <v>472158.68</v>
      </c>
      <c r="Q4499" t="str">
        <f>IF(Inventory[[#This Row],[Stockout_Risk_Score]] &gt;= 0.8, "Critical",
   IF(Inventory[[#This Row],[Stockout_Risk_Score]] &gt;= 0.6, "High",
      IF(Inventory[[#This Row],[Stockout_Risk_Score]] &gt;= 0.3, "Medium", "Low")
   )
)</f>
        <v>Medium</v>
      </c>
      <c r="R4499">
        <f>Inventory[[#This Row],[Lead_Time_Days]]*0.8</f>
        <v>5.6000000000000005</v>
      </c>
      <c r="S4499">
        <f>MAX(0,Inventory[[#This Row],[Daily_Demand]]*Inventory[[#This Row],[Adj_Lead_Time]]+Inventory[[#This Row],[Safety_Stock]]-Inventory[[#This Row],[Current_Inventory]])</f>
        <v>143.39999999999998</v>
      </c>
    </row>
    <row r="4500" spans="1:19" x14ac:dyDescent="0.25">
      <c r="A4500">
        <v>4499</v>
      </c>
      <c r="B4500" t="s">
        <v>4521</v>
      </c>
      <c r="C4500" s="4" t="s">
        <v>13</v>
      </c>
      <c r="D4500" t="s">
        <v>18</v>
      </c>
      <c r="E4500" s="4">
        <v>141</v>
      </c>
      <c r="F4500" s="4">
        <v>2</v>
      </c>
      <c r="G4500" s="4">
        <v>436</v>
      </c>
      <c r="H4500" s="4">
        <v>164</v>
      </c>
      <c r="I4500" s="4">
        <v>260</v>
      </c>
      <c r="J4500" s="6">
        <v>1960.06</v>
      </c>
      <c r="K4500" s="4">
        <v>0.48099999999999998</v>
      </c>
      <c r="L4500" s="4" t="s">
        <v>19</v>
      </c>
      <c r="M4500" s="4">
        <f>Inventory[[#This Row],[Daily_Demand]]*Inventory[[#This Row],[Lead_Time_Days]]</f>
        <v>282</v>
      </c>
      <c r="N4500" s="4">
        <f>MAX(0, Inventory[[#This Row],[Demand_Duration_Lead_time]]+Inventory[[#This Row],[Safety_Stock]]-Inventory[[#This Row],[Current_Inventory]])</f>
        <v>10</v>
      </c>
      <c r="O45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00" s="8">
        <f>Inventory[[#This Row],[Current_Inventory]]*Inventory[[#This Row],[Unit_Cost]]</f>
        <v>854586.16</v>
      </c>
      <c r="Q4500" t="str">
        <f>IF(Inventory[[#This Row],[Stockout_Risk_Score]] &gt;= 0.8, "Critical",
   IF(Inventory[[#This Row],[Stockout_Risk_Score]] &gt;= 0.6, "High",
      IF(Inventory[[#This Row],[Stockout_Risk_Score]] &gt;= 0.3, "Medium", "Low")
   )
)</f>
        <v>Medium</v>
      </c>
      <c r="R4500">
        <f>Inventory[[#This Row],[Lead_Time_Days]]*0.8</f>
        <v>1.6</v>
      </c>
      <c r="S4500">
        <f>MAX(0,Inventory[[#This Row],[Daily_Demand]]*Inventory[[#This Row],[Adj_Lead_Time]]+Inventory[[#This Row],[Safety_Stock]]-Inventory[[#This Row],[Current_Inventory]])</f>
        <v>0</v>
      </c>
    </row>
    <row r="4501" spans="1:19" x14ac:dyDescent="0.25">
      <c r="A4501">
        <v>4500</v>
      </c>
      <c r="B4501" t="s">
        <v>4522</v>
      </c>
      <c r="C4501" s="4" t="s">
        <v>41</v>
      </c>
      <c r="D4501" t="s">
        <v>18</v>
      </c>
      <c r="E4501" s="4">
        <v>107</v>
      </c>
      <c r="F4501" s="4">
        <v>3</v>
      </c>
      <c r="G4501" s="4">
        <v>691</v>
      </c>
      <c r="H4501" s="4">
        <v>65</v>
      </c>
      <c r="I4501" s="4">
        <v>378</v>
      </c>
      <c r="J4501" s="6">
        <v>702.29</v>
      </c>
      <c r="K4501" s="4">
        <v>0.41</v>
      </c>
      <c r="L4501" s="4" t="s">
        <v>15</v>
      </c>
      <c r="M4501" s="4">
        <f>Inventory[[#This Row],[Daily_Demand]]*Inventory[[#This Row],[Lead_Time_Days]]</f>
        <v>321</v>
      </c>
      <c r="N4501" s="4">
        <f>MAX(0, Inventory[[#This Row],[Demand_Duration_Lead_time]]+Inventory[[#This Row],[Safety_Stock]]-Inventory[[#This Row],[Current_Inventory]])</f>
        <v>0</v>
      </c>
      <c r="O45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01" s="8">
        <f>Inventory[[#This Row],[Current_Inventory]]*Inventory[[#This Row],[Unit_Cost]]</f>
        <v>485282.38999999996</v>
      </c>
      <c r="Q4501" t="str">
        <f>IF(Inventory[[#This Row],[Stockout_Risk_Score]] &gt;= 0.8, "Critical",
   IF(Inventory[[#This Row],[Stockout_Risk_Score]] &gt;= 0.6, "High",
      IF(Inventory[[#This Row],[Stockout_Risk_Score]] &gt;= 0.3, "Medium", "Low")
   )
)</f>
        <v>Medium</v>
      </c>
      <c r="R4501">
        <f>Inventory[[#This Row],[Lead_Time_Days]]*0.8</f>
        <v>2.4000000000000004</v>
      </c>
      <c r="S4501">
        <f>MAX(0,Inventory[[#This Row],[Daily_Demand]]*Inventory[[#This Row],[Adj_Lead_Time]]+Inventory[[#This Row],[Safety_Stock]]-Inventory[[#This Row],[Current_Inventory]])</f>
        <v>0</v>
      </c>
    </row>
    <row r="4502" spans="1:19" x14ac:dyDescent="0.25">
      <c r="A4502">
        <v>4501</v>
      </c>
      <c r="B4502" t="s">
        <v>4523</v>
      </c>
      <c r="C4502" s="4" t="s">
        <v>26</v>
      </c>
      <c r="D4502" t="s">
        <v>14</v>
      </c>
      <c r="E4502" s="4">
        <v>33</v>
      </c>
      <c r="F4502" s="4">
        <v>4</v>
      </c>
      <c r="G4502" s="4">
        <v>524</v>
      </c>
      <c r="H4502" s="4">
        <v>207</v>
      </c>
      <c r="I4502" s="4">
        <v>366</v>
      </c>
      <c r="J4502" s="6">
        <v>617.41</v>
      </c>
      <c r="K4502" s="4">
        <v>0.52900000000000003</v>
      </c>
      <c r="L4502" s="4" t="s">
        <v>27</v>
      </c>
      <c r="M4502" s="4">
        <f>Inventory[[#This Row],[Daily_Demand]]*Inventory[[#This Row],[Lead_Time_Days]]</f>
        <v>132</v>
      </c>
      <c r="N4502" s="4">
        <f>MAX(0, Inventory[[#This Row],[Demand_Duration_Lead_time]]+Inventory[[#This Row],[Safety_Stock]]-Inventory[[#This Row],[Current_Inventory]])</f>
        <v>0</v>
      </c>
      <c r="O45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02" s="8">
        <f>Inventory[[#This Row],[Current_Inventory]]*Inventory[[#This Row],[Unit_Cost]]</f>
        <v>323522.83999999997</v>
      </c>
      <c r="Q4502" t="str">
        <f>IF(Inventory[[#This Row],[Stockout_Risk_Score]] &gt;= 0.8, "Critical",
   IF(Inventory[[#This Row],[Stockout_Risk_Score]] &gt;= 0.6, "High",
      IF(Inventory[[#This Row],[Stockout_Risk_Score]] &gt;= 0.3, "Medium", "Low")
   )
)</f>
        <v>Medium</v>
      </c>
      <c r="R4502">
        <f>Inventory[[#This Row],[Lead_Time_Days]]*0.8</f>
        <v>3.2</v>
      </c>
      <c r="S4502">
        <f>MAX(0,Inventory[[#This Row],[Daily_Demand]]*Inventory[[#This Row],[Adj_Lead_Time]]+Inventory[[#This Row],[Safety_Stock]]-Inventory[[#This Row],[Current_Inventory]])</f>
        <v>0</v>
      </c>
    </row>
    <row r="4503" spans="1:19" x14ac:dyDescent="0.25">
      <c r="A4503">
        <v>4502</v>
      </c>
      <c r="B4503" t="s">
        <v>4524</v>
      </c>
      <c r="C4503" s="4" t="s">
        <v>17</v>
      </c>
      <c r="D4503" t="s">
        <v>18</v>
      </c>
      <c r="E4503" s="4">
        <v>35</v>
      </c>
      <c r="F4503" s="4">
        <v>5</v>
      </c>
      <c r="G4503" s="4">
        <v>319</v>
      </c>
      <c r="H4503" s="4">
        <v>47</v>
      </c>
      <c r="I4503" s="4">
        <v>175</v>
      </c>
      <c r="J4503" s="6">
        <v>334.62</v>
      </c>
      <c r="K4503" s="4">
        <v>0.23200000000000001</v>
      </c>
      <c r="L4503" s="4" t="s">
        <v>15</v>
      </c>
      <c r="M4503" s="4">
        <f>Inventory[[#This Row],[Daily_Demand]]*Inventory[[#This Row],[Lead_Time_Days]]</f>
        <v>175</v>
      </c>
      <c r="N4503" s="4">
        <f>MAX(0, Inventory[[#This Row],[Demand_Duration_Lead_time]]+Inventory[[#This Row],[Safety_Stock]]-Inventory[[#This Row],[Current_Inventory]])</f>
        <v>0</v>
      </c>
      <c r="O45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03" s="8">
        <f>Inventory[[#This Row],[Current_Inventory]]*Inventory[[#This Row],[Unit_Cost]]</f>
        <v>106743.78</v>
      </c>
      <c r="Q4503" t="str">
        <f>IF(Inventory[[#This Row],[Stockout_Risk_Score]] &gt;= 0.8, "Critical",
   IF(Inventory[[#This Row],[Stockout_Risk_Score]] &gt;= 0.6, "High",
      IF(Inventory[[#This Row],[Stockout_Risk_Score]] &gt;= 0.3, "Medium", "Low")
   )
)</f>
        <v>Low</v>
      </c>
      <c r="R4503">
        <f>Inventory[[#This Row],[Lead_Time_Days]]*0.8</f>
        <v>4</v>
      </c>
      <c r="S4503">
        <f>MAX(0,Inventory[[#This Row],[Daily_Demand]]*Inventory[[#This Row],[Adj_Lead_Time]]+Inventory[[#This Row],[Safety_Stock]]-Inventory[[#This Row],[Current_Inventory]])</f>
        <v>0</v>
      </c>
    </row>
    <row r="4504" spans="1:19" x14ac:dyDescent="0.25">
      <c r="A4504">
        <v>4503</v>
      </c>
      <c r="B4504" t="s">
        <v>4525</v>
      </c>
      <c r="C4504" s="4" t="s">
        <v>41</v>
      </c>
      <c r="D4504" t="s">
        <v>14</v>
      </c>
      <c r="E4504" s="4">
        <v>23</v>
      </c>
      <c r="F4504" s="4">
        <v>7</v>
      </c>
      <c r="G4504" s="4">
        <v>128</v>
      </c>
      <c r="H4504" s="4">
        <v>226</v>
      </c>
      <c r="I4504" s="4">
        <v>56</v>
      </c>
      <c r="J4504" s="6">
        <v>691.82</v>
      </c>
      <c r="K4504" s="4">
        <v>0.115</v>
      </c>
      <c r="L4504" s="4" t="s">
        <v>15</v>
      </c>
      <c r="M4504" s="4">
        <f>Inventory[[#This Row],[Daily_Demand]]*Inventory[[#This Row],[Lead_Time_Days]]</f>
        <v>161</v>
      </c>
      <c r="N4504" s="4">
        <f>MAX(0, Inventory[[#This Row],[Demand_Duration_Lead_time]]+Inventory[[#This Row],[Safety_Stock]]-Inventory[[#This Row],[Current_Inventory]])</f>
        <v>259</v>
      </c>
      <c r="O45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04" s="8">
        <f>Inventory[[#This Row],[Current_Inventory]]*Inventory[[#This Row],[Unit_Cost]]</f>
        <v>88552.960000000006</v>
      </c>
      <c r="Q4504" t="str">
        <f>IF(Inventory[[#This Row],[Stockout_Risk_Score]] &gt;= 0.8, "Critical",
   IF(Inventory[[#This Row],[Stockout_Risk_Score]] &gt;= 0.6, "High",
      IF(Inventory[[#This Row],[Stockout_Risk_Score]] &gt;= 0.3, "Medium", "Low")
   )
)</f>
        <v>Low</v>
      </c>
      <c r="R4504">
        <f>Inventory[[#This Row],[Lead_Time_Days]]*0.8</f>
        <v>5.6000000000000005</v>
      </c>
      <c r="S4504">
        <f>MAX(0,Inventory[[#This Row],[Daily_Demand]]*Inventory[[#This Row],[Adj_Lead_Time]]+Inventory[[#This Row],[Safety_Stock]]-Inventory[[#This Row],[Current_Inventory]])</f>
        <v>226.8</v>
      </c>
    </row>
    <row r="4505" spans="1:19" x14ac:dyDescent="0.25">
      <c r="A4505">
        <v>4504</v>
      </c>
      <c r="B4505" t="s">
        <v>4526</v>
      </c>
      <c r="C4505" s="4" t="s">
        <v>41</v>
      </c>
      <c r="D4505" t="s">
        <v>14</v>
      </c>
      <c r="E4505" s="4">
        <v>152</v>
      </c>
      <c r="F4505" s="4">
        <v>13</v>
      </c>
      <c r="G4505" s="4">
        <v>257</v>
      </c>
      <c r="H4505" s="4">
        <v>240</v>
      </c>
      <c r="I4505" s="4">
        <v>174</v>
      </c>
      <c r="J4505" s="6">
        <v>771.79</v>
      </c>
      <c r="K4505" s="4">
        <v>0.56999999999999995</v>
      </c>
      <c r="L4505" s="4" t="s">
        <v>15</v>
      </c>
      <c r="M4505" s="4">
        <f>Inventory[[#This Row],[Daily_Demand]]*Inventory[[#This Row],[Lead_Time_Days]]</f>
        <v>1976</v>
      </c>
      <c r="N4505" s="4">
        <f>MAX(0, Inventory[[#This Row],[Demand_Duration_Lead_time]]+Inventory[[#This Row],[Safety_Stock]]-Inventory[[#This Row],[Current_Inventory]])</f>
        <v>1959</v>
      </c>
      <c r="O45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05" s="8">
        <f>Inventory[[#This Row],[Current_Inventory]]*Inventory[[#This Row],[Unit_Cost]]</f>
        <v>198350.03</v>
      </c>
      <c r="Q4505" t="str">
        <f>IF(Inventory[[#This Row],[Stockout_Risk_Score]] &gt;= 0.8, "Critical",
   IF(Inventory[[#This Row],[Stockout_Risk_Score]] &gt;= 0.6, "High",
      IF(Inventory[[#This Row],[Stockout_Risk_Score]] &gt;= 0.3, "Medium", "Low")
   )
)</f>
        <v>Medium</v>
      </c>
      <c r="R4505">
        <f>Inventory[[#This Row],[Lead_Time_Days]]*0.8</f>
        <v>10.4</v>
      </c>
      <c r="S4505">
        <f>MAX(0,Inventory[[#This Row],[Daily_Demand]]*Inventory[[#This Row],[Adj_Lead_Time]]+Inventory[[#This Row],[Safety_Stock]]-Inventory[[#This Row],[Current_Inventory]])</f>
        <v>1563.8</v>
      </c>
    </row>
    <row r="4506" spans="1:19" x14ac:dyDescent="0.25">
      <c r="A4506">
        <v>4505</v>
      </c>
      <c r="B4506" t="s">
        <v>4527</v>
      </c>
      <c r="C4506" s="4" t="s">
        <v>13</v>
      </c>
      <c r="D4506" t="s">
        <v>14</v>
      </c>
      <c r="E4506" s="4">
        <v>31</v>
      </c>
      <c r="F4506" s="4">
        <v>13</v>
      </c>
      <c r="G4506" s="4">
        <v>312</v>
      </c>
      <c r="H4506" s="4">
        <v>266</v>
      </c>
      <c r="I4506" s="4">
        <v>320</v>
      </c>
      <c r="J4506" s="6">
        <v>1509.15</v>
      </c>
      <c r="K4506" s="4">
        <v>0.93300000000000005</v>
      </c>
      <c r="L4506" s="4" t="s">
        <v>19</v>
      </c>
      <c r="M4506" s="4">
        <f>Inventory[[#This Row],[Daily_Demand]]*Inventory[[#This Row],[Lead_Time_Days]]</f>
        <v>403</v>
      </c>
      <c r="N4506" s="4">
        <f>MAX(0, Inventory[[#This Row],[Demand_Duration_Lead_time]]+Inventory[[#This Row],[Safety_Stock]]-Inventory[[#This Row],[Current_Inventory]])</f>
        <v>357</v>
      </c>
      <c r="O45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06" s="8">
        <f>Inventory[[#This Row],[Current_Inventory]]*Inventory[[#This Row],[Unit_Cost]]</f>
        <v>470854.80000000005</v>
      </c>
      <c r="Q4506" t="str">
        <f>IF(Inventory[[#This Row],[Stockout_Risk_Score]] &gt;= 0.8, "Critical",
   IF(Inventory[[#This Row],[Stockout_Risk_Score]] &gt;= 0.6, "High",
      IF(Inventory[[#This Row],[Stockout_Risk_Score]] &gt;= 0.3, "Medium", "Low")
   )
)</f>
        <v>Critical</v>
      </c>
      <c r="R4506">
        <f>Inventory[[#This Row],[Lead_Time_Days]]*0.8</f>
        <v>10.4</v>
      </c>
      <c r="S4506">
        <f>MAX(0,Inventory[[#This Row],[Daily_Demand]]*Inventory[[#This Row],[Adj_Lead_Time]]+Inventory[[#This Row],[Safety_Stock]]-Inventory[[#This Row],[Current_Inventory]])</f>
        <v>276.40000000000009</v>
      </c>
    </row>
    <row r="4507" spans="1:19" x14ac:dyDescent="0.25">
      <c r="A4507">
        <v>4506</v>
      </c>
      <c r="B4507" t="s">
        <v>4528</v>
      </c>
      <c r="C4507" s="4" t="s">
        <v>26</v>
      </c>
      <c r="D4507" t="s">
        <v>18</v>
      </c>
      <c r="E4507" s="4">
        <v>98</v>
      </c>
      <c r="F4507" s="4">
        <v>12</v>
      </c>
      <c r="G4507" s="4">
        <v>598</v>
      </c>
      <c r="H4507" s="4">
        <v>218</v>
      </c>
      <c r="I4507" s="4">
        <v>157</v>
      </c>
      <c r="J4507" s="6">
        <v>1739.27</v>
      </c>
      <c r="K4507" s="4">
        <v>0.13800000000000001</v>
      </c>
      <c r="L4507" s="4" t="s">
        <v>27</v>
      </c>
      <c r="M4507" s="4">
        <f>Inventory[[#This Row],[Daily_Demand]]*Inventory[[#This Row],[Lead_Time_Days]]</f>
        <v>1176</v>
      </c>
      <c r="N4507" s="4">
        <f>MAX(0, Inventory[[#This Row],[Demand_Duration_Lead_time]]+Inventory[[#This Row],[Safety_Stock]]-Inventory[[#This Row],[Current_Inventory]])</f>
        <v>796</v>
      </c>
      <c r="O45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07" s="8">
        <f>Inventory[[#This Row],[Current_Inventory]]*Inventory[[#This Row],[Unit_Cost]]</f>
        <v>1040083.46</v>
      </c>
      <c r="Q4507" t="str">
        <f>IF(Inventory[[#This Row],[Stockout_Risk_Score]] &gt;= 0.8, "Critical",
   IF(Inventory[[#This Row],[Stockout_Risk_Score]] &gt;= 0.6, "High",
      IF(Inventory[[#This Row],[Stockout_Risk_Score]] &gt;= 0.3, "Medium", "Low")
   )
)</f>
        <v>Low</v>
      </c>
      <c r="R4507">
        <f>Inventory[[#This Row],[Lead_Time_Days]]*0.8</f>
        <v>9.6000000000000014</v>
      </c>
      <c r="S4507">
        <f>MAX(0,Inventory[[#This Row],[Daily_Demand]]*Inventory[[#This Row],[Adj_Lead_Time]]+Inventory[[#This Row],[Safety_Stock]]-Inventory[[#This Row],[Current_Inventory]])</f>
        <v>560.80000000000018</v>
      </c>
    </row>
    <row r="4508" spans="1:19" x14ac:dyDescent="0.25">
      <c r="A4508">
        <v>4507</v>
      </c>
      <c r="B4508" t="s">
        <v>4529</v>
      </c>
      <c r="C4508" s="4" t="s">
        <v>21</v>
      </c>
      <c r="D4508" t="s">
        <v>22</v>
      </c>
      <c r="E4508" s="4">
        <v>89</v>
      </c>
      <c r="F4508" s="4">
        <v>14</v>
      </c>
      <c r="G4508" s="4">
        <v>206</v>
      </c>
      <c r="H4508" s="4">
        <v>210</v>
      </c>
      <c r="I4508" s="4">
        <v>309</v>
      </c>
      <c r="J4508" s="6">
        <v>1506.13</v>
      </c>
      <c r="K4508" s="4">
        <v>0.70499999999999996</v>
      </c>
      <c r="L4508" s="4" t="s">
        <v>15</v>
      </c>
      <c r="M4508" s="4">
        <f>Inventory[[#This Row],[Daily_Demand]]*Inventory[[#This Row],[Lead_Time_Days]]</f>
        <v>1246</v>
      </c>
      <c r="N4508" s="4">
        <f>MAX(0, Inventory[[#This Row],[Demand_Duration_Lead_time]]+Inventory[[#This Row],[Safety_Stock]]-Inventory[[#This Row],[Current_Inventory]])</f>
        <v>1250</v>
      </c>
      <c r="O45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08" s="8">
        <f>Inventory[[#This Row],[Current_Inventory]]*Inventory[[#This Row],[Unit_Cost]]</f>
        <v>310262.78000000003</v>
      </c>
      <c r="Q4508" t="str">
        <f>IF(Inventory[[#This Row],[Stockout_Risk_Score]] &gt;= 0.8, "Critical",
   IF(Inventory[[#This Row],[Stockout_Risk_Score]] &gt;= 0.6, "High",
      IF(Inventory[[#This Row],[Stockout_Risk_Score]] &gt;= 0.3, "Medium", "Low")
   )
)</f>
        <v>High</v>
      </c>
      <c r="R4508">
        <f>Inventory[[#This Row],[Lead_Time_Days]]*0.8</f>
        <v>11.200000000000001</v>
      </c>
      <c r="S4508">
        <f>MAX(0,Inventory[[#This Row],[Daily_Demand]]*Inventory[[#This Row],[Adj_Lead_Time]]+Inventory[[#This Row],[Safety_Stock]]-Inventory[[#This Row],[Current_Inventory]])</f>
        <v>1000.8000000000002</v>
      </c>
    </row>
    <row r="4509" spans="1:19" x14ac:dyDescent="0.25">
      <c r="A4509">
        <v>4508</v>
      </c>
      <c r="B4509" t="s">
        <v>4530</v>
      </c>
      <c r="C4509" s="4" t="s">
        <v>17</v>
      </c>
      <c r="D4509" t="s">
        <v>22</v>
      </c>
      <c r="E4509" s="4">
        <v>48</v>
      </c>
      <c r="F4509" s="4">
        <v>10</v>
      </c>
      <c r="G4509" s="4">
        <v>55</v>
      </c>
      <c r="H4509" s="4">
        <v>146</v>
      </c>
      <c r="I4509" s="4">
        <v>368</v>
      </c>
      <c r="J4509" s="6">
        <v>1310.6300000000001</v>
      </c>
      <c r="K4509" s="4">
        <v>0.438</v>
      </c>
      <c r="L4509" s="4" t="s">
        <v>19</v>
      </c>
      <c r="M4509" s="4">
        <f>Inventory[[#This Row],[Daily_Demand]]*Inventory[[#This Row],[Lead_Time_Days]]</f>
        <v>480</v>
      </c>
      <c r="N4509" s="4">
        <f>MAX(0, Inventory[[#This Row],[Demand_Duration_Lead_time]]+Inventory[[#This Row],[Safety_Stock]]-Inventory[[#This Row],[Current_Inventory]])</f>
        <v>571</v>
      </c>
      <c r="O45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09" s="8">
        <f>Inventory[[#This Row],[Current_Inventory]]*Inventory[[#This Row],[Unit_Cost]]</f>
        <v>72084.650000000009</v>
      </c>
      <c r="Q4509" t="str">
        <f>IF(Inventory[[#This Row],[Stockout_Risk_Score]] &gt;= 0.8, "Critical",
   IF(Inventory[[#This Row],[Stockout_Risk_Score]] &gt;= 0.6, "High",
      IF(Inventory[[#This Row],[Stockout_Risk_Score]] &gt;= 0.3, "Medium", "Low")
   )
)</f>
        <v>Medium</v>
      </c>
      <c r="R4509">
        <f>Inventory[[#This Row],[Lead_Time_Days]]*0.8</f>
        <v>8</v>
      </c>
      <c r="S4509">
        <f>MAX(0,Inventory[[#This Row],[Daily_Demand]]*Inventory[[#This Row],[Adj_Lead_Time]]+Inventory[[#This Row],[Safety_Stock]]-Inventory[[#This Row],[Current_Inventory]])</f>
        <v>475</v>
      </c>
    </row>
    <row r="4510" spans="1:19" x14ac:dyDescent="0.25">
      <c r="A4510">
        <v>4509</v>
      </c>
      <c r="B4510" t="s">
        <v>4531</v>
      </c>
      <c r="C4510" s="4" t="s">
        <v>26</v>
      </c>
      <c r="D4510" t="s">
        <v>18</v>
      </c>
      <c r="E4510" s="4">
        <v>167</v>
      </c>
      <c r="F4510" s="4">
        <v>13</v>
      </c>
      <c r="G4510" s="4">
        <v>580</v>
      </c>
      <c r="H4510" s="4">
        <v>137</v>
      </c>
      <c r="I4510" s="4">
        <v>119</v>
      </c>
      <c r="J4510" s="6">
        <v>1543.51</v>
      </c>
      <c r="K4510" s="4">
        <v>0.29399999999999998</v>
      </c>
      <c r="L4510" s="4" t="s">
        <v>27</v>
      </c>
      <c r="M4510" s="4">
        <f>Inventory[[#This Row],[Daily_Demand]]*Inventory[[#This Row],[Lead_Time_Days]]</f>
        <v>2171</v>
      </c>
      <c r="N4510" s="4">
        <f>MAX(0, Inventory[[#This Row],[Demand_Duration_Lead_time]]+Inventory[[#This Row],[Safety_Stock]]-Inventory[[#This Row],[Current_Inventory]])</f>
        <v>1728</v>
      </c>
      <c r="O45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10" s="8">
        <f>Inventory[[#This Row],[Current_Inventory]]*Inventory[[#This Row],[Unit_Cost]]</f>
        <v>895235.8</v>
      </c>
      <c r="Q4510" t="str">
        <f>IF(Inventory[[#This Row],[Stockout_Risk_Score]] &gt;= 0.8, "Critical",
   IF(Inventory[[#This Row],[Stockout_Risk_Score]] &gt;= 0.6, "High",
      IF(Inventory[[#This Row],[Stockout_Risk_Score]] &gt;= 0.3, "Medium", "Low")
   )
)</f>
        <v>Low</v>
      </c>
      <c r="R4510">
        <f>Inventory[[#This Row],[Lead_Time_Days]]*0.8</f>
        <v>10.4</v>
      </c>
      <c r="S4510">
        <f>MAX(0,Inventory[[#This Row],[Daily_Demand]]*Inventory[[#This Row],[Adj_Lead_Time]]+Inventory[[#This Row],[Safety_Stock]]-Inventory[[#This Row],[Current_Inventory]])</f>
        <v>1293.8</v>
      </c>
    </row>
    <row r="4511" spans="1:19" x14ac:dyDescent="0.25">
      <c r="A4511">
        <v>4510</v>
      </c>
      <c r="B4511" t="s">
        <v>4532</v>
      </c>
      <c r="C4511" s="4" t="s">
        <v>17</v>
      </c>
      <c r="D4511" t="s">
        <v>22</v>
      </c>
      <c r="E4511" s="4">
        <v>117</v>
      </c>
      <c r="F4511" s="4">
        <v>3</v>
      </c>
      <c r="G4511" s="4">
        <v>275</v>
      </c>
      <c r="H4511" s="4">
        <v>62</v>
      </c>
      <c r="I4511" s="4">
        <v>87</v>
      </c>
      <c r="J4511" s="6">
        <v>1490.07</v>
      </c>
      <c r="K4511" s="4">
        <v>0.85299999999999998</v>
      </c>
      <c r="L4511" s="4" t="s">
        <v>19</v>
      </c>
      <c r="M4511" s="4">
        <f>Inventory[[#This Row],[Daily_Demand]]*Inventory[[#This Row],[Lead_Time_Days]]</f>
        <v>351</v>
      </c>
      <c r="N4511" s="4">
        <f>MAX(0, Inventory[[#This Row],[Demand_Duration_Lead_time]]+Inventory[[#This Row],[Safety_Stock]]-Inventory[[#This Row],[Current_Inventory]])</f>
        <v>138</v>
      </c>
      <c r="O45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11" s="8">
        <f>Inventory[[#This Row],[Current_Inventory]]*Inventory[[#This Row],[Unit_Cost]]</f>
        <v>409769.25</v>
      </c>
      <c r="Q4511" t="str">
        <f>IF(Inventory[[#This Row],[Stockout_Risk_Score]] &gt;= 0.8, "Critical",
   IF(Inventory[[#This Row],[Stockout_Risk_Score]] &gt;= 0.6, "High",
      IF(Inventory[[#This Row],[Stockout_Risk_Score]] &gt;= 0.3, "Medium", "Low")
   )
)</f>
        <v>Critical</v>
      </c>
      <c r="R4511">
        <f>Inventory[[#This Row],[Lead_Time_Days]]*0.8</f>
        <v>2.4000000000000004</v>
      </c>
      <c r="S4511">
        <f>MAX(0,Inventory[[#This Row],[Daily_Demand]]*Inventory[[#This Row],[Adj_Lead_Time]]+Inventory[[#This Row],[Safety_Stock]]-Inventory[[#This Row],[Current_Inventory]])</f>
        <v>67.800000000000068</v>
      </c>
    </row>
    <row r="4512" spans="1:19" x14ac:dyDescent="0.25">
      <c r="A4512">
        <v>4511</v>
      </c>
      <c r="B4512" t="s">
        <v>4533</v>
      </c>
      <c r="C4512" s="4" t="s">
        <v>41</v>
      </c>
      <c r="D4512" t="s">
        <v>14</v>
      </c>
      <c r="E4512" s="4">
        <v>154</v>
      </c>
      <c r="F4512" s="4">
        <v>9</v>
      </c>
      <c r="G4512" s="4">
        <v>454</v>
      </c>
      <c r="H4512" s="4">
        <v>93</v>
      </c>
      <c r="I4512" s="4">
        <v>224</v>
      </c>
      <c r="J4512" s="6">
        <v>977.71</v>
      </c>
      <c r="K4512" s="4">
        <v>0.45600000000000002</v>
      </c>
      <c r="L4512" s="4" t="s">
        <v>27</v>
      </c>
      <c r="M4512" s="4">
        <f>Inventory[[#This Row],[Daily_Demand]]*Inventory[[#This Row],[Lead_Time_Days]]</f>
        <v>1386</v>
      </c>
      <c r="N4512" s="4">
        <f>MAX(0, Inventory[[#This Row],[Demand_Duration_Lead_time]]+Inventory[[#This Row],[Safety_Stock]]-Inventory[[#This Row],[Current_Inventory]])</f>
        <v>1025</v>
      </c>
      <c r="O45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12" s="8">
        <f>Inventory[[#This Row],[Current_Inventory]]*Inventory[[#This Row],[Unit_Cost]]</f>
        <v>443880.34</v>
      </c>
      <c r="Q4512" t="str">
        <f>IF(Inventory[[#This Row],[Stockout_Risk_Score]] &gt;= 0.8, "Critical",
   IF(Inventory[[#This Row],[Stockout_Risk_Score]] &gt;= 0.6, "High",
      IF(Inventory[[#This Row],[Stockout_Risk_Score]] &gt;= 0.3, "Medium", "Low")
   )
)</f>
        <v>Medium</v>
      </c>
      <c r="R4512">
        <f>Inventory[[#This Row],[Lead_Time_Days]]*0.8</f>
        <v>7.2</v>
      </c>
      <c r="S4512">
        <f>MAX(0,Inventory[[#This Row],[Daily_Demand]]*Inventory[[#This Row],[Adj_Lead_Time]]+Inventory[[#This Row],[Safety_Stock]]-Inventory[[#This Row],[Current_Inventory]])</f>
        <v>747.8</v>
      </c>
    </row>
    <row r="4513" spans="1:19" x14ac:dyDescent="0.25">
      <c r="A4513">
        <v>4512</v>
      </c>
      <c r="B4513" t="s">
        <v>4534</v>
      </c>
      <c r="C4513" s="4" t="s">
        <v>13</v>
      </c>
      <c r="D4513" t="s">
        <v>22</v>
      </c>
      <c r="E4513" s="4">
        <v>78</v>
      </c>
      <c r="F4513" s="4">
        <v>10</v>
      </c>
      <c r="G4513" s="4">
        <v>638</v>
      </c>
      <c r="H4513" s="4">
        <v>218</v>
      </c>
      <c r="I4513" s="4">
        <v>237</v>
      </c>
      <c r="J4513" s="6">
        <v>704.91</v>
      </c>
      <c r="K4513" s="4">
        <v>0.58299999999999996</v>
      </c>
      <c r="L4513" s="4" t="s">
        <v>27</v>
      </c>
      <c r="M4513" s="4">
        <f>Inventory[[#This Row],[Daily_Demand]]*Inventory[[#This Row],[Lead_Time_Days]]</f>
        <v>780</v>
      </c>
      <c r="N4513" s="4">
        <f>MAX(0, Inventory[[#This Row],[Demand_Duration_Lead_time]]+Inventory[[#This Row],[Safety_Stock]]-Inventory[[#This Row],[Current_Inventory]])</f>
        <v>360</v>
      </c>
      <c r="O45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13" s="8">
        <f>Inventory[[#This Row],[Current_Inventory]]*Inventory[[#This Row],[Unit_Cost]]</f>
        <v>449732.57999999996</v>
      </c>
      <c r="Q4513" t="str">
        <f>IF(Inventory[[#This Row],[Stockout_Risk_Score]] &gt;= 0.8, "Critical",
   IF(Inventory[[#This Row],[Stockout_Risk_Score]] &gt;= 0.6, "High",
      IF(Inventory[[#This Row],[Stockout_Risk_Score]] &gt;= 0.3, "Medium", "Low")
   )
)</f>
        <v>Medium</v>
      </c>
      <c r="R4513">
        <f>Inventory[[#This Row],[Lead_Time_Days]]*0.8</f>
        <v>8</v>
      </c>
      <c r="S4513">
        <f>MAX(0,Inventory[[#This Row],[Daily_Demand]]*Inventory[[#This Row],[Adj_Lead_Time]]+Inventory[[#This Row],[Safety_Stock]]-Inventory[[#This Row],[Current_Inventory]])</f>
        <v>204</v>
      </c>
    </row>
    <row r="4514" spans="1:19" x14ac:dyDescent="0.25">
      <c r="A4514">
        <v>4513</v>
      </c>
      <c r="B4514" t="s">
        <v>4535</v>
      </c>
      <c r="C4514" s="4" t="s">
        <v>13</v>
      </c>
      <c r="D4514" t="s">
        <v>18</v>
      </c>
      <c r="E4514" s="4">
        <v>91</v>
      </c>
      <c r="F4514" s="4">
        <v>3</v>
      </c>
      <c r="G4514" s="4">
        <v>27</v>
      </c>
      <c r="H4514" s="4">
        <v>294</v>
      </c>
      <c r="I4514" s="4">
        <v>276</v>
      </c>
      <c r="J4514" s="6">
        <v>601.41999999999996</v>
      </c>
      <c r="K4514" s="4">
        <v>0.443</v>
      </c>
      <c r="L4514" s="4" t="s">
        <v>19</v>
      </c>
      <c r="M4514" s="4">
        <f>Inventory[[#This Row],[Daily_Demand]]*Inventory[[#This Row],[Lead_Time_Days]]</f>
        <v>273</v>
      </c>
      <c r="N4514" s="4">
        <f>MAX(0, Inventory[[#This Row],[Demand_Duration_Lead_time]]+Inventory[[#This Row],[Safety_Stock]]-Inventory[[#This Row],[Current_Inventory]])</f>
        <v>540</v>
      </c>
      <c r="O45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14" s="8">
        <f>Inventory[[#This Row],[Current_Inventory]]*Inventory[[#This Row],[Unit_Cost]]</f>
        <v>16238.339999999998</v>
      </c>
      <c r="Q4514" t="str">
        <f>IF(Inventory[[#This Row],[Stockout_Risk_Score]] &gt;= 0.8, "Critical",
   IF(Inventory[[#This Row],[Stockout_Risk_Score]] &gt;= 0.6, "High",
      IF(Inventory[[#This Row],[Stockout_Risk_Score]] &gt;= 0.3, "Medium", "Low")
   )
)</f>
        <v>Medium</v>
      </c>
      <c r="R4514">
        <f>Inventory[[#This Row],[Lead_Time_Days]]*0.8</f>
        <v>2.4000000000000004</v>
      </c>
      <c r="S4514">
        <f>MAX(0,Inventory[[#This Row],[Daily_Demand]]*Inventory[[#This Row],[Adj_Lead_Time]]+Inventory[[#This Row],[Safety_Stock]]-Inventory[[#This Row],[Current_Inventory]])</f>
        <v>485.40000000000009</v>
      </c>
    </row>
    <row r="4515" spans="1:19" x14ac:dyDescent="0.25">
      <c r="A4515">
        <v>4514</v>
      </c>
      <c r="B4515" t="s">
        <v>4536</v>
      </c>
      <c r="C4515" s="4" t="s">
        <v>21</v>
      </c>
      <c r="D4515" t="s">
        <v>22</v>
      </c>
      <c r="E4515" s="4">
        <v>147</v>
      </c>
      <c r="F4515" s="4">
        <v>10</v>
      </c>
      <c r="G4515" s="4">
        <v>767</v>
      </c>
      <c r="H4515" s="4">
        <v>45</v>
      </c>
      <c r="I4515" s="4">
        <v>307</v>
      </c>
      <c r="J4515" s="6">
        <v>1374.74</v>
      </c>
      <c r="K4515" s="4">
        <v>8.1000000000000003E-2</v>
      </c>
      <c r="L4515" s="4" t="s">
        <v>15</v>
      </c>
      <c r="M4515" s="4">
        <f>Inventory[[#This Row],[Daily_Demand]]*Inventory[[#This Row],[Lead_Time_Days]]</f>
        <v>1470</v>
      </c>
      <c r="N4515" s="4">
        <f>MAX(0, Inventory[[#This Row],[Demand_Duration_Lead_time]]+Inventory[[#This Row],[Safety_Stock]]-Inventory[[#This Row],[Current_Inventory]])</f>
        <v>748</v>
      </c>
      <c r="O45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15" s="8">
        <f>Inventory[[#This Row],[Current_Inventory]]*Inventory[[#This Row],[Unit_Cost]]</f>
        <v>1054425.58</v>
      </c>
      <c r="Q4515" t="str">
        <f>IF(Inventory[[#This Row],[Stockout_Risk_Score]] &gt;= 0.8, "Critical",
   IF(Inventory[[#This Row],[Stockout_Risk_Score]] &gt;= 0.6, "High",
      IF(Inventory[[#This Row],[Stockout_Risk_Score]] &gt;= 0.3, "Medium", "Low")
   )
)</f>
        <v>Low</v>
      </c>
      <c r="R4515">
        <f>Inventory[[#This Row],[Lead_Time_Days]]*0.8</f>
        <v>8</v>
      </c>
      <c r="S4515">
        <f>MAX(0,Inventory[[#This Row],[Daily_Demand]]*Inventory[[#This Row],[Adj_Lead_Time]]+Inventory[[#This Row],[Safety_Stock]]-Inventory[[#This Row],[Current_Inventory]])</f>
        <v>454</v>
      </c>
    </row>
    <row r="4516" spans="1:19" x14ac:dyDescent="0.25">
      <c r="A4516">
        <v>4515</v>
      </c>
      <c r="B4516" t="s">
        <v>4537</v>
      </c>
      <c r="C4516" s="4" t="s">
        <v>13</v>
      </c>
      <c r="D4516" t="s">
        <v>14</v>
      </c>
      <c r="E4516" s="4">
        <v>98</v>
      </c>
      <c r="F4516" s="4">
        <v>8</v>
      </c>
      <c r="G4516" s="4">
        <v>197</v>
      </c>
      <c r="H4516" s="4">
        <v>224</v>
      </c>
      <c r="I4516" s="4">
        <v>246</v>
      </c>
      <c r="J4516" s="6">
        <v>1920.64</v>
      </c>
      <c r="K4516" s="4">
        <v>0.59499999999999997</v>
      </c>
      <c r="L4516" s="4" t="s">
        <v>27</v>
      </c>
      <c r="M4516" s="4">
        <f>Inventory[[#This Row],[Daily_Demand]]*Inventory[[#This Row],[Lead_Time_Days]]</f>
        <v>784</v>
      </c>
      <c r="N4516" s="4">
        <f>MAX(0, Inventory[[#This Row],[Demand_Duration_Lead_time]]+Inventory[[#This Row],[Safety_Stock]]-Inventory[[#This Row],[Current_Inventory]])</f>
        <v>811</v>
      </c>
      <c r="O45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16" s="8">
        <f>Inventory[[#This Row],[Current_Inventory]]*Inventory[[#This Row],[Unit_Cost]]</f>
        <v>378366.08</v>
      </c>
      <c r="Q4516" t="str">
        <f>IF(Inventory[[#This Row],[Stockout_Risk_Score]] &gt;= 0.8, "Critical",
   IF(Inventory[[#This Row],[Stockout_Risk_Score]] &gt;= 0.6, "High",
      IF(Inventory[[#This Row],[Stockout_Risk_Score]] &gt;= 0.3, "Medium", "Low")
   )
)</f>
        <v>Medium</v>
      </c>
      <c r="R4516">
        <f>Inventory[[#This Row],[Lead_Time_Days]]*0.8</f>
        <v>6.4</v>
      </c>
      <c r="S4516">
        <f>MAX(0,Inventory[[#This Row],[Daily_Demand]]*Inventory[[#This Row],[Adj_Lead_Time]]+Inventory[[#This Row],[Safety_Stock]]-Inventory[[#This Row],[Current_Inventory]])</f>
        <v>654.20000000000005</v>
      </c>
    </row>
    <row r="4517" spans="1:19" x14ac:dyDescent="0.25">
      <c r="A4517">
        <v>4516</v>
      </c>
      <c r="B4517" t="s">
        <v>4538</v>
      </c>
      <c r="C4517" s="4" t="s">
        <v>41</v>
      </c>
      <c r="D4517" t="s">
        <v>14</v>
      </c>
      <c r="E4517" s="4">
        <v>102</v>
      </c>
      <c r="F4517" s="4">
        <v>10</v>
      </c>
      <c r="G4517" s="4">
        <v>261</v>
      </c>
      <c r="H4517" s="4">
        <v>36</v>
      </c>
      <c r="I4517" s="4">
        <v>57</v>
      </c>
      <c r="J4517" s="6">
        <v>1183.06</v>
      </c>
      <c r="K4517" s="4">
        <v>0.41899999999999998</v>
      </c>
      <c r="L4517" s="4" t="s">
        <v>27</v>
      </c>
      <c r="M4517" s="4">
        <f>Inventory[[#This Row],[Daily_Demand]]*Inventory[[#This Row],[Lead_Time_Days]]</f>
        <v>1020</v>
      </c>
      <c r="N4517" s="4">
        <f>MAX(0, Inventory[[#This Row],[Demand_Duration_Lead_time]]+Inventory[[#This Row],[Safety_Stock]]-Inventory[[#This Row],[Current_Inventory]])</f>
        <v>795</v>
      </c>
      <c r="O45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17" s="8">
        <f>Inventory[[#This Row],[Current_Inventory]]*Inventory[[#This Row],[Unit_Cost]]</f>
        <v>308778.65999999997</v>
      </c>
      <c r="Q4517" t="str">
        <f>IF(Inventory[[#This Row],[Stockout_Risk_Score]] &gt;= 0.8, "Critical",
   IF(Inventory[[#This Row],[Stockout_Risk_Score]] &gt;= 0.6, "High",
      IF(Inventory[[#This Row],[Stockout_Risk_Score]] &gt;= 0.3, "Medium", "Low")
   )
)</f>
        <v>Medium</v>
      </c>
      <c r="R4517">
        <f>Inventory[[#This Row],[Lead_Time_Days]]*0.8</f>
        <v>8</v>
      </c>
      <c r="S4517">
        <f>MAX(0,Inventory[[#This Row],[Daily_Demand]]*Inventory[[#This Row],[Adj_Lead_Time]]+Inventory[[#This Row],[Safety_Stock]]-Inventory[[#This Row],[Current_Inventory]])</f>
        <v>591</v>
      </c>
    </row>
    <row r="4518" spans="1:19" x14ac:dyDescent="0.25">
      <c r="A4518">
        <v>4517</v>
      </c>
      <c r="B4518" t="s">
        <v>4539</v>
      </c>
      <c r="C4518" s="4" t="s">
        <v>21</v>
      </c>
      <c r="D4518" t="s">
        <v>18</v>
      </c>
      <c r="E4518" s="4">
        <v>145</v>
      </c>
      <c r="F4518" s="4">
        <v>7</v>
      </c>
      <c r="G4518" s="4">
        <v>60</v>
      </c>
      <c r="H4518" s="4">
        <v>155</v>
      </c>
      <c r="I4518" s="4">
        <v>100</v>
      </c>
      <c r="J4518" s="6">
        <v>1829.43</v>
      </c>
      <c r="K4518" s="4">
        <v>8.6999999999999994E-2</v>
      </c>
      <c r="L4518" s="4" t="s">
        <v>15</v>
      </c>
      <c r="M4518" s="4">
        <f>Inventory[[#This Row],[Daily_Demand]]*Inventory[[#This Row],[Lead_Time_Days]]</f>
        <v>1015</v>
      </c>
      <c r="N4518" s="4">
        <f>MAX(0, Inventory[[#This Row],[Demand_Duration_Lead_time]]+Inventory[[#This Row],[Safety_Stock]]-Inventory[[#This Row],[Current_Inventory]])</f>
        <v>1110</v>
      </c>
      <c r="O45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18" s="8">
        <f>Inventory[[#This Row],[Current_Inventory]]*Inventory[[#This Row],[Unit_Cost]]</f>
        <v>109765.8</v>
      </c>
      <c r="Q4518" t="str">
        <f>IF(Inventory[[#This Row],[Stockout_Risk_Score]] &gt;= 0.8, "Critical",
   IF(Inventory[[#This Row],[Stockout_Risk_Score]] &gt;= 0.6, "High",
      IF(Inventory[[#This Row],[Stockout_Risk_Score]] &gt;= 0.3, "Medium", "Low")
   )
)</f>
        <v>Low</v>
      </c>
      <c r="R4518">
        <f>Inventory[[#This Row],[Lead_Time_Days]]*0.8</f>
        <v>5.6000000000000005</v>
      </c>
      <c r="S4518">
        <f>MAX(0,Inventory[[#This Row],[Daily_Demand]]*Inventory[[#This Row],[Adj_Lead_Time]]+Inventory[[#This Row],[Safety_Stock]]-Inventory[[#This Row],[Current_Inventory]])</f>
        <v>907.00000000000011</v>
      </c>
    </row>
    <row r="4519" spans="1:19" x14ac:dyDescent="0.25">
      <c r="A4519">
        <v>4518</v>
      </c>
      <c r="B4519" t="s">
        <v>4540</v>
      </c>
      <c r="C4519" s="4" t="s">
        <v>26</v>
      </c>
      <c r="D4519" t="s">
        <v>18</v>
      </c>
      <c r="E4519" s="4">
        <v>136</v>
      </c>
      <c r="F4519" s="4">
        <v>3</v>
      </c>
      <c r="G4519" s="4">
        <v>376</v>
      </c>
      <c r="H4519" s="4">
        <v>27</v>
      </c>
      <c r="I4519" s="4">
        <v>271</v>
      </c>
      <c r="J4519" s="6">
        <v>77.75</v>
      </c>
      <c r="K4519" s="4">
        <v>0.59599999999999997</v>
      </c>
      <c r="L4519" s="4" t="s">
        <v>27</v>
      </c>
      <c r="M4519" s="4">
        <f>Inventory[[#This Row],[Daily_Demand]]*Inventory[[#This Row],[Lead_Time_Days]]</f>
        <v>408</v>
      </c>
      <c r="N4519" s="4">
        <f>MAX(0, Inventory[[#This Row],[Demand_Duration_Lead_time]]+Inventory[[#This Row],[Safety_Stock]]-Inventory[[#This Row],[Current_Inventory]])</f>
        <v>59</v>
      </c>
      <c r="O45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19" s="8">
        <f>Inventory[[#This Row],[Current_Inventory]]*Inventory[[#This Row],[Unit_Cost]]</f>
        <v>29234</v>
      </c>
      <c r="Q4519" t="str">
        <f>IF(Inventory[[#This Row],[Stockout_Risk_Score]] &gt;= 0.8, "Critical",
   IF(Inventory[[#This Row],[Stockout_Risk_Score]] &gt;= 0.6, "High",
      IF(Inventory[[#This Row],[Stockout_Risk_Score]] &gt;= 0.3, "Medium", "Low")
   )
)</f>
        <v>Medium</v>
      </c>
      <c r="R4519">
        <f>Inventory[[#This Row],[Lead_Time_Days]]*0.8</f>
        <v>2.4000000000000004</v>
      </c>
      <c r="S4519">
        <f>MAX(0,Inventory[[#This Row],[Daily_Demand]]*Inventory[[#This Row],[Adj_Lead_Time]]+Inventory[[#This Row],[Safety_Stock]]-Inventory[[#This Row],[Current_Inventory]])</f>
        <v>0</v>
      </c>
    </row>
    <row r="4520" spans="1:19" x14ac:dyDescent="0.25">
      <c r="A4520">
        <v>4519</v>
      </c>
      <c r="B4520" t="s">
        <v>4541</v>
      </c>
      <c r="C4520" s="4" t="s">
        <v>13</v>
      </c>
      <c r="D4520" t="s">
        <v>18</v>
      </c>
      <c r="E4520" s="4">
        <v>60</v>
      </c>
      <c r="F4520" s="4">
        <v>9</v>
      </c>
      <c r="G4520" s="4">
        <v>776</v>
      </c>
      <c r="H4520" s="4">
        <v>127</v>
      </c>
      <c r="I4520" s="4">
        <v>68</v>
      </c>
      <c r="J4520" s="6">
        <v>1599.22</v>
      </c>
      <c r="K4520" s="4">
        <v>0.01</v>
      </c>
      <c r="L4520" s="4" t="s">
        <v>15</v>
      </c>
      <c r="M4520" s="4">
        <f>Inventory[[#This Row],[Daily_Demand]]*Inventory[[#This Row],[Lead_Time_Days]]</f>
        <v>540</v>
      </c>
      <c r="N4520" s="4">
        <f>MAX(0, Inventory[[#This Row],[Demand_Duration_Lead_time]]+Inventory[[#This Row],[Safety_Stock]]-Inventory[[#This Row],[Current_Inventory]])</f>
        <v>0</v>
      </c>
      <c r="O45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20" s="8">
        <f>Inventory[[#This Row],[Current_Inventory]]*Inventory[[#This Row],[Unit_Cost]]</f>
        <v>1240994.72</v>
      </c>
      <c r="Q4520" t="str">
        <f>IF(Inventory[[#This Row],[Stockout_Risk_Score]] &gt;= 0.8, "Critical",
   IF(Inventory[[#This Row],[Stockout_Risk_Score]] &gt;= 0.6, "High",
      IF(Inventory[[#This Row],[Stockout_Risk_Score]] &gt;= 0.3, "Medium", "Low")
   )
)</f>
        <v>Low</v>
      </c>
      <c r="R4520">
        <f>Inventory[[#This Row],[Lead_Time_Days]]*0.8</f>
        <v>7.2</v>
      </c>
      <c r="S4520">
        <f>MAX(0,Inventory[[#This Row],[Daily_Demand]]*Inventory[[#This Row],[Adj_Lead_Time]]+Inventory[[#This Row],[Safety_Stock]]-Inventory[[#This Row],[Current_Inventory]])</f>
        <v>0</v>
      </c>
    </row>
    <row r="4521" spans="1:19" x14ac:dyDescent="0.25">
      <c r="A4521">
        <v>4520</v>
      </c>
      <c r="B4521" t="s">
        <v>4542</v>
      </c>
      <c r="C4521" s="4" t="s">
        <v>21</v>
      </c>
      <c r="D4521" t="s">
        <v>14</v>
      </c>
      <c r="E4521" s="4">
        <v>155</v>
      </c>
      <c r="F4521" s="4">
        <v>11</v>
      </c>
      <c r="G4521" s="4">
        <v>132</v>
      </c>
      <c r="H4521" s="4">
        <v>146</v>
      </c>
      <c r="I4521" s="4">
        <v>399</v>
      </c>
      <c r="J4521" s="6">
        <v>1714.53</v>
      </c>
      <c r="K4521" s="4">
        <v>0.20899999999999999</v>
      </c>
      <c r="L4521" s="4" t="s">
        <v>27</v>
      </c>
      <c r="M4521" s="4">
        <f>Inventory[[#This Row],[Daily_Demand]]*Inventory[[#This Row],[Lead_Time_Days]]</f>
        <v>1705</v>
      </c>
      <c r="N4521" s="4">
        <f>MAX(0, Inventory[[#This Row],[Demand_Duration_Lead_time]]+Inventory[[#This Row],[Safety_Stock]]-Inventory[[#This Row],[Current_Inventory]])</f>
        <v>1719</v>
      </c>
      <c r="O45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21" s="8">
        <f>Inventory[[#This Row],[Current_Inventory]]*Inventory[[#This Row],[Unit_Cost]]</f>
        <v>226317.96</v>
      </c>
      <c r="Q4521" t="str">
        <f>IF(Inventory[[#This Row],[Stockout_Risk_Score]] &gt;= 0.8, "Critical",
   IF(Inventory[[#This Row],[Stockout_Risk_Score]] &gt;= 0.6, "High",
      IF(Inventory[[#This Row],[Stockout_Risk_Score]] &gt;= 0.3, "Medium", "Low")
   )
)</f>
        <v>Low</v>
      </c>
      <c r="R4521">
        <f>Inventory[[#This Row],[Lead_Time_Days]]*0.8</f>
        <v>8.8000000000000007</v>
      </c>
      <c r="S4521">
        <f>MAX(0,Inventory[[#This Row],[Daily_Demand]]*Inventory[[#This Row],[Adj_Lead_Time]]+Inventory[[#This Row],[Safety_Stock]]-Inventory[[#This Row],[Current_Inventory]])</f>
        <v>1378</v>
      </c>
    </row>
    <row r="4522" spans="1:19" x14ac:dyDescent="0.25">
      <c r="A4522">
        <v>4521</v>
      </c>
      <c r="B4522" t="s">
        <v>4543</v>
      </c>
      <c r="C4522" s="4" t="s">
        <v>41</v>
      </c>
      <c r="D4522" t="s">
        <v>22</v>
      </c>
      <c r="E4522" s="4">
        <v>101</v>
      </c>
      <c r="F4522" s="4">
        <v>10</v>
      </c>
      <c r="G4522" s="4">
        <v>787</v>
      </c>
      <c r="H4522" s="4">
        <v>76</v>
      </c>
      <c r="I4522" s="4">
        <v>296</v>
      </c>
      <c r="J4522" s="6">
        <v>1280.44</v>
      </c>
      <c r="K4522" s="4">
        <v>0.78100000000000003</v>
      </c>
      <c r="L4522" s="4" t="s">
        <v>15</v>
      </c>
      <c r="M4522" s="4">
        <f>Inventory[[#This Row],[Daily_Demand]]*Inventory[[#This Row],[Lead_Time_Days]]</f>
        <v>1010</v>
      </c>
      <c r="N4522" s="4">
        <f>MAX(0, Inventory[[#This Row],[Demand_Duration_Lead_time]]+Inventory[[#This Row],[Safety_Stock]]-Inventory[[#This Row],[Current_Inventory]])</f>
        <v>299</v>
      </c>
      <c r="O45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22" s="8">
        <f>Inventory[[#This Row],[Current_Inventory]]*Inventory[[#This Row],[Unit_Cost]]</f>
        <v>1007706.28</v>
      </c>
      <c r="Q4522" t="str">
        <f>IF(Inventory[[#This Row],[Stockout_Risk_Score]] &gt;= 0.8, "Critical",
   IF(Inventory[[#This Row],[Stockout_Risk_Score]] &gt;= 0.6, "High",
      IF(Inventory[[#This Row],[Stockout_Risk_Score]] &gt;= 0.3, "Medium", "Low")
   )
)</f>
        <v>High</v>
      </c>
      <c r="R4522">
        <f>Inventory[[#This Row],[Lead_Time_Days]]*0.8</f>
        <v>8</v>
      </c>
      <c r="S4522">
        <f>MAX(0,Inventory[[#This Row],[Daily_Demand]]*Inventory[[#This Row],[Adj_Lead_Time]]+Inventory[[#This Row],[Safety_Stock]]-Inventory[[#This Row],[Current_Inventory]])</f>
        <v>97</v>
      </c>
    </row>
    <row r="4523" spans="1:19" x14ac:dyDescent="0.25">
      <c r="A4523">
        <v>4522</v>
      </c>
      <c r="B4523" t="s">
        <v>4544</v>
      </c>
      <c r="C4523" s="4" t="s">
        <v>17</v>
      </c>
      <c r="D4523" t="s">
        <v>22</v>
      </c>
      <c r="E4523" s="4">
        <v>102</v>
      </c>
      <c r="F4523" s="4">
        <v>13</v>
      </c>
      <c r="G4523" s="4">
        <v>185</v>
      </c>
      <c r="H4523" s="4">
        <v>39</v>
      </c>
      <c r="I4523" s="4">
        <v>80</v>
      </c>
      <c r="J4523" s="6">
        <v>1871.42</v>
      </c>
      <c r="K4523" s="4">
        <v>3.7999999999999999E-2</v>
      </c>
      <c r="L4523" s="4" t="s">
        <v>27</v>
      </c>
      <c r="M4523" s="4">
        <f>Inventory[[#This Row],[Daily_Demand]]*Inventory[[#This Row],[Lead_Time_Days]]</f>
        <v>1326</v>
      </c>
      <c r="N4523" s="4">
        <f>MAX(0, Inventory[[#This Row],[Demand_Duration_Lead_time]]+Inventory[[#This Row],[Safety_Stock]]-Inventory[[#This Row],[Current_Inventory]])</f>
        <v>1180</v>
      </c>
      <c r="O45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23" s="8">
        <f>Inventory[[#This Row],[Current_Inventory]]*Inventory[[#This Row],[Unit_Cost]]</f>
        <v>346212.7</v>
      </c>
      <c r="Q4523" t="str">
        <f>IF(Inventory[[#This Row],[Stockout_Risk_Score]] &gt;= 0.8, "Critical",
   IF(Inventory[[#This Row],[Stockout_Risk_Score]] &gt;= 0.6, "High",
      IF(Inventory[[#This Row],[Stockout_Risk_Score]] &gt;= 0.3, "Medium", "Low")
   )
)</f>
        <v>Low</v>
      </c>
      <c r="R4523">
        <f>Inventory[[#This Row],[Lead_Time_Days]]*0.8</f>
        <v>10.4</v>
      </c>
      <c r="S4523">
        <f>MAX(0,Inventory[[#This Row],[Daily_Demand]]*Inventory[[#This Row],[Adj_Lead_Time]]+Inventory[[#This Row],[Safety_Stock]]-Inventory[[#This Row],[Current_Inventory]])</f>
        <v>914.8</v>
      </c>
    </row>
    <row r="4524" spans="1:19" x14ac:dyDescent="0.25">
      <c r="A4524">
        <v>4523</v>
      </c>
      <c r="B4524" t="s">
        <v>4545</v>
      </c>
      <c r="C4524" s="4" t="s">
        <v>17</v>
      </c>
      <c r="D4524" t="s">
        <v>18</v>
      </c>
      <c r="E4524" s="4">
        <v>38</v>
      </c>
      <c r="F4524" s="4">
        <v>9</v>
      </c>
      <c r="G4524" s="4">
        <v>523</v>
      </c>
      <c r="H4524" s="4">
        <v>82</v>
      </c>
      <c r="I4524" s="4">
        <v>129</v>
      </c>
      <c r="J4524" s="6">
        <v>1200.33</v>
      </c>
      <c r="K4524" s="4">
        <v>0.64700000000000002</v>
      </c>
      <c r="L4524" s="4" t="s">
        <v>27</v>
      </c>
      <c r="M4524" s="4">
        <f>Inventory[[#This Row],[Daily_Demand]]*Inventory[[#This Row],[Lead_Time_Days]]</f>
        <v>342</v>
      </c>
      <c r="N4524" s="4">
        <f>MAX(0, Inventory[[#This Row],[Demand_Duration_Lead_time]]+Inventory[[#This Row],[Safety_Stock]]-Inventory[[#This Row],[Current_Inventory]])</f>
        <v>0</v>
      </c>
      <c r="O45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24" s="8">
        <f>Inventory[[#This Row],[Current_Inventory]]*Inventory[[#This Row],[Unit_Cost]]</f>
        <v>627772.59</v>
      </c>
      <c r="Q4524" t="str">
        <f>IF(Inventory[[#This Row],[Stockout_Risk_Score]] &gt;= 0.8, "Critical",
   IF(Inventory[[#This Row],[Stockout_Risk_Score]] &gt;= 0.6, "High",
      IF(Inventory[[#This Row],[Stockout_Risk_Score]] &gt;= 0.3, "Medium", "Low")
   )
)</f>
        <v>High</v>
      </c>
      <c r="R4524">
        <f>Inventory[[#This Row],[Lead_Time_Days]]*0.8</f>
        <v>7.2</v>
      </c>
      <c r="S4524">
        <f>MAX(0,Inventory[[#This Row],[Daily_Demand]]*Inventory[[#This Row],[Adj_Lead_Time]]+Inventory[[#This Row],[Safety_Stock]]-Inventory[[#This Row],[Current_Inventory]])</f>
        <v>0</v>
      </c>
    </row>
    <row r="4525" spans="1:19" x14ac:dyDescent="0.25">
      <c r="A4525">
        <v>4524</v>
      </c>
      <c r="B4525" t="s">
        <v>4546</v>
      </c>
      <c r="C4525" s="4" t="s">
        <v>41</v>
      </c>
      <c r="D4525" t="s">
        <v>22</v>
      </c>
      <c r="E4525" s="4">
        <v>104</v>
      </c>
      <c r="F4525" s="4">
        <v>3</v>
      </c>
      <c r="G4525" s="4">
        <v>97</v>
      </c>
      <c r="H4525" s="4">
        <v>132</v>
      </c>
      <c r="I4525" s="4">
        <v>71</v>
      </c>
      <c r="J4525" s="6">
        <v>519.04999999999995</v>
      </c>
      <c r="K4525" s="4">
        <v>0.95</v>
      </c>
      <c r="L4525" s="4" t="s">
        <v>27</v>
      </c>
      <c r="M4525" s="4">
        <f>Inventory[[#This Row],[Daily_Demand]]*Inventory[[#This Row],[Lead_Time_Days]]</f>
        <v>312</v>
      </c>
      <c r="N4525" s="4">
        <f>MAX(0, Inventory[[#This Row],[Demand_Duration_Lead_time]]+Inventory[[#This Row],[Safety_Stock]]-Inventory[[#This Row],[Current_Inventory]])</f>
        <v>347</v>
      </c>
      <c r="O45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25" s="8">
        <f>Inventory[[#This Row],[Current_Inventory]]*Inventory[[#This Row],[Unit_Cost]]</f>
        <v>50347.85</v>
      </c>
      <c r="Q4525" t="str">
        <f>IF(Inventory[[#This Row],[Stockout_Risk_Score]] &gt;= 0.8, "Critical",
   IF(Inventory[[#This Row],[Stockout_Risk_Score]] &gt;= 0.6, "High",
      IF(Inventory[[#This Row],[Stockout_Risk_Score]] &gt;= 0.3, "Medium", "Low")
   )
)</f>
        <v>Critical</v>
      </c>
      <c r="R4525">
        <f>Inventory[[#This Row],[Lead_Time_Days]]*0.8</f>
        <v>2.4000000000000004</v>
      </c>
      <c r="S4525">
        <f>MAX(0,Inventory[[#This Row],[Daily_Demand]]*Inventory[[#This Row],[Adj_Lead_Time]]+Inventory[[#This Row],[Safety_Stock]]-Inventory[[#This Row],[Current_Inventory]])</f>
        <v>284.60000000000002</v>
      </c>
    </row>
    <row r="4526" spans="1:19" x14ac:dyDescent="0.25">
      <c r="A4526">
        <v>4525</v>
      </c>
      <c r="B4526" t="s">
        <v>4547</v>
      </c>
      <c r="C4526" s="4" t="s">
        <v>41</v>
      </c>
      <c r="D4526" t="s">
        <v>22</v>
      </c>
      <c r="E4526" s="4">
        <v>149</v>
      </c>
      <c r="F4526" s="4">
        <v>9</v>
      </c>
      <c r="G4526" s="4">
        <v>738</v>
      </c>
      <c r="H4526" s="4">
        <v>237</v>
      </c>
      <c r="I4526" s="4">
        <v>338</v>
      </c>
      <c r="J4526" s="6">
        <v>470.65</v>
      </c>
      <c r="K4526" s="4">
        <v>0.17100000000000001</v>
      </c>
      <c r="L4526" s="4" t="s">
        <v>15</v>
      </c>
      <c r="M4526" s="4">
        <f>Inventory[[#This Row],[Daily_Demand]]*Inventory[[#This Row],[Lead_Time_Days]]</f>
        <v>1341</v>
      </c>
      <c r="N4526" s="4">
        <f>MAX(0, Inventory[[#This Row],[Demand_Duration_Lead_time]]+Inventory[[#This Row],[Safety_Stock]]-Inventory[[#This Row],[Current_Inventory]])</f>
        <v>840</v>
      </c>
      <c r="O45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26" s="8">
        <f>Inventory[[#This Row],[Current_Inventory]]*Inventory[[#This Row],[Unit_Cost]]</f>
        <v>347339.7</v>
      </c>
      <c r="Q4526" t="str">
        <f>IF(Inventory[[#This Row],[Stockout_Risk_Score]] &gt;= 0.8, "Critical",
   IF(Inventory[[#This Row],[Stockout_Risk_Score]] &gt;= 0.6, "High",
      IF(Inventory[[#This Row],[Stockout_Risk_Score]] &gt;= 0.3, "Medium", "Low")
   )
)</f>
        <v>Low</v>
      </c>
      <c r="R4526">
        <f>Inventory[[#This Row],[Lead_Time_Days]]*0.8</f>
        <v>7.2</v>
      </c>
      <c r="S4526">
        <f>MAX(0,Inventory[[#This Row],[Daily_Demand]]*Inventory[[#This Row],[Adj_Lead_Time]]+Inventory[[#This Row],[Safety_Stock]]-Inventory[[#This Row],[Current_Inventory]])</f>
        <v>571.79999999999995</v>
      </c>
    </row>
    <row r="4527" spans="1:19" x14ac:dyDescent="0.25">
      <c r="A4527">
        <v>4526</v>
      </c>
      <c r="B4527" t="s">
        <v>4548</v>
      </c>
      <c r="C4527" s="4" t="s">
        <v>17</v>
      </c>
      <c r="D4527" t="s">
        <v>18</v>
      </c>
      <c r="E4527" s="4">
        <v>160</v>
      </c>
      <c r="F4527" s="4">
        <v>4</v>
      </c>
      <c r="G4527" s="4">
        <v>215</v>
      </c>
      <c r="H4527" s="4">
        <v>282</v>
      </c>
      <c r="I4527" s="4">
        <v>291</v>
      </c>
      <c r="J4527" s="6">
        <v>1133.8800000000001</v>
      </c>
      <c r="K4527" s="4">
        <v>0.41699999999999998</v>
      </c>
      <c r="L4527" s="4" t="s">
        <v>27</v>
      </c>
      <c r="M4527" s="4">
        <f>Inventory[[#This Row],[Daily_Demand]]*Inventory[[#This Row],[Lead_Time_Days]]</f>
        <v>640</v>
      </c>
      <c r="N4527" s="4">
        <f>MAX(0, Inventory[[#This Row],[Demand_Duration_Lead_time]]+Inventory[[#This Row],[Safety_Stock]]-Inventory[[#This Row],[Current_Inventory]])</f>
        <v>707</v>
      </c>
      <c r="O45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27" s="8">
        <f>Inventory[[#This Row],[Current_Inventory]]*Inventory[[#This Row],[Unit_Cost]]</f>
        <v>243784.2</v>
      </c>
      <c r="Q4527" t="str">
        <f>IF(Inventory[[#This Row],[Stockout_Risk_Score]] &gt;= 0.8, "Critical",
   IF(Inventory[[#This Row],[Stockout_Risk_Score]] &gt;= 0.6, "High",
      IF(Inventory[[#This Row],[Stockout_Risk_Score]] &gt;= 0.3, "Medium", "Low")
   )
)</f>
        <v>Medium</v>
      </c>
      <c r="R4527">
        <f>Inventory[[#This Row],[Lead_Time_Days]]*0.8</f>
        <v>3.2</v>
      </c>
      <c r="S4527">
        <f>MAX(0,Inventory[[#This Row],[Daily_Demand]]*Inventory[[#This Row],[Adj_Lead_Time]]+Inventory[[#This Row],[Safety_Stock]]-Inventory[[#This Row],[Current_Inventory]])</f>
        <v>579</v>
      </c>
    </row>
    <row r="4528" spans="1:19" x14ac:dyDescent="0.25">
      <c r="A4528">
        <v>4527</v>
      </c>
      <c r="B4528" t="s">
        <v>4549</v>
      </c>
      <c r="C4528" s="4" t="s">
        <v>21</v>
      </c>
      <c r="D4528" t="s">
        <v>18</v>
      </c>
      <c r="E4528" s="4">
        <v>18</v>
      </c>
      <c r="F4528" s="4">
        <v>4</v>
      </c>
      <c r="G4528" s="4">
        <v>421</v>
      </c>
      <c r="H4528" s="4">
        <v>255</v>
      </c>
      <c r="I4528" s="4">
        <v>263</v>
      </c>
      <c r="J4528" s="6">
        <v>1817.64</v>
      </c>
      <c r="K4528" s="4">
        <v>0.57499999999999996</v>
      </c>
      <c r="L4528" s="4" t="s">
        <v>19</v>
      </c>
      <c r="M4528" s="4">
        <f>Inventory[[#This Row],[Daily_Demand]]*Inventory[[#This Row],[Lead_Time_Days]]</f>
        <v>72</v>
      </c>
      <c r="N4528" s="4">
        <f>MAX(0, Inventory[[#This Row],[Demand_Duration_Lead_time]]+Inventory[[#This Row],[Safety_Stock]]-Inventory[[#This Row],[Current_Inventory]])</f>
        <v>0</v>
      </c>
      <c r="O45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28" s="8">
        <f>Inventory[[#This Row],[Current_Inventory]]*Inventory[[#This Row],[Unit_Cost]]</f>
        <v>765226.44000000006</v>
      </c>
      <c r="Q4528" t="str">
        <f>IF(Inventory[[#This Row],[Stockout_Risk_Score]] &gt;= 0.8, "Critical",
   IF(Inventory[[#This Row],[Stockout_Risk_Score]] &gt;= 0.6, "High",
      IF(Inventory[[#This Row],[Stockout_Risk_Score]] &gt;= 0.3, "Medium", "Low")
   )
)</f>
        <v>Medium</v>
      </c>
      <c r="R4528">
        <f>Inventory[[#This Row],[Lead_Time_Days]]*0.8</f>
        <v>3.2</v>
      </c>
      <c r="S4528">
        <f>MAX(0,Inventory[[#This Row],[Daily_Demand]]*Inventory[[#This Row],[Adj_Lead_Time]]+Inventory[[#This Row],[Safety_Stock]]-Inventory[[#This Row],[Current_Inventory]])</f>
        <v>0</v>
      </c>
    </row>
    <row r="4529" spans="1:19" x14ac:dyDescent="0.25">
      <c r="A4529">
        <v>4528</v>
      </c>
      <c r="B4529" t="s">
        <v>4550</v>
      </c>
      <c r="C4529" s="4" t="s">
        <v>17</v>
      </c>
      <c r="D4529" t="s">
        <v>14</v>
      </c>
      <c r="E4529" s="4">
        <v>166</v>
      </c>
      <c r="F4529" s="4">
        <v>10</v>
      </c>
      <c r="G4529" s="4">
        <v>83</v>
      </c>
      <c r="H4529" s="4">
        <v>48</v>
      </c>
      <c r="I4529" s="4">
        <v>249</v>
      </c>
      <c r="J4529" s="6">
        <v>191.12</v>
      </c>
      <c r="K4529" s="4">
        <v>0.45</v>
      </c>
      <c r="L4529" s="4" t="s">
        <v>19</v>
      </c>
      <c r="M4529" s="4">
        <f>Inventory[[#This Row],[Daily_Demand]]*Inventory[[#This Row],[Lead_Time_Days]]</f>
        <v>1660</v>
      </c>
      <c r="N4529" s="4">
        <f>MAX(0, Inventory[[#This Row],[Demand_Duration_Lead_time]]+Inventory[[#This Row],[Safety_Stock]]-Inventory[[#This Row],[Current_Inventory]])</f>
        <v>1625</v>
      </c>
      <c r="O45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29" s="8">
        <f>Inventory[[#This Row],[Current_Inventory]]*Inventory[[#This Row],[Unit_Cost]]</f>
        <v>15862.960000000001</v>
      </c>
      <c r="Q4529" t="str">
        <f>IF(Inventory[[#This Row],[Stockout_Risk_Score]] &gt;= 0.8, "Critical",
   IF(Inventory[[#This Row],[Stockout_Risk_Score]] &gt;= 0.6, "High",
      IF(Inventory[[#This Row],[Stockout_Risk_Score]] &gt;= 0.3, "Medium", "Low")
   )
)</f>
        <v>Medium</v>
      </c>
      <c r="R4529">
        <f>Inventory[[#This Row],[Lead_Time_Days]]*0.8</f>
        <v>8</v>
      </c>
      <c r="S4529">
        <f>MAX(0,Inventory[[#This Row],[Daily_Demand]]*Inventory[[#This Row],[Adj_Lead_Time]]+Inventory[[#This Row],[Safety_Stock]]-Inventory[[#This Row],[Current_Inventory]])</f>
        <v>1293</v>
      </c>
    </row>
    <row r="4530" spans="1:19" x14ac:dyDescent="0.25">
      <c r="A4530">
        <v>4529</v>
      </c>
      <c r="B4530" t="s">
        <v>4551</v>
      </c>
      <c r="C4530" s="4" t="s">
        <v>41</v>
      </c>
      <c r="D4530" t="s">
        <v>14</v>
      </c>
      <c r="E4530" s="4">
        <v>116</v>
      </c>
      <c r="F4530" s="4">
        <v>14</v>
      </c>
      <c r="G4530" s="4">
        <v>671</v>
      </c>
      <c r="H4530" s="4">
        <v>179</v>
      </c>
      <c r="I4530" s="4">
        <v>214</v>
      </c>
      <c r="J4530" s="6">
        <v>1228.56</v>
      </c>
      <c r="K4530" s="4">
        <v>0.62</v>
      </c>
      <c r="L4530" s="4" t="s">
        <v>19</v>
      </c>
      <c r="M4530" s="4">
        <f>Inventory[[#This Row],[Daily_Demand]]*Inventory[[#This Row],[Lead_Time_Days]]</f>
        <v>1624</v>
      </c>
      <c r="N4530" s="4">
        <f>MAX(0, Inventory[[#This Row],[Demand_Duration_Lead_time]]+Inventory[[#This Row],[Safety_Stock]]-Inventory[[#This Row],[Current_Inventory]])</f>
        <v>1132</v>
      </c>
      <c r="O45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30" s="8">
        <f>Inventory[[#This Row],[Current_Inventory]]*Inventory[[#This Row],[Unit_Cost]]</f>
        <v>824363.76</v>
      </c>
      <c r="Q4530" t="str">
        <f>IF(Inventory[[#This Row],[Stockout_Risk_Score]] &gt;= 0.8, "Critical",
   IF(Inventory[[#This Row],[Stockout_Risk_Score]] &gt;= 0.6, "High",
      IF(Inventory[[#This Row],[Stockout_Risk_Score]] &gt;= 0.3, "Medium", "Low")
   )
)</f>
        <v>High</v>
      </c>
      <c r="R4530">
        <f>Inventory[[#This Row],[Lead_Time_Days]]*0.8</f>
        <v>11.200000000000001</v>
      </c>
      <c r="S4530">
        <f>MAX(0,Inventory[[#This Row],[Daily_Demand]]*Inventory[[#This Row],[Adj_Lead_Time]]+Inventory[[#This Row],[Safety_Stock]]-Inventory[[#This Row],[Current_Inventory]])</f>
        <v>807.2</v>
      </c>
    </row>
    <row r="4531" spans="1:19" x14ac:dyDescent="0.25">
      <c r="A4531">
        <v>4530</v>
      </c>
      <c r="B4531" t="s">
        <v>4552</v>
      </c>
      <c r="C4531" s="4" t="s">
        <v>13</v>
      </c>
      <c r="D4531" t="s">
        <v>14</v>
      </c>
      <c r="E4531" s="4">
        <v>79</v>
      </c>
      <c r="F4531" s="4">
        <v>10</v>
      </c>
      <c r="G4531" s="4">
        <v>444</v>
      </c>
      <c r="H4531" s="4">
        <v>111</v>
      </c>
      <c r="I4531" s="4">
        <v>189</v>
      </c>
      <c r="J4531" s="6">
        <v>1551.12</v>
      </c>
      <c r="K4531" s="4">
        <v>0.40400000000000003</v>
      </c>
      <c r="L4531" s="4" t="s">
        <v>27</v>
      </c>
      <c r="M4531" s="4">
        <f>Inventory[[#This Row],[Daily_Demand]]*Inventory[[#This Row],[Lead_Time_Days]]</f>
        <v>790</v>
      </c>
      <c r="N4531" s="4">
        <f>MAX(0, Inventory[[#This Row],[Demand_Duration_Lead_time]]+Inventory[[#This Row],[Safety_Stock]]-Inventory[[#This Row],[Current_Inventory]])</f>
        <v>457</v>
      </c>
      <c r="O45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31" s="8">
        <f>Inventory[[#This Row],[Current_Inventory]]*Inventory[[#This Row],[Unit_Cost]]</f>
        <v>688697.27999999991</v>
      </c>
      <c r="Q4531" t="str">
        <f>IF(Inventory[[#This Row],[Stockout_Risk_Score]] &gt;= 0.8, "Critical",
   IF(Inventory[[#This Row],[Stockout_Risk_Score]] &gt;= 0.6, "High",
      IF(Inventory[[#This Row],[Stockout_Risk_Score]] &gt;= 0.3, "Medium", "Low")
   )
)</f>
        <v>Medium</v>
      </c>
      <c r="R4531">
        <f>Inventory[[#This Row],[Lead_Time_Days]]*0.8</f>
        <v>8</v>
      </c>
      <c r="S4531">
        <f>MAX(0,Inventory[[#This Row],[Daily_Demand]]*Inventory[[#This Row],[Adj_Lead_Time]]+Inventory[[#This Row],[Safety_Stock]]-Inventory[[#This Row],[Current_Inventory]])</f>
        <v>299</v>
      </c>
    </row>
    <row r="4532" spans="1:19" x14ac:dyDescent="0.25">
      <c r="A4532">
        <v>4531</v>
      </c>
      <c r="B4532" t="s">
        <v>4553</v>
      </c>
      <c r="C4532" s="4" t="s">
        <v>26</v>
      </c>
      <c r="D4532" t="s">
        <v>14</v>
      </c>
      <c r="E4532" s="4">
        <v>189</v>
      </c>
      <c r="F4532" s="4">
        <v>10</v>
      </c>
      <c r="G4532" s="4">
        <v>61</v>
      </c>
      <c r="H4532" s="4">
        <v>252</v>
      </c>
      <c r="I4532" s="4">
        <v>369</v>
      </c>
      <c r="J4532" s="6">
        <v>275.02999999999997</v>
      </c>
      <c r="K4532" s="4">
        <v>0.14899999999999999</v>
      </c>
      <c r="L4532" s="4" t="s">
        <v>15</v>
      </c>
      <c r="M4532" s="4">
        <f>Inventory[[#This Row],[Daily_Demand]]*Inventory[[#This Row],[Lead_Time_Days]]</f>
        <v>1890</v>
      </c>
      <c r="N4532" s="4">
        <f>MAX(0, Inventory[[#This Row],[Demand_Duration_Lead_time]]+Inventory[[#This Row],[Safety_Stock]]-Inventory[[#This Row],[Current_Inventory]])</f>
        <v>2081</v>
      </c>
      <c r="O45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32" s="8">
        <f>Inventory[[#This Row],[Current_Inventory]]*Inventory[[#This Row],[Unit_Cost]]</f>
        <v>16776.829999999998</v>
      </c>
      <c r="Q4532" t="str">
        <f>IF(Inventory[[#This Row],[Stockout_Risk_Score]] &gt;= 0.8, "Critical",
   IF(Inventory[[#This Row],[Stockout_Risk_Score]] &gt;= 0.6, "High",
      IF(Inventory[[#This Row],[Stockout_Risk_Score]] &gt;= 0.3, "Medium", "Low")
   )
)</f>
        <v>Low</v>
      </c>
      <c r="R4532">
        <f>Inventory[[#This Row],[Lead_Time_Days]]*0.8</f>
        <v>8</v>
      </c>
      <c r="S4532">
        <f>MAX(0,Inventory[[#This Row],[Daily_Demand]]*Inventory[[#This Row],[Adj_Lead_Time]]+Inventory[[#This Row],[Safety_Stock]]-Inventory[[#This Row],[Current_Inventory]])</f>
        <v>1703</v>
      </c>
    </row>
    <row r="4533" spans="1:19" x14ac:dyDescent="0.25">
      <c r="A4533">
        <v>4532</v>
      </c>
      <c r="B4533" t="s">
        <v>4554</v>
      </c>
      <c r="C4533" s="4" t="s">
        <v>13</v>
      </c>
      <c r="D4533" t="s">
        <v>22</v>
      </c>
      <c r="E4533" s="4">
        <v>101</v>
      </c>
      <c r="F4533" s="4">
        <v>5</v>
      </c>
      <c r="G4533" s="4">
        <v>392</v>
      </c>
      <c r="H4533" s="4">
        <v>166</v>
      </c>
      <c r="I4533" s="4">
        <v>334</v>
      </c>
      <c r="J4533" s="6">
        <v>277.7</v>
      </c>
      <c r="K4533" s="4">
        <v>8.8999999999999996E-2</v>
      </c>
      <c r="L4533" s="4" t="s">
        <v>15</v>
      </c>
      <c r="M4533" s="4">
        <f>Inventory[[#This Row],[Daily_Demand]]*Inventory[[#This Row],[Lead_Time_Days]]</f>
        <v>505</v>
      </c>
      <c r="N4533" s="4">
        <f>MAX(0, Inventory[[#This Row],[Demand_Duration_Lead_time]]+Inventory[[#This Row],[Safety_Stock]]-Inventory[[#This Row],[Current_Inventory]])</f>
        <v>279</v>
      </c>
      <c r="O45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33" s="8">
        <f>Inventory[[#This Row],[Current_Inventory]]*Inventory[[#This Row],[Unit_Cost]]</f>
        <v>108858.4</v>
      </c>
      <c r="Q4533" t="str">
        <f>IF(Inventory[[#This Row],[Stockout_Risk_Score]] &gt;= 0.8, "Critical",
   IF(Inventory[[#This Row],[Stockout_Risk_Score]] &gt;= 0.6, "High",
      IF(Inventory[[#This Row],[Stockout_Risk_Score]] &gt;= 0.3, "Medium", "Low")
   )
)</f>
        <v>Low</v>
      </c>
      <c r="R4533">
        <f>Inventory[[#This Row],[Lead_Time_Days]]*0.8</f>
        <v>4</v>
      </c>
      <c r="S4533">
        <f>MAX(0,Inventory[[#This Row],[Daily_Demand]]*Inventory[[#This Row],[Adj_Lead_Time]]+Inventory[[#This Row],[Safety_Stock]]-Inventory[[#This Row],[Current_Inventory]])</f>
        <v>178</v>
      </c>
    </row>
    <row r="4534" spans="1:19" x14ac:dyDescent="0.25">
      <c r="A4534">
        <v>4533</v>
      </c>
      <c r="B4534" t="s">
        <v>4555</v>
      </c>
      <c r="C4534" s="4" t="s">
        <v>13</v>
      </c>
      <c r="D4534" t="s">
        <v>22</v>
      </c>
      <c r="E4534" s="4">
        <v>125</v>
      </c>
      <c r="F4534" s="4">
        <v>13</v>
      </c>
      <c r="G4534" s="4">
        <v>325</v>
      </c>
      <c r="H4534" s="4">
        <v>274</v>
      </c>
      <c r="I4534" s="4">
        <v>62</v>
      </c>
      <c r="J4534" s="6">
        <v>763.95</v>
      </c>
      <c r="K4534" s="4">
        <v>0.74399999999999999</v>
      </c>
      <c r="L4534" s="4" t="s">
        <v>27</v>
      </c>
      <c r="M4534" s="4">
        <f>Inventory[[#This Row],[Daily_Demand]]*Inventory[[#This Row],[Lead_Time_Days]]</f>
        <v>1625</v>
      </c>
      <c r="N4534" s="4">
        <f>MAX(0, Inventory[[#This Row],[Demand_Duration_Lead_time]]+Inventory[[#This Row],[Safety_Stock]]-Inventory[[#This Row],[Current_Inventory]])</f>
        <v>1574</v>
      </c>
      <c r="O45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34" s="8">
        <f>Inventory[[#This Row],[Current_Inventory]]*Inventory[[#This Row],[Unit_Cost]]</f>
        <v>248283.75000000003</v>
      </c>
      <c r="Q4534" t="str">
        <f>IF(Inventory[[#This Row],[Stockout_Risk_Score]] &gt;= 0.8, "Critical",
   IF(Inventory[[#This Row],[Stockout_Risk_Score]] &gt;= 0.6, "High",
      IF(Inventory[[#This Row],[Stockout_Risk_Score]] &gt;= 0.3, "Medium", "Low")
   )
)</f>
        <v>High</v>
      </c>
      <c r="R4534">
        <f>Inventory[[#This Row],[Lead_Time_Days]]*0.8</f>
        <v>10.4</v>
      </c>
      <c r="S4534">
        <f>MAX(0,Inventory[[#This Row],[Daily_Demand]]*Inventory[[#This Row],[Adj_Lead_Time]]+Inventory[[#This Row],[Safety_Stock]]-Inventory[[#This Row],[Current_Inventory]])</f>
        <v>1249</v>
      </c>
    </row>
    <row r="4535" spans="1:19" x14ac:dyDescent="0.25">
      <c r="A4535">
        <v>4534</v>
      </c>
      <c r="B4535" t="s">
        <v>4556</v>
      </c>
      <c r="C4535" s="4" t="s">
        <v>41</v>
      </c>
      <c r="D4535" t="s">
        <v>14</v>
      </c>
      <c r="E4535" s="4">
        <v>59</v>
      </c>
      <c r="F4535" s="4">
        <v>8</v>
      </c>
      <c r="G4535" s="4">
        <v>228</v>
      </c>
      <c r="H4535" s="4">
        <v>266</v>
      </c>
      <c r="I4535" s="4">
        <v>75</v>
      </c>
      <c r="J4535" s="6">
        <v>584.07000000000005</v>
      </c>
      <c r="K4535" s="4">
        <v>0.23899999999999999</v>
      </c>
      <c r="L4535" s="4" t="s">
        <v>19</v>
      </c>
      <c r="M4535" s="4">
        <f>Inventory[[#This Row],[Daily_Demand]]*Inventory[[#This Row],[Lead_Time_Days]]</f>
        <v>472</v>
      </c>
      <c r="N4535" s="4">
        <f>MAX(0, Inventory[[#This Row],[Demand_Duration_Lead_time]]+Inventory[[#This Row],[Safety_Stock]]-Inventory[[#This Row],[Current_Inventory]])</f>
        <v>510</v>
      </c>
      <c r="O45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35" s="8">
        <f>Inventory[[#This Row],[Current_Inventory]]*Inventory[[#This Row],[Unit_Cost]]</f>
        <v>133167.96000000002</v>
      </c>
      <c r="Q4535" t="str">
        <f>IF(Inventory[[#This Row],[Stockout_Risk_Score]] &gt;= 0.8, "Critical",
   IF(Inventory[[#This Row],[Stockout_Risk_Score]] &gt;= 0.6, "High",
      IF(Inventory[[#This Row],[Stockout_Risk_Score]] &gt;= 0.3, "Medium", "Low")
   )
)</f>
        <v>Low</v>
      </c>
      <c r="R4535">
        <f>Inventory[[#This Row],[Lead_Time_Days]]*0.8</f>
        <v>6.4</v>
      </c>
      <c r="S4535">
        <f>MAX(0,Inventory[[#This Row],[Daily_Demand]]*Inventory[[#This Row],[Adj_Lead_Time]]+Inventory[[#This Row],[Safety_Stock]]-Inventory[[#This Row],[Current_Inventory]])</f>
        <v>415.6</v>
      </c>
    </row>
    <row r="4536" spans="1:19" x14ac:dyDescent="0.25">
      <c r="A4536">
        <v>4535</v>
      </c>
      <c r="B4536" t="s">
        <v>4557</v>
      </c>
      <c r="C4536" s="4" t="s">
        <v>17</v>
      </c>
      <c r="D4536" t="s">
        <v>14</v>
      </c>
      <c r="E4536" s="4">
        <v>198</v>
      </c>
      <c r="F4536" s="4">
        <v>14</v>
      </c>
      <c r="G4536" s="4">
        <v>486</v>
      </c>
      <c r="H4536" s="4">
        <v>132</v>
      </c>
      <c r="I4536" s="4">
        <v>71</v>
      </c>
      <c r="J4536" s="6">
        <v>436.71</v>
      </c>
      <c r="K4536" s="4">
        <v>0.84699999999999998</v>
      </c>
      <c r="L4536" s="4" t="s">
        <v>15</v>
      </c>
      <c r="M4536" s="4">
        <f>Inventory[[#This Row],[Daily_Demand]]*Inventory[[#This Row],[Lead_Time_Days]]</f>
        <v>2772</v>
      </c>
      <c r="N4536" s="4">
        <f>MAX(0, Inventory[[#This Row],[Demand_Duration_Lead_time]]+Inventory[[#This Row],[Safety_Stock]]-Inventory[[#This Row],[Current_Inventory]])</f>
        <v>2418</v>
      </c>
      <c r="O45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36" s="8">
        <f>Inventory[[#This Row],[Current_Inventory]]*Inventory[[#This Row],[Unit_Cost]]</f>
        <v>212241.06</v>
      </c>
      <c r="Q4536" t="str">
        <f>IF(Inventory[[#This Row],[Stockout_Risk_Score]] &gt;= 0.8, "Critical",
   IF(Inventory[[#This Row],[Stockout_Risk_Score]] &gt;= 0.6, "High",
      IF(Inventory[[#This Row],[Stockout_Risk_Score]] &gt;= 0.3, "Medium", "Low")
   )
)</f>
        <v>Critical</v>
      </c>
      <c r="R4536">
        <f>Inventory[[#This Row],[Lead_Time_Days]]*0.8</f>
        <v>11.200000000000001</v>
      </c>
      <c r="S4536">
        <f>MAX(0,Inventory[[#This Row],[Daily_Demand]]*Inventory[[#This Row],[Adj_Lead_Time]]+Inventory[[#This Row],[Safety_Stock]]-Inventory[[#This Row],[Current_Inventory]])</f>
        <v>1863.6000000000004</v>
      </c>
    </row>
    <row r="4537" spans="1:19" x14ac:dyDescent="0.25">
      <c r="A4537">
        <v>4536</v>
      </c>
      <c r="B4537" t="s">
        <v>4558</v>
      </c>
      <c r="C4537" s="4" t="s">
        <v>21</v>
      </c>
      <c r="D4537" t="s">
        <v>18</v>
      </c>
      <c r="E4537" s="4">
        <v>121</v>
      </c>
      <c r="F4537" s="4">
        <v>9</v>
      </c>
      <c r="G4537" s="4">
        <v>323</v>
      </c>
      <c r="H4537" s="4">
        <v>56</v>
      </c>
      <c r="I4537" s="4">
        <v>398</v>
      </c>
      <c r="J4537" s="6">
        <v>437.45</v>
      </c>
      <c r="K4537" s="4">
        <v>0.74299999999999999</v>
      </c>
      <c r="L4537" s="4" t="s">
        <v>27</v>
      </c>
      <c r="M4537" s="4">
        <f>Inventory[[#This Row],[Daily_Demand]]*Inventory[[#This Row],[Lead_Time_Days]]</f>
        <v>1089</v>
      </c>
      <c r="N4537" s="4">
        <f>MAX(0, Inventory[[#This Row],[Demand_Duration_Lead_time]]+Inventory[[#This Row],[Safety_Stock]]-Inventory[[#This Row],[Current_Inventory]])</f>
        <v>822</v>
      </c>
      <c r="O45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37" s="8">
        <f>Inventory[[#This Row],[Current_Inventory]]*Inventory[[#This Row],[Unit_Cost]]</f>
        <v>141296.35</v>
      </c>
      <c r="Q4537" t="str">
        <f>IF(Inventory[[#This Row],[Stockout_Risk_Score]] &gt;= 0.8, "Critical",
   IF(Inventory[[#This Row],[Stockout_Risk_Score]] &gt;= 0.6, "High",
      IF(Inventory[[#This Row],[Stockout_Risk_Score]] &gt;= 0.3, "Medium", "Low")
   )
)</f>
        <v>High</v>
      </c>
      <c r="R4537">
        <f>Inventory[[#This Row],[Lead_Time_Days]]*0.8</f>
        <v>7.2</v>
      </c>
      <c r="S4537">
        <f>MAX(0,Inventory[[#This Row],[Daily_Demand]]*Inventory[[#This Row],[Adj_Lead_Time]]+Inventory[[#This Row],[Safety_Stock]]-Inventory[[#This Row],[Current_Inventory]])</f>
        <v>604.20000000000005</v>
      </c>
    </row>
    <row r="4538" spans="1:19" x14ac:dyDescent="0.25">
      <c r="A4538">
        <v>4537</v>
      </c>
      <c r="B4538" t="s">
        <v>4559</v>
      </c>
      <c r="C4538" s="4" t="s">
        <v>13</v>
      </c>
      <c r="D4538" t="s">
        <v>22</v>
      </c>
      <c r="E4538" s="4">
        <v>97</v>
      </c>
      <c r="F4538" s="4">
        <v>14</v>
      </c>
      <c r="G4538" s="4">
        <v>604</v>
      </c>
      <c r="H4538" s="4">
        <v>19</v>
      </c>
      <c r="I4538" s="4">
        <v>125</v>
      </c>
      <c r="J4538" s="6">
        <v>304.8</v>
      </c>
      <c r="K4538" s="4">
        <v>4.9000000000000002E-2</v>
      </c>
      <c r="L4538" s="4" t="s">
        <v>15</v>
      </c>
      <c r="M4538" s="4">
        <f>Inventory[[#This Row],[Daily_Demand]]*Inventory[[#This Row],[Lead_Time_Days]]</f>
        <v>1358</v>
      </c>
      <c r="N4538" s="4">
        <f>MAX(0, Inventory[[#This Row],[Demand_Duration_Lead_time]]+Inventory[[#This Row],[Safety_Stock]]-Inventory[[#This Row],[Current_Inventory]])</f>
        <v>773</v>
      </c>
      <c r="O45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38" s="8">
        <f>Inventory[[#This Row],[Current_Inventory]]*Inventory[[#This Row],[Unit_Cost]]</f>
        <v>184099.20000000001</v>
      </c>
      <c r="Q4538" t="str">
        <f>IF(Inventory[[#This Row],[Stockout_Risk_Score]] &gt;= 0.8, "Critical",
   IF(Inventory[[#This Row],[Stockout_Risk_Score]] &gt;= 0.6, "High",
      IF(Inventory[[#This Row],[Stockout_Risk_Score]] &gt;= 0.3, "Medium", "Low")
   )
)</f>
        <v>Low</v>
      </c>
      <c r="R4538">
        <f>Inventory[[#This Row],[Lead_Time_Days]]*0.8</f>
        <v>11.200000000000001</v>
      </c>
      <c r="S4538">
        <f>MAX(0,Inventory[[#This Row],[Daily_Demand]]*Inventory[[#This Row],[Adj_Lead_Time]]+Inventory[[#This Row],[Safety_Stock]]-Inventory[[#This Row],[Current_Inventory]])</f>
        <v>501.40000000000009</v>
      </c>
    </row>
    <row r="4539" spans="1:19" x14ac:dyDescent="0.25">
      <c r="A4539">
        <v>4538</v>
      </c>
      <c r="B4539" t="s">
        <v>4560</v>
      </c>
      <c r="C4539" s="4" t="s">
        <v>17</v>
      </c>
      <c r="D4539" t="s">
        <v>22</v>
      </c>
      <c r="E4539" s="4">
        <v>41</v>
      </c>
      <c r="F4539" s="4">
        <v>14</v>
      </c>
      <c r="G4539" s="4">
        <v>411</v>
      </c>
      <c r="H4539" s="4">
        <v>153</v>
      </c>
      <c r="I4539" s="4">
        <v>141</v>
      </c>
      <c r="J4539" s="6">
        <v>1241.17</v>
      </c>
      <c r="K4539" s="4">
        <v>0.20100000000000001</v>
      </c>
      <c r="L4539" s="4" t="s">
        <v>19</v>
      </c>
      <c r="M4539" s="4">
        <f>Inventory[[#This Row],[Daily_Demand]]*Inventory[[#This Row],[Lead_Time_Days]]</f>
        <v>574</v>
      </c>
      <c r="N4539" s="4">
        <f>MAX(0, Inventory[[#This Row],[Demand_Duration_Lead_time]]+Inventory[[#This Row],[Safety_Stock]]-Inventory[[#This Row],[Current_Inventory]])</f>
        <v>316</v>
      </c>
      <c r="O45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39" s="8">
        <f>Inventory[[#This Row],[Current_Inventory]]*Inventory[[#This Row],[Unit_Cost]]</f>
        <v>510120.87000000005</v>
      </c>
      <c r="Q4539" t="str">
        <f>IF(Inventory[[#This Row],[Stockout_Risk_Score]] &gt;= 0.8, "Critical",
   IF(Inventory[[#This Row],[Stockout_Risk_Score]] &gt;= 0.6, "High",
      IF(Inventory[[#This Row],[Stockout_Risk_Score]] &gt;= 0.3, "Medium", "Low")
   )
)</f>
        <v>Low</v>
      </c>
      <c r="R4539">
        <f>Inventory[[#This Row],[Lead_Time_Days]]*0.8</f>
        <v>11.200000000000001</v>
      </c>
      <c r="S4539">
        <f>MAX(0,Inventory[[#This Row],[Daily_Demand]]*Inventory[[#This Row],[Adj_Lead_Time]]+Inventory[[#This Row],[Safety_Stock]]-Inventory[[#This Row],[Current_Inventory]])</f>
        <v>201.20000000000005</v>
      </c>
    </row>
    <row r="4540" spans="1:19" x14ac:dyDescent="0.25">
      <c r="A4540">
        <v>4539</v>
      </c>
      <c r="B4540" t="s">
        <v>4561</v>
      </c>
      <c r="C4540" s="4" t="s">
        <v>21</v>
      </c>
      <c r="D4540" t="s">
        <v>14</v>
      </c>
      <c r="E4540" s="4">
        <v>30</v>
      </c>
      <c r="F4540" s="4">
        <v>6</v>
      </c>
      <c r="G4540" s="4">
        <v>172</v>
      </c>
      <c r="H4540" s="4">
        <v>161</v>
      </c>
      <c r="I4540" s="4">
        <v>378</v>
      </c>
      <c r="J4540" s="6">
        <v>1391.84</v>
      </c>
      <c r="K4540" s="4">
        <v>0.29199999999999998</v>
      </c>
      <c r="L4540" s="4" t="s">
        <v>19</v>
      </c>
      <c r="M4540" s="4">
        <f>Inventory[[#This Row],[Daily_Demand]]*Inventory[[#This Row],[Lead_Time_Days]]</f>
        <v>180</v>
      </c>
      <c r="N4540" s="4">
        <f>MAX(0, Inventory[[#This Row],[Demand_Duration_Lead_time]]+Inventory[[#This Row],[Safety_Stock]]-Inventory[[#This Row],[Current_Inventory]])</f>
        <v>169</v>
      </c>
      <c r="O45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40" s="8">
        <f>Inventory[[#This Row],[Current_Inventory]]*Inventory[[#This Row],[Unit_Cost]]</f>
        <v>239396.47999999998</v>
      </c>
      <c r="Q4540" t="str">
        <f>IF(Inventory[[#This Row],[Stockout_Risk_Score]] &gt;= 0.8, "Critical",
   IF(Inventory[[#This Row],[Stockout_Risk_Score]] &gt;= 0.6, "High",
      IF(Inventory[[#This Row],[Stockout_Risk_Score]] &gt;= 0.3, "Medium", "Low")
   )
)</f>
        <v>Low</v>
      </c>
      <c r="R4540">
        <f>Inventory[[#This Row],[Lead_Time_Days]]*0.8</f>
        <v>4.8000000000000007</v>
      </c>
      <c r="S4540">
        <f>MAX(0,Inventory[[#This Row],[Daily_Demand]]*Inventory[[#This Row],[Adj_Lead_Time]]+Inventory[[#This Row],[Safety_Stock]]-Inventory[[#This Row],[Current_Inventory]])</f>
        <v>133</v>
      </c>
    </row>
    <row r="4541" spans="1:19" x14ac:dyDescent="0.25">
      <c r="A4541">
        <v>4540</v>
      </c>
      <c r="B4541" t="s">
        <v>4562</v>
      </c>
      <c r="C4541" s="4" t="s">
        <v>13</v>
      </c>
      <c r="D4541" t="s">
        <v>22</v>
      </c>
      <c r="E4541" s="4">
        <v>193</v>
      </c>
      <c r="F4541" s="4">
        <v>14</v>
      </c>
      <c r="G4541" s="4">
        <v>666</v>
      </c>
      <c r="H4541" s="4">
        <v>145</v>
      </c>
      <c r="I4541" s="4">
        <v>315</v>
      </c>
      <c r="J4541" s="6">
        <v>1420.73</v>
      </c>
      <c r="K4541" s="4">
        <v>0.59399999999999997</v>
      </c>
      <c r="L4541" s="4" t="s">
        <v>15</v>
      </c>
      <c r="M4541" s="4">
        <f>Inventory[[#This Row],[Daily_Demand]]*Inventory[[#This Row],[Lead_Time_Days]]</f>
        <v>2702</v>
      </c>
      <c r="N4541" s="4">
        <f>MAX(0, Inventory[[#This Row],[Demand_Duration_Lead_time]]+Inventory[[#This Row],[Safety_Stock]]-Inventory[[#This Row],[Current_Inventory]])</f>
        <v>2181</v>
      </c>
      <c r="O45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41" s="8">
        <f>Inventory[[#This Row],[Current_Inventory]]*Inventory[[#This Row],[Unit_Cost]]</f>
        <v>946206.18</v>
      </c>
      <c r="Q4541" t="str">
        <f>IF(Inventory[[#This Row],[Stockout_Risk_Score]] &gt;= 0.8, "Critical",
   IF(Inventory[[#This Row],[Stockout_Risk_Score]] &gt;= 0.6, "High",
      IF(Inventory[[#This Row],[Stockout_Risk_Score]] &gt;= 0.3, "Medium", "Low")
   )
)</f>
        <v>Medium</v>
      </c>
      <c r="R4541">
        <f>Inventory[[#This Row],[Lead_Time_Days]]*0.8</f>
        <v>11.200000000000001</v>
      </c>
      <c r="S4541">
        <f>MAX(0,Inventory[[#This Row],[Daily_Demand]]*Inventory[[#This Row],[Adj_Lead_Time]]+Inventory[[#This Row],[Safety_Stock]]-Inventory[[#This Row],[Current_Inventory]])</f>
        <v>1640.6000000000004</v>
      </c>
    </row>
    <row r="4542" spans="1:19" x14ac:dyDescent="0.25">
      <c r="A4542">
        <v>4541</v>
      </c>
      <c r="B4542" t="s">
        <v>4563</v>
      </c>
      <c r="C4542" s="4" t="s">
        <v>21</v>
      </c>
      <c r="D4542" t="s">
        <v>18</v>
      </c>
      <c r="E4542" s="4">
        <v>71</v>
      </c>
      <c r="F4542" s="4">
        <v>2</v>
      </c>
      <c r="G4542" s="4">
        <v>381</v>
      </c>
      <c r="H4542" s="4">
        <v>84</v>
      </c>
      <c r="I4542" s="4">
        <v>97</v>
      </c>
      <c r="J4542" s="6">
        <v>1088.0899999999999</v>
      </c>
      <c r="K4542" s="4">
        <v>0.81</v>
      </c>
      <c r="L4542" s="4" t="s">
        <v>27</v>
      </c>
      <c r="M4542" s="4">
        <f>Inventory[[#This Row],[Daily_Demand]]*Inventory[[#This Row],[Lead_Time_Days]]</f>
        <v>142</v>
      </c>
      <c r="N4542" s="4">
        <f>MAX(0, Inventory[[#This Row],[Demand_Duration_Lead_time]]+Inventory[[#This Row],[Safety_Stock]]-Inventory[[#This Row],[Current_Inventory]])</f>
        <v>0</v>
      </c>
      <c r="O45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42" s="8">
        <f>Inventory[[#This Row],[Current_Inventory]]*Inventory[[#This Row],[Unit_Cost]]</f>
        <v>414562.29</v>
      </c>
      <c r="Q4542" t="str">
        <f>IF(Inventory[[#This Row],[Stockout_Risk_Score]] &gt;= 0.8, "Critical",
   IF(Inventory[[#This Row],[Stockout_Risk_Score]] &gt;= 0.6, "High",
      IF(Inventory[[#This Row],[Stockout_Risk_Score]] &gt;= 0.3, "Medium", "Low")
   )
)</f>
        <v>Critical</v>
      </c>
      <c r="R4542">
        <f>Inventory[[#This Row],[Lead_Time_Days]]*0.8</f>
        <v>1.6</v>
      </c>
      <c r="S4542">
        <f>MAX(0,Inventory[[#This Row],[Daily_Demand]]*Inventory[[#This Row],[Adj_Lead_Time]]+Inventory[[#This Row],[Safety_Stock]]-Inventory[[#This Row],[Current_Inventory]])</f>
        <v>0</v>
      </c>
    </row>
    <row r="4543" spans="1:19" x14ac:dyDescent="0.25">
      <c r="A4543">
        <v>4542</v>
      </c>
      <c r="B4543" t="s">
        <v>4564</v>
      </c>
      <c r="C4543" s="4" t="s">
        <v>17</v>
      </c>
      <c r="D4543" t="s">
        <v>18</v>
      </c>
      <c r="E4543" s="4">
        <v>88</v>
      </c>
      <c r="F4543" s="4">
        <v>10</v>
      </c>
      <c r="G4543" s="4">
        <v>283</v>
      </c>
      <c r="H4543" s="4">
        <v>35</v>
      </c>
      <c r="I4543" s="4">
        <v>219</v>
      </c>
      <c r="J4543" s="6">
        <v>1908.17</v>
      </c>
      <c r="K4543" s="4">
        <v>0.06</v>
      </c>
      <c r="L4543" s="4" t="s">
        <v>27</v>
      </c>
      <c r="M4543" s="4">
        <f>Inventory[[#This Row],[Daily_Demand]]*Inventory[[#This Row],[Lead_Time_Days]]</f>
        <v>880</v>
      </c>
      <c r="N4543" s="4">
        <f>MAX(0, Inventory[[#This Row],[Demand_Duration_Lead_time]]+Inventory[[#This Row],[Safety_Stock]]-Inventory[[#This Row],[Current_Inventory]])</f>
        <v>632</v>
      </c>
      <c r="O45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43" s="8">
        <f>Inventory[[#This Row],[Current_Inventory]]*Inventory[[#This Row],[Unit_Cost]]</f>
        <v>540012.11</v>
      </c>
      <c r="Q4543" t="str">
        <f>IF(Inventory[[#This Row],[Stockout_Risk_Score]] &gt;= 0.8, "Critical",
   IF(Inventory[[#This Row],[Stockout_Risk_Score]] &gt;= 0.6, "High",
      IF(Inventory[[#This Row],[Stockout_Risk_Score]] &gt;= 0.3, "Medium", "Low")
   )
)</f>
        <v>Low</v>
      </c>
      <c r="R4543">
        <f>Inventory[[#This Row],[Lead_Time_Days]]*0.8</f>
        <v>8</v>
      </c>
      <c r="S4543">
        <f>MAX(0,Inventory[[#This Row],[Daily_Demand]]*Inventory[[#This Row],[Adj_Lead_Time]]+Inventory[[#This Row],[Safety_Stock]]-Inventory[[#This Row],[Current_Inventory]])</f>
        <v>456</v>
      </c>
    </row>
    <row r="4544" spans="1:19" x14ac:dyDescent="0.25">
      <c r="A4544">
        <v>4543</v>
      </c>
      <c r="B4544" t="s">
        <v>4565</v>
      </c>
      <c r="C4544" s="4" t="s">
        <v>26</v>
      </c>
      <c r="D4544" t="s">
        <v>22</v>
      </c>
      <c r="E4544" s="4">
        <v>184</v>
      </c>
      <c r="F4544" s="4">
        <v>7</v>
      </c>
      <c r="G4544" s="4">
        <v>235</v>
      </c>
      <c r="H4544" s="4">
        <v>16</v>
      </c>
      <c r="I4544" s="4">
        <v>395</v>
      </c>
      <c r="J4544" s="6">
        <v>1767.04</v>
      </c>
      <c r="K4544" s="4">
        <v>0.25</v>
      </c>
      <c r="L4544" s="4" t="s">
        <v>15</v>
      </c>
      <c r="M4544" s="4">
        <f>Inventory[[#This Row],[Daily_Demand]]*Inventory[[#This Row],[Lead_Time_Days]]</f>
        <v>1288</v>
      </c>
      <c r="N4544" s="4">
        <f>MAX(0, Inventory[[#This Row],[Demand_Duration_Lead_time]]+Inventory[[#This Row],[Safety_Stock]]-Inventory[[#This Row],[Current_Inventory]])</f>
        <v>1069</v>
      </c>
      <c r="O45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44" s="8">
        <f>Inventory[[#This Row],[Current_Inventory]]*Inventory[[#This Row],[Unit_Cost]]</f>
        <v>415254.39999999997</v>
      </c>
      <c r="Q4544" t="str">
        <f>IF(Inventory[[#This Row],[Stockout_Risk_Score]] &gt;= 0.8, "Critical",
   IF(Inventory[[#This Row],[Stockout_Risk_Score]] &gt;= 0.6, "High",
      IF(Inventory[[#This Row],[Stockout_Risk_Score]] &gt;= 0.3, "Medium", "Low")
   )
)</f>
        <v>Low</v>
      </c>
      <c r="R4544">
        <f>Inventory[[#This Row],[Lead_Time_Days]]*0.8</f>
        <v>5.6000000000000005</v>
      </c>
      <c r="S4544">
        <f>MAX(0,Inventory[[#This Row],[Daily_Demand]]*Inventory[[#This Row],[Adj_Lead_Time]]+Inventory[[#This Row],[Safety_Stock]]-Inventory[[#This Row],[Current_Inventory]])</f>
        <v>811.40000000000009</v>
      </c>
    </row>
    <row r="4545" spans="1:19" x14ac:dyDescent="0.25">
      <c r="A4545">
        <v>4544</v>
      </c>
      <c r="B4545" t="s">
        <v>4566</v>
      </c>
      <c r="C4545" s="4" t="s">
        <v>17</v>
      </c>
      <c r="D4545" t="s">
        <v>14</v>
      </c>
      <c r="E4545" s="4">
        <v>22</v>
      </c>
      <c r="F4545" s="4">
        <v>4</v>
      </c>
      <c r="G4545" s="4">
        <v>740</v>
      </c>
      <c r="H4545" s="4">
        <v>88</v>
      </c>
      <c r="I4545" s="4">
        <v>294</v>
      </c>
      <c r="J4545" s="6">
        <v>1917.38</v>
      </c>
      <c r="K4545" s="4">
        <v>0.376</v>
      </c>
      <c r="L4545" s="4" t="s">
        <v>19</v>
      </c>
      <c r="M4545" s="4">
        <f>Inventory[[#This Row],[Daily_Demand]]*Inventory[[#This Row],[Lead_Time_Days]]</f>
        <v>88</v>
      </c>
      <c r="N4545" s="4">
        <f>MAX(0, Inventory[[#This Row],[Demand_Duration_Lead_time]]+Inventory[[#This Row],[Safety_Stock]]-Inventory[[#This Row],[Current_Inventory]])</f>
        <v>0</v>
      </c>
      <c r="O45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545" s="8">
        <f>Inventory[[#This Row],[Current_Inventory]]*Inventory[[#This Row],[Unit_Cost]]</f>
        <v>1418861.2000000002</v>
      </c>
      <c r="Q4545" t="str">
        <f>IF(Inventory[[#This Row],[Stockout_Risk_Score]] &gt;= 0.8, "Critical",
   IF(Inventory[[#This Row],[Stockout_Risk_Score]] &gt;= 0.6, "High",
      IF(Inventory[[#This Row],[Stockout_Risk_Score]] &gt;= 0.3, "Medium", "Low")
   )
)</f>
        <v>Medium</v>
      </c>
      <c r="R4545">
        <f>Inventory[[#This Row],[Lead_Time_Days]]*0.8</f>
        <v>3.2</v>
      </c>
      <c r="S4545">
        <f>MAX(0,Inventory[[#This Row],[Daily_Demand]]*Inventory[[#This Row],[Adj_Lead_Time]]+Inventory[[#This Row],[Safety_Stock]]-Inventory[[#This Row],[Current_Inventory]])</f>
        <v>0</v>
      </c>
    </row>
    <row r="4546" spans="1:19" x14ac:dyDescent="0.25">
      <c r="A4546">
        <v>4545</v>
      </c>
      <c r="B4546" t="s">
        <v>4567</v>
      </c>
      <c r="C4546" s="4" t="s">
        <v>41</v>
      </c>
      <c r="D4546" t="s">
        <v>22</v>
      </c>
      <c r="E4546" s="4">
        <v>185</v>
      </c>
      <c r="F4546" s="4">
        <v>4</v>
      </c>
      <c r="G4546" s="4">
        <v>735</v>
      </c>
      <c r="H4546" s="4">
        <v>24</v>
      </c>
      <c r="I4546" s="4">
        <v>277</v>
      </c>
      <c r="J4546" s="6">
        <v>808.15</v>
      </c>
      <c r="K4546" s="4">
        <v>0.183</v>
      </c>
      <c r="L4546" s="4" t="s">
        <v>27</v>
      </c>
      <c r="M4546" s="4">
        <f>Inventory[[#This Row],[Daily_Demand]]*Inventory[[#This Row],[Lead_Time_Days]]</f>
        <v>740</v>
      </c>
      <c r="N4546" s="4">
        <f>MAX(0, Inventory[[#This Row],[Demand_Duration_Lead_time]]+Inventory[[#This Row],[Safety_Stock]]-Inventory[[#This Row],[Current_Inventory]])</f>
        <v>29</v>
      </c>
      <c r="O45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46" s="8">
        <f>Inventory[[#This Row],[Current_Inventory]]*Inventory[[#This Row],[Unit_Cost]]</f>
        <v>593990.25</v>
      </c>
      <c r="Q4546" t="str">
        <f>IF(Inventory[[#This Row],[Stockout_Risk_Score]] &gt;= 0.8, "Critical",
   IF(Inventory[[#This Row],[Stockout_Risk_Score]] &gt;= 0.6, "High",
      IF(Inventory[[#This Row],[Stockout_Risk_Score]] &gt;= 0.3, "Medium", "Low")
   )
)</f>
        <v>Low</v>
      </c>
      <c r="R4546">
        <f>Inventory[[#This Row],[Lead_Time_Days]]*0.8</f>
        <v>3.2</v>
      </c>
      <c r="S4546">
        <f>MAX(0,Inventory[[#This Row],[Daily_Demand]]*Inventory[[#This Row],[Adj_Lead_Time]]+Inventory[[#This Row],[Safety_Stock]]-Inventory[[#This Row],[Current_Inventory]])</f>
        <v>0</v>
      </c>
    </row>
    <row r="4547" spans="1:19" x14ac:dyDescent="0.25">
      <c r="A4547">
        <v>4546</v>
      </c>
      <c r="B4547" t="s">
        <v>4568</v>
      </c>
      <c r="C4547" s="4" t="s">
        <v>21</v>
      </c>
      <c r="D4547" t="s">
        <v>18</v>
      </c>
      <c r="E4547" s="4">
        <v>195</v>
      </c>
      <c r="F4547" s="4">
        <v>11</v>
      </c>
      <c r="G4547" s="4">
        <v>641</v>
      </c>
      <c r="H4547" s="4">
        <v>216</v>
      </c>
      <c r="I4547" s="4">
        <v>236</v>
      </c>
      <c r="J4547" s="6">
        <v>1761.68</v>
      </c>
      <c r="K4547" s="4">
        <v>0.54500000000000004</v>
      </c>
      <c r="L4547" s="4" t="s">
        <v>15</v>
      </c>
      <c r="M4547" s="4">
        <f>Inventory[[#This Row],[Daily_Demand]]*Inventory[[#This Row],[Lead_Time_Days]]</f>
        <v>2145</v>
      </c>
      <c r="N4547" s="4">
        <f>MAX(0, Inventory[[#This Row],[Demand_Duration_Lead_time]]+Inventory[[#This Row],[Safety_Stock]]-Inventory[[#This Row],[Current_Inventory]])</f>
        <v>1720</v>
      </c>
      <c r="O45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47" s="8">
        <f>Inventory[[#This Row],[Current_Inventory]]*Inventory[[#This Row],[Unit_Cost]]</f>
        <v>1129236.8800000001</v>
      </c>
      <c r="Q4547" t="str">
        <f>IF(Inventory[[#This Row],[Stockout_Risk_Score]] &gt;= 0.8, "Critical",
   IF(Inventory[[#This Row],[Stockout_Risk_Score]] &gt;= 0.6, "High",
      IF(Inventory[[#This Row],[Stockout_Risk_Score]] &gt;= 0.3, "Medium", "Low")
   )
)</f>
        <v>Medium</v>
      </c>
      <c r="R4547">
        <f>Inventory[[#This Row],[Lead_Time_Days]]*0.8</f>
        <v>8.8000000000000007</v>
      </c>
      <c r="S4547">
        <f>MAX(0,Inventory[[#This Row],[Daily_Demand]]*Inventory[[#This Row],[Adj_Lead_Time]]+Inventory[[#This Row],[Safety_Stock]]-Inventory[[#This Row],[Current_Inventory]])</f>
        <v>1291.0000000000002</v>
      </c>
    </row>
    <row r="4548" spans="1:19" x14ac:dyDescent="0.25">
      <c r="A4548">
        <v>4547</v>
      </c>
      <c r="B4548" t="s">
        <v>4569</v>
      </c>
      <c r="C4548" s="4" t="s">
        <v>26</v>
      </c>
      <c r="D4548" t="s">
        <v>14</v>
      </c>
      <c r="E4548" s="4">
        <v>185</v>
      </c>
      <c r="F4548" s="4">
        <v>2</v>
      </c>
      <c r="G4548" s="4">
        <v>562</v>
      </c>
      <c r="H4548" s="4">
        <v>98</v>
      </c>
      <c r="I4548" s="4">
        <v>217</v>
      </c>
      <c r="J4548" s="6">
        <v>1537.61</v>
      </c>
      <c r="K4548" s="4">
        <v>0.47799999999999998</v>
      </c>
      <c r="L4548" s="4" t="s">
        <v>15</v>
      </c>
      <c r="M4548" s="4">
        <f>Inventory[[#This Row],[Daily_Demand]]*Inventory[[#This Row],[Lead_Time_Days]]</f>
        <v>370</v>
      </c>
      <c r="N4548" s="4">
        <f>MAX(0, Inventory[[#This Row],[Demand_Duration_Lead_time]]+Inventory[[#This Row],[Safety_Stock]]-Inventory[[#This Row],[Current_Inventory]])</f>
        <v>0</v>
      </c>
      <c r="O45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48" s="8">
        <f>Inventory[[#This Row],[Current_Inventory]]*Inventory[[#This Row],[Unit_Cost]]</f>
        <v>864136.82</v>
      </c>
      <c r="Q4548" t="str">
        <f>IF(Inventory[[#This Row],[Stockout_Risk_Score]] &gt;= 0.8, "Critical",
   IF(Inventory[[#This Row],[Stockout_Risk_Score]] &gt;= 0.6, "High",
      IF(Inventory[[#This Row],[Stockout_Risk_Score]] &gt;= 0.3, "Medium", "Low")
   )
)</f>
        <v>Medium</v>
      </c>
      <c r="R4548">
        <f>Inventory[[#This Row],[Lead_Time_Days]]*0.8</f>
        <v>1.6</v>
      </c>
      <c r="S4548">
        <f>MAX(0,Inventory[[#This Row],[Daily_Demand]]*Inventory[[#This Row],[Adj_Lead_Time]]+Inventory[[#This Row],[Safety_Stock]]-Inventory[[#This Row],[Current_Inventory]])</f>
        <v>0</v>
      </c>
    </row>
    <row r="4549" spans="1:19" x14ac:dyDescent="0.25">
      <c r="A4549">
        <v>4548</v>
      </c>
      <c r="B4549" t="s">
        <v>4570</v>
      </c>
      <c r="C4549" s="4" t="s">
        <v>21</v>
      </c>
      <c r="D4549" t="s">
        <v>22</v>
      </c>
      <c r="E4549" s="4">
        <v>31</v>
      </c>
      <c r="F4549" s="4">
        <v>14</v>
      </c>
      <c r="G4549" s="4">
        <v>543</v>
      </c>
      <c r="H4549" s="4">
        <v>106</v>
      </c>
      <c r="I4549" s="4">
        <v>252</v>
      </c>
      <c r="J4549" s="6">
        <v>712.95</v>
      </c>
      <c r="K4549" s="4">
        <v>0.316</v>
      </c>
      <c r="L4549" s="4" t="s">
        <v>19</v>
      </c>
      <c r="M4549" s="4">
        <f>Inventory[[#This Row],[Daily_Demand]]*Inventory[[#This Row],[Lead_Time_Days]]</f>
        <v>434</v>
      </c>
      <c r="N4549" s="4">
        <f>MAX(0, Inventory[[#This Row],[Demand_Duration_Lead_time]]+Inventory[[#This Row],[Safety_Stock]]-Inventory[[#This Row],[Current_Inventory]])</f>
        <v>0</v>
      </c>
      <c r="O45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49" s="8">
        <f>Inventory[[#This Row],[Current_Inventory]]*Inventory[[#This Row],[Unit_Cost]]</f>
        <v>387131.85000000003</v>
      </c>
      <c r="Q4549" t="str">
        <f>IF(Inventory[[#This Row],[Stockout_Risk_Score]] &gt;= 0.8, "Critical",
   IF(Inventory[[#This Row],[Stockout_Risk_Score]] &gt;= 0.6, "High",
      IF(Inventory[[#This Row],[Stockout_Risk_Score]] &gt;= 0.3, "Medium", "Low")
   )
)</f>
        <v>Medium</v>
      </c>
      <c r="R4549">
        <f>Inventory[[#This Row],[Lead_Time_Days]]*0.8</f>
        <v>11.200000000000001</v>
      </c>
      <c r="S4549">
        <f>MAX(0,Inventory[[#This Row],[Daily_Demand]]*Inventory[[#This Row],[Adj_Lead_Time]]+Inventory[[#This Row],[Safety_Stock]]-Inventory[[#This Row],[Current_Inventory]])</f>
        <v>0</v>
      </c>
    </row>
    <row r="4550" spans="1:19" x14ac:dyDescent="0.25">
      <c r="A4550">
        <v>4549</v>
      </c>
      <c r="B4550" t="s">
        <v>4571</v>
      </c>
      <c r="C4550" s="4" t="s">
        <v>21</v>
      </c>
      <c r="D4550" t="s">
        <v>14</v>
      </c>
      <c r="E4550" s="4">
        <v>35</v>
      </c>
      <c r="F4550" s="4">
        <v>9</v>
      </c>
      <c r="G4550" s="4">
        <v>658</v>
      </c>
      <c r="H4550" s="4">
        <v>225</v>
      </c>
      <c r="I4550" s="4">
        <v>55</v>
      </c>
      <c r="J4550" s="6">
        <v>257.86</v>
      </c>
      <c r="K4550" s="4">
        <v>0.51700000000000002</v>
      </c>
      <c r="L4550" s="4" t="s">
        <v>19</v>
      </c>
      <c r="M4550" s="4">
        <f>Inventory[[#This Row],[Daily_Demand]]*Inventory[[#This Row],[Lead_Time_Days]]</f>
        <v>315</v>
      </c>
      <c r="N4550" s="4">
        <f>MAX(0, Inventory[[#This Row],[Demand_Duration_Lead_time]]+Inventory[[#This Row],[Safety_Stock]]-Inventory[[#This Row],[Current_Inventory]])</f>
        <v>0</v>
      </c>
      <c r="O45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50" s="8">
        <f>Inventory[[#This Row],[Current_Inventory]]*Inventory[[#This Row],[Unit_Cost]]</f>
        <v>169671.88</v>
      </c>
      <c r="Q4550" t="str">
        <f>IF(Inventory[[#This Row],[Stockout_Risk_Score]] &gt;= 0.8, "Critical",
   IF(Inventory[[#This Row],[Stockout_Risk_Score]] &gt;= 0.6, "High",
      IF(Inventory[[#This Row],[Stockout_Risk_Score]] &gt;= 0.3, "Medium", "Low")
   )
)</f>
        <v>Medium</v>
      </c>
      <c r="R4550">
        <f>Inventory[[#This Row],[Lead_Time_Days]]*0.8</f>
        <v>7.2</v>
      </c>
      <c r="S4550">
        <f>MAX(0,Inventory[[#This Row],[Daily_Demand]]*Inventory[[#This Row],[Adj_Lead_Time]]+Inventory[[#This Row],[Safety_Stock]]-Inventory[[#This Row],[Current_Inventory]])</f>
        <v>0</v>
      </c>
    </row>
    <row r="4551" spans="1:19" x14ac:dyDescent="0.25">
      <c r="A4551">
        <v>4550</v>
      </c>
      <c r="B4551" t="s">
        <v>4572</v>
      </c>
      <c r="C4551" s="4" t="s">
        <v>13</v>
      </c>
      <c r="D4551" t="s">
        <v>14</v>
      </c>
      <c r="E4551" s="4">
        <v>110</v>
      </c>
      <c r="F4551" s="4">
        <v>3</v>
      </c>
      <c r="G4551" s="4">
        <v>213</v>
      </c>
      <c r="H4551" s="4">
        <v>268</v>
      </c>
      <c r="I4551" s="4">
        <v>181</v>
      </c>
      <c r="J4551" s="6">
        <v>1381.11</v>
      </c>
      <c r="K4551" s="4">
        <v>0.35599999999999998</v>
      </c>
      <c r="L4551" s="4" t="s">
        <v>27</v>
      </c>
      <c r="M4551" s="4">
        <f>Inventory[[#This Row],[Daily_Demand]]*Inventory[[#This Row],[Lead_Time_Days]]</f>
        <v>330</v>
      </c>
      <c r="N4551" s="4">
        <f>MAX(0, Inventory[[#This Row],[Demand_Duration_Lead_time]]+Inventory[[#This Row],[Safety_Stock]]-Inventory[[#This Row],[Current_Inventory]])</f>
        <v>385</v>
      </c>
      <c r="O45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51" s="8">
        <f>Inventory[[#This Row],[Current_Inventory]]*Inventory[[#This Row],[Unit_Cost]]</f>
        <v>294176.43</v>
      </c>
      <c r="Q4551" t="str">
        <f>IF(Inventory[[#This Row],[Stockout_Risk_Score]] &gt;= 0.8, "Critical",
   IF(Inventory[[#This Row],[Stockout_Risk_Score]] &gt;= 0.6, "High",
      IF(Inventory[[#This Row],[Stockout_Risk_Score]] &gt;= 0.3, "Medium", "Low")
   )
)</f>
        <v>Medium</v>
      </c>
      <c r="R4551">
        <f>Inventory[[#This Row],[Lead_Time_Days]]*0.8</f>
        <v>2.4000000000000004</v>
      </c>
      <c r="S4551">
        <f>MAX(0,Inventory[[#This Row],[Daily_Demand]]*Inventory[[#This Row],[Adj_Lead_Time]]+Inventory[[#This Row],[Safety_Stock]]-Inventory[[#This Row],[Current_Inventory]])</f>
        <v>319</v>
      </c>
    </row>
    <row r="4552" spans="1:19" x14ac:dyDescent="0.25">
      <c r="A4552">
        <v>4551</v>
      </c>
      <c r="B4552" t="s">
        <v>4573</v>
      </c>
      <c r="C4552" s="4" t="s">
        <v>41</v>
      </c>
      <c r="D4552" t="s">
        <v>18</v>
      </c>
      <c r="E4552" s="4">
        <v>133</v>
      </c>
      <c r="F4552" s="4">
        <v>13</v>
      </c>
      <c r="G4552" s="4">
        <v>671</v>
      </c>
      <c r="H4552" s="4">
        <v>296</v>
      </c>
      <c r="I4552" s="4">
        <v>294</v>
      </c>
      <c r="J4552" s="6">
        <v>316.08</v>
      </c>
      <c r="K4552" s="4">
        <v>0.34300000000000003</v>
      </c>
      <c r="L4552" s="4" t="s">
        <v>27</v>
      </c>
      <c r="M4552" s="4">
        <f>Inventory[[#This Row],[Daily_Demand]]*Inventory[[#This Row],[Lead_Time_Days]]</f>
        <v>1729</v>
      </c>
      <c r="N4552" s="4">
        <f>MAX(0, Inventory[[#This Row],[Demand_Duration_Lead_time]]+Inventory[[#This Row],[Safety_Stock]]-Inventory[[#This Row],[Current_Inventory]])</f>
        <v>1354</v>
      </c>
      <c r="O45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52" s="8">
        <f>Inventory[[#This Row],[Current_Inventory]]*Inventory[[#This Row],[Unit_Cost]]</f>
        <v>212089.68</v>
      </c>
      <c r="Q4552" t="str">
        <f>IF(Inventory[[#This Row],[Stockout_Risk_Score]] &gt;= 0.8, "Critical",
   IF(Inventory[[#This Row],[Stockout_Risk_Score]] &gt;= 0.6, "High",
      IF(Inventory[[#This Row],[Stockout_Risk_Score]] &gt;= 0.3, "Medium", "Low")
   )
)</f>
        <v>Medium</v>
      </c>
      <c r="R4552">
        <f>Inventory[[#This Row],[Lead_Time_Days]]*0.8</f>
        <v>10.4</v>
      </c>
      <c r="S4552">
        <f>MAX(0,Inventory[[#This Row],[Daily_Demand]]*Inventory[[#This Row],[Adj_Lead_Time]]+Inventory[[#This Row],[Safety_Stock]]-Inventory[[#This Row],[Current_Inventory]])</f>
        <v>1008.2</v>
      </c>
    </row>
    <row r="4553" spans="1:19" x14ac:dyDescent="0.25">
      <c r="A4553">
        <v>4552</v>
      </c>
      <c r="B4553" t="s">
        <v>4574</v>
      </c>
      <c r="C4553" s="4" t="s">
        <v>21</v>
      </c>
      <c r="D4553" t="s">
        <v>14</v>
      </c>
      <c r="E4553" s="4">
        <v>10</v>
      </c>
      <c r="F4553" s="4">
        <v>2</v>
      </c>
      <c r="G4553" s="4">
        <v>46</v>
      </c>
      <c r="H4553" s="4">
        <v>84</v>
      </c>
      <c r="I4553" s="4">
        <v>140</v>
      </c>
      <c r="J4553" s="6">
        <v>622.86</v>
      </c>
      <c r="K4553" s="4">
        <v>0.26500000000000001</v>
      </c>
      <c r="L4553" s="4" t="s">
        <v>27</v>
      </c>
      <c r="M4553" s="4">
        <f>Inventory[[#This Row],[Daily_Demand]]*Inventory[[#This Row],[Lead_Time_Days]]</f>
        <v>20</v>
      </c>
      <c r="N4553" s="4">
        <f>MAX(0, Inventory[[#This Row],[Demand_Duration_Lead_time]]+Inventory[[#This Row],[Safety_Stock]]-Inventory[[#This Row],[Current_Inventory]])</f>
        <v>58</v>
      </c>
      <c r="O45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53" s="8">
        <f>Inventory[[#This Row],[Current_Inventory]]*Inventory[[#This Row],[Unit_Cost]]</f>
        <v>28651.56</v>
      </c>
      <c r="Q4553" t="str">
        <f>IF(Inventory[[#This Row],[Stockout_Risk_Score]] &gt;= 0.8, "Critical",
   IF(Inventory[[#This Row],[Stockout_Risk_Score]] &gt;= 0.6, "High",
      IF(Inventory[[#This Row],[Stockout_Risk_Score]] &gt;= 0.3, "Medium", "Low")
   )
)</f>
        <v>Low</v>
      </c>
      <c r="R4553">
        <f>Inventory[[#This Row],[Lead_Time_Days]]*0.8</f>
        <v>1.6</v>
      </c>
      <c r="S4553">
        <f>MAX(0,Inventory[[#This Row],[Daily_Demand]]*Inventory[[#This Row],[Adj_Lead_Time]]+Inventory[[#This Row],[Safety_Stock]]-Inventory[[#This Row],[Current_Inventory]])</f>
        <v>54</v>
      </c>
    </row>
    <row r="4554" spans="1:19" x14ac:dyDescent="0.25">
      <c r="A4554">
        <v>4553</v>
      </c>
      <c r="B4554" t="s">
        <v>4575</v>
      </c>
      <c r="C4554" s="4" t="s">
        <v>17</v>
      </c>
      <c r="D4554" t="s">
        <v>22</v>
      </c>
      <c r="E4554" s="4">
        <v>15</v>
      </c>
      <c r="F4554" s="4">
        <v>8</v>
      </c>
      <c r="G4554" s="4">
        <v>65</v>
      </c>
      <c r="H4554" s="4">
        <v>251</v>
      </c>
      <c r="I4554" s="4">
        <v>360</v>
      </c>
      <c r="J4554" s="6">
        <v>1025.71</v>
      </c>
      <c r="K4554" s="4">
        <v>0.54</v>
      </c>
      <c r="L4554" s="4" t="s">
        <v>19</v>
      </c>
      <c r="M4554" s="4">
        <f>Inventory[[#This Row],[Daily_Demand]]*Inventory[[#This Row],[Lead_Time_Days]]</f>
        <v>120</v>
      </c>
      <c r="N4554" s="4">
        <f>MAX(0, Inventory[[#This Row],[Demand_Duration_Lead_time]]+Inventory[[#This Row],[Safety_Stock]]-Inventory[[#This Row],[Current_Inventory]])</f>
        <v>306</v>
      </c>
      <c r="O45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54" s="8">
        <f>Inventory[[#This Row],[Current_Inventory]]*Inventory[[#This Row],[Unit_Cost]]</f>
        <v>66671.150000000009</v>
      </c>
      <c r="Q4554" t="str">
        <f>IF(Inventory[[#This Row],[Stockout_Risk_Score]] &gt;= 0.8, "Critical",
   IF(Inventory[[#This Row],[Stockout_Risk_Score]] &gt;= 0.6, "High",
      IF(Inventory[[#This Row],[Stockout_Risk_Score]] &gt;= 0.3, "Medium", "Low")
   )
)</f>
        <v>Medium</v>
      </c>
      <c r="R4554">
        <f>Inventory[[#This Row],[Lead_Time_Days]]*0.8</f>
        <v>6.4</v>
      </c>
      <c r="S4554">
        <f>MAX(0,Inventory[[#This Row],[Daily_Demand]]*Inventory[[#This Row],[Adj_Lead_Time]]+Inventory[[#This Row],[Safety_Stock]]-Inventory[[#This Row],[Current_Inventory]])</f>
        <v>282</v>
      </c>
    </row>
    <row r="4555" spans="1:19" x14ac:dyDescent="0.25">
      <c r="A4555">
        <v>4554</v>
      </c>
      <c r="B4555" t="s">
        <v>4576</v>
      </c>
      <c r="C4555" s="4" t="s">
        <v>17</v>
      </c>
      <c r="D4555" t="s">
        <v>14</v>
      </c>
      <c r="E4555" s="4">
        <v>166</v>
      </c>
      <c r="F4555" s="4">
        <v>12</v>
      </c>
      <c r="G4555" s="4">
        <v>666</v>
      </c>
      <c r="H4555" s="4">
        <v>26</v>
      </c>
      <c r="I4555" s="4">
        <v>175</v>
      </c>
      <c r="J4555" s="6">
        <v>1375.77</v>
      </c>
      <c r="K4555" s="4">
        <v>0.44400000000000001</v>
      </c>
      <c r="L4555" s="4" t="s">
        <v>15</v>
      </c>
      <c r="M4555" s="4">
        <f>Inventory[[#This Row],[Daily_Demand]]*Inventory[[#This Row],[Lead_Time_Days]]</f>
        <v>1992</v>
      </c>
      <c r="N4555" s="4">
        <f>MAX(0, Inventory[[#This Row],[Demand_Duration_Lead_time]]+Inventory[[#This Row],[Safety_Stock]]-Inventory[[#This Row],[Current_Inventory]])</f>
        <v>1352</v>
      </c>
      <c r="O45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55" s="8">
        <f>Inventory[[#This Row],[Current_Inventory]]*Inventory[[#This Row],[Unit_Cost]]</f>
        <v>916262.82</v>
      </c>
      <c r="Q4555" t="str">
        <f>IF(Inventory[[#This Row],[Stockout_Risk_Score]] &gt;= 0.8, "Critical",
   IF(Inventory[[#This Row],[Stockout_Risk_Score]] &gt;= 0.6, "High",
      IF(Inventory[[#This Row],[Stockout_Risk_Score]] &gt;= 0.3, "Medium", "Low")
   )
)</f>
        <v>Medium</v>
      </c>
      <c r="R4555">
        <f>Inventory[[#This Row],[Lead_Time_Days]]*0.8</f>
        <v>9.6000000000000014</v>
      </c>
      <c r="S4555">
        <f>MAX(0,Inventory[[#This Row],[Daily_Demand]]*Inventory[[#This Row],[Adj_Lead_Time]]+Inventory[[#This Row],[Safety_Stock]]-Inventory[[#This Row],[Current_Inventory]])</f>
        <v>953.60000000000014</v>
      </c>
    </row>
    <row r="4556" spans="1:19" x14ac:dyDescent="0.25">
      <c r="A4556">
        <v>4555</v>
      </c>
      <c r="B4556" t="s">
        <v>4577</v>
      </c>
      <c r="C4556" s="4" t="s">
        <v>13</v>
      </c>
      <c r="D4556" t="s">
        <v>14</v>
      </c>
      <c r="E4556" s="4">
        <v>195</v>
      </c>
      <c r="F4556" s="4">
        <v>10</v>
      </c>
      <c r="G4556" s="4">
        <v>77</v>
      </c>
      <c r="H4556" s="4">
        <v>186</v>
      </c>
      <c r="I4556" s="4">
        <v>291</v>
      </c>
      <c r="J4556" s="6">
        <v>1856.14</v>
      </c>
      <c r="K4556" s="4">
        <v>0.19600000000000001</v>
      </c>
      <c r="L4556" s="4" t="s">
        <v>27</v>
      </c>
      <c r="M4556" s="4">
        <f>Inventory[[#This Row],[Daily_Demand]]*Inventory[[#This Row],[Lead_Time_Days]]</f>
        <v>1950</v>
      </c>
      <c r="N4556" s="4">
        <f>MAX(0, Inventory[[#This Row],[Demand_Duration_Lead_time]]+Inventory[[#This Row],[Safety_Stock]]-Inventory[[#This Row],[Current_Inventory]])</f>
        <v>2059</v>
      </c>
      <c r="O45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56" s="8">
        <f>Inventory[[#This Row],[Current_Inventory]]*Inventory[[#This Row],[Unit_Cost]]</f>
        <v>142922.78</v>
      </c>
      <c r="Q4556" t="str">
        <f>IF(Inventory[[#This Row],[Stockout_Risk_Score]] &gt;= 0.8, "Critical",
   IF(Inventory[[#This Row],[Stockout_Risk_Score]] &gt;= 0.6, "High",
      IF(Inventory[[#This Row],[Stockout_Risk_Score]] &gt;= 0.3, "Medium", "Low")
   )
)</f>
        <v>Low</v>
      </c>
      <c r="R4556">
        <f>Inventory[[#This Row],[Lead_Time_Days]]*0.8</f>
        <v>8</v>
      </c>
      <c r="S4556">
        <f>MAX(0,Inventory[[#This Row],[Daily_Demand]]*Inventory[[#This Row],[Adj_Lead_Time]]+Inventory[[#This Row],[Safety_Stock]]-Inventory[[#This Row],[Current_Inventory]])</f>
        <v>1669</v>
      </c>
    </row>
    <row r="4557" spans="1:19" x14ac:dyDescent="0.25">
      <c r="A4557">
        <v>4556</v>
      </c>
      <c r="B4557" t="s">
        <v>4578</v>
      </c>
      <c r="C4557" s="4" t="s">
        <v>41</v>
      </c>
      <c r="D4557" t="s">
        <v>22</v>
      </c>
      <c r="E4557" s="4">
        <v>185</v>
      </c>
      <c r="F4557" s="4">
        <v>7</v>
      </c>
      <c r="G4557" s="4">
        <v>32</v>
      </c>
      <c r="H4557" s="4">
        <v>268</v>
      </c>
      <c r="I4557" s="4">
        <v>298</v>
      </c>
      <c r="J4557" s="6">
        <v>1206.82</v>
      </c>
      <c r="K4557" s="4">
        <v>1.2999999999999999E-2</v>
      </c>
      <c r="L4557" s="4" t="s">
        <v>27</v>
      </c>
      <c r="M4557" s="4">
        <f>Inventory[[#This Row],[Daily_Demand]]*Inventory[[#This Row],[Lead_Time_Days]]</f>
        <v>1295</v>
      </c>
      <c r="N4557" s="4">
        <f>MAX(0, Inventory[[#This Row],[Demand_Duration_Lead_time]]+Inventory[[#This Row],[Safety_Stock]]-Inventory[[#This Row],[Current_Inventory]])</f>
        <v>1531</v>
      </c>
      <c r="O45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57" s="8">
        <f>Inventory[[#This Row],[Current_Inventory]]*Inventory[[#This Row],[Unit_Cost]]</f>
        <v>38618.239999999998</v>
      </c>
      <c r="Q4557" t="str">
        <f>IF(Inventory[[#This Row],[Stockout_Risk_Score]] &gt;= 0.8, "Critical",
   IF(Inventory[[#This Row],[Stockout_Risk_Score]] &gt;= 0.6, "High",
      IF(Inventory[[#This Row],[Stockout_Risk_Score]] &gt;= 0.3, "Medium", "Low")
   )
)</f>
        <v>Low</v>
      </c>
      <c r="R4557">
        <f>Inventory[[#This Row],[Lead_Time_Days]]*0.8</f>
        <v>5.6000000000000005</v>
      </c>
      <c r="S4557">
        <f>MAX(0,Inventory[[#This Row],[Daily_Demand]]*Inventory[[#This Row],[Adj_Lead_Time]]+Inventory[[#This Row],[Safety_Stock]]-Inventory[[#This Row],[Current_Inventory]])</f>
        <v>1272</v>
      </c>
    </row>
    <row r="4558" spans="1:19" x14ac:dyDescent="0.25">
      <c r="A4558">
        <v>4557</v>
      </c>
      <c r="B4558" t="s">
        <v>4579</v>
      </c>
      <c r="C4558" s="4" t="s">
        <v>41</v>
      </c>
      <c r="D4558" t="s">
        <v>18</v>
      </c>
      <c r="E4558" s="4">
        <v>22</v>
      </c>
      <c r="F4558" s="4">
        <v>9</v>
      </c>
      <c r="G4558" s="4">
        <v>631</v>
      </c>
      <c r="H4558" s="4">
        <v>132</v>
      </c>
      <c r="I4558" s="4">
        <v>56</v>
      </c>
      <c r="J4558" s="6">
        <v>1359.26</v>
      </c>
      <c r="K4558" s="4">
        <v>0.151</v>
      </c>
      <c r="L4558" s="4" t="s">
        <v>27</v>
      </c>
      <c r="M4558" s="4">
        <f>Inventory[[#This Row],[Daily_Demand]]*Inventory[[#This Row],[Lead_Time_Days]]</f>
        <v>198</v>
      </c>
      <c r="N4558" s="4">
        <f>MAX(0, Inventory[[#This Row],[Demand_Duration_Lead_time]]+Inventory[[#This Row],[Safety_Stock]]-Inventory[[#This Row],[Current_Inventory]])</f>
        <v>0</v>
      </c>
      <c r="O45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58" s="8">
        <f>Inventory[[#This Row],[Current_Inventory]]*Inventory[[#This Row],[Unit_Cost]]</f>
        <v>857693.05999999994</v>
      </c>
      <c r="Q4558" t="str">
        <f>IF(Inventory[[#This Row],[Stockout_Risk_Score]] &gt;= 0.8, "Critical",
   IF(Inventory[[#This Row],[Stockout_Risk_Score]] &gt;= 0.6, "High",
      IF(Inventory[[#This Row],[Stockout_Risk_Score]] &gt;= 0.3, "Medium", "Low")
   )
)</f>
        <v>Low</v>
      </c>
      <c r="R4558">
        <f>Inventory[[#This Row],[Lead_Time_Days]]*0.8</f>
        <v>7.2</v>
      </c>
      <c r="S4558">
        <f>MAX(0,Inventory[[#This Row],[Daily_Demand]]*Inventory[[#This Row],[Adj_Lead_Time]]+Inventory[[#This Row],[Safety_Stock]]-Inventory[[#This Row],[Current_Inventory]])</f>
        <v>0</v>
      </c>
    </row>
    <row r="4559" spans="1:19" x14ac:dyDescent="0.25">
      <c r="A4559">
        <v>4558</v>
      </c>
      <c r="B4559" t="s">
        <v>4580</v>
      </c>
      <c r="C4559" s="4" t="s">
        <v>17</v>
      </c>
      <c r="D4559" t="s">
        <v>18</v>
      </c>
      <c r="E4559" s="4">
        <v>25</v>
      </c>
      <c r="F4559" s="4">
        <v>9</v>
      </c>
      <c r="G4559" s="4">
        <v>68</v>
      </c>
      <c r="H4559" s="4">
        <v>120</v>
      </c>
      <c r="I4559" s="4">
        <v>137</v>
      </c>
      <c r="J4559" s="6">
        <v>654.53</v>
      </c>
      <c r="K4559" s="4">
        <v>4.2999999999999997E-2</v>
      </c>
      <c r="L4559" s="4" t="s">
        <v>15</v>
      </c>
      <c r="M4559" s="4">
        <f>Inventory[[#This Row],[Daily_Demand]]*Inventory[[#This Row],[Lead_Time_Days]]</f>
        <v>225</v>
      </c>
      <c r="N4559" s="4">
        <f>MAX(0, Inventory[[#This Row],[Demand_Duration_Lead_time]]+Inventory[[#This Row],[Safety_Stock]]-Inventory[[#This Row],[Current_Inventory]])</f>
        <v>277</v>
      </c>
      <c r="O45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59" s="8">
        <f>Inventory[[#This Row],[Current_Inventory]]*Inventory[[#This Row],[Unit_Cost]]</f>
        <v>44508.04</v>
      </c>
      <c r="Q4559" t="str">
        <f>IF(Inventory[[#This Row],[Stockout_Risk_Score]] &gt;= 0.8, "Critical",
   IF(Inventory[[#This Row],[Stockout_Risk_Score]] &gt;= 0.6, "High",
      IF(Inventory[[#This Row],[Stockout_Risk_Score]] &gt;= 0.3, "Medium", "Low")
   )
)</f>
        <v>Low</v>
      </c>
      <c r="R4559">
        <f>Inventory[[#This Row],[Lead_Time_Days]]*0.8</f>
        <v>7.2</v>
      </c>
      <c r="S4559">
        <f>MAX(0,Inventory[[#This Row],[Daily_Demand]]*Inventory[[#This Row],[Adj_Lead_Time]]+Inventory[[#This Row],[Safety_Stock]]-Inventory[[#This Row],[Current_Inventory]])</f>
        <v>232</v>
      </c>
    </row>
    <row r="4560" spans="1:19" x14ac:dyDescent="0.25">
      <c r="A4560">
        <v>4559</v>
      </c>
      <c r="B4560" t="s">
        <v>4581</v>
      </c>
      <c r="C4560" s="4" t="s">
        <v>26</v>
      </c>
      <c r="D4560" t="s">
        <v>22</v>
      </c>
      <c r="E4560" s="4">
        <v>23</v>
      </c>
      <c r="F4560" s="4">
        <v>10</v>
      </c>
      <c r="G4560" s="4">
        <v>113</v>
      </c>
      <c r="H4560" s="4">
        <v>265</v>
      </c>
      <c r="I4560" s="4">
        <v>135</v>
      </c>
      <c r="J4560" s="6">
        <v>1390.22</v>
      </c>
      <c r="K4560" s="4">
        <v>0.432</v>
      </c>
      <c r="L4560" s="4" t="s">
        <v>27</v>
      </c>
      <c r="M4560" s="4">
        <f>Inventory[[#This Row],[Daily_Demand]]*Inventory[[#This Row],[Lead_Time_Days]]</f>
        <v>230</v>
      </c>
      <c r="N4560" s="4">
        <f>MAX(0, Inventory[[#This Row],[Demand_Duration_Lead_time]]+Inventory[[#This Row],[Safety_Stock]]-Inventory[[#This Row],[Current_Inventory]])</f>
        <v>382</v>
      </c>
      <c r="O45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60" s="8">
        <f>Inventory[[#This Row],[Current_Inventory]]*Inventory[[#This Row],[Unit_Cost]]</f>
        <v>157094.86000000002</v>
      </c>
      <c r="Q4560" t="str">
        <f>IF(Inventory[[#This Row],[Stockout_Risk_Score]] &gt;= 0.8, "Critical",
   IF(Inventory[[#This Row],[Stockout_Risk_Score]] &gt;= 0.6, "High",
      IF(Inventory[[#This Row],[Stockout_Risk_Score]] &gt;= 0.3, "Medium", "Low")
   )
)</f>
        <v>Medium</v>
      </c>
      <c r="R4560">
        <f>Inventory[[#This Row],[Lead_Time_Days]]*0.8</f>
        <v>8</v>
      </c>
      <c r="S4560">
        <f>MAX(0,Inventory[[#This Row],[Daily_Demand]]*Inventory[[#This Row],[Adj_Lead_Time]]+Inventory[[#This Row],[Safety_Stock]]-Inventory[[#This Row],[Current_Inventory]])</f>
        <v>336</v>
      </c>
    </row>
    <row r="4561" spans="1:19" x14ac:dyDescent="0.25">
      <c r="A4561">
        <v>4560</v>
      </c>
      <c r="B4561" t="s">
        <v>4582</v>
      </c>
      <c r="C4561" s="4" t="s">
        <v>13</v>
      </c>
      <c r="D4561" t="s">
        <v>22</v>
      </c>
      <c r="E4561" s="4">
        <v>8</v>
      </c>
      <c r="F4561" s="4">
        <v>8</v>
      </c>
      <c r="G4561" s="4">
        <v>626</v>
      </c>
      <c r="H4561" s="4">
        <v>243</v>
      </c>
      <c r="I4561" s="4">
        <v>194</v>
      </c>
      <c r="J4561" s="6">
        <v>903.69</v>
      </c>
      <c r="K4561" s="4">
        <v>0.22500000000000001</v>
      </c>
      <c r="L4561" s="4" t="s">
        <v>27</v>
      </c>
      <c r="M4561" s="4">
        <f>Inventory[[#This Row],[Daily_Demand]]*Inventory[[#This Row],[Lead_Time_Days]]</f>
        <v>64</v>
      </c>
      <c r="N4561" s="4">
        <f>MAX(0, Inventory[[#This Row],[Demand_Duration_Lead_time]]+Inventory[[#This Row],[Safety_Stock]]-Inventory[[#This Row],[Current_Inventory]])</f>
        <v>0</v>
      </c>
      <c r="O45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561" s="8">
        <f>Inventory[[#This Row],[Current_Inventory]]*Inventory[[#This Row],[Unit_Cost]]</f>
        <v>565709.94000000006</v>
      </c>
      <c r="Q4561" t="str">
        <f>IF(Inventory[[#This Row],[Stockout_Risk_Score]] &gt;= 0.8, "Critical",
   IF(Inventory[[#This Row],[Stockout_Risk_Score]] &gt;= 0.6, "High",
      IF(Inventory[[#This Row],[Stockout_Risk_Score]] &gt;= 0.3, "Medium", "Low")
   )
)</f>
        <v>Low</v>
      </c>
      <c r="R4561">
        <f>Inventory[[#This Row],[Lead_Time_Days]]*0.8</f>
        <v>6.4</v>
      </c>
      <c r="S4561">
        <f>MAX(0,Inventory[[#This Row],[Daily_Demand]]*Inventory[[#This Row],[Adj_Lead_Time]]+Inventory[[#This Row],[Safety_Stock]]-Inventory[[#This Row],[Current_Inventory]])</f>
        <v>0</v>
      </c>
    </row>
    <row r="4562" spans="1:19" x14ac:dyDescent="0.25">
      <c r="A4562">
        <v>4561</v>
      </c>
      <c r="B4562" t="s">
        <v>4583</v>
      </c>
      <c r="C4562" s="4" t="s">
        <v>13</v>
      </c>
      <c r="D4562" t="s">
        <v>18</v>
      </c>
      <c r="E4562" s="4">
        <v>81</v>
      </c>
      <c r="F4562" s="4">
        <v>10</v>
      </c>
      <c r="G4562" s="4">
        <v>676</v>
      </c>
      <c r="H4562" s="4">
        <v>49</v>
      </c>
      <c r="I4562" s="4">
        <v>380</v>
      </c>
      <c r="J4562" s="6">
        <v>1721.02</v>
      </c>
      <c r="K4562" s="4">
        <v>0.42</v>
      </c>
      <c r="L4562" s="4" t="s">
        <v>19</v>
      </c>
      <c r="M4562" s="4">
        <f>Inventory[[#This Row],[Daily_Demand]]*Inventory[[#This Row],[Lead_Time_Days]]</f>
        <v>810</v>
      </c>
      <c r="N4562" s="4">
        <f>MAX(0, Inventory[[#This Row],[Demand_Duration_Lead_time]]+Inventory[[#This Row],[Safety_Stock]]-Inventory[[#This Row],[Current_Inventory]])</f>
        <v>183</v>
      </c>
      <c r="O45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62" s="8">
        <f>Inventory[[#This Row],[Current_Inventory]]*Inventory[[#This Row],[Unit_Cost]]</f>
        <v>1163409.52</v>
      </c>
      <c r="Q4562" t="str">
        <f>IF(Inventory[[#This Row],[Stockout_Risk_Score]] &gt;= 0.8, "Critical",
   IF(Inventory[[#This Row],[Stockout_Risk_Score]] &gt;= 0.6, "High",
      IF(Inventory[[#This Row],[Stockout_Risk_Score]] &gt;= 0.3, "Medium", "Low")
   )
)</f>
        <v>Medium</v>
      </c>
      <c r="R4562">
        <f>Inventory[[#This Row],[Lead_Time_Days]]*0.8</f>
        <v>8</v>
      </c>
      <c r="S4562">
        <f>MAX(0,Inventory[[#This Row],[Daily_Demand]]*Inventory[[#This Row],[Adj_Lead_Time]]+Inventory[[#This Row],[Safety_Stock]]-Inventory[[#This Row],[Current_Inventory]])</f>
        <v>21</v>
      </c>
    </row>
    <row r="4563" spans="1:19" x14ac:dyDescent="0.25">
      <c r="A4563">
        <v>4562</v>
      </c>
      <c r="B4563" t="s">
        <v>4584</v>
      </c>
      <c r="C4563" s="4" t="s">
        <v>17</v>
      </c>
      <c r="D4563" t="s">
        <v>14</v>
      </c>
      <c r="E4563" s="4">
        <v>120</v>
      </c>
      <c r="F4563" s="4">
        <v>10</v>
      </c>
      <c r="G4563" s="4">
        <v>603</v>
      </c>
      <c r="H4563" s="4">
        <v>131</v>
      </c>
      <c r="I4563" s="4">
        <v>247</v>
      </c>
      <c r="J4563" s="6">
        <v>815.28</v>
      </c>
      <c r="K4563" s="4">
        <v>0.32900000000000001</v>
      </c>
      <c r="L4563" s="4" t="s">
        <v>19</v>
      </c>
      <c r="M4563" s="4">
        <f>Inventory[[#This Row],[Daily_Demand]]*Inventory[[#This Row],[Lead_Time_Days]]</f>
        <v>1200</v>
      </c>
      <c r="N4563" s="4">
        <f>MAX(0, Inventory[[#This Row],[Demand_Duration_Lead_time]]+Inventory[[#This Row],[Safety_Stock]]-Inventory[[#This Row],[Current_Inventory]])</f>
        <v>728</v>
      </c>
      <c r="O45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63" s="8">
        <f>Inventory[[#This Row],[Current_Inventory]]*Inventory[[#This Row],[Unit_Cost]]</f>
        <v>491613.83999999997</v>
      </c>
      <c r="Q4563" t="str">
        <f>IF(Inventory[[#This Row],[Stockout_Risk_Score]] &gt;= 0.8, "Critical",
   IF(Inventory[[#This Row],[Stockout_Risk_Score]] &gt;= 0.6, "High",
      IF(Inventory[[#This Row],[Stockout_Risk_Score]] &gt;= 0.3, "Medium", "Low")
   )
)</f>
        <v>Medium</v>
      </c>
      <c r="R4563">
        <f>Inventory[[#This Row],[Lead_Time_Days]]*0.8</f>
        <v>8</v>
      </c>
      <c r="S4563">
        <f>MAX(0,Inventory[[#This Row],[Daily_Demand]]*Inventory[[#This Row],[Adj_Lead_Time]]+Inventory[[#This Row],[Safety_Stock]]-Inventory[[#This Row],[Current_Inventory]])</f>
        <v>488</v>
      </c>
    </row>
    <row r="4564" spans="1:19" x14ac:dyDescent="0.25">
      <c r="A4564">
        <v>4563</v>
      </c>
      <c r="B4564" t="s">
        <v>4585</v>
      </c>
      <c r="C4564" s="4" t="s">
        <v>17</v>
      </c>
      <c r="D4564" t="s">
        <v>22</v>
      </c>
      <c r="E4564" s="4">
        <v>161</v>
      </c>
      <c r="F4564" s="4">
        <v>13</v>
      </c>
      <c r="G4564" s="4">
        <v>470</v>
      </c>
      <c r="H4564" s="4">
        <v>224</v>
      </c>
      <c r="I4564" s="4">
        <v>213</v>
      </c>
      <c r="J4564" s="6">
        <v>963.13</v>
      </c>
      <c r="K4564" s="4">
        <v>0.53800000000000003</v>
      </c>
      <c r="L4564" s="4" t="s">
        <v>19</v>
      </c>
      <c r="M4564" s="4">
        <f>Inventory[[#This Row],[Daily_Demand]]*Inventory[[#This Row],[Lead_Time_Days]]</f>
        <v>2093</v>
      </c>
      <c r="N4564" s="4">
        <f>MAX(0, Inventory[[#This Row],[Demand_Duration_Lead_time]]+Inventory[[#This Row],[Safety_Stock]]-Inventory[[#This Row],[Current_Inventory]])</f>
        <v>1847</v>
      </c>
      <c r="O45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64" s="8">
        <f>Inventory[[#This Row],[Current_Inventory]]*Inventory[[#This Row],[Unit_Cost]]</f>
        <v>452671.1</v>
      </c>
      <c r="Q4564" t="str">
        <f>IF(Inventory[[#This Row],[Stockout_Risk_Score]] &gt;= 0.8, "Critical",
   IF(Inventory[[#This Row],[Stockout_Risk_Score]] &gt;= 0.6, "High",
      IF(Inventory[[#This Row],[Stockout_Risk_Score]] &gt;= 0.3, "Medium", "Low")
   )
)</f>
        <v>Medium</v>
      </c>
      <c r="R4564">
        <f>Inventory[[#This Row],[Lead_Time_Days]]*0.8</f>
        <v>10.4</v>
      </c>
      <c r="S4564">
        <f>MAX(0,Inventory[[#This Row],[Daily_Demand]]*Inventory[[#This Row],[Adj_Lead_Time]]+Inventory[[#This Row],[Safety_Stock]]-Inventory[[#This Row],[Current_Inventory]])</f>
        <v>1428.4</v>
      </c>
    </row>
    <row r="4565" spans="1:19" x14ac:dyDescent="0.25">
      <c r="A4565">
        <v>4564</v>
      </c>
      <c r="B4565" t="s">
        <v>4586</v>
      </c>
      <c r="C4565" s="4" t="s">
        <v>26</v>
      </c>
      <c r="D4565" t="s">
        <v>14</v>
      </c>
      <c r="E4565" s="4">
        <v>29</v>
      </c>
      <c r="F4565" s="4">
        <v>12</v>
      </c>
      <c r="G4565" s="4">
        <v>398</v>
      </c>
      <c r="H4565" s="4">
        <v>295</v>
      </c>
      <c r="I4565" s="4">
        <v>194</v>
      </c>
      <c r="J4565" s="6">
        <v>893.55</v>
      </c>
      <c r="K4565" s="4">
        <v>0.72399999999999998</v>
      </c>
      <c r="L4565" s="4" t="s">
        <v>15</v>
      </c>
      <c r="M4565" s="4">
        <f>Inventory[[#This Row],[Daily_Demand]]*Inventory[[#This Row],[Lead_Time_Days]]</f>
        <v>348</v>
      </c>
      <c r="N4565" s="4">
        <f>MAX(0, Inventory[[#This Row],[Demand_Duration_Lead_time]]+Inventory[[#This Row],[Safety_Stock]]-Inventory[[#This Row],[Current_Inventory]])</f>
        <v>245</v>
      </c>
      <c r="O45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65" s="8">
        <f>Inventory[[#This Row],[Current_Inventory]]*Inventory[[#This Row],[Unit_Cost]]</f>
        <v>355632.89999999997</v>
      </c>
      <c r="Q4565" t="str">
        <f>IF(Inventory[[#This Row],[Stockout_Risk_Score]] &gt;= 0.8, "Critical",
   IF(Inventory[[#This Row],[Stockout_Risk_Score]] &gt;= 0.6, "High",
      IF(Inventory[[#This Row],[Stockout_Risk_Score]] &gt;= 0.3, "Medium", "Low")
   )
)</f>
        <v>High</v>
      </c>
      <c r="R4565">
        <f>Inventory[[#This Row],[Lead_Time_Days]]*0.8</f>
        <v>9.6000000000000014</v>
      </c>
      <c r="S4565">
        <f>MAX(0,Inventory[[#This Row],[Daily_Demand]]*Inventory[[#This Row],[Adj_Lead_Time]]+Inventory[[#This Row],[Safety_Stock]]-Inventory[[#This Row],[Current_Inventory]])</f>
        <v>175.40000000000009</v>
      </c>
    </row>
    <row r="4566" spans="1:19" x14ac:dyDescent="0.25">
      <c r="A4566">
        <v>4565</v>
      </c>
      <c r="B4566" t="s">
        <v>4587</v>
      </c>
      <c r="C4566" s="4" t="s">
        <v>26</v>
      </c>
      <c r="D4566" t="s">
        <v>22</v>
      </c>
      <c r="E4566" s="4">
        <v>188</v>
      </c>
      <c r="F4566" s="4">
        <v>2</v>
      </c>
      <c r="G4566" s="4">
        <v>29</v>
      </c>
      <c r="H4566" s="4">
        <v>290</v>
      </c>
      <c r="I4566" s="4">
        <v>391</v>
      </c>
      <c r="J4566" s="6">
        <v>1631.69</v>
      </c>
      <c r="K4566" s="4">
        <v>0.47899999999999998</v>
      </c>
      <c r="L4566" s="4" t="s">
        <v>19</v>
      </c>
      <c r="M4566" s="4">
        <f>Inventory[[#This Row],[Daily_Demand]]*Inventory[[#This Row],[Lead_Time_Days]]</f>
        <v>376</v>
      </c>
      <c r="N4566" s="4">
        <f>MAX(0, Inventory[[#This Row],[Demand_Duration_Lead_time]]+Inventory[[#This Row],[Safety_Stock]]-Inventory[[#This Row],[Current_Inventory]])</f>
        <v>637</v>
      </c>
      <c r="O45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66" s="8">
        <f>Inventory[[#This Row],[Current_Inventory]]*Inventory[[#This Row],[Unit_Cost]]</f>
        <v>47319.01</v>
      </c>
      <c r="Q4566" t="str">
        <f>IF(Inventory[[#This Row],[Stockout_Risk_Score]] &gt;= 0.8, "Critical",
   IF(Inventory[[#This Row],[Stockout_Risk_Score]] &gt;= 0.6, "High",
      IF(Inventory[[#This Row],[Stockout_Risk_Score]] &gt;= 0.3, "Medium", "Low")
   )
)</f>
        <v>Medium</v>
      </c>
      <c r="R4566">
        <f>Inventory[[#This Row],[Lead_Time_Days]]*0.8</f>
        <v>1.6</v>
      </c>
      <c r="S4566">
        <f>MAX(0,Inventory[[#This Row],[Daily_Demand]]*Inventory[[#This Row],[Adj_Lead_Time]]+Inventory[[#This Row],[Safety_Stock]]-Inventory[[#This Row],[Current_Inventory]])</f>
        <v>561.79999999999995</v>
      </c>
    </row>
    <row r="4567" spans="1:19" x14ac:dyDescent="0.25">
      <c r="A4567">
        <v>4566</v>
      </c>
      <c r="B4567" t="s">
        <v>4588</v>
      </c>
      <c r="C4567" s="4" t="s">
        <v>41</v>
      </c>
      <c r="D4567" t="s">
        <v>18</v>
      </c>
      <c r="E4567" s="4">
        <v>81</v>
      </c>
      <c r="F4567" s="4">
        <v>7</v>
      </c>
      <c r="G4567" s="4">
        <v>693</v>
      </c>
      <c r="H4567" s="4">
        <v>16</v>
      </c>
      <c r="I4567" s="4">
        <v>50</v>
      </c>
      <c r="J4567" s="6">
        <v>1909.71</v>
      </c>
      <c r="K4567" s="4">
        <v>6.2E-2</v>
      </c>
      <c r="L4567" s="4" t="s">
        <v>27</v>
      </c>
      <c r="M4567" s="4">
        <f>Inventory[[#This Row],[Daily_Demand]]*Inventory[[#This Row],[Lead_Time_Days]]</f>
        <v>567</v>
      </c>
      <c r="N4567" s="4">
        <f>MAX(0, Inventory[[#This Row],[Demand_Duration_Lead_time]]+Inventory[[#This Row],[Safety_Stock]]-Inventory[[#This Row],[Current_Inventory]])</f>
        <v>0</v>
      </c>
      <c r="O45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67" s="8">
        <f>Inventory[[#This Row],[Current_Inventory]]*Inventory[[#This Row],[Unit_Cost]]</f>
        <v>1323429.03</v>
      </c>
      <c r="Q4567" t="str">
        <f>IF(Inventory[[#This Row],[Stockout_Risk_Score]] &gt;= 0.8, "Critical",
   IF(Inventory[[#This Row],[Stockout_Risk_Score]] &gt;= 0.6, "High",
      IF(Inventory[[#This Row],[Stockout_Risk_Score]] &gt;= 0.3, "Medium", "Low")
   )
)</f>
        <v>Low</v>
      </c>
      <c r="R4567">
        <f>Inventory[[#This Row],[Lead_Time_Days]]*0.8</f>
        <v>5.6000000000000005</v>
      </c>
      <c r="S4567">
        <f>MAX(0,Inventory[[#This Row],[Daily_Demand]]*Inventory[[#This Row],[Adj_Lead_Time]]+Inventory[[#This Row],[Safety_Stock]]-Inventory[[#This Row],[Current_Inventory]])</f>
        <v>0</v>
      </c>
    </row>
    <row r="4568" spans="1:19" x14ac:dyDescent="0.25">
      <c r="A4568">
        <v>4567</v>
      </c>
      <c r="B4568" t="s">
        <v>4589</v>
      </c>
      <c r="C4568" s="4" t="s">
        <v>13</v>
      </c>
      <c r="D4568" t="s">
        <v>14</v>
      </c>
      <c r="E4568" s="4">
        <v>195</v>
      </c>
      <c r="F4568" s="4">
        <v>13</v>
      </c>
      <c r="G4568" s="4">
        <v>745</v>
      </c>
      <c r="H4568" s="4">
        <v>101</v>
      </c>
      <c r="I4568" s="4">
        <v>169</v>
      </c>
      <c r="J4568" s="6">
        <v>688.19</v>
      </c>
      <c r="K4568" s="4">
        <v>1.7999999999999999E-2</v>
      </c>
      <c r="L4568" s="4" t="s">
        <v>27</v>
      </c>
      <c r="M4568" s="4">
        <f>Inventory[[#This Row],[Daily_Demand]]*Inventory[[#This Row],[Lead_Time_Days]]</f>
        <v>2535</v>
      </c>
      <c r="N4568" s="4">
        <f>MAX(0, Inventory[[#This Row],[Demand_Duration_Lead_time]]+Inventory[[#This Row],[Safety_Stock]]-Inventory[[#This Row],[Current_Inventory]])</f>
        <v>1891</v>
      </c>
      <c r="O45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68" s="8">
        <f>Inventory[[#This Row],[Current_Inventory]]*Inventory[[#This Row],[Unit_Cost]]</f>
        <v>512701.55000000005</v>
      </c>
      <c r="Q4568" t="str">
        <f>IF(Inventory[[#This Row],[Stockout_Risk_Score]] &gt;= 0.8, "Critical",
   IF(Inventory[[#This Row],[Stockout_Risk_Score]] &gt;= 0.6, "High",
      IF(Inventory[[#This Row],[Stockout_Risk_Score]] &gt;= 0.3, "Medium", "Low")
   )
)</f>
        <v>Low</v>
      </c>
      <c r="R4568">
        <f>Inventory[[#This Row],[Lead_Time_Days]]*0.8</f>
        <v>10.4</v>
      </c>
      <c r="S4568">
        <f>MAX(0,Inventory[[#This Row],[Daily_Demand]]*Inventory[[#This Row],[Adj_Lead_Time]]+Inventory[[#This Row],[Safety_Stock]]-Inventory[[#This Row],[Current_Inventory]])</f>
        <v>1384</v>
      </c>
    </row>
    <row r="4569" spans="1:19" x14ac:dyDescent="0.25">
      <c r="A4569">
        <v>4568</v>
      </c>
      <c r="B4569" t="s">
        <v>4590</v>
      </c>
      <c r="C4569" s="4" t="s">
        <v>13</v>
      </c>
      <c r="D4569" t="s">
        <v>14</v>
      </c>
      <c r="E4569" s="4">
        <v>159</v>
      </c>
      <c r="F4569" s="4">
        <v>9</v>
      </c>
      <c r="G4569" s="4">
        <v>535</v>
      </c>
      <c r="H4569" s="4">
        <v>132</v>
      </c>
      <c r="I4569" s="4">
        <v>116</v>
      </c>
      <c r="J4569" s="6">
        <v>976.3</v>
      </c>
      <c r="K4569" s="4">
        <v>0.21299999999999999</v>
      </c>
      <c r="L4569" s="4" t="s">
        <v>15</v>
      </c>
      <c r="M4569" s="4">
        <f>Inventory[[#This Row],[Daily_Demand]]*Inventory[[#This Row],[Lead_Time_Days]]</f>
        <v>1431</v>
      </c>
      <c r="N4569" s="4">
        <f>MAX(0, Inventory[[#This Row],[Demand_Duration_Lead_time]]+Inventory[[#This Row],[Safety_Stock]]-Inventory[[#This Row],[Current_Inventory]])</f>
        <v>1028</v>
      </c>
      <c r="O45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69" s="8">
        <f>Inventory[[#This Row],[Current_Inventory]]*Inventory[[#This Row],[Unit_Cost]]</f>
        <v>522320.5</v>
      </c>
      <c r="Q4569" t="str">
        <f>IF(Inventory[[#This Row],[Stockout_Risk_Score]] &gt;= 0.8, "Critical",
   IF(Inventory[[#This Row],[Stockout_Risk_Score]] &gt;= 0.6, "High",
      IF(Inventory[[#This Row],[Stockout_Risk_Score]] &gt;= 0.3, "Medium", "Low")
   )
)</f>
        <v>Low</v>
      </c>
      <c r="R4569">
        <f>Inventory[[#This Row],[Lead_Time_Days]]*0.8</f>
        <v>7.2</v>
      </c>
      <c r="S4569">
        <f>MAX(0,Inventory[[#This Row],[Daily_Demand]]*Inventory[[#This Row],[Adj_Lead_Time]]+Inventory[[#This Row],[Safety_Stock]]-Inventory[[#This Row],[Current_Inventory]])</f>
        <v>741.8</v>
      </c>
    </row>
    <row r="4570" spans="1:19" x14ac:dyDescent="0.25">
      <c r="A4570">
        <v>4569</v>
      </c>
      <c r="B4570" t="s">
        <v>4591</v>
      </c>
      <c r="C4570" s="4" t="s">
        <v>17</v>
      </c>
      <c r="D4570" t="s">
        <v>22</v>
      </c>
      <c r="E4570" s="4">
        <v>192</v>
      </c>
      <c r="F4570" s="4">
        <v>11</v>
      </c>
      <c r="G4570" s="4">
        <v>243</v>
      </c>
      <c r="H4570" s="4">
        <v>105</v>
      </c>
      <c r="I4570" s="4">
        <v>98</v>
      </c>
      <c r="J4570" s="6">
        <v>1426.56</v>
      </c>
      <c r="K4570" s="4">
        <v>0.42499999999999999</v>
      </c>
      <c r="L4570" s="4" t="s">
        <v>15</v>
      </c>
      <c r="M4570" s="4">
        <f>Inventory[[#This Row],[Daily_Demand]]*Inventory[[#This Row],[Lead_Time_Days]]</f>
        <v>2112</v>
      </c>
      <c r="N4570" s="4">
        <f>MAX(0, Inventory[[#This Row],[Demand_Duration_Lead_time]]+Inventory[[#This Row],[Safety_Stock]]-Inventory[[#This Row],[Current_Inventory]])</f>
        <v>1974</v>
      </c>
      <c r="O45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70" s="8">
        <f>Inventory[[#This Row],[Current_Inventory]]*Inventory[[#This Row],[Unit_Cost]]</f>
        <v>346654.07999999996</v>
      </c>
      <c r="Q4570" t="str">
        <f>IF(Inventory[[#This Row],[Stockout_Risk_Score]] &gt;= 0.8, "Critical",
   IF(Inventory[[#This Row],[Stockout_Risk_Score]] &gt;= 0.6, "High",
      IF(Inventory[[#This Row],[Stockout_Risk_Score]] &gt;= 0.3, "Medium", "Low")
   )
)</f>
        <v>Medium</v>
      </c>
      <c r="R4570">
        <f>Inventory[[#This Row],[Lead_Time_Days]]*0.8</f>
        <v>8.8000000000000007</v>
      </c>
      <c r="S4570">
        <f>MAX(0,Inventory[[#This Row],[Daily_Demand]]*Inventory[[#This Row],[Adj_Lead_Time]]+Inventory[[#This Row],[Safety_Stock]]-Inventory[[#This Row],[Current_Inventory]])</f>
        <v>1551.6000000000001</v>
      </c>
    </row>
    <row r="4571" spans="1:19" x14ac:dyDescent="0.25">
      <c r="A4571">
        <v>4570</v>
      </c>
      <c r="B4571" t="s">
        <v>4592</v>
      </c>
      <c r="C4571" s="4" t="s">
        <v>41</v>
      </c>
      <c r="D4571" t="s">
        <v>14</v>
      </c>
      <c r="E4571" s="4">
        <v>53</v>
      </c>
      <c r="F4571" s="4">
        <v>10</v>
      </c>
      <c r="G4571" s="4">
        <v>400</v>
      </c>
      <c r="H4571" s="4">
        <v>10</v>
      </c>
      <c r="I4571" s="4">
        <v>356</v>
      </c>
      <c r="J4571" s="6">
        <v>1795.99</v>
      </c>
      <c r="K4571" s="4">
        <v>4.4999999999999998E-2</v>
      </c>
      <c r="L4571" s="4" t="s">
        <v>27</v>
      </c>
      <c r="M4571" s="4">
        <f>Inventory[[#This Row],[Daily_Demand]]*Inventory[[#This Row],[Lead_Time_Days]]</f>
        <v>530</v>
      </c>
      <c r="N4571" s="4">
        <f>MAX(0, Inventory[[#This Row],[Demand_Duration_Lead_time]]+Inventory[[#This Row],[Safety_Stock]]-Inventory[[#This Row],[Current_Inventory]])</f>
        <v>140</v>
      </c>
      <c r="O45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71" s="8">
        <f>Inventory[[#This Row],[Current_Inventory]]*Inventory[[#This Row],[Unit_Cost]]</f>
        <v>718396</v>
      </c>
      <c r="Q4571" t="str">
        <f>IF(Inventory[[#This Row],[Stockout_Risk_Score]] &gt;= 0.8, "Critical",
   IF(Inventory[[#This Row],[Stockout_Risk_Score]] &gt;= 0.6, "High",
      IF(Inventory[[#This Row],[Stockout_Risk_Score]] &gt;= 0.3, "Medium", "Low")
   )
)</f>
        <v>Low</v>
      </c>
      <c r="R4571">
        <f>Inventory[[#This Row],[Lead_Time_Days]]*0.8</f>
        <v>8</v>
      </c>
      <c r="S4571">
        <f>MAX(0,Inventory[[#This Row],[Daily_Demand]]*Inventory[[#This Row],[Adj_Lead_Time]]+Inventory[[#This Row],[Safety_Stock]]-Inventory[[#This Row],[Current_Inventory]])</f>
        <v>34</v>
      </c>
    </row>
    <row r="4572" spans="1:19" x14ac:dyDescent="0.25">
      <c r="A4572">
        <v>4571</v>
      </c>
      <c r="B4572" t="s">
        <v>4593</v>
      </c>
      <c r="C4572" s="4" t="s">
        <v>13</v>
      </c>
      <c r="D4572" t="s">
        <v>22</v>
      </c>
      <c r="E4572" s="4">
        <v>69</v>
      </c>
      <c r="F4572" s="4">
        <v>5</v>
      </c>
      <c r="G4572" s="4">
        <v>560</v>
      </c>
      <c r="H4572" s="4">
        <v>100</v>
      </c>
      <c r="I4572" s="4">
        <v>376</v>
      </c>
      <c r="J4572" s="6">
        <v>1012.72</v>
      </c>
      <c r="K4572" s="4">
        <v>0.32800000000000001</v>
      </c>
      <c r="L4572" s="4" t="s">
        <v>15</v>
      </c>
      <c r="M4572" s="4">
        <f>Inventory[[#This Row],[Daily_Demand]]*Inventory[[#This Row],[Lead_Time_Days]]</f>
        <v>345</v>
      </c>
      <c r="N4572" s="4">
        <f>MAX(0, Inventory[[#This Row],[Demand_Duration_Lead_time]]+Inventory[[#This Row],[Safety_Stock]]-Inventory[[#This Row],[Current_Inventory]])</f>
        <v>0</v>
      </c>
      <c r="O45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72" s="8">
        <f>Inventory[[#This Row],[Current_Inventory]]*Inventory[[#This Row],[Unit_Cost]]</f>
        <v>567123.20000000007</v>
      </c>
      <c r="Q4572" t="str">
        <f>IF(Inventory[[#This Row],[Stockout_Risk_Score]] &gt;= 0.8, "Critical",
   IF(Inventory[[#This Row],[Stockout_Risk_Score]] &gt;= 0.6, "High",
      IF(Inventory[[#This Row],[Stockout_Risk_Score]] &gt;= 0.3, "Medium", "Low")
   )
)</f>
        <v>Medium</v>
      </c>
      <c r="R4572">
        <f>Inventory[[#This Row],[Lead_Time_Days]]*0.8</f>
        <v>4</v>
      </c>
      <c r="S4572">
        <f>MAX(0,Inventory[[#This Row],[Daily_Demand]]*Inventory[[#This Row],[Adj_Lead_Time]]+Inventory[[#This Row],[Safety_Stock]]-Inventory[[#This Row],[Current_Inventory]])</f>
        <v>0</v>
      </c>
    </row>
    <row r="4573" spans="1:19" x14ac:dyDescent="0.25">
      <c r="A4573">
        <v>4572</v>
      </c>
      <c r="B4573" t="s">
        <v>4594</v>
      </c>
      <c r="C4573" s="4" t="s">
        <v>41</v>
      </c>
      <c r="D4573" t="s">
        <v>18</v>
      </c>
      <c r="E4573" s="4">
        <v>170</v>
      </c>
      <c r="F4573" s="4">
        <v>14</v>
      </c>
      <c r="G4573" s="4">
        <v>321</v>
      </c>
      <c r="H4573" s="4">
        <v>16</v>
      </c>
      <c r="I4573" s="4">
        <v>336</v>
      </c>
      <c r="J4573" s="6">
        <v>262.33999999999997</v>
      </c>
      <c r="K4573" s="4">
        <v>0.88700000000000001</v>
      </c>
      <c r="L4573" s="4" t="s">
        <v>27</v>
      </c>
      <c r="M4573" s="4">
        <f>Inventory[[#This Row],[Daily_Demand]]*Inventory[[#This Row],[Lead_Time_Days]]</f>
        <v>2380</v>
      </c>
      <c r="N4573" s="4">
        <f>MAX(0, Inventory[[#This Row],[Demand_Duration_Lead_time]]+Inventory[[#This Row],[Safety_Stock]]-Inventory[[#This Row],[Current_Inventory]])</f>
        <v>2075</v>
      </c>
      <c r="O45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73" s="8">
        <f>Inventory[[#This Row],[Current_Inventory]]*Inventory[[#This Row],[Unit_Cost]]</f>
        <v>84211.139999999985</v>
      </c>
      <c r="Q4573" t="str">
        <f>IF(Inventory[[#This Row],[Stockout_Risk_Score]] &gt;= 0.8, "Critical",
   IF(Inventory[[#This Row],[Stockout_Risk_Score]] &gt;= 0.6, "High",
      IF(Inventory[[#This Row],[Stockout_Risk_Score]] &gt;= 0.3, "Medium", "Low")
   )
)</f>
        <v>Critical</v>
      </c>
      <c r="R4573">
        <f>Inventory[[#This Row],[Lead_Time_Days]]*0.8</f>
        <v>11.200000000000001</v>
      </c>
      <c r="S4573">
        <f>MAX(0,Inventory[[#This Row],[Daily_Demand]]*Inventory[[#This Row],[Adj_Lead_Time]]+Inventory[[#This Row],[Safety_Stock]]-Inventory[[#This Row],[Current_Inventory]])</f>
        <v>1599.0000000000002</v>
      </c>
    </row>
    <row r="4574" spans="1:19" x14ac:dyDescent="0.25">
      <c r="A4574">
        <v>4573</v>
      </c>
      <c r="B4574" t="s">
        <v>4595</v>
      </c>
      <c r="C4574" s="4" t="s">
        <v>41</v>
      </c>
      <c r="D4574" t="s">
        <v>14</v>
      </c>
      <c r="E4574" s="4">
        <v>87</v>
      </c>
      <c r="F4574" s="4">
        <v>3</v>
      </c>
      <c r="G4574" s="4">
        <v>222</v>
      </c>
      <c r="H4574" s="4">
        <v>129</v>
      </c>
      <c r="I4574" s="4">
        <v>73</v>
      </c>
      <c r="J4574" s="6">
        <v>768.91</v>
      </c>
      <c r="K4574" s="4">
        <v>0.09</v>
      </c>
      <c r="L4574" s="4" t="s">
        <v>19</v>
      </c>
      <c r="M4574" s="4">
        <f>Inventory[[#This Row],[Daily_Demand]]*Inventory[[#This Row],[Lead_Time_Days]]</f>
        <v>261</v>
      </c>
      <c r="N4574" s="4">
        <f>MAX(0, Inventory[[#This Row],[Demand_Duration_Lead_time]]+Inventory[[#This Row],[Safety_Stock]]-Inventory[[#This Row],[Current_Inventory]])</f>
        <v>168</v>
      </c>
      <c r="O45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74" s="8">
        <f>Inventory[[#This Row],[Current_Inventory]]*Inventory[[#This Row],[Unit_Cost]]</f>
        <v>170698.02</v>
      </c>
      <c r="Q4574" t="str">
        <f>IF(Inventory[[#This Row],[Stockout_Risk_Score]] &gt;= 0.8, "Critical",
   IF(Inventory[[#This Row],[Stockout_Risk_Score]] &gt;= 0.6, "High",
      IF(Inventory[[#This Row],[Stockout_Risk_Score]] &gt;= 0.3, "Medium", "Low")
   )
)</f>
        <v>Low</v>
      </c>
      <c r="R4574">
        <f>Inventory[[#This Row],[Lead_Time_Days]]*0.8</f>
        <v>2.4000000000000004</v>
      </c>
      <c r="S4574">
        <f>MAX(0,Inventory[[#This Row],[Daily_Demand]]*Inventory[[#This Row],[Adj_Lead_Time]]+Inventory[[#This Row],[Safety_Stock]]-Inventory[[#This Row],[Current_Inventory]])</f>
        <v>115.80000000000007</v>
      </c>
    </row>
    <row r="4575" spans="1:19" x14ac:dyDescent="0.25">
      <c r="A4575">
        <v>4574</v>
      </c>
      <c r="B4575" t="s">
        <v>4596</v>
      </c>
      <c r="C4575" s="4" t="s">
        <v>17</v>
      </c>
      <c r="D4575" t="s">
        <v>22</v>
      </c>
      <c r="E4575" s="4">
        <v>184</v>
      </c>
      <c r="F4575" s="4">
        <v>12</v>
      </c>
      <c r="G4575" s="4">
        <v>608</v>
      </c>
      <c r="H4575" s="4">
        <v>138</v>
      </c>
      <c r="I4575" s="4">
        <v>260</v>
      </c>
      <c r="J4575" s="6">
        <v>1123.21</v>
      </c>
      <c r="K4575" s="4">
        <v>0.94899999999999995</v>
      </c>
      <c r="L4575" s="4" t="s">
        <v>27</v>
      </c>
      <c r="M4575" s="4">
        <f>Inventory[[#This Row],[Daily_Demand]]*Inventory[[#This Row],[Lead_Time_Days]]</f>
        <v>2208</v>
      </c>
      <c r="N4575" s="4">
        <f>MAX(0, Inventory[[#This Row],[Demand_Duration_Lead_time]]+Inventory[[#This Row],[Safety_Stock]]-Inventory[[#This Row],[Current_Inventory]])</f>
        <v>1738</v>
      </c>
      <c r="O45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75" s="8">
        <f>Inventory[[#This Row],[Current_Inventory]]*Inventory[[#This Row],[Unit_Cost]]</f>
        <v>682911.68</v>
      </c>
      <c r="Q4575" t="str">
        <f>IF(Inventory[[#This Row],[Stockout_Risk_Score]] &gt;= 0.8, "Critical",
   IF(Inventory[[#This Row],[Stockout_Risk_Score]] &gt;= 0.6, "High",
      IF(Inventory[[#This Row],[Stockout_Risk_Score]] &gt;= 0.3, "Medium", "Low")
   )
)</f>
        <v>Critical</v>
      </c>
      <c r="R4575">
        <f>Inventory[[#This Row],[Lead_Time_Days]]*0.8</f>
        <v>9.6000000000000014</v>
      </c>
      <c r="S4575">
        <f>MAX(0,Inventory[[#This Row],[Daily_Demand]]*Inventory[[#This Row],[Adj_Lead_Time]]+Inventory[[#This Row],[Safety_Stock]]-Inventory[[#This Row],[Current_Inventory]])</f>
        <v>1296.4000000000003</v>
      </c>
    </row>
    <row r="4576" spans="1:19" x14ac:dyDescent="0.25">
      <c r="A4576">
        <v>4575</v>
      </c>
      <c r="B4576" t="s">
        <v>4597</v>
      </c>
      <c r="C4576" s="4" t="s">
        <v>41</v>
      </c>
      <c r="D4576" t="s">
        <v>14</v>
      </c>
      <c r="E4576" s="4">
        <v>5</v>
      </c>
      <c r="F4576" s="4">
        <v>10</v>
      </c>
      <c r="G4576" s="4">
        <v>590</v>
      </c>
      <c r="H4576" s="4">
        <v>188</v>
      </c>
      <c r="I4576" s="4">
        <v>342</v>
      </c>
      <c r="J4576" s="6">
        <v>864.17</v>
      </c>
      <c r="K4576" s="4">
        <v>0.85699999999999998</v>
      </c>
      <c r="L4576" s="4" t="s">
        <v>15</v>
      </c>
      <c r="M4576" s="4">
        <f>Inventory[[#This Row],[Daily_Demand]]*Inventory[[#This Row],[Lead_Time_Days]]</f>
        <v>50</v>
      </c>
      <c r="N4576" s="4">
        <f>MAX(0, Inventory[[#This Row],[Demand_Duration_Lead_time]]+Inventory[[#This Row],[Safety_Stock]]-Inventory[[#This Row],[Current_Inventory]])</f>
        <v>0</v>
      </c>
      <c r="O45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576" s="8">
        <f>Inventory[[#This Row],[Current_Inventory]]*Inventory[[#This Row],[Unit_Cost]]</f>
        <v>509860.3</v>
      </c>
      <c r="Q4576" t="str">
        <f>IF(Inventory[[#This Row],[Stockout_Risk_Score]] &gt;= 0.8, "Critical",
   IF(Inventory[[#This Row],[Stockout_Risk_Score]] &gt;= 0.6, "High",
      IF(Inventory[[#This Row],[Stockout_Risk_Score]] &gt;= 0.3, "Medium", "Low")
   )
)</f>
        <v>Critical</v>
      </c>
      <c r="R4576">
        <f>Inventory[[#This Row],[Lead_Time_Days]]*0.8</f>
        <v>8</v>
      </c>
      <c r="S4576">
        <f>MAX(0,Inventory[[#This Row],[Daily_Demand]]*Inventory[[#This Row],[Adj_Lead_Time]]+Inventory[[#This Row],[Safety_Stock]]-Inventory[[#This Row],[Current_Inventory]])</f>
        <v>0</v>
      </c>
    </row>
    <row r="4577" spans="1:19" x14ac:dyDescent="0.25">
      <c r="A4577">
        <v>4576</v>
      </c>
      <c r="B4577" t="s">
        <v>4598</v>
      </c>
      <c r="C4577" s="4" t="s">
        <v>26</v>
      </c>
      <c r="D4577" t="s">
        <v>22</v>
      </c>
      <c r="E4577" s="4">
        <v>172</v>
      </c>
      <c r="F4577" s="4">
        <v>10</v>
      </c>
      <c r="G4577" s="4">
        <v>215</v>
      </c>
      <c r="H4577" s="4">
        <v>107</v>
      </c>
      <c r="I4577" s="4">
        <v>112</v>
      </c>
      <c r="J4577" s="6">
        <v>413.78</v>
      </c>
      <c r="K4577" s="4">
        <v>0.83199999999999996</v>
      </c>
      <c r="L4577" s="4" t="s">
        <v>19</v>
      </c>
      <c r="M4577" s="4">
        <f>Inventory[[#This Row],[Daily_Demand]]*Inventory[[#This Row],[Lead_Time_Days]]</f>
        <v>1720</v>
      </c>
      <c r="N4577" s="4">
        <f>MAX(0, Inventory[[#This Row],[Demand_Duration_Lead_time]]+Inventory[[#This Row],[Safety_Stock]]-Inventory[[#This Row],[Current_Inventory]])</f>
        <v>1612</v>
      </c>
      <c r="O45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77" s="8">
        <f>Inventory[[#This Row],[Current_Inventory]]*Inventory[[#This Row],[Unit_Cost]]</f>
        <v>88962.7</v>
      </c>
      <c r="Q4577" t="str">
        <f>IF(Inventory[[#This Row],[Stockout_Risk_Score]] &gt;= 0.8, "Critical",
   IF(Inventory[[#This Row],[Stockout_Risk_Score]] &gt;= 0.6, "High",
      IF(Inventory[[#This Row],[Stockout_Risk_Score]] &gt;= 0.3, "Medium", "Low")
   )
)</f>
        <v>Critical</v>
      </c>
      <c r="R4577">
        <f>Inventory[[#This Row],[Lead_Time_Days]]*0.8</f>
        <v>8</v>
      </c>
      <c r="S4577">
        <f>MAX(0,Inventory[[#This Row],[Daily_Demand]]*Inventory[[#This Row],[Adj_Lead_Time]]+Inventory[[#This Row],[Safety_Stock]]-Inventory[[#This Row],[Current_Inventory]])</f>
        <v>1268</v>
      </c>
    </row>
    <row r="4578" spans="1:19" x14ac:dyDescent="0.25">
      <c r="A4578">
        <v>4577</v>
      </c>
      <c r="B4578" t="s">
        <v>4599</v>
      </c>
      <c r="C4578" s="4" t="s">
        <v>26</v>
      </c>
      <c r="D4578" t="s">
        <v>22</v>
      </c>
      <c r="E4578" s="4">
        <v>85</v>
      </c>
      <c r="F4578" s="4">
        <v>13</v>
      </c>
      <c r="G4578" s="4">
        <v>341</v>
      </c>
      <c r="H4578" s="4">
        <v>52</v>
      </c>
      <c r="I4578" s="4">
        <v>105</v>
      </c>
      <c r="J4578" s="6">
        <v>122.13</v>
      </c>
      <c r="K4578" s="4">
        <v>0.86399999999999999</v>
      </c>
      <c r="L4578" s="4" t="s">
        <v>27</v>
      </c>
      <c r="M4578" s="4">
        <f>Inventory[[#This Row],[Daily_Demand]]*Inventory[[#This Row],[Lead_Time_Days]]</f>
        <v>1105</v>
      </c>
      <c r="N4578" s="4">
        <f>MAX(0, Inventory[[#This Row],[Demand_Duration_Lead_time]]+Inventory[[#This Row],[Safety_Stock]]-Inventory[[#This Row],[Current_Inventory]])</f>
        <v>816</v>
      </c>
      <c r="O45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78" s="8">
        <f>Inventory[[#This Row],[Current_Inventory]]*Inventory[[#This Row],[Unit_Cost]]</f>
        <v>41646.33</v>
      </c>
      <c r="Q4578" t="str">
        <f>IF(Inventory[[#This Row],[Stockout_Risk_Score]] &gt;= 0.8, "Critical",
   IF(Inventory[[#This Row],[Stockout_Risk_Score]] &gt;= 0.6, "High",
      IF(Inventory[[#This Row],[Stockout_Risk_Score]] &gt;= 0.3, "Medium", "Low")
   )
)</f>
        <v>Critical</v>
      </c>
      <c r="R4578">
        <f>Inventory[[#This Row],[Lead_Time_Days]]*0.8</f>
        <v>10.4</v>
      </c>
      <c r="S4578">
        <f>MAX(0,Inventory[[#This Row],[Daily_Demand]]*Inventory[[#This Row],[Adj_Lead_Time]]+Inventory[[#This Row],[Safety_Stock]]-Inventory[[#This Row],[Current_Inventory]])</f>
        <v>595</v>
      </c>
    </row>
    <row r="4579" spans="1:19" x14ac:dyDescent="0.25">
      <c r="A4579">
        <v>4578</v>
      </c>
      <c r="B4579" t="s">
        <v>4600</v>
      </c>
      <c r="C4579" s="4" t="s">
        <v>21</v>
      </c>
      <c r="D4579" t="s">
        <v>22</v>
      </c>
      <c r="E4579" s="4">
        <v>25</v>
      </c>
      <c r="F4579" s="4">
        <v>9</v>
      </c>
      <c r="G4579" s="4">
        <v>437</v>
      </c>
      <c r="H4579" s="4">
        <v>192</v>
      </c>
      <c r="I4579" s="4">
        <v>67</v>
      </c>
      <c r="J4579" s="6">
        <v>1390.45</v>
      </c>
      <c r="K4579" s="4">
        <v>0.08</v>
      </c>
      <c r="L4579" s="4" t="s">
        <v>15</v>
      </c>
      <c r="M4579" s="4">
        <f>Inventory[[#This Row],[Daily_Demand]]*Inventory[[#This Row],[Lead_Time_Days]]</f>
        <v>225</v>
      </c>
      <c r="N4579" s="4">
        <f>MAX(0, Inventory[[#This Row],[Demand_Duration_Lead_time]]+Inventory[[#This Row],[Safety_Stock]]-Inventory[[#This Row],[Current_Inventory]])</f>
        <v>0</v>
      </c>
      <c r="O45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79" s="8">
        <f>Inventory[[#This Row],[Current_Inventory]]*Inventory[[#This Row],[Unit_Cost]]</f>
        <v>607626.65</v>
      </c>
      <c r="Q4579" t="str">
        <f>IF(Inventory[[#This Row],[Stockout_Risk_Score]] &gt;= 0.8, "Critical",
   IF(Inventory[[#This Row],[Stockout_Risk_Score]] &gt;= 0.6, "High",
      IF(Inventory[[#This Row],[Stockout_Risk_Score]] &gt;= 0.3, "Medium", "Low")
   )
)</f>
        <v>Low</v>
      </c>
      <c r="R4579">
        <f>Inventory[[#This Row],[Lead_Time_Days]]*0.8</f>
        <v>7.2</v>
      </c>
      <c r="S4579">
        <f>MAX(0,Inventory[[#This Row],[Daily_Demand]]*Inventory[[#This Row],[Adj_Lead_Time]]+Inventory[[#This Row],[Safety_Stock]]-Inventory[[#This Row],[Current_Inventory]])</f>
        <v>0</v>
      </c>
    </row>
    <row r="4580" spans="1:19" x14ac:dyDescent="0.25">
      <c r="A4580">
        <v>4579</v>
      </c>
      <c r="B4580" t="s">
        <v>4601</v>
      </c>
      <c r="C4580" s="4" t="s">
        <v>17</v>
      </c>
      <c r="D4580" t="s">
        <v>18</v>
      </c>
      <c r="E4580" s="4">
        <v>90</v>
      </c>
      <c r="F4580" s="4">
        <v>4</v>
      </c>
      <c r="G4580" s="4">
        <v>638</v>
      </c>
      <c r="H4580" s="4">
        <v>194</v>
      </c>
      <c r="I4580" s="4">
        <v>126</v>
      </c>
      <c r="J4580" s="6">
        <v>1985.84</v>
      </c>
      <c r="K4580" s="4">
        <v>0.151</v>
      </c>
      <c r="L4580" s="4" t="s">
        <v>15</v>
      </c>
      <c r="M4580" s="4">
        <f>Inventory[[#This Row],[Daily_Demand]]*Inventory[[#This Row],[Lead_Time_Days]]</f>
        <v>360</v>
      </c>
      <c r="N4580" s="4">
        <f>MAX(0, Inventory[[#This Row],[Demand_Duration_Lead_time]]+Inventory[[#This Row],[Safety_Stock]]-Inventory[[#This Row],[Current_Inventory]])</f>
        <v>0</v>
      </c>
      <c r="O45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80" s="8">
        <f>Inventory[[#This Row],[Current_Inventory]]*Inventory[[#This Row],[Unit_Cost]]</f>
        <v>1266965.92</v>
      </c>
      <c r="Q4580" t="str">
        <f>IF(Inventory[[#This Row],[Stockout_Risk_Score]] &gt;= 0.8, "Critical",
   IF(Inventory[[#This Row],[Stockout_Risk_Score]] &gt;= 0.6, "High",
      IF(Inventory[[#This Row],[Stockout_Risk_Score]] &gt;= 0.3, "Medium", "Low")
   )
)</f>
        <v>Low</v>
      </c>
      <c r="R4580">
        <f>Inventory[[#This Row],[Lead_Time_Days]]*0.8</f>
        <v>3.2</v>
      </c>
      <c r="S4580">
        <f>MAX(0,Inventory[[#This Row],[Daily_Demand]]*Inventory[[#This Row],[Adj_Lead_Time]]+Inventory[[#This Row],[Safety_Stock]]-Inventory[[#This Row],[Current_Inventory]])</f>
        <v>0</v>
      </c>
    </row>
    <row r="4581" spans="1:19" x14ac:dyDescent="0.25">
      <c r="A4581">
        <v>4580</v>
      </c>
      <c r="B4581" t="s">
        <v>4602</v>
      </c>
      <c r="C4581" s="4" t="s">
        <v>21</v>
      </c>
      <c r="D4581" t="s">
        <v>14</v>
      </c>
      <c r="E4581" s="4">
        <v>19</v>
      </c>
      <c r="F4581" s="4">
        <v>6</v>
      </c>
      <c r="G4581" s="4">
        <v>361</v>
      </c>
      <c r="H4581" s="4">
        <v>62</v>
      </c>
      <c r="I4581" s="4">
        <v>309</v>
      </c>
      <c r="J4581" s="6">
        <v>1842.45</v>
      </c>
      <c r="K4581" s="4">
        <v>0.13400000000000001</v>
      </c>
      <c r="L4581" s="4" t="s">
        <v>19</v>
      </c>
      <c r="M4581" s="4">
        <f>Inventory[[#This Row],[Daily_Demand]]*Inventory[[#This Row],[Lead_Time_Days]]</f>
        <v>114</v>
      </c>
      <c r="N4581" s="4">
        <f>MAX(0, Inventory[[#This Row],[Demand_Duration_Lead_time]]+Inventory[[#This Row],[Safety_Stock]]-Inventory[[#This Row],[Current_Inventory]])</f>
        <v>0</v>
      </c>
      <c r="O45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581" s="8">
        <f>Inventory[[#This Row],[Current_Inventory]]*Inventory[[#This Row],[Unit_Cost]]</f>
        <v>665124.45000000007</v>
      </c>
      <c r="Q4581" t="str">
        <f>IF(Inventory[[#This Row],[Stockout_Risk_Score]] &gt;= 0.8, "Critical",
   IF(Inventory[[#This Row],[Stockout_Risk_Score]] &gt;= 0.6, "High",
      IF(Inventory[[#This Row],[Stockout_Risk_Score]] &gt;= 0.3, "Medium", "Low")
   )
)</f>
        <v>Low</v>
      </c>
      <c r="R4581">
        <f>Inventory[[#This Row],[Lead_Time_Days]]*0.8</f>
        <v>4.8000000000000007</v>
      </c>
      <c r="S4581">
        <f>MAX(0,Inventory[[#This Row],[Daily_Demand]]*Inventory[[#This Row],[Adj_Lead_Time]]+Inventory[[#This Row],[Safety_Stock]]-Inventory[[#This Row],[Current_Inventory]])</f>
        <v>0</v>
      </c>
    </row>
    <row r="4582" spans="1:19" x14ac:dyDescent="0.25">
      <c r="A4582">
        <v>4581</v>
      </c>
      <c r="B4582" t="s">
        <v>4603</v>
      </c>
      <c r="C4582" s="4" t="s">
        <v>26</v>
      </c>
      <c r="D4582" t="s">
        <v>18</v>
      </c>
      <c r="E4582" s="4">
        <v>54</v>
      </c>
      <c r="F4582" s="4">
        <v>3</v>
      </c>
      <c r="G4582" s="4">
        <v>408</v>
      </c>
      <c r="H4582" s="4">
        <v>237</v>
      </c>
      <c r="I4582" s="4">
        <v>170</v>
      </c>
      <c r="J4582" s="6">
        <v>1382.38</v>
      </c>
      <c r="K4582" s="4">
        <v>0.111</v>
      </c>
      <c r="L4582" s="4" t="s">
        <v>27</v>
      </c>
      <c r="M4582" s="4">
        <f>Inventory[[#This Row],[Daily_Demand]]*Inventory[[#This Row],[Lead_Time_Days]]</f>
        <v>162</v>
      </c>
      <c r="N4582" s="4">
        <f>MAX(0, Inventory[[#This Row],[Demand_Duration_Lead_time]]+Inventory[[#This Row],[Safety_Stock]]-Inventory[[#This Row],[Current_Inventory]])</f>
        <v>0</v>
      </c>
      <c r="O45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82" s="8">
        <f>Inventory[[#This Row],[Current_Inventory]]*Inventory[[#This Row],[Unit_Cost]]</f>
        <v>564011.04</v>
      </c>
      <c r="Q4582" t="str">
        <f>IF(Inventory[[#This Row],[Stockout_Risk_Score]] &gt;= 0.8, "Critical",
   IF(Inventory[[#This Row],[Stockout_Risk_Score]] &gt;= 0.6, "High",
      IF(Inventory[[#This Row],[Stockout_Risk_Score]] &gt;= 0.3, "Medium", "Low")
   )
)</f>
        <v>Low</v>
      </c>
      <c r="R4582">
        <f>Inventory[[#This Row],[Lead_Time_Days]]*0.8</f>
        <v>2.4000000000000004</v>
      </c>
      <c r="S4582">
        <f>MAX(0,Inventory[[#This Row],[Daily_Demand]]*Inventory[[#This Row],[Adj_Lead_Time]]+Inventory[[#This Row],[Safety_Stock]]-Inventory[[#This Row],[Current_Inventory]])</f>
        <v>0</v>
      </c>
    </row>
    <row r="4583" spans="1:19" x14ac:dyDescent="0.25">
      <c r="A4583">
        <v>4582</v>
      </c>
      <c r="B4583" t="s">
        <v>4604</v>
      </c>
      <c r="C4583" s="4" t="s">
        <v>21</v>
      </c>
      <c r="D4583" t="s">
        <v>22</v>
      </c>
      <c r="E4583" s="4">
        <v>52</v>
      </c>
      <c r="F4583" s="4">
        <v>4</v>
      </c>
      <c r="G4583" s="4">
        <v>28</v>
      </c>
      <c r="H4583" s="4">
        <v>170</v>
      </c>
      <c r="I4583" s="4">
        <v>233</v>
      </c>
      <c r="J4583" s="6">
        <v>1690.98</v>
      </c>
      <c r="K4583" s="4">
        <v>0.32800000000000001</v>
      </c>
      <c r="L4583" s="4" t="s">
        <v>27</v>
      </c>
      <c r="M4583" s="4">
        <f>Inventory[[#This Row],[Daily_Demand]]*Inventory[[#This Row],[Lead_Time_Days]]</f>
        <v>208</v>
      </c>
      <c r="N4583" s="4">
        <f>MAX(0, Inventory[[#This Row],[Demand_Duration_Lead_time]]+Inventory[[#This Row],[Safety_Stock]]-Inventory[[#This Row],[Current_Inventory]])</f>
        <v>350</v>
      </c>
      <c r="O45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83" s="8">
        <f>Inventory[[#This Row],[Current_Inventory]]*Inventory[[#This Row],[Unit_Cost]]</f>
        <v>47347.44</v>
      </c>
      <c r="Q4583" t="str">
        <f>IF(Inventory[[#This Row],[Stockout_Risk_Score]] &gt;= 0.8, "Critical",
   IF(Inventory[[#This Row],[Stockout_Risk_Score]] &gt;= 0.6, "High",
      IF(Inventory[[#This Row],[Stockout_Risk_Score]] &gt;= 0.3, "Medium", "Low")
   )
)</f>
        <v>Medium</v>
      </c>
      <c r="R4583">
        <f>Inventory[[#This Row],[Lead_Time_Days]]*0.8</f>
        <v>3.2</v>
      </c>
      <c r="S4583">
        <f>MAX(0,Inventory[[#This Row],[Daily_Demand]]*Inventory[[#This Row],[Adj_Lead_Time]]+Inventory[[#This Row],[Safety_Stock]]-Inventory[[#This Row],[Current_Inventory]])</f>
        <v>308.39999999999998</v>
      </c>
    </row>
    <row r="4584" spans="1:19" x14ac:dyDescent="0.25">
      <c r="A4584">
        <v>4583</v>
      </c>
      <c r="B4584" t="s">
        <v>4605</v>
      </c>
      <c r="C4584" s="4" t="s">
        <v>17</v>
      </c>
      <c r="D4584" t="s">
        <v>22</v>
      </c>
      <c r="E4584" s="4">
        <v>164</v>
      </c>
      <c r="F4584" s="4">
        <v>2</v>
      </c>
      <c r="G4584" s="4">
        <v>551</v>
      </c>
      <c r="H4584" s="4">
        <v>244</v>
      </c>
      <c r="I4584" s="4">
        <v>97</v>
      </c>
      <c r="J4584" s="6">
        <v>548.66999999999996</v>
      </c>
      <c r="K4584" s="4">
        <v>0.83</v>
      </c>
      <c r="L4584" s="4" t="s">
        <v>15</v>
      </c>
      <c r="M4584" s="4">
        <f>Inventory[[#This Row],[Daily_Demand]]*Inventory[[#This Row],[Lead_Time_Days]]</f>
        <v>328</v>
      </c>
      <c r="N4584" s="4">
        <f>MAX(0, Inventory[[#This Row],[Demand_Duration_Lead_time]]+Inventory[[#This Row],[Safety_Stock]]-Inventory[[#This Row],[Current_Inventory]])</f>
        <v>21</v>
      </c>
      <c r="O45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84" s="8">
        <f>Inventory[[#This Row],[Current_Inventory]]*Inventory[[#This Row],[Unit_Cost]]</f>
        <v>302317.17</v>
      </c>
      <c r="Q4584" t="str">
        <f>IF(Inventory[[#This Row],[Stockout_Risk_Score]] &gt;= 0.8, "Critical",
   IF(Inventory[[#This Row],[Stockout_Risk_Score]] &gt;= 0.6, "High",
      IF(Inventory[[#This Row],[Stockout_Risk_Score]] &gt;= 0.3, "Medium", "Low")
   )
)</f>
        <v>Critical</v>
      </c>
      <c r="R4584">
        <f>Inventory[[#This Row],[Lead_Time_Days]]*0.8</f>
        <v>1.6</v>
      </c>
      <c r="S4584">
        <f>MAX(0,Inventory[[#This Row],[Daily_Demand]]*Inventory[[#This Row],[Adj_Lead_Time]]+Inventory[[#This Row],[Safety_Stock]]-Inventory[[#This Row],[Current_Inventory]])</f>
        <v>0</v>
      </c>
    </row>
    <row r="4585" spans="1:19" x14ac:dyDescent="0.25">
      <c r="A4585">
        <v>4584</v>
      </c>
      <c r="B4585" t="s">
        <v>4606</v>
      </c>
      <c r="C4585" s="4" t="s">
        <v>17</v>
      </c>
      <c r="D4585" t="s">
        <v>18</v>
      </c>
      <c r="E4585" s="4">
        <v>53</v>
      </c>
      <c r="F4585" s="4">
        <v>5</v>
      </c>
      <c r="G4585" s="4">
        <v>168</v>
      </c>
      <c r="H4585" s="4">
        <v>209</v>
      </c>
      <c r="I4585" s="4">
        <v>196</v>
      </c>
      <c r="J4585" s="6">
        <v>1263.75</v>
      </c>
      <c r="K4585" s="4">
        <v>0.252</v>
      </c>
      <c r="L4585" s="4" t="s">
        <v>19</v>
      </c>
      <c r="M4585" s="4">
        <f>Inventory[[#This Row],[Daily_Demand]]*Inventory[[#This Row],[Lead_Time_Days]]</f>
        <v>265</v>
      </c>
      <c r="N4585" s="4">
        <f>MAX(0, Inventory[[#This Row],[Demand_Duration_Lead_time]]+Inventory[[#This Row],[Safety_Stock]]-Inventory[[#This Row],[Current_Inventory]])</f>
        <v>306</v>
      </c>
      <c r="O45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85" s="8">
        <f>Inventory[[#This Row],[Current_Inventory]]*Inventory[[#This Row],[Unit_Cost]]</f>
        <v>212310</v>
      </c>
      <c r="Q4585" t="str">
        <f>IF(Inventory[[#This Row],[Stockout_Risk_Score]] &gt;= 0.8, "Critical",
   IF(Inventory[[#This Row],[Stockout_Risk_Score]] &gt;= 0.6, "High",
      IF(Inventory[[#This Row],[Stockout_Risk_Score]] &gt;= 0.3, "Medium", "Low")
   )
)</f>
        <v>Low</v>
      </c>
      <c r="R4585">
        <f>Inventory[[#This Row],[Lead_Time_Days]]*0.8</f>
        <v>4</v>
      </c>
      <c r="S4585">
        <f>MAX(0,Inventory[[#This Row],[Daily_Demand]]*Inventory[[#This Row],[Adj_Lead_Time]]+Inventory[[#This Row],[Safety_Stock]]-Inventory[[#This Row],[Current_Inventory]])</f>
        <v>253</v>
      </c>
    </row>
    <row r="4586" spans="1:19" x14ac:dyDescent="0.25">
      <c r="A4586">
        <v>4585</v>
      </c>
      <c r="B4586" t="s">
        <v>4607</v>
      </c>
      <c r="C4586" s="4" t="s">
        <v>41</v>
      </c>
      <c r="D4586" t="s">
        <v>18</v>
      </c>
      <c r="E4586" s="4">
        <v>112</v>
      </c>
      <c r="F4586" s="4">
        <v>6</v>
      </c>
      <c r="G4586" s="4">
        <v>402</v>
      </c>
      <c r="H4586" s="4">
        <v>10</v>
      </c>
      <c r="I4586" s="4">
        <v>331</v>
      </c>
      <c r="J4586" s="6">
        <v>168.18</v>
      </c>
      <c r="K4586" s="4">
        <v>0.24399999999999999</v>
      </c>
      <c r="L4586" s="4" t="s">
        <v>27</v>
      </c>
      <c r="M4586" s="4">
        <f>Inventory[[#This Row],[Daily_Demand]]*Inventory[[#This Row],[Lead_Time_Days]]</f>
        <v>672</v>
      </c>
      <c r="N4586" s="4">
        <f>MAX(0, Inventory[[#This Row],[Demand_Duration_Lead_time]]+Inventory[[#This Row],[Safety_Stock]]-Inventory[[#This Row],[Current_Inventory]])</f>
        <v>280</v>
      </c>
      <c r="O45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86" s="8">
        <f>Inventory[[#This Row],[Current_Inventory]]*Inventory[[#This Row],[Unit_Cost]]</f>
        <v>67608.36</v>
      </c>
      <c r="Q4586" t="str">
        <f>IF(Inventory[[#This Row],[Stockout_Risk_Score]] &gt;= 0.8, "Critical",
   IF(Inventory[[#This Row],[Stockout_Risk_Score]] &gt;= 0.6, "High",
      IF(Inventory[[#This Row],[Stockout_Risk_Score]] &gt;= 0.3, "Medium", "Low")
   )
)</f>
        <v>Low</v>
      </c>
      <c r="R4586">
        <f>Inventory[[#This Row],[Lead_Time_Days]]*0.8</f>
        <v>4.8000000000000007</v>
      </c>
      <c r="S4586">
        <f>MAX(0,Inventory[[#This Row],[Daily_Demand]]*Inventory[[#This Row],[Adj_Lead_Time]]+Inventory[[#This Row],[Safety_Stock]]-Inventory[[#This Row],[Current_Inventory]])</f>
        <v>145.60000000000014</v>
      </c>
    </row>
    <row r="4587" spans="1:19" x14ac:dyDescent="0.25">
      <c r="A4587">
        <v>4586</v>
      </c>
      <c r="B4587" t="s">
        <v>4608</v>
      </c>
      <c r="C4587" s="4" t="s">
        <v>13</v>
      </c>
      <c r="D4587" t="s">
        <v>14</v>
      </c>
      <c r="E4587" s="4">
        <v>49</v>
      </c>
      <c r="F4587" s="4">
        <v>13</v>
      </c>
      <c r="G4587" s="4">
        <v>548</v>
      </c>
      <c r="H4587" s="4">
        <v>23</v>
      </c>
      <c r="I4587" s="4">
        <v>343</v>
      </c>
      <c r="J4587" s="6">
        <v>1429.01</v>
      </c>
      <c r="K4587" s="4">
        <v>0.67600000000000005</v>
      </c>
      <c r="L4587" s="4" t="s">
        <v>19</v>
      </c>
      <c r="M4587" s="4">
        <f>Inventory[[#This Row],[Daily_Demand]]*Inventory[[#This Row],[Lead_Time_Days]]</f>
        <v>637</v>
      </c>
      <c r="N4587" s="4">
        <f>MAX(0, Inventory[[#This Row],[Demand_Duration_Lead_time]]+Inventory[[#This Row],[Safety_Stock]]-Inventory[[#This Row],[Current_Inventory]])</f>
        <v>112</v>
      </c>
      <c r="O45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87" s="8">
        <f>Inventory[[#This Row],[Current_Inventory]]*Inventory[[#This Row],[Unit_Cost]]</f>
        <v>783097.48</v>
      </c>
      <c r="Q4587" t="str">
        <f>IF(Inventory[[#This Row],[Stockout_Risk_Score]] &gt;= 0.8, "Critical",
   IF(Inventory[[#This Row],[Stockout_Risk_Score]] &gt;= 0.6, "High",
      IF(Inventory[[#This Row],[Stockout_Risk_Score]] &gt;= 0.3, "Medium", "Low")
   )
)</f>
        <v>High</v>
      </c>
      <c r="R4587">
        <f>Inventory[[#This Row],[Lead_Time_Days]]*0.8</f>
        <v>10.4</v>
      </c>
      <c r="S4587">
        <f>MAX(0,Inventory[[#This Row],[Daily_Demand]]*Inventory[[#This Row],[Adj_Lead_Time]]+Inventory[[#This Row],[Safety_Stock]]-Inventory[[#This Row],[Current_Inventory]])</f>
        <v>0</v>
      </c>
    </row>
    <row r="4588" spans="1:19" x14ac:dyDescent="0.25">
      <c r="A4588">
        <v>4587</v>
      </c>
      <c r="B4588" t="s">
        <v>4609</v>
      </c>
      <c r="C4588" s="4" t="s">
        <v>41</v>
      </c>
      <c r="D4588" t="s">
        <v>22</v>
      </c>
      <c r="E4588" s="4">
        <v>36</v>
      </c>
      <c r="F4588" s="4">
        <v>3</v>
      </c>
      <c r="G4588" s="4">
        <v>31</v>
      </c>
      <c r="H4588" s="4">
        <v>222</v>
      </c>
      <c r="I4588" s="4">
        <v>129</v>
      </c>
      <c r="J4588" s="6">
        <v>1941.25</v>
      </c>
      <c r="K4588" s="4">
        <v>9.7000000000000003E-2</v>
      </c>
      <c r="L4588" s="4" t="s">
        <v>15</v>
      </c>
      <c r="M4588" s="4">
        <f>Inventory[[#This Row],[Daily_Demand]]*Inventory[[#This Row],[Lead_Time_Days]]</f>
        <v>108</v>
      </c>
      <c r="N4588" s="4">
        <f>MAX(0, Inventory[[#This Row],[Demand_Duration_Lead_time]]+Inventory[[#This Row],[Safety_Stock]]-Inventory[[#This Row],[Current_Inventory]])</f>
        <v>299</v>
      </c>
      <c r="O45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88" s="8">
        <f>Inventory[[#This Row],[Current_Inventory]]*Inventory[[#This Row],[Unit_Cost]]</f>
        <v>60178.75</v>
      </c>
      <c r="Q4588" t="str">
        <f>IF(Inventory[[#This Row],[Stockout_Risk_Score]] &gt;= 0.8, "Critical",
   IF(Inventory[[#This Row],[Stockout_Risk_Score]] &gt;= 0.6, "High",
      IF(Inventory[[#This Row],[Stockout_Risk_Score]] &gt;= 0.3, "Medium", "Low")
   )
)</f>
        <v>Low</v>
      </c>
      <c r="R4588">
        <f>Inventory[[#This Row],[Lead_Time_Days]]*0.8</f>
        <v>2.4000000000000004</v>
      </c>
      <c r="S4588">
        <f>MAX(0,Inventory[[#This Row],[Daily_Demand]]*Inventory[[#This Row],[Adj_Lead_Time]]+Inventory[[#This Row],[Safety_Stock]]-Inventory[[#This Row],[Current_Inventory]])</f>
        <v>277.39999999999998</v>
      </c>
    </row>
    <row r="4589" spans="1:19" x14ac:dyDescent="0.25">
      <c r="A4589">
        <v>4588</v>
      </c>
      <c r="B4589" t="s">
        <v>4610</v>
      </c>
      <c r="C4589" s="4" t="s">
        <v>17</v>
      </c>
      <c r="D4589" t="s">
        <v>18</v>
      </c>
      <c r="E4589" s="4">
        <v>136</v>
      </c>
      <c r="F4589" s="4">
        <v>4</v>
      </c>
      <c r="G4589" s="4">
        <v>495</v>
      </c>
      <c r="H4589" s="4">
        <v>286</v>
      </c>
      <c r="I4589" s="4">
        <v>285</v>
      </c>
      <c r="J4589" s="6">
        <v>1728.55</v>
      </c>
      <c r="K4589" s="4">
        <v>0.36</v>
      </c>
      <c r="L4589" s="4" t="s">
        <v>27</v>
      </c>
      <c r="M4589" s="4">
        <f>Inventory[[#This Row],[Daily_Demand]]*Inventory[[#This Row],[Lead_Time_Days]]</f>
        <v>544</v>
      </c>
      <c r="N4589" s="4">
        <f>MAX(0, Inventory[[#This Row],[Demand_Duration_Lead_time]]+Inventory[[#This Row],[Safety_Stock]]-Inventory[[#This Row],[Current_Inventory]])</f>
        <v>335</v>
      </c>
      <c r="O45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89" s="8">
        <f>Inventory[[#This Row],[Current_Inventory]]*Inventory[[#This Row],[Unit_Cost]]</f>
        <v>855632.25</v>
      </c>
      <c r="Q4589" t="str">
        <f>IF(Inventory[[#This Row],[Stockout_Risk_Score]] &gt;= 0.8, "Critical",
   IF(Inventory[[#This Row],[Stockout_Risk_Score]] &gt;= 0.6, "High",
      IF(Inventory[[#This Row],[Stockout_Risk_Score]] &gt;= 0.3, "Medium", "Low")
   )
)</f>
        <v>Medium</v>
      </c>
      <c r="R4589">
        <f>Inventory[[#This Row],[Lead_Time_Days]]*0.8</f>
        <v>3.2</v>
      </c>
      <c r="S4589">
        <f>MAX(0,Inventory[[#This Row],[Daily_Demand]]*Inventory[[#This Row],[Adj_Lead_Time]]+Inventory[[#This Row],[Safety_Stock]]-Inventory[[#This Row],[Current_Inventory]])</f>
        <v>226.20000000000005</v>
      </c>
    </row>
    <row r="4590" spans="1:19" x14ac:dyDescent="0.25">
      <c r="A4590">
        <v>4589</v>
      </c>
      <c r="B4590" t="s">
        <v>4611</v>
      </c>
      <c r="C4590" s="4" t="s">
        <v>26</v>
      </c>
      <c r="D4590" t="s">
        <v>22</v>
      </c>
      <c r="E4590" s="4">
        <v>197</v>
      </c>
      <c r="F4590" s="4">
        <v>13</v>
      </c>
      <c r="G4590" s="4">
        <v>613</v>
      </c>
      <c r="H4590" s="4">
        <v>43</v>
      </c>
      <c r="I4590" s="4">
        <v>278</v>
      </c>
      <c r="J4590" s="6">
        <v>1092.1600000000001</v>
      </c>
      <c r="K4590" s="4">
        <v>0.29499999999999998</v>
      </c>
      <c r="L4590" s="4" t="s">
        <v>15</v>
      </c>
      <c r="M4590" s="4">
        <f>Inventory[[#This Row],[Daily_Demand]]*Inventory[[#This Row],[Lead_Time_Days]]</f>
        <v>2561</v>
      </c>
      <c r="N4590" s="4">
        <f>MAX(0, Inventory[[#This Row],[Demand_Duration_Lead_time]]+Inventory[[#This Row],[Safety_Stock]]-Inventory[[#This Row],[Current_Inventory]])</f>
        <v>1991</v>
      </c>
      <c r="O45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90" s="8">
        <f>Inventory[[#This Row],[Current_Inventory]]*Inventory[[#This Row],[Unit_Cost]]</f>
        <v>669494.08000000007</v>
      </c>
      <c r="Q4590" t="str">
        <f>IF(Inventory[[#This Row],[Stockout_Risk_Score]] &gt;= 0.8, "Critical",
   IF(Inventory[[#This Row],[Stockout_Risk_Score]] &gt;= 0.6, "High",
      IF(Inventory[[#This Row],[Stockout_Risk_Score]] &gt;= 0.3, "Medium", "Low")
   )
)</f>
        <v>Low</v>
      </c>
      <c r="R4590">
        <f>Inventory[[#This Row],[Lead_Time_Days]]*0.8</f>
        <v>10.4</v>
      </c>
      <c r="S4590">
        <f>MAX(0,Inventory[[#This Row],[Daily_Demand]]*Inventory[[#This Row],[Adj_Lead_Time]]+Inventory[[#This Row],[Safety_Stock]]-Inventory[[#This Row],[Current_Inventory]])</f>
        <v>1478.8000000000002</v>
      </c>
    </row>
    <row r="4591" spans="1:19" x14ac:dyDescent="0.25">
      <c r="A4591">
        <v>4590</v>
      </c>
      <c r="B4591" t="s">
        <v>4612</v>
      </c>
      <c r="C4591" s="4" t="s">
        <v>26</v>
      </c>
      <c r="D4591" t="s">
        <v>22</v>
      </c>
      <c r="E4591" s="4">
        <v>101</v>
      </c>
      <c r="F4591" s="4">
        <v>7</v>
      </c>
      <c r="G4591" s="4">
        <v>598</v>
      </c>
      <c r="H4591" s="4">
        <v>279</v>
      </c>
      <c r="I4591" s="4">
        <v>333</v>
      </c>
      <c r="J4591" s="6">
        <v>1588.04</v>
      </c>
      <c r="K4591" s="4">
        <v>0.84699999999999998</v>
      </c>
      <c r="L4591" s="4" t="s">
        <v>27</v>
      </c>
      <c r="M4591" s="4">
        <f>Inventory[[#This Row],[Daily_Demand]]*Inventory[[#This Row],[Lead_Time_Days]]</f>
        <v>707</v>
      </c>
      <c r="N4591" s="4">
        <f>MAX(0, Inventory[[#This Row],[Demand_Duration_Lead_time]]+Inventory[[#This Row],[Safety_Stock]]-Inventory[[#This Row],[Current_Inventory]])</f>
        <v>388</v>
      </c>
      <c r="O45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91" s="8">
        <f>Inventory[[#This Row],[Current_Inventory]]*Inventory[[#This Row],[Unit_Cost]]</f>
        <v>949647.91999999993</v>
      </c>
      <c r="Q4591" t="str">
        <f>IF(Inventory[[#This Row],[Stockout_Risk_Score]] &gt;= 0.8, "Critical",
   IF(Inventory[[#This Row],[Stockout_Risk_Score]] &gt;= 0.6, "High",
      IF(Inventory[[#This Row],[Stockout_Risk_Score]] &gt;= 0.3, "Medium", "Low")
   )
)</f>
        <v>Critical</v>
      </c>
      <c r="R4591">
        <f>Inventory[[#This Row],[Lead_Time_Days]]*0.8</f>
        <v>5.6000000000000005</v>
      </c>
      <c r="S4591">
        <f>MAX(0,Inventory[[#This Row],[Daily_Demand]]*Inventory[[#This Row],[Adj_Lead_Time]]+Inventory[[#This Row],[Safety_Stock]]-Inventory[[#This Row],[Current_Inventory]])</f>
        <v>246.60000000000002</v>
      </c>
    </row>
    <row r="4592" spans="1:19" x14ac:dyDescent="0.25">
      <c r="A4592">
        <v>4591</v>
      </c>
      <c r="B4592" t="s">
        <v>4613</v>
      </c>
      <c r="C4592" s="4" t="s">
        <v>41</v>
      </c>
      <c r="D4592" t="s">
        <v>14</v>
      </c>
      <c r="E4592" s="4">
        <v>197</v>
      </c>
      <c r="F4592" s="4">
        <v>7</v>
      </c>
      <c r="G4592" s="4">
        <v>664</v>
      </c>
      <c r="H4592" s="4">
        <v>177</v>
      </c>
      <c r="I4592" s="4">
        <v>110</v>
      </c>
      <c r="J4592" s="6">
        <v>1890.6</v>
      </c>
      <c r="K4592" s="4">
        <v>0.51500000000000001</v>
      </c>
      <c r="L4592" s="4" t="s">
        <v>15</v>
      </c>
      <c r="M4592" s="4">
        <f>Inventory[[#This Row],[Daily_Demand]]*Inventory[[#This Row],[Lead_Time_Days]]</f>
        <v>1379</v>
      </c>
      <c r="N4592" s="4">
        <f>MAX(0, Inventory[[#This Row],[Demand_Duration_Lead_time]]+Inventory[[#This Row],[Safety_Stock]]-Inventory[[#This Row],[Current_Inventory]])</f>
        <v>892</v>
      </c>
      <c r="O45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92" s="8">
        <f>Inventory[[#This Row],[Current_Inventory]]*Inventory[[#This Row],[Unit_Cost]]</f>
        <v>1255358.3999999999</v>
      </c>
      <c r="Q4592" t="str">
        <f>IF(Inventory[[#This Row],[Stockout_Risk_Score]] &gt;= 0.8, "Critical",
   IF(Inventory[[#This Row],[Stockout_Risk_Score]] &gt;= 0.6, "High",
      IF(Inventory[[#This Row],[Stockout_Risk_Score]] &gt;= 0.3, "Medium", "Low")
   )
)</f>
        <v>Medium</v>
      </c>
      <c r="R4592">
        <f>Inventory[[#This Row],[Lead_Time_Days]]*0.8</f>
        <v>5.6000000000000005</v>
      </c>
      <c r="S4592">
        <f>MAX(0,Inventory[[#This Row],[Daily_Demand]]*Inventory[[#This Row],[Adj_Lead_Time]]+Inventory[[#This Row],[Safety_Stock]]-Inventory[[#This Row],[Current_Inventory]])</f>
        <v>616.20000000000005</v>
      </c>
    </row>
    <row r="4593" spans="1:19" x14ac:dyDescent="0.25">
      <c r="A4593">
        <v>4592</v>
      </c>
      <c r="B4593" t="s">
        <v>4614</v>
      </c>
      <c r="C4593" s="4" t="s">
        <v>17</v>
      </c>
      <c r="D4593" t="s">
        <v>14</v>
      </c>
      <c r="E4593" s="4">
        <v>84</v>
      </c>
      <c r="F4593" s="4">
        <v>8</v>
      </c>
      <c r="G4593" s="4">
        <v>72</v>
      </c>
      <c r="H4593" s="4">
        <v>179</v>
      </c>
      <c r="I4593" s="4">
        <v>269</v>
      </c>
      <c r="J4593" s="6">
        <v>471.23</v>
      </c>
      <c r="K4593" s="4">
        <v>0.64600000000000002</v>
      </c>
      <c r="L4593" s="4" t="s">
        <v>27</v>
      </c>
      <c r="M4593" s="4">
        <f>Inventory[[#This Row],[Daily_Demand]]*Inventory[[#This Row],[Lead_Time_Days]]</f>
        <v>672</v>
      </c>
      <c r="N4593" s="4">
        <f>MAX(0, Inventory[[#This Row],[Demand_Duration_Lead_time]]+Inventory[[#This Row],[Safety_Stock]]-Inventory[[#This Row],[Current_Inventory]])</f>
        <v>779</v>
      </c>
      <c r="O45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93" s="8">
        <f>Inventory[[#This Row],[Current_Inventory]]*Inventory[[#This Row],[Unit_Cost]]</f>
        <v>33928.559999999998</v>
      </c>
      <c r="Q4593" t="str">
        <f>IF(Inventory[[#This Row],[Stockout_Risk_Score]] &gt;= 0.8, "Critical",
   IF(Inventory[[#This Row],[Stockout_Risk_Score]] &gt;= 0.6, "High",
      IF(Inventory[[#This Row],[Stockout_Risk_Score]] &gt;= 0.3, "Medium", "Low")
   )
)</f>
        <v>High</v>
      </c>
      <c r="R4593">
        <f>Inventory[[#This Row],[Lead_Time_Days]]*0.8</f>
        <v>6.4</v>
      </c>
      <c r="S4593">
        <f>MAX(0,Inventory[[#This Row],[Daily_Demand]]*Inventory[[#This Row],[Adj_Lead_Time]]+Inventory[[#This Row],[Safety_Stock]]-Inventory[[#This Row],[Current_Inventory]])</f>
        <v>644.6</v>
      </c>
    </row>
    <row r="4594" spans="1:19" x14ac:dyDescent="0.25">
      <c r="A4594">
        <v>4593</v>
      </c>
      <c r="B4594" t="s">
        <v>4615</v>
      </c>
      <c r="C4594" s="4" t="s">
        <v>26</v>
      </c>
      <c r="D4594" t="s">
        <v>14</v>
      </c>
      <c r="E4594" s="4">
        <v>150</v>
      </c>
      <c r="F4594" s="4">
        <v>13</v>
      </c>
      <c r="G4594" s="4">
        <v>455</v>
      </c>
      <c r="H4594" s="4">
        <v>91</v>
      </c>
      <c r="I4594" s="4">
        <v>394</v>
      </c>
      <c r="J4594" s="6">
        <v>1596.85</v>
      </c>
      <c r="K4594" s="4">
        <v>0.129</v>
      </c>
      <c r="L4594" s="4" t="s">
        <v>19</v>
      </c>
      <c r="M4594" s="4">
        <f>Inventory[[#This Row],[Daily_Demand]]*Inventory[[#This Row],[Lead_Time_Days]]</f>
        <v>1950</v>
      </c>
      <c r="N4594" s="4">
        <f>MAX(0, Inventory[[#This Row],[Demand_Duration_Lead_time]]+Inventory[[#This Row],[Safety_Stock]]-Inventory[[#This Row],[Current_Inventory]])</f>
        <v>1586</v>
      </c>
      <c r="O45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94" s="8">
        <f>Inventory[[#This Row],[Current_Inventory]]*Inventory[[#This Row],[Unit_Cost]]</f>
        <v>726566.75</v>
      </c>
      <c r="Q4594" t="str">
        <f>IF(Inventory[[#This Row],[Stockout_Risk_Score]] &gt;= 0.8, "Critical",
   IF(Inventory[[#This Row],[Stockout_Risk_Score]] &gt;= 0.6, "High",
      IF(Inventory[[#This Row],[Stockout_Risk_Score]] &gt;= 0.3, "Medium", "Low")
   )
)</f>
        <v>Low</v>
      </c>
      <c r="R4594">
        <f>Inventory[[#This Row],[Lead_Time_Days]]*0.8</f>
        <v>10.4</v>
      </c>
      <c r="S4594">
        <f>MAX(0,Inventory[[#This Row],[Daily_Demand]]*Inventory[[#This Row],[Adj_Lead_Time]]+Inventory[[#This Row],[Safety_Stock]]-Inventory[[#This Row],[Current_Inventory]])</f>
        <v>1196</v>
      </c>
    </row>
    <row r="4595" spans="1:19" x14ac:dyDescent="0.25">
      <c r="A4595">
        <v>4594</v>
      </c>
      <c r="B4595" t="s">
        <v>4616</v>
      </c>
      <c r="C4595" s="4" t="s">
        <v>17</v>
      </c>
      <c r="D4595" t="s">
        <v>18</v>
      </c>
      <c r="E4595" s="4">
        <v>58</v>
      </c>
      <c r="F4595" s="4">
        <v>10</v>
      </c>
      <c r="G4595" s="4">
        <v>225</v>
      </c>
      <c r="H4595" s="4">
        <v>146</v>
      </c>
      <c r="I4595" s="4">
        <v>138</v>
      </c>
      <c r="J4595" s="6">
        <v>576.20000000000005</v>
      </c>
      <c r="K4595" s="4">
        <v>0.92900000000000005</v>
      </c>
      <c r="L4595" s="4" t="s">
        <v>27</v>
      </c>
      <c r="M4595" s="4">
        <f>Inventory[[#This Row],[Daily_Demand]]*Inventory[[#This Row],[Lead_Time_Days]]</f>
        <v>580</v>
      </c>
      <c r="N4595" s="4">
        <f>MAX(0, Inventory[[#This Row],[Demand_Duration_Lead_time]]+Inventory[[#This Row],[Safety_Stock]]-Inventory[[#This Row],[Current_Inventory]])</f>
        <v>501</v>
      </c>
      <c r="O45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95" s="8">
        <f>Inventory[[#This Row],[Current_Inventory]]*Inventory[[#This Row],[Unit_Cost]]</f>
        <v>129645.00000000001</v>
      </c>
      <c r="Q4595" t="str">
        <f>IF(Inventory[[#This Row],[Stockout_Risk_Score]] &gt;= 0.8, "Critical",
   IF(Inventory[[#This Row],[Stockout_Risk_Score]] &gt;= 0.6, "High",
      IF(Inventory[[#This Row],[Stockout_Risk_Score]] &gt;= 0.3, "Medium", "Low")
   )
)</f>
        <v>Critical</v>
      </c>
      <c r="R4595">
        <f>Inventory[[#This Row],[Lead_Time_Days]]*0.8</f>
        <v>8</v>
      </c>
      <c r="S4595">
        <f>MAX(0,Inventory[[#This Row],[Daily_Demand]]*Inventory[[#This Row],[Adj_Lead_Time]]+Inventory[[#This Row],[Safety_Stock]]-Inventory[[#This Row],[Current_Inventory]])</f>
        <v>385</v>
      </c>
    </row>
    <row r="4596" spans="1:19" x14ac:dyDescent="0.25">
      <c r="A4596">
        <v>4595</v>
      </c>
      <c r="B4596" t="s">
        <v>4617</v>
      </c>
      <c r="C4596" s="4" t="s">
        <v>26</v>
      </c>
      <c r="D4596" t="s">
        <v>22</v>
      </c>
      <c r="E4596" s="4">
        <v>131</v>
      </c>
      <c r="F4596" s="4">
        <v>5</v>
      </c>
      <c r="G4596" s="4">
        <v>764</v>
      </c>
      <c r="H4596" s="4">
        <v>242</v>
      </c>
      <c r="I4596" s="4">
        <v>313</v>
      </c>
      <c r="J4596" s="6">
        <v>1760.05</v>
      </c>
      <c r="K4596" s="4">
        <v>0.32200000000000001</v>
      </c>
      <c r="L4596" s="4" t="s">
        <v>27</v>
      </c>
      <c r="M4596" s="4">
        <f>Inventory[[#This Row],[Daily_Demand]]*Inventory[[#This Row],[Lead_Time_Days]]</f>
        <v>655</v>
      </c>
      <c r="N4596" s="4">
        <f>MAX(0, Inventory[[#This Row],[Demand_Duration_Lead_time]]+Inventory[[#This Row],[Safety_Stock]]-Inventory[[#This Row],[Current_Inventory]])</f>
        <v>133</v>
      </c>
      <c r="O45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96" s="8">
        <f>Inventory[[#This Row],[Current_Inventory]]*Inventory[[#This Row],[Unit_Cost]]</f>
        <v>1344678.2</v>
      </c>
      <c r="Q4596" t="str">
        <f>IF(Inventory[[#This Row],[Stockout_Risk_Score]] &gt;= 0.8, "Critical",
   IF(Inventory[[#This Row],[Stockout_Risk_Score]] &gt;= 0.6, "High",
      IF(Inventory[[#This Row],[Stockout_Risk_Score]] &gt;= 0.3, "Medium", "Low")
   )
)</f>
        <v>Medium</v>
      </c>
      <c r="R4596">
        <f>Inventory[[#This Row],[Lead_Time_Days]]*0.8</f>
        <v>4</v>
      </c>
      <c r="S4596">
        <f>MAX(0,Inventory[[#This Row],[Daily_Demand]]*Inventory[[#This Row],[Adj_Lead_Time]]+Inventory[[#This Row],[Safety_Stock]]-Inventory[[#This Row],[Current_Inventory]])</f>
        <v>2</v>
      </c>
    </row>
    <row r="4597" spans="1:19" x14ac:dyDescent="0.25">
      <c r="A4597">
        <v>4596</v>
      </c>
      <c r="B4597" t="s">
        <v>4618</v>
      </c>
      <c r="C4597" s="4" t="s">
        <v>17</v>
      </c>
      <c r="D4597" t="s">
        <v>18</v>
      </c>
      <c r="E4597" s="4">
        <v>179</v>
      </c>
      <c r="F4597" s="4">
        <v>6</v>
      </c>
      <c r="G4597" s="4">
        <v>73</v>
      </c>
      <c r="H4597" s="4">
        <v>124</v>
      </c>
      <c r="I4597" s="4">
        <v>277</v>
      </c>
      <c r="J4597" s="6">
        <v>241.79</v>
      </c>
      <c r="K4597" s="4">
        <v>0.70699999999999996</v>
      </c>
      <c r="L4597" s="4" t="s">
        <v>15</v>
      </c>
      <c r="M4597" s="4">
        <f>Inventory[[#This Row],[Daily_Demand]]*Inventory[[#This Row],[Lead_Time_Days]]</f>
        <v>1074</v>
      </c>
      <c r="N4597" s="4">
        <f>MAX(0, Inventory[[#This Row],[Demand_Duration_Lead_time]]+Inventory[[#This Row],[Safety_Stock]]-Inventory[[#This Row],[Current_Inventory]])</f>
        <v>1125</v>
      </c>
      <c r="O45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597" s="8">
        <f>Inventory[[#This Row],[Current_Inventory]]*Inventory[[#This Row],[Unit_Cost]]</f>
        <v>17650.669999999998</v>
      </c>
      <c r="Q4597" t="str">
        <f>IF(Inventory[[#This Row],[Stockout_Risk_Score]] &gt;= 0.8, "Critical",
   IF(Inventory[[#This Row],[Stockout_Risk_Score]] &gt;= 0.6, "High",
      IF(Inventory[[#This Row],[Stockout_Risk_Score]] &gt;= 0.3, "Medium", "Low")
   )
)</f>
        <v>High</v>
      </c>
      <c r="R4597">
        <f>Inventory[[#This Row],[Lead_Time_Days]]*0.8</f>
        <v>4.8000000000000007</v>
      </c>
      <c r="S4597">
        <f>MAX(0,Inventory[[#This Row],[Daily_Demand]]*Inventory[[#This Row],[Adj_Lead_Time]]+Inventory[[#This Row],[Safety_Stock]]-Inventory[[#This Row],[Current_Inventory]])</f>
        <v>910.20000000000016</v>
      </c>
    </row>
    <row r="4598" spans="1:19" x14ac:dyDescent="0.25">
      <c r="A4598">
        <v>4597</v>
      </c>
      <c r="B4598" t="s">
        <v>4619</v>
      </c>
      <c r="C4598" s="4" t="s">
        <v>21</v>
      </c>
      <c r="D4598" t="s">
        <v>18</v>
      </c>
      <c r="E4598" s="4">
        <v>138</v>
      </c>
      <c r="F4598" s="4">
        <v>12</v>
      </c>
      <c r="G4598" s="4">
        <v>599</v>
      </c>
      <c r="H4598" s="4">
        <v>261</v>
      </c>
      <c r="I4598" s="4">
        <v>152</v>
      </c>
      <c r="J4598" s="6">
        <v>397.53</v>
      </c>
      <c r="K4598" s="4">
        <v>0.95499999999999996</v>
      </c>
      <c r="L4598" s="4" t="s">
        <v>27</v>
      </c>
      <c r="M4598" s="4">
        <f>Inventory[[#This Row],[Daily_Demand]]*Inventory[[#This Row],[Lead_Time_Days]]</f>
        <v>1656</v>
      </c>
      <c r="N4598" s="4">
        <f>MAX(0, Inventory[[#This Row],[Demand_Duration_Lead_time]]+Inventory[[#This Row],[Safety_Stock]]-Inventory[[#This Row],[Current_Inventory]])</f>
        <v>1318</v>
      </c>
      <c r="O45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98" s="8">
        <f>Inventory[[#This Row],[Current_Inventory]]*Inventory[[#This Row],[Unit_Cost]]</f>
        <v>238120.46999999997</v>
      </c>
      <c r="Q4598" t="str">
        <f>IF(Inventory[[#This Row],[Stockout_Risk_Score]] &gt;= 0.8, "Critical",
   IF(Inventory[[#This Row],[Stockout_Risk_Score]] &gt;= 0.6, "High",
      IF(Inventory[[#This Row],[Stockout_Risk_Score]] &gt;= 0.3, "Medium", "Low")
   )
)</f>
        <v>Critical</v>
      </c>
      <c r="R4598">
        <f>Inventory[[#This Row],[Lead_Time_Days]]*0.8</f>
        <v>9.6000000000000014</v>
      </c>
      <c r="S4598">
        <f>MAX(0,Inventory[[#This Row],[Daily_Demand]]*Inventory[[#This Row],[Adj_Lead_Time]]+Inventory[[#This Row],[Safety_Stock]]-Inventory[[#This Row],[Current_Inventory]])</f>
        <v>986.80000000000018</v>
      </c>
    </row>
    <row r="4599" spans="1:19" x14ac:dyDescent="0.25">
      <c r="A4599">
        <v>4598</v>
      </c>
      <c r="B4599" t="s">
        <v>4620</v>
      </c>
      <c r="C4599" s="4" t="s">
        <v>17</v>
      </c>
      <c r="D4599" t="s">
        <v>14</v>
      </c>
      <c r="E4599" s="4">
        <v>70</v>
      </c>
      <c r="F4599" s="4">
        <v>3</v>
      </c>
      <c r="G4599" s="4">
        <v>509</v>
      </c>
      <c r="H4599" s="4">
        <v>298</v>
      </c>
      <c r="I4599" s="4">
        <v>137</v>
      </c>
      <c r="J4599" s="6">
        <v>1455.2</v>
      </c>
      <c r="K4599" s="4">
        <v>0.50900000000000001</v>
      </c>
      <c r="L4599" s="4" t="s">
        <v>27</v>
      </c>
      <c r="M4599" s="4">
        <f>Inventory[[#This Row],[Daily_Demand]]*Inventory[[#This Row],[Lead_Time_Days]]</f>
        <v>210</v>
      </c>
      <c r="N4599" s="4">
        <f>MAX(0, Inventory[[#This Row],[Demand_Duration_Lead_time]]+Inventory[[#This Row],[Safety_Stock]]-Inventory[[#This Row],[Current_Inventory]])</f>
        <v>0</v>
      </c>
      <c r="O45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599" s="8">
        <f>Inventory[[#This Row],[Current_Inventory]]*Inventory[[#This Row],[Unit_Cost]]</f>
        <v>740696.8</v>
      </c>
      <c r="Q4599" t="str">
        <f>IF(Inventory[[#This Row],[Stockout_Risk_Score]] &gt;= 0.8, "Critical",
   IF(Inventory[[#This Row],[Stockout_Risk_Score]] &gt;= 0.6, "High",
      IF(Inventory[[#This Row],[Stockout_Risk_Score]] &gt;= 0.3, "Medium", "Low")
   )
)</f>
        <v>Medium</v>
      </c>
      <c r="R4599">
        <f>Inventory[[#This Row],[Lead_Time_Days]]*0.8</f>
        <v>2.4000000000000004</v>
      </c>
      <c r="S4599">
        <f>MAX(0,Inventory[[#This Row],[Daily_Demand]]*Inventory[[#This Row],[Adj_Lead_Time]]+Inventory[[#This Row],[Safety_Stock]]-Inventory[[#This Row],[Current_Inventory]])</f>
        <v>0</v>
      </c>
    </row>
    <row r="4600" spans="1:19" x14ac:dyDescent="0.25">
      <c r="A4600">
        <v>4599</v>
      </c>
      <c r="B4600" t="s">
        <v>4621</v>
      </c>
      <c r="C4600" s="4" t="s">
        <v>17</v>
      </c>
      <c r="D4600" t="s">
        <v>22</v>
      </c>
      <c r="E4600" s="4">
        <v>141</v>
      </c>
      <c r="F4600" s="4">
        <v>7</v>
      </c>
      <c r="G4600" s="4">
        <v>363</v>
      </c>
      <c r="H4600" s="4">
        <v>58</v>
      </c>
      <c r="I4600" s="4">
        <v>72</v>
      </c>
      <c r="J4600" s="6">
        <v>390.82</v>
      </c>
      <c r="K4600" s="4">
        <v>0.50800000000000001</v>
      </c>
      <c r="L4600" s="4" t="s">
        <v>27</v>
      </c>
      <c r="M4600" s="4">
        <f>Inventory[[#This Row],[Daily_Demand]]*Inventory[[#This Row],[Lead_Time_Days]]</f>
        <v>987</v>
      </c>
      <c r="N4600" s="4">
        <f>MAX(0, Inventory[[#This Row],[Demand_Duration_Lead_time]]+Inventory[[#This Row],[Safety_Stock]]-Inventory[[#This Row],[Current_Inventory]])</f>
        <v>682</v>
      </c>
      <c r="O46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00" s="8">
        <f>Inventory[[#This Row],[Current_Inventory]]*Inventory[[#This Row],[Unit_Cost]]</f>
        <v>141867.66</v>
      </c>
      <c r="Q4600" t="str">
        <f>IF(Inventory[[#This Row],[Stockout_Risk_Score]] &gt;= 0.8, "Critical",
   IF(Inventory[[#This Row],[Stockout_Risk_Score]] &gt;= 0.6, "High",
      IF(Inventory[[#This Row],[Stockout_Risk_Score]] &gt;= 0.3, "Medium", "Low")
   )
)</f>
        <v>Medium</v>
      </c>
      <c r="R4600">
        <f>Inventory[[#This Row],[Lead_Time_Days]]*0.8</f>
        <v>5.6000000000000005</v>
      </c>
      <c r="S4600">
        <f>MAX(0,Inventory[[#This Row],[Daily_Demand]]*Inventory[[#This Row],[Adj_Lead_Time]]+Inventory[[#This Row],[Safety_Stock]]-Inventory[[#This Row],[Current_Inventory]])</f>
        <v>484.6</v>
      </c>
    </row>
    <row r="4601" spans="1:19" x14ac:dyDescent="0.25">
      <c r="A4601">
        <v>4600</v>
      </c>
      <c r="B4601" t="s">
        <v>4622</v>
      </c>
      <c r="C4601" s="4" t="s">
        <v>41</v>
      </c>
      <c r="D4601" t="s">
        <v>22</v>
      </c>
      <c r="E4601" s="4">
        <v>113</v>
      </c>
      <c r="F4601" s="4">
        <v>5</v>
      </c>
      <c r="G4601" s="4">
        <v>188</v>
      </c>
      <c r="H4601" s="4">
        <v>13</v>
      </c>
      <c r="I4601" s="4">
        <v>342</v>
      </c>
      <c r="J4601" s="6">
        <v>358.21</v>
      </c>
      <c r="K4601" s="4">
        <v>0.11700000000000001</v>
      </c>
      <c r="L4601" s="4" t="s">
        <v>15</v>
      </c>
      <c r="M4601" s="4">
        <f>Inventory[[#This Row],[Daily_Demand]]*Inventory[[#This Row],[Lead_Time_Days]]</f>
        <v>565</v>
      </c>
      <c r="N4601" s="4">
        <f>MAX(0, Inventory[[#This Row],[Demand_Duration_Lead_time]]+Inventory[[#This Row],[Safety_Stock]]-Inventory[[#This Row],[Current_Inventory]])</f>
        <v>390</v>
      </c>
      <c r="O46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01" s="8">
        <f>Inventory[[#This Row],[Current_Inventory]]*Inventory[[#This Row],[Unit_Cost]]</f>
        <v>67343.48</v>
      </c>
      <c r="Q4601" t="str">
        <f>IF(Inventory[[#This Row],[Stockout_Risk_Score]] &gt;= 0.8, "Critical",
   IF(Inventory[[#This Row],[Stockout_Risk_Score]] &gt;= 0.6, "High",
      IF(Inventory[[#This Row],[Stockout_Risk_Score]] &gt;= 0.3, "Medium", "Low")
   )
)</f>
        <v>Low</v>
      </c>
      <c r="R4601">
        <f>Inventory[[#This Row],[Lead_Time_Days]]*0.8</f>
        <v>4</v>
      </c>
      <c r="S4601">
        <f>MAX(0,Inventory[[#This Row],[Daily_Demand]]*Inventory[[#This Row],[Adj_Lead_Time]]+Inventory[[#This Row],[Safety_Stock]]-Inventory[[#This Row],[Current_Inventory]])</f>
        <v>277</v>
      </c>
    </row>
    <row r="4602" spans="1:19" x14ac:dyDescent="0.25">
      <c r="A4602">
        <v>4601</v>
      </c>
      <c r="B4602" t="s">
        <v>4623</v>
      </c>
      <c r="C4602" s="4" t="s">
        <v>21</v>
      </c>
      <c r="D4602" t="s">
        <v>14</v>
      </c>
      <c r="E4602" s="4">
        <v>27</v>
      </c>
      <c r="F4602" s="4">
        <v>6</v>
      </c>
      <c r="G4602" s="4">
        <v>180</v>
      </c>
      <c r="H4602" s="4">
        <v>185</v>
      </c>
      <c r="I4602" s="4">
        <v>316</v>
      </c>
      <c r="J4602" s="6">
        <v>1133.1600000000001</v>
      </c>
      <c r="K4602" s="4">
        <v>0.39</v>
      </c>
      <c r="L4602" s="4" t="s">
        <v>27</v>
      </c>
      <c r="M4602" s="4">
        <f>Inventory[[#This Row],[Daily_Demand]]*Inventory[[#This Row],[Lead_Time_Days]]</f>
        <v>162</v>
      </c>
      <c r="N4602" s="4">
        <f>MAX(0, Inventory[[#This Row],[Demand_Duration_Lead_time]]+Inventory[[#This Row],[Safety_Stock]]-Inventory[[#This Row],[Current_Inventory]])</f>
        <v>167</v>
      </c>
      <c r="O46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02" s="8">
        <f>Inventory[[#This Row],[Current_Inventory]]*Inventory[[#This Row],[Unit_Cost]]</f>
        <v>203968.80000000002</v>
      </c>
      <c r="Q4602" t="str">
        <f>IF(Inventory[[#This Row],[Stockout_Risk_Score]] &gt;= 0.8, "Critical",
   IF(Inventory[[#This Row],[Stockout_Risk_Score]] &gt;= 0.6, "High",
      IF(Inventory[[#This Row],[Stockout_Risk_Score]] &gt;= 0.3, "Medium", "Low")
   )
)</f>
        <v>Medium</v>
      </c>
      <c r="R4602">
        <f>Inventory[[#This Row],[Lead_Time_Days]]*0.8</f>
        <v>4.8000000000000007</v>
      </c>
      <c r="S4602">
        <f>MAX(0,Inventory[[#This Row],[Daily_Demand]]*Inventory[[#This Row],[Adj_Lead_Time]]+Inventory[[#This Row],[Safety_Stock]]-Inventory[[#This Row],[Current_Inventory]])</f>
        <v>134.60000000000002</v>
      </c>
    </row>
    <row r="4603" spans="1:19" x14ac:dyDescent="0.25">
      <c r="A4603">
        <v>4602</v>
      </c>
      <c r="B4603" t="s">
        <v>4624</v>
      </c>
      <c r="C4603" s="4" t="s">
        <v>13</v>
      </c>
      <c r="D4603" t="s">
        <v>22</v>
      </c>
      <c r="E4603" s="4">
        <v>111</v>
      </c>
      <c r="F4603" s="4">
        <v>8</v>
      </c>
      <c r="G4603" s="4">
        <v>546</v>
      </c>
      <c r="H4603" s="4">
        <v>281</v>
      </c>
      <c r="I4603" s="4">
        <v>66</v>
      </c>
      <c r="J4603" s="6">
        <v>1678.23</v>
      </c>
      <c r="K4603" s="4">
        <v>0.85199999999999998</v>
      </c>
      <c r="L4603" s="4" t="s">
        <v>19</v>
      </c>
      <c r="M4603" s="4">
        <f>Inventory[[#This Row],[Daily_Demand]]*Inventory[[#This Row],[Lead_Time_Days]]</f>
        <v>888</v>
      </c>
      <c r="N4603" s="4">
        <f>MAX(0, Inventory[[#This Row],[Demand_Duration_Lead_time]]+Inventory[[#This Row],[Safety_Stock]]-Inventory[[#This Row],[Current_Inventory]])</f>
        <v>623</v>
      </c>
      <c r="O46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03" s="8">
        <f>Inventory[[#This Row],[Current_Inventory]]*Inventory[[#This Row],[Unit_Cost]]</f>
        <v>916313.58</v>
      </c>
      <c r="Q4603" t="str">
        <f>IF(Inventory[[#This Row],[Stockout_Risk_Score]] &gt;= 0.8, "Critical",
   IF(Inventory[[#This Row],[Stockout_Risk_Score]] &gt;= 0.6, "High",
      IF(Inventory[[#This Row],[Stockout_Risk_Score]] &gt;= 0.3, "Medium", "Low")
   )
)</f>
        <v>Critical</v>
      </c>
      <c r="R4603">
        <f>Inventory[[#This Row],[Lead_Time_Days]]*0.8</f>
        <v>6.4</v>
      </c>
      <c r="S4603">
        <f>MAX(0,Inventory[[#This Row],[Daily_Demand]]*Inventory[[#This Row],[Adj_Lead_Time]]+Inventory[[#This Row],[Safety_Stock]]-Inventory[[#This Row],[Current_Inventory]])</f>
        <v>445.40000000000009</v>
      </c>
    </row>
    <row r="4604" spans="1:19" x14ac:dyDescent="0.25">
      <c r="A4604">
        <v>4603</v>
      </c>
      <c r="B4604" t="s">
        <v>4625</v>
      </c>
      <c r="C4604" s="4" t="s">
        <v>41</v>
      </c>
      <c r="D4604" t="s">
        <v>14</v>
      </c>
      <c r="E4604" s="4">
        <v>175</v>
      </c>
      <c r="F4604" s="4">
        <v>7</v>
      </c>
      <c r="G4604" s="4">
        <v>722</v>
      </c>
      <c r="H4604" s="4">
        <v>35</v>
      </c>
      <c r="I4604" s="4">
        <v>334</v>
      </c>
      <c r="J4604" s="6">
        <v>573.51</v>
      </c>
      <c r="K4604" s="4">
        <v>0.13500000000000001</v>
      </c>
      <c r="L4604" s="4" t="s">
        <v>19</v>
      </c>
      <c r="M4604" s="4">
        <f>Inventory[[#This Row],[Daily_Demand]]*Inventory[[#This Row],[Lead_Time_Days]]</f>
        <v>1225</v>
      </c>
      <c r="N4604" s="4">
        <f>MAX(0, Inventory[[#This Row],[Demand_Duration_Lead_time]]+Inventory[[#This Row],[Safety_Stock]]-Inventory[[#This Row],[Current_Inventory]])</f>
        <v>538</v>
      </c>
      <c r="O46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04" s="8">
        <f>Inventory[[#This Row],[Current_Inventory]]*Inventory[[#This Row],[Unit_Cost]]</f>
        <v>414074.22</v>
      </c>
      <c r="Q4604" t="str">
        <f>IF(Inventory[[#This Row],[Stockout_Risk_Score]] &gt;= 0.8, "Critical",
   IF(Inventory[[#This Row],[Stockout_Risk_Score]] &gt;= 0.6, "High",
      IF(Inventory[[#This Row],[Stockout_Risk_Score]] &gt;= 0.3, "Medium", "Low")
   )
)</f>
        <v>Low</v>
      </c>
      <c r="R4604">
        <f>Inventory[[#This Row],[Lead_Time_Days]]*0.8</f>
        <v>5.6000000000000005</v>
      </c>
      <c r="S4604">
        <f>MAX(0,Inventory[[#This Row],[Daily_Demand]]*Inventory[[#This Row],[Adj_Lead_Time]]+Inventory[[#This Row],[Safety_Stock]]-Inventory[[#This Row],[Current_Inventory]])</f>
        <v>293.00000000000011</v>
      </c>
    </row>
    <row r="4605" spans="1:19" x14ac:dyDescent="0.25">
      <c r="A4605">
        <v>4604</v>
      </c>
      <c r="B4605" t="s">
        <v>4626</v>
      </c>
      <c r="C4605" s="4" t="s">
        <v>13</v>
      </c>
      <c r="D4605" t="s">
        <v>18</v>
      </c>
      <c r="E4605" s="4">
        <v>55</v>
      </c>
      <c r="F4605" s="4">
        <v>9</v>
      </c>
      <c r="G4605" s="4">
        <v>546</v>
      </c>
      <c r="H4605" s="4">
        <v>79</v>
      </c>
      <c r="I4605" s="4">
        <v>362</v>
      </c>
      <c r="J4605" s="6">
        <v>1690.22</v>
      </c>
      <c r="K4605" s="4">
        <v>0.91800000000000004</v>
      </c>
      <c r="L4605" s="4" t="s">
        <v>15</v>
      </c>
      <c r="M4605" s="4">
        <f>Inventory[[#This Row],[Daily_Demand]]*Inventory[[#This Row],[Lead_Time_Days]]</f>
        <v>495</v>
      </c>
      <c r="N4605" s="4">
        <f>MAX(0, Inventory[[#This Row],[Demand_Duration_Lead_time]]+Inventory[[#This Row],[Safety_Stock]]-Inventory[[#This Row],[Current_Inventory]])</f>
        <v>28</v>
      </c>
      <c r="O46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05" s="8">
        <f>Inventory[[#This Row],[Current_Inventory]]*Inventory[[#This Row],[Unit_Cost]]</f>
        <v>922860.12</v>
      </c>
      <c r="Q4605" t="str">
        <f>IF(Inventory[[#This Row],[Stockout_Risk_Score]] &gt;= 0.8, "Critical",
   IF(Inventory[[#This Row],[Stockout_Risk_Score]] &gt;= 0.6, "High",
      IF(Inventory[[#This Row],[Stockout_Risk_Score]] &gt;= 0.3, "Medium", "Low")
   )
)</f>
        <v>Critical</v>
      </c>
      <c r="R4605">
        <f>Inventory[[#This Row],[Lead_Time_Days]]*0.8</f>
        <v>7.2</v>
      </c>
      <c r="S4605">
        <f>MAX(0,Inventory[[#This Row],[Daily_Demand]]*Inventory[[#This Row],[Adj_Lead_Time]]+Inventory[[#This Row],[Safety_Stock]]-Inventory[[#This Row],[Current_Inventory]])</f>
        <v>0</v>
      </c>
    </row>
    <row r="4606" spans="1:19" x14ac:dyDescent="0.25">
      <c r="A4606">
        <v>4605</v>
      </c>
      <c r="B4606" t="s">
        <v>4627</v>
      </c>
      <c r="C4606" s="4" t="s">
        <v>26</v>
      </c>
      <c r="D4606" t="s">
        <v>18</v>
      </c>
      <c r="E4606" s="4">
        <v>76</v>
      </c>
      <c r="F4606" s="4">
        <v>7</v>
      </c>
      <c r="G4606" s="4">
        <v>306</v>
      </c>
      <c r="H4606" s="4">
        <v>243</v>
      </c>
      <c r="I4606" s="4">
        <v>211</v>
      </c>
      <c r="J4606" s="6">
        <v>1625.51</v>
      </c>
      <c r="K4606" s="4">
        <v>0.66700000000000004</v>
      </c>
      <c r="L4606" s="4" t="s">
        <v>27</v>
      </c>
      <c r="M4606" s="4">
        <f>Inventory[[#This Row],[Daily_Demand]]*Inventory[[#This Row],[Lead_Time_Days]]</f>
        <v>532</v>
      </c>
      <c r="N4606" s="4">
        <f>MAX(0, Inventory[[#This Row],[Demand_Duration_Lead_time]]+Inventory[[#This Row],[Safety_Stock]]-Inventory[[#This Row],[Current_Inventory]])</f>
        <v>469</v>
      </c>
      <c r="O46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06" s="8">
        <f>Inventory[[#This Row],[Current_Inventory]]*Inventory[[#This Row],[Unit_Cost]]</f>
        <v>497406.06</v>
      </c>
      <c r="Q4606" t="str">
        <f>IF(Inventory[[#This Row],[Stockout_Risk_Score]] &gt;= 0.8, "Critical",
   IF(Inventory[[#This Row],[Stockout_Risk_Score]] &gt;= 0.6, "High",
      IF(Inventory[[#This Row],[Stockout_Risk_Score]] &gt;= 0.3, "Medium", "Low")
   )
)</f>
        <v>High</v>
      </c>
      <c r="R4606">
        <f>Inventory[[#This Row],[Lead_Time_Days]]*0.8</f>
        <v>5.6000000000000005</v>
      </c>
      <c r="S4606">
        <f>MAX(0,Inventory[[#This Row],[Daily_Demand]]*Inventory[[#This Row],[Adj_Lead_Time]]+Inventory[[#This Row],[Safety_Stock]]-Inventory[[#This Row],[Current_Inventory]])</f>
        <v>362.6</v>
      </c>
    </row>
    <row r="4607" spans="1:19" x14ac:dyDescent="0.25">
      <c r="A4607">
        <v>4606</v>
      </c>
      <c r="B4607" t="s">
        <v>4628</v>
      </c>
      <c r="C4607" s="4" t="s">
        <v>13</v>
      </c>
      <c r="D4607" t="s">
        <v>14</v>
      </c>
      <c r="E4607" s="4">
        <v>107</v>
      </c>
      <c r="F4607" s="4">
        <v>11</v>
      </c>
      <c r="G4607" s="4">
        <v>431</v>
      </c>
      <c r="H4607" s="4">
        <v>240</v>
      </c>
      <c r="I4607" s="4">
        <v>127</v>
      </c>
      <c r="J4607" s="6">
        <v>1179.26</v>
      </c>
      <c r="K4607" s="4">
        <v>0.42099999999999999</v>
      </c>
      <c r="L4607" s="4" t="s">
        <v>15</v>
      </c>
      <c r="M4607" s="4">
        <f>Inventory[[#This Row],[Daily_Demand]]*Inventory[[#This Row],[Lead_Time_Days]]</f>
        <v>1177</v>
      </c>
      <c r="N4607" s="4">
        <f>MAX(0, Inventory[[#This Row],[Demand_Duration_Lead_time]]+Inventory[[#This Row],[Safety_Stock]]-Inventory[[#This Row],[Current_Inventory]])</f>
        <v>986</v>
      </c>
      <c r="O46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07" s="8">
        <f>Inventory[[#This Row],[Current_Inventory]]*Inventory[[#This Row],[Unit_Cost]]</f>
        <v>508261.06</v>
      </c>
      <c r="Q4607" t="str">
        <f>IF(Inventory[[#This Row],[Stockout_Risk_Score]] &gt;= 0.8, "Critical",
   IF(Inventory[[#This Row],[Stockout_Risk_Score]] &gt;= 0.6, "High",
      IF(Inventory[[#This Row],[Stockout_Risk_Score]] &gt;= 0.3, "Medium", "Low")
   )
)</f>
        <v>Medium</v>
      </c>
      <c r="R4607">
        <f>Inventory[[#This Row],[Lead_Time_Days]]*0.8</f>
        <v>8.8000000000000007</v>
      </c>
      <c r="S4607">
        <f>MAX(0,Inventory[[#This Row],[Daily_Demand]]*Inventory[[#This Row],[Adj_Lead_Time]]+Inventory[[#This Row],[Safety_Stock]]-Inventory[[#This Row],[Current_Inventory]])</f>
        <v>750.59999999999991</v>
      </c>
    </row>
    <row r="4608" spans="1:19" x14ac:dyDescent="0.25">
      <c r="A4608">
        <v>4607</v>
      </c>
      <c r="B4608" t="s">
        <v>4629</v>
      </c>
      <c r="C4608" s="4" t="s">
        <v>17</v>
      </c>
      <c r="D4608" t="s">
        <v>18</v>
      </c>
      <c r="E4608" s="4">
        <v>157</v>
      </c>
      <c r="F4608" s="4">
        <v>9</v>
      </c>
      <c r="G4608" s="4">
        <v>541</v>
      </c>
      <c r="H4608" s="4">
        <v>272</v>
      </c>
      <c r="I4608" s="4">
        <v>171</v>
      </c>
      <c r="J4608" s="6">
        <v>1310.8</v>
      </c>
      <c r="K4608" s="4">
        <v>0.54600000000000004</v>
      </c>
      <c r="L4608" s="4" t="s">
        <v>27</v>
      </c>
      <c r="M4608" s="4">
        <f>Inventory[[#This Row],[Daily_Demand]]*Inventory[[#This Row],[Lead_Time_Days]]</f>
        <v>1413</v>
      </c>
      <c r="N4608" s="4">
        <f>MAX(0, Inventory[[#This Row],[Demand_Duration_Lead_time]]+Inventory[[#This Row],[Safety_Stock]]-Inventory[[#This Row],[Current_Inventory]])</f>
        <v>1144</v>
      </c>
      <c r="O46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08" s="8">
        <f>Inventory[[#This Row],[Current_Inventory]]*Inventory[[#This Row],[Unit_Cost]]</f>
        <v>709142.79999999993</v>
      </c>
      <c r="Q4608" t="str">
        <f>IF(Inventory[[#This Row],[Stockout_Risk_Score]] &gt;= 0.8, "Critical",
   IF(Inventory[[#This Row],[Stockout_Risk_Score]] &gt;= 0.6, "High",
      IF(Inventory[[#This Row],[Stockout_Risk_Score]] &gt;= 0.3, "Medium", "Low")
   )
)</f>
        <v>Medium</v>
      </c>
      <c r="R4608">
        <f>Inventory[[#This Row],[Lead_Time_Days]]*0.8</f>
        <v>7.2</v>
      </c>
      <c r="S4608">
        <f>MAX(0,Inventory[[#This Row],[Daily_Demand]]*Inventory[[#This Row],[Adj_Lead_Time]]+Inventory[[#This Row],[Safety_Stock]]-Inventory[[#This Row],[Current_Inventory]])</f>
        <v>861.40000000000009</v>
      </c>
    </row>
    <row r="4609" spans="1:19" x14ac:dyDescent="0.25">
      <c r="A4609">
        <v>4608</v>
      </c>
      <c r="B4609" t="s">
        <v>4630</v>
      </c>
      <c r="C4609" s="4" t="s">
        <v>13</v>
      </c>
      <c r="D4609" t="s">
        <v>18</v>
      </c>
      <c r="E4609" s="4">
        <v>84</v>
      </c>
      <c r="F4609" s="4">
        <v>14</v>
      </c>
      <c r="G4609" s="4">
        <v>588</v>
      </c>
      <c r="H4609" s="4">
        <v>295</v>
      </c>
      <c r="I4609" s="4">
        <v>161</v>
      </c>
      <c r="J4609" s="6">
        <v>128.86000000000001</v>
      </c>
      <c r="K4609" s="4">
        <v>0.15</v>
      </c>
      <c r="L4609" s="4" t="s">
        <v>15</v>
      </c>
      <c r="M4609" s="4">
        <f>Inventory[[#This Row],[Daily_Demand]]*Inventory[[#This Row],[Lead_Time_Days]]</f>
        <v>1176</v>
      </c>
      <c r="N4609" s="4">
        <f>MAX(0, Inventory[[#This Row],[Demand_Duration_Lead_time]]+Inventory[[#This Row],[Safety_Stock]]-Inventory[[#This Row],[Current_Inventory]])</f>
        <v>883</v>
      </c>
      <c r="O46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09" s="8">
        <f>Inventory[[#This Row],[Current_Inventory]]*Inventory[[#This Row],[Unit_Cost]]</f>
        <v>75769.680000000008</v>
      </c>
      <c r="Q4609" t="str">
        <f>IF(Inventory[[#This Row],[Stockout_Risk_Score]] &gt;= 0.8, "Critical",
   IF(Inventory[[#This Row],[Stockout_Risk_Score]] &gt;= 0.6, "High",
      IF(Inventory[[#This Row],[Stockout_Risk_Score]] &gt;= 0.3, "Medium", "Low")
   )
)</f>
        <v>Low</v>
      </c>
      <c r="R4609">
        <f>Inventory[[#This Row],[Lead_Time_Days]]*0.8</f>
        <v>11.200000000000001</v>
      </c>
      <c r="S4609">
        <f>MAX(0,Inventory[[#This Row],[Daily_Demand]]*Inventory[[#This Row],[Adj_Lead_Time]]+Inventory[[#This Row],[Safety_Stock]]-Inventory[[#This Row],[Current_Inventory]])</f>
        <v>647.80000000000018</v>
      </c>
    </row>
    <row r="4610" spans="1:19" x14ac:dyDescent="0.25">
      <c r="A4610">
        <v>4609</v>
      </c>
      <c r="B4610" t="s">
        <v>4631</v>
      </c>
      <c r="C4610" s="4" t="s">
        <v>41</v>
      </c>
      <c r="D4610" t="s">
        <v>14</v>
      </c>
      <c r="E4610" s="4">
        <v>167</v>
      </c>
      <c r="F4610" s="4">
        <v>5</v>
      </c>
      <c r="G4610" s="4">
        <v>218</v>
      </c>
      <c r="H4610" s="4">
        <v>83</v>
      </c>
      <c r="I4610" s="4">
        <v>288</v>
      </c>
      <c r="J4610" s="6">
        <v>765.91</v>
      </c>
      <c r="K4610" s="4">
        <v>0.217</v>
      </c>
      <c r="L4610" s="4" t="s">
        <v>27</v>
      </c>
      <c r="M4610" s="4">
        <f>Inventory[[#This Row],[Daily_Demand]]*Inventory[[#This Row],[Lead_Time_Days]]</f>
        <v>835</v>
      </c>
      <c r="N4610" s="4">
        <f>MAX(0, Inventory[[#This Row],[Demand_Duration_Lead_time]]+Inventory[[#This Row],[Safety_Stock]]-Inventory[[#This Row],[Current_Inventory]])</f>
        <v>700</v>
      </c>
      <c r="O46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10" s="8">
        <f>Inventory[[#This Row],[Current_Inventory]]*Inventory[[#This Row],[Unit_Cost]]</f>
        <v>166968.38</v>
      </c>
      <c r="Q4610" t="str">
        <f>IF(Inventory[[#This Row],[Stockout_Risk_Score]] &gt;= 0.8, "Critical",
   IF(Inventory[[#This Row],[Stockout_Risk_Score]] &gt;= 0.6, "High",
      IF(Inventory[[#This Row],[Stockout_Risk_Score]] &gt;= 0.3, "Medium", "Low")
   )
)</f>
        <v>Low</v>
      </c>
      <c r="R4610">
        <f>Inventory[[#This Row],[Lead_Time_Days]]*0.8</f>
        <v>4</v>
      </c>
      <c r="S4610">
        <f>MAX(0,Inventory[[#This Row],[Daily_Demand]]*Inventory[[#This Row],[Adj_Lead_Time]]+Inventory[[#This Row],[Safety_Stock]]-Inventory[[#This Row],[Current_Inventory]])</f>
        <v>533</v>
      </c>
    </row>
    <row r="4611" spans="1:19" x14ac:dyDescent="0.25">
      <c r="A4611">
        <v>4610</v>
      </c>
      <c r="B4611" t="s">
        <v>4632</v>
      </c>
      <c r="C4611" s="4" t="s">
        <v>41</v>
      </c>
      <c r="D4611" t="s">
        <v>18</v>
      </c>
      <c r="E4611" s="4">
        <v>149</v>
      </c>
      <c r="F4611" s="4">
        <v>13</v>
      </c>
      <c r="G4611" s="4">
        <v>180</v>
      </c>
      <c r="H4611" s="4">
        <v>130</v>
      </c>
      <c r="I4611" s="4">
        <v>259</v>
      </c>
      <c r="J4611" s="6">
        <v>563.62</v>
      </c>
      <c r="K4611" s="4">
        <v>0.28599999999999998</v>
      </c>
      <c r="L4611" s="4" t="s">
        <v>27</v>
      </c>
      <c r="M4611" s="4">
        <f>Inventory[[#This Row],[Daily_Demand]]*Inventory[[#This Row],[Lead_Time_Days]]</f>
        <v>1937</v>
      </c>
      <c r="N4611" s="4">
        <f>MAX(0, Inventory[[#This Row],[Demand_Duration_Lead_time]]+Inventory[[#This Row],[Safety_Stock]]-Inventory[[#This Row],[Current_Inventory]])</f>
        <v>1887</v>
      </c>
      <c r="O46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11" s="8">
        <f>Inventory[[#This Row],[Current_Inventory]]*Inventory[[#This Row],[Unit_Cost]]</f>
        <v>101451.6</v>
      </c>
      <c r="Q4611" t="str">
        <f>IF(Inventory[[#This Row],[Stockout_Risk_Score]] &gt;= 0.8, "Critical",
   IF(Inventory[[#This Row],[Stockout_Risk_Score]] &gt;= 0.6, "High",
      IF(Inventory[[#This Row],[Stockout_Risk_Score]] &gt;= 0.3, "Medium", "Low")
   )
)</f>
        <v>Low</v>
      </c>
      <c r="R4611">
        <f>Inventory[[#This Row],[Lead_Time_Days]]*0.8</f>
        <v>10.4</v>
      </c>
      <c r="S4611">
        <f>MAX(0,Inventory[[#This Row],[Daily_Demand]]*Inventory[[#This Row],[Adj_Lead_Time]]+Inventory[[#This Row],[Safety_Stock]]-Inventory[[#This Row],[Current_Inventory]])</f>
        <v>1499.6000000000001</v>
      </c>
    </row>
    <row r="4612" spans="1:19" x14ac:dyDescent="0.25">
      <c r="A4612">
        <v>4611</v>
      </c>
      <c r="B4612" t="s">
        <v>4633</v>
      </c>
      <c r="C4612" s="4" t="s">
        <v>13</v>
      </c>
      <c r="D4612" t="s">
        <v>22</v>
      </c>
      <c r="E4612" s="4">
        <v>22</v>
      </c>
      <c r="F4612" s="4">
        <v>8</v>
      </c>
      <c r="G4612" s="4">
        <v>794</v>
      </c>
      <c r="H4612" s="4">
        <v>15</v>
      </c>
      <c r="I4612" s="4">
        <v>398</v>
      </c>
      <c r="J4612" s="6">
        <v>342.51</v>
      </c>
      <c r="K4612" s="4">
        <v>0.38500000000000001</v>
      </c>
      <c r="L4612" s="4" t="s">
        <v>15</v>
      </c>
      <c r="M4612" s="4">
        <f>Inventory[[#This Row],[Daily_Demand]]*Inventory[[#This Row],[Lead_Time_Days]]</f>
        <v>176</v>
      </c>
      <c r="N4612" s="4">
        <f>MAX(0, Inventory[[#This Row],[Demand_Duration_Lead_time]]+Inventory[[#This Row],[Safety_Stock]]-Inventory[[#This Row],[Current_Inventory]])</f>
        <v>0</v>
      </c>
      <c r="O46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612" s="8">
        <f>Inventory[[#This Row],[Current_Inventory]]*Inventory[[#This Row],[Unit_Cost]]</f>
        <v>271952.94</v>
      </c>
      <c r="Q4612" t="str">
        <f>IF(Inventory[[#This Row],[Stockout_Risk_Score]] &gt;= 0.8, "Critical",
   IF(Inventory[[#This Row],[Stockout_Risk_Score]] &gt;= 0.6, "High",
      IF(Inventory[[#This Row],[Stockout_Risk_Score]] &gt;= 0.3, "Medium", "Low")
   )
)</f>
        <v>Medium</v>
      </c>
      <c r="R4612">
        <f>Inventory[[#This Row],[Lead_Time_Days]]*0.8</f>
        <v>6.4</v>
      </c>
      <c r="S4612">
        <f>MAX(0,Inventory[[#This Row],[Daily_Demand]]*Inventory[[#This Row],[Adj_Lead_Time]]+Inventory[[#This Row],[Safety_Stock]]-Inventory[[#This Row],[Current_Inventory]])</f>
        <v>0</v>
      </c>
    </row>
    <row r="4613" spans="1:19" x14ac:dyDescent="0.25">
      <c r="A4613">
        <v>4612</v>
      </c>
      <c r="B4613" t="s">
        <v>4634</v>
      </c>
      <c r="C4613" s="4" t="s">
        <v>41</v>
      </c>
      <c r="D4613" t="s">
        <v>18</v>
      </c>
      <c r="E4613" s="4">
        <v>159</v>
      </c>
      <c r="F4613" s="4">
        <v>4</v>
      </c>
      <c r="G4613" s="4">
        <v>408</v>
      </c>
      <c r="H4613" s="4">
        <v>33</v>
      </c>
      <c r="I4613" s="4">
        <v>51</v>
      </c>
      <c r="J4613" s="6">
        <v>809.84</v>
      </c>
      <c r="K4613" s="4">
        <v>0.91600000000000004</v>
      </c>
      <c r="L4613" s="4" t="s">
        <v>15</v>
      </c>
      <c r="M4613" s="4">
        <f>Inventory[[#This Row],[Daily_Demand]]*Inventory[[#This Row],[Lead_Time_Days]]</f>
        <v>636</v>
      </c>
      <c r="N4613" s="4">
        <f>MAX(0, Inventory[[#This Row],[Demand_Duration_Lead_time]]+Inventory[[#This Row],[Safety_Stock]]-Inventory[[#This Row],[Current_Inventory]])</f>
        <v>261</v>
      </c>
      <c r="O46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13" s="8">
        <f>Inventory[[#This Row],[Current_Inventory]]*Inventory[[#This Row],[Unit_Cost]]</f>
        <v>330414.72000000003</v>
      </c>
      <c r="Q4613" t="str">
        <f>IF(Inventory[[#This Row],[Stockout_Risk_Score]] &gt;= 0.8, "Critical",
   IF(Inventory[[#This Row],[Stockout_Risk_Score]] &gt;= 0.6, "High",
      IF(Inventory[[#This Row],[Stockout_Risk_Score]] &gt;= 0.3, "Medium", "Low")
   )
)</f>
        <v>Critical</v>
      </c>
      <c r="R4613">
        <f>Inventory[[#This Row],[Lead_Time_Days]]*0.8</f>
        <v>3.2</v>
      </c>
      <c r="S4613">
        <f>MAX(0,Inventory[[#This Row],[Daily_Demand]]*Inventory[[#This Row],[Adj_Lead_Time]]+Inventory[[#This Row],[Safety_Stock]]-Inventory[[#This Row],[Current_Inventory]])</f>
        <v>133.79999999999995</v>
      </c>
    </row>
    <row r="4614" spans="1:19" x14ac:dyDescent="0.25">
      <c r="A4614">
        <v>4613</v>
      </c>
      <c r="B4614" t="s">
        <v>4635</v>
      </c>
      <c r="C4614" s="4" t="s">
        <v>41</v>
      </c>
      <c r="D4614" t="s">
        <v>14</v>
      </c>
      <c r="E4614" s="4">
        <v>147</v>
      </c>
      <c r="F4614" s="4">
        <v>2</v>
      </c>
      <c r="G4614" s="4">
        <v>493</v>
      </c>
      <c r="H4614" s="4">
        <v>203</v>
      </c>
      <c r="I4614" s="4">
        <v>252</v>
      </c>
      <c r="J4614" s="6">
        <v>742.06</v>
      </c>
      <c r="K4614" s="4">
        <v>0.36799999999999999</v>
      </c>
      <c r="L4614" s="4" t="s">
        <v>15</v>
      </c>
      <c r="M4614" s="4">
        <f>Inventory[[#This Row],[Daily_Demand]]*Inventory[[#This Row],[Lead_Time_Days]]</f>
        <v>294</v>
      </c>
      <c r="N4614" s="4">
        <f>MAX(0, Inventory[[#This Row],[Demand_Duration_Lead_time]]+Inventory[[#This Row],[Safety_Stock]]-Inventory[[#This Row],[Current_Inventory]])</f>
        <v>4</v>
      </c>
      <c r="O46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14" s="8">
        <f>Inventory[[#This Row],[Current_Inventory]]*Inventory[[#This Row],[Unit_Cost]]</f>
        <v>365835.57999999996</v>
      </c>
      <c r="Q4614" t="str">
        <f>IF(Inventory[[#This Row],[Stockout_Risk_Score]] &gt;= 0.8, "Critical",
   IF(Inventory[[#This Row],[Stockout_Risk_Score]] &gt;= 0.6, "High",
      IF(Inventory[[#This Row],[Stockout_Risk_Score]] &gt;= 0.3, "Medium", "Low")
   )
)</f>
        <v>Medium</v>
      </c>
      <c r="R4614">
        <f>Inventory[[#This Row],[Lead_Time_Days]]*0.8</f>
        <v>1.6</v>
      </c>
      <c r="S4614">
        <f>MAX(0,Inventory[[#This Row],[Daily_Demand]]*Inventory[[#This Row],[Adj_Lead_Time]]+Inventory[[#This Row],[Safety_Stock]]-Inventory[[#This Row],[Current_Inventory]])</f>
        <v>0</v>
      </c>
    </row>
    <row r="4615" spans="1:19" x14ac:dyDescent="0.25">
      <c r="A4615">
        <v>4614</v>
      </c>
      <c r="B4615" t="s">
        <v>4636</v>
      </c>
      <c r="C4615" s="4" t="s">
        <v>13</v>
      </c>
      <c r="D4615" t="s">
        <v>22</v>
      </c>
      <c r="E4615" s="4">
        <v>85</v>
      </c>
      <c r="F4615" s="4">
        <v>14</v>
      </c>
      <c r="G4615" s="4">
        <v>400</v>
      </c>
      <c r="H4615" s="4">
        <v>177</v>
      </c>
      <c r="I4615" s="4">
        <v>336</v>
      </c>
      <c r="J4615" s="6">
        <v>1471.34</v>
      </c>
      <c r="K4615" s="4">
        <v>0.52400000000000002</v>
      </c>
      <c r="L4615" s="4" t="s">
        <v>27</v>
      </c>
      <c r="M4615" s="4">
        <f>Inventory[[#This Row],[Daily_Demand]]*Inventory[[#This Row],[Lead_Time_Days]]</f>
        <v>1190</v>
      </c>
      <c r="N4615" s="4">
        <f>MAX(0, Inventory[[#This Row],[Demand_Duration_Lead_time]]+Inventory[[#This Row],[Safety_Stock]]-Inventory[[#This Row],[Current_Inventory]])</f>
        <v>967</v>
      </c>
      <c r="O46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15" s="8">
        <f>Inventory[[#This Row],[Current_Inventory]]*Inventory[[#This Row],[Unit_Cost]]</f>
        <v>588536</v>
      </c>
      <c r="Q4615" t="str">
        <f>IF(Inventory[[#This Row],[Stockout_Risk_Score]] &gt;= 0.8, "Critical",
   IF(Inventory[[#This Row],[Stockout_Risk_Score]] &gt;= 0.6, "High",
      IF(Inventory[[#This Row],[Stockout_Risk_Score]] &gt;= 0.3, "Medium", "Low")
   )
)</f>
        <v>Medium</v>
      </c>
      <c r="R4615">
        <f>Inventory[[#This Row],[Lead_Time_Days]]*0.8</f>
        <v>11.200000000000001</v>
      </c>
      <c r="S4615">
        <f>MAX(0,Inventory[[#This Row],[Daily_Demand]]*Inventory[[#This Row],[Adj_Lead_Time]]+Inventory[[#This Row],[Safety_Stock]]-Inventory[[#This Row],[Current_Inventory]])</f>
        <v>729</v>
      </c>
    </row>
    <row r="4616" spans="1:19" x14ac:dyDescent="0.25">
      <c r="A4616">
        <v>4615</v>
      </c>
      <c r="B4616" t="s">
        <v>4637</v>
      </c>
      <c r="C4616" s="4" t="s">
        <v>21</v>
      </c>
      <c r="D4616" t="s">
        <v>22</v>
      </c>
      <c r="E4616" s="4">
        <v>111</v>
      </c>
      <c r="F4616" s="4">
        <v>10</v>
      </c>
      <c r="G4616" s="4">
        <v>784</v>
      </c>
      <c r="H4616" s="4">
        <v>219</v>
      </c>
      <c r="I4616" s="4">
        <v>166</v>
      </c>
      <c r="J4616" s="6">
        <v>1216.29</v>
      </c>
      <c r="K4616" s="4">
        <v>0.16200000000000001</v>
      </c>
      <c r="L4616" s="4" t="s">
        <v>15</v>
      </c>
      <c r="M4616" s="4">
        <f>Inventory[[#This Row],[Daily_Demand]]*Inventory[[#This Row],[Lead_Time_Days]]</f>
        <v>1110</v>
      </c>
      <c r="N4616" s="4">
        <f>MAX(0, Inventory[[#This Row],[Demand_Duration_Lead_time]]+Inventory[[#This Row],[Safety_Stock]]-Inventory[[#This Row],[Current_Inventory]])</f>
        <v>545</v>
      </c>
      <c r="O46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16" s="8">
        <f>Inventory[[#This Row],[Current_Inventory]]*Inventory[[#This Row],[Unit_Cost]]</f>
        <v>953571.36</v>
      </c>
      <c r="Q4616" t="str">
        <f>IF(Inventory[[#This Row],[Stockout_Risk_Score]] &gt;= 0.8, "Critical",
   IF(Inventory[[#This Row],[Stockout_Risk_Score]] &gt;= 0.6, "High",
      IF(Inventory[[#This Row],[Stockout_Risk_Score]] &gt;= 0.3, "Medium", "Low")
   )
)</f>
        <v>Low</v>
      </c>
      <c r="R4616">
        <f>Inventory[[#This Row],[Lead_Time_Days]]*0.8</f>
        <v>8</v>
      </c>
      <c r="S4616">
        <f>MAX(0,Inventory[[#This Row],[Daily_Demand]]*Inventory[[#This Row],[Adj_Lead_Time]]+Inventory[[#This Row],[Safety_Stock]]-Inventory[[#This Row],[Current_Inventory]])</f>
        <v>323</v>
      </c>
    </row>
    <row r="4617" spans="1:19" x14ac:dyDescent="0.25">
      <c r="A4617">
        <v>4616</v>
      </c>
      <c r="B4617" t="s">
        <v>4638</v>
      </c>
      <c r="C4617" s="4" t="s">
        <v>21</v>
      </c>
      <c r="D4617" t="s">
        <v>18</v>
      </c>
      <c r="E4617" s="4">
        <v>73</v>
      </c>
      <c r="F4617" s="4">
        <v>10</v>
      </c>
      <c r="G4617" s="4">
        <v>650</v>
      </c>
      <c r="H4617" s="4">
        <v>142</v>
      </c>
      <c r="I4617" s="4">
        <v>349</v>
      </c>
      <c r="J4617" s="6">
        <v>1830.55</v>
      </c>
      <c r="K4617" s="4">
        <v>0.73599999999999999</v>
      </c>
      <c r="L4617" s="4" t="s">
        <v>27</v>
      </c>
      <c r="M4617" s="4">
        <f>Inventory[[#This Row],[Daily_Demand]]*Inventory[[#This Row],[Lead_Time_Days]]</f>
        <v>730</v>
      </c>
      <c r="N4617" s="4">
        <f>MAX(0, Inventory[[#This Row],[Demand_Duration_Lead_time]]+Inventory[[#This Row],[Safety_Stock]]-Inventory[[#This Row],[Current_Inventory]])</f>
        <v>222</v>
      </c>
      <c r="O46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17" s="8">
        <f>Inventory[[#This Row],[Current_Inventory]]*Inventory[[#This Row],[Unit_Cost]]</f>
        <v>1189857.5</v>
      </c>
      <c r="Q4617" t="str">
        <f>IF(Inventory[[#This Row],[Stockout_Risk_Score]] &gt;= 0.8, "Critical",
   IF(Inventory[[#This Row],[Stockout_Risk_Score]] &gt;= 0.6, "High",
      IF(Inventory[[#This Row],[Stockout_Risk_Score]] &gt;= 0.3, "Medium", "Low")
   )
)</f>
        <v>High</v>
      </c>
      <c r="R4617">
        <f>Inventory[[#This Row],[Lead_Time_Days]]*0.8</f>
        <v>8</v>
      </c>
      <c r="S4617">
        <f>MAX(0,Inventory[[#This Row],[Daily_Demand]]*Inventory[[#This Row],[Adj_Lead_Time]]+Inventory[[#This Row],[Safety_Stock]]-Inventory[[#This Row],[Current_Inventory]])</f>
        <v>76</v>
      </c>
    </row>
    <row r="4618" spans="1:19" x14ac:dyDescent="0.25">
      <c r="A4618">
        <v>4617</v>
      </c>
      <c r="B4618" t="s">
        <v>4639</v>
      </c>
      <c r="C4618" s="4" t="s">
        <v>26</v>
      </c>
      <c r="D4618" t="s">
        <v>22</v>
      </c>
      <c r="E4618" s="4">
        <v>84</v>
      </c>
      <c r="F4618" s="4">
        <v>7</v>
      </c>
      <c r="G4618" s="4">
        <v>611</v>
      </c>
      <c r="H4618" s="4">
        <v>183</v>
      </c>
      <c r="I4618" s="4">
        <v>395</v>
      </c>
      <c r="J4618" s="6">
        <v>333.54</v>
      </c>
      <c r="K4618" s="4">
        <v>0.56000000000000005</v>
      </c>
      <c r="L4618" s="4" t="s">
        <v>19</v>
      </c>
      <c r="M4618" s="4">
        <f>Inventory[[#This Row],[Daily_Demand]]*Inventory[[#This Row],[Lead_Time_Days]]</f>
        <v>588</v>
      </c>
      <c r="N4618" s="4">
        <f>MAX(0, Inventory[[#This Row],[Demand_Duration_Lead_time]]+Inventory[[#This Row],[Safety_Stock]]-Inventory[[#This Row],[Current_Inventory]])</f>
        <v>160</v>
      </c>
      <c r="O46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18" s="8">
        <f>Inventory[[#This Row],[Current_Inventory]]*Inventory[[#This Row],[Unit_Cost]]</f>
        <v>203792.94</v>
      </c>
      <c r="Q4618" t="str">
        <f>IF(Inventory[[#This Row],[Stockout_Risk_Score]] &gt;= 0.8, "Critical",
   IF(Inventory[[#This Row],[Stockout_Risk_Score]] &gt;= 0.6, "High",
      IF(Inventory[[#This Row],[Stockout_Risk_Score]] &gt;= 0.3, "Medium", "Low")
   )
)</f>
        <v>Medium</v>
      </c>
      <c r="R4618">
        <f>Inventory[[#This Row],[Lead_Time_Days]]*0.8</f>
        <v>5.6000000000000005</v>
      </c>
      <c r="S4618">
        <f>MAX(0,Inventory[[#This Row],[Daily_Demand]]*Inventory[[#This Row],[Adj_Lead_Time]]+Inventory[[#This Row],[Safety_Stock]]-Inventory[[#This Row],[Current_Inventory]])</f>
        <v>42.400000000000091</v>
      </c>
    </row>
    <row r="4619" spans="1:19" x14ac:dyDescent="0.25">
      <c r="A4619">
        <v>4618</v>
      </c>
      <c r="B4619" t="s">
        <v>4640</v>
      </c>
      <c r="C4619" s="4" t="s">
        <v>41</v>
      </c>
      <c r="D4619" t="s">
        <v>14</v>
      </c>
      <c r="E4619" s="4">
        <v>147</v>
      </c>
      <c r="F4619" s="4">
        <v>3</v>
      </c>
      <c r="G4619" s="4">
        <v>143</v>
      </c>
      <c r="H4619" s="4">
        <v>160</v>
      </c>
      <c r="I4619" s="4">
        <v>163</v>
      </c>
      <c r="J4619" s="6">
        <v>166.51</v>
      </c>
      <c r="K4619" s="4">
        <v>0.44</v>
      </c>
      <c r="L4619" s="4" t="s">
        <v>19</v>
      </c>
      <c r="M4619" s="4">
        <f>Inventory[[#This Row],[Daily_Demand]]*Inventory[[#This Row],[Lead_Time_Days]]</f>
        <v>441</v>
      </c>
      <c r="N4619" s="4">
        <f>MAX(0, Inventory[[#This Row],[Demand_Duration_Lead_time]]+Inventory[[#This Row],[Safety_Stock]]-Inventory[[#This Row],[Current_Inventory]])</f>
        <v>458</v>
      </c>
      <c r="O46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19" s="8">
        <f>Inventory[[#This Row],[Current_Inventory]]*Inventory[[#This Row],[Unit_Cost]]</f>
        <v>23810.93</v>
      </c>
      <c r="Q4619" t="str">
        <f>IF(Inventory[[#This Row],[Stockout_Risk_Score]] &gt;= 0.8, "Critical",
   IF(Inventory[[#This Row],[Stockout_Risk_Score]] &gt;= 0.6, "High",
      IF(Inventory[[#This Row],[Stockout_Risk_Score]] &gt;= 0.3, "Medium", "Low")
   )
)</f>
        <v>Medium</v>
      </c>
      <c r="R4619">
        <f>Inventory[[#This Row],[Lead_Time_Days]]*0.8</f>
        <v>2.4000000000000004</v>
      </c>
      <c r="S4619">
        <f>MAX(0,Inventory[[#This Row],[Daily_Demand]]*Inventory[[#This Row],[Adj_Lead_Time]]+Inventory[[#This Row],[Safety_Stock]]-Inventory[[#This Row],[Current_Inventory]])</f>
        <v>369.80000000000007</v>
      </c>
    </row>
    <row r="4620" spans="1:19" x14ac:dyDescent="0.25">
      <c r="A4620">
        <v>4619</v>
      </c>
      <c r="B4620" t="s">
        <v>4641</v>
      </c>
      <c r="C4620" s="4" t="s">
        <v>13</v>
      </c>
      <c r="D4620" t="s">
        <v>22</v>
      </c>
      <c r="E4620" s="4">
        <v>46</v>
      </c>
      <c r="F4620" s="4">
        <v>9</v>
      </c>
      <c r="G4620" s="4">
        <v>91</v>
      </c>
      <c r="H4620" s="4">
        <v>97</v>
      </c>
      <c r="I4620" s="4">
        <v>123</v>
      </c>
      <c r="J4620" s="6">
        <v>1092.49</v>
      </c>
      <c r="K4620" s="4">
        <v>0.94699999999999995</v>
      </c>
      <c r="L4620" s="4" t="s">
        <v>27</v>
      </c>
      <c r="M4620" s="4">
        <f>Inventory[[#This Row],[Daily_Demand]]*Inventory[[#This Row],[Lead_Time_Days]]</f>
        <v>414</v>
      </c>
      <c r="N4620" s="4">
        <f>MAX(0, Inventory[[#This Row],[Demand_Duration_Lead_time]]+Inventory[[#This Row],[Safety_Stock]]-Inventory[[#This Row],[Current_Inventory]])</f>
        <v>420</v>
      </c>
      <c r="O46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20" s="8">
        <f>Inventory[[#This Row],[Current_Inventory]]*Inventory[[#This Row],[Unit_Cost]]</f>
        <v>99416.59</v>
      </c>
      <c r="Q4620" t="str">
        <f>IF(Inventory[[#This Row],[Stockout_Risk_Score]] &gt;= 0.8, "Critical",
   IF(Inventory[[#This Row],[Stockout_Risk_Score]] &gt;= 0.6, "High",
      IF(Inventory[[#This Row],[Stockout_Risk_Score]] &gt;= 0.3, "Medium", "Low")
   )
)</f>
        <v>Critical</v>
      </c>
      <c r="R4620">
        <f>Inventory[[#This Row],[Lead_Time_Days]]*0.8</f>
        <v>7.2</v>
      </c>
      <c r="S4620">
        <f>MAX(0,Inventory[[#This Row],[Daily_Demand]]*Inventory[[#This Row],[Adj_Lead_Time]]+Inventory[[#This Row],[Safety_Stock]]-Inventory[[#This Row],[Current_Inventory]])</f>
        <v>337.2</v>
      </c>
    </row>
    <row r="4621" spans="1:19" x14ac:dyDescent="0.25">
      <c r="A4621">
        <v>4620</v>
      </c>
      <c r="B4621" t="s">
        <v>4642</v>
      </c>
      <c r="C4621" s="4" t="s">
        <v>41</v>
      </c>
      <c r="D4621" t="s">
        <v>18</v>
      </c>
      <c r="E4621" s="4">
        <v>38</v>
      </c>
      <c r="F4621" s="4">
        <v>11</v>
      </c>
      <c r="G4621" s="4">
        <v>187</v>
      </c>
      <c r="H4621" s="4">
        <v>275</v>
      </c>
      <c r="I4621" s="4">
        <v>290</v>
      </c>
      <c r="J4621" s="6">
        <v>52</v>
      </c>
      <c r="K4621" s="4">
        <v>0.89100000000000001</v>
      </c>
      <c r="L4621" s="4" t="s">
        <v>27</v>
      </c>
      <c r="M4621" s="4">
        <f>Inventory[[#This Row],[Daily_Demand]]*Inventory[[#This Row],[Lead_Time_Days]]</f>
        <v>418</v>
      </c>
      <c r="N4621" s="4">
        <f>MAX(0, Inventory[[#This Row],[Demand_Duration_Lead_time]]+Inventory[[#This Row],[Safety_Stock]]-Inventory[[#This Row],[Current_Inventory]])</f>
        <v>506</v>
      </c>
      <c r="O46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21" s="8">
        <f>Inventory[[#This Row],[Current_Inventory]]*Inventory[[#This Row],[Unit_Cost]]</f>
        <v>9724</v>
      </c>
      <c r="Q4621" t="str">
        <f>IF(Inventory[[#This Row],[Stockout_Risk_Score]] &gt;= 0.8, "Critical",
   IF(Inventory[[#This Row],[Stockout_Risk_Score]] &gt;= 0.6, "High",
      IF(Inventory[[#This Row],[Stockout_Risk_Score]] &gt;= 0.3, "Medium", "Low")
   )
)</f>
        <v>Critical</v>
      </c>
      <c r="R4621">
        <f>Inventory[[#This Row],[Lead_Time_Days]]*0.8</f>
        <v>8.8000000000000007</v>
      </c>
      <c r="S4621">
        <f>MAX(0,Inventory[[#This Row],[Daily_Demand]]*Inventory[[#This Row],[Adj_Lead_Time]]+Inventory[[#This Row],[Safety_Stock]]-Inventory[[#This Row],[Current_Inventory]])</f>
        <v>422.40000000000009</v>
      </c>
    </row>
    <row r="4622" spans="1:19" x14ac:dyDescent="0.25">
      <c r="A4622">
        <v>4621</v>
      </c>
      <c r="B4622" t="s">
        <v>4643</v>
      </c>
      <c r="C4622" s="4" t="s">
        <v>17</v>
      </c>
      <c r="D4622" t="s">
        <v>18</v>
      </c>
      <c r="E4622" s="4">
        <v>52</v>
      </c>
      <c r="F4622" s="4">
        <v>7</v>
      </c>
      <c r="G4622" s="4">
        <v>303</v>
      </c>
      <c r="H4622" s="4">
        <v>79</v>
      </c>
      <c r="I4622" s="4">
        <v>351</v>
      </c>
      <c r="J4622" s="6">
        <v>1586.05</v>
      </c>
      <c r="K4622" s="4">
        <v>0.66</v>
      </c>
      <c r="L4622" s="4" t="s">
        <v>15</v>
      </c>
      <c r="M4622" s="4">
        <f>Inventory[[#This Row],[Daily_Demand]]*Inventory[[#This Row],[Lead_Time_Days]]</f>
        <v>364</v>
      </c>
      <c r="N4622" s="4">
        <f>MAX(0, Inventory[[#This Row],[Demand_Duration_Lead_time]]+Inventory[[#This Row],[Safety_Stock]]-Inventory[[#This Row],[Current_Inventory]])</f>
        <v>140</v>
      </c>
      <c r="O46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22" s="8">
        <f>Inventory[[#This Row],[Current_Inventory]]*Inventory[[#This Row],[Unit_Cost]]</f>
        <v>480573.14999999997</v>
      </c>
      <c r="Q4622" t="str">
        <f>IF(Inventory[[#This Row],[Stockout_Risk_Score]] &gt;= 0.8, "Critical",
   IF(Inventory[[#This Row],[Stockout_Risk_Score]] &gt;= 0.6, "High",
      IF(Inventory[[#This Row],[Stockout_Risk_Score]] &gt;= 0.3, "Medium", "Low")
   )
)</f>
        <v>High</v>
      </c>
      <c r="R4622">
        <f>Inventory[[#This Row],[Lead_Time_Days]]*0.8</f>
        <v>5.6000000000000005</v>
      </c>
      <c r="S4622">
        <f>MAX(0,Inventory[[#This Row],[Daily_Demand]]*Inventory[[#This Row],[Adj_Lead_Time]]+Inventory[[#This Row],[Safety_Stock]]-Inventory[[#This Row],[Current_Inventory]])</f>
        <v>67.200000000000045</v>
      </c>
    </row>
    <row r="4623" spans="1:19" x14ac:dyDescent="0.25">
      <c r="A4623">
        <v>4622</v>
      </c>
      <c r="B4623" t="s">
        <v>4644</v>
      </c>
      <c r="C4623" s="4" t="s">
        <v>41</v>
      </c>
      <c r="D4623" t="s">
        <v>22</v>
      </c>
      <c r="E4623" s="4">
        <v>140</v>
      </c>
      <c r="F4623" s="4">
        <v>8</v>
      </c>
      <c r="G4623" s="4">
        <v>513</v>
      </c>
      <c r="H4623" s="4">
        <v>214</v>
      </c>
      <c r="I4623" s="4">
        <v>103</v>
      </c>
      <c r="J4623" s="6">
        <v>1036.6500000000001</v>
      </c>
      <c r="K4623" s="4">
        <v>0.92200000000000004</v>
      </c>
      <c r="L4623" s="4" t="s">
        <v>27</v>
      </c>
      <c r="M4623" s="4">
        <f>Inventory[[#This Row],[Daily_Demand]]*Inventory[[#This Row],[Lead_Time_Days]]</f>
        <v>1120</v>
      </c>
      <c r="N4623" s="4">
        <f>MAX(0, Inventory[[#This Row],[Demand_Duration_Lead_time]]+Inventory[[#This Row],[Safety_Stock]]-Inventory[[#This Row],[Current_Inventory]])</f>
        <v>821</v>
      </c>
      <c r="O46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23" s="8">
        <f>Inventory[[#This Row],[Current_Inventory]]*Inventory[[#This Row],[Unit_Cost]]</f>
        <v>531801.45000000007</v>
      </c>
      <c r="Q4623" t="str">
        <f>IF(Inventory[[#This Row],[Stockout_Risk_Score]] &gt;= 0.8, "Critical",
   IF(Inventory[[#This Row],[Stockout_Risk_Score]] &gt;= 0.6, "High",
      IF(Inventory[[#This Row],[Stockout_Risk_Score]] &gt;= 0.3, "Medium", "Low")
   )
)</f>
        <v>Critical</v>
      </c>
      <c r="R4623">
        <f>Inventory[[#This Row],[Lead_Time_Days]]*0.8</f>
        <v>6.4</v>
      </c>
      <c r="S4623">
        <f>MAX(0,Inventory[[#This Row],[Daily_Demand]]*Inventory[[#This Row],[Adj_Lead_Time]]+Inventory[[#This Row],[Safety_Stock]]-Inventory[[#This Row],[Current_Inventory]])</f>
        <v>597</v>
      </c>
    </row>
    <row r="4624" spans="1:19" x14ac:dyDescent="0.25">
      <c r="A4624">
        <v>4623</v>
      </c>
      <c r="B4624" t="s">
        <v>4645</v>
      </c>
      <c r="C4624" s="4" t="s">
        <v>41</v>
      </c>
      <c r="D4624" t="s">
        <v>14</v>
      </c>
      <c r="E4624" s="4">
        <v>142</v>
      </c>
      <c r="F4624" s="4">
        <v>14</v>
      </c>
      <c r="G4624" s="4">
        <v>55</v>
      </c>
      <c r="H4624" s="4">
        <v>41</v>
      </c>
      <c r="I4624" s="4">
        <v>208</v>
      </c>
      <c r="J4624" s="6">
        <v>1001.73</v>
      </c>
      <c r="K4624" s="4">
        <v>0.56499999999999995</v>
      </c>
      <c r="L4624" s="4" t="s">
        <v>27</v>
      </c>
      <c r="M4624" s="4">
        <f>Inventory[[#This Row],[Daily_Demand]]*Inventory[[#This Row],[Lead_Time_Days]]</f>
        <v>1988</v>
      </c>
      <c r="N4624" s="4">
        <f>MAX(0, Inventory[[#This Row],[Demand_Duration_Lead_time]]+Inventory[[#This Row],[Safety_Stock]]-Inventory[[#This Row],[Current_Inventory]])</f>
        <v>1974</v>
      </c>
      <c r="O46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24" s="8">
        <f>Inventory[[#This Row],[Current_Inventory]]*Inventory[[#This Row],[Unit_Cost]]</f>
        <v>55095.15</v>
      </c>
      <c r="Q4624" t="str">
        <f>IF(Inventory[[#This Row],[Stockout_Risk_Score]] &gt;= 0.8, "Critical",
   IF(Inventory[[#This Row],[Stockout_Risk_Score]] &gt;= 0.6, "High",
      IF(Inventory[[#This Row],[Stockout_Risk_Score]] &gt;= 0.3, "Medium", "Low")
   )
)</f>
        <v>Medium</v>
      </c>
      <c r="R4624">
        <f>Inventory[[#This Row],[Lead_Time_Days]]*0.8</f>
        <v>11.200000000000001</v>
      </c>
      <c r="S4624">
        <f>MAX(0,Inventory[[#This Row],[Daily_Demand]]*Inventory[[#This Row],[Adj_Lead_Time]]+Inventory[[#This Row],[Safety_Stock]]-Inventory[[#This Row],[Current_Inventory]])</f>
        <v>1576.4</v>
      </c>
    </row>
    <row r="4625" spans="1:19" x14ac:dyDescent="0.25">
      <c r="A4625">
        <v>4624</v>
      </c>
      <c r="B4625" t="s">
        <v>4646</v>
      </c>
      <c r="C4625" s="4" t="s">
        <v>21</v>
      </c>
      <c r="D4625" t="s">
        <v>14</v>
      </c>
      <c r="E4625" s="4">
        <v>9</v>
      </c>
      <c r="F4625" s="4">
        <v>2</v>
      </c>
      <c r="G4625" s="4">
        <v>194</v>
      </c>
      <c r="H4625" s="4">
        <v>52</v>
      </c>
      <c r="I4625" s="4">
        <v>158</v>
      </c>
      <c r="J4625" s="6">
        <v>756.87</v>
      </c>
      <c r="K4625" s="4">
        <v>0.82699999999999996</v>
      </c>
      <c r="L4625" s="4" t="s">
        <v>19</v>
      </c>
      <c r="M4625" s="4">
        <f>Inventory[[#This Row],[Daily_Demand]]*Inventory[[#This Row],[Lead_Time_Days]]</f>
        <v>18</v>
      </c>
      <c r="N4625" s="4">
        <f>MAX(0, Inventory[[#This Row],[Demand_Duration_Lead_time]]+Inventory[[#This Row],[Safety_Stock]]-Inventory[[#This Row],[Current_Inventory]])</f>
        <v>0</v>
      </c>
      <c r="O46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625" s="8">
        <f>Inventory[[#This Row],[Current_Inventory]]*Inventory[[#This Row],[Unit_Cost]]</f>
        <v>146832.78</v>
      </c>
      <c r="Q4625" t="str">
        <f>IF(Inventory[[#This Row],[Stockout_Risk_Score]] &gt;= 0.8, "Critical",
   IF(Inventory[[#This Row],[Stockout_Risk_Score]] &gt;= 0.6, "High",
      IF(Inventory[[#This Row],[Stockout_Risk_Score]] &gt;= 0.3, "Medium", "Low")
   )
)</f>
        <v>Critical</v>
      </c>
      <c r="R4625">
        <f>Inventory[[#This Row],[Lead_Time_Days]]*0.8</f>
        <v>1.6</v>
      </c>
      <c r="S4625">
        <f>MAX(0,Inventory[[#This Row],[Daily_Demand]]*Inventory[[#This Row],[Adj_Lead_Time]]+Inventory[[#This Row],[Safety_Stock]]-Inventory[[#This Row],[Current_Inventory]])</f>
        <v>0</v>
      </c>
    </row>
    <row r="4626" spans="1:19" x14ac:dyDescent="0.25">
      <c r="A4626">
        <v>4625</v>
      </c>
      <c r="B4626" t="s">
        <v>4647</v>
      </c>
      <c r="C4626" s="4" t="s">
        <v>13</v>
      </c>
      <c r="D4626" t="s">
        <v>18</v>
      </c>
      <c r="E4626" s="4">
        <v>120</v>
      </c>
      <c r="F4626" s="4">
        <v>4</v>
      </c>
      <c r="G4626" s="4">
        <v>218</v>
      </c>
      <c r="H4626" s="4">
        <v>127</v>
      </c>
      <c r="I4626" s="4">
        <v>329</v>
      </c>
      <c r="J4626" s="6">
        <v>781.2</v>
      </c>
      <c r="K4626" s="4">
        <v>0.40899999999999997</v>
      </c>
      <c r="L4626" s="4" t="s">
        <v>15</v>
      </c>
      <c r="M4626" s="4">
        <f>Inventory[[#This Row],[Daily_Demand]]*Inventory[[#This Row],[Lead_Time_Days]]</f>
        <v>480</v>
      </c>
      <c r="N4626" s="4">
        <f>MAX(0, Inventory[[#This Row],[Demand_Duration_Lead_time]]+Inventory[[#This Row],[Safety_Stock]]-Inventory[[#This Row],[Current_Inventory]])</f>
        <v>389</v>
      </c>
      <c r="O46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26" s="8">
        <f>Inventory[[#This Row],[Current_Inventory]]*Inventory[[#This Row],[Unit_Cost]]</f>
        <v>170301.6</v>
      </c>
      <c r="Q4626" t="str">
        <f>IF(Inventory[[#This Row],[Stockout_Risk_Score]] &gt;= 0.8, "Critical",
   IF(Inventory[[#This Row],[Stockout_Risk_Score]] &gt;= 0.6, "High",
      IF(Inventory[[#This Row],[Stockout_Risk_Score]] &gt;= 0.3, "Medium", "Low")
   )
)</f>
        <v>Medium</v>
      </c>
      <c r="R4626">
        <f>Inventory[[#This Row],[Lead_Time_Days]]*0.8</f>
        <v>3.2</v>
      </c>
      <c r="S4626">
        <f>MAX(0,Inventory[[#This Row],[Daily_Demand]]*Inventory[[#This Row],[Adj_Lead_Time]]+Inventory[[#This Row],[Safety_Stock]]-Inventory[[#This Row],[Current_Inventory]])</f>
        <v>293</v>
      </c>
    </row>
    <row r="4627" spans="1:19" x14ac:dyDescent="0.25">
      <c r="A4627">
        <v>4626</v>
      </c>
      <c r="B4627" t="s">
        <v>4648</v>
      </c>
      <c r="C4627" s="4" t="s">
        <v>41</v>
      </c>
      <c r="D4627" t="s">
        <v>18</v>
      </c>
      <c r="E4627" s="4">
        <v>180</v>
      </c>
      <c r="F4627" s="4">
        <v>2</v>
      </c>
      <c r="G4627" s="4">
        <v>135</v>
      </c>
      <c r="H4627" s="4">
        <v>24</v>
      </c>
      <c r="I4627" s="4">
        <v>202</v>
      </c>
      <c r="J4627" s="6">
        <v>890.71</v>
      </c>
      <c r="K4627" s="4">
        <v>8.6999999999999994E-2</v>
      </c>
      <c r="L4627" s="4" t="s">
        <v>15</v>
      </c>
      <c r="M4627" s="4">
        <f>Inventory[[#This Row],[Daily_Demand]]*Inventory[[#This Row],[Lead_Time_Days]]</f>
        <v>360</v>
      </c>
      <c r="N4627" s="4">
        <f>MAX(0, Inventory[[#This Row],[Demand_Duration_Lead_time]]+Inventory[[#This Row],[Safety_Stock]]-Inventory[[#This Row],[Current_Inventory]])</f>
        <v>249</v>
      </c>
      <c r="O46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27" s="8">
        <f>Inventory[[#This Row],[Current_Inventory]]*Inventory[[#This Row],[Unit_Cost]]</f>
        <v>120245.85</v>
      </c>
      <c r="Q4627" t="str">
        <f>IF(Inventory[[#This Row],[Stockout_Risk_Score]] &gt;= 0.8, "Critical",
   IF(Inventory[[#This Row],[Stockout_Risk_Score]] &gt;= 0.6, "High",
      IF(Inventory[[#This Row],[Stockout_Risk_Score]] &gt;= 0.3, "Medium", "Low")
   )
)</f>
        <v>Low</v>
      </c>
      <c r="R4627">
        <f>Inventory[[#This Row],[Lead_Time_Days]]*0.8</f>
        <v>1.6</v>
      </c>
      <c r="S4627">
        <f>MAX(0,Inventory[[#This Row],[Daily_Demand]]*Inventory[[#This Row],[Adj_Lead_Time]]+Inventory[[#This Row],[Safety_Stock]]-Inventory[[#This Row],[Current_Inventory]])</f>
        <v>177</v>
      </c>
    </row>
    <row r="4628" spans="1:19" x14ac:dyDescent="0.25">
      <c r="A4628">
        <v>4627</v>
      </c>
      <c r="B4628" t="s">
        <v>4649</v>
      </c>
      <c r="C4628" s="4" t="s">
        <v>21</v>
      </c>
      <c r="D4628" t="s">
        <v>14</v>
      </c>
      <c r="E4628" s="4">
        <v>121</v>
      </c>
      <c r="F4628" s="4">
        <v>11</v>
      </c>
      <c r="G4628" s="4">
        <v>334</v>
      </c>
      <c r="H4628" s="4">
        <v>124</v>
      </c>
      <c r="I4628" s="4">
        <v>212</v>
      </c>
      <c r="J4628" s="6">
        <v>81.260000000000005</v>
      </c>
      <c r="K4628" s="4">
        <v>0.99399999999999999</v>
      </c>
      <c r="L4628" s="4" t="s">
        <v>27</v>
      </c>
      <c r="M4628" s="4">
        <f>Inventory[[#This Row],[Daily_Demand]]*Inventory[[#This Row],[Lead_Time_Days]]</f>
        <v>1331</v>
      </c>
      <c r="N4628" s="4">
        <f>MAX(0, Inventory[[#This Row],[Demand_Duration_Lead_time]]+Inventory[[#This Row],[Safety_Stock]]-Inventory[[#This Row],[Current_Inventory]])</f>
        <v>1121</v>
      </c>
      <c r="O46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28" s="8">
        <f>Inventory[[#This Row],[Current_Inventory]]*Inventory[[#This Row],[Unit_Cost]]</f>
        <v>27140.84</v>
      </c>
      <c r="Q4628" t="str">
        <f>IF(Inventory[[#This Row],[Stockout_Risk_Score]] &gt;= 0.8, "Critical",
   IF(Inventory[[#This Row],[Stockout_Risk_Score]] &gt;= 0.6, "High",
      IF(Inventory[[#This Row],[Stockout_Risk_Score]] &gt;= 0.3, "Medium", "Low")
   )
)</f>
        <v>Critical</v>
      </c>
      <c r="R4628">
        <f>Inventory[[#This Row],[Lead_Time_Days]]*0.8</f>
        <v>8.8000000000000007</v>
      </c>
      <c r="S4628">
        <f>MAX(0,Inventory[[#This Row],[Daily_Demand]]*Inventory[[#This Row],[Adj_Lead_Time]]+Inventory[[#This Row],[Safety_Stock]]-Inventory[[#This Row],[Current_Inventory]])</f>
        <v>854.80000000000018</v>
      </c>
    </row>
    <row r="4629" spans="1:19" x14ac:dyDescent="0.25">
      <c r="A4629">
        <v>4628</v>
      </c>
      <c r="B4629" t="s">
        <v>4650</v>
      </c>
      <c r="C4629" s="4" t="s">
        <v>26</v>
      </c>
      <c r="D4629" t="s">
        <v>22</v>
      </c>
      <c r="E4629" s="4">
        <v>158</v>
      </c>
      <c r="F4629" s="4">
        <v>2</v>
      </c>
      <c r="G4629" s="4">
        <v>239</v>
      </c>
      <c r="H4629" s="4">
        <v>29</v>
      </c>
      <c r="I4629" s="4">
        <v>106</v>
      </c>
      <c r="J4629" s="6">
        <v>212.91</v>
      </c>
      <c r="K4629" s="4">
        <v>0.16600000000000001</v>
      </c>
      <c r="L4629" s="4" t="s">
        <v>15</v>
      </c>
      <c r="M4629" s="4">
        <f>Inventory[[#This Row],[Daily_Demand]]*Inventory[[#This Row],[Lead_Time_Days]]</f>
        <v>316</v>
      </c>
      <c r="N4629" s="4">
        <f>MAX(0, Inventory[[#This Row],[Demand_Duration_Lead_time]]+Inventory[[#This Row],[Safety_Stock]]-Inventory[[#This Row],[Current_Inventory]])</f>
        <v>106</v>
      </c>
      <c r="O46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29" s="8">
        <f>Inventory[[#This Row],[Current_Inventory]]*Inventory[[#This Row],[Unit_Cost]]</f>
        <v>50885.49</v>
      </c>
      <c r="Q4629" t="str">
        <f>IF(Inventory[[#This Row],[Stockout_Risk_Score]] &gt;= 0.8, "Critical",
   IF(Inventory[[#This Row],[Stockout_Risk_Score]] &gt;= 0.6, "High",
      IF(Inventory[[#This Row],[Stockout_Risk_Score]] &gt;= 0.3, "Medium", "Low")
   )
)</f>
        <v>Low</v>
      </c>
      <c r="R4629">
        <f>Inventory[[#This Row],[Lead_Time_Days]]*0.8</f>
        <v>1.6</v>
      </c>
      <c r="S4629">
        <f>MAX(0,Inventory[[#This Row],[Daily_Demand]]*Inventory[[#This Row],[Adj_Lead_Time]]+Inventory[[#This Row],[Safety_Stock]]-Inventory[[#This Row],[Current_Inventory]])</f>
        <v>42.800000000000011</v>
      </c>
    </row>
    <row r="4630" spans="1:19" x14ac:dyDescent="0.25">
      <c r="A4630">
        <v>4629</v>
      </c>
      <c r="B4630" t="s">
        <v>4651</v>
      </c>
      <c r="C4630" s="4" t="s">
        <v>21</v>
      </c>
      <c r="D4630" t="s">
        <v>22</v>
      </c>
      <c r="E4630" s="4">
        <v>112</v>
      </c>
      <c r="F4630" s="4">
        <v>13</v>
      </c>
      <c r="G4630" s="4">
        <v>597</v>
      </c>
      <c r="H4630" s="4">
        <v>187</v>
      </c>
      <c r="I4630" s="4">
        <v>377</v>
      </c>
      <c r="J4630" s="6">
        <v>1034.8399999999999</v>
      </c>
      <c r="K4630" s="4">
        <v>0.252</v>
      </c>
      <c r="L4630" s="4" t="s">
        <v>19</v>
      </c>
      <c r="M4630" s="4">
        <f>Inventory[[#This Row],[Daily_Demand]]*Inventory[[#This Row],[Lead_Time_Days]]</f>
        <v>1456</v>
      </c>
      <c r="N4630" s="4">
        <f>MAX(0, Inventory[[#This Row],[Demand_Duration_Lead_time]]+Inventory[[#This Row],[Safety_Stock]]-Inventory[[#This Row],[Current_Inventory]])</f>
        <v>1046</v>
      </c>
      <c r="O46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30" s="8">
        <f>Inventory[[#This Row],[Current_Inventory]]*Inventory[[#This Row],[Unit_Cost]]</f>
        <v>617799.48</v>
      </c>
      <c r="Q4630" t="str">
        <f>IF(Inventory[[#This Row],[Stockout_Risk_Score]] &gt;= 0.8, "Critical",
   IF(Inventory[[#This Row],[Stockout_Risk_Score]] &gt;= 0.6, "High",
      IF(Inventory[[#This Row],[Stockout_Risk_Score]] &gt;= 0.3, "Medium", "Low")
   )
)</f>
        <v>Low</v>
      </c>
      <c r="R4630">
        <f>Inventory[[#This Row],[Lead_Time_Days]]*0.8</f>
        <v>10.4</v>
      </c>
      <c r="S4630">
        <f>MAX(0,Inventory[[#This Row],[Daily_Demand]]*Inventory[[#This Row],[Adj_Lead_Time]]+Inventory[[#This Row],[Safety_Stock]]-Inventory[[#This Row],[Current_Inventory]])</f>
        <v>754.8</v>
      </c>
    </row>
    <row r="4631" spans="1:19" x14ac:dyDescent="0.25">
      <c r="A4631">
        <v>4630</v>
      </c>
      <c r="B4631" t="s">
        <v>4652</v>
      </c>
      <c r="C4631" s="4" t="s">
        <v>21</v>
      </c>
      <c r="D4631" t="s">
        <v>22</v>
      </c>
      <c r="E4631" s="4">
        <v>27</v>
      </c>
      <c r="F4631" s="4">
        <v>13</v>
      </c>
      <c r="G4631" s="4">
        <v>796</v>
      </c>
      <c r="H4631" s="4">
        <v>271</v>
      </c>
      <c r="I4631" s="4">
        <v>374</v>
      </c>
      <c r="J4631" s="6">
        <v>342.74</v>
      </c>
      <c r="K4631" s="4">
        <v>0.16300000000000001</v>
      </c>
      <c r="L4631" s="4" t="s">
        <v>19</v>
      </c>
      <c r="M4631" s="4">
        <f>Inventory[[#This Row],[Daily_Demand]]*Inventory[[#This Row],[Lead_Time_Days]]</f>
        <v>351</v>
      </c>
      <c r="N4631" s="4">
        <f>MAX(0, Inventory[[#This Row],[Demand_Duration_Lead_time]]+Inventory[[#This Row],[Safety_Stock]]-Inventory[[#This Row],[Current_Inventory]])</f>
        <v>0</v>
      </c>
      <c r="O46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31" s="8">
        <f>Inventory[[#This Row],[Current_Inventory]]*Inventory[[#This Row],[Unit_Cost]]</f>
        <v>272821.03999999998</v>
      </c>
      <c r="Q4631" t="str">
        <f>IF(Inventory[[#This Row],[Stockout_Risk_Score]] &gt;= 0.8, "Critical",
   IF(Inventory[[#This Row],[Stockout_Risk_Score]] &gt;= 0.6, "High",
      IF(Inventory[[#This Row],[Stockout_Risk_Score]] &gt;= 0.3, "Medium", "Low")
   )
)</f>
        <v>Low</v>
      </c>
      <c r="R4631">
        <f>Inventory[[#This Row],[Lead_Time_Days]]*0.8</f>
        <v>10.4</v>
      </c>
      <c r="S4631">
        <f>MAX(0,Inventory[[#This Row],[Daily_Demand]]*Inventory[[#This Row],[Adj_Lead_Time]]+Inventory[[#This Row],[Safety_Stock]]-Inventory[[#This Row],[Current_Inventory]])</f>
        <v>0</v>
      </c>
    </row>
    <row r="4632" spans="1:19" x14ac:dyDescent="0.25">
      <c r="A4632">
        <v>4631</v>
      </c>
      <c r="B4632" t="s">
        <v>4653</v>
      </c>
      <c r="C4632" s="4" t="s">
        <v>21</v>
      </c>
      <c r="D4632" t="s">
        <v>22</v>
      </c>
      <c r="E4632" s="4">
        <v>66</v>
      </c>
      <c r="F4632" s="4">
        <v>12</v>
      </c>
      <c r="G4632" s="4">
        <v>153</v>
      </c>
      <c r="H4632" s="4">
        <v>88</v>
      </c>
      <c r="I4632" s="4">
        <v>263</v>
      </c>
      <c r="J4632" s="6">
        <v>1568.59</v>
      </c>
      <c r="K4632" s="4">
        <v>0.33700000000000002</v>
      </c>
      <c r="L4632" s="4" t="s">
        <v>19</v>
      </c>
      <c r="M4632" s="4">
        <f>Inventory[[#This Row],[Daily_Demand]]*Inventory[[#This Row],[Lead_Time_Days]]</f>
        <v>792</v>
      </c>
      <c r="N4632" s="4">
        <f>MAX(0, Inventory[[#This Row],[Demand_Duration_Lead_time]]+Inventory[[#This Row],[Safety_Stock]]-Inventory[[#This Row],[Current_Inventory]])</f>
        <v>727</v>
      </c>
      <c r="O46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32" s="8">
        <f>Inventory[[#This Row],[Current_Inventory]]*Inventory[[#This Row],[Unit_Cost]]</f>
        <v>239994.27</v>
      </c>
      <c r="Q4632" t="str">
        <f>IF(Inventory[[#This Row],[Stockout_Risk_Score]] &gt;= 0.8, "Critical",
   IF(Inventory[[#This Row],[Stockout_Risk_Score]] &gt;= 0.6, "High",
      IF(Inventory[[#This Row],[Stockout_Risk_Score]] &gt;= 0.3, "Medium", "Low")
   )
)</f>
        <v>Medium</v>
      </c>
      <c r="R4632">
        <f>Inventory[[#This Row],[Lead_Time_Days]]*0.8</f>
        <v>9.6000000000000014</v>
      </c>
      <c r="S4632">
        <f>MAX(0,Inventory[[#This Row],[Daily_Demand]]*Inventory[[#This Row],[Adj_Lead_Time]]+Inventory[[#This Row],[Safety_Stock]]-Inventory[[#This Row],[Current_Inventory]])</f>
        <v>568.60000000000014</v>
      </c>
    </row>
    <row r="4633" spans="1:19" x14ac:dyDescent="0.25">
      <c r="A4633">
        <v>4632</v>
      </c>
      <c r="B4633" t="s">
        <v>4654</v>
      </c>
      <c r="C4633" s="4" t="s">
        <v>41</v>
      </c>
      <c r="D4633" t="s">
        <v>14</v>
      </c>
      <c r="E4633" s="4">
        <v>17</v>
      </c>
      <c r="F4633" s="4">
        <v>14</v>
      </c>
      <c r="G4633" s="4">
        <v>650</v>
      </c>
      <c r="H4633" s="4">
        <v>129</v>
      </c>
      <c r="I4633" s="4">
        <v>77</v>
      </c>
      <c r="J4633" s="6">
        <v>585.25</v>
      </c>
      <c r="K4633" s="4">
        <v>0.28899999999999998</v>
      </c>
      <c r="L4633" s="4" t="s">
        <v>27</v>
      </c>
      <c r="M4633" s="4">
        <f>Inventory[[#This Row],[Daily_Demand]]*Inventory[[#This Row],[Lead_Time_Days]]</f>
        <v>238</v>
      </c>
      <c r="N4633" s="4">
        <f>MAX(0, Inventory[[#This Row],[Demand_Duration_Lead_time]]+Inventory[[#This Row],[Safety_Stock]]-Inventory[[#This Row],[Current_Inventory]])</f>
        <v>0</v>
      </c>
      <c r="O46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33" s="8">
        <f>Inventory[[#This Row],[Current_Inventory]]*Inventory[[#This Row],[Unit_Cost]]</f>
        <v>380412.5</v>
      </c>
      <c r="Q4633" t="str">
        <f>IF(Inventory[[#This Row],[Stockout_Risk_Score]] &gt;= 0.8, "Critical",
   IF(Inventory[[#This Row],[Stockout_Risk_Score]] &gt;= 0.6, "High",
      IF(Inventory[[#This Row],[Stockout_Risk_Score]] &gt;= 0.3, "Medium", "Low")
   )
)</f>
        <v>Low</v>
      </c>
      <c r="R4633">
        <f>Inventory[[#This Row],[Lead_Time_Days]]*0.8</f>
        <v>11.200000000000001</v>
      </c>
      <c r="S4633">
        <f>MAX(0,Inventory[[#This Row],[Daily_Demand]]*Inventory[[#This Row],[Adj_Lead_Time]]+Inventory[[#This Row],[Safety_Stock]]-Inventory[[#This Row],[Current_Inventory]])</f>
        <v>0</v>
      </c>
    </row>
    <row r="4634" spans="1:19" x14ac:dyDescent="0.25">
      <c r="A4634">
        <v>4633</v>
      </c>
      <c r="B4634" t="s">
        <v>4655</v>
      </c>
      <c r="C4634" s="4" t="s">
        <v>41</v>
      </c>
      <c r="D4634" t="s">
        <v>18</v>
      </c>
      <c r="E4634" s="4">
        <v>141</v>
      </c>
      <c r="F4634" s="4">
        <v>2</v>
      </c>
      <c r="G4634" s="4">
        <v>141</v>
      </c>
      <c r="H4634" s="4">
        <v>35</v>
      </c>
      <c r="I4634" s="4">
        <v>253</v>
      </c>
      <c r="J4634" s="6">
        <v>240.9</v>
      </c>
      <c r="K4634" s="4">
        <v>0.60099999999999998</v>
      </c>
      <c r="L4634" s="4" t="s">
        <v>27</v>
      </c>
      <c r="M4634" s="4">
        <f>Inventory[[#This Row],[Daily_Demand]]*Inventory[[#This Row],[Lead_Time_Days]]</f>
        <v>282</v>
      </c>
      <c r="N4634" s="4">
        <f>MAX(0, Inventory[[#This Row],[Demand_Duration_Lead_time]]+Inventory[[#This Row],[Safety_Stock]]-Inventory[[#This Row],[Current_Inventory]])</f>
        <v>176</v>
      </c>
      <c r="O46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34" s="8">
        <f>Inventory[[#This Row],[Current_Inventory]]*Inventory[[#This Row],[Unit_Cost]]</f>
        <v>33966.9</v>
      </c>
      <c r="Q4634" t="str">
        <f>IF(Inventory[[#This Row],[Stockout_Risk_Score]] &gt;= 0.8, "Critical",
   IF(Inventory[[#This Row],[Stockout_Risk_Score]] &gt;= 0.6, "High",
      IF(Inventory[[#This Row],[Stockout_Risk_Score]] &gt;= 0.3, "Medium", "Low")
   )
)</f>
        <v>High</v>
      </c>
      <c r="R4634">
        <f>Inventory[[#This Row],[Lead_Time_Days]]*0.8</f>
        <v>1.6</v>
      </c>
      <c r="S4634">
        <f>MAX(0,Inventory[[#This Row],[Daily_Demand]]*Inventory[[#This Row],[Adj_Lead_Time]]+Inventory[[#This Row],[Safety_Stock]]-Inventory[[#This Row],[Current_Inventory]])</f>
        <v>119.60000000000002</v>
      </c>
    </row>
    <row r="4635" spans="1:19" x14ac:dyDescent="0.25">
      <c r="A4635">
        <v>4634</v>
      </c>
      <c r="B4635" t="s">
        <v>4656</v>
      </c>
      <c r="C4635" s="4" t="s">
        <v>26</v>
      </c>
      <c r="D4635" t="s">
        <v>18</v>
      </c>
      <c r="E4635" s="4">
        <v>24</v>
      </c>
      <c r="F4635" s="4">
        <v>5</v>
      </c>
      <c r="G4635" s="4">
        <v>440</v>
      </c>
      <c r="H4635" s="4">
        <v>31</v>
      </c>
      <c r="I4635" s="4">
        <v>82</v>
      </c>
      <c r="J4635" s="6">
        <v>508.66</v>
      </c>
      <c r="K4635" s="4">
        <v>0.996</v>
      </c>
      <c r="L4635" s="4" t="s">
        <v>19</v>
      </c>
      <c r="M4635" s="4">
        <f>Inventory[[#This Row],[Daily_Demand]]*Inventory[[#This Row],[Lead_Time_Days]]</f>
        <v>120</v>
      </c>
      <c r="N4635" s="4">
        <f>MAX(0, Inventory[[#This Row],[Demand_Duration_Lead_time]]+Inventory[[#This Row],[Safety_Stock]]-Inventory[[#This Row],[Current_Inventory]])</f>
        <v>0</v>
      </c>
      <c r="O46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635" s="8">
        <f>Inventory[[#This Row],[Current_Inventory]]*Inventory[[#This Row],[Unit_Cost]]</f>
        <v>223810.40000000002</v>
      </c>
      <c r="Q4635" t="str">
        <f>IF(Inventory[[#This Row],[Stockout_Risk_Score]] &gt;= 0.8, "Critical",
   IF(Inventory[[#This Row],[Stockout_Risk_Score]] &gt;= 0.6, "High",
      IF(Inventory[[#This Row],[Stockout_Risk_Score]] &gt;= 0.3, "Medium", "Low")
   )
)</f>
        <v>Critical</v>
      </c>
      <c r="R4635">
        <f>Inventory[[#This Row],[Lead_Time_Days]]*0.8</f>
        <v>4</v>
      </c>
      <c r="S4635">
        <f>MAX(0,Inventory[[#This Row],[Daily_Demand]]*Inventory[[#This Row],[Adj_Lead_Time]]+Inventory[[#This Row],[Safety_Stock]]-Inventory[[#This Row],[Current_Inventory]])</f>
        <v>0</v>
      </c>
    </row>
    <row r="4636" spans="1:19" x14ac:dyDescent="0.25">
      <c r="A4636">
        <v>4635</v>
      </c>
      <c r="B4636" t="s">
        <v>4657</v>
      </c>
      <c r="C4636" s="4" t="s">
        <v>17</v>
      </c>
      <c r="D4636" t="s">
        <v>22</v>
      </c>
      <c r="E4636" s="4">
        <v>96</v>
      </c>
      <c r="F4636" s="4">
        <v>14</v>
      </c>
      <c r="G4636" s="4">
        <v>511</v>
      </c>
      <c r="H4636" s="4">
        <v>210</v>
      </c>
      <c r="I4636" s="4">
        <v>358</v>
      </c>
      <c r="J4636" s="6">
        <v>746.34</v>
      </c>
      <c r="K4636" s="4">
        <v>5.2999999999999999E-2</v>
      </c>
      <c r="L4636" s="4" t="s">
        <v>19</v>
      </c>
      <c r="M4636" s="4">
        <f>Inventory[[#This Row],[Daily_Demand]]*Inventory[[#This Row],[Lead_Time_Days]]</f>
        <v>1344</v>
      </c>
      <c r="N4636" s="4">
        <f>MAX(0, Inventory[[#This Row],[Demand_Duration_Lead_time]]+Inventory[[#This Row],[Safety_Stock]]-Inventory[[#This Row],[Current_Inventory]])</f>
        <v>1043</v>
      </c>
      <c r="O46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36" s="8">
        <f>Inventory[[#This Row],[Current_Inventory]]*Inventory[[#This Row],[Unit_Cost]]</f>
        <v>381379.74</v>
      </c>
      <c r="Q4636" t="str">
        <f>IF(Inventory[[#This Row],[Stockout_Risk_Score]] &gt;= 0.8, "Critical",
   IF(Inventory[[#This Row],[Stockout_Risk_Score]] &gt;= 0.6, "High",
      IF(Inventory[[#This Row],[Stockout_Risk_Score]] &gt;= 0.3, "Medium", "Low")
   )
)</f>
        <v>Low</v>
      </c>
      <c r="R4636">
        <f>Inventory[[#This Row],[Lead_Time_Days]]*0.8</f>
        <v>11.200000000000001</v>
      </c>
      <c r="S4636">
        <f>MAX(0,Inventory[[#This Row],[Daily_Demand]]*Inventory[[#This Row],[Adj_Lead_Time]]+Inventory[[#This Row],[Safety_Stock]]-Inventory[[#This Row],[Current_Inventory]])</f>
        <v>774.2</v>
      </c>
    </row>
    <row r="4637" spans="1:19" x14ac:dyDescent="0.25">
      <c r="A4637">
        <v>4636</v>
      </c>
      <c r="B4637" t="s">
        <v>4658</v>
      </c>
      <c r="C4637" s="4" t="s">
        <v>17</v>
      </c>
      <c r="D4637" t="s">
        <v>14</v>
      </c>
      <c r="E4637" s="4">
        <v>112</v>
      </c>
      <c r="F4637" s="4">
        <v>8</v>
      </c>
      <c r="G4637" s="4">
        <v>618</v>
      </c>
      <c r="H4637" s="4">
        <v>73</v>
      </c>
      <c r="I4637" s="4">
        <v>171</v>
      </c>
      <c r="J4637" s="6">
        <v>118.87</v>
      </c>
      <c r="K4637" s="4">
        <v>0.77800000000000002</v>
      </c>
      <c r="L4637" s="4" t="s">
        <v>15</v>
      </c>
      <c r="M4637" s="4">
        <f>Inventory[[#This Row],[Daily_Demand]]*Inventory[[#This Row],[Lead_Time_Days]]</f>
        <v>896</v>
      </c>
      <c r="N4637" s="4">
        <f>MAX(0, Inventory[[#This Row],[Demand_Duration_Lead_time]]+Inventory[[#This Row],[Safety_Stock]]-Inventory[[#This Row],[Current_Inventory]])</f>
        <v>351</v>
      </c>
      <c r="O46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37" s="8">
        <f>Inventory[[#This Row],[Current_Inventory]]*Inventory[[#This Row],[Unit_Cost]]</f>
        <v>73461.66</v>
      </c>
      <c r="Q4637" t="str">
        <f>IF(Inventory[[#This Row],[Stockout_Risk_Score]] &gt;= 0.8, "Critical",
   IF(Inventory[[#This Row],[Stockout_Risk_Score]] &gt;= 0.6, "High",
      IF(Inventory[[#This Row],[Stockout_Risk_Score]] &gt;= 0.3, "Medium", "Low")
   )
)</f>
        <v>High</v>
      </c>
      <c r="R4637">
        <f>Inventory[[#This Row],[Lead_Time_Days]]*0.8</f>
        <v>6.4</v>
      </c>
      <c r="S4637">
        <f>MAX(0,Inventory[[#This Row],[Daily_Demand]]*Inventory[[#This Row],[Adj_Lead_Time]]+Inventory[[#This Row],[Safety_Stock]]-Inventory[[#This Row],[Current_Inventory]])</f>
        <v>171.80000000000007</v>
      </c>
    </row>
    <row r="4638" spans="1:19" x14ac:dyDescent="0.25">
      <c r="A4638">
        <v>4637</v>
      </c>
      <c r="B4638" t="s">
        <v>4659</v>
      </c>
      <c r="C4638" s="4" t="s">
        <v>17</v>
      </c>
      <c r="D4638" t="s">
        <v>14</v>
      </c>
      <c r="E4638" s="4">
        <v>189</v>
      </c>
      <c r="F4638" s="4">
        <v>8</v>
      </c>
      <c r="G4638" s="4">
        <v>308</v>
      </c>
      <c r="H4638" s="4">
        <v>223</v>
      </c>
      <c r="I4638" s="4">
        <v>65</v>
      </c>
      <c r="J4638" s="6">
        <v>326.27</v>
      </c>
      <c r="K4638" s="4">
        <v>0.128</v>
      </c>
      <c r="L4638" s="4" t="s">
        <v>15</v>
      </c>
      <c r="M4638" s="4">
        <f>Inventory[[#This Row],[Daily_Demand]]*Inventory[[#This Row],[Lead_Time_Days]]</f>
        <v>1512</v>
      </c>
      <c r="N4638" s="4">
        <f>MAX(0, Inventory[[#This Row],[Demand_Duration_Lead_time]]+Inventory[[#This Row],[Safety_Stock]]-Inventory[[#This Row],[Current_Inventory]])</f>
        <v>1427</v>
      </c>
      <c r="O46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38" s="8">
        <f>Inventory[[#This Row],[Current_Inventory]]*Inventory[[#This Row],[Unit_Cost]]</f>
        <v>100491.15999999999</v>
      </c>
      <c r="Q4638" t="str">
        <f>IF(Inventory[[#This Row],[Stockout_Risk_Score]] &gt;= 0.8, "Critical",
   IF(Inventory[[#This Row],[Stockout_Risk_Score]] &gt;= 0.6, "High",
      IF(Inventory[[#This Row],[Stockout_Risk_Score]] &gt;= 0.3, "Medium", "Low")
   )
)</f>
        <v>Low</v>
      </c>
      <c r="R4638">
        <f>Inventory[[#This Row],[Lead_Time_Days]]*0.8</f>
        <v>6.4</v>
      </c>
      <c r="S4638">
        <f>MAX(0,Inventory[[#This Row],[Daily_Demand]]*Inventory[[#This Row],[Adj_Lead_Time]]+Inventory[[#This Row],[Safety_Stock]]-Inventory[[#This Row],[Current_Inventory]])</f>
        <v>1124.6000000000001</v>
      </c>
    </row>
    <row r="4639" spans="1:19" x14ac:dyDescent="0.25">
      <c r="A4639">
        <v>4638</v>
      </c>
      <c r="B4639" t="s">
        <v>4660</v>
      </c>
      <c r="C4639" s="4" t="s">
        <v>26</v>
      </c>
      <c r="D4639" t="s">
        <v>22</v>
      </c>
      <c r="E4639" s="4">
        <v>156</v>
      </c>
      <c r="F4639" s="4">
        <v>13</v>
      </c>
      <c r="G4639" s="4">
        <v>668</v>
      </c>
      <c r="H4639" s="4">
        <v>87</v>
      </c>
      <c r="I4639" s="4">
        <v>203</v>
      </c>
      <c r="J4639" s="6">
        <v>681.5</v>
      </c>
      <c r="K4639" s="4">
        <v>0.02</v>
      </c>
      <c r="L4639" s="4" t="s">
        <v>15</v>
      </c>
      <c r="M4639" s="4">
        <f>Inventory[[#This Row],[Daily_Demand]]*Inventory[[#This Row],[Lead_Time_Days]]</f>
        <v>2028</v>
      </c>
      <c r="N4639" s="4">
        <f>MAX(0, Inventory[[#This Row],[Demand_Duration_Lead_time]]+Inventory[[#This Row],[Safety_Stock]]-Inventory[[#This Row],[Current_Inventory]])</f>
        <v>1447</v>
      </c>
      <c r="O46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39" s="8">
        <f>Inventory[[#This Row],[Current_Inventory]]*Inventory[[#This Row],[Unit_Cost]]</f>
        <v>455242</v>
      </c>
      <c r="Q4639" t="str">
        <f>IF(Inventory[[#This Row],[Stockout_Risk_Score]] &gt;= 0.8, "Critical",
   IF(Inventory[[#This Row],[Stockout_Risk_Score]] &gt;= 0.6, "High",
      IF(Inventory[[#This Row],[Stockout_Risk_Score]] &gt;= 0.3, "Medium", "Low")
   )
)</f>
        <v>Low</v>
      </c>
      <c r="R4639">
        <f>Inventory[[#This Row],[Lead_Time_Days]]*0.8</f>
        <v>10.4</v>
      </c>
      <c r="S4639">
        <f>MAX(0,Inventory[[#This Row],[Daily_Demand]]*Inventory[[#This Row],[Adj_Lead_Time]]+Inventory[[#This Row],[Safety_Stock]]-Inventory[[#This Row],[Current_Inventory]])</f>
        <v>1041.4000000000001</v>
      </c>
    </row>
    <row r="4640" spans="1:19" x14ac:dyDescent="0.25">
      <c r="A4640">
        <v>4639</v>
      </c>
      <c r="B4640" t="s">
        <v>4661</v>
      </c>
      <c r="C4640" s="4" t="s">
        <v>17</v>
      </c>
      <c r="D4640" t="s">
        <v>22</v>
      </c>
      <c r="E4640" s="4">
        <v>112</v>
      </c>
      <c r="F4640" s="4">
        <v>14</v>
      </c>
      <c r="G4640" s="4">
        <v>72</v>
      </c>
      <c r="H4640" s="4">
        <v>225</v>
      </c>
      <c r="I4640" s="4">
        <v>392</v>
      </c>
      <c r="J4640" s="6">
        <v>655.44</v>
      </c>
      <c r="K4640" s="4">
        <v>0.63900000000000001</v>
      </c>
      <c r="L4640" s="4" t="s">
        <v>15</v>
      </c>
      <c r="M4640" s="4">
        <f>Inventory[[#This Row],[Daily_Demand]]*Inventory[[#This Row],[Lead_Time_Days]]</f>
        <v>1568</v>
      </c>
      <c r="N4640" s="4">
        <f>MAX(0, Inventory[[#This Row],[Demand_Duration_Lead_time]]+Inventory[[#This Row],[Safety_Stock]]-Inventory[[#This Row],[Current_Inventory]])</f>
        <v>1721</v>
      </c>
      <c r="O46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40" s="8">
        <f>Inventory[[#This Row],[Current_Inventory]]*Inventory[[#This Row],[Unit_Cost]]</f>
        <v>47191.680000000008</v>
      </c>
      <c r="Q4640" t="str">
        <f>IF(Inventory[[#This Row],[Stockout_Risk_Score]] &gt;= 0.8, "Critical",
   IF(Inventory[[#This Row],[Stockout_Risk_Score]] &gt;= 0.6, "High",
      IF(Inventory[[#This Row],[Stockout_Risk_Score]] &gt;= 0.3, "Medium", "Low")
   )
)</f>
        <v>High</v>
      </c>
      <c r="R4640">
        <f>Inventory[[#This Row],[Lead_Time_Days]]*0.8</f>
        <v>11.200000000000001</v>
      </c>
      <c r="S4640">
        <f>MAX(0,Inventory[[#This Row],[Daily_Demand]]*Inventory[[#This Row],[Adj_Lead_Time]]+Inventory[[#This Row],[Safety_Stock]]-Inventory[[#This Row],[Current_Inventory]])</f>
        <v>1407.4</v>
      </c>
    </row>
    <row r="4641" spans="1:19" x14ac:dyDescent="0.25">
      <c r="A4641">
        <v>4640</v>
      </c>
      <c r="B4641" t="s">
        <v>4662</v>
      </c>
      <c r="C4641" s="4" t="s">
        <v>17</v>
      </c>
      <c r="D4641" t="s">
        <v>22</v>
      </c>
      <c r="E4641" s="4">
        <v>37</v>
      </c>
      <c r="F4641" s="4">
        <v>6</v>
      </c>
      <c r="G4641" s="4">
        <v>224</v>
      </c>
      <c r="H4641" s="4">
        <v>233</v>
      </c>
      <c r="I4641" s="4">
        <v>267</v>
      </c>
      <c r="J4641" s="6">
        <v>1610.75</v>
      </c>
      <c r="K4641" s="4">
        <v>0.873</v>
      </c>
      <c r="L4641" s="4" t="s">
        <v>19</v>
      </c>
      <c r="M4641" s="4">
        <f>Inventory[[#This Row],[Daily_Demand]]*Inventory[[#This Row],[Lead_Time_Days]]</f>
        <v>222</v>
      </c>
      <c r="N4641" s="4">
        <f>MAX(0, Inventory[[#This Row],[Demand_Duration_Lead_time]]+Inventory[[#This Row],[Safety_Stock]]-Inventory[[#This Row],[Current_Inventory]])</f>
        <v>231</v>
      </c>
      <c r="O46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41" s="8">
        <f>Inventory[[#This Row],[Current_Inventory]]*Inventory[[#This Row],[Unit_Cost]]</f>
        <v>360808</v>
      </c>
      <c r="Q4641" t="str">
        <f>IF(Inventory[[#This Row],[Stockout_Risk_Score]] &gt;= 0.8, "Critical",
   IF(Inventory[[#This Row],[Stockout_Risk_Score]] &gt;= 0.6, "High",
      IF(Inventory[[#This Row],[Stockout_Risk_Score]] &gt;= 0.3, "Medium", "Low")
   )
)</f>
        <v>Critical</v>
      </c>
      <c r="R4641">
        <f>Inventory[[#This Row],[Lead_Time_Days]]*0.8</f>
        <v>4.8000000000000007</v>
      </c>
      <c r="S4641">
        <f>MAX(0,Inventory[[#This Row],[Daily_Demand]]*Inventory[[#This Row],[Adj_Lead_Time]]+Inventory[[#This Row],[Safety_Stock]]-Inventory[[#This Row],[Current_Inventory]])</f>
        <v>186.60000000000002</v>
      </c>
    </row>
    <row r="4642" spans="1:19" x14ac:dyDescent="0.25">
      <c r="A4642">
        <v>4641</v>
      </c>
      <c r="B4642" t="s">
        <v>4663</v>
      </c>
      <c r="C4642" s="4" t="s">
        <v>21</v>
      </c>
      <c r="D4642" t="s">
        <v>18</v>
      </c>
      <c r="E4642" s="4">
        <v>152</v>
      </c>
      <c r="F4642" s="4">
        <v>13</v>
      </c>
      <c r="G4642" s="4">
        <v>367</v>
      </c>
      <c r="H4642" s="4">
        <v>37</v>
      </c>
      <c r="I4642" s="4">
        <v>154</v>
      </c>
      <c r="J4642" s="6">
        <v>1694.35</v>
      </c>
      <c r="K4642" s="4">
        <v>0.17599999999999999</v>
      </c>
      <c r="L4642" s="4" t="s">
        <v>15</v>
      </c>
      <c r="M4642" s="4">
        <f>Inventory[[#This Row],[Daily_Demand]]*Inventory[[#This Row],[Lead_Time_Days]]</f>
        <v>1976</v>
      </c>
      <c r="N4642" s="4">
        <f>MAX(0, Inventory[[#This Row],[Demand_Duration_Lead_time]]+Inventory[[#This Row],[Safety_Stock]]-Inventory[[#This Row],[Current_Inventory]])</f>
        <v>1646</v>
      </c>
      <c r="O46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42" s="8">
        <f>Inventory[[#This Row],[Current_Inventory]]*Inventory[[#This Row],[Unit_Cost]]</f>
        <v>621826.44999999995</v>
      </c>
      <c r="Q4642" t="str">
        <f>IF(Inventory[[#This Row],[Stockout_Risk_Score]] &gt;= 0.8, "Critical",
   IF(Inventory[[#This Row],[Stockout_Risk_Score]] &gt;= 0.6, "High",
      IF(Inventory[[#This Row],[Stockout_Risk_Score]] &gt;= 0.3, "Medium", "Low")
   )
)</f>
        <v>Low</v>
      </c>
      <c r="R4642">
        <f>Inventory[[#This Row],[Lead_Time_Days]]*0.8</f>
        <v>10.4</v>
      </c>
      <c r="S4642">
        <f>MAX(0,Inventory[[#This Row],[Daily_Demand]]*Inventory[[#This Row],[Adj_Lead_Time]]+Inventory[[#This Row],[Safety_Stock]]-Inventory[[#This Row],[Current_Inventory]])</f>
        <v>1250.8</v>
      </c>
    </row>
    <row r="4643" spans="1:19" x14ac:dyDescent="0.25">
      <c r="A4643">
        <v>4642</v>
      </c>
      <c r="B4643" t="s">
        <v>4664</v>
      </c>
      <c r="C4643" s="4" t="s">
        <v>41</v>
      </c>
      <c r="D4643" t="s">
        <v>22</v>
      </c>
      <c r="E4643" s="4">
        <v>192</v>
      </c>
      <c r="F4643" s="4">
        <v>7</v>
      </c>
      <c r="G4643" s="4">
        <v>70</v>
      </c>
      <c r="H4643" s="4">
        <v>210</v>
      </c>
      <c r="I4643" s="4">
        <v>126</v>
      </c>
      <c r="J4643" s="6">
        <v>427.17</v>
      </c>
      <c r="K4643" s="4">
        <v>0.34200000000000003</v>
      </c>
      <c r="L4643" s="4" t="s">
        <v>19</v>
      </c>
      <c r="M4643" s="4">
        <f>Inventory[[#This Row],[Daily_Demand]]*Inventory[[#This Row],[Lead_Time_Days]]</f>
        <v>1344</v>
      </c>
      <c r="N4643" s="4">
        <f>MAX(0, Inventory[[#This Row],[Demand_Duration_Lead_time]]+Inventory[[#This Row],[Safety_Stock]]-Inventory[[#This Row],[Current_Inventory]])</f>
        <v>1484</v>
      </c>
      <c r="O46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43" s="8">
        <f>Inventory[[#This Row],[Current_Inventory]]*Inventory[[#This Row],[Unit_Cost]]</f>
        <v>29901.9</v>
      </c>
      <c r="Q4643" t="str">
        <f>IF(Inventory[[#This Row],[Stockout_Risk_Score]] &gt;= 0.8, "Critical",
   IF(Inventory[[#This Row],[Stockout_Risk_Score]] &gt;= 0.6, "High",
      IF(Inventory[[#This Row],[Stockout_Risk_Score]] &gt;= 0.3, "Medium", "Low")
   )
)</f>
        <v>Medium</v>
      </c>
      <c r="R4643">
        <f>Inventory[[#This Row],[Lead_Time_Days]]*0.8</f>
        <v>5.6000000000000005</v>
      </c>
      <c r="S4643">
        <f>MAX(0,Inventory[[#This Row],[Daily_Demand]]*Inventory[[#This Row],[Adj_Lead_Time]]+Inventory[[#This Row],[Safety_Stock]]-Inventory[[#This Row],[Current_Inventory]])</f>
        <v>1215.2</v>
      </c>
    </row>
    <row r="4644" spans="1:19" x14ac:dyDescent="0.25">
      <c r="A4644">
        <v>4643</v>
      </c>
      <c r="B4644" t="s">
        <v>4665</v>
      </c>
      <c r="C4644" s="4" t="s">
        <v>41</v>
      </c>
      <c r="D4644" t="s">
        <v>18</v>
      </c>
      <c r="E4644" s="4">
        <v>180</v>
      </c>
      <c r="F4644" s="4">
        <v>3</v>
      </c>
      <c r="G4644" s="4">
        <v>59</v>
      </c>
      <c r="H4644" s="4">
        <v>76</v>
      </c>
      <c r="I4644" s="4">
        <v>136</v>
      </c>
      <c r="J4644" s="6">
        <v>291.68</v>
      </c>
      <c r="K4644" s="4">
        <v>0.16900000000000001</v>
      </c>
      <c r="L4644" s="4" t="s">
        <v>19</v>
      </c>
      <c r="M4644" s="4">
        <f>Inventory[[#This Row],[Daily_Demand]]*Inventory[[#This Row],[Lead_Time_Days]]</f>
        <v>540</v>
      </c>
      <c r="N4644" s="4">
        <f>MAX(0, Inventory[[#This Row],[Demand_Duration_Lead_time]]+Inventory[[#This Row],[Safety_Stock]]-Inventory[[#This Row],[Current_Inventory]])</f>
        <v>557</v>
      </c>
      <c r="O46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44" s="8">
        <f>Inventory[[#This Row],[Current_Inventory]]*Inventory[[#This Row],[Unit_Cost]]</f>
        <v>17209.12</v>
      </c>
      <c r="Q4644" t="str">
        <f>IF(Inventory[[#This Row],[Stockout_Risk_Score]] &gt;= 0.8, "Critical",
   IF(Inventory[[#This Row],[Stockout_Risk_Score]] &gt;= 0.6, "High",
      IF(Inventory[[#This Row],[Stockout_Risk_Score]] &gt;= 0.3, "Medium", "Low")
   )
)</f>
        <v>Low</v>
      </c>
      <c r="R4644">
        <f>Inventory[[#This Row],[Lead_Time_Days]]*0.8</f>
        <v>2.4000000000000004</v>
      </c>
      <c r="S4644">
        <f>MAX(0,Inventory[[#This Row],[Daily_Demand]]*Inventory[[#This Row],[Adj_Lead_Time]]+Inventory[[#This Row],[Safety_Stock]]-Inventory[[#This Row],[Current_Inventory]])</f>
        <v>449.00000000000006</v>
      </c>
    </row>
    <row r="4645" spans="1:19" x14ac:dyDescent="0.25">
      <c r="A4645">
        <v>4644</v>
      </c>
      <c r="B4645" t="s">
        <v>4666</v>
      </c>
      <c r="C4645" s="4" t="s">
        <v>21</v>
      </c>
      <c r="D4645" t="s">
        <v>14</v>
      </c>
      <c r="E4645" s="4">
        <v>68</v>
      </c>
      <c r="F4645" s="4">
        <v>6</v>
      </c>
      <c r="G4645" s="4">
        <v>269</v>
      </c>
      <c r="H4645" s="4">
        <v>135</v>
      </c>
      <c r="I4645" s="4">
        <v>80</v>
      </c>
      <c r="J4645" s="6">
        <v>1286.6199999999999</v>
      </c>
      <c r="K4645" s="4">
        <v>0.90700000000000003</v>
      </c>
      <c r="L4645" s="4" t="s">
        <v>27</v>
      </c>
      <c r="M4645" s="4">
        <f>Inventory[[#This Row],[Daily_Demand]]*Inventory[[#This Row],[Lead_Time_Days]]</f>
        <v>408</v>
      </c>
      <c r="N4645" s="4">
        <f>MAX(0, Inventory[[#This Row],[Demand_Duration_Lead_time]]+Inventory[[#This Row],[Safety_Stock]]-Inventory[[#This Row],[Current_Inventory]])</f>
        <v>274</v>
      </c>
      <c r="O46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45" s="8">
        <f>Inventory[[#This Row],[Current_Inventory]]*Inventory[[#This Row],[Unit_Cost]]</f>
        <v>346100.77999999997</v>
      </c>
      <c r="Q4645" t="str">
        <f>IF(Inventory[[#This Row],[Stockout_Risk_Score]] &gt;= 0.8, "Critical",
   IF(Inventory[[#This Row],[Stockout_Risk_Score]] &gt;= 0.6, "High",
      IF(Inventory[[#This Row],[Stockout_Risk_Score]] &gt;= 0.3, "Medium", "Low")
   )
)</f>
        <v>Critical</v>
      </c>
      <c r="R4645">
        <f>Inventory[[#This Row],[Lead_Time_Days]]*0.8</f>
        <v>4.8000000000000007</v>
      </c>
      <c r="S4645">
        <f>MAX(0,Inventory[[#This Row],[Daily_Demand]]*Inventory[[#This Row],[Adj_Lead_Time]]+Inventory[[#This Row],[Safety_Stock]]-Inventory[[#This Row],[Current_Inventory]])</f>
        <v>192.40000000000003</v>
      </c>
    </row>
    <row r="4646" spans="1:19" x14ac:dyDescent="0.25">
      <c r="A4646">
        <v>4645</v>
      </c>
      <c r="B4646" t="s">
        <v>4667</v>
      </c>
      <c r="C4646" s="4" t="s">
        <v>21</v>
      </c>
      <c r="D4646" t="s">
        <v>14</v>
      </c>
      <c r="E4646" s="4">
        <v>34</v>
      </c>
      <c r="F4646" s="4">
        <v>8</v>
      </c>
      <c r="G4646" s="4">
        <v>237</v>
      </c>
      <c r="H4646" s="4">
        <v>204</v>
      </c>
      <c r="I4646" s="4">
        <v>149</v>
      </c>
      <c r="J4646" s="6">
        <v>1619.02</v>
      </c>
      <c r="K4646" s="4">
        <v>0.27</v>
      </c>
      <c r="L4646" s="4" t="s">
        <v>15</v>
      </c>
      <c r="M4646" s="4">
        <f>Inventory[[#This Row],[Daily_Demand]]*Inventory[[#This Row],[Lead_Time_Days]]</f>
        <v>272</v>
      </c>
      <c r="N4646" s="4">
        <f>MAX(0, Inventory[[#This Row],[Demand_Duration_Lead_time]]+Inventory[[#This Row],[Safety_Stock]]-Inventory[[#This Row],[Current_Inventory]])</f>
        <v>239</v>
      </c>
      <c r="O46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46" s="8">
        <f>Inventory[[#This Row],[Current_Inventory]]*Inventory[[#This Row],[Unit_Cost]]</f>
        <v>383707.74</v>
      </c>
      <c r="Q4646" t="str">
        <f>IF(Inventory[[#This Row],[Stockout_Risk_Score]] &gt;= 0.8, "Critical",
   IF(Inventory[[#This Row],[Stockout_Risk_Score]] &gt;= 0.6, "High",
      IF(Inventory[[#This Row],[Stockout_Risk_Score]] &gt;= 0.3, "Medium", "Low")
   )
)</f>
        <v>Low</v>
      </c>
      <c r="R4646">
        <f>Inventory[[#This Row],[Lead_Time_Days]]*0.8</f>
        <v>6.4</v>
      </c>
      <c r="S4646">
        <f>MAX(0,Inventory[[#This Row],[Daily_Demand]]*Inventory[[#This Row],[Adj_Lead_Time]]+Inventory[[#This Row],[Safety_Stock]]-Inventory[[#This Row],[Current_Inventory]])</f>
        <v>184.60000000000002</v>
      </c>
    </row>
    <row r="4647" spans="1:19" x14ac:dyDescent="0.25">
      <c r="A4647">
        <v>4646</v>
      </c>
      <c r="B4647" t="s">
        <v>4668</v>
      </c>
      <c r="C4647" s="4" t="s">
        <v>21</v>
      </c>
      <c r="D4647" t="s">
        <v>18</v>
      </c>
      <c r="E4647" s="4">
        <v>112</v>
      </c>
      <c r="F4647" s="4">
        <v>10</v>
      </c>
      <c r="G4647" s="4">
        <v>198</v>
      </c>
      <c r="H4647" s="4">
        <v>183</v>
      </c>
      <c r="I4647" s="4">
        <v>204</v>
      </c>
      <c r="J4647" s="6">
        <v>1929.26</v>
      </c>
      <c r="K4647" s="4">
        <v>0.44500000000000001</v>
      </c>
      <c r="L4647" s="4" t="s">
        <v>19</v>
      </c>
      <c r="M4647" s="4">
        <f>Inventory[[#This Row],[Daily_Demand]]*Inventory[[#This Row],[Lead_Time_Days]]</f>
        <v>1120</v>
      </c>
      <c r="N4647" s="4">
        <f>MAX(0, Inventory[[#This Row],[Demand_Duration_Lead_time]]+Inventory[[#This Row],[Safety_Stock]]-Inventory[[#This Row],[Current_Inventory]])</f>
        <v>1105</v>
      </c>
      <c r="O46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47" s="8">
        <f>Inventory[[#This Row],[Current_Inventory]]*Inventory[[#This Row],[Unit_Cost]]</f>
        <v>381993.48</v>
      </c>
      <c r="Q4647" t="str">
        <f>IF(Inventory[[#This Row],[Stockout_Risk_Score]] &gt;= 0.8, "Critical",
   IF(Inventory[[#This Row],[Stockout_Risk_Score]] &gt;= 0.6, "High",
      IF(Inventory[[#This Row],[Stockout_Risk_Score]] &gt;= 0.3, "Medium", "Low")
   )
)</f>
        <v>Medium</v>
      </c>
      <c r="R4647">
        <f>Inventory[[#This Row],[Lead_Time_Days]]*0.8</f>
        <v>8</v>
      </c>
      <c r="S4647">
        <f>MAX(0,Inventory[[#This Row],[Daily_Demand]]*Inventory[[#This Row],[Adj_Lead_Time]]+Inventory[[#This Row],[Safety_Stock]]-Inventory[[#This Row],[Current_Inventory]])</f>
        <v>881</v>
      </c>
    </row>
    <row r="4648" spans="1:19" x14ac:dyDescent="0.25">
      <c r="A4648">
        <v>4647</v>
      </c>
      <c r="B4648" t="s">
        <v>4669</v>
      </c>
      <c r="C4648" s="4" t="s">
        <v>41</v>
      </c>
      <c r="D4648" t="s">
        <v>18</v>
      </c>
      <c r="E4648" s="4">
        <v>77</v>
      </c>
      <c r="F4648" s="4">
        <v>7</v>
      </c>
      <c r="G4648" s="4">
        <v>570</v>
      </c>
      <c r="H4648" s="4">
        <v>96</v>
      </c>
      <c r="I4648" s="4">
        <v>341</v>
      </c>
      <c r="J4648" s="6">
        <v>63.25</v>
      </c>
      <c r="K4648" s="4">
        <v>0.89500000000000002</v>
      </c>
      <c r="L4648" s="4" t="s">
        <v>27</v>
      </c>
      <c r="M4648" s="4">
        <f>Inventory[[#This Row],[Daily_Demand]]*Inventory[[#This Row],[Lead_Time_Days]]</f>
        <v>539</v>
      </c>
      <c r="N4648" s="4">
        <f>MAX(0, Inventory[[#This Row],[Demand_Duration_Lead_time]]+Inventory[[#This Row],[Safety_Stock]]-Inventory[[#This Row],[Current_Inventory]])</f>
        <v>65</v>
      </c>
      <c r="O46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48" s="8">
        <f>Inventory[[#This Row],[Current_Inventory]]*Inventory[[#This Row],[Unit_Cost]]</f>
        <v>36052.5</v>
      </c>
      <c r="Q4648" t="str">
        <f>IF(Inventory[[#This Row],[Stockout_Risk_Score]] &gt;= 0.8, "Critical",
   IF(Inventory[[#This Row],[Stockout_Risk_Score]] &gt;= 0.6, "High",
      IF(Inventory[[#This Row],[Stockout_Risk_Score]] &gt;= 0.3, "Medium", "Low")
   )
)</f>
        <v>Critical</v>
      </c>
      <c r="R4648">
        <f>Inventory[[#This Row],[Lead_Time_Days]]*0.8</f>
        <v>5.6000000000000005</v>
      </c>
      <c r="S4648">
        <f>MAX(0,Inventory[[#This Row],[Daily_Demand]]*Inventory[[#This Row],[Adj_Lead_Time]]+Inventory[[#This Row],[Safety_Stock]]-Inventory[[#This Row],[Current_Inventory]])</f>
        <v>0</v>
      </c>
    </row>
    <row r="4649" spans="1:19" x14ac:dyDescent="0.25">
      <c r="A4649">
        <v>4648</v>
      </c>
      <c r="B4649" t="s">
        <v>4670</v>
      </c>
      <c r="C4649" s="4" t="s">
        <v>17</v>
      </c>
      <c r="D4649" t="s">
        <v>18</v>
      </c>
      <c r="E4649" s="4">
        <v>113</v>
      </c>
      <c r="F4649" s="4">
        <v>13</v>
      </c>
      <c r="G4649" s="4">
        <v>202</v>
      </c>
      <c r="H4649" s="4">
        <v>163</v>
      </c>
      <c r="I4649" s="4">
        <v>364</v>
      </c>
      <c r="J4649" s="6">
        <v>856.67</v>
      </c>
      <c r="K4649" s="4">
        <v>0.55300000000000005</v>
      </c>
      <c r="L4649" s="4" t="s">
        <v>27</v>
      </c>
      <c r="M4649" s="4">
        <f>Inventory[[#This Row],[Daily_Demand]]*Inventory[[#This Row],[Lead_Time_Days]]</f>
        <v>1469</v>
      </c>
      <c r="N4649" s="4">
        <f>MAX(0, Inventory[[#This Row],[Demand_Duration_Lead_time]]+Inventory[[#This Row],[Safety_Stock]]-Inventory[[#This Row],[Current_Inventory]])</f>
        <v>1430</v>
      </c>
      <c r="O46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49" s="8">
        <f>Inventory[[#This Row],[Current_Inventory]]*Inventory[[#This Row],[Unit_Cost]]</f>
        <v>173047.34</v>
      </c>
      <c r="Q4649" t="str">
        <f>IF(Inventory[[#This Row],[Stockout_Risk_Score]] &gt;= 0.8, "Critical",
   IF(Inventory[[#This Row],[Stockout_Risk_Score]] &gt;= 0.6, "High",
      IF(Inventory[[#This Row],[Stockout_Risk_Score]] &gt;= 0.3, "Medium", "Low")
   )
)</f>
        <v>Medium</v>
      </c>
      <c r="R4649">
        <f>Inventory[[#This Row],[Lead_Time_Days]]*0.8</f>
        <v>10.4</v>
      </c>
      <c r="S4649">
        <f>MAX(0,Inventory[[#This Row],[Daily_Demand]]*Inventory[[#This Row],[Adj_Lead_Time]]+Inventory[[#This Row],[Safety_Stock]]-Inventory[[#This Row],[Current_Inventory]])</f>
        <v>1136.2</v>
      </c>
    </row>
    <row r="4650" spans="1:19" x14ac:dyDescent="0.25">
      <c r="A4650">
        <v>4649</v>
      </c>
      <c r="B4650" t="s">
        <v>4671</v>
      </c>
      <c r="C4650" s="4" t="s">
        <v>21</v>
      </c>
      <c r="D4650" t="s">
        <v>18</v>
      </c>
      <c r="E4650" s="4">
        <v>149</v>
      </c>
      <c r="F4650" s="4">
        <v>11</v>
      </c>
      <c r="G4650" s="4">
        <v>755</v>
      </c>
      <c r="H4650" s="4">
        <v>219</v>
      </c>
      <c r="I4650" s="4">
        <v>155</v>
      </c>
      <c r="J4650" s="6">
        <v>1481.28</v>
      </c>
      <c r="K4650" s="4">
        <v>0.93300000000000005</v>
      </c>
      <c r="L4650" s="4" t="s">
        <v>19</v>
      </c>
      <c r="M4650" s="4">
        <f>Inventory[[#This Row],[Daily_Demand]]*Inventory[[#This Row],[Lead_Time_Days]]</f>
        <v>1639</v>
      </c>
      <c r="N4650" s="4">
        <f>MAX(0, Inventory[[#This Row],[Demand_Duration_Lead_time]]+Inventory[[#This Row],[Safety_Stock]]-Inventory[[#This Row],[Current_Inventory]])</f>
        <v>1103</v>
      </c>
      <c r="O46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50" s="8">
        <f>Inventory[[#This Row],[Current_Inventory]]*Inventory[[#This Row],[Unit_Cost]]</f>
        <v>1118366.3999999999</v>
      </c>
      <c r="Q4650" t="str">
        <f>IF(Inventory[[#This Row],[Stockout_Risk_Score]] &gt;= 0.8, "Critical",
   IF(Inventory[[#This Row],[Stockout_Risk_Score]] &gt;= 0.6, "High",
      IF(Inventory[[#This Row],[Stockout_Risk_Score]] &gt;= 0.3, "Medium", "Low")
   )
)</f>
        <v>Critical</v>
      </c>
      <c r="R4650">
        <f>Inventory[[#This Row],[Lead_Time_Days]]*0.8</f>
        <v>8.8000000000000007</v>
      </c>
      <c r="S4650">
        <f>MAX(0,Inventory[[#This Row],[Daily_Demand]]*Inventory[[#This Row],[Adj_Lead_Time]]+Inventory[[#This Row],[Safety_Stock]]-Inventory[[#This Row],[Current_Inventory]])</f>
        <v>775.2</v>
      </c>
    </row>
    <row r="4651" spans="1:19" x14ac:dyDescent="0.25">
      <c r="A4651">
        <v>4650</v>
      </c>
      <c r="B4651" t="s">
        <v>4672</v>
      </c>
      <c r="C4651" s="4" t="s">
        <v>26</v>
      </c>
      <c r="D4651" t="s">
        <v>22</v>
      </c>
      <c r="E4651" s="4">
        <v>104</v>
      </c>
      <c r="F4651" s="4">
        <v>5</v>
      </c>
      <c r="G4651" s="4">
        <v>183</v>
      </c>
      <c r="H4651" s="4">
        <v>22</v>
      </c>
      <c r="I4651" s="4">
        <v>279</v>
      </c>
      <c r="J4651" s="6">
        <v>1665.69</v>
      </c>
      <c r="K4651" s="4">
        <v>0.92600000000000005</v>
      </c>
      <c r="L4651" s="4" t="s">
        <v>19</v>
      </c>
      <c r="M4651" s="4">
        <f>Inventory[[#This Row],[Daily_Demand]]*Inventory[[#This Row],[Lead_Time_Days]]</f>
        <v>520</v>
      </c>
      <c r="N4651" s="4">
        <f>MAX(0, Inventory[[#This Row],[Demand_Duration_Lead_time]]+Inventory[[#This Row],[Safety_Stock]]-Inventory[[#This Row],[Current_Inventory]])</f>
        <v>359</v>
      </c>
      <c r="O46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51" s="8">
        <f>Inventory[[#This Row],[Current_Inventory]]*Inventory[[#This Row],[Unit_Cost]]</f>
        <v>304821.27</v>
      </c>
      <c r="Q4651" t="str">
        <f>IF(Inventory[[#This Row],[Stockout_Risk_Score]] &gt;= 0.8, "Critical",
   IF(Inventory[[#This Row],[Stockout_Risk_Score]] &gt;= 0.6, "High",
      IF(Inventory[[#This Row],[Stockout_Risk_Score]] &gt;= 0.3, "Medium", "Low")
   )
)</f>
        <v>Critical</v>
      </c>
      <c r="R4651">
        <f>Inventory[[#This Row],[Lead_Time_Days]]*0.8</f>
        <v>4</v>
      </c>
      <c r="S4651">
        <f>MAX(0,Inventory[[#This Row],[Daily_Demand]]*Inventory[[#This Row],[Adj_Lead_Time]]+Inventory[[#This Row],[Safety_Stock]]-Inventory[[#This Row],[Current_Inventory]])</f>
        <v>255</v>
      </c>
    </row>
    <row r="4652" spans="1:19" x14ac:dyDescent="0.25">
      <c r="A4652">
        <v>4651</v>
      </c>
      <c r="B4652" t="s">
        <v>4673</v>
      </c>
      <c r="C4652" s="4" t="s">
        <v>21</v>
      </c>
      <c r="D4652" t="s">
        <v>14</v>
      </c>
      <c r="E4652" s="4">
        <v>18</v>
      </c>
      <c r="F4652" s="4">
        <v>4</v>
      </c>
      <c r="G4652" s="4">
        <v>765</v>
      </c>
      <c r="H4652" s="4">
        <v>173</v>
      </c>
      <c r="I4652" s="4">
        <v>52</v>
      </c>
      <c r="J4652" s="6">
        <v>171.46</v>
      </c>
      <c r="K4652" s="4">
        <v>0.46200000000000002</v>
      </c>
      <c r="L4652" s="4" t="s">
        <v>15</v>
      </c>
      <c r="M4652" s="4">
        <f>Inventory[[#This Row],[Daily_Demand]]*Inventory[[#This Row],[Lead_Time_Days]]</f>
        <v>72</v>
      </c>
      <c r="N4652" s="4">
        <f>MAX(0, Inventory[[#This Row],[Demand_Duration_Lead_time]]+Inventory[[#This Row],[Safety_Stock]]-Inventory[[#This Row],[Current_Inventory]])</f>
        <v>0</v>
      </c>
      <c r="O46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652" s="8">
        <f>Inventory[[#This Row],[Current_Inventory]]*Inventory[[#This Row],[Unit_Cost]]</f>
        <v>131166.9</v>
      </c>
      <c r="Q4652" t="str">
        <f>IF(Inventory[[#This Row],[Stockout_Risk_Score]] &gt;= 0.8, "Critical",
   IF(Inventory[[#This Row],[Stockout_Risk_Score]] &gt;= 0.6, "High",
      IF(Inventory[[#This Row],[Stockout_Risk_Score]] &gt;= 0.3, "Medium", "Low")
   )
)</f>
        <v>Medium</v>
      </c>
      <c r="R4652">
        <f>Inventory[[#This Row],[Lead_Time_Days]]*0.8</f>
        <v>3.2</v>
      </c>
      <c r="S4652">
        <f>MAX(0,Inventory[[#This Row],[Daily_Demand]]*Inventory[[#This Row],[Adj_Lead_Time]]+Inventory[[#This Row],[Safety_Stock]]-Inventory[[#This Row],[Current_Inventory]])</f>
        <v>0</v>
      </c>
    </row>
    <row r="4653" spans="1:19" x14ac:dyDescent="0.25">
      <c r="A4653">
        <v>4652</v>
      </c>
      <c r="B4653" t="s">
        <v>4674</v>
      </c>
      <c r="C4653" s="4" t="s">
        <v>13</v>
      </c>
      <c r="D4653" t="s">
        <v>22</v>
      </c>
      <c r="E4653" s="4">
        <v>23</v>
      </c>
      <c r="F4653" s="4">
        <v>10</v>
      </c>
      <c r="G4653" s="4">
        <v>396</v>
      </c>
      <c r="H4653" s="4">
        <v>264</v>
      </c>
      <c r="I4653" s="4">
        <v>271</v>
      </c>
      <c r="J4653" s="6">
        <v>1377.2</v>
      </c>
      <c r="K4653" s="4">
        <v>0.58199999999999996</v>
      </c>
      <c r="L4653" s="4" t="s">
        <v>15</v>
      </c>
      <c r="M4653" s="4">
        <f>Inventory[[#This Row],[Daily_Demand]]*Inventory[[#This Row],[Lead_Time_Days]]</f>
        <v>230</v>
      </c>
      <c r="N4653" s="4">
        <f>MAX(0, Inventory[[#This Row],[Demand_Duration_Lead_time]]+Inventory[[#This Row],[Safety_Stock]]-Inventory[[#This Row],[Current_Inventory]])</f>
        <v>98</v>
      </c>
      <c r="O46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53" s="8">
        <f>Inventory[[#This Row],[Current_Inventory]]*Inventory[[#This Row],[Unit_Cost]]</f>
        <v>545371.20000000007</v>
      </c>
      <c r="Q4653" t="str">
        <f>IF(Inventory[[#This Row],[Stockout_Risk_Score]] &gt;= 0.8, "Critical",
   IF(Inventory[[#This Row],[Stockout_Risk_Score]] &gt;= 0.6, "High",
      IF(Inventory[[#This Row],[Stockout_Risk_Score]] &gt;= 0.3, "Medium", "Low")
   )
)</f>
        <v>Medium</v>
      </c>
      <c r="R4653">
        <f>Inventory[[#This Row],[Lead_Time_Days]]*0.8</f>
        <v>8</v>
      </c>
      <c r="S4653">
        <f>MAX(0,Inventory[[#This Row],[Daily_Demand]]*Inventory[[#This Row],[Adj_Lead_Time]]+Inventory[[#This Row],[Safety_Stock]]-Inventory[[#This Row],[Current_Inventory]])</f>
        <v>52</v>
      </c>
    </row>
    <row r="4654" spans="1:19" x14ac:dyDescent="0.25">
      <c r="A4654">
        <v>4653</v>
      </c>
      <c r="B4654" t="s">
        <v>4675</v>
      </c>
      <c r="C4654" s="4" t="s">
        <v>21</v>
      </c>
      <c r="D4654" t="s">
        <v>18</v>
      </c>
      <c r="E4654" s="4">
        <v>75</v>
      </c>
      <c r="F4654" s="4">
        <v>8</v>
      </c>
      <c r="G4654" s="4">
        <v>724</v>
      </c>
      <c r="H4654" s="4">
        <v>73</v>
      </c>
      <c r="I4654" s="4">
        <v>170</v>
      </c>
      <c r="J4654" s="6">
        <v>613.42999999999995</v>
      </c>
      <c r="K4654" s="4">
        <v>0.23</v>
      </c>
      <c r="L4654" s="4" t="s">
        <v>19</v>
      </c>
      <c r="M4654" s="4">
        <f>Inventory[[#This Row],[Daily_Demand]]*Inventory[[#This Row],[Lead_Time_Days]]</f>
        <v>600</v>
      </c>
      <c r="N4654" s="4">
        <f>MAX(0, Inventory[[#This Row],[Demand_Duration_Lead_time]]+Inventory[[#This Row],[Safety_Stock]]-Inventory[[#This Row],[Current_Inventory]])</f>
        <v>0</v>
      </c>
      <c r="O46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54" s="8">
        <f>Inventory[[#This Row],[Current_Inventory]]*Inventory[[#This Row],[Unit_Cost]]</f>
        <v>444123.31999999995</v>
      </c>
      <c r="Q4654" t="str">
        <f>IF(Inventory[[#This Row],[Stockout_Risk_Score]] &gt;= 0.8, "Critical",
   IF(Inventory[[#This Row],[Stockout_Risk_Score]] &gt;= 0.6, "High",
      IF(Inventory[[#This Row],[Stockout_Risk_Score]] &gt;= 0.3, "Medium", "Low")
   )
)</f>
        <v>Low</v>
      </c>
      <c r="R4654">
        <f>Inventory[[#This Row],[Lead_Time_Days]]*0.8</f>
        <v>6.4</v>
      </c>
      <c r="S4654">
        <f>MAX(0,Inventory[[#This Row],[Daily_Demand]]*Inventory[[#This Row],[Adj_Lead_Time]]+Inventory[[#This Row],[Safety_Stock]]-Inventory[[#This Row],[Current_Inventory]])</f>
        <v>0</v>
      </c>
    </row>
    <row r="4655" spans="1:19" x14ac:dyDescent="0.25">
      <c r="A4655">
        <v>4654</v>
      </c>
      <c r="B4655" t="s">
        <v>4676</v>
      </c>
      <c r="C4655" s="4" t="s">
        <v>41</v>
      </c>
      <c r="D4655" t="s">
        <v>22</v>
      </c>
      <c r="E4655" s="4">
        <v>63</v>
      </c>
      <c r="F4655" s="4">
        <v>12</v>
      </c>
      <c r="G4655" s="4">
        <v>516</v>
      </c>
      <c r="H4655" s="4">
        <v>85</v>
      </c>
      <c r="I4655" s="4">
        <v>209</v>
      </c>
      <c r="J4655" s="6">
        <v>195.46</v>
      </c>
      <c r="K4655" s="4">
        <v>0.99099999999999999</v>
      </c>
      <c r="L4655" s="4" t="s">
        <v>19</v>
      </c>
      <c r="M4655" s="4">
        <f>Inventory[[#This Row],[Daily_Demand]]*Inventory[[#This Row],[Lead_Time_Days]]</f>
        <v>756</v>
      </c>
      <c r="N4655" s="4">
        <f>MAX(0, Inventory[[#This Row],[Demand_Duration_Lead_time]]+Inventory[[#This Row],[Safety_Stock]]-Inventory[[#This Row],[Current_Inventory]])</f>
        <v>325</v>
      </c>
      <c r="O46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55" s="8">
        <f>Inventory[[#This Row],[Current_Inventory]]*Inventory[[#This Row],[Unit_Cost]]</f>
        <v>100857.36</v>
      </c>
      <c r="Q4655" t="str">
        <f>IF(Inventory[[#This Row],[Stockout_Risk_Score]] &gt;= 0.8, "Critical",
   IF(Inventory[[#This Row],[Stockout_Risk_Score]] &gt;= 0.6, "High",
      IF(Inventory[[#This Row],[Stockout_Risk_Score]] &gt;= 0.3, "Medium", "Low")
   )
)</f>
        <v>Critical</v>
      </c>
      <c r="R4655">
        <f>Inventory[[#This Row],[Lead_Time_Days]]*0.8</f>
        <v>9.6000000000000014</v>
      </c>
      <c r="S4655">
        <f>MAX(0,Inventory[[#This Row],[Daily_Demand]]*Inventory[[#This Row],[Adj_Lead_Time]]+Inventory[[#This Row],[Safety_Stock]]-Inventory[[#This Row],[Current_Inventory]])</f>
        <v>173.80000000000007</v>
      </c>
    </row>
    <row r="4656" spans="1:19" x14ac:dyDescent="0.25">
      <c r="A4656">
        <v>4655</v>
      </c>
      <c r="B4656" t="s">
        <v>4677</v>
      </c>
      <c r="C4656" s="4" t="s">
        <v>21</v>
      </c>
      <c r="D4656" t="s">
        <v>22</v>
      </c>
      <c r="E4656" s="4">
        <v>199</v>
      </c>
      <c r="F4656" s="4">
        <v>14</v>
      </c>
      <c r="G4656" s="4">
        <v>616</v>
      </c>
      <c r="H4656" s="4">
        <v>31</v>
      </c>
      <c r="I4656" s="4">
        <v>320</v>
      </c>
      <c r="J4656" s="6">
        <v>1003.75</v>
      </c>
      <c r="K4656" s="4">
        <v>0.27800000000000002</v>
      </c>
      <c r="L4656" s="4" t="s">
        <v>27</v>
      </c>
      <c r="M4656" s="4">
        <f>Inventory[[#This Row],[Daily_Demand]]*Inventory[[#This Row],[Lead_Time_Days]]</f>
        <v>2786</v>
      </c>
      <c r="N4656" s="4">
        <f>MAX(0, Inventory[[#This Row],[Demand_Duration_Lead_time]]+Inventory[[#This Row],[Safety_Stock]]-Inventory[[#This Row],[Current_Inventory]])</f>
        <v>2201</v>
      </c>
      <c r="O46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56" s="8">
        <f>Inventory[[#This Row],[Current_Inventory]]*Inventory[[#This Row],[Unit_Cost]]</f>
        <v>618310</v>
      </c>
      <c r="Q4656" t="str">
        <f>IF(Inventory[[#This Row],[Stockout_Risk_Score]] &gt;= 0.8, "Critical",
   IF(Inventory[[#This Row],[Stockout_Risk_Score]] &gt;= 0.6, "High",
      IF(Inventory[[#This Row],[Stockout_Risk_Score]] &gt;= 0.3, "Medium", "Low")
   )
)</f>
        <v>Low</v>
      </c>
      <c r="R4656">
        <f>Inventory[[#This Row],[Lead_Time_Days]]*0.8</f>
        <v>11.200000000000001</v>
      </c>
      <c r="S4656">
        <f>MAX(0,Inventory[[#This Row],[Daily_Demand]]*Inventory[[#This Row],[Adj_Lead_Time]]+Inventory[[#This Row],[Safety_Stock]]-Inventory[[#This Row],[Current_Inventory]])</f>
        <v>1643.8000000000002</v>
      </c>
    </row>
    <row r="4657" spans="1:19" x14ac:dyDescent="0.25">
      <c r="A4657">
        <v>4656</v>
      </c>
      <c r="B4657" t="s">
        <v>4678</v>
      </c>
      <c r="C4657" s="4" t="s">
        <v>13</v>
      </c>
      <c r="D4657" t="s">
        <v>14</v>
      </c>
      <c r="E4657" s="4">
        <v>101</v>
      </c>
      <c r="F4657" s="4">
        <v>7</v>
      </c>
      <c r="G4657" s="4">
        <v>480</v>
      </c>
      <c r="H4657" s="4">
        <v>69</v>
      </c>
      <c r="I4657" s="4">
        <v>380</v>
      </c>
      <c r="J4657" s="6">
        <v>358.4</v>
      </c>
      <c r="K4657" s="4">
        <v>0.78300000000000003</v>
      </c>
      <c r="L4657" s="4" t="s">
        <v>27</v>
      </c>
      <c r="M4657" s="4">
        <f>Inventory[[#This Row],[Daily_Demand]]*Inventory[[#This Row],[Lead_Time_Days]]</f>
        <v>707</v>
      </c>
      <c r="N4657" s="4">
        <f>MAX(0, Inventory[[#This Row],[Demand_Duration_Lead_time]]+Inventory[[#This Row],[Safety_Stock]]-Inventory[[#This Row],[Current_Inventory]])</f>
        <v>296</v>
      </c>
      <c r="O46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57" s="8">
        <f>Inventory[[#This Row],[Current_Inventory]]*Inventory[[#This Row],[Unit_Cost]]</f>
        <v>172032</v>
      </c>
      <c r="Q4657" t="str">
        <f>IF(Inventory[[#This Row],[Stockout_Risk_Score]] &gt;= 0.8, "Critical",
   IF(Inventory[[#This Row],[Stockout_Risk_Score]] &gt;= 0.6, "High",
      IF(Inventory[[#This Row],[Stockout_Risk_Score]] &gt;= 0.3, "Medium", "Low")
   )
)</f>
        <v>High</v>
      </c>
      <c r="R4657">
        <f>Inventory[[#This Row],[Lead_Time_Days]]*0.8</f>
        <v>5.6000000000000005</v>
      </c>
      <c r="S4657">
        <f>MAX(0,Inventory[[#This Row],[Daily_Demand]]*Inventory[[#This Row],[Adj_Lead_Time]]+Inventory[[#This Row],[Safety_Stock]]-Inventory[[#This Row],[Current_Inventory]])</f>
        <v>154.60000000000002</v>
      </c>
    </row>
    <row r="4658" spans="1:19" x14ac:dyDescent="0.25">
      <c r="A4658">
        <v>4657</v>
      </c>
      <c r="B4658" t="s">
        <v>4679</v>
      </c>
      <c r="C4658" s="4" t="s">
        <v>26</v>
      </c>
      <c r="D4658" t="s">
        <v>22</v>
      </c>
      <c r="E4658" s="4">
        <v>48</v>
      </c>
      <c r="F4658" s="4">
        <v>8</v>
      </c>
      <c r="G4658" s="4">
        <v>774</v>
      </c>
      <c r="H4658" s="4">
        <v>65</v>
      </c>
      <c r="I4658" s="4">
        <v>243</v>
      </c>
      <c r="J4658" s="6">
        <v>1487.16</v>
      </c>
      <c r="K4658" s="4">
        <v>0.313</v>
      </c>
      <c r="L4658" s="4" t="s">
        <v>27</v>
      </c>
      <c r="M4658" s="4">
        <f>Inventory[[#This Row],[Daily_Demand]]*Inventory[[#This Row],[Lead_Time_Days]]</f>
        <v>384</v>
      </c>
      <c r="N4658" s="4">
        <f>MAX(0, Inventory[[#This Row],[Demand_Duration_Lead_time]]+Inventory[[#This Row],[Safety_Stock]]-Inventory[[#This Row],[Current_Inventory]])</f>
        <v>0</v>
      </c>
      <c r="O46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58" s="8">
        <f>Inventory[[#This Row],[Current_Inventory]]*Inventory[[#This Row],[Unit_Cost]]</f>
        <v>1151061.8400000001</v>
      </c>
      <c r="Q4658" t="str">
        <f>IF(Inventory[[#This Row],[Stockout_Risk_Score]] &gt;= 0.8, "Critical",
   IF(Inventory[[#This Row],[Stockout_Risk_Score]] &gt;= 0.6, "High",
      IF(Inventory[[#This Row],[Stockout_Risk_Score]] &gt;= 0.3, "Medium", "Low")
   )
)</f>
        <v>Medium</v>
      </c>
      <c r="R4658">
        <f>Inventory[[#This Row],[Lead_Time_Days]]*0.8</f>
        <v>6.4</v>
      </c>
      <c r="S4658">
        <f>MAX(0,Inventory[[#This Row],[Daily_Demand]]*Inventory[[#This Row],[Adj_Lead_Time]]+Inventory[[#This Row],[Safety_Stock]]-Inventory[[#This Row],[Current_Inventory]])</f>
        <v>0</v>
      </c>
    </row>
    <row r="4659" spans="1:19" x14ac:dyDescent="0.25">
      <c r="A4659">
        <v>4658</v>
      </c>
      <c r="B4659" t="s">
        <v>4680</v>
      </c>
      <c r="C4659" s="4" t="s">
        <v>17</v>
      </c>
      <c r="D4659" t="s">
        <v>14</v>
      </c>
      <c r="E4659" s="4">
        <v>164</v>
      </c>
      <c r="F4659" s="4">
        <v>9</v>
      </c>
      <c r="G4659" s="4">
        <v>493</v>
      </c>
      <c r="H4659" s="4">
        <v>177</v>
      </c>
      <c r="I4659" s="4">
        <v>267</v>
      </c>
      <c r="J4659" s="6">
        <v>1495.46</v>
      </c>
      <c r="K4659" s="4">
        <v>0.313</v>
      </c>
      <c r="L4659" s="4" t="s">
        <v>27</v>
      </c>
      <c r="M4659" s="4">
        <f>Inventory[[#This Row],[Daily_Demand]]*Inventory[[#This Row],[Lead_Time_Days]]</f>
        <v>1476</v>
      </c>
      <c r="N4659" s="4">
        <f>MAX(0, Inventory[[#This Row],[Demand_Duration_Lead_time]]+Inventory[[#This Row],[Safety_Stock]]-Inventory[[#This Row],[Current_Inventory]])</f>
        <v>1160</v>
      </c>
      <c r="O46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59" s="8">
        <f>Inventory[[#This Row],[Current_Inventory]]*Inventory[[#This Row],[Unit_Cost]]</f>
        <v>737261.78</v>
      </c>
      <c r="Q4659" t="str">
        <f>IF(Inventory[[#This Row],[Stockout_Risk_Score]] &gt;= 0.8, "Critical",
   IF(Inventory[[#This Row],[Stockout_Risk_Score]] &gt;= 0.6, "High",
      IF(Inventory[[#This Row],[Stockout_Risk_Score]] &gt;= 0.3, "Medium", "Low")
   )
)</f>
        <v>Medium</v>
      </c>
      <c r="R4659">
        <f>Inventory[[#This Row],[Lead_Time_Days]]*0.8</f>
        <v>7.2</v>
      </c>
      <c r="S4659">
        <f>MAX(0,Inventory[[#This Row],[Daily_Demand]]*Inventory[[#This Row],[Adj_Lead_Time]]+Inventory[[#This Row],[Safety_Stock]]-Inventory[[#This Row],[Current_Inventory]])</f>
        <v>864.8</v>
      </c>
    </row>
    <row r="4660" spans="1:19" x14ac:dyDescent="0.25">
      <c r="A4660">
        <v>4659</v>
      </c>
      <c r="B4660" t="s">
        <v>4681</v>
      </c>
      <c r="C4660" s="4" t="s">
        <v>21</v>
      </c>
      <c r="D4660" t="s">
        <v>18</v>
      </c>
      <c r="E4660" s="4">
        <v>115</v>
      </c>
      <c r="F4660" s="4">
        <v>6</v>
      </c>
      <c r="G4660" s="4">
        <v>704</v>
      </c>
      <c r="H4660" s="4">
        <v>214</v>
      </c>
      <c r="I4660" s="4">
        <v>240</v>
      </c>
      <c r="J4660" s="6">
        <v>1692.03</v>
      </c>
      <c r="K4660" s="4">
        <v>0.104</v>
      </c>
      <c r="L4660" s="4" t="s">
        <v>27</v>
      </c>
      <c r="M4660" s="4">
        <f>Inventory[[#This Row],[Daily_Demand]]*Inventory[[#This Row],[Lead_Time_Days]]</f>
        <v>690</v>
      </c>
      <c r="N4660" s="4">
        <f>MAX(0, Inventory[[#This Row],[Demand_Duration_Lead_time]]+Inventory[[#This Row],[Safety_Stock]]-Inventory[[#This Row],[Current_Inventory]])</f>
        <v>200</v>
      </c>
      <c r="O46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60" s="8">
        <f>Inventory[[#This Row],[Current_Inventory]]*Inventory[[#This Row],[Unit_Cost]]</f>
        <v>1191189.1199999999</v>
      </c>
      <c r="Q4660" t="str">
        <f>IF(Inventory[[#This Row],[Stockout_Risk_Score]] &gt;= 0.8, "Critical",
   IF(Inventory[[#This Row],[Stockout_Risk_Score]] &gt;= 0.6, "High",
      IF(Inventory[[#This Row],[Stockout_Risk_Score]] &gt;= 0.3, "Medium", "Low")
   )
)</f>
        <v>Low</v>
      </c>
      <c r="R4660">
        <f>Inventory[[#This Row],[Lead_Time_Days]]*0.8</f>
        <v>4.8000000000000007</v>
      </c>
      <c r="S4660">
        <f>MAX(0,Inventory[[#This Row],[Daily_Demand]]*Inventory[[#This Row],[Adj_Lead_Time]]+Inventory[[#This Row],[Safety_Stock]]-Inventory[[#This Row],[Current_Inventory]])</f>
        <v>62.000000000000114</v>
      </c>
    </row>
    <row r="4661" spans="1:19" x14ac:dyDescent="0.25">
      <c r="A4661">
        <v>4660</v>
      </c>
      <c r="B4661" t="s">
        <v>4682</v>
      </c>
      <c r="C4661" s="4" t="s">
        <v>13</v>
      </c>
      <c r="D4661" t="s">
        <v>22</v>
      </c>
      <c r="E4661" s="4">
        <v>15</v>
      </c>
      <c r="F4661" s="4">
        <v>4</v>
      </c>
      <c r="G4661" s="4">
        <v>56</v>
      </c>
      <c r="H4661" s="4">
        <v>268</v>
      </c>
      <c r="I4661" s="4">
        <v>301</v>
      </c>
      <c r="J4661" s="6">
        <v>786.26</v>
      </c>
      <c r="K4661" s="4">
        <v>0.56000000000000005</v>
      </c>
      <c r="L4661" s="4" t="s">
        <v>15</v>
      </c>
      <c r="M4661" s="4">
        <f>Inventory[[#This Row],[Daily_Demand]]*Inventory[[#This Row],[Lead_Time_Days]]</f>
        <v>60</v>
      </c>
      <c r="N4661" s="4">
        <f>MAX(0, Inventory[[#This Row],[Demand_Duration_Lead_time]]+Inventory[[#This Row],[Safety_Stock]]-Inventory[[#This Row],[Current_Inventory]])</f>
        <v>272</v>
      </c>
      <c r="O46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61" s="8">
        <f>Inventory[[#This Row],[Current_Inventory]]*Inventory[[#This Row],[Unit_Cost]]</f>
        <v>44030.559999999998</v>
      </c>
      <c r="Q4661" t="str">
        <f>IF(Inventory[[#This Row],[Stockout_Risk_Score]] &gt;= 0.8, "Critical",
   IF(Inventory[[#This Row],[Stockout_Risk_Score]] &gt;= 0.6, "High",
      IF(Inventory[[#This Row],[Stockout_Risk_Score]] &gt;= 0.3, "Medium", "Low")
   )
)</f>
        <v>Medium</v>
      </c>
      <c r="R4661">
        <f>Inventory[[#This Row],[Lead_Time_Days]]*0.8</f>
        <v>3.2</v>
      </c>
      <c r="S4661">
        <f>MAX(0,Inventory[[#This Row],[Daily_Demand]]*Inventory[[#This Row],[Adj_Lead_Time]]+Inventory[[#This Row],[Safety_Stock]]-Inventory[[#This Row],[Current_Inventory]])</f>
        <v>260</v>
      </c>
    </row>
    <row r="4662" spans="1:19" x14ac:dyDescent="0.25">
      <c r="A4662">
        <v>4661</v>
      </c>
      <c r="B4662" t="s">
        <v>4683</v>
      </c>
      <c r="C4662" s="4" t="s">
        <v>13</v>
      </c>
      <c r="D4662" t="s">
        <v>18</v>
      </c>
      <c r="E4662" s="4">
        <v>110</v>
      </c>
      <c r="F4662" s="4">
        <v>4</v>
      </c>
      <c r="G4662" s="4">
        <v>618</v>
      </c>
      <c r="H4662" s="4">
        <v>200</v>
      </c>
      <c r="I4662" s="4">
        <v>275</v>
      </c>
      <c r="J4662" s="6">
        <v>75.95</v>
      </c>
      <c r="K4662" s="4">
        <v>0.245</v>
      </c>
      <c r="L4662" s="4" t="s">
        <v>27</v>
      </c>
      <c r="M4662" s="4">
        <f>Inventory[[#This Row],[Daily_Demand]]*Inventory[[#This Row],[Lead_Time_Days]]</f>
        <v>440</v>
      </c>
      <c r="N4662" s="4">
        <f>MAX(0, Inventory[[#This Row],[Demand_Duration_Lead_time]]+Inventory[[#This Row],[Safety_Stock]]-Inventory[[#This Row],[Current_Inventory]])</f>
        <v>22</v>
      </c>
      <c r="O46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62" s="8">
        <f>Inventory[[#This Row],[Current_Inventory]]*Inventory[[#This Row],[Unit_Cost]]</f>
        <v>46937.1</v>
      </c>
      <c r="Q4662" t="str">
        <f>IF(Inventory[[#This Row],[Stockout_Risk_Score]] &gt;= 0.8, "Critical",
   IF(Inventory[[#This Row],[Stockout_Risk_Score]] &gt;= 0.6, "High",
      IF(Inventory[[#This Row],[Stockout_Risk_Score]] &gt;= 0.3, "Medium", "Low")
   )
)</f>
        <v>Low</v>
      </c>
      <c r="R4662">
        <f>Inventory[[#This Row],[Lead_Time_Days]]*0.8</f>
        <v>3.2</v>
      </c>
      <c r="S4662">
        <f>MAX(0,Inventory[[#This Row],[Daily_Demand]]*Inventory[[#This Row],[Adj_Lead_Time]]+Inventory[[#This Row],[Safety_Stock]]-Inventory[[#This Row],[Current_Inventory]])</f>
        <v>0</v>
      </c>
    </row>
    <row r="4663" spans="1:19" x14ac:dyDescent="0.25">
      <c r="A4663">
        <v>4662</v>
      </c>
      <c r="B4663" t="s">
        <v>4684</v>
      </c>
      <c r="C4663" s="4" t="s">
        <v>26</v>
      </c>
      <c r="D4663" t="s">
        <v>14</v>
      </c>
      <c r="E4663" s="4">
        <v>6</v>
      </c>
      <c r="F4663" s="4">
        <v>14</v>
      </c>
      <c r="G4663" s="4">
        <v>660</v>
      </c>
      <c r="H4663" s="4">
        <v>64</v>
      </c>
      <c r="I4663" s="4">
        <v>50</v>
      </c>
      <c r="J4663" s="6">
        <v>556.49</v>
      </c>
      <c r="K4663" s="4">
        <v>0.14799999999999999</v>
      </c>
      <c r="L4663" s="4" t="s">
        <v>19</v>
      </c>
      <c r="M4663" s="4">
        <f>Inventory[[#This Row],[Daily_Demand]]*Inventory[[#This Row],[Lead_Time_Days]]</f>
        <v>84</v>
      </c>
      <c r="N4663" s="4">
        <f>MAX(0, Inventory[[#This Row],[Demand_Duration_Lead_time]]+Inventory[[#This Row],[Safety_Stock]]-Inventory[[#This Row],[Current_Inventory]])</f>
        <v>0</v>
      </c>
      <c r="O46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663" s="8">
        <f>Inventory[[#This Row],[Current_Inventory]]*Inventory[[#This Row],[Unit_Cost]]</f>
        <v>367283.4</v>
      </c>
      <c r="Q4663" t="str">
        <f>IF(Inventory[[#This Row],[Stockout_Risk_Score]] &gt;= 0.8, "Critical",
   IF(Inventory[[#This Row],[Stockout_Risk_Score]] &gt;= 0.6, "High",
      IF(Inventory[[#This Row],[Stockout_Risk_Score]] &gt;= 0.3, "Medium", "Low")
   )
)</f>
        <v>Low</v>
      </c>
      <c r="R4663">
        <f>Inventory[[#This Row],[Lead_Time_Days]]*0.8</f>
        <v>11.200000000000001</v>
      </c>
      <c r="S4663">
        <f>MAX(0,Inventory[[#This Row],[Daily_Demand]]*Inventory[[#This Row],[Adj_Lead_Time]]+Inventory[[#This Row],[Safety_Stock]]-Inventory[[#This Row],[Current_Inventory]])</f>
        <v>0</v>
      </c>
    </row>
    <row r="4664" spans="1:19" x14ac:dyDescent="0.25">
      <c r="A4664">
        <v>4663</v>
      </c>
      <c r="B4664" t="s">
        <v>4685</v>
      </c>
      <c r="C4664" s="4" t="s">
        <v>41</v>
      </c>
      <c r="D4664" t="s">
        <v>18</v>
      </c>
      <c r="E4664" s="4">
        <v>129</v>
      </c>
      <c r="F4664" s="4">
        <v>3</v>
      </c>
      <c r="G4664" s="4">
        <v>725</v>
      </c>
      <c r="H4664" s="4">
        <v>293</v>
      </c>
      <c r="I4664" s="4">
        <v>182</v>
      </c>
      <c r="J4664" s="6">
        <v>962.23</v>
      </c>
      <c r="K4664" s="4">
        <v>0.22700000000000001</v>
      </c>
      <c r="L4664" s="4" t="s">
        <v>15</v>
      </c>
      <c r="M4664" s="4">
        <f>Inventory[[#This Row],[Daily_Demand]]*Inventory[[#This Row],[Lead_Time_Days]]</f>
        <v>387</v>
      </c>
      <c r="N4664" s="4">
        <f>MAX(0, Inventory[[#This Row],[Demand_Duration_Lead_time]]+Inventory[[#This Row],[Safety_Stock]]-Inventory[[#This Row],[Current_Inventory]])</f>
        <v>0</v>
      </c>
      <c r="O46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64" s="8">
        <f>Inventory[[#This Row],[Current_Inventory]]*Inventory[[#This Row],[Unit_Cost]]</f>
        <v>697616.75</v>
      </c>
      <c r="Q4664" t="str">
        <f>IF(Inventory[[#This Row],[Stockout_Risk_Score]] &gt;= 0.8, "Critical",
   IF(Inventory[[#This Row],[Stockout_Risk_Score]] &gt;= 0.6, "High",
      IF(Inventory[[#This Row],[Stockout_Risk_Score]] &gt;= 0.3, "Medium", "Low")
   )
)</f>
        <v>Low</v>
      </c>
      <c r="R4664">
        <f>Inventory[[#This Row],[Lead_Time_Days]]*0.8</f>
        <v>2.4000000000000004</v>
      </c>
      <c r="S4664">
        <f>MAX(0,Inventory[[#This Row],[Daily_Demand]]*Inventory[[#This Row],[Adj_Lead_Time]]+Inventory[[#This Row],[Safety_Stock]]-Inventory[[#This Row],[Current_Inventory]])</f>
        <v>0</v>
      </c>
    </row>
    <row r="4665" spans="1:19" x14ac:dyDescent="0.25">
      <c r="A4665">
        <v>4664</v>
      </c>
      <c r="B4665" t="s">
        <v>4686</v>
      </c>
      <c r="C4665" s="4" t="s">
        <v>21</v>
      </c>
      <c r="D4665" t="s">
        <v>18</v>
      </c>
      <c r="E4665" s="4">
        <v>149</v>
      </c>
      <c r="F4665" s="4">
        <v>9</v>
      </c>
      <c r="G4665" s="4">
        <v>338</v>
      </c>
      <c r="H4665" s="4">
        <v>273</v>
      </c>
      <c r="I4665" s="4">
        <v>139</v>
      </c>
      <c r="J4665" s="6">
        <v>1403.32</v>
      </c>
      <c r="K4665" s="4">
        <v>0.251</v>
      </c>
      <c r="L4665" s="4" t="s">
        <v>27</v>
      </c>
      <c r="M4665" s="4">
        <f>Inventory[[#This Row],[Daily_Demand]]*Inventory[[#This Row],[Lead_Time_Days]]</f>
        <v>1341</v>
      </c>
      <c r="N4665" s="4">
        <f>MAX(0, Inventory[[#This Row],[Demand_Duration_Lead_time]]+Inventory[[#This Row],[Safety_Stock]]-Inventory[[#This Row],[Current_Inventory]])</f>
        <v>1276</v>
      </c>
      <c r="O46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65" s="8">
        <f>Inventory[[#This Row],[Current_Inventory]]*Inventory[[#This Row],[Unit_Cost]]</f>
        <v>474322.16</v>
      </c>
      <c r="Q4665" t="str">
        <f>IF(Inventory[[#This Row],[Stockout_Risk_Score]] &gt;= 0.8, "Critical",
   IF(Inventory[[#This Row],[Stockout_Risk_Score]] &gt;= 0.6, "High",
      IF(Inventory[[#This Row],[Stockout_Risk_Score]] &gt;= 0.3, "Medium", "Low")
   )
)</f>
        <v>Low</v>
      </c>
      <c r="R4665">
        <f>Inventory[[#This Row],[Lead_Time_Days]]*0.8</f>
        <v>7.2</v>
      </c>
      <c r="S4665">
        <f>MAX(0,Inventory[[#This Row],[Daily_Demand]]*Inventory[[#This Row],[Adj_Lead_Time]]+Inventory[[#This Row],[Safety_Stock]]-Inventory[[#This Row],[Current_Inventory]])</f>
        <v>1007.8</v>
      </c>
    </row>
    <row r="4666" spans="1:19" x14ac:dyDescent="0.25">
      <c r="A4666">
        <v>4665</v>
      </c>
      <c r="B4666" t="s">
        <v>4687</v>
      </c>
      <c r="C4666" s="4" t="s">
        <v>13</v>
      </c>
      <c r="D4666" t="s">
        <v>14</v>
      </c>
      <c r="E4666" s="4">
        <v>98</v>
      </c>
      <c r="F4666" s="4">
        <v>2</v>
      </c>
      <c r="G4666" s="4">
        <v>574</v>
      </c>
      <c r="H4666" s="4">
        <v>268</v>
      </c>
      <c r="I4666" s="4">
        <v>55</v>
      </c>
      <c r="J4666" s="6">
        <v>794.98</v>
      </c>
      <c r="K4666" s="4">
        <v>0.504</v>
      </c>
      <c r="L4666" s="4" t="s">
        <v>27</v>
      </c>
      <c r="M4666" s="4">
        <f>Inventory[[#This Row],[Daily_Demand]]*Inventory[[#This Row],[Lead_Time_Days]]</f>
        <v>196</v>
      </c>
      <c r="N4666" s="4">
        <f>MAX(0, Inventory[[#This Row],[Demand_Duration_Lead_time]]+Inventory[[#This Row],[Safety_Stock]]-Inventory[[#This Row],[Current_Inventory]])</f>
        <v>0</v>
      </c>
      <c r="O46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66" s="8">
        <f>Inventory[[#This Row],[Current_Inventory]]*Inventory[[#This Row],[Unit_Cost]]</f>
        <v>456318.52</v>
      </c>
      <c r="Q4666" t="str">
        <f>IF(Inventory[[#This Row],[Stockout_Risk_Score]] &gt;= 0.8, "Critical",
   IF(Inventory[[#This Row],[Stockout_Risk_Score]] &gt;= 0.6, "High",
      IF(Inventory[[#This Row],[Stockout_Risk_Score]] &gt;= 0.3, "Medium", "Low")
   )
)</f>
        <v>Medium</v>
      </c>
      <c r="R4666">
        <f>Inventory[[#This Row],[Lead_Time_Days]]*0.8</f>
        <v>1.6</v>
      </c>
      <c r="S4666">
        <f>MAX(0,Inventory[[#This Row],[Daily_Demand]]*Inventory[[#This Row],[Adj_Lead_Time]]+Inventory[[#This Row],[Safety_Stock]]-Inventory[[#This Row],[Current_Inventory]])</f>
        <v>0</v>
      </c>
    </row>
    <row r="4667" spans="1:19" x14ac:dyDescent="0.25">
      <c r="A4667">
        <v>4666</v>
      </c>
      <c r="B4667" t="s">
        <v>4688</v>
      </c>
      <c r="C4667" s="4" t="s">
        <v>26</v>
      </c>
      <c r="D4667" t="s">
        <v>18</v>
      </c>
      <c r="E4667" s="4">
        <v>172</v>
      </c>
      <c r="F4667" s="4">
        <v>13</v>
      </c>
      <c r="G4667" s="4">
        <v>431</v>
      </c>
      <c r="H4667" s="4">
        <v>98</v>
      </c>
      <c r="I4667" s="4">
        <v>293</v>
      </c>
      <c r="J4667" s="6">
        <v>1095.29</v>
      </c>
      <c r="K4667" s="4">
        <v>0.38600000000000001</v>
      </c>
      <c r="L4667" s="4" t="s">
        <v>27</v>
      </c>
      <c r="M4667" s="4">
        <f>Inventory[[#This Row],[Daily_Demand]]*Inventory[[#This Row],[Lead_Time_Days]]</f>
        <v>2236</v>
      </c>
      <c r="N4667" s="4">
        <f>MAX(0, Inventory[[#This Row],[Demand_Duration_Lead_time]]+Inventory[[#This Row],[Safety_Stock]]-Inventory[[#This Row],[Current_Inventory]])</f>
        <v>1903</v>
      </c>
      <c r="O46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67" s="8">
        <f>Inventory[[#This Row],[Current_Inventory]]*Inventory[[#This Row],[Unit_Cost]]</f>
        <v>472069.99</v>
      </c>
      <c r="Q4667" t="str">
        <f>IF(Inventory[[#This Row],[Stockout_Risk_Score]] &gt;= 0.8, "Critical",
   IF(Inventory[[#This Row],[Stockout_Risk_Score]] &gt;= 0.6, "High",
      IF(Inventory[[#This Row],[Stockout_Risk_Score]] &gt;= 0.3, "Medium", "Low")
   )
)</f>
        <v>Medium</v>
      </c>
      <c r="R4667">
        <f>Inventory[[#This Row],[Lead_Time_Days]]*0.8</f>
        <v>10.4</v>
      </c>
      <c r="S4667">
        <f>MAX(0,Inventory[[#This Row],[Daily_Demand]]*Inventory[[#This Row],[Adj_Lead_Time]]+Inventory[[#This Row],[Safety_Stock]]-Inventory[[#This Row],[Current_Inventory]])</f>
        <v>1455.8</v>
      </c>
    </row>
    <row r="4668" spans="1:19" x14ac:dyDescent="0.25">
      <c r="A4668">
        <v>4667</v>
      </c>
      <c r="B4668" t="s">
        <v>4689</v>
      </c>
      <c r="C4668" s="4" t="s">
        <v>17</v>
      </c>
      <c r="D4668" t="s">
        <v>18</v>
      </c>
      <c r="E4668" s="4">
        <v>178</v>
      </c>
      <c r="F4668" s="4">
        <v>9</v>
      </c>
      <c r="G4668" s="4">
        <v>375</v>
      </c>
      <c r="H4668" s="4">
        <v>231</v>
      </c>
      <c r="I4668" s="4">
        <v>182</v>
      </c>
      <c r="J4668" s="6">
        <v>1072.31</v>
      </c>
      <c r="K4668" s="4">
        <v>7.4999999999999997E-2</v>
      </c>
      <c r="L4668" s="4" t="s">
        <v>19</v>
      </c>
      <c r="M4668" s="4">
        <f>Inventory[[#This Row],[Daily_Demand]]*Inventory[[#This Row],[Lead_Time_Days]]</f>
        <v>1602</v>
      </c>
      <c r="N4668" s="4">
        <f>MAX(0, Inventory[[#This Row],[Demand_Duration_Lead_time]]+Inventory[[#This Row],[Safety_Stock]]-Inventory[[#This Row],[Current_Inventory]])</f>
        <v>1458</v>
      </c>
      <c r="O46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68" s="8">
        <f>Inventory[[#This Row],[Current_Inventory]]*Inventory[[#This Row],[Unit_Cost]]</f>
        <v>402116.25</v>
      </c>
      <c r="Q4668" t="str">
        <f>IF(Inventory[[#This Row],[Stockout_Risk_Score]] &gt;= 0.8, "Critical",
   IF(Inventory[[#This Row],[Stockout_Risk_Score]] &gt;= 0.6, "High",
      IF(Inventory[[#This Row],[Stockout_Risk_Score]] &gt;= 0.3, "Medium", "Low")
   )
)</f>
        <v>Low</v>
      </c>
      <c r="R4668">
        <f>Inventory[[#This Row],[Lead_Time_Days]]*0.8</f>
        <v>7.2</v>
      </c>
      <c r="S4668">
        <f>MAX(0,Inventory[[#This Row],[Daily_Demand]]*Inventory[[#This Row],[Adj_Lead_Time]]+Inventory[[#This Row],[Safety_Stock]]-Inventory[[#This Row],[Current_Inventory]])</f>
        <v>1137.6000000000001</v>
      </c>
    </row>
    <row r="4669" spans="1:19" x14ac:dyDescent="0.25">
      <c r="A4669">
        <v>4668</v>
      </c>
      <c r="B4669" t="s">
        <v>4690</v>
      </c>
      <c r="C4669" s="4" t="s">
        <v>13</v>
      </c>
      <c r="D4669" t="s">
        <v>18</v>
      </c>
      <c r="E4669" s="4">
        <v>97</v>
      </c>
      <c r="F4669" s="4">
        <v>4</v>
      </c>
      <c r="G4669" s="4">
        <v>690</v>
      </c>
      <c r="H4669" s="4">
        <v>98</v>
      </c>
      <c r="I4669" s="4">
        <v>165</v>
      </c>
      <c r="J4669" s="6">
        <v>371.72</v>
      </c>
      <c r="K4669" s="4">
        <v>0.53600000000000003</v>
      </c>
      <c r="L4669" s="4" t="s">
        <v>27</v>
      </c>
      <c r="M4669" s="4">
        <f>Inventory[[#This Row],[Daily_Demand]]*Inventory[[#This Row],[Lead_Time_Days]]</f>
        <v>388</v>
      </c>
      <c r="N4669" s="4">
        <f>MAX(0, Inventory[[#This Row],[Demand_Duration_Lead_time]]+Inventory[[#This Row],[Safety_Stock]]-Inventory[[#This Row],[Current_Inventory]])</f>
        <v>0</v>
      </c>
      <c r="O46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69" s="8">
        <f>Inventory[[#This Row],[Current_Inventory]]*Inventory[[#This Row],[Unit_Cost]]</f>
        <v>256486.80000000002</v>
      </c>
      <c r="Q4669" t="str">
        <f>IF(Inventory[[#This Row],[Stockout_Risk_Score]] &gt;= 0.8, "Critical",
   IF(Inventory[[#This Row],[Stockout_Risk_Score]] &gt;= 0.6, "High",
      IF(Inventory[[#This Row],[Stockout_Risk_Score]] &gt;= 0.3, "Medium", "Low")
   )
)</f>
        <v>Medium</v>
      </c>
      <c r="R4669">
        <f>Inventory[[#This Row],[Lead_Time_Days]]*0.8</f>
        <v>3.2</v>
      </c>
      <c r="S4669">
        <f>MAX(0,Inventory[[#This Row],[Daily_Demand]]*Inventory[[#This Row],[Adj_Lead_Time]]+Inventory[[#This Row],[Safety_Stock]]-Inventory[[#This Row],[Current_Inventory]])</f>
        <v>0</v>
      </c>
    </row>
    <row r="4670" spans="1:19" x14ac:dyDescent="0.25">
      <c r="A4670">
        <v>4669</v>
      </c>
      <c r="B4670" t="s">
        <v>4691</v>
      </c>
      <c r="C4670" s="4" t="s">
        <v>26</v>
      </c>
      <c r="D4670" t="s">
        <v>22</v>
      </c>
      <c r="E4670" s="4">
        <v>8</v>
      </c>
      <c r="F4670" s="4">
        <v>10</v>
      </c>
      <c r="G4670" s="4">
        <v>636</v>
      </c>
      <c r="H4670" s="4">
        <v>68</v>
      </c>
      <c r="I4670" s="4">
        <v>122</v>
      </c>
      <c r="J4670" s="6">
        <v>1264.95</v>
      </c>
      <c r="K4670" s="4">
        <v>0.78800000000000003</v>
      </c>
      <c r="L4670" s="4" t="s">
        <v>19</v>
      </c>
      <c r="M4670" s="4">
        <f>Inventory[[#This Row],[Daily_Demand]]*Inventory[[#This Row],[Lead_Time_Days]]</f>
        <v>80</v>
      </c>
      <c r="N4670" s="4">
        <f>MAX(0, Inventory[[#This Row],[Demand_Duration_Lead_time]]+Inventory[[#This Row],[Safety_Stock]]-Inventory[[#This Row],[Current_Inventory]])</f>
        <v>0</v>
      </c>
      <c r="O46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670" s="8">
        <f>Inventory[[#This Row],[Current_Inventory]]*Inventory[[#This Row],[Unit_Cost]]</f>
        <v>804508.20000000007</v>
      </c>
      <c r="Q4670" t="str">
        <f>IF(Inventory[[#This Row],[Stockout_Risk_Score]] &gt;= 0.8, "Critical",
   IF(Inventory[[#This Row],[Stockout_Risk_Score]] &gt;= 0.6, "High",
      IF(Inventory[[#This Row],[Stockout_Risk_Score]] &gt;= 0.3, "Medium", "Low")
   )
)</f>
        <v>High</v>
      </c>
      <c r="R4670">
        <f>Inventory[[#This Row],[Lead_Time_Days]]*0.8</f>
        <v>8</v>
      </c>
      <c r="S4670">
        <f>MAX(0,Inventory[[#This Row],[Daily_Demand]]*Inventory[[#This Row],[Adj_Lead_Time]]+Inventory[[#This Row],[Safety_Stock]]-Inventory[[#This Row],[Current_Inventory]])</f>
        <v>0</v>
      </c>
    </row>
    <row r="4671" spans="1:19" x14ac:dyDescent="0.25">
      <c r="A4671">
        <v>4670</v>
      </c>
      <c r="B4671" t="s">
        <v>4692</v>
      </c>
      <c r="C4671" s="4" t="s">
        <v>41</v>
      </c>
      <c r="D4671" t="s">
        <v>18</v>
      </c>
      <c r="E4671" s="4">
        <v>170</v>
      </c>
      <c r="F4671" s="4">
        <v>13</v>
      </c>
      <c r="G4671" s="4">
        <v>248</v>
      </c>
      <c r="H4671" s="4">
        <v>161</v>
      </c>
      <c r="I4671" s="4">
        <v>205</v>
      </c>
      <c r="J4671" s="6">
        <v>906.54</v>
      </c>
      <c r="K4671" s="4">
        <v>0.57399999999999995</v>
      </c>
      <c r="L4671" s="4" t="s">
        <v>19</v>
      </c>
      <c r="M4671" s="4">
        <f>Inventory[[#This Row],[Daily_Demand]]*Inventory[[#This Row],[Lead_Time_Days]]</f>
        <v>2210</v>
      </c>
      <c r="N4671" s="4">
        <f>MAX(0, Inventory[[#This Row],[Demand_Duration_Lead_time]]+Inventory[[#This Row],[Safety_Stock]]-Inventory[[#This Row],[Current_Inventory]])</f>
        <v>2123</v>
      </c>
      <c r="O46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71" s="8">
        <f>Inventory[[#This Row],[Current_Inventory]]*Inventory[[#This Row],[Unit_Cost]]</f>
        <v>224821.91999999998</v>
      </c>
      <c r="Q4671" t="str">
        <f>IF(Inventory[[#This Row],[Stockout_Risk_Score]] &gt;= 0.8, "Critical",
   IF(Inventory[[#This Row],[Stockout_Risk_Score]] &gt;= 0.6, "High",
      IF(Inventory[[#This Row],[Stockout_Risk_Score]] &gt;= 0.3, "Medium", "Low")
   )
)</f>
        <v>Medium</v>
      </c>
      <c r="R4671">
        <f>Inventory[[#This Row],[Lead_Time_Days]]*0.8</f>
        <v>10.4</v>
      </c>
      <c r="S4671">
        <f>MAX(0,Inventory[[#This Row],[Daily_Demand]]*Inventory[[#This Row],[Adj_Lead_Time]]+Inventory[[#This Row],[Safety_Stock]]-Inventory[[#This Row],[Current_Inventory]])</f>
        <v>1681</v>
      </c>
    </row>
    <row r="4672" spans="1:19" x14ac:dyDescent="0.25">
      <c r="A4672">
        <v>4671</v>
      </c>
      <c r="B4672" t="s">
        <v>4693</v>
      </c>
      <c r="C4672" s="4" t="s">
        <v>41</v>
      </c>
      <c r="D4672" t="s">
        <v>14</v>
      </c>
      <c r="E4672" s="4">
        <v>67</v>
      </c>
      <c r="F4672" s="4">
        <v>13</v>
      </c>
      <c r="G4672" s="4">
        <v>748</v>
      </c>
      <c r="H4672" s="4">
        <v>37</v>
      </c>
      <c r="I4672" s="4">
        <v>260</v>
      </c>
      <c r="J4672" s="6">
        <v>1625.44</v>
      </c>
      <c r="K4672" s="4">
        <v>0.97499999999999998</v>
      </c>
      <c r="L4672" s="4" t="s">
        <v>27</v>
      </c>
      <c r="M4672" s="4">
        <f>Inventory[[#This Row],[Daily_Demand]]*Inventory[[#This Row],[Lead_Time_Days]]</f>
        <v>871</v>
      </c>
      <c r="N4672" s="4">
        <f>MAX(0, Inventory[[#This Row],[Demand_Duration_Lead_time]]+Inventory[[#This Row],[Safety_Stock]]-Inventory[[#This Row],[Current_Inventory]])</f>
        <v>160</v>
      </c>
      <c r="O46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72" s="8">
        <f>Inventory[[#This Row],[Current_Inventory]]*Inventory[[#This Row],[Unit_Cost]]</f>
        <v>1215829.1200000001</v>
      </c>
      <c r="Q4672" t="str">
        <f>IF(Inventory[[#This Row],[Stockout_Risk_Score]] &gt;= 0.8, "Critical",
   IF(Inventory[[#This Row],[Stockout_Risk_Score]] &gt;= 0.6, "High",
      IF(Inventory[[#This Row],[Stockout_Risk_Score]] &gt;= 0.3, "Medium", "Low")
   )
)</f>
        <v>Critical</v>
      </c>
      <c r="R4672">
        <f>Inventory[[#This Row],[Lead_Time_Days]]*0.8</f>
        <v>10.4</v>
      </c>
      <c r="S4672">
        <f>MAX(0,Inventory[[#This Row],[Daily_Demand]]*Inventory[[#This Row],[Adj_Lead_Time]]+Inventory[[#This Row],[Safety_Stock]]-Inventory[[#This Row],[Current_Inventory]])</f>
        <v>0</v>
      </c>
    </row>
    <row r="4673" spans="1:19" x14ac:dyDescent="0.25">
      <c r="A4673">
        <v>4672</v>
      </c>
      <c r="B4673" t="s">
        <v>4694</v>
      </c>
      <c r="C4673" s="4" t="s">
        <v>13</v>
      </c>
      <c r="D4673" t="s">
        <v>22</v>
      </c>
      <c r="E4673" s="4">
        <v>33</v>
      </c>
      <c r="F4673" s="4">
        <v>12</v>
      </c>
      <c r="G4673" s="4">
        <v>283</v>
      </c>
      <c r="H4673" s="4">
        <v>234</v>
      </c>
      <c r="I4673" s="4">
        <v>118</v>
      </c>
      <c r="J4673" s="6">
        <v>1396.69</v>
      </c>
      <c r="K4673" s="4">
        <v>9.9000000000000005E-2</v>
      </c>
      <c r="L4673" s="4" t="s">
        <v>27</v>
      </c>
      <c r="M4673" s="4">
        <f>Inventory[[#This Row],[Daily_Demand]]*Inventory[[#This Row],[Lead_Time_Days]]</f>
        <v>396</v>
      </c>
      <c r="N4673" s="4">
        <f>MAX(0, Inventory[[#This Row],[Demand_Duration_Lead_time]]+Inventory[[#This Row],[Safety_Stock]]-Inventory[[#This Row],[Current_Inventory]])</f>
        <v>347</v>
      </c>
      <c r="O46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73" s="8">
        <f>Inventory[[#This Row],[Current_Inventory]]*Inventory[[#This Row],[Unit_Cost]]</f>
        <v>395263.27</v>
      </c>
      <c r="Q4673" t="str">
        <f>IF(Inventory[[#This Row],[Stockout_Risk_Score]] &gt;= 0.8, "Critical",
   IF(Inventory[[#This Row],[Stockout_Risk_Score]] &gt;= 0.6, "High",
      IF(Inventory[[#This Row],[Stockout_Risk_Score]] &gt;= 0.3, "Medium", "Low")
   )
)</f>
        <v>Low</v>
      </c>
      <c r="R4673">
        <f>Inventory[[#This Row],[Lead_Time_Days]]*0.8</f>
        <v>9.6000000000000014</v>
      </c>
      <c r="S4673">
        <f>MAX(0,Inventory[[#This Row],[Daily_Demand]]*Inventory[[#This Row],[Adj_Lead_Time]]+Inventory[[#This Row],[Safety_Stock]]-Inventory[[#This Row],[Current_Inventory]])</f>
        <v>267.80000000000007</v>
      </c>
    </row>
    <row r="4674" spans="1:19" x14ac:dyDescent="0.25">
      <c r="A4674">
        <v>4673</v>
      </c>
      <c r="B4674" t="s">
        <v>4695</v>
      </c>
      <c r="C4674" s="4" t="s">
        <v>13</v>
      </c>
      <c r="D4674" t="s">
        <v>22</v>
      </c>
      <c r="E4674" s="4">
        <v>23</v>
      </c>
      <c r="F4674" s="4">
        <v>3</v>
      </c>
      <c r="G4674" s="4">
        <v>506</v>
      </c>
      <c r="H4674" s="4">
        <v>60</v>
      </c>
      <c r="I4674" s="4">
        <v>349</v>
      </c>
      <c r="J4674" s="6">
        <v>267.36</v>
      </c>
      <c r="K4674" s="4">
        <v>0.82099999999999995</v>
      </c>
      <c r="L4674" s="4" t="s">
        <v>15</v>
      </c>
      <c r="M4674" s="4">
        <f>Inventory[[#This Row],[Daily_Demand]]*Inventory[[#This Row],[Lead_Time_Days]]</f>
        <v>69</v>
      </c>
      <c r="N4674" s="4">
        <f>MAX(0, Inventory[[#This Row],[Demand_Duration_Lead_time]]+Inventory[[#This Row],[Safety_Stock]]-Inventory[[#This Row],[Current_Inventory]])</f>
        <v>0</v>
      </c>
      <c r="O46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674" s="8">
        <f>Inventory[[#This Row],[Current_Inventory]]*Inventory[[#This Row],[Unit_Cost]]</f>
        <v>135284.16</v>
      </c>
      <c r="Q4674" t="str">
        <f>IF(Inventory[[#This Row],[Stockout_Risk_Score]] &gt;= 0.8, "Critical",
   IF(Inventory[[#This Row],[Stockout_Risk_Score]] &gt;= 0.6, "High",
      IF(Inventory[[#This Row],[Stockout_Risk_Score]] &gt;= 0.3, "Medium", "Low")
   )
)</f>
        <v>Critical</v>
      </c>
      <c r="R4674">
        <f>Inventory[[#This Row],[Lead_Time_Days]]*0.8</f>
        <v>2.4000000000000004</v>
      </c>
      <c r="S4674">
        <f>MAX(0,Inventory[[#This Row],[Daily_Demand]]*Inventory[[#This Row],[Adj_Lead_Time]]+Inventory[[#This Row],[Safety_Stock]]-Inventory[[#This Row],[Current_Inventory]])</f>
        <v>0</v>
      </c>
    </row>
    <row r="4675" spans="1:19" x14ac:dyDescent="0.25">
      <c r="A4675">
        <v>4674</v>
      </c>
      <c r="B4675" t="s">
        <v>4696</v>
      </c>
      <c r="C4675" s="4" t="s">
        <v>21</v>
      </c>
      <c r="D4675" t="s">
        <v>14</v>
      </c>
      <c r="E4675" s="4">
        <v>95</v>
      </c>
      <c r="F4675" s="4">
        <v>11</v>
      </c>
      <c r="G4675" s="4">
        <v>580</v>
      </c>
      <c r="H4675" s="4">
        <v>272</v>
      </c>
      <c r="I4675" s="4">
        <v>193</v>
      </c>
      <c r="J4675" s="6">
        <v>1003.08</v>
      </c>
      <c r="K4675" s="4">
        <v>0.50600000000000001</v>
      </c>
      <c r="L4675" s="4" t="s">
        <v>15</v>
      </c>
      <c r="M4675" s="4">
        <f>Inventory[[#This Row],[Daily_Demand]]*Inventory[[#This Row],[Lead_Time_Days]]</f>
        <v>1045</v>
      </c>
      <c r="N4675" s="4">
        <f>MAX(0, Inventory[[#This Row],[Demand_Duration_Lead_time]]+Inventory[[#This Row],[Safety_Stock]]-Inventory[[#This Row],[Current_Inventory]])</f>
        <v>737</v>
      </c>
      <c r="O46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75" s="8">
        <f>Inventory[[#This Row],[Current_Inventory]]*Inventory[[#This Row],[Unit_Cost]]</f>
        <v>581786.4</v>
      </c>
      <c r="Q4675" t="str">
        <f>IF(Inventory[[#This Row],[Stockout_Risk_Score]] &gt;= 0.8, "Critical",
   IF(Inventory[[#This Row],[Stockout_Risk_Score]] &gt;= 0.6, "High",
      IF(Inventory[[#This Row],[Stockout_Risk_Score]] &gt;= 0.3, "Medium", "Low")
   )
)</f>
        <v>Medium</v>
      </c>
      <c r="R4675">
        <f>Inventory[[#This Row],[Lead_Time_Days]]*0.8</f>
        <v>8.8000000000000007</v>
      </c>
      <c r="S4675">
        <f>MAX(0,Inventory[[#This Row],[Daily_Demand]]*Inventory[[#This Row],[Adj_Lead_Time]]+Inventory[[#This Row],[Safety_Stock]]-Inventory[[#This Row],[Current_Inventory]])</f>
        <v>528</v>
      </c>
    </row>
    <row r="4676" spans="1:19" x14ac:dyDescent="0.25">
      <c r="A4676">
        <v>4675</v>
      </c>
      <c r="B4676" t="s">
        <v>4697</v>
      </c>
      <c r="C4676" s="4" t="s">
        <v>26</v>
      </c>
      <c r="D4676" t="s">
        <v>18</v>
      </c>
      <c r="E4676" s="4">
        <v>33</v>
      </c>
      <c r="F4676" s="4">
        <v>10</v>
      </c>
      <c r="G4676" s="4">
        <v>371</v>
      </c>
      <c r="H4676" s="4">
        <v>288</v>
      </c>
      <c r="I4676" s="4">
        <v>248</v>
      </c>
      <c r="J4676" s="6">
        <v>1419.86</v>
      </c>
      <c r="K4676" s="4">
        <v>0.52200000000000002</v>
      </c>
      <c r="L4676" s="4" t="s">
        <v>15</v>
      </c>
      <c r="M4676" s="4">
        <f>Inventory[[#This Row],[Daily_Demand]]*Inventory[[#This Row],[Lead_Time_Days]]</f>
        <v>330</v>
      </c>
      <c r="N4676" s="4">
        <f>MAX(0, Inventory[[#This Row],[Demand_Duration_Lead_time]]+Inventory[[#This Row],[Safety_Stock]]-Inventory[[#This Row],[Current_Inventory]])</f>
        <v>247</v>
      </c>
      <c r="O46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76" s="8">
        <f>Inventory[[#This Row],[Current_Inventory]]*Inventory[[#This Row],[Unit_Cost]]</f>
        <v>526768.05999999994</v>
      </c>
      <c r="Q4676" t="str">
        <f>IF(Inventory[[#This Row],[Stockout_Risk_Score]] &gt;= 0.8, "Critical",
   IF(Inventory[[#This Row],[Stockout_Risk_Score]] &gt;= 0.6, "High",
      IF(Inventory[[#This Row],[Stockout_Risk_Score]] &gt;= 0.3, "Medium", "Low")
   )
)</f>
        <v>Medium</v>
      </c>
      <c r="R4676">
        <f>Inventory[[#This Row],[Lead_Time_Days]]*0.8</f>
        <v>8</v>
      </c>
      <c r="S4676">
        <f>MAX(0,Inventory[[#This Row],[Daily_Demand]]*Inventory[[#This Row],[Adj_Lead_Time]]+Inventory[[#This Row],[Safety_Stock]]-Inventory[[#This Row],[Current_Inventory]])</f>
        <v>181</v>
      </c>
    </row>
    <row r="4677" spans="1:19" x14ac:dyDescent="0.25">
      <c r="A4677">
        <v>4676</v>
      </c>
      <c r="B4677" t="s">
        <v>4698</v>
      </c>
      <c r="C4677" s="4" t="s">
        <v>13</v>
      </c>
      <c r="D4677" t="s">
        <v>22</v>
      </c>
      <c r="E4677" s="4">
        <v>167</v>
      </c>
      <c r="F4677" s="4">
        <v>7</v>
      </c>
      <c r="G4677" s="4">
        <v>461</v>
      </c>
      <c r="H4677" s="4">
        <v>55</v>
      </c>
      <c r="I4677" s="4">
        <v>255</v>
      </c>
      <c r="J4677" s="6">
        <v>219.67</v>
      </c>
      <c r="K4677" s="4">
        <v>0.51900000000000002</v>
      </c>
      <c r="L4677" s="4" t="s">
        <v>19</v>
      </c>
      <c r="M4677" s="4">
        <f>Inventory[[#This Row],[Daily_Demand]]*Inventory[[#This Row],[Lead_Time_Days]]</f>
        <v>1169</v>
      </c>
      <c r="N4677" s="4">
        <f>MAX(0, Inventory[[#This Row],[Demand_Duration_Lead_time]]+Inventory[[#This Row],[Safety_Stock]]-Inventory[[#This Row],[Current_Inventory]])</f>
        <v>763</v>
      </c>
      <c r="O46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77" s="8">
        <f>Inventory[[#This Row],[Current_Inventory]]*Inventory[[#This Row],[Unit_Cost]]</f>
        <v>101267.87</v>
      </c>
      <c r="Q4677" t="str">
        <f>IF(Inventory[[#This Row],[Stockout_Risk_Score]] &gt;= 0.8, "Critical",
   IF(Inventory[[#This Row],[Stockout_Risk_Score]] &gt;= 0.6, "High",
      IF(Inventory[[#This Row],[Stockout_Risk_Score]] &gt;= 0.3, "Medium", "Low")
   )
)</f>
        <v>Medium</v>
      </c>
      <c r="R4677">
        <f>Inventory[[#This Row],[Lead_Time_Days]]*0.8</f>
        <v>5.6000000000000005</v>
      </c>
      <c r="S4677">
        <f>MAX(0,Inventory[[#This Row],[Daily_Demand]]*Inventory[[#This Row],[Adj_Lead_Time]]+Inventory[[#This Row],[Safety_Stock]]-Inventory[[#This Row],[Current_Inventory]])</f>
        <v>529.20000000000005</v>
      </c>
    </row>
    <row r="4678" spans="1:19" x14ac:dyDescent="0.25">
      <c r="A4678">
        <v>4677</v>
      </c>
      <c r="B4678" t="s">
        <v>4699</v>
      </c>
      <c r="C4678" s="4" t="s">
        <v>21</v>
      </c>
      <c r="D4678" t="s">
        <v>22</v>
      </c>
      <c r="E4678" s="4">
        <v>120</v>
      </c>
      <c r="F4678" s="4">
        <v>2</v>
      </c>
      <c r="G4678" s="4">
        <v>654</v>
      </c>
      <c r="H4678" s="4">
        <v>115</v>
      </c>
      <c r="I4678" s="4">
        <v>250</v>
      </c>
      <c r="J4678" s="6">
        <v>1595.37</v>
      </c>
      <c r="K4678" s="4">
        <v>0.32500000000000001</v>
      </c>
      <c r="L4678" s="4" t="s">
        <v>27</v>
      </c>
      <c r="M4678" s="4">
        <f>Inventory[[#This Row],[Daily_Demand]]*Inventory[[#This Row],[Lead_Time_Days]]</f>
        <v>240</v>
      </c>
      <c r="N4678" s="4">
        <f>MAX(0, Inventory[[#This Row],[Demand_Duration_Lead_time]]+Inventory[[#This Row],[Safety_Stock]]-Inventory[[#This Row],[Current_Inventory]])</f>
        <v>0</v>
      </c>
      <c r="O46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78" s="8">
        <f>Inventory[[#This Row],[Current_Inventory]]*Inventory[[#This Row],[Unit_Cost]]</f>
        <v>1043371.98</v>
      </c>
      <c r="Q4678" t="str">
        <f>IF(Inventory[[#This Row],[Stockout_Risk_Score]] &gt;= 0.8, "Critical",
   IF(Inventory[[#This Row],[Stockout_Risk_Score]] &gt;= 0.6, "High",
      IF(Inventory[[#This Row],[Stockout_Risk_Score]] &gt;= 0.3, "Medium", "Low")
   )
)</f>
        <v>Medium</v>
      </c>
      <c r="R4678">
        <f>Inventory[[#This Row],[Lead_Time_Days]]*0.8</f>
        <v>1.6</v>
      </c>
      <c r="S4678">
        <f>MAX(0,Inventory[[#This Row],[Daily_Demand]]*Inventory[[#This Row],[Adj_Lead_Time]]+Inventory[[#This Row],[Safety_Stock]]-Inventory[[#This Row],[Current_Inventory]])</f>
        <v>0</v>
      </c>
    </row>
    <row r="4679" spans="1:19" x14ac:dyDescent="0.25">
      <c r="A4679">
        <v>4678</v>
      </c>
      <c r="B4679" t="s">
        <v>4700</v>
      </c>
      <c r="C4679" s="4" t="s">
        <v>21</v>
      </c>
      <c r="D4679" t="s">
        <v>22</v>
      </c>
      <c r="E4679" s="4">
        <v>74</v>
      </c>
      <c r="F4679" s="4">
        <v>6</v>
      </c>
      <c r="G4679" s="4">
        <v>478</v>
      </c>
      <c r="H4679" s="4">
        <v>293</v>
      </c>
      <c r="I4679" s="4">
        <v>288</v>
      </c>
      <c r="J4679" s="6">
        <v>482.91</v>
      </c>
      <c r="K4679" s="4">
        <v>0.32500000000000001</v>
      </c>
      <c r="L4679" s="4" t="s">
        <v>15</v>
      </c>
      <c r="M4679" s="4">
        <f>Inventory[[#This Row],[Daily_Demand]]*Inventory[[#This Row],[Lead_Time_Days]]</f>
        <v>444</v>
      </c>
      <c r="N4679" s="4">
        <f>MAX(0, Inventory[[#This Row],[Demand_Duration_Lead_time]]+Inventory[[#This Row],[Safety_Stock]]-Inventory[[#This Row],[Current_Inventory]])</f>
        <v>259</v>
      </c>
      <c r="O46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79" s="8">
        <f>Inventory[[#This Row],[Current_Inventory]]*Inventory[[#This Row],[Unit_Cost]]</f>
        <v>230830.98</v>
      </c>
      <c r="Q4679" t="str">
        <f>IF(Inventory[[#This Row],[Stockout_Risk_Score]] &gt;= 0.8, "Critical",
   IF(Inventory[[#This Row],[Stockout_Risk_Score]] &gt;= 0.6, "High",
      IF(Inventory[[#This Row],[Stockout_Risk_Score]] &gt;= 0.3, "Medium", "Low")
   )
)</f>
        <v>Medium</v>
      </c>
      <c r="R4679">
        <f>Inventory[[#This Row],[Lead_Time_Days]]*0.8</f>
        <v>4.8000000000000007</v>
      </c>
      <c r="S4679">
        <f>MAX(0,Inventory[[#This Row],[Daily_Demand]]*Inventory[[#This Row],[Adj_Lead_Time]]+Inventory[[#This Row],[Safety_Stock]]-Inventory[[#This Row],[Current_Inventory]])</f>
        <v>170.20000000000005</v>
      </c>
    </row>
    <row r="4680" spans="1:19" x14ac:dyDescent="0.25">
      <c r="A4680">
        <v>4679</v>
      </c>
      <c r="B4680" t="s">
        <v>4701</v>
      </c>
      <c r="C4680" s="4" t="s">
        <v>13</v>
      </c>
      <c r="D4680" t="s">
        <v>18</v>
      </c>
      <c r="E4680" s="4">
        <v>127</v>
      </c>
      <c r="F4680" s="4">
        <v>11</v>
      </c>
      <c r="G4680" s="4">
        <v>44</v>
      </c>
      <c r="H4680" s="4">
        <v>33</v>
      </c>
      <c r="I4680" s="4">
        <v>117</v>
      </c>
      <c r="J4680" s="6">
        <v>1031.02</v>
      </c>
      <c r="K4680" s="4">
        <v>0.63200000000000001</v>
      </c>
      <c r="L4680" s="4" t="s">
        <v>19</v>
      </c>
      <c r="M4680" s="4">
        <f>Inventory[[#This Row],[Daily_Demand]]*Inventory[[#This Row],[Lead_Time_Days]]</f>
        <v>1397</v>
      </c>
      <c r="N4680" s="4">
        <f>MAX(0, Inventory[[#This Row],[Demand_Duration_Lead_time]]+Inventory[[#This Row],[Safety_Stock]]-Inventory[[#This Row],[Current_Inventory]])</f>
        <v>1386</v>
      </c>
      <c r="O46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80" s="8">
        <f>Inventory[[#This Row],[Current_Inventory]]*Inventory[[#This Row],[Unit_Cost]]</f>
        <v>45364.88</v>
      </c>
      <c r="Q4680" t="str">
        <f>IF(Inventory[[#This Row],[Stockout_Risk_Score]] &gt;= 0.8, "Critical",
   IF(Inventory[[#This Row],[Stockout_Risk_Score]] &gt;= 0.6, "High",
      IF(Inventory[[#This Row],[Stockout_Risk_Score]] &gt;= 0.3, "Medium", "Low")
   )
)</f>
        <v>High</v>
      </c>
      <c r="R4680">
        <f>Inventory[[#This Row],[Lead_Time_Days]]*0.8</f>
        <v>8.8000000000000007</v>
      </c>
      <c r="S4680">
        <f>MAX(0,Inventory[[#This Row],[Daily_Demand]]*Inventory[[#This Row],[Adj_Lead_Time]]+Inventory[[#This Row],[Safety_Stock]]-Inventory[[#This Row],[Current_Inventory]])</f>
        <v>1106.6000000000001</v>
      </c>
    </row>
    <row r="4681" spans="1:19" x14ac:dyDescent="0.25">
      <c r="A4681">
        <v>4680</v>
      </c>
      <c r="B4681" t="s">
        <v>4702</v>
      </c>
      <c r="C4681" s="4" t="s">
        <v>41</v>
      </c>
      <c r="D4681" t="s">
        <v>22</v>
      </c>
      <c r="E4681" s="4">
        <v>27</v>
      </c>
      <c r="F4681" s="4">
        <v>10</v>
      </c>
      <c r="G4681" s="4">
        <v>150</v>
      </c>
      <c r="H4681" s="4">
        <v>16</v>
      </c>
      <c r="I4681" s="4">
        <v>220</v>
      </c>
      <c r="J4681" s="6">
        <v>1884.09</v>
      </c>
      <c r="K4681" s="4">
        <v>4.4999999999999998E-2</v>
      </c>
      <c r="L4681" s="4" t="s">
        <v>15</v>
      </c>
      <c r="M4681" s="4">
        <f>Inventory[[#This Row],[Daily_Demand]]*Inventory[[#This Row],[Lead_Time_Days]]</f>
        <v>270</v>
      </c>
      <c r="N4681" s="4">
        <f>MAX(0, Inventory[[#This Row],[Demand_Duration_Lead_time]]+Inventory[[#This Row],[Safety_Stock]]-Inventory[[#This Row],[Current_Inventory]])</f>
        <v>136</v>
      </c>
      <c r="O46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81" s="8">
        <f>Inventory[[#This Row],[Current_Inventory]]*Inventory[[#This Row],[Unit_Cost]]</f>
        <v>282613.5</v>
      </c>
      <c r="Q4681" t="str">
        <f>IF(Inventory[[#This Row],[Stockout_Risk_Score]] &gt;= 0.8, "Critical",
   IF(Inventory[[#This Row],[Stockout_Risk_Score]] &gt;= 0.6, "High",
      IF(Inventory[[#This Row],[Stockout_Risk_Score]] &gt;= 0.3, "Medium", "Low")
   )
)</f>
        <v>Low</v>
      </c>
      <c r="R4681">
        <f>Inventory[[#This Row],[Lead_Time_Days]]*0.8</f>
        <v>8</v>
      </c>
      <c r="S4681">
        <f>MAX(0,Inventory[[#This Row],[Daily_Demand]]*Inventory[[#This Row],[Adj_Lead_Time]]+Inventory[[#This Row],[Safety_Stock]]-Inventory[[#This Row],[Current_Inventory]])</f>
        <v>82</v>
      </c>
    </row>
    <row r="4682" spans="1:19" x14ac:dyDescent="0.25">
      <c r="A4682">
        <v>4681</v>
      </c>
      <c r="B4682" t="s">
        <v>4703</v>
      </c>
      <c r="C4682" s="4" t="s">
        <v>26</v>
      </c>
      <c r="D4682" t="s">
        <v>14</v>
      </c>
      <c r="E4682" s="4">
        <v>50</v>
      </c>
      <c r="F4682" s="4">
        <v>14</v>
      </c>
      <c r="G4682" s="4">
        <v>389</v>
      </c>
      <c r="H4682" s="4">
        <v>12</v>
      </c>
      <c r="I4682" s="4">
        <v>346</v>
      </c>
      <c r="J4682" s="6">
        <v>1164.0999999999999</v>
      </c>
      <c r="K4682" s="4">
        <v>0.58899999999999997</v>
      </c>
      <c r="L4682" s="4" t="s">
        <v>15</v>
      </c>
      <c r="M4682" s="4">
        <f>Inventory[[#This Row],[Daily_Demand]]*Inventory[[#This Row],[Lead_Time_Days]]</f>
        <v>700</v>
      </c>
      <c r="N4682" s="4">
        <f>MAX(0, Inventory[[#This Row],[Demand_Duration_Lead_time]]+Inventory[[#This Row],[Safety_Stock]]-Inventory[[#This Row],[Current_Inventory]])</f>
        <v>323</v>
      </c>
      <c r="O46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82" s="8">
        <f>Inventory[[#This Row],[Current_Inventory]]*Inventory[[#This Row],[Unit_Cost]]</f>
        <v>452834.89999999997</v>
      </c>
      <c r="Q4682" t="str">
        <f>IF(Inventory[[#This Row],[Stockout_Risk_Score]] &gt;= 0.8, "Critical",
   IF(Inventory[[#This Row],[Stockout_Risk_Score]] &gt;= 0.6, "High",
      IF(Inventory[[#This Row],[Stockout_Risk_Score]] &gt;= 0.3, "Medium", "Low")
   )
)</f>
        <v>Medium</v>
      </c>
      <c r="R4682">
        <f>Inventory[[#This Row],[Lead_Time_Days]]*0.8</f>
        <v>11.200000000000001</v>
      </c>
      <c r="S4682">
        <f>MAX(0,Inventory[[#This Row],[Daily_Demand]]*Inventory[[#This Row],[Adj_Lead_Time]]+Inventory[[#This Row],[Safety_Stock]]-Inventory[[#This Row],[Current_Inventory]])</f>
        <v>183</v>
      </c>
    </row>
    <row r="4683" spans="1:19" x14ac:dyDescent="0.25">
      <c r="A4683">
        <v>4682</v>
      </c>
      <c r="B4683" t="s">
        <v>4704</v>
      </c>
      <c r="C4683" s="4" t="s">
        <v>26</v>
      </c>
      <c r="D4683" t="s">
        <v>18</v>
      </c>
      <c r="E4683" s="4">
        <v>176</v>
      </c>
      <c r="F4683" s="4">
        <v>7</v>
      </c>
      <c r="G4683" s="4">
        <v>455</v>
      </c>
      <c r="H4683" s="4">
        <v>267</v>
      </c>
      <c r="I4683" s="4">
        <v>119</v>
      </c>
      <c r="J4683" s="6">
        <v>876.91</v>
      </c>
      <c r="K4683" s="4">
        <v>0.72499999999999998</v>
      </c>
      <c r="L4683" s="4" t="s">
        <v>27</v>
      </c>
      <c r="M4683" s="4">
        <f>Inventory[[#This Row],[Daily_Demand]]*Inventory[[#This Row],[Lead_Time_Days]]</f>
        <v>1232</v>
      </c>
      <c r="N4683" s="4">
        <f>MAX(0, Inventory[[#This Row],[Demand_Duration_Lead_time]]+Inventory[[#This Row],[Safety_Stock]]-Inventory[[#This Row],[Current_Inventory]])</f>
        <v>1044</v>
      </c>
      <c r="O46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83" s="8">
        <f>Inventory[[#This Row],[Current_Inventory]]*Inventory[[#This Row],[Unit_Cost]]</f>
        <v>398994.05</v>
      </c>
      <c r="Q4683" t="str">
        <f>IF(Inventory[[#This Row],[Stockout_Risk_Score]] &gt;= 0.8, "Critical",
   IF(Inventory[[#This Row],[Stockout_Risk_Score]] &gt;= 0.6, "High",
      IF(Inventory[[#This Row],[Stockout_Risk_Score]] &gt;= 0.3, "Medium", "Low")
   )
)</f>
        <v>High</v>
      </c>
      <c r="R4683">
        <f>Inventory[[#This Row],[Lead_Time_Days]]*0.8</f>
        <v>5.6000000000000005</v>
      </c>
      <c r="S4683">
        <f>MAX(0,Inventory[[#This Row],[Daily_Demand]]*Inventory[[#This Row],[Adj_Lead_Time]]+Inventory[[#This Row],[Safety_Stock]]-Inventory[[#This Row],[Current_Inventory]])</f>
        <v>797.60000000000014</v>
      </c>
    </row>
    <row r="4684" spans="1:19" x14ac:dyDescent="0.25">
      <c r="A4684">
        <v>4683</v>
      </c>
      <c r="B4684" t="s">
        <v>4705</v>
      </c>
      <c r="C4684" s="4" t="s">
        <v>41</v>
      </c>
      <c r="D4684" t="s">
        <v>14</v>
      </c>
      <c r="E4684" s="4">
        <v>180</v>
      </c>
      <c r="F4684" s="4">
        <v>8</v>
      </c>
      <c r="G4684" s="4">
        <v>243</v>
      </c>
      <c r="H4684" s="4">
        <v>272</v>
      </c>
      <c r="I4684" s="4">
        <v>336</v>
      </c>
      <c r="J4684" s="6">
        <v>63.25</v>
      </c>
      <c r="K4684" s="4">
        <v>0.35599999999999998</v>
      </c>
      <c r="L4684" s="4" t="s">
        <v>27</v>
      </c>
      <c r="M4684" s="4">
        <f>Inventory[[#This Row],[Daily_Demand]]*Inventory[[#This Row],[Lead_Time_Days]]</f>
        <v>1440</v>
      </c>
      <c r="N4684" s="4">
        <f>MAX(0, Inventory[[#This Row],[Demand_Duration_Lead_time]]+Inventory[[#This Row],[Safety_Stock]]-Inventory[[#This Row],[Current_Inventory]])</f>
        <v>1469</v>
      </c>
      <c r="O46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84" s="8">
        <f>Inventory[[#This Row],[Current_Inventory]]*Inventory[[#This Row],[Unit_Cost]]</f>
        <v>15369.75</v>
      </c>
      <c r="Q4684" t="str">
        <f>IF(Inventory[[#This Row],[Stockout_Risk_Score]] &gt;= 0.8, "Critical",
   IF(Inventory[[#This Row],[Stockout_Risk_Score]] &gt;= 0.6, "High",
      IF(Inventory[[#This Row],[Stockout_Risk_Score]] &gt;= 0.3, "Medium", "Low")
   )
)</f>
        <v>Medium</v>
      </c>
      <c r="R4684">
        <f>Inventory[[#This Row],[Lead_Time_Days]]*0.8</f>
        <v>6.4</v>
      </c>
      <c r="S4684">
        <f>MAX(0,Inventory[[#This Row],[Daily_Demand]]*Inventory[[#This Row],[Adj_Lead_Time]]+Inventory[[#This Row],[Safety_Stock]]-Inventory[[#This Row],[Current_Inventory]])</f>
        <v>1181</v>
      </c>
    </row>
    <row r="4685" spans="1:19" x14ac:dyDescent="0.25">
      <c r="A4685">
        <v>4684</v>
      </c>
      <c r="B4685" t="s">
        <v>4706</v>
      </c>
      <c r="C4685" s="4" t="s">
        <v>13</v>
      </c>
      <c r="D4685" t="s">
        <v>14</v>
      </c>
      <c r="E4685" s="4">
        <v>184</v>
      </c>
      <c r="F4685" s="4">
        <v>5</v>
      </c>
      <c r="G4685" s="4">
        <v>630</v>
      </c>
      <c r="H4685" s="4">
        <v>130</v>
      </c>
      <c r="I4685" s="4">
        <v>66</v>
      </c>
      <c r="J4685" s="6">
        <v>310.16000000000003</v>
      </c>
      <c r="K4685" s="4">
        <v>0.217</v>
      </c>
      <c r="L4685" s="4" t="s">
        <v>19</v>
      </c>
      <c r="M4685" s="4">
        <f>Inventory[[#This Row],[Daily_Demand]]*Inventory[[#This Row],[Lead_Time_Days]]</f>
        <v>920</v>
      </c>
      <c r="N4685" s="4">
        <f>MAX(0, Inventory[[#This Row],[Demand_Duration_Lead_time]]+Inventory[[#This Row],[Safety_Stock]]-Inventory[[#This Row],[Current_Inventory]])</f>
        <v>420</v>
      </c>
      <c r="O46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85" s="8">
        <f>Inventory[[#This Row],[Current_Inventory]]*Inventory[[#This Row],[Unit_Cost]]</f>
        <v>195400.80000000002</v>
      </c>
      <c r="Q4685" t="str">
        <f>IF(Inventory[[#This Row],[Stockout_Risk_Score]] &gt;= 0.8, "Critical",
   IF(Inventory[[#This Row],[Stockout_Risk_Score]] &gt;= 0.6, "High",
      IF(Inventory[[#This Row],[Stockout_Risk_Score]] &gt;= 0.3, "Medium", "Low")
   )
)</f>
        <v>Low</v>
      </c>
      <c r="R4685">
        <f>Inventory[[#This Row],[Lead_Time_Days]]*0.8</f>
        <v>4</v>
      </c>
      <c r="S4685">
        <f>MAX(0,Inventory[[#This Row],[Daily_Demand]]*Inventory[[#This Row],[Adj_Lead_Time]]+Inventory[[#This Row],[Safety_Stock]]-Inventory[[#This Row],[Current_Inventory]])</f>
        <v>236</v>
      </c>
    </row>
    <row r="4686" spans="1:19" x14ac:dyDescent="0.25">
      <c r="A4686">
        <v>4685</v>
      </c>
      <c r="B4686" t="s">
        <v>4707</v>
      </c>
      <c r="C4686" s="4" t="s">
        <v>26</v>
      </c>
      <c r="D4686" t="s">
        <v>22</v>
      </c>
      <c r="E4686" s="4">
        <v>12</v>
      </c>
      <c r="F4686" s="4">
        <v>2</v>
      </c>
      <c r="G4686" s="4">
        <v>371</v>
      </c>
      <c r="H4686" s="4">
        <v>217</v>
      </c>
      <c r="I4686" s="4">
        <v>186</v>
      </c>
      <c r="J4686" s="6">
        <v>1178.3900000000001</v>
      </c>
      <c r="K4686" s="4">
        <v>0.21299999999999999</v>
      </c>
      <c r="L4686" s="4" t="s">
        <v>27</v>
      </c>
      <c r="M4686" s="4">
        <f>Inventory[[#This Row],[Daily_Demand]]*Inventory[[#This Row],[Lead_Time_Days]]</f>
        <v>24</v>
      </c>
      <c r="N4686" s="4">
        <f>MAX(0, Inventory[[#This Row],[Demand_Duration_Lead_time]]+Inventory[[#This Row],[Safety_Stock]]-Inventory[[#This Row],[Current_Inventory]])</f>
        <v>0</v>
      </c>
      <c r="O46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86" s="8">
        <f>Inventory[[#This Row],[Current_Inventory]]*Inventory[[#This Row],[Unit_Cost]]</f>
        <v>437182.69000000006</v>
      </c>
      <c r="Q4686" t="str">
        <f>IF(Inventory[[#This Row],[Stockout_Risk_Score]] &gt;= 0.8, "Critical",
   IF(Inventory[[#This Row],[Stockout_Risk_Score]] &gt;= 0.6, "High",
      IF(Inventory[[#This Row],[Stockout_Risk_Score]] &gt;= 0.3, "Medium", "Low")
   )
)</f>
        <v>Low</v>
      </c>
      <c r="R4686">
        <f>Inventory[[#This Row],[Lead_Time_Days]]*0.8</f>
        <v>1.6</v>
      </c>
      <c r="S4686">
        <f>MAX(0,Inventory[[#This Row],[Daily_Demand]]*Inventory[[#This Row],[Adj_Lead_Time]]+Inventory[[#This Row],[Safety_Stock]]-Inventory[[#This Row],[Current_Inventory]])</f>
        <v>0</v>
      </c>
    </row>
    <row r="4687" spans="1:19" x14ac:dyDescent="0.25">
      <c r="A4687">
        <v>4686</v>
      </c>
      <c r="B4687" t="s">
        <v>4708</v>
      </c>
      <c r="C4687" s="4" t="s">
        <v>13</v>
      </c>
      <c r="D4687" t="s">
        <v>22</v>
      </c>
      <c r="E4687" s="4">
        <v>187</v>
      </c>
      <c r="F4687" s="4">
        <v>6</v>
      </c>
      <c r="G4687" s="4">
        <v>504</v>
      </c>
      <c r="H4687" s="4">
        <v>30</v>
      </c>
      <c r="I4687" s="4">
        <v>268</v>
      </c>
      <c r="J4687" s="6">
        <v>1012.96</v>
      </c>
      <c r="K4687" s="4">
        <v>8.2000000000000003E-2</v>
      </c>
      <c r="L4687" s="4" t="s">
        <v>15</v>
      </c>
      <c r="M4687" s="4">
        <f>Inventory[[#This Row],[Daily_Demand]]*Inventory[[#This Row],[Lead_Time_Days]]</f>
        <v>1122</v>
      </c>
      <c r="N4687" s="4">
        <f>MAX(0, Inventory[[#This Row],[Demand_Duration_Lead_time]]+Inventory[[#This Row],[Safety_Stock]]-Inventory[[#This Row],[Current_Inventory]])</f>
        <v>648</v>
      </c>
      <c r="O46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87" s="8">
        <f>Inventory[[#This Row],[Current_Inventory]]*Inventory[[#This Row],[Unit_Cost]]</f>
        <v>510531.84000000003</v>
      </c>
      <c r="Q4687" t="str">
        <f>IF(Inventory[[#This Row],[Stockout_Risk_Score]] &gt;= 0.8, "Critical",
   IF(Inventory[[#This Row],[Stockout_Risk_Score]] &gt;= 0.6, "High",
      IF(Inventory[[#This Row],[Stockout_Risk_Score]] &gt;= 0.3, "Medium", "Low")
   )
)</f>
        <v>Low</v>
      </c>
      <c r="R4687">
        <f>Inventory[[#This Row],[Lead_Time_Days]]*0.8</f>
        <v>4.8000000000000007</v>
      </c>
      <c r="S4687">
        <f>MAX(0,Inventory[[#This Row],[Daily_Demand]]*Inventory[[#This Row],[Adj_Lead_Time]]+Inventory[[#This Row],[Safety_Stock]]-Inventory[[#This Row],[Current_Inventory]])</f>
        <v>423.60000000000014</v>
      </c>
    </row>
    <row r="4688" spans="1:19" x14ac:dyDescent="0.25">
      <c r="A4688">
        <v>4687</v>
      </c>
      <c r="B4688" t="s">
        <v>4709</v>
      </c>
      <c r="C4688" s="4" t="s">
        <v>13</v>
      </c>
      <c r="D4688" t="s">
        <v>22</v>
      </c>
      <c r="E4688" s="4">
        <v>70</v>
      </c>
      <c r="F4688" s="4">
        <v>3</v>
      </c>
      <c r="G4688" s="4">
        <v>216</v>
      </c>
      <c r="H4688" s="4">
        <v>149</v>
      </c>
      <c r="I4688" s="4">
        <v>360</v>
      </c>
      <c r="J4688" s="6">
        <v>759.47</v>
      </c>
      <c r="K4688" s="4">
        <v>0.09</v>
      </c>
      <c r="L4688" s="4" t="s">
        <v>19</v>
      </c>
      <c r="M4688" s="4">
        <f>Inventory[[#This Row],[Daily_Demand]]*Inventory[[#This Row],[Lead_Time_Days]]</f>
        <v>210</v>
      </c>
      <c r="N4688" s="4">
        <f>MAX(0, Inventory[[#This Row],[Demand_Duration_Lead_time]]+Inventory[[#This Row],[Safety_Stock]]-Inventory[[#This Row],[Current_Inventory]])</f>
        <v>143</v>
      </c>
      <c r="O46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88" s="8">
        <f>Inventory[[#This Row],[Current_Inventory]]*Inventory[[#This Row],[Unit_Cost]]</f>
        <v>164045.52000000002</v>
      </c>
      <c r="Q4688" t="str">
        <f>IF(Inventory[[#This Row],[Stockout_Risk_Score]] &gt;= 0.8, "Critical",
   IF(Inventory[[#This Row],[Stockout_Risk_Score]] &gt;= 0.6, "High",
      IF(Inventory[[#This Row],[Stockout_Risk_Score]] &gt;= 0.3, "Medium", "Low")
   )
)</f>
        <v>Low</v>
      </c>
      <c r="R4688">
        <f>Inventory[[#This Row],[Lead_Time_Days]]*0.8</f>
        <v>2.4000000000000004</v>
      </c>
      <c r="S4688">
        <f>MAX(0,Inventory[[#This Row],[Daily_Demand]]*Inventory[[#This Row],[Adj_Lead_Time]]+Inventory[[#This Row],[Safety_Stock]]-Inventory[[#This Row],[Current_Inventory]])</f>
        <v>101</v>
      </c>
    </row>
    <row r="4689" spans="1:19" x14ac:dyDescent="0.25">
      <c r="A4689">
        <v>4688</v>
      </c>
      <c r="B4689" t="s">
        <v>4710</v>
      </c>
      <c r="C4689" s="4" t="s">
        <v>21</v>
      </c>
      <c r="D4689" t="s">
        <v>14</v>
      </c>
      <c r="E4689" s="4">
        <v>172</v>
      </c>
      <c r="F4689" s="4">
        <v>9</v>
      </c>
      <c r="G4689" s="4">
        <v>128</v>
      </c>
      <c r="H4689" s="4">
        <v>289</v>
      </c>
      <c r="I4689" s="4">
        <v>55</v>
      </c>
      <c r="J4689" s="6">
        <v>1850.27</v>
      </c>
      <c r="K4689" s="4">
        <v>0.16700000000000001</v>
      </c>
      <c r="L4689" s="4" t="s">
        <v>19</v>
      </c>
      <c r="M4689" s="4">
        <f>Inventory[[#This Row],[Daily_Demand]]*Inventory[[#This Row],[Lead_Time_Days]]</f>
        <v>1548</v>
      </c>
      <c r="N4689" s="4">
        <f>MAX(0, Inventory[[#This Row],[Demand_Duration_Lead_time]]+Inventory[[#This Row],[Safety_Stock]]-Inventory[[#This Row],[Current_Inventory]])</f>
        <v>1709</v>
      </c>
      <c r="O46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89" s="8">
        <f>Inventory[[#This Row],[Current_Inventory]]*Inventory[[#This Row],[Unit_Cost]]</f>
        <v>236834.56</v>
      </c>
      <c r="Q4689" t="str">
        <f>IF(Inventory[[#This Row],[Stockout_Risk_Score]] &gt;= 0.8, "Critical",
   IF(Inventory[[#This Row],[Stockout_Risk_Score]] &gt;= 0.6, "High",
      IF(Inventory[[#This Row],[Stockout_Risk_Score]] &gt;= 0.3, "Medium", "Low")
   )
)</f>
        <v>Low</v>
      </c>
      <c r="R4689">
        <f>Inventory[[#This Row],[Lead_Time_Days]]*0.8</f>
        <v>7.2</v>
      </c>
      <c r="S4689">
        <f>MAX(0,Inventory[[#This Row],[Daily_Demand]]*Inventory[[#This Row],[Adj_Lead_Time]]+Inventory[[#This Row],[Safety_Stock]]-Inventory[[#This Row],[Current_Inventory]])</f>
        <v>1399.4</v>
      </c>
    </row>
    <row r="4690" spans="1:19" x14ac:dyDescent="0.25">
      <c r="A4690">
        <v>4689</v>
      </c>
      <c r="B4690" t="s">
        <v>4711</v>
      </c>
      <c r="C4690" s="4" t="s">
        <v>41</v>
      </c>
      <c r="D4690" t="s">
        <v>18</v>
      </c>
      <c r="E4690" s="4">
        <v>163</v>
      </c>
      <c r="F4690" s="4">
        <v>5</v>
      </c>
      <c r="G4690" s="4">
        <v>239</v>
      </c>
      <c r="H4690" s="4">
        <v>298</v>
      </c>
      <c r="I4690" s="4">
        <v>247</v>
      </c>
      <c r="J4690" s="6">
        <v>698.34</v>
      </c>
      <c r="K4690" s="4">
        <v>1.9E-2</v>
      </c>
      <c r="L4690" s="4" t="s">
        <v>19</v>
      </c>
      <c r="M4690" s="4">
        <f>Inventory[[#This Row],[Daily_Demand]]*Inventory[[#This Row],[Lead_Time_Days]]</f>
        <v>815</v>
      </c>
      <c r="N4690" s="4">
        <f>MAX(0, Inventory[[#This Row],[Demand_Duration_Lead_time]]+Inventory[[#This Row],[Safety_Stock]]-Inventory[[#This Row],[Current_Inventory]])</f>
        <v>874</v>
      </c>
      <c r="O46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90" s="8">
        <f>Inventory[[#This Row],[Current_Inventory]]*Inventory[[#This Row],[Unit_Cost]]</f>
        <v>166903.26</v>
      </c>
      <c r="Q4690" t="str">
        <f>IF(Inventory[[#This Row],[Stockout_Risk_Score]] &gt;= 0.8, "Critical",
   IF(Inventory[[#This Row],[Stockout_Risk_Score]] &gt;= 0.6, "High",
      IF(Inventory[[#This Row],[Stockout_Risk_Score]] &gt;= 0.3, "Medium", "Low")
   )
)</f>
        <v>Low</v>
      </c>
      <c r="R4690">
        <f>Inventory[[#This Row],[Lead_Time_Days]]*0.8</f>
        <v>4</v>
      </c>
      <c r="S4690">
        <f>MAX(0,Inventory[[#This Row],[Daily_Demand]]*Inventory[[#This Row],[Adj_Lead_Time]]+Inventory[[#This Row],[Safety_Stock]]-Inventory[[#This Row],[Current_Inventory]])</f>
        <v>711</v>
      </c>
    </row>
    <row r="4691" spans="1:19" x14ac:dyDescent="0.25">
      <c r="A4691">
        <v>4690</v>
      </c>
      <c r="B4691" t="s">
        <v>4712</v>
      </c>
      <c r="C4691" s="4" t="s">
        <v>13</v>
      </c>
      <c r="D4691" t="s">
        <v>22</v>
      </c>
      <c r="E4691" s="4">
        <v>180</v>
      </c>
      <c r="F4691" s="4">
        <v>2</v>
      </c>
      <c r="G4691" s="4">
        <v>795</v>
      </c>
      <c r="H4691" s="4">
        <v>215</v>
      </c>
      <c r="I4691" s="4">
        <v>181</v>
      </c>
      <c r="J4691" s="6">
        <v>1097.44</v>
      </c>
      <c r="K4691" s="4">
        <v>0.26600000000000001</v>
      </c>
      <c r="L4691" s="4" t="s">
        <v>19</v>
      </c>
      <c r="M4691" s="4">
        <f>Inventory[[#This Row],[Daily_Demand]]*Inventory[[#This Row],[Lead_Time_Days]]</f>
        <v>360</v>
      </c>
      <c r="N4691" s="4">
        <f>MAX(0, Inventory[[#This Row],[Demand_Duration_Lead_time]]+Inventory[[#This Row],[Safety_Stock]]-Inventory[[#This Row],[Current_Inventory]])</f>
        <v>0</v>
      </c>
      <c r="O46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91" s="8">
        <f>Inventory[[#This Row],[Current_Inventory]]*Inventory[[#This Row],[Unit_Cost]]</f>
        <v>872464.8</v>
      </c>
      <c r="Q4691" t="str">
        <f>IF(Inventory[[#This Row],[Stockout_Risk_Score]] &gt;= 0.8, "Critical",
   IF(Inventory[[#This Row],[Stockout_Risk_Score]] &gt;= 0.6, "High",
      IF(Inventory[[#This Row],[Stockout_Risk_Score]] &gt;= 0.3, "Medium", "Low")
   )
)</f>
        <v>Low</v>
      </c>
      <c r="R4691">
        <f>Inventory[[#This Row],[Lead_Time_Days]]*0.8</f>
        <v>1.6</v>
      </c>
      <c r="S4691">
        <f>MAX(0,Inventory[[#This Row],[Daily_Demand]]*Inventory[[#This Row],[Adj_Lead_Time]]+Inventory[[#This Row],[Safety_Stock]]-Inventory[[#This Row],[Current_Inventory]])</f>
        <v>0</v>
      </c>
    </row>
    <row r="4692" spans="1:19" x14ac:dyDescent="0.25">
      <c r="A4692">
        <v>4691</v>
      </c>
      <c r="B4692" t="s">
        <v>4713</v>
      </c>
      <c r="C4692" s="4" t="s">
        <v>17</v>
      </c>
      <c r="D4692" t="s">
        <v>22</v>
      </c>
      <c r="E4692" s="4">
        <v>104</v>
      </c>
      <c r="F4692" s="4">
        <v>11</v>
      </c>
      <c r="G4692" s="4">
        <v>739</v>
      </c>
      <c r="H4692" s="4">
        <v>52</v>
      </c>
      <c r="I4692" s="4">
        <v>393</v>
      </c>
      <c r="J4692" s="6">
        <v>1158.99</v>
      </c>
      <c r="K4692" s="4">
        <v>0.30599999999999999</v>
      </c>
      <c r="L4692" s="4" t="s">
        <v>27</v>
      </c>
      <c r="M4692" s="4">
        <f>Inventory[[#This Row],[Daily_Demand]]*Inventory[[#This Row],[Lead_Time_Days]]</f>
        <v>1144</v>
      </c>
      <c r="N4692" s="4">
        <f>MAX(0, Inventory[[#This Row],[Demand_Duration_Lead_time]]+Inventory[[#This Row],[Safety_Stock]]-Inventory[[#This Row],[Current_Inventory]])</f>
        <v>457</v>
      </c>
      <c r="O46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92" s="8">
        <f>Inventory[[#This Row],[Current_Inventory]]*Inventory[[#This Row],[Unit_Cost]]</f>
        <v>856493.61</v>
      </c>
      <c r="Q4692" t="str">
        <f>IF(Inventory[[#This Row],[Stockout_Risk_Score]] &gt;= 0.8, "Critical",
   IF(Inventory[[#This Row],[Stockout_Risk_Score]] &gt;= 0.6, "High",
      IF(Inventory[[#This Row],[Stockout_Risk_Score]] &gt;= 0.3, "Medium", "Low")
   )
)</f>
        <v>Medium</v>
      </c>
      <c r="R4692">
        <f>Inventory[[#This Row],[Lead_Time_Days]]*0.8</f>
        <v>8.8000000000000007</v>
      </c>
      <c r="S4692">
        <f>MAX(0,Inventory[[#This Row],[Daily_Demand]]*Inventory[[#This Row],[Adj_Lead_Time]]+Inventory[[#This Row],[Safety_Stock]]-Inventory[[#This Row],[Current_Inventory]])</f>
        <v>228.20000000000005</v>
      </c>
    </row>
    <row r="4693" spans="1:19" x14ac:dyDescent="0.25">
      <c r="A4693">
        <v>4692</v>
      </c>
      <c r="B4693" t="s">
        <v>4714</v>
      </c>
      <c r="C4693" s="4" t="s">
        <v>41</v>
      </c>
      <c r="D4693" t="s">
        <v>14</v>
      </c>
      <c r="E4693" s="4">
        <v>65</v>
      </c>
      <c r="F4693" s="4">
        <v>8</v>
      </c>
      <c r="G4693" s="4">
        <v>338</v>
      </c>
      <c r="H4693" s="4">
        <v>127</v>
      </c>
      <c r="I4693" s="4">
        <v>233</v>
      </c>
      <c r="J4693" s="6">
        <v>1078.56</v>
      </c>
      <c r="K4693" s="4">
        <v>0.995</v>
      </c>
      <c r="L4693" s="4" t="s">
        <v>15</v>
      </c>
      <c r="M4693" s="4">
        <f>Inventory[[#This Row],[Daily_Demand]]*Inventory[[#This Row],[Lead_Time_Days]]</f>
        <v>520</v>
      </c>
      <c r="N4693" s="4">
        <f>MAX(0, Inventory[[#This Row],[Demand_Duration_Lead_time]]+Inventory[[#This Row],[Safety_Stock]]-Inventory[[#This Row],[Current_Inventory]])</f>
        <v>309</v>
      </c>
      <c r="O46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93" s="8">
        <f>Inventory[[#This Row],[Current_Inventory]]*Inventory[[#This Row],[Unit_Cost]]</f>
        <v>364553.27999999997</v>
      </c>
      <c r="Q4693" t="str">
        <f>IF(Inventory[[#This Row],[Stockout_Risk_Score]] &gt;= 0.8, "Critical",
   IF(Inventory[[#This Row],[Stockout_Risk_Score]] &gt;= 0.6, "High",
      IF(Inventory[[#This Row],[Stockout_Risk_Score]] &gt;= 0.3, "Medium", "Low")
   )
)</f>
        <v>Critical</v>
      </c>
      <c r="R4693">
        <f>Inventory[[#This Row],[Lead_Time_Days]]*0.8</f>
        <v>6.4</v>
      </c>
      <c r="S4693">
        <f>MAX(0,Inventory[[#This Row],[Daily_Demand]]*Inventory[[#This Row],[Adj_Lead_Time]]+Inventory[[#This Row],[Safety_Stock]]-Inventory[[#This Row],[Current_Inventory]])</f>
        <v>205</v>
      </c>
    </row>
    <row r="4694" spans="1:19" x14ac:dyDescent="0.25">
      <c r="A4694">
        <v>4693</v>
      </c>
      <c r="B4694" t="s">
        <v>4715</v>
      </c>
      <c r="C4694" s="4" t="s">
        <v>26</v>
      </c>
      <c r="D4694" t="s">
        <v>18</v>
      </c>
      <c r="E4694" s="4">
        <v>116</v>
      </c>
      <c r="F4694" s="4">
        <v>13</v>
      </c>
      <c r="G4694" s="4">
        <v>101</v>
      </c>
      <c r="H4694" s="4">
        <v>14</v>
      </c>
      <c r="I4694" s="4">
        <v>67</v>
      </c>
      <c r="J4694" s="6">
        <v>981.29</v>
      </c>
      <c r="K4694" s="4">
        <v>0.99199999999999999</v>
      </c>
      <c r="L4694" s="4" t="s">
        <v>27</v>
      </c>
      <c r="M4694" s="4">
        <f>Inventory[[#This Row],[Daily_Demand]]*Inventory[[#This Row],[Lead_Time_Days]]</f>
        <v>1508</v>
      </c>
      <c r="N4694" s="4">
        <f>MAX(0, Inventory[[#This Row],[Demand_Duration_Lead_time]]+Inventory[[#This Row],[Safety_Stock]]-Inventory[[#This Row],[Current_Inventory]])</f>
        <v>1421</v>
      </c>
      <c r="O46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94" s="8">
        <f>Inventory[[#This Row],[Current_Inventory]]*Inventory[[#This Row],[Unit_Cost]]</f>
        <v>99110.29</v>
      </c>
      <c r="Q4694" t="str">
        <f>IF(Inventory[[#This Row],[Stockout_Risk_Score]] &gt;= 0.8, "Critical",
   IF(Inventory[[#This Row],[Stockout_Risk_Score]] &gt;= 0.6, "High",
      IF(Inventory[[#This Row],[Stockout_Risk_Score]] &gt;= 0.3, "Medium", "Low")
   )
)</f>
        <v>Critical</v>
      </c>
      <c r="R4694">
        <f>Inventory[[#This Row],[Lead_Time_Days]]*0.8</f>
        <v>10.4</v>
      </c>
      <c r="S4694">
        <f>MAX(0,Inventory[[#This Row],[Daily_Demand]]*Inventory[[#This Row],[Adj_Lead_Time]]+Inventory[[#This Row],[Safety_Stock]]-Inventory[[#This Row],[Current_Inventory]])</f>
        <v>1119.4000000000001</v>
      </c>
    </row>
    <row r="4695" spans="1:19" x14ac:dyDescent="0.25">
      <c r="A4695">
        <v>4694</v>
      </c>
      <c r="B4695" t="s">
        <v>4716</v>
      </c>
      <c r="C4695" s="4" t="s">
        <v>21</v>
      </c>
      <c r="D4695" t="s">
        <v>14</v>
      </c>
      <c r="E4695" s="4">
        <v>56</v>
      </c>
      <c r="F4695" s="4">
        <v>12</v>
      </c>
      <c r="G4695" s="4">
        <v>556</v>
      </c>
      <c r="H4695" s="4">
        <v>216</v>
      </c>
      <c r="I4695" s="4">
        <v>262</v>
      </c>
      <c r="J4695" s="6">
        <v>707.27</v>
      </c>
      <c r="K4695" s="4">
        <v>0.187</v>
      </c>
      <c r="L4695" s="4" t="s">
        <v>27</v>
      </c>
      <c r="M4695" s="4">
        <f>Inventory[[#This Row],[Daily_Demand]]*Inventory[[#This Row],[Lead_Time_Days]]</f>
        <v>672</v>
      </c>
      <c r="N4695" s="4">
        <f>MAX(0, Inventory[[#This Row],[Demand_Duration_Lead_time]]+Inventory[[#This Row],[Safety_Stock]]-Inventory[[#This Row],[Current_Inventory]])</f>
        <v>332</v>
      </c>
      <c r="O46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95" s="8">
        <f>Inventory[[#This Row],[Current_Inventory]]*Inventory[[#This Row],[Unit_Cost]]</f>
        <v>393242.12</v>
      </c>
      <c r="Q4695" t="str">
        <f>IF(Inventory[[#This Row],[Stockout_Risk_Score]] &gt;= 0.8, "Critical",
   IF(Inventory[[#This Row],[Stockout_Risk_Score]] &gt;= 0.6, "High",
      IF(Inventory[[#This Row],[Stockout_Risk_Score]] &gt;= 0.3, "Medium", "Low")
   )
)</f>
        <v>Low</v>
      </c>
      <c r="R4695">
        <f>Inventory[[#This Row],[Lead_Time_Days]]*0.8</f>
        <v>9.6000000000000014</v>
      </c>
      <c r="S4695">
        <f>MAX(0,Inventory[[#This Row],[Daily_Demand]]*Inventory[[#This Row],[Adj_Lead_Time]]+Inventory[[#This Row],[Safety_Stock]]-Inventory[[#This Row],[Current_Inventory]])</f>
        <v>197.60000000000014</v>
      </c>
    </row>
    <row r="4696" spans="1:19" x14ac:dyDescent="0.25">
      <c r="A4696">
        <v>4695</v>
      </c>
      <c r="B4696" t="s">
        <v>4717</v>
      </c>
      <c r="C4696" s="4" t="s">
        <v>26</v>
      </c>
      <c r="D4696" t="s">
        <v>22</v>
      </c>
      <c r="E4696" s="4">
        <v>170</v>
      </c>
      <c r="F4696" s="4">
        <v>3</v>
      </c>
      <c r="G4696" s="4">
        <v>717</v>
      </c>
      <c r="H4696" s="4">
        <v>132</v>
      </c>
      <c r="I4696" s="4">
        <v>97</v>
      </c>
      <c r="J4696" s="6">
        <v>1822.09</v>
      </c>
      <c r="K4696" s="4">
        <v>0.21299999999999999</v>
      </c>
      <c r="L4696" s="4" t="s">
        <v>19</v>
      </c>
      <c r="M4696" s="4">
        <f>Inventory[[#This Row],[Daily_Demand]]*Inventory[[#This Row],[Lead_Time_Days]]</f>
        <v>510</v>
      </c>
      <c r="N4696" s="4">
        <f>MAX(0, Inventory[[#This Row],[Demand_Duration_Lead_time]]+Inventory[[#This Row],[Safety_Stock]]-Inventory[[#This Row],[Current_Inventory]])</f>
        <v>0</v>
      </c>
      <c r="O46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96" s="8">
        <f>Inventory[[#This Row],[Current_Inventory]]*Inventory[[#This Row],[Unit_Cost]]</f>
        <v>1306438.53</v>
      </c>
      <c r="Q4696" t="str">
        <f>IF(Inventory[[#This Row],[Stockout_Risk_Score]] &gt;= 0.8, "Critical",
   IF(Inventory[[#This Row],[Stockout_Risk_Score]] &gt;= 0.6, "High",
      IF(Inventory[[#This Row],[Stockout_Risk_Score]] &gt;= 0.3, "Medium", "Low")
   )
)</f>
        <v>Low</v>
      </c>
      <c r="R4696">
        <f>Inventory[[#This Row],[Lead_Time_Days]]*0.8</f>
        <v>2.4000000000000004</v>
      </c>
      <c r="S4696">
        <f>MAX(0,Inventory[[#This Row],[Daily_Demand]]*Inventory[[#This Row],[Adj_Lead_Time]]+Inventory[[#This Row],[Safety_Stock]]-Inventory[[#This Row],[Current_Inventory]])</f>
        <v>0</v>
      </c>
    </row>
    <row r="4697" spans="1:19" x14ac:dyDescent="0.25">
      <c r="A4697">
        <v>4696</v>
      </c>
      <c r="B4697" t="s">
        <v>4718</v>
      </c>
      <c r="C4697" s="4" t="s">
        <v>26</v>
      </c>
      <c r="D4697" t="s">
        <v>14</v>
      </c>
      <c r="E4697" s="4">
        <v>40</v>
      </c>
      <c r="F4697" s="4">
        <v>4</v>
      </c>
      <c r="G4697" s="4">
        <v>451</v>
      </c>
      <c r="H4697" s="4">
        <v>151</v>
      </c>
      <c r="I4697" s="4">
        <v>78</v>
      </c>
      <c r="J4697" s="6">
        <v>929.07</v>
      </c>
      <c r="K4697" s="4">
        <v>0.49199999999999999</v>
      </c>
      <c r="L4697" s="4" t="s">
        <v>27</v>
      </c>
      <c r="M4697" s="4">
        <f>Inventory[[#This Row],[Daily_Demand]]*Inventory[[#This Row],[Lead_Time_Days]]</f>
        <v>160</v>
      </c>
      <c r="N4697" s="4">
        <f>MAX(0, Inventory[[#This Row],[Demand_Duration_Lead_time]]+Inventory[[#This Row],[Safety_Stock]]-Inventory[[#This Row],[Current_Inventory]])</f>
        <v>0</v>
      </c>
      <c r="O46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97" s="8">
        <f>Inventory[[#This Row],[Current_Inventory]]*Inventory[[#This Row],[Unit_Cost]]</f>
        <v>419010.57</v>
      </c>
      <c r="Q4697" t="str">
        <f>IF(Inventory[[#This Row],[Stockout_Risk_Score]] &gt;= 0.8, "Critical",
   IF(Inventory[[#This Row],[Stockout_Risk_Score]] &gt;= 0.6, "High",
      IF(Inventory[[#This Row],[Stockout_Risk_Score]] &gt;= 0.3, "Medium", "Low")
   )
)</f>
        <v>Medium</v>
      </c>
      <c r="R4697">
        <f>Inventory[[#This Row],[Lead_Time_Days]]*0.8</f>
        <v>3.2</v>
      </c>
      <c r="S4697">
        <f>MAX(0,Inventory[[#This Row],[Daily_Demand]]*Inventory[[#This Row],[Adj_Lead_Time]]+Inventory[[#This Row],[Safety_Stock]]-Inventory[[#This Row],[Current_Inventory]])</f>
        <v>0</v>
      </c>
    </row>
    <row r="4698" spans="1:19" x14ac:dyDescent="0.25">
      <c r="A4698">
        <v>4697</v>
      </c>
      <c r="B4698" t="s">
        <v>4719</v>
      </c>
      <c r="C4698" s="4" t="s">
        <v>41</v>
      </c>
      <c r="D4698" t="s">
        <v>22</v>
      </c>
      <c r="E4698" s="4">
        <v>116</v>
      </c>
      <c r="F4698" s="4">
        <v>10</v>
      </c>
      <c r="G4698" s="4">
        <v>27</v>
      </c>
      <c r="H4698" s="4">
        <v>241</v>
      </c>
      <c r="I4698" s="4">
        <v>202</v>
      </c>
      <c r="J4698" s="6">
        <v>1080.48</v>
      </c>
      <c r="K4698" s="4">
        <v>0.14899999999999999</v>
      </c>
      <c r="L4698" s="4" t="s">
        <v>27</v>
      </c>
      <c r="M4698" s="4">
        <f>Inventory[[#This Row],[Daily_Demand]]*Inventory[[#This Row],[Lead_Time_Days]]</f>
        <v>1160</v>
      </c>
      <c r="N4698" s="4">
        <f>MAX(0, Inventory[[#This Row],[Demand_Duration_Lead_time]]+Inventory[[#This Row],[Safety_Stock]]-Inventory[[#This Row],[Current_Inventory]])</f>
        <v>1374</v>
      </c>
      <c r="O46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698" s="8">
        <f>Inventory[[#This Row],[Current_Inventory]]*Inventory[[#This Row],[Unit_Cost]]</f>
        <v>29172.959999999999</v>
      </c>
      <c r="Q4698" t="str">
        <f>IF(Inventory[[#This Row],[Stockout_Risk_Score]] &gt;= 0.8, "Critical",
   IF(Inventory[[#This Row],[Stockout_Risk_Score]] &gt;= 0.6, "High",
      IF(Inventory[[#This Row],[Stockout_Risk_Score]] &gt;= 0.3, "Medium", "Low")
   )
)</f>
        <v>Low</v>
      </c>
      <c r="R4698">
        <f>Inventory[[#This Row],[Lead_Time_Days]]*0.8</f>
        <v>8</v>
      </c>
      <c r="S4698">
        <f>MAX(0,Inventory[[#This Row],[Daily_Demand]]*Inventory[[#This Row],[Adj_Lead_Time]]+Inventory[[#This Row],[Safety_Stock]]-Inventory[[#This Row],[Current_Inventory]])</f>
        <v>1142</v>
      </c>
    </row>
    <row r="4699" spans="1:19" x14ac:dyDescent="0.25">
      <c r="A4699">
        <v>4698</v>
      </c>
      <c r="B4699" t="s">
        <v>4720</v>
      </c>
      <c r="C4699" s="4" t="s">
        <v>26</v>
      </c>
      <c r="D4699" t="s">
        <v>18</v>
      </c>
      <c r="E4699" s="4">
        <v>91</v>
      </c>
      <c r="F4699" s="4">
        <v>14</v>
      </c>
      <c r="G4699" s="4">
        <v>655</v>
      </c>
      <c r="H4699" s="4">
        <v>173</v>
      </c>
      <c r="I4699" s="4">
        <v>381</v>
      </c>
      <c r="J4699" s="6">
        <v>1330.13</v>
      </c>
      <c r="K4699" s="4">
        <v>0.504</v>
      </c>
      <c r="L4699" s="4" t="s">
        <v>15</v>
      </c>
      <c r="M4699" s="4">
        <f>Inventory[[#This Row],[Daily_Demand]]*Inventory[[#This Row],[Lead_Time_Days]]</f>
        <v>1274</v>
      </c>
      <c r="N4699" s="4">
        <f>MAX(0, Inventory[[#This Row],[Demand_Duration_Lead_time]]+Inventory[[#This Row],[Safety_Stock]]-Inventory[[#This Row],[Current_Inventory]])</f>
        <v>792</v>
      </c>
      <c r="O46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699" s="8">
        <f>Inventory[[#This Row],[Current_Inventory]]*Inventory[[#This Row],[Unit_Cost]]</f>
        <v>871235.15</v>
      </c>
      <c r="Q4699" t="str">
        <f>IF(Inventory[[#This Row],[Stockout_Risk_Score]] &gt;= 0.8, "Critical",
   IF(Inventory[[#This Row],[Stockout_Risk_Score]] &gt;= 0.6, "High",
      IF(Inventory[[#This Row],[Stockout_Risk_Score]] &gt;= 0.3, "Medium", "Low")
   )
)</f>
        <v>Medium</v>
      </c>
      <c r="R4699">
        <f>Inventory[[#This Row],[Lead_Time_Days]]*0.8</f>
        <v>11.200000000000001</v>
      </c>
      <c r="S4699">
        <f>MAX(0,Inventory[[#This Row],[Daily_Demand]]*Inventory[[#This Row],[Adj_Lead_Time]]+Inventory[[#This Row],[Safety_Stock]]-Inventory[[#This Row],[Current_Inventory]])</f>
        <v>537.20000000000005</v>
      </c>
    </row>
    <row r="4700" spans="1:19" x14ac:dyDescent="0.25">
      <c r="A4700">
        <v>4699</v>
      </c>
      <c r="B4700" t="s">
        <v>4721</v>
      </c>
      <c r="C4700" s="4" t="s">
        <v>13</v>
      </c>
      <c r="D4700" t="s">
        <v>14</v>
      </c>
      <c r="E4700" s="4">
        <v>187</v>
      </c>
      <c r="F4700" s="4">
        <v>10</v>
      </c>
      <c r="G4700" s="4">
        <v>168</v>
      </c>
      <c r="H4700" s="4">
        <v>44</v>
      </c>
      <c r="I4700" s="4">
        <v>287</v>
      </c>
      <c r="J4700" s="6">
        <v>181.93</v>
      </c>
      <c r="K4700" s="4">
        <v>0.39900000000000002</v>
      </c>
      <c r="L4700" s="4" t="s">
        <v>19</v>
      </c>
      <c r="M4700" s="4">
        <f>Inventory[[#This Row],[Daily_Demand]]*Inventory[[#This Row],[Lead_Time_Days]]</f>
        <v>1870</v>
      </c>
      <c r="N4700" s="4">
        <f>MAX(0, Inventory[[#This Row],[Demand_Duration_Lead_time]]+Inventory[[#This Row],[Safety_Stock]]-Inventory[[#This Row],[Current_Inventory]])</f>
        <v>1746</v>
      </c>
      <c r="O47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700" s="8">
        <f>Inventory[[#This Row],[Current_Inventory]]*Inventory[[#This Row],[Unit_Cost]]</f>
        <v>30564.240000000002</v>
      </c>
      <c r="Q4700" t="str">
        <f>IF(Inventory[[#This Row],[Stockout_Risk_Score]] &gt;= 0.8, "Critical",
   IF(Inventory[[#This Row],[Stockout_Risk_Score]] &gt;= 0.6, "High",
      IF(Inventory[[#This Row],[Stockout_Risk_Score]] &gt;= 0.3, "Medium", "Low")
   )
)</f>
        <v>Medium</v>
      </c>
      <c r="R4700">
        <f>Inventory[[#This Row],[Lead_Time_Days]]*0.8</f>
        <v>8</v>
      </c>
      <c r="S4700">
        <f>MAX(0,Inventory[[#This Row],[Daily_Demand]]*Inventory[[#This Row],[Adj_Lead_Time]]+Inventory[[#This Row],[Safety_Stock]]-Inventory[[#This Row],[Current_Inventory]])</f>
        <v>1372</v>
      </c>
    </row>
    <row r="4701" spans="1:19" x14ac:dyDescent="0.25">
      <c r="A4701">
        <v>4700</v>
      </c>
      <c r="B4701" t="s">
        <v>4722</v>
      </c>
      <c r="C4701" s="4" t="s">
        <v>26</v>
      </c>
      <c r="D4701" t="s">
        <v>22</v>
      </c>
      <c r="E4701" s="4">
        <v>89</v>
      </c>
      <c r="F4701" s="4">
        <v>3</v>
      </c>
      <c r="G4701" s="4">
        <v>117</v>
      </c>
      <c r="H4701" s="4">
        <v>20</v>
      </c>
      <c r="I4701" s="4">
        <v>368</v>
      </c>
      <c r="J4701" s="6">
        <v>1573.51</v>
      </c>
      <c r="K4701" s="4">
        <v>0.32500000000000001</v>
      </c>
      <c r="L4701" s="4" t="s">
        <v>27</v>
      </c>
      <c r="M4701" s="4">
        <f>Inventory[[#This Row],[Daily_Demand]]*Inventory[[#This Row],[Lead_Time_Days]]</f>
        <v>267</v>
      </c>
      <c r="N4701" s="4">
        <f>MAX(0, Inventory[[#This Row],[Demand_Duration_Lead_time]]+Inventory[[#This Row],[Safety_Stock]]-Inventory[[#This Row],[Current_Inventory]])</f>
        <v>170</v>
      </c>
      <c r="O47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701" s="8">
        <f>Inventory[[#This Row],[Current_Inventory]]*Inventory[[#This Row],[Unit_Cost]]</f>
        <v>184100.67</v>
      </c>
      <c r="Q4701" t="str">
        <f>IF(Inventory[[#This Row],[Stockout_Risk_Score]] &gt;= 0.8, "Critical",
   IF(Inventory[[#This Row],[Stockout_Risk_Score]] &gt;= 0.6, "High",
      IF(Inventory[[#This Row],[Stockout_Risk_Score]] &gt;= 0.3, "Medium", "Low")
   )
)</f>
        <v>Medium</v>
      </c>
      <c r="R4701">
        <f>Inventory[[#This Row],[Lead_Time_Days]]*0.8</f>
        <v>2.4000000000000004</v>
      </c>
      <c r="S4701">
        <f>MAX(0,Inventory[[#This Row],[Daily_Demand]]*Inventory[[#This Row],[Adj_Lead_Time]]+Inventory[[#This Row],[Safety_Stock]]-Inventory[[#This Row],[Current_Inventory]])</f>
        <v>116.60000000000002</v>
      </c>
    </row>
    <row r="4702" spans="1:19" x14ac:dyDescent="0.25">
      <c r="A4702">
        <v>4701</v>
      </c>
      <c r="B4702" t="s">
        <v>4723</v>
      </c>
      <c r="C4702" s="4" t="s">
        <v>21</v>
      </c>
      <c r="D4702" t="s">
        <v>22</v>
      </c>
      <c r="E4702" s="4">
        <v>17</v>
      </c>
      <c r="F4702" s="4">
        <v>4</v>
      </c>
      <c r="G4702" s="4">
        <v>747</v>
      </c>
      <c r="H4702" s="4">
        <v>84</v>
      </c>
      <c r="I4702" s="4">
        <v>314</v>
      </c>
      <c r="J4702" s="6">
        <v>1049.3900000000001</v>
      </c>
      <c r="K4702" s="4">
        <v>0.82299999999999995</v>
      </c>
      <c r="L4702" s="4" t="s">
        <v>19</v>
      </c>
      <c r="M4702" s="4">
        <f>Inventory[[#This Row],[Daily_Demand]]*Inventory[[#This Row],[Lead_Time_Days]]</f>
        <v>68</v>
      </c>
      <c r="N4702" s="4">
        <f>MAX(0, Inventory[[#This Row],[Demand_Duration_Lead_time]]+Inventory[[#This Row],[Safety_Stock]]-Inventory[[#This Row],[Current_Inventory]])</f>
        <v>0</v>
      </c>
      <c r="O47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702" s="8">
        <f>Inventory[[#This Row],[Current_Inventory]]*Inventory[[#This Row],[Unit_Cost]]</f>
        <v>783894.33000000007</v>
      </c>
      <c r="Q4702" t="str">
        <f>IF(Inventory[[#This Row],[Stockout_Risk_Score]] &gt;= 0.8, "Critical",
   IF(Inventory[[#This Row],[Stockout_Risk_Score]] &gt;= 0.6, "High",
      IF(Inventory[[#This Row],[Stockout_Risk_Score]] &gt;= 0.3, "Medium", "Low")
   )
)</f>
        <v>Critical</v>
      </c>
      <c r="R4702">
        <f>Inventory[[#This Row],[Lead_Time_Days]]*0.8</f>
        <v>3.2</v>
      </c>
      <c r="S4702">
        <f>MAX(0,Inventory[[#This Row],[Daily_Demand]]*Inventory[[#This Row],[Adj_Lead_Time]]+Inventory[[#This Row],[Safety_Stock]]-Inventory[[#This Row],[Current_Inventory]])</f>
        <v>0</v>
      </c>
    </row>
    <row r="4703" spans="1:19" x14ac:dyDescent="0.25">
      <c r="A4703">
        <v>4702</v>
      </c>
      <c r="B4703" t="s">
        <v>4724</v>
      </c>
      <c r="C4703" s="4" t="s">
        <v>21</v>
      </c>
      <c r="D4703" t="s">
        <v>22</v>
      </c>
      <c r="E4703" s="4">
        <v>169</v>
      </c>
      <c r="F4703" s="4">
        <v>12</v>
      </c>
      <c r="G4703" s="4">
        <v>120</v>
      </c>
      <c r="H4703" s="4">
        <v>207</v>
      </c>
      <c r="I4703" s="4">
        <v>248</v>
      </c>
      <c r="J4703" s="6">
        <v>1331.5</v>
      </c>
      <c r="K4703" s="4">
        <v>0.82799999999999996</v>
      </c>
      <c r="L4703" s="4" t="s">
        <v>15</v>
      </c>
      <c r="M4703" s="4">
        <f>Inventory[[#This Row],[Daily_Demand]]*Inventory[[#This Row],[Lead_Time_Days]]</f>
        <v>2028</v>
      </c>
      <c r="N4703" s="4">
        <f>MAX(0, Inventory[[#This Row],[Demand_Duration_Lead_time]]+Inventory[[#This Row],[Safety_Stock]]-Inventory[[#This Row],[Current_Inventory]])</f>
        <v>2115</v>
      </c>
      <c r="O47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703" s="8">
        <f>Inventory[[#This Row],[Current_Inventory]]*Inventory[[#This Row],[Unit_Cost]]</f>
        <v>159780</v>
      </c>
      <c r="Q4703" t="str">
        <f>IF(Inventory[[#This Row],[Stockout_Risk_Score]] &gt;= 0.8, "Critical",
   IF(Inventory[[#This Row],[Stockout_Risk_Score]] &gt;= 0.6, "High",
      IF(Inventory[[#This Row],[Stockout_Risk_Score]] &gt;= 0.3, "Medium", "Low")
   )
)</f>
        <v>Critical</v>
      </c>
      <c r="R4703">
        <f>Inventory[[#This Row],[Lead_Time_Days]]*0.8</f>
        <v>9.6000000000000014</v>
      </c>
      <c r="S4703">
        <f>MAX(0,Inventory[[#This Row],[Daily_Demand]]*Inventory[[#This Row],[Adj_Lead_Time]]+Inventory[[#This Row],[Safety_Stock]]-Inventory[[#This Row],[Current_Inventory]])</f>
        <v>1709.4000000000003</v>
      </c>
    </row>
    <row r="4704" spans="1:19" x14ac:dyDescent="0.25">
      <c r="A4704">
        <v>4703</v>
      </c>
      <c r="B4704" t="s">
        <v>4725</v>
      </c>
      <c r="C4704" s="4" t="s">
        <v>17</v>
      </c>
      <c r="D4704" t="s">
        <v>22</v>
      </c>
      <c r="E4704" s="4">
        <v>51</v>
      </c>
      <c r="F4704" s="4">
        <v>13</v>
      </c>
      <c r="G4704" s="4">
        <v>749</v>
      </c>
      <c r="H4704" s="4">
        <v>273</v>
      </c>
      <c r="I4704" s="4">
        <v>63</v>
      </c>
      <c r="J4704" s="6">
        <v>1555.42</v>
      </c>
      <c r="K4704" s="4">
        <v>0.98799999999999999</v>
      </c>
      <c r="L4704" s="4" t="s">
        <v>27</v>
      </c>
      <c r="M4704" s="4">
        <f>Inventory[[#This Row],[Daily_Demand]]*Inventory[[#This Row],[Lead_Time_Days]]</f>
        <v>663</v>
      </c>
      <c r="N4704" s="4">
        <f>MAX(0, Inventory[[#This Row],[Demand_Duration_Lead_time]]+Inventory[[#This Row],[Safety_Stock]]-Inventory[[#This Row],[Current_Inventory]])</f>
        <v>187</v>
      </c>
      <c r="O47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04" s="8">
        <f>Inventory[[#This Row],[Current_Inventory]]*Inventory[[#This Row],[Unit_Cost]]</f>
        <v>1165009.58</v>
      </c>
      <c r="Q4704" t="str">
        <f>IF(Inventory[[#This Row],[Stockout_Risk_Score]] &gt;= 0.8, "Critical",
   IF(Inventory[[#This Row],[Stockout_Risk_Score]] &gt;= 0.6, "High",
      IF(Inventory[[#This Row],[Stockout_Risk_Score]] &gt;= 0.3, "Medium", "Low")
   )
)</f>
        <v>Critical</v>
      </c>
      <c r="R4704">
        <f>Inventory[[#This Row],[Lead_Time_Days]]*0.8</f>
        <v>10.4</v>
      </c>
      <c r="S4704">
        <f>MAX(0,Inventory[[#This Row],[Daily_Demand]]*Inventory[[#This Row],[Adj_Lead_Time]]+Inventory[[#This Row],[Safety_Stock]]-Inventory[[#This Row],[Current_Inventory]])</f>
        <v>54.399999999999977</v>
      </c>
    </row>
    <row r="4705" spans="1:19" x14ac:dyDescent="0.25">
      <c r="A4705">
        <v>4704</v>
      </c>
      <c r="B4705" t="s">
        <v>4726</v>
      </c>
      <c r="C4705" s="4" t="s">
        <v>21</v>
      </c>
      <c r="D4705" t="s">
        <v>14</v>
      </c>
      <c r="E4705" s="4">
        <v>94</v>
      </c>
      <c r="F4705" s="4">
        <v>10</v>
      </c>
      <c r="G4705" s="4">
        <v>386</v>
      </c>
      <c r="H4705" s="4">
        <v>233</v>
      </c>
      <c r="I4705" s="4">
        <v>325</v>
      </c>
      <c r="J4705" s="6">
        <v>1754.49</v>
      </c>
      <c r="K4705" s="4">
        <v>0.223</v>
      </c>
      <c r="L4705" s="4" t="s">
        <v>15</v>
      </c>
      <c r="M4705" s="4">
        <f>Inventory[[#This Row],[Daily_Demand]]*Inventory[[#This Row],[Lead_Time_Days]]</f>
        <v>940</v>
      </c>
      <c r="N4705" s="4">
        <f>MAX(0, Inventory[[#This Row],[Demand_Duration_Lead_time]]+Inventory[[#This Row],[Safety_Stock]]-Inventory[[#This Row],[Current_Inventory]])</f>
        <v>787</v>
      </c>
      <c r="O47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05" s="8">
        <f>Inventory[[#This Row],[Current_Inventory]]*Inventory[[#This Row],[Unit_Cost]]</f>
        <v>677233.14</v>
      </c>
      <c r="Q4705" t="str">
        <f>IF(Inventory[[#This Row],[Stockout_Risk_Score]] &gt;= 0.8, "Critical",
   IF(Inventory[[#This Row],[Stockout_Risk_Score]] &gt;= 0.6, "High",
      IF(Inventory[[#This Row],[Stockout_Risk_Score]] &gt;= 0.3, "Medium", "Low")
   )
)</f>
        <v>Low</v>
      </c>
      <c r="R4705">
        <f>Inventory[[#This Row],[Lead_Time_Days]]*0.8</f>
        <v>8</v>
      </c>
      <c r="S4705">
        <f>MAX(0,Inventory[[#This Row],[Daily_Demand]]*Inventory[[#This Row],[Adj_Lead_Time]]+Inventory[[#This Row],[Safety_Stock]]-Inventory[[#This Row],[Current_Inventory]])</f>
        <v>599</v>
      </c>
    </row>
    <row r="4706" spans="1:19" x14ac:dyDescent="0.25">
      <c r="A4706">
        <v>4705</v>
      </c>
      <c r="B4706" t="s">
        <v>4727</v>
      </c>
      <c r="C4706" s="4" t="s">
        <v>26</v>
      </c>
      <c r="D4706" t="s">
        <v>22</v>
      </c>
      <c r="E4706" s="4">
        <v>26</v>
      </c>
      <c r="F4706" s="4">
        <v>2</v>
      </c>
      <c r="G4706" s="4">
        <v>481</v>
      </c>
      <c r="H4706" s="4">
        <v>131</v>
      </c>
      <c r="I4706" s="4">
        <v>59</v>
      </c>
      <c r="J4706" s="6">
        <v>814.83</v>
      </c>
      <c r="K4706" s="4">
        <v>0.88800000000000001</v>
      </c>
      <c r="L4706" s="4" t="s">
        <v>15</v>
      </c>
      <c r="M4706" s="4">
        <f>Inventory[[#This Row],[Daily_Demand]]*Inventory[[#This Row],[Lead_Time_Days]]</f>
        <v>52</v>
      </c>
      <c r="N4706" s="4">
        <f>MAX(0, Inventory[[#This Row],[Demand_Duration_Lead_time]]+Inventory[[#This Row],[Safety_Stock]]-Inventory[[#This Row],[Current_Inventory]])</f>
        <v>0</v>
      </c>
      <c r="O47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706" s="8">
        <f>Inventory[[#This Row],[Current_Inventory]]*Inventory[[#This Row],[Unit_Cost]]</f>
        <v>391933.23000000004</v>
      </c>
      <c r="Q4706" t="str">
        <f>IF(Inventory[[#This Row],[Stockout_Risk_Score]] &gt;= 0.8, "Critical",
   IF(Inventory[[#This Row],[Stockout_Risk_Score]] &gt;= 0.6, "High",
      IF(Inventory[[#This Row],[Stockout_Risk_Score]] &gt;= 0.3, "Medium", "Low")
   )
)</f>
        <v>Critical</v>
      </c>
      <c r="R4706">
        <f>Inventory[[#This Row],[Lead_Time_Days]]*0.8</f>
        <v>1.6</v>
      </c>
      <c r="S4706">
        <f>MAX(0,Inventory[[#This Row],[Daily_Demand]]*Inventory[[#This Row],[Adj_Lead_Time]]+Inventory[[#This Row],[Safety_Stock]]-Inventory[[#This Row],[Current_Inventory]])</f>
        <v>0</v>
      </c>
    </row>
    <row r="4707" spans="1:19" x14ac:dyDescent="0.25">
      <c r="A4707">
        <v>4706</v>
      </c>
      <c r="B4707" t="s">
        <v>4728</v>
      </c>
      <c r="C4707" s="4" t="s">
        <v>21</v>
      </c>
      <c r="D4707" t="s">
        <v>14</v>
      </c>
      <c r="E4707" s="4">
        <v>171</v>
      </c>
      <c r="F4707" s="4">
        <v>3</v>
      </c>
      <c r="G4707" s="4">
        <v>433</v>
      </c>
      <c r="H4707" s="4">
        <v>83</v>
      </c>
      <c r="I4707" s="4">
        <v>188</v>
      </c>
      <c r="J4707" s="6">
        <v>1632.29</v>
      </c>
      <c r="K4707" s="4">
        <v>0.53800000000000003</v>
      </c>
      <c r="L4707" s="4" t="s">
        <v>19</v>
      </c>
      <c r="M4707" s="4">
        <f>Inventory[[#This Row],[Daily_Demand]]*Inventory[[#This Row],[Lead_Time_Days]]</f>
        <v>513</v>
      </c>
      <c r="N4707" s="4">
        <f>MAX(0, Inventory[[#This Row],[Demand_Duration_Lead_time]]+Inventory[[#This Row],[Safety_Stock]]-Inventory[[#This Row],[Current_Inventory]])</f>
        <v>163</v>
      </c>
      <c r="O47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07" s="8">
        <f>Inventory[[#This Row],[Current_Inventory]]*Inventory[[#This Row],[Unit_Cost]]</f>
        <v>706781.57</v>
      </c>
      <c r="Q4707" t="str">
        <f>IF(Inventory[[#This Row],[Stockout_Risk_Score]] &gt;= 0.8, "Critical",
   IF(Inventory[[#This Row],[Stockout_Risk_Score]] &gt;= 0.6, "High",
      IF(Inventory[[#This Row],[Stockout_Risk_Score]] &gt;= 0.3, "Medium", "Low")
   )
)</f>
        <v>Medium</v>
      </c>
      <c r="R4707">
        <f>Inventory[[#This Row],[Lead_Time_Days]]*0.8</f>
        <v>2.4000000000000004</v>
      </c>
      <c r="S4707">
        <f>MAX(0,Inventory[[#This Row],[Daily_Demand]]*Inventory[[#This Row],[Adj_Lead_Time]]+Inventory[[#This Row],[Safety_Stock]]-Inventory[[#This Row],[Current_Inventory]])</f>
        <v>60.400000000000034</v>
      </c>
    </row>
    <row r="4708" spans="1:19" x14ac:dyDescent="0.25">
      <c r="A4708">
        <v>4707</v>
      </c>
      <c r="B4708" t="s">
        <v>4729</v>
      </c>
      <c r="C4708" s="4" t="s">
        <v>41</v>
      </c>
      <c r="D4708" t="s">
        <v>22</v>
      </c>
      <c r="E4708" s="4">
        <v>62</v>
      </c>
      <c r="F4708" s="4">
        <v>12</v>
      </c>
      <c r="G4708" s="4">
        <v>278</v>
      </c>
      <c r="H4708" s="4">
        <v>37</v>
      </c>
      <c r="I4708" s="4">
        <v>216</v>
      </c>
      <c r="J4708" s="6">
        <v>554.73</v>
      </c>
      <c r="K4708" s="4">
        <v>0.59099999999999997</v>
      </c>
      <c r="L4708" s="4" t="s">
        <v>19</v>
      </c>
      <c r="M4708" s="4">
        <f>Inventory[[#This Row],[Daily_Demand]]*Inventory[[#This Row],[Lead_Time_Days]]</f>
        <v>744</v>
      </c>
      <c r="N4708" s="4">
        <f>MAX(0, Inventory[[#This Row],[Demand_Duration_Lead_time]]+Inventory[[#This Row],[Safety_Stock]]-Inventory[[#This Row],[Current_Inventory]])</f>
        <v>503</v>
      </c>
      <c r="O47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08" s="8">
        <f>Inventory[[#This Row],[Current_Inventory]]*Inventory[[#This Row],[Unit_Cost]]</f>
        <v>154214.94</v>
      </c>
      <c r="Q4708" t="str">
        <f>IF(Inventory[[#This Row],[Stockout_Risk_Score]] &gt;= 0.8, "Critical",
   IF(Inventory[[#This Row],[Stockout_Risk_Score]] &gt;= 0.6, "High",
      IF(Inventory[[#This Row],[Stockout_Risk_Score]] &gt;= 0.3, "Medium", "Low")
   )
)</f>
        <v>Medium</v>
      </c>
      <c r="R4708">
        <f>Inventory[[#This Row],[Lead_Time_Days]]*0.8</f>
        <v>9.6000000000000014</v>
      </c>
      <c r="S4708">
        <f>MAX(0,Inventory[[#This Row],[Daily_Demand]]*Inventory[[#This Row],[Adj_Lead_Time]]+Inventory[[#This Row],[Safety_Stock]]-Inventory[[#This Row],[Current_Inventory]])</f>
        <v>354.20000000000005</v>
      </c>
    </row>
    <row r="4709" spans="1:19" x14ac:dyDescent="0.25">
      <c r="A4709">
        <v>4708</v>
      </c>
      <c r="B4709" t="s">
        <v>4730</v>
      </c>
      <c r="C4709" s="4" t="s">
        <v>21</v>
      </c>
      <c r="D4709" t="s">
        <v>14</v>
      </c>
      <c r="E4709" s="4">
        <v>34</v>
      </c>
      <c r="F4709" s="4">
        <v>3</v>
      </c>
      <c r="G4709" s="4">
        <v>375</v>
      </c>
      <c r="H4709" s="4">
        <v>180</v>
      </c>
      <c r="I4709" s="4">
        <v>196</v>
      </c>
      <c r="J4709" s="6">
        <v>1337.65</v>
      </c>
      <c r="K4709" s="4">
        <v>0.89600000000000002</v>
      </c>
      <c r="L4709" s="4" t="s">
        <v>19</v>
      </c>
      <c r="M4709" s="4">
        <f>Inventory[[#This Row],[Daily_Demand]]*Inventory[[#This Row],[Lead_Time_Days]]</f>
        <v>102</v>
      </c>
      <c r="N4709" s="4">
        <f>MAX(0, Inventory[[#This Row],[Demand_Duration_Lead_time]]+Inventory[[#This Row],[Safety_Stock]]-Inventory[[#This Row],[Current_Inventory]])</f>
        <v>0</v>
      </c>
      <c r="O47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09" s="8">
        <f>Inventory[[#This Row],[Current_Inventory]]*Inventory[[#This Row],[Unit_Cost]]</f>
        <v>501618.75000000006</v>
      </c>
      <c r="Q4709" t="str">
        <f>IF(Inventory[[#This Row],[Stockout_Risk_Score]] &gt;= 0.8, "Critical",
   IF(Inventory[[#This Row],[Stockout_Risk_Score]] &gt;= 0.6, "High",
      IF(Inventory[[#This Row],[Stockout_Risk_Score]] &gt;= 0.3, "Medium", "Low")
   )
)</f>
        <v>Critical</v>
      </c>
      <c r="R4709">
        <f>Inventory[[#This Row],[Lead_Time_Days]]*0.8</f>
        <v>2.4000000000000004</v>
      </c>
      <c r="S4709">
        <f>MAX(0,Inventory[[#This Row],[Daily_Demand]]*Inventory[[#This Row],[Adj_Lead_Time]]+Inventory[[#This Row],[Safety_Stock]]-Inventory[[#This Row],[Current_Inventory]])</f>
        <v>0</v>
      </c>
    </row>
    <row r="4710" spans="1:19" x14ac:dyDescent="0.25">
      <c r="A4710">
        <v>4709</v>
      </c>
      <c r="B4710" t="s">
        <v>4731</v>
      </c>
      <c r="C4710" s="4" t="s">
        <v>13</v>
      </c>
      <c r="D4710" t="s">
        <v>14</v>
      </c>
      <c r="E4710" s="4">
        <v>150</v>
      </c>
      <c r="F4710" s="4">
        <v>11</v>
      </c>
      <c r="G4710" s="4">
        <v>30</v>
      </c>
      <c r="H4710" s="4">
        <v>225</v>
      </c>
      <c r="I4710" s="4">
        <v>294</v>
      </c>
      <c r="J4710" s="6">
        <v>250.28</v>
      </c>
      <c r="K4710" s="4">
        <v>0.94299999999999995</v>
      </c>
      <c r="L4710" s="4" t="s">
        <v>27</v>
      </c>
      <c r="M4710" s="4">
        <f>Inventory[[#This Row],[Daily_Demand]]*Inventory[[#This Row],[Lead_Time_Days]]</f>
        <v>1650</v>
      </c>
      <c r="N4710" s="4">
        <f>MAX(0, Inventory[[#This Row],[Demand_Duration_Lead_time]]+Inventory[[#This Row],[Safety_Stock]]-Inventory[[#This Row],[Current_Inventory]])</f>
        <v>1845</v>
      </c>
      <c r="O47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710" s="8">
        <f>Inventory[[#This Row],[Current_Inventory]]*Inventory[[#This Row],[Unit_Cost]]</f>
        <v>7508.4</v>
      </c>
      <c r="Q4710" t="str">
        <f>IF(Inventory[[#This Row],[Stockout_Risk_Score]] &gt;= 0.8, "Critical",
   IF(Inventory[[#This Row],[Stockout_Risk_Score]] &gt;= 0.6, "High",
      IF(Inventory[[#This Row],[Stockout_Risk_Score]] &gt;= 0.3, "Medium", "Low")
   )
)</f>
        <v>Critical</v>
      </c>
      <c r="R4710">
        <f>Inventory[[#This Row],[Lead_Time_Days]]*0.8</f>
        <v>8.8000000000000007</v>
      </c>
      <c r="S4710">
        <f>MAX(0,Inventory[[#This Row],[Daily_Demand]]*Inventory[[#This Row],[Adj_Lead_Time]]+Inventory[[#This Row],[Safety_Stock]]-Inventory[[#This Row],[Current_Inventory]])</f>
        <v>1515</v>
      </c>
    </row>
    <row r="4711" spans="1:19" x14ac:dyDescent="0.25">
      <c r="A4711">
        <v>4710</v>
      </c>
      <c r="B4711" t="s">
        <v>4732</v>
      </c>
      <c r="C4711" s="4" t="s">
        <v>41</v>
      </c>
      <c r="D4711" t="s">
        <v>22</v>
      </c>
      <c r="E4711" s="4">
        <v>110</v>
      </c>
      <c r="F4711" s="4">
        <v>4</v>
      </c>
      <c r="G4711" s="4">
        <v>435</v>
      </c>
      <c r="H4711" s="4">
        <v>110</v>
      </c>
      <c r="I4711" s="4">
        <v>119</v>
      </c>
      <c r="J4711" s="6">
        <v>89.06</v>
      </c>
      <c r="K4711" s="4">
        <v>0.72699999999999998</v>
      </c>
      <c r="L4711" s="4" t="s">
        <v>19</v>
      </c>
      <c r="M4711" s="4">
        <f>Inventory[[#This Row],[Daily_Demand]]*Inventory[[#This Row],[Lead_Time_Days]]</f>
        <v>440</v>
      </c>
      <c r="N4711" s="4">
        <f>MAX(0, Inventory[[#This Row],[Demand_Duration_Lead_time]]+Inventory[[#This Row],[Safety_Stock]]-Inventory[[#This Row],[Current_Inventory]])</f>
        <v>115</v>
      </c>
      <c r="O47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11" s="8">
        <f>Inventory[[#This Row],[Current_Inventory]]*Inventory[[#This Row],[Unit_Cost]]</f>
        <v>38741.1</v>
      </c>
      <c r="Q4711" t="str">
        <f>IF(Inventory[[#This Row],[Stockout_Risk_Score]] &gt;= 0.8, "Critical",
   IF(Inventory[[#This Row],[Stockout_Risk_Score]] &gt;= 0.6, "High",
      IF(Inventory[[#This Row],[Stockout_Risk_Score]] &gt;= 0.3, "Medium", "Low")
   )
)</f>
        <v>High</v>
      </c>
      <c r="R4711">
        <f>Inventory[[#This Row],[Lead_Time_Days]]*0.8</f>
        <v>3.2</v>
      </c>
      <c r="S4711">
        <f>MAX(0,Inventory[[#This Row],[Daily_Demand]]*Inventory[[#This Row],[Adj_Lead_Time]]+Inventory[[#This Row],[Safety_Stock]]-Inventory[[#This Row],[Current_Inventory]])</f>
        <v>27</v>
      </c>
    </row>
    <row r="4712" spans="1:19" x14ac:dyDescent="0.25">
      <c r="A4712">
        <v>4711</v>
      </c>
      <c r="B4712" t="s">
        <v>4733</v>
      </c>
      <c r="C4712" s="4" t="s">
        <v>17</v>
      </c>
      <c r="D4712" t="s">
        <v>22</v>
      </c>
      <c r="E4712" s="4">
        <v>150</v>
      </c>
      <c r="F4712" s="4">
        <v>11</v>
      </c>
      <c r="G4712" s="4">
        <v>590</v>
      </c>
      <c r="H4712" s="4">
        <v>255</v>
      </c>
      <c r="I4712" s="4">
        <v>377</v>
      </c>
      <c r="J4712" s="6">
        <v>236.74</v>
      </c>
      <c r="K4712" s="4">
        <v>0.34799999999999998</v>
      </c>
      <c r="L4712" s="4" t="s">
        <v>27</v>
      </c>
      <c r="M4712" s="4">
        <f>Inventory[[#This Row],[Daily_Demand]]*Inventory[[#This Row],[Lead_Time_Days]]</f>
        <v>1650</v>
      </c>
      <c r="N4712" s="4">
        <f>MAX(0, Inventory[[#This Row],[Demand_Duration_Lead_time]]+Inventory[[#This Row],[Safety_Stock]]-Inventory[[#This Row],[Current_Inventory]])</f>
        <v>1315</v>
      </c>
      <c r="O47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12" s="8">
        <f>Inventory[[#This Row],[Current_Inventory]]*Inventory[[#This Row],[Unit_Cost]]</f>
        <v>139676.6</v>
      </c>
      <c r="Q4712" t="str">
        <f>IF(Inventory[[#This Row],[Stockout_Risk_Score]] &gt;= 0.8, "Critical",
   IF(Inventory[[#This Row],[Stockout_Risk_Score]] &gt;= 0.6, "High",
      IF(Inventory[[#This Row],[Stockout_Risk_Score]] &gt;= 0.3, "Medium", "Low")
   )
)</f>
        <v>Medium</v>
      </c>
      <c r="R4712">
        <f>Inventory[[#This Row],[Lead_Time_Days]]*0.8</f>
        <v>8.8000000000000007</v>
      </c>
      <c r="S4712">
        <f>MAX(0,Inventory[[#This Row],[Daily_Demand]]*Inventory[[#This Row],[Adj_Lead_Time]]+Inventory[[#This Row],[Safety_Stock]]-Inventory[[#This Row],[Current_Inventory]])</f>
        <v>985</v>
      </c>
    </row>
    <row r="4713" spans="1:19" x14ac:dyDescent="0.25">
      <c r="A4713">
        <v>4712</v>
      </c>
      <c r="B4713" t="s">
        <v>4734</v>
      </c>
      <c r="C4713" s="4" t="s">
        <v>13</v>
      </c>
      <c r="D4713" t="s">
        <v>22</v>
      </c>
      <c r="E4713" s="4">
        <v>78</v>
      </c>
      <c r="F4713" s="4">
        <v>4</v>
      </c>
      <c r="G4713" s="4">
        <v>269</v>
      </c>
      <c r="H4713" s="4">
        <v>102</v>
      </c>
      <c r="I4713" s="4">
        <v>370</v>
      </c>
      <c r="J4713" s="6">
        <v>672.8</v>
      </c>
      <c r="K4713" s="4">
        <v>0.49</v>
      </c>
      <c r="L4713" s="4" t="s">
        <v>15</v>
      </c>
      <c r="M4713" s="4">
        <f>Inventory[[#This Row],[Daily_Demand]]*Inventory[[#This Row],[Lead_Time_Days]]</f>
        <v>312</v>
      </c>
      <c r="N4713" s="4">
        <f>MAX(0, Inventory[[#This Row],[Demand_Duration_Lead_time]]+Inventory[[#This Row],[Safety_Stock]]-Inventory[[#This Row],[Current_Inventory]])</f>
        <v>145</v>
      </c>
      <c r="O47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713" s="8">
        <f>Inventory[[#This Row],[Current_Inventory]]*Inventory[[#This Row],[Unit_Cost]]</f>
        <v>180983.19999999998</v>
      </c>
      <c r="Q4713" t="str">
        <f>IF(Inventory[[#This Row],[Stockout_Risk_Score]] &gt;= 0.8, "Critical",
   IF(Inventory[[#This Row],[Stockout_Risk_Score]] &gt;= 0.6, "High",
      IF(Inventory[[#This Row],[Stockout_Risk_Score]] &gt;= 0.3, "Medium", "Low")
   )
)</f>
        <v>Medium</v>
      </c>
      <c r="R4713">
        <f>Inventory[[#This Row],[Lead_Time_Days]]*0.8</f>
        <v>3.2</v>
      </c>
      <c r="S4713">
        <f>MAX(0,Inventory[[#This Row],[Daily_Demand]]*Inventory[[#This Row],[Adj_Lead_Time]]+Inventory[[#This Row],[Safety_Stock]]-Inventory[[#This Row],[Current_Inventory]])</f>
        <v>82.600000000000023</v>
      </c>
    </row>
    <row r="4714" spans="1:19" x14ac:dyDescent="0.25">
      <c r="A4714">
        <v>4713</v>
      </c>
      <c r="B4714" t="s">
        <v>4735</v>
      </c>
      <c r="C4714" s="4" t="s">
        <v>26</v>
      </c>
      <c r="D4714" t="s">
        <v>22</v>
      </c>
      <c r="E4714" s="4">
        <v>171</v>
      </c>
      <c r="F4714" s="4">
        <v>11</v>
      </c>
      <c r="G4714" s="4">
        <v>671</v>
      </c>
      <c r="H4714" s="4">
        <v>72</v>
      </c>
      <c r="I4714" s="4">
        <v>153</v>
      </c>
      <c r="J4714" s="6">
        <v>110.63</v>
      </c>
      <c r="K4714" s="4">
        <v>0.61499999999999999</v>
      </c>
      <c r="L4714" s="4" t="s">
        <v>19</v>
      </c>
      <c r="M4714" s="4">
        <f>Inventory[[#This Row],[Daily_Demand]]*Inventory[[#This Row],[Lead_Time_Days]]</f>
        <v>1881</v>
      </c>
      <c r="N4714" s="4">
        <f>MAX(0, Inventory[[#This Row],[Demand_Duration_Lead_time]]+Inventory[[#This Row],[Safety_Stock]]-Inventory[[#This Row],[Current_Inventory]])</f>
        <v>1282</v>
      </c>
      <c r="O47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14" s="8">
        <f>Inventory[[#This Row],[Current_Inventory]]*Inventory[[#This Row],[Unit_Cost]]</f>
        <v>74232.73</v>
      </c>
      <c r="Q4714" t="str">
        <f>IF(Inventory[[#This Row],[Stockout_Risk_Score]] &gt;= 0.8, "Critical",
   IF(Inventory[[#This Row],[Stockout_Risk_Score]] &gt;= 0.6, "High",
      IF(Inventory[[#This Row],[Stockout_Risk_Score]] &gt;= 0.3, "Medium", "Low")
   )
)</f>
        <v>High</v>
      </c>
      <c r="R4714">
        <f>Inventory[[#This Row],[Lead_Time_Days]]*0.8</f>
        <v>8.8000000000000007</v>
      </c>
      <c r="S4714">
        <f>MAX(0,Inventory[[#This Row],[Daily_Demand]]*Inventory[[#This Row],[Adj_Lead_Time]]+Inventory[[#This Row],[Safety_Stock]]-Inventory[[#This Row],[Current_Inventory]])</f>
        <v>905.80000000000018</v>
      </c>
    </row>
    <row r="4715" spans="1:19" x14ac:dyDescent="0.25">
      <c r="A4715">
        <v>4714</v>
      </c>
      <c r="B4715" t="s">
        <v>4736</v>
      </c>
      <c r="C4715" s="4" t="s">
        <v>26</v>
      </c>
      <c r="D4715" t="s">
        <v>18</v>
      </c>
      <c r="E4715" s="4">
        <v>98</v>
      </c>
      <c r="F4715" s="4">
        <v>14</v>
      </c>
      <c r="G4715" s="4">
        <v>569</v>
      </c>
      <c r="H4715" s="4">
        <v>275</v>
      </c>
      <c r="I4715" s="4">
        <v>278</v>
      </c>
      <c r="J4715" s="6">
        <v>1279.46</v>
      </c>
      <c r="K4715" s="4">
        <v>0.82899999999999996</v>
      </c>
      <c r="L4715" s="4" t="s">
        <v>15</v>
      </c>
      <c r="M4715" s="4">
        <f>Inventory[[#This Row],[Daily_Demand]]*Inventory[[#This Row],[Lead_Time_Days]]</f>
        <v>1372</v>
      </c>
      <c r="N4715" s="4">
        <f>MAX(0, Inventory[[#This Row],[Demand_Duration_Lead_time]]+Inventory[[#This Row],[Safety_Stock]]-Inventory[[#This Row],[Current_Inventory]])</f>
        <v>1078</v>
      </c>
      <c r="O47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15" s="8">
        <f>Inventory[[#This Row],[Current_Inventory]]*Inventory[[#This Row],[Unit_Cost]]</f>
        <v>728012.74</v>
      </c>
      <c r="Q4715" t="str">
        <f>IF(Inventory[[#This Row],[Stockout_Risk_Score]] &gt;= 0.8, "Critical",
   IF(Inventory[[#This Row],[Stockout_Risk_Score]] &gt;= 0.6, "High",
      IF(Inventory[[#This Row],[Stockout_Risk_Score]] &gt;= 0.3, "Medium", "Low")
   )
)</f>
        <v>Critical</v>
      </c>
      <c r="R4715">
        <f>Inventory[[#This Row],[Lead_Time_Days]]*0.8</f>
        <v>11.200000000000001</v>
      </c>
      <c r="S4715">
        <f>MAX(0,Inventory[[#This Row],[Daily_Demand]]*Inventory[[#This Row],[Adj_Lead_Time]]+Inventory[[#This Row],[Safety_Stock]]-Inventory[[#This Row],[Current_Inventory]])</f>
        <v>803.60000000000014</v>
      </c>
    </row>
    <row r="4716" spans="1:19" x14ac:dyDescent="0.25">
      <c r="A4716">
        <v>4715</v>
      </c>
      <c r="B4716" t="s">
        <v>4737</v>
      </c>
      <c r="C4716" s="4" t="s">
        <v>26</v>
      </c>
      <c r="D4716" t="s">
        <v>22</v>
      </c>
      <c r="E4716" s="4">
        <v>158</v>
      </c>
      <c r="F4716" s="4">
        <v>3</v>
      </c>
      <c r="G4716" s="4">
        <v>141</v>
      </c>
      <c r="H4716" s="4">
        <v>215</v>
      </c>
      <c r="I4716" s="4">
        <v>365</v>
      </c>
      <c r="J4716" s="6">
        <v>667.26</v>
      </c>
      <c r="K4716" s="4">
        <v>0.65800000000000003</v>
      </c>
      <c r="L4716" s="4" t="s">
        <v>19</v>
      </c>
      <c r="M4716" s="4">
        <f>Inventory[[#This Row],[Daily_Demand]]*Inventory[[#This Row],[Lead_Time_Days]]</f>
        <v>474</v>
      </c>
      <c r="N4716" s="4">
        <f>MAX(0, Inventory[[#This Row],[Demand_Duration_Lead_time]]+Inventory[[#This Row],[Safety_Stock]]-Inventory[[#This Row],[Current_Inventory]])</f>
        <v>548</v>
      </c>
      <c r="O47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716" s="8">
        <f>Inventory[[#This Row],[Current_Inventory]]*Inventory[[#This Row],[Unit_Cost]]</f>
        <v>94083.66</v>
      </c>
      <c r="Q4716" t="str">
        <f>IF(Inventory[[#This Row],[Stockout_Risk_Score]] &gt;= 0.8, "Critical",
   IF(Inventory[[#This Row],[Stockout_Risk_Score]] &gt;= 0.6, "High",
      IF(Inventory[[#This Row],[Stockout_Risk_Score]] &gt;= 0.3, "Medium", "Low")
   )
)</f>
        <v>High</v>
      </c>
      <c r="R4716">
        <f>Inventory[[#This Row],[Lead_Time_Days]]*0.8</f>
        <v>2.4000000000000004</v>
      </c>
      <c r="S4716">
        <f>MAX(0,Inventory[[#This Row],[Daily_Demand]]*Inventory[[#This Row],[Adj_Lead_Time]]+Inventory[[#This Row],[Safety_Stock]]-Inventory[[#This Row],[Current_Inventory]])</f>
        <v>453.20000000000005</v>
      </c>
    </row>
    <row r="4717" spans="1:19" x14ac:dyDescent="0.25">
      <c r="A4717">
        <v>4716</v>
      </c>
      <c r="B4717" t="s">
        <v>4738</v>
      </c>
      <c r="C4717" s="4" t="s">
        <v>13</v>
      </c>
      <c r="D4717" t="s">
        <v>22</v>
      </c>
      <c r="E4717" s="4">
        <v>75</v>
      </c>
      <c r="F4717" s="4">
        <v>9</v>
      </c>
      <c r="G4717" s="4">
        <v>84</v>
      </c>
      <c r="H4717" s="4">
        <v>89</v>
      </c>
      <c r="I4717" s="4">
        <v>187</v>
      </c>
      <c r="J4717" s="6">
        <v>1485.93</v>
      </c>
      <c r="K4717" s="4">
        <v>0.36499999999999999</v>
      </c>
      <c r="L4717" s="4" t="s">
        <v>15</v>
      </c>
      <c r="M4717" s="4">
        <f>Inventory[[#This Row],[Daily_Demand]]*Inventory[[#This Row],[Lead_Time_Days]]</f>
        <v>675</v>
      </c>
      <c r="N4717" s="4">
        <f>MAX(0, Inventory[[#This Row],[Demand_Duration_Lead_time]]+Inventory[[#This Row],[Safety_Stock]]-Inventory[[#This Row],[Current_Inventory]])</f>
        <v>680</v>
      </c>
      <c r="O47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717" s="8">
        <f>Inventory[[#This Row],[Current_Inventory]]*Inventory[[#This Row],[Unit_Cost]]</f>
        <v>124818.12000000001</v>
      </c>
      <c r="Q4717" t="str">
        <f>IF(Inventory[[#This Row],[Stockout_Risk_Score]] &gt;= 0.8, "Critical",
   IF(Inventory[[#This Row],[Stockout_Risk_Score]] &gt;= 0.6, "High",
      IF(Inventory[[#This Row],[Stockout_Risk_Score]] &gt;= 0.3, "Medium", "Low")
   )
)</f>
        <v>Medium</v>
      </c>
      <c r="R4717">
        <f>Inventory[[#This Row],[Lead_Time_Days]]*0.8</f>
        <v>7.2</v>
      </c>
      <c r="S4717">
        <f>MAX(0,Inventory[[#This Row],[Daily_Demand]]*Inventory[[#This Row],[Adj_Lead_Time]]+Inventory[[#This Row],[Safety_Stock]]-Inventory[[#This Row],[Current_Inventory]])</f>
        <v>545</v>
      </c>
    </row>
    <row r="4718" spans="1:19" x14ac:dyDescent="0.25">
      <c r="A4718">
        <v>4717</v>
      </c>
      <c r="B4718" t="s">
        <v>4739</v>
      </c>
      <c r="C4718" s="4" t="s">
        <v>13</v>
      </c>
      <c r="D4718" t="s">
        <v>22</v>
      </c>
      <c r="E4718" s="4">
        <v>11</v>
      </c>
      <c r="F4718" s="4">
        <v>9</v>
      </c>
      <c r="G4718" s="4">
        <v>677</v>
      </c>
      <c r="H4718" s="4">
        <v>46</v>
      </c>
      <c r="I4718" s="4">
        <v>368</v>
      </c>
      <c r="J4718" s="6">
        <v>139.53</v>
      </c>
      <c r="K4718" s="4">
        <v>0.41799999999999998</v>
      </c>
      <c r="L4718" s="4" t="s">
        <v>27</v>
      </c>
      <c r="M4718" s="4">
        <f>Inventory[[#This Row],[Daily_Demand]]*Inventory[[#This Row],[Lead_Time_Days]]</f>
        <v>99</v>
      </c>
      <c r="N4718" s="4">
        <f>MAX(0, Inventory[[#This Row],[Demand_Duration_Lead_time]]+Inventory[[#This Row],[Safety_Stock]]-Inventory[[#This Row],[Current_Inventory]])</f>
        <v>0</v>
      </c>
      <c r="O47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718" s="8">
        <f>Inventory[[#This Row],[Current_Inventory]]*Inventory[[#This Row],[Unit_Cost]]</f>
        <v>94461.81</v>
      </c>
      <c r="Q4718" t="str">
        <f>IF(Inventory[[#This Row],[Stockout_Risk_Score]] &gt;= 0.8, "Critical",
   IF(Inventory[[#This Row],[Stockout_Risk_Score]] &gt;= 0.6, "High",
      IF(Inventory[[#This Row],[Stockout_Risk_Score]] &gt;= 0.3, "Medium", "Low")
   )
)</f>
        <v>Medium</v>
      </c>
      <c r="R4718">
        <f>Inventory[[#This Row],[Lead_Time_Days]]*0.8</f>
        <v>7.2</v>
      </c>
      <c r="S4718">
        <f>MAX(0,Inventory[[#This Row],[Daily_Demand]]*Inventory[[#This Row],[Adj_Lead_Time]]+Inventory[[#This Row],[Safety_Stock]]-Inventory[[#This Row],[Current_Inventory]])</f>
        <v>0</v>
      </c>
    </row>
    <row r="4719" spans="1:19" x14ac:dyDescent="0.25">
      <c r="A4719">
        <v>4718</v>
      </c>
      <c r="B4719" t="s">
        <v>4740</v>
      </c>
      <c r="C4719" s="4" t="s">
        <v>13</v>
      </c>
      <c r="D4719" t="s">
        <v>14</v>
      </c>
      <c r="E4719" s="4">
        <v>69</v>
      </c>
      <c r="F4719" s="4">
        <v>9</v>
      </c>
      <c r="G4719" s="4">
        <v>321</v>
      </c>
      <c r="H4719" s="4">
        <v>20</v>
      </c>
      <c r="I4719" s="4">
        <v>85</v>
      </c>
      <c r="J4719" s="6">
        <v>472.57</v>
      </c>
      <c r="K4719" s="4">
        <v>0.05</v>
      </c>
      <c r="L4719" s="4" t="s">
        <v>15</v>
      </c>
      <c r="M4719" s="4">
        <f>Inventory[[#This Row],[Daily_Demand]]*Inventory[[#This Row],[Lead_Time_Days]]</f>
        <v>621</v>
      </c>
      <c r="N4719" s="4">
        <f>MAX(0, Inventory[[#This Row],[Demand_Duration_Lead_time]]+Inventory[[#This Row],[Safety_Stock]]-Inventory[[#This Row],[Current_Inventory]])</f>
        <v>320</v>
      </c>
      <c r="O47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19" s="8">
        <f>Inventory[[#This Row],[Current_Inventory]]*Inventory[[#This Row],[Unit_Cost]]</f>
        <v>151694.97</v>
      </c>
      <c r="Q4719" t="str">
        <f>IF(Inventory[[#This Row],[Stockout_Risk_Score]] &gt;= 0.8, "Critical",
   IF(Inventory[[#This Row],[Stockout_Risk_Score]] &gt;= 0.6, "High",
      IF(Inventory[[#This Row],[Stockout_Risk_Score]] &gt;= 0.3, "Medium", "Low")
   )
)</f>
        <v>Low</v>
      </c>
      <c r="R4719">
        <f>Inventory[[#This Row],[Lead_Time_Days]]*0.8</f>
        <v>7.2</v>
      </c>
      <c r="S4719">
        <f>MAX(0,Inventory[[#This Row],[Daily_Demand]]*Inventory[[#This Row],[Adj_Lead_Time]]+Inventory[[#This Row],[Safety_Stock]]-Inventory[[#This Row],[Current_Inventory]])</f>
        <v>195.79999999999995</v>
      </c>
    </row>
    <row r="4720" spans="1:19" x14ac:dyDescent="0.25">
      <c r="A4720">
        <v>4719</v>
      </c>
      <c r="B4720" t="s">
        <v>4741</v>
      </c>
      <c r="C4720" s="4" t="s">
        <v>41</v>
      </c>
      <c r="D4720" t="s">
        <v>22</v>
      </c>
      <c r="E4720" s="4">
        <v>50</v>
      </c>
      <c r="F4720" s="4">
        <v>3</v>
      </c>
      <c r="G4720" s="4">
        <v>144</v>
      </c>
      <c r="H4720" s="4">
        <v>124</v>
      </c>
      <c r="I4720" s="4">
        <v>167</v>
      </c>
      <c r="J4720" s="6">
        <v>845.61</v>
      </c>
      <c r="K4720" s="4">
        <v>0.92400000000000004</v>
      </c>
      <c r="L4720" s="4" t="s">
        <v>27</v>
      </c>
      <c r="M4720" s="4">
        <f>Inventory[[#This Row],[Daily_Demand]]*Inventory[[#This Row],[Lead_Time_Days]]</f>
        <v>150</v>
      </c>
      <c r="N4720" s="4">
        <f>MAX(0, Inventory[[#This Row],[Demand_Duration_Lead_time]]+Inventory[[#This Row],[Safety_Stock]]-Inventory[[#This Row],[Current_Inventory]])</f>
        <v>130</v>
      </c>
      <c r="O47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720" s="8">
        <f>Inventory[[#This Row],[Current_Inventory]]*Inventory[[#This Row],[Unit_Cost]]</f>
        <v>121767.84</v>
      </c>
      <c r="Q4720" t="str">
        <f>IF(Inventory[[#This Row],[Stockout_Risk_Score]] &gt;= 0.8, "Critical",
   IF(Inventory[[#This Row],[Stockout_Risk_Score]] &gt;= 0.6, "High",
      IF(Inventory[[#This Row],[Stockout_Risk_Score]] &gt;= 0.3, "Medium", "Low")
   )
)</f>
        <v>Critical</v>
      </c>
      <c r="R4720">
        <f>Inventory[[#This Row],[Lead_Time_Days]]*0.8</f>
        <v>2.4000000000000004</v>
      </c>
      <c r="S4720">
        <f>MAX(0,Inventory[[#This Row],[Daily_Demand]]*Inventory[[#This Row],[Adj_Lead_Time]]+Inventory[[#This Row],[Safety_Stock]]-Inventory[[#This Row],[Current_Inventory]])</f>
        <v>100</v>
      </c>
    </row>
    <row r="4721" spans="1:19" x14ac:dyDescent="0.25">
      <c r="A4721">
        <v>4720</v>
      </c>
      <c r="B4721" t="s">
        <v>4742</v>
      </c>
      <c r="C4721" s="4" t="s">
        <v>41</v>
      </c>
      <c r="D4721" t="s">
        <v>14</v>
      </c>
      <c r="E4721" s="4">
        <v>22</v>
      </c>
      <c r="F4721" s="4">
        <v>14</v>
      </c>
      <c r="G4721" s="4">
        <v>331</v>
      </c>
      <c r="H4721" s="4">
        <v>99</v>
      </c>
      <c r="I4721" s="4">
        <v>304</v>
      </c>
      <c r="J4721" s="6">
        <v>796.17</v>
      </c>
      <c r="K4721" s="4">
        <v>8.7999999999999995E-2</v>
      </c>
      <c r="L4721" s="4" t="s">
        <v>19</v>
      </c>
      <c r="M4721" s="4">
        <f>Inventory[[#This Row],[Daily_Demand]]*Inventory[[#This Row],[Lead_Time_Days]]</f>
        <v>308</v>
      </c>
      <c r="N4721" s="4">
        <f>MAX(0, Inventory[[#This Row],[Demand_Duration_Lead_time]]+Inventory[[#This Row],[Safety_Stock]]-Inventory[[#This Row],[Current_Inventory]])</f>
        <v>76</v>
      </c>
      <c r="O47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21" s="8">
        <f>Inventory[[#This Row],[Current_Inventory]]*Inventory[[#This Row],[Unit_Cost]]</f>
        <v>263532.26999999996</v>
      </c>
      <c r="Q4721" t="str">
        <f>IF(Inventory[[#This Row],[Stockout_Risk_Score]] &gt;= 0.8, "Critical",
   IF(Inventory[[#This Row],[Stockout_Risk_Score]] &gt;= 0.6, "High",
      IF(Inventory[[#This Row],[Stockout_Risk_Score]] &gt;= 0.3, "Medium", "Low")
   )
)</f>
        <v>Low</v>
      </c>
      <c r="R4721">
        <f>Inventory[[#This Row],[Lead_Time_Days]]*0.8</f>
        <v>11.200000000000001</v>
      </c>
      <c r="S4721">
        <f>MAX(0,Inventory[[#This Row],[Daily_Demand]]*Inventory[[#This Row],[Adj_Lead_Time]]+Inventory[[#This Row],[Safety_Stock]]-Inventory[[#This Row],[Current_Inventory]])</f>
        <v>14.400000000000034</v>
      </c>
    </row>
    <row r="4722" spans="1:19" x14ac:dyDescent="0.25">
      <c r="A4722">
        <v>4721</v>
      </c>
      <c r="B4722" t="s">
        <v>4743</v>
      </c>
      <c r="C4722" s="4" t="s">
        <v>26</v>
      </c>
      <c r="D4722" t="s">
        <v>14</v>
      </c>
      <c r="E4722" s="4">
        <v>145</v>
      </c>
      <c r="F4722" s="4">
        <v>10</v>
      </c>
      <c r="G4722" s="4">
        <v>210</v>
      </c>
      <c r="H4722" s="4">
        <v>241</v>
      </c>
      <c r="I4722" s="4">
        <v>362</v>
      </c>
      <c r="J4722" s="6">
        <v>305.45</v>
      </c>
      <c r="K4722" s="4">
        <v>0.57999999999999996</v>
      </c>
      <c r="L4722" s="4" t="s">
        <v>19</v>
      </c>
      <c r="M4722" s="4">
        <f>Inventory[[#This Row],[Daily_Demand]]*Inventory[[#This Row],[Lead_Time_Days]]</f>
        <v>1450</v>
      </c>
      <c r="N4722" s="4">
        <f>MAX(0, Inventory[[#This Row],[Demand_Duration_Lead_time]]+Inventory[[#This Row],[Safety_Stock]]-Inventory[[#This Row],[Current_Inventory]])</f>
        <v>1481</v>
      </c>
      <c r="O47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722" s="8">
        <f>Inventory[[#This Row],[Current_Inventory]]*Inventory[[#This Row],[Unit_Cost]]</f>
        <v>64144.5</v>
      </c>
      <c r="Q4722" t="str">
        <f>IF(Inventory[[#This Row],[Stockout_Risk_Score]] &gt;= 0.8, "Critical",
   IF(Inventory[[#This Row],[Stockout_Risk_Score]] &gt;= 0.6, "High",
      IF(Inventory[[#This Row],[Stockout_Risk_Score]] &gt;= 0.3, "Medium", "Low")
   )
)</f>
        <v>Medium</v>
      </c>
      <c r="R4722">
        <f>Inventory[[#This Row],[Lead_Time_Days]]*0.8</f>
        <v>8</v>
      </c>
      <c r="S4722">
        <f>MAX(0,Inventory[[#This Row],[Daily_Demand]]*Inventory[[#This Row],[Adj_Lead_Time]]+Inventory[[#This Row],[Safety_Stock]]-Inventory[[#This Row],[Current_Inventory]])</f>
        <v>1191</v>
      </c>
    </row>
    <row r="4723" spans="1:19" x14ac:dyDescent="0.25">
      <c r="A4723">
        <v>4722</v>
      </c>
      <c r="B4723" t="s">
        <v>4744</v>
      </c>
      <c r="C4723" s="4" t="s">
        <v>21</v>
      </c>
      <c r="D4723" t="s">
        <v>14</v>
      </c>
      <c r="E4723" s="4">
        <v>157</v>
      </c>
      <c r="F4723" s="4">
        <v>12</v>
      </c>
      <c r="G4723" s="4">
        <v>794</v>
      </c>
      <c r="H4723" s="4">
        <v>28</v>
      </c>
      <c r="I4723" s="4">
        <v>384</v>
      </c>
      <c r="J4723" s="6">
        <v>1988.57</v>
      </c>
      <c r="K4723" s="4">
        <v>0.872</v>
      </c>
      <c r="L4723" s="4" t="s">
        <v>19</v>
      </c>
      <c r="M4723" s="4">
        <f>Inventory[[#This Row],[Daily_Demand]]*Inventory[[#This Row],[Lead_Time_Days]]</f>
        <v>1884</v>
      </c>
      <c r="N4723" s="4">
        <f>MAX(0, Inventory[[#This Row],[Demand_Duration_Lead_time]]+Inventory[[#This Row],[Safety_Stock]]-Inventory[[#This Row],[Current_Inventory]])</f>
        <v>1118</v>
      </c>
      <c r="O47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23" s="8">
        <f>Inventory[[#This Row],[Current_Inventory]]*Inventory[[#This Row],[Unit_Cost]]</f>
        <v>1578924.5799999998</v>
      </c>
      <c r="Q4723" t="str">
        <f>IF(Inventory[[#This Row],[Stockout_Risk_Score]] &gt;= 0.8, "Critical",
   IF(Inventory[[#This Row],[Stockout_Risk_Score]] &gt;= 0.6, "High",
      IF(Inventory[[#This Row],[Stockout_Risk_Score]] &gt;= 0.3, "Medium", "Low")
   )
)</f>
        <v>Critical</v>
      </c>
      <c r="R4723">
        <f>Inventory[[#This Row],[Lead_Time_Days]]*0.8</f>
        <v>9.6000000000000014</v>
      </c>
      <c r="S4723">
        <f>MAX(0,Inventory[[#This Row],[Daily_Demand]]*Inventory[[#This Row],[Adj_Lead_Time]]+Inventory[[#This Row],[Safety_Stock]]-Inventory[[#This Row],[Current_Inventory]])</f>
        <v>741.20000000000027</v>
      </c>
    </row>
    <row r="4724" spans="1:19" x14ac:dyDescent="0.25">
      <c r="A4724">
        <v>4723</v>
      </c>
      <c r="B4724" t="s">
        <v>4745</v>
      </c>
      <c r="C4724" s="4" t="s">
        <v>26</v>
      </c>
      <c r="D4724" t="s">
        <v>14</v>
      </c>
      <c r="E4724" s="4">
        <v>12</v>
      </c>
      <c r="F4724" s="4">
        <v>8</v>
      </c>
      <c r="G4724" s="4">
        <v>469</v>
      </c>
      <c r="H4724" s="4">
        <v>61</v>
      </c>
      <c r="I4724" s="4">
        <v>69</v>
      </c>
      <c r="J4724" s="6">
        <v>604.66</v>
      </c>
      <c r="K4724" s="4">
        <v>0.42099999999999999</v>
      </c>
      <c r="L4724" s="4" t="s">
        <v>27</v>
      </c>
      <c r="M4724" s="4">
        <f>Inventory[[#This Row],[Daily_Demand]]*Inventory[[#This Row],[Lead_Time_Days]]</f>
        <v>96</v>
      </c>
      <c r="N4724" s="4">
        <f>MAX(0, Inventory[[#This Row],[Demand_Duration_Lead_time]]+Inventory[[#This Row],[Safety_Stock]]-Inventory[[#This Row],[Current_Inventory]])</f>
        <v>0</v>
      </c>
      <c r="O47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724" s="8">
        <f>Inventory[[#This Row],[Current_Inventory]]*Inventory[[#This Row],[Unit_Cost]]</f>
        <v>283585.53999999998</v>
      </c>
      <c r="Q4724" t="str">
        <f>IF(Inventory[[#This Row],[Stockout_Risk_Score]] &gt;= 0.8, "Critical",
   IF(Inventory[[#This Row],[Stockout_Risk_Score]] &gt;= 0.6, "High",
      IF(Inventory[[#This Row],[Stockout_Risk_Score]] &gt;= 0.3, "Medium", "Low")
   )
)</f>
        <v>Medium</v>
      </c>
      <c r="R4724">
        <f>Inventory[[#This Row],[Lead_Time_Days]]*0.8</f>
        <v>6.4</v>
      </c>
      <c r="S4724">
        <f>MAX(0,Inventory[[#This Row],[Daily_Demand]]*Inventory[[#This Row],[Adj_Lead_Time]]+Inventory[[#This Row],[Safety_Stock]]-Inventory[[#This Row],[Current_Inventory]])</f>
        <v>0</v>
      </c>
    </row>
    <row r="4725" spans="1:19" x14ac:dyDescent="0.25">
      <c r="A4725">
        <v>4724</v>
      </c>
      <c r="B4725" t="s">
        <v>4746</v>
      </c>
      <c r="C4725" s="4" t="s">
        <v>17</v>
      </c>
      <c r="D4725" t="s">
        <v>18</v>
      </c>
      <c r="E4725" s="4">
        <v>78</v>
      </c>
      <c r="F4725" s="4">
        <v>13</v>
      </c>
      <c r="G4725" s="4">
        <v>713</v>
      </c>
      <c r="H4725" s="4">
        <v>283</v>
      </c>
      <c r="I4725" s="4">
        <v>347</v>
      </c>
      <c r="J4725" s="6">
        <v>1456.01</v>
      </c>
      <c r="K4725" s="4">
        <v>0.8</v>
      </c>
      <c r="L4725" s="4" t="s">
        <v>19</v>
      </c>
      <c r="M4725" s="4">
        <f>Inventory[[#This Row],[Daily_Demand]]*Inventory[[#This Row],[Lead_Time_Days]]</f>
        <v>1014</v>
      </c>
      <c r="N4725" s="4">
        <f>MAX(0, Inventory[[#This Row],[Demand_Duration_Lead_time]]+Inventory[[#This Row],[Safety_Stock]]-Inventory[[#This Row],[Current_Inventory]])</f>
        <v>584</v>
      </c>
      <c r="O47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25" s="8">
        <f>Inventory[[#This Row],[Current_Inventory]]*Inventory[[#This Row],[Unit_Cost]]</f>
        <v>1038135.13</v>
      </c>
      <c r="Q4725" t="str">
        <f>IF(Inventory[[#This Row],[Stockout_Risk_Score]] &gt;= 0.8, "Critical",
   IF(Inventory[[#This Row],[Stockout_Risk_Score]] &gt;= 0.6, "High",
      IF(Inventory[[#This Row],[Stockout_Risk_Score]] &gt;= 0.3, "Medium", "Low")
   )
)</f>
        <v>Critical</v>
      </c>
      <c r="R4725">
        <f>Inventory[[#This Row],[Lead_Time_Days]]*0.8</f>
        <v>10.4</v>
      </c>
      <c r="S4725">
        <f>MAX(0,Inventory[[#This Row],[Daily_Demand]]*Inventory[[#This Row],[Adj_Lead_Time]]+Inventory[[#This Row],[Safety_Stock]]-Inventory[[#This Row],[Current_Inventory]])</f>
        <v>381.20000000000005</v>
      </c>
    </row>
    <row r="4726" spans="1:19" x14ac:dyDescent="0.25">
      <c r="A4726">
        <v>4725</v>
      </c>
      <c r="B4726" t="s">
        <v>4747</v>
      </c>
      <c r="C4726" s="4" t="s">
        <v>41</v>
      </c>
      <c r="D4726" t="s">
        <v>22</v>
      </c>
      <c r="E4726" s="4">
        <v>164</v>
      </c>
      <c r="F4726" s="4">
        <v>6</v>
      </c>
      <c r="G4726" s="4">
        <v>178</v>
      </c>
      <c r="H4726" s="4">
        <v>103</v>
      </c>
      <c r="I4726" s="4">
        <v>70</v>
      </c>
      <c r="J4726" s="6">
        <v>479.05</v>
      </c>
      <c r="K4726" s="4">
        <v>0.80400000000000005</v>
      </c>
      <c r="L4726" s="4" t="s">
        <v>27</v>
      </c>
      <c r="M4726" s="4">
        <f>Inventory[[#This Row],[Daily_Demand]]*Inventory[[#This Row],[Lead_Time_Days]]</f>
        <v>984</v>
      </c>
      <c r="N4726" s="4">
        <f>MAX(0, Inventory[[#This Row],[Demand_Duration_Lead_time]]+Inventory[[#This Row],[Safety_Stock]]-Inventory[[#This Row],[Current_Inventory]])</f>
        <v>909</v>
      </c>
      <c r="O47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26" s="8">
        <f>Inventory[[#This Row],[Current_Inventory]]*Inventory[[#This Row],[Unit_Cost]]</f>
        <v>85270.900000000009</v>
      </c>
      <c r="Q4726" t="str">
        <f>IF(Inventory[[#This Row],[Stockout_Risk_Score]] &gt;= 0.8, "Critical",
   IF(Inventory[[#This Row],[Stockout_Risk_Score]] &gt;= 0.6, "High",
      IF(Inventory[[#This Row],[Stockout_Risk_Score]] &gt;= 0.3, "Medium", "Low")
   )
)</f>
        <v>Critical</v>
      </c>
      <c r="R4726">
        <f>Inventory[[#This Row],[Lead_Time_Days]]*0.8</f>
        <v>4.8000000000000007</v>
      </c>
      <c r="S4726">
        <f>MAX(0,Inventory[[#This Row],[Daily_Demand]]*Inventory[[#This Row],[Adj_Lead_Time]]+Inventory[[#This Row],[Safety_Stock]]-Inventory[[#This Row],[Current_Inventory]])</f>
        <v>712.20000000000016</v>
      </c>
    </row>
    <row r="4727" spans="1:19" x14ac:dyDescent="0.25">
      <c r="A4727">
        <v>4726</v>
      </c>
      <c r="B4727" t="s">
        <v>4748</v>
      </c>
      <c r="C4727" s="4" t="s">
        <v>13</v>
      </c>
      <c r="D4727" t="s">
        <v>14</v>
      </c>
      <c r="E4727" s="4">
        <v>149</v>
      </c>
      <c r="F4727" s="4">
        <v>8</v>
      </c>
      <c r="G4727" s="4">
        <v>372</v>
      </c>
      <c r="H4727" s="4">
        <v>41</v>
      </c>
      <c r="I4727" s="4">
        <v>305</v>
      </c>
      <c r="J4727" s="6">
        <v>1761.81</v>
      </c>
      <c r="K4727" s="4">
        <v>0.06</v>
      </c>
      <c r="L4727" s="4" t="s">
        <v>27</v>
      </c>
      <c r="M4727" s="4">
        <f>Inventory[[#This Row],[Daily_Demand]]*Inventory[[#This Row],[Lead_Time_Days]]</f>
        <v>1192</v>
      </c>
      <c r="N4727" s="4">
        <f>MAX(0, Inventory[[#This Row],[Demand_Duration_Lead_time]]+Inventory[[#This Row],[Safety_Stock]]-Inventory[[#This Row],[Current_Inventory]])</f>
        <v>861</v>
      </c>
      <c r="O47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27" s="8">
        <f>Inventory[[#This Row],[Current_Inventory]]*Inventory[[#This Row],[Unit_Cost]]</f>
        <v>655393.31999999995</v>
      </c>
      <c r="Q4727" t="str">
        <f>IF(Inventory[[#This Row],[Stockout_Risk_Score]] &gt;= 0.8, "Critical",
   IF(Inventory[[#This Row],[Stockout_Risk_Score]] &gt;= 0.6, "High",
      IF(Inventory[[#This Row],[Stockout_Risk_Score]] &gt;= 0.3, "Medium", "Low")
   )
)</f>
        <v>Low</v>
      </c>
      <c r="R4727">
        <f>Inventory[[#This Row],[Lead_Time_Days]]*0.8</f>
        <v>6.4</v>
      </c>
      <c r="S4727">
        <f>MAX(0,Inventory[[#This Row],[Daily_Demand]]*Inventory[[#This Row],[Adj_Lead_Time]]+Inventory[[#This Row],[Safety_Stock]]-Inventory[[#This Row],[Current_Inventory]])</f>
        <v>622.6</v>
      </c>
    </row>
    <row r="4728" spans="1:19" x14ac:dyDescent="0.25">
      <c r="A4728">
        <v>4727</v>
      </c>
      <c r="B4728" t="s">
        <v>4749</v>
      </c>
      <c r="C4728" s="4" t="s">
        <v>41</v>
      </c>
      <c r="D4728" t="s">
        <v>22</v>
      </c>
      <c r="E4728" s="4">
        <v>106</v>
      </c>
      <c r="F4728" s="4">
        <v>9</v>
      </c>
      <c r="G4728" s="4">
        <v>693</v>
      </c>
      <c r="H4728" s="4">
        <v>160</v>
      </c>
      <c r="I4728" s="4">
        <v>297</v>
      </c>
      <c r="J4728" s="6">
        <v>806.13</v>
      </c>
      <c r="K4728" s="4">
        <v>0.41199999999999998</v>
      </c>
      <c r="L4728" s="4" t="s">
        <v>15</v>
      </c>
      <c r="M4728" s="4">
        <f>Inventory[[#This Row],[Daily_Demand]]*Inventory[[#This Row],[Lead_Time_Days]]</f>
        <v>954</v>
      </c>
      <c r="N4728" s="4">
        <f>MAX(0, Inventory[[#This Row],[Demand_Duration_Lead_time]]+Inventory[[#This Row],[Safety_Stock]]-Inventory[[#This Row],[Current_Inventory]])</f>
        <v>421</v>
      </c>
      <c r="O47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28" s="8">
        <f>Inventory[[#This Row],[Current_Inventory]]*Inventory[[#This Row],[Unit_Cost]]</f>
        <v>558648.09</v>
      </c>
      <c r="Q4728" t="str">
        <f>IF(Inventory[[#This Row],[Stockout_Risk_Score]] &gt;= 0.8, "Critical",
   IF(Inventory[[#This Row],[Stockout_Risk_Score]] &gt;= 0.6, "High",
      IF(Inventory[[#This Row],[Stockout_Risk_Score]] &gt;= 0.3, "Medium", "Low")
   )
)</f>
        <v>Medium</v>
      </c>
      <c r="R4728">
        <f>Inventory[[#This Row],[Lead_Time_Days]]*0.8</f>
        <v>7.2</v>
      </c>
      <c r="S4728">
        <f>MAX(0,Inventory[[#This Row],[Daily_Demand]]*Inventory[[#This Row],[Adj_Lead_Time]]+Inventory[[#This Row],[Safety_Stock]]-Inventory[[#This Row],[Current_Inventory]])</f>
        <v>230.20000000000005</v>
      </c>
    </row>
    <row r="4729" spans="1:19" x14ac:dyDescent="0.25">
      <c r="A4729">
        <v>4728</v>
      </c>
      <c r="B4729" t="s">
        <v>4750</v>
      </c>
      <c r="C4729" s="4" t="s">
        <v>13</v>
      </c>
      <c r="D4729" t="s">
        <v>14</v>
      </c>
      <c r="E4729" s="4">
        <v>83</v>
      </c>
      <c r="F4729" s="4">
        <v>10</v>
      </c>
      <c r="G4729" s="4">
        <v>282</v>
      </c>
      <c r="H4729" s="4">
        <v>149</v>
      </c>
      <c r="I4729" s="4">
        <v>215</v>
      </c>
      <c r="J4729" s="6">
        <v>1806.76</v>
      </c>
      <c r="K4729" s="4">
        <v>0.69099999999999995</v>
      </c>
      <c r="L4729" s="4" t="s">
        <v>19</v>
      </c>
      <c r="M4729" s="4">
        <f>Inventory[[#This Row],[Daily_Demand]]*Inventory[[#This Row],[Lead_Time_Days]]</f>
        <v>830</v>
      </c>
      <c r="N4729" s="4">
        <f>MAX(0, Inventory[[#This Row],[Demand_Duration_Lead_time]]+Inventory[[#This Row],[Safety_Stock]]-Inventory[[#This Row],[Current_Inventory]])</f>
        <v>697</v>
      </c>
      <c r="O47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29" s="8">
        <f>Inventory[[#This Row],[Current_Inventory]]*Inventory[[#This Row],[Unit_Cost]]</f>
        <v>509506.32</v>
      </c>
      <c r="Q4729" t="str">
        <f>IF(Inventory[[#This Row],[Stockout_Risk_Score]] &gt;= 0.8, "Critical",
   IF(Inventory[[#This Row],[Stockout_Risk_Score]] &gt;= 0.6, "High",
      IF(Inventory[[#This Row],[Stockout_Risk_Score]] &gt;= 0.3, "Medium", "Low")
   )
)</f>
        <v>High</v>
      </c>
      <c r="R4729">
        <f>Inventory[[#This Row],[Lead_Time_Days]]*0.8</f>
        <v>8</v>
      </c>
      <c r="S4729">
        <f>MAX(0,Inventory[[#This Row],[Daily_Demand]]*Inventory[[#This Row],[Adj_Lead_Time]]+Inventory[[#This Row],[Safety_Stock]]-Inventory[[#This Row],[Current_Inventory]])</f>
        <v>531</v>
      </c>
    </row>
    <row r="4730" spans="1:19" x14ac:dyDescent="0.25">
      <c r="A4730">
        <v>4729</v>
      </c>
      <c r="B4730" t="s">
        <v>4751</v>
      </c>
      <c r="C4730" s="4" t="s">
        <v>17</v>
      </c>
      <c r="D4730" t="s">
        <v>18</v>
      </c>
      <c r="E4730" s="4">
        <v>83</v>
      </c>
      <c r="F4730" s="4">
        <v>3</v>
      </c>
      <c r="G4730" s="4">
        <v>748</v>
      </c>
      <c r="H4730" s="4">
        <v>67</v>
      </c>
      <c r="I4730" s="4">
        <v>398</v>
      </c>
      <c r="J4730" s="6">
        <v>716.58</v>
      </c>
      <c r="K4730" s="4">
        <v>0.42199999999999999</v>
      </c>
      <c r="L4730" s="4" t="s">
        <v>15</v>
      </c>
      <c r="M4730" s="4">
        <f>Inventory[[#This Row],[Daily_Demand]]*Inventory[[#This Row],[Lead_Time_Days]]</f>
        <v>249</v>
      </c>
      <c r="N4730" s="4">
        <f>MAX(0, Inventory[[#This Row],[Demand_Duration_Lead_time]]+Inventory[[#This Row],[Safety_Stock]]-Inventory[[#This Row],[Current_Inventory]])</f>
        <v>0</v>
      </c>
      <c r="O47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730" s="8">
        <f>Inventory[[#This Row],[Current_Inventory]]*Inventory[[#This Row],[Unit_Cost]]</f>
        <v>536001.84000000008</v>
      </c>
      <c r="Q4730" t="str">
        <f>IF(Inventory[[#This Row],[Stockout_Risk_Score]] &gt;= 0.8, "Critical",
   IF(Inventory[[#This Row],[Stockout_Risk_Score]] &gt;= 0.6, "High",
      IF(Inventory[[#This Row],[Stockout_Risk_Score]] &gt;= 0.3, "Medium", "Low")
   )
)</f>
        <v>Medium</v>
      </c>
      <c r="R4730">
        <f>Inventory[[#This Row],[Lead_Time_Days]]*0.8</f>
        <v>2.4000000000000004</v>
      </c>
      <c r="S4730">
        <f>MAX(0,Inventory[[#This Row],[Daily_Demand]]*Inventory[[#This Row],[Adj_Lead_Time]]+Inventory[[#This Row],[Safety_Stock]]-Inventory[[#This Row],[Current_Inventory]])</f>
        <v>0</v>
      </c>
    </row>
    <row r="4731" spans="1:19" x14ac:dyDescent="0.25">
      <c r="A4731">
        <v>4730</v>
      </c>
      <c r="B4731" t="s">
        <v>4752</v>
      </c>
      <c r="C4731" s="4" t="s">
        <v>17</v>
      </c>
      <c r="D4731" t="s">
        <v>14</v>
      </c>
      <c r="E4731" s="4">
        <v>125</v>
      </c>
      <c r="F4731" s="4">
        <v>7</v>
      </c>
      <c r="G4731" s="4">
        <v>425</v>
      </c>
      <c r="H4731" s="4">
        <v>30</v>
      </c>
      <c r="I4731" s="4">
        <v>304</v>
      </c>
      <c r="J4731" s="6">
        <v>66.86</v>
      </c>
      <c r="K4731" s="4">
        <v>0.54500000000000004</v>
      </c>
      <c r="L4731" s="4" t="s">
        <v>27</v>
      </c>
      <c r="M4731" s="4">
        <f>Inventory[[#This Row],[Daily_Demand]]*Inventory[[#This Row],[Lead_Time_Days]]</f>
        <v>875</v>
      </c>
      <c r="N4731" s="4">
        <f>MAX(0, Inventory[[#This Row],[Demand_Duration_Lead_time]]+Inventory[[#This Row],[Safety_Stock]]-Inventory[[#This Row],[Current_Inventory]])</f>
        <v>480</v>
      </c>
      <c r="O47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31" s="8">
        <f>Inventory[[#This Row],[Current_Inventory]]*Inventory[[#This Row],[Unit_Cost]]</f>
        <v>28415.5</v>
      </c>
      <c r="Q4731" t="str">
        <f>IF(Inventory[[#This Row],[Stockout_Risk_Score]] &gt;= 0.8, "Critical",
   IF(Inventory[[#This Row],[Stockout_Risk_Score]] &gt;= 0.6, "High",
      IF(Inventory[[#This Row],[Stockout_Risk_Score]] &gt;= 0.3, "Medium", "Low")
   )
)</f>
        <v>Medium</v>
      </c>
      <c r="R4731">
        <f>Inventory[[#This Row],[Lead_Time_Days]]*0.8</f>
        <v>5.6000000000000005</v>
      </c>
      <c r="S4731">
        <f>MAX(0,Inventory[[#This Row],[Daily_Demand]]*Inventory[[#This Row],[Adj_Lead_Time]]+Inventory[[#This Row],[Safety_Stock]]-Inventory[[#This Row],[Current_Inventory]])</f>
        <v>305.00000000000011</v>
      </c>
    </row>
    <row r="4732" spans="1:19" x14ac:dyDescent="0.25">
      <c r="A4732">
        <v>4731</v>
      </c>
      <c r="B4732" t="s">
        <v>4753</v>
      </c>
      <c r="C4732" s="4" t="s">
        <v>41</v>
      </c>
      <c r="D4732" t="s">
        <v>22</v>
      </c>
      <c r="E4732" s="4">
        <v>180</v>
      </c>
      <c r="F4732" s="4">
        <v>10</v>
      </c>
      <c r="G4732" s="4">
        <v>712</v>
      </c>
      <c r="H4732" s="4">
        <v>158</v>
      </c>
      <c r="I4732" s="4">
        <v>127</v>
      </c>
      <c r="J4732" s="6">
        <v>1058.19</v>
      </c>
      <c r="K4732" s="4">
        <v>0.59399999999999997</v>
      </c>
      <c r="L4732" s="4" t="s">
        <v>15</v>
      </c>
      <c r="M4732" s="4">
        <f>Inventory[[#This Row],[Daily_Demand]]*Inventory[[#This Row],[Lead_Time_Days]]</f>
        <v>1800</v>
      </c>
      <c r="N4732" s="4">
        <f>MAX(0, Inventory[[#This Row],[Demand_Duration_Lead_time]]+Inventory[[#This Row],[Safety_Stock]]-Inventory[[#This Row],[Current_Inventory]])</f>
        <v>1246</v>
      </c>
      <c r="O47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32" s="8">
        <f>Inventory[[#This Row],[Current_Inventory]]*Inventory[[#This Row],[Unit_Cost]]</f>
        <v>753431.28</v>
      </c>
      <c r="Q4732" t="str">
        <f>IF(Inventory[[#This Row],[Stockout_Risk_Score]] &gt;= 0.8, "Critical",
   IF(Inventory[[#This Row],[Stockout_Risk_Score]] &gt;= 0.6, "High",
      IF(Inventory[[#This Row],[Stockout_Risk_Score]] &gt;= 0.3, "Medium", "Low")
   )
)</f>
        <v>Medium</v>
      </c>
      <c r="R4732">
        <f>Inventory[[#This Row],[Lead_Time_Days]]*0.8</f>
        <v>8</v>
      </c>
      <c r="S4732">
        <f>MAX(0,Inventory[[#This Row],[Daily_Demand]]*Inventory[[#This Row],[Adj_Lead_Time]]+Inventory[[#This Row],[Safety_Stock]]-Inventory[[#This Row],[Current_Inventory]])</f>
        <v>886</v>
      </c>
    </row>
    <row r="4733" spans="1:19" x14ac:dyDescent="0.25">
      <c r="A4733">
        <v>4732</v>
      </c>
      <c r="B4733" t="s">
        <v>4754</v>
      </c>
      <c r="C4733" s="4" t="s">
        <v>13</v>
      </c>
      <c r="D4733" t="s">
        <v>22</v>
      </c>
      <c r="E4733" s="4">
        <v>67</v>
      </c>
      <c r="F4733" s="4">
        <v>14</v>
      </c>
      <c r="G4733" s="4">
        <v>622</v>
      </c>
      <c r="H4733" s="4">
        <v>230</v>
      </c>
      <c r="I4733" s="4">
        <v>329</v>
      </c>
      <c r="J4733" s="6">
        <v>1073.3399999999999</v>
      </c>
      <c r="K4733" s="4">
        <v>0.151</v>
      </c>
      <c r="L4733" s="4" t="s">
        <v>19</v>
      </c>
      <c r="M4733" s="4">
        <f>Inventory[[#This Row],[Daily_Demand]]*Inventory[[#This Row],[Lead_Time_Days]]</f>
        <v>938</v>
      </c>
      <c r="N4733" s="4">
        <f>MAX(0, Inventory[[#This Row],[Demand_Duration_Lead_time]]+Inventory[[#This Row],[Safety_Stock]]-Inventory[[#This Row],[Current_Inventory]])</f>
        <v>546</v>
      </c>
      <c r="O47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33" s="8">
        <f>Inventory[[#This Row],[Current_Inventory]]*Inventory[[#This Row],[Unit_Cost]]</f>
        <v>667617.48</v>
      </c>
      <c r="Q4733" t="str">
        <f>IF(Inventory[[#This Row],[Stockout_Risk_Score]] &gt;= 0.8, "Critical",
   IF(Inventory[[#This Row],[Stockout_Risk_Score]] &gt;= 0.6, "High",
      IF(Inventory[[#This Row],[Stockout_Risk_Score]] &gt;= 0.3, "Medium", "Low")
   )
)</f>
        <v>Low</v>
      </c>
      <c r="R4733">
        <f>Inventory[[#This Row],[Lead_Time_Days]]*0.8</f>
        <v>11.200000000000001</v>
      </c>
      <c r="S4733">
        <f>MAX(0,Inventory[[#This Row],[Daily_Demand]]*Inventory[[#This Row],[Adj_Lead_Time]]+Inventory[[#This Row],[Safety_Stock]]-Inventory[[#This Row],[Current_Inventory]])</f>
        <v>358.40000000000009</v>
      </c>
    </row>
    <row r="4734" spans="1:19" x14ac:dyDescent="0.25">
      <c r="A4734">
        <v>4733</v>
      </c>
      <c r="B4734" t="s">
        <v>4755</v>
      </c>
      <c r="C4734" s="4" t="s">
        <v>17</v>
      </c>
      <c r="D4734" t="s">
        <v>18</v>
      </c>
      <c r="E4734" s="4">
        <v>44</v>
      </c>
      <c r="F4734" s="4">
        <v>7</v>
      </c>
      <c r="G4734" s="4">
        <v>36</v>
      </c>
      <c r="H4734" s="4">
        <v>230</v>
      </c>
      <c r="I4734" s="4">
        <v>331</v>
      </c>
      <c r="J4734" s="6">
        <v>283.68</v>
      </c>
      <c r="K4734" s="4">
        <v>0.41199999999999998</v>
      </c>
      <c r="L4734" s="4" t="s">
        <v>27</v>
      </c>
      <c r="M4734" s="4">
        <f>Inventory[[#This Row],[Daily_Demand]]*Inventory[[#This Row],[Lead_Time_Days]]</f>
        <v>308</v>
      </c>
      <c r="N4734" s="4">
        <f>MAX(0, Inventory[[#This Row],[Demand_Duration_Lead_time]]+Inventory[[#This Row],[Safety_Stock]]-Inventory[[#This Row],[Current_Inventory]])</f>
        <v>502</v>
      </c>
      <c r="O47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734" s="8">
        <f>Inventory[[#This Row],[Current_Inventory]]*Inventory[[#This Row],[Unit_Cost]]</f>
        <v>10212.48</v>
      </c>
      <c r="Q4734" t="str">
        <f>IF(Inventory[[#This Row],[Stockout_Risk_Score]] &gt;= 0.8, "Critical",
   IF(Inventory[[#This Row],[Stockout_Risk_Score]] &gt;= 0.6, "High",
      IF(Inventory[[#This Row],[Stockout_Risk_Score]] &gt;= 0.3, "Medium", "Low")
   )
)</f>
        <v>Medium</v>
      </c>
      <c r="R4734">
        <f>Inventory[[#This Row],[Lead_Time_Days]]*0.8</f>
        <v>5.6000000000000005</v>
      </c>
      <c r="S4734">
        <f>MAX(0,Inventory[[#This Row],[Daily_Demand]]*Inventory[[#This Row],[Adj_Lead_Time]]+Inventory[[#This Row],[Safety_Stock]]-Inventory[[#This Row],[Current_Inventory]])</f>
        <v>440.40000000000003</v>
      </c>
    </row>
    <row r="4735" spans="1:19" x14ac:dyDescent="0.25">
      <c r="A4735">
        <v>4734</v>
      </c>
      <c r="B4735" t="s">
        <v>4756</v>
      </c>
      <c r="C4735" s="4" t="s">
        <v>26</v>
      </c>
      <c r="D4735" t="s">
        <v>22</v>
      </c>
      <c r="E4735" s="4">
        <v>88</v>
      </c>
      <c r="F4735" s="4">
        <v>3</v>
      </c>
      <c r="G4735" s="4">
        <v>656</v>
      </c>
      <c r="H4735" s="4">
        <v>251</v>
      </c>
      <c r="I4735" s="4">
        <v>83</v>
      </c>
      <c r="J4735" s="6">
        <v>508.18</v>
      </c>
      <c r="K4735" s="4">
        <v>2.8000000000000001E-2</v>
      </c>
      <c r="L4735" s="4" t="s">
        <v>15</v>
      </c>
      <c r="M4735" s="4">
        <f>Inventory[[#This Row],[Daily_Demand]]*Inventory[[#This Row],[Lead_Time_Days]]</f>
        <v>264</v>
      </c>
      <c r="N4735" s="4">
        <f>MAX(0, Inventory[[#This Row],[Demand_Duration_Lead_time]]+Inventory[[#This Row],[Safety_Stock]]-Inventory[[#This Row],[Current_Inventory]])</f>
        <v>0</v>
      </c>
      <c r="O47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35" s="8">
        <f>Inventory[[#This Row],[Current_Inventory]]*Inventory[[#This Row],[Unit_Cost]]</f>
        <v>333366.08</v>
      </c>
      <c r="Q4735" t="str">
        <f>IF(Inventory[[#This Row],[Stockout_Risk_Score]] &gt;= 0.8, "Critical",
   IF(Inventory[[#This Row],[Stockout_Risk_Score]] &gt;= 0.6, "High",
      IF(Inventory[[#This Row],[Stockout_Risk_Score]] &gt;= 0.3, "Medium", "Low")
   )
)</f>
        <v>Low</v>
      </c>
      <c r="R4735">
        <f>Inventory[[#This Row],[Lead_Time_Days]]*0.8</f>
        <v>2.4000000000000004</v>
      </c>
      <c r="S4735">
        <f>MAX(0,Inventory[[#This Row],[Daily_Demand]]*Inventory[[#This Row],[Adj_Lead_Time]]+Inventory[[#This Row],[Safety_Stock]]-Inventory[[#This Row],[Current_Inventory]])</f>
        <v>0</v>
      </c>
    </row>
    <row r="4736" spans="1:19" x14ac:dyDescent="0.25">
      <c r="A4736">
        <v>4735</v>
      </c>
      <c r="B4736" t="s">
        <v>4757</v>
      </c>
      <c r="C4736" s="4" t="s">
        <v>26</v>
      </c>
      <c r="D4736" t="s">
        <v>22</v>
      </c>
      <c r="E4736" s="4">
        <v>19</v>
      </c>
      <c r="F4736" s="4">
        <v>2</v>
      </c>
      <c r="G4736" s="4">
        <v>279</v>
      </c>
      <c r="H4736" s="4">
        <v>228</v>
      </c>
      <c r="I4736" s="4">
        <v>148</v>
      </c>
      <c r="J4736" s="6">
        <v>1577.82</v>
      </c>
      <c r="K4736" s="4">
        <v>0.15</v>
      </c>
      <c r="L4736" s="4" t="s">
        <v>19</v>
      </c>
      <c r="M4736" s="4">
        <f>Inventory[[#This Row],[Daily_Demand]]*Inventory[[#This Row],[Lead_Time_Days]]</f>
        <v>38</v>
      </c>
      <c r="N4736" s="4">
        <f>MAX(0, Inventory[[#This Row],[Demand_Duration_Lead_time]]+Inventory[[#This Row],[Safety_Stock]]-Inventory[[#This Row],[Current_Inventory]])</f>
        <v>0</v>
      </c>
      <c r="O47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36" s="8">
        <f>Inventory[[#This Row],[Current_Inventory]]*Inventory[[#This Row],[Unit_Cost]]</f>
        <v>440211.77999999997</v>
      </c>
      <c r="Q4736" t="str">
        <f>IF(Inventory[[#This Row],[Stockout_Risk_Score]] &gt;= 0.8, "Critical",
   IF(Inventory[[#This Row],[Stockout_Risk_Score]] &gt;= 0.6, "High",
      IF(Inventory[[#This Row],[Stockout_Risk_Score]] &gt;= 0.3, "Medium", "Low")
   )
)</f>
        <v>Low</v>
      </c>
      <c r="R4736">
        <f>Inventory[[#This Row],[Lead_Time_Days]]*0.8</f>
        <v>1.6</v>
      </c>
      <c r="S4736">
        <f>MAX(0,Inventory[[#This Row],[Daily_Demand]]*Inventory[[#This Row],[Adj_Lead_Time]]+Inventory[[#This Row],[Safety_Stock]]-Inventory[[#This Row],[Current_Inventory]])</f>
        <v>0</v>
      </c>
    </row>
    <row r="4737" spans="1:19" x14ac:dyDescent="0.25">
      <c r="A4737">
        <v>4736</v>
      </c>
      <c r="B4737" t="s">
        <v>4758</v>
      </c>
      <c r="C4737" s="4" t="s">
        <v>13</v>
      </c>
      <c r="D4737" t="s">
        <v>14</v>
      </c>
      <c r="E4737" s="4">
        <v>103</v>
      </c>
      <c r="F4737" s="4">
        <v>13</v>
      </c>
      <c r="G4737" s="4">
        <v>374</v>
      </c>
      <c r="H4737" s="4">
        <v>38</v>
      </c>
      <c r="I4737" s="4">
        <v>192</v>
      </c>
      <c r="J4737" s="6">
        <v>121.67</v>
      </c>
      <c r="K4737" s="4">
        <v>0.51200000000000001</v>
      </c>
      <c r="L4737" s="4" t="s">
        <v>19</v>
      </c>
      <c r="M4737" s="4">
        <f>Inventory[[#This Row],[Daily_Demand]]*Inventory[[#This Row],[Lead_Time_Days]]</f>
        <v>1339</v>
      </c>
      <c r="N4737" s="4">
        <f>MAX(0, Inventory[[#This Row],[Demand_Duration_Lead_time]]+Inventory[[#This Row],[Safety_Stock]]-Inventory[[#This Row],[Current_Inventory]])</f>
        <v>1003</v>
      </c>
      <c r="O47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37" s="8">
        <f>Inventory[[#This Row],[Current_Inventory]]*Inventory[[#This Row],[Unit_Cost]]</f>
        <v>45504.58</v>
      </c>
      <c r="Q4737" t="str">
        <f>IF(Inventory[[#This Row],[Stockout_Risk_Score]] &gt;= 0.8, "Critical",
   IF(Inventory[[#This Row],[Stockout_Risk_Score]] &gt;= 0.6, "High",
      IF(Inventory[[#This Row],[Stockout_Risk_Score]] &gt;= 0.3, "Medium", "Low")
   )
)</f>
        <v>Medium</v>
      </c>
      <c r="R4737">
        <f>Inventory[[#This Row],[Lead_Time_Days]]*0.8</f>
        <v>10.4</v>
      </c>
      <c r="S4737">
        <f>MAX(0,Inventory[[#This Row],[Daily_Demand]]*Inventory[[#This Row],[Adj_Lead_Time]]+Inventory[[#This Row],[Safety_Stock]]-Inventory[[#This Row],[Current_Inventory]])</f>
        <v>735.2</v>
      </c>
    </row>
    <row r="4738" spans="1:19" x14ac:dyDescent="0.25">
      <c r="A4738">
        <v>4737</v>
      </c>
      <c r="B4738" t="s">
        <v>4759</v>
      </c>
      <c r="C4738" s="4" t="s">
        <v>41</v>
      </c>
      <c r="D4738" t="s">
        <v>22</v>
      </c>
      <c r="E4738" s="4">
        <v>138</v>
      </c>
      <c r="F4738" s="4">
        <v>4</v>
      </c>
      <c r="G4738" s="4">
        <v>508</v>
      </c>
      <c r="H4738" s="4">
        <v>56</v>
      </c>
      <c r="I4738" s="4">
        <v>104</v>
      </c>
      <c r="J4738" s="6">
        <v>1004.58</v>
      </c>
      <c r="K4738" s="4">
        <v>0.57399999999999995</v>
      </c>
      <c r="L4738" s="4" t="s">
        <v>15</v>
      </c>
      <c r="M4738" s="4">
        <f>Inventory[[#This Row],[Daily_Demand]]*Inventory[[#This Row],[Lead_Time_Days]]</f>
        <v>552</v>
      </c>
      <c r="N4738" s="4">
        <f>MAX(0, Inventory[[#This Row],[Demand_Duration_Lead_time]]+Inventory[[#This Row],[Safety_Stock]]-Inventory[[#This Row],[Current_Inventory]])</f>
        <v>100</v>
      </c>
      <c r="O47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38" s="8">
        <f>Inventory[[#This Row],[Current_Inventory]]*Inventory[[#This Row],[Unit_Cost]]</f>
        <v>510326.64</v>
      </c>
      <c r="Q4738" t="str">
        <f>IF(Inventory[[#This Row],[Stockout_Risk_Score]] &gt;= 0.8, "Critical",
   IF(Inventory[[#This Row],[Stockout_Risk_Score]] &gt;= 0.6, "High",
      IF(Inventory[[#This Row],[Stockout_Risk_Score]] &gt;= 0.3, "Medium", "Low")
   )
)</f>
        <v>Medium</v>
      </c>
      <c r="R4738">
        <f>Inventory[[#This Row],[Lead_Time_Days]]*0.8</f>
        <v>3.2</v>
      </c>
      <c r="S4738">
        <f>MAX(0,Inventory[[#This Row],[Daily_Demand]]*Inventory[[#This Row],[Adj_Lead_Time]]+Inventory[[#This Row],[Safety_Stock]]-Inventory[[#This Row],[Current_Inventory]])</f>
        <v>0</v>
      </c>
    </row>
    <row r="4739" spans="1:19" x14ac:dyDescent="0.25">
      <c r="A4739">
        <v>4738</v>
      </c>
      <c r="B4739" t="s">
        <v>4760</v>
      </c>
      <c r="C4739" s="4" t="s">
        <v>17</v>
      </c>
      <c r="D4739" t="s">
        <v>14</v>
      </c>
      <c r="E4739" s="4">
        <v>125</v>
      </c>
      <c r="F4739" s="4">
        <v>12</v>
      </c>
      <c r="G4739" s="4">
        <v>233</v>
      </c>
      <c r="H4739" s="4">
        <v>67</v>
      </c>
      <c r="I4739" s="4">
        <v>52</v>
      </c>
      <c r="J4739" s="6">
        <v>1084.3</v>
      </c>
      <c r="K4739" s="4">
        <v>0.14599999999999999</v>
      </c>
      <c r="L4739" s="4" t="s">
        <v>27</v>
      </c>
      <c r="M4739" s="4">
        <f>Inventory[[#This Row],[Daily_Demand]]*Inventory[[#This Row],[Lead_Time_Days]]</f>
        <v>1500</v>
      </c>
      <c r="N4739" s="4">
        <f>MAX(0, Inventory[[#This Row],[Demand_Duration_Lead_time]]+Inventory[[#This Row],[Safety_Stock]]-Inventory[[#This Row],[Current_Inventory]])</f>
        <v>1334</v>
      </c>
      <c r="O47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39" s="8">
        <f>Inventory[[#This Row],[Current_Inventory]]*Inventory[[#This Row],[Unit_Cost]]</f>
        <v>252641.9</v>
      </c>
      <c r="Q4739" t="str">
        <f>IF(Inventory[[#This Row],[Stockout_Risk_Score]] &gt;= 0.8, "Critical",
   IF(Inventory[[#This Row],[Stockout_Risk_Score]] &gt;= 0.6, "High",
      IF(Inventory[[#This Row],[Stockout_Risk_Score]] &gt;= 0.3, "Medium", "Low")
   )
)</f>
        <v>Low</v>
      </c>
      <c r="R4739">
        <f>Inventory[[#This Row],[Lead_Time_Days]]*0.8</f>
        <v>9.6000000000000014</v>
      </c>
      <c r="S4739">
        <f>MAX(0,Inventory[[#This Row],[Daily_Demand]]*Inventory[[#This Row],[Adj_Lead_Time]]+Inventory[[#This Row],[Safety_Stock]]-Inventory[[#This Row],[Current_Inventory]])</f>
        <v>1034.0000000000002</v>
      </c>
    </row>
    <row r="4740" spans="1:19" x14ac:dyDescent="0.25">
      <c r="A4740">
        <v>4739</v>
      </c>
      <c r="B4740" t="s">
        <v>4761</v>
      </c>
      <c r="C4740" s="4" t="s">
        <v>41</v>
      </c>
      <c r="D4740" t="s">
        <v>18</v>
      </c>
      <c r="E4740" s="4">
        <v>67</v>
      </c>
      <c r="F4740" s="4">
        <v>6</v>
      </c>
      <c r="G4740" s="4">
        <v>258</v>
      </c>
      <c r="H4740" s="4">
        <v>284</v>
      </c>
      <c r="I4740" s="4">
        <v>381</v>
      </c>
      <c r="J4740" s="6">
        <v>1392.99</v>
      </c>
      <c r="K4740" s="4">
        <v>0.75600000000000001</v>
      </c>
      <c r="L4740" s="4" t="s">
        <v>19</v>
      </c>
      <c r="M4740" s="4">
        <f>Inventory[[#This Row],[Daily_Demand]]*Inventory[[#This Row],[Lead_Time_Days]]</f>
        <v>402</v>
      </c>
      <c r="N4740" s="4">
        <f>MAX(0, Inventory[[#This Row],[Demand_Duration_Lead_time]]+Inventory[[#This Row],[Safety_Stock]]-Inventory[[#This Row],[Current_Inventory]])</f>
        <v>428</v>
      </c>
      <c r="O47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740" s="8">
        <f>Inventory[[#This Row],[Current_Inventory]]*Inventory[[#This Row],[Unit_Cost]]</f>
        <v>359391.42</v>
      </c>
      <c r="Q4740" t="str">
        <f>IF(Inventory[[#This Row],[Stockout_Risk_Score]] &gt;= 0.8, "Critical",
   IF(Inventory[[#This Row],[Stockout_Risk_Score]] &gt;= 0.6, "High",
      IF(Inventory[[#This Row],[Stockout_Risk_Score]] &gt;= 0.3, "Medium", "Low")
   )
)</f>
        <v>High</v>
      </c>
      <c r="R4740">
        <f>Inventory[[#This Row],[Lead_Time_Days]]*0.8</f>
        <v>4.8000000000000007</v>
      </c>
      <c r="S4740">
        <f>MAX(0,Inventory[[#This Row],[Daily_Demand]]*Inventory[[#This Row],[Adj_Lead_Time]]+Inventory[[#This Row],[Safety_Stock]]-Inventory[[#This Row],[Current_Inventory]])</f>
        <v>347.6</v>
      </c>
    </row>
    <row r="4741" spans="1:19" x14ac:dyDescent="0.25">
      <c r="A4741">
        <v>4740</v>
      </c>
      <c r="B4741" t="s">
        <v>4762</v>
      </c>
      <c r="C4741" s="4" t="s">
        <v>26</v>
      </c>
      <c r="D4741" t="s">
        <v>22</v>
      </c>
      <c r="E4741" s="4">
        <v>140</v>
      </c>
      <c r="F4741" s="4">
        <v>8</v>
      </c>
      <c r="G4741" s="4">
        <v>199</v>
      </c>
      <c r="H4741" s="4">
        <v>149</v>
      </c>
      <c r="I4741" s="4">
        <v>268</v>
      </c>
      <c r="J4741" s="6">
        <v>123.04</v>
      </c>
      <c r="K4741" s="4">
        <v>0.373</v>
      </c>
      <c r="L4741" s="4" t="s">
        <v>27</v>
      </c>
      <c r="M4741" s="4">
        <f>Inventory[[#This Row],[Daily_Demand]]*Inventory[[#This Row],[Lead_Time_Days]]</f>
        <v>1120</v>
      </c>
      <c r="N4741" s="4">
        <f>MAX(0, Inventory[[#This Row],[Demand_Duration_Lead_time]]+Inventory[[#This Row],[Safety_Stock]]-Inventory[[#This Row],[Current_Inventory]])</f>
        <v>1070</v>
      </c>
      <c r="O47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741" s="8">
        <f>Inventory[[#This Row],[Current_Inventory]]*Inventory[[#This Row],[Unit_Cost]]</f>
        <v>24484.960000000003</v>
      </c>
      <c r="Q4741" t="str">
        <f>IF(Inventory[[#This Row],[Stockout_Risk_Score]] &gt;= 0.8, "Critical",
   IF(Inventory[[#This Row],[Stockout_Risk_Score]] &gt;= 0.6, "High",
      IF(Inventory[[#This Row],[Stockout_Risk_Score]] &gt;= 0.3, "Medium", "Low")
   )
)</f>
        <v>Medium</v>
      </c>
      <c r="R4741">
        <f>Inventory[[#This Row],[Lead_Time_Days]]*0.8</f>
        <v>6.4</v>
      </c>
      <c r="S4741">
        <f>MAX(0,Inventory[[#This Row],[Daily_Demand]]*Inventory[[#This Row],[Adj_Lead_Time]]+Inventory[[#This Row],[Safety_Stock]]-Inventory[[#This Row],[Current_Inventory]])</f>
        <v>846</v>
      </c>
    </row>
    <row r="4742" spans="1:19" x14ac:dyDescent="0.25">
      <c r="A4742">
        <v>4741</v>
      </c>
      <c r="B4742" t="s">
        <v>4763</v>
      </c>
      <c r="C4742" s="4" t="s">
        <v>17</v>
      </c>
      <c r="D4742" t="s">
        <v>14</v>
      </c>
      <c r="E4742" s="4">
        <v>132</v>
      </c>
      <c r="F4742" s="4">
        <v>11</v>
      </c>
      <c r="G4742" s="4">
        <v>438</v>
      </c>
      <c r="H4742" s="4">
        <v>32</v>
      </c>
      <c r="I4742" s="4">
        <v>260</v>
      </c>
      <c r="J4742" s="6">
        <v>1192.01</v>
      </c>
      <c r="K4742" s="4">
        <v>0.92100000000000004</v>
      </c>
      <c r="L4742" s="4" t="s">
        <v>19</v>
      </c>
      <c r="M4742" s="4">
        <f>Inventory[[#This Row],[Daily_Demand]]*Inventory[[#This Row],[Lead_Time_Days]]</f>
        <v>1452</v>
      </c>
      <c r="N4742" s="4">
        <f>MAX(0, Inventory[[#This Row],[Demand_Duration_Lead_time]]+Inventory[[#This Row],[Safety_Stock]]-Inventory[[#This Row],[Current_Inventory]])</f>
        <v>1046</v>
      </c>
      <c r="O47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42" s="8">
        <f>Inventory[[#This Row],[Current_Inventory]]*Inventory[[#This Row],[Unit_Cost]]</f>
        <v>522100.38</v>
      </c>
      <c r="Q4742" t="str">
        <f>IF(Inventory[[#This Row],[Stockout_Risk_Score]] &gt;= 0.8, "Critical",
   IF(Inventory[[#This Row],[Stockout_Risk_Score]] &gt;= 0.6, "High",
      IF(Inventory[[#This Row],[Stockout_Risk_Score]] &gt;= 0.3, "Medium", "Low")
   )
)</f>
        <v>Critical</v>
      </c>
      <c r="R4742">
        <f>Inventory[[#This Row],[Lead_Time_Days]]*0.8</f>
        <v>8.8000000000000007</v>
      </c>
      <c r="S4742">
        <f>MAX(0,Inventory[[#This Row],[Daily_Demand]]*Inventory[[#This Row],[Adj_Lead_Time]]+Inventory[[#This Row],[Safety_Stock]]-Inventory[[#This Row],[Current_Inventory]])</f>
        <v>755.60000000000014</v>
      </c>
    </row>
    <row r="4743" spans="1:19" x14ac:dyDescent="0.25">
      <c r="A4743">
        <v>4742</v>
      </c>
      <c r="B4743" t="s">
        <v>4764</v>
      </c>
      <c r="C4743" s="4" t="s">
        <v>41</v>
      </c>
      <c r="D4743" t="s">
        <v>22</v>
      </c>
      <c r="E4743" s="4">
        <v>116</v>
      </c>
      <c r="F4743" s="4">
        <v>11</v>
      </c>
      <c r="G4743" s="4">
        <v>703</v>
      </c>
      <c r="H4743" s="4">
        <v>72</v>
      </c>
      <c r="I4743" s="4">
        <v>354</v>
      </c>
      <c r="J4743" s="6">
        <v>56.04</v>
      </c>
      <c r="K4743" s="4">
        <v>0.38800000000000001</v>
      </c>
      <c r="L4743" s="4" t="s">
        <v>27</v>
      </c>
      <c r="M4743" s="4">
        <f>Inventory[[#This Row],[Daily_Demand]]*Inventory[[#This Row],[Lead_Time_Days]]</f>
        <v>1276</v>
      </c>
      <c r="N4743" s="4">
        <f>MAX(0, Inventory[[#This Row],[Demand_Duration_Lead_time]]+Inventory[[#This Row],[Safety_Stock]]-Inventory[[#This Row],[Current_Inventory]])</f>
        <v>645</v>
      </c>
      <c r="O47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43" s="8">
        <f>Inventory[[#This Row],[Current_Inventory]]*Inventory[[#This Row],[Unit_Cost]]</f>
        <v>39396.120000000003</v>
      </c>
      <c r="Q4743" t="str">
        <f>IF(Inventory[[#This Row],[Stockout_Risk_Score]] &gt;= 0.8, "Critical",
   IF(Inventory[[#This Row],[Stockout_Risk_Score]] &gt;= 0.6, "High",
      IF(Inventory[[#This Row],[Stockout_Risk_Score]] &gt;= 0.3, "Medium", "Low")
   )
)</f>
        <v>Medium</v>
      </c>
      <c r="R4743">
        <f>Inventory[[#This Row],[Lead_Time_Days]]*0.8</f>
        <v>8.8000000000000007</v>
      </c>
      <c r="S4743">
        <f>MAX(0,Inventory[[#This Row],[Daily_Demand]]*Inventory[[#This Row],[Adj_Lead_Time]]+Inventory[[#This Row],[Safety_Stock]]-Inventory[[#This Row],[Current_Inventory]])</f>
        <v>389.80000000000018</v>
      </c>
    </row>
    <row r="4744" spans="1:19" x14ac:dyDescent="0.25">
      <c r="A4744">
        <v>4743</v>
      </c>
      <c r="B4744" t="s">
        <v>4765</v>
      </c>
      <c r="C4744" s="4" t="s">
        <v>21</v>
      </c>
      <c r="D4744" t="s">
        <v>14</v>
      </c>
      <c r="E4744" s="4">
        <v>115</v>
      </c>
      <c r="F4744" s="4">
        <v>4</v>
      </c>
      <c r="G4744" s="4">
        <v>162</v>
      </c>
      <c r="H4744" s="4">
        <v>61</v>
      </c>
      <c r="I4744" s="4">
        <v>198</v>
      </c>
      <c r="J4744" s="6">
        <v>567.1</v>
      </c>
      <c r="K4744" s="4">
        <v>0.15</v>
      </c>
      <c r="L4744" s="4" t="s">
        <v>27</v>
      </c>
      <c r="M4744" s="4">
        <f>Inventory[[#This Row],[Daily_Demand]]*Inventory[[#This Row],[Lead_Time_Days]]</f>
        <v>460</v>
      </c>
      <c r="N4744" s="4">
        <f>MAX(0, Inventory[[#This Row],[Demand_Duration_Lead_time]]+Inventory[[#This Row],[Safety_Stock]]-Inventory[[#This Row],[Current_Inventory]])</f>
        <v>359</v>
      </c>
      <c r="O47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744" s="8">
        <f>Inventory[[#This Row],[Current_Inventory]]*Inventory[[#This Row],[Unit_Cost]]</f>
        <v>91870.2</v>
      </c>
      <c r="Q4744" t="str">
        <f>IF(Inventory[[#This Row],[Stockout_Risk_Score]] &gt;= 0.8, "Critical",
   IF(Inventory[[#This Row],[Stockout_Risk_Score]] &gt;= 0.6, "High",
      IF(Inventory[[#This Row],[Stockout_Risk_Score]] &gt;= 0.3, "Medium", "Low")
   )
)</f>
        <v>Low</v>
      </c>
      <c r="R4744">
        <f>Inventory[[#This Row],[Lead_Time_Days]]*0.8</f>
        <v>3.2</v>
      </c>
      <c r="S4744">
        <f>MAX(0,Inventory[[#This Row],[Daily_Demand]]*Inventory[[#This Row],[Adj_Lead_Time]]+Inventory[[#This Row],[Safety_Stock]]-Inventory[[#This Row],[Current_Inventory]])</f>
        <v>267</v>
      </c>
    </row>
    <row r="4745" spans="1:19" x14ac:dyDescent="0.25">
      <c r="A4745">
        <v>4744</v>
      </c>
      <c r="B4745" t="s">
        <v>4766</v>
      </c>
      <c r="C4745" s="4" t="s">
        <v>13</v>
      </c>
      <c r="D4745" t="s">
        <v>18</v>
      </c>
      <c r="E4745" s="4">
        <v>36</v>
      </c>
      <c r="F4745" s="4">
        <v>10</v>
      </c>
      <c r="G4745" s="4">
        <v>336</v>
      </c>
      <c r="H4745" s="4">
        <v>275</v>
      </c>
      <c r="I4745" s="4">
        <v>281</v>
      </c>
      <c r="J4745" s="6">
        <v>1024.3800000000001</v>
      </c>
      <c r="K4745" s="4">
        <v>0.75800000000000001</v>
      </c>
      <c r="L4745" s="4" t="s">
        <v>19</v>
      </c>
      <c r="M4745" s="4">
        <f>Inventory[[#This Row],[Daily_Demand]]*Inventory[[#This Row],[Lead_Time_Days]]</f>
        <v>360</v>
      </c>
      <c r="N4745" s="4">
        <f>MAX(0, Inventory[[#This Row],[Demand_Duration_Lead_time]]+Inventory[[#This Row],[Safety_Stock]]-Inventory[[#This Row],[Current_Inventory]])</f>
        <v>299</v>
      </c>
      <c r="O47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45" s="8">
        <f>Inventory[[#This Row],[Current_Inventory]]*Inventory[[#This Row],[Unit_Cost]]</f>
        <v>344191.68000000005</v>
      </c>
      <c r="Q4745" t="str">
        <f>IF(Inventory[[#This Row],[Stockout_Risk_Score]] &gt;= 0.8, "Critical",
   IF(Inventory[[#This Row],[Stockout_Risk_Score]] &gt;= 0.6, "High",
      IF(Inventory[[#This Row],[Stockout_Risk_Score]] &gt;= 0.3, "Medium", "Low")
   )
)</f>
        <v>High</v>
      </c>
      <c r="R4745">
        <f>Inventory[[#This Row],[Lead_Time_Days]]*0.8</f>
        <v>8</v>
      </c>
      <c r="S4745">
        <f>MAX(0,Inventory[[#This Row],[Daily_Demand]]*Inventory[[#This Row],[Adj_Lead_Time]]+Inventory[[#This Row],[Safety_Stock]]-Inventory[[#This Row],[Current_Inventory]])</f>
        <v>227</v>
      </c>
    </row>
    <row r="4746" spans="1:19" x14ac:dyDescent="0.25">
      <c r="A4746">
        <v>4745</v>
      </c>
      <c r="B4746" t="s">
        <v>4767</v>
      </c>
      <c r="C4746" s="4" t="s">
        <v>13</v>
      </c>
      <c r="D4746" t="s">
        <v>14</v>
      </c>
      <c r="E4746" s="4">
        <v>49</v>
      </c>
      <c r="F4746" s="4">
        <v>11</v>
      </c>
      <c r="G4746" s="4">
        <v>263</v>
      </c>
      <c r="H4746" s="4">
        <v>176</v>
      </c>
      <c r="I4746" s="4">
        <v>137</v>
      </c>
      <c r="J4746" s="6">
        <v>1827</v>
      </c>
      <c r="K4746" s="4">
        <v>0.56799999999999995</v>
      </c>
      <c r="L4746" s="4" t="s">
        <v>15</v>
      </c>
      <c r="M4746" s="4">
        <f>Inventory[[#This Row],[Daily_Demand]]*Inventory[[#This Row],[Lead_Time_Days]]</f>
        <v>539</v>
      </c>
      <c r="N4746" s="4">
        <f>MAX(0, Inventory[[#This Row],[Demand_Duration_Lead_time]]+Inventory[[#This Row],[Safety_Stock]]-Inventory[[#This Row],[Current_Inventory]])</f>
        <v>452</v>
      </c>
      <c r="O47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46" s="8">
        <f>Inventory[[#This Row],[Current_Inventory]]*Inventory[[#This Row],[Unit_Cost]]</f>
        <v>480501</v>
      </c>
      <c r="Q4746" t="str">
        <f>IF(Inventory[[#This Row],[Stockout_Risk_Score]] &gt;= 0.8, "Critical",
   IF(Inventory[[#This Row],[Stockout_Risk_Score]] &gt;= 0.6, "High",
      IF(Inventory[[#This Row],[Stockout_Risk_Score]] &gt;= 0.3, "Medium", "Low")
   )
)</f>
        <v>Medium</v>
      </c>
      <c r="R4746">
        <f>Inventory[[#This Row],[Lead_Time_Days]]*0.8</f>
        <v>8.8000000000000007</v>
      </c>
      <c r="S4746">
        <f>MAX(0,Inventory[[#This Row],[Daily_Demand]]*Inventory[[#This Row],[Adj_Lead_Time]]+Inventory[[#This Row],[Safety_Stock]]-Inventory[[#This Row],[Current_Inventory]])</f>
        <v>344.20000000000005</v>
      </c>
    </row>
    <row r="4747" spans="1:19" x14ac:dyDescent="0.25">
      <c r="A4747">
        <v>4746</v>
      </c>
      <c r="B4747" t="s">
        <v>4768</v>
      </c>
      <c r="C4747" s="4" t="s">
        <v>21</v>
      </c>
      <c r="D4747" t="s">
        <v>22</v>
      </c>
      <c r="E4747" s="4">
        <v>126</v>
      </c>
      <c r="F4747" s="4">
        <v>13</v>
      </c>
      <c r="G4747" s="4">
        <v>251</v>
      </c>
      <c r="H4747" s="4">
        <v>160</v>
      </c>
      <c r="I4747" s="4">
        <v>260</v>
      </c>
      <c r="J4747" s="6">
        <v>296.85000000000002</v>
      </c>
      <c r="K4747" s="4">
        <v>0.38700000000000001</v>
      </c>
      <c r="L4747" s="4" t="s">
        <v>15</v>
      </c>
      <c r="M4747" s="4">
        <f>Inventory[[#This Row],[Daily_Demand]]*Inventory[[#This Row],[Lead_Time_Days]]</f>
        <v>1638</v>
      </c>
      <c r="N4747" s="4">
        <f>MAX(0, Inventory[[#This Row],[Demand_Duration_Lead_time]]+Inventory[[#This Row],[Safety_Stock]]-Inventory[[#This Row],[Current_Inventory]])</f>
        <v>1547</v>
      </c>
      <c r="O47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747" s="8">
        <f>Inventory[[#This Row],[Current_Inventory]]*Inventory[[#This Row],[Unit_Cost]]</f>
        <v>74509.350000000006</v>
      </c>
      <c r="Q4747" t="str">
        <f>IF(Inventory[[#This Row],[Stockout_Risk_Score]] &gt;= 0.8, "Critical",
   IF(Inventory[[#This Row],[Stockout_Risk_Score]] &gt;= 0.6, "High",
      IF(Inventory[[#This Row],[Stockout_Risk_Score]] &gt;= 0.3, "Medium", "Low")
   )
)</f>
        <v>Medium</v>
      </c>
      <c r="R4747">
        <f>Inventory[[#This Row],[Lead_Time_Days]]*0.8</f>
        <v>10.4</v>
      </c>
      <c r="S4747">
        <f>MAX(0,Inventory[[#This Row],[Daily_Demand]]*Inventory[[#This Row],[Adj_Lead_Time]]+Inventory[[#This Row],[Safety_Stock]]-Inventory[[#This Row],[Current_Inventory]])</f>
        <v>1219.4000000000001</v>
      </c>
    </row>
    <row r="4748" spans="1:19" x14ac:dyDescent="0.25">
      <c r="A4748">
        <v>4747</v>
      </c>
      <c r="B4748" t="s">
        <v>4769</v>
      </c>
      <c r="C4748" s="4" t="s">
        <v>26</v>
      </c>
      <c r="D4748" t="s">
        <v>14</v>
      </c>
      <c r="E4748" s="4">
        <v>184</v>
      </c>
      <c r="F4748" s="4">
        <v>5</v>
      </c>
      <c r="G4748" s="4">
        <v>703</v>
      </c>
      <c r="H4748" s="4">
        <v>20</v>
      </c>
      <c r="I4748" s="4">
        <v>272</v>
      </c>
      <c r="J4748" s="6">
        <v>380.11</v>
      </c>
      <c r="K4748" s="4">
        <v>0.35599999999999998</v>
      </c>
      <c r="L4748" s="4" t="s">
        <v>15</v>
      </c>
      <c r="M4748" s="4">
        <f>Inventory[[#This Row],[Daily_Demand]]*Inventory[[#This Row],[Lead_Time_Days]]</f>
        <v>920</v>
      </c>
      <c r="N4748" s="4">
        <f>MAX(0, Inventory[[#This Row],[Demand_Duration_Lead_time]]+Inventory[[#This Row],[Safety_Stock]]-Inventory[[#This Row],[Current_Inventory]])</f>
        <v>237</v>
      </c>
      <c r="O47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48" s="8">
        <f>Inventory[[#This Row],[Current_Inventory]]*Inventory[[#This Row],[Unit_Cost]]</f>
        <v>267217.33</v>
      </c>
      <c r="Q4748" t="str">
        <f>IF(Inventory[[#This Row],[Stockout_Risk_Score]] &gt;= 0.8, "Critical",
   IF(Inventory[[#This Row],[Stockout_Risk_Score]] &gt;= 0.6, "High",
      IF(Inventory[[#This Row],[Stockout_Risk_Score]] &gt;= 0.3, "Medium", "Low")
   )
)</f>
        <v>Medium</v>
      </c>
      <c r="R4748">
        <f>Inventory[[#This Row],[Lead_Time_Days]]*0.8</f>
        <v>4</v>
      </c>
      <c r="S4748">
        <f>MAX(0,Inventory[[#This Row],[Daily_Demand]]*Inventory[[#This Row],[Adj_Lead_Time]]+Inventory[[#This Row],[Safety_Stock]]-Inventory[[#This Row],[Current_Inventory]])</f>
        <v>53</v>
      </c>
    </row>
    <row r="4749" spans="1:19" x14ac:dyDescent="0.25">
      <c r="A4749">
        <v>4748</v>
      </c>
      <c r="B4749" t="s">
        <v>4770</v>
      </c>
      <c r="C4749" s="4" t="s">
        <v>17</v>
      </c>
      <c r="D4749" t="s">
        <v>22</v>
      </c>
      <c r="E4749" s="4">
        <v>86</v>
      </c>
      <c r="F4749" s="4">
        <v>11</v>
      </c>
      <c r="G4749" s="4">
        <v>608</v>
      </c>
      <c r="H4749" s="4">
        <v>104</v>
      </c>
      <c r="I4749" s="4">
        <v>345</v>
      </c>
      <c r="J4749" s="6">
        <v>1355.04</v>
      </c>
      <c r="K4749" s="4">
        <v>0.151</v>
      </c>
      <c r="L4749" s="4" t="s">
        <v>27</v>
      </c>
      <c r="M4749" s="4">
        <f>Inventory[[#This Row],[Daily_Demand]]*Inventory[[#This Row],[Lead_Time_Days]]</f>
        <v>946</v>
      </c>
      <c r="N4749" s="4">
        <f>MAX(0, Inventory[[#This Row],[Demand_Duration_Lead_time]]+Inventory[[#This Row],[Safety_Stock]]-Inventory[[#This Row],[Current_Inventory]])</f>
        <v>442</v>
      </c>
      <c r="O47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49" s="8">
        <f>Inventory[[#This Row],[Current_Inventory]]*Inventory[[#This Row],[Unit_Cost]]</f>
        <v>823864.31999999995</v>
      </c>
      <c r="Q4749" t="str">
        <f>IF(Inventory[[#This Row],[Stockout_Risk_Score]] &gt;= 0.8, "Critical",
   IF(Inventory[[#This Row],[Stockout_Risk_Score]] &gt;= 0.6, "High",
      IF(Inventory[[#This Row],[Stockout_Risk_Score]] &gt;= 0.3, "Medium", "Low")
   )
)</f>
        <v>Low</v>
      </c>
      <c r="R4749">
        <f>Inventory[[#This Row],[Lead_Time_Days]]*0.8</f>
        <v>8.8000000000000007</v>
      </c>
      <c r="S4749">
        <f>MAX(0,Inventory[[#This Row],[Daily_Demand]]*Inventory[[#This Row],[Adj_Lead_Time]]+Inventory[[#This Row],[Safety_Stock]]-Inventory[[#This Row],[Current_Inventory]])</f>
        <v>252.80000000000007</v>
      </c>
    </row>
    <row r="4750" spans="1:19" x14ac:dyDescent="0.25">
      <c r="A4750">
        <v>4749</v>
      </c>
      <c r="B4750" t="s">
        <v>4771</v>
      </c>
      <c r="C4750" s="4" t="s">
        <v>13</v>
      </c>
      <c r="D4750" t="s">
        <v>18</v>
      </c>
      <c r="E4750" s="4">
        <v>17</v>
      </c>
      <c r="F4750" s="4">
        <v>3</v>
      </c>
      <c r="G4750" s="4">
        <v>322</v>
      </c>
      <c r="H4750" s="4">
        <v>81</v>
      </c>
      <c r="I4750" s="4">
        <v>197</v>
      </c>
      <c r="J4750" s="6">
        <v>780.98</v>
      </c>
      <c r="K4750" s="4">
        <v>0.34100000000000003</v>
      </c>
      <c r="L4750" s="4" t="s">
        <v>15</v>
      </c>
      <c r="M4750" s="4">
        <f>Inventory[[#This Row],[Daily_Demand]]*Inventory[[#This Row],[Lead_Time_Days]]</f>
        <v>51</v>
      </c>
      <c r="N4750" s="4">
        <f>MAX(0, Inventory[[#This Row],[Demand_Duration_Lead_time]]+Inventory[[#This Row],[Safety_Stock]]-Inventory[[#This Row],[Current_Inventory]])</f>
        <v>0</v>
      </c>
      <c r="O47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750" s="8">
        <f>Inventory[[#This Row],[Current_Inventory]]*Inventory[[#This Row],[Unit_Cost]]</f>
        <v>251475.56</v>
      </c>
      <c r="Q4750" t="str">
        <f>IF(Inventory[[#This Row],[Stockout_Risk_Score]] &gt;= 0.8, "Critical",
   IF(Inventory[[#This Row],[Stockout_Risk_Score]] &gt;= 0.6, "High",
      IF(Inventory[[#This Row],[Stockout_Risk_Score]] &gt;= 0.3, "Medium", "Low")
   )
)</f>
        <v>Medium</v>
      </c>
      <c r="R4750">
        <f>Inventory[[#This Row],[Lead_Time_Days]]*0.8</f>
        <v>2.4000000000000004</v>
      </c>
      <c r="S4750">
        <f>MAX(0,Inventory[[#This Row],[Daily_Demand]]*Inventory[[#This Row],[Adj_Lead_Time]]+Inventory[[#This Row],[Safety_Stock]]-Inventory[[#This Row],[Current_Inventory]])</f>
        <v>0</v>
      </c>
    </row>
    <row r="4751" spans="1:19" x14ac:dyDescent="0.25">
      <c r="A4751">
        <v>4750</v>
      </c>
      <c r="B4751" t="s">
        <v>4772</v>
      </c>
      <c r="C4751" s="4" t="s">
        <v>21</v>
      </c>
      <c r="D4751" t="s">
        <v>14</v>
      </c>
      <c r="E4751" s="4">
        <v>28</v>
      </c>
      <c r="F4751" s="4">
        <v>4</v>
      </c>
      <c r="G4751" s="4">
        <v>350</v>
      </c>
      <c r="H4751" s="4">
        <v>57</v>
      </c>
      <c r="I4751" s="4">
        <v>256</v>
      </c>
      <c r="J4751" s="6">
        <v>1265.67</v>
      </c>
      <c r="K4751" s="4">
        <v>2.9000000000000001E-2</v>
      </c>
      <c r="L4751" s="4" t="s">
        <v>15</v>
      </c>
      <c r="M4751" s="4">
        <f>Inventory[[#This Row],[Daily_Demand]]*Inventory[[#This Row],[Lead_Time_Days]]</f>
        <v>112</v>
      </c>
      <c r="N4751" s="4">
        <f>MAX(0, Inventory[[#This Row],[Demand_Duration_Lead_time]]+Inventory[[#This Row],[Safety_Stock]]-Inventory[[#This Row],[Current_Inventory]])</f>
        <v>0</v>
      </c>
      <c r="O47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751" s="8">
        <f>Inventory[[#This Row],[Current_Inventory]]*Inventory[[#This Row],[Unit_Cost]]</f>
        <v>442984.5</v>
      </c>
      <c r="Q4751" t="str">
        <f>IF(Inventory[[#This Row],[Stockout_Risk_Score]] &gt;= 0.8, "Critical",
   IF(Inventory[[#This Row],[Stockout_Risk_Score]] &gt;= 0.6, "High",
      IF(Inventory[[#This Row],[Stockout_Risk_Score]] &gt;= 0.3, "Medium", "Low")
   )
)</f>
        <v>Low</v>
      </c>
      <c r="R4751">
        <f>Inventory[[#This Row],[Lead_Time_Days]]*0.8</f>
        <v>3.2</v>
      </c>
      <c r="S4751">
        <f>MAX(0,Inventory[[#This Row],[Daily_Demand]]*Inventory[[#This Row],[Adj_Lead_Time]]+Inventory[[#This Row],[Safety_Stock]]-Inventory[[#This Row],[Current_Inventory]])</f>
        <v>0</v>
      </c>
    </row>
    <row r="4752" spans="1:19" x14ac:dyDescent="0.25">
      <c r="A4752">
        <v>4751</v>
      </c>
      <c r="B4752" t="s">
        <v>4773</v>
      </c>
      <c r="C4752" s="4" t="s">
        <v>21</v>
      </c>
      <c r="D4752" t="s">
        <v>22</v>
      </c>
      <c r="E4752" s="4">
        <v>172</v>
      </c>
      <c r="F4752" s="4">
        <v>6</v>
      </c>
      <c r="G4752" s="4">
        <v>580</v>
      </c>
      <c r="H4752" s="4">
        <v>281</v>
      </c>
      <c r="I4752" s="4">
        <v>276</v>
      </c>
      <c r="J4752" s="6">
        <v>1995.04</v>
      </c>
      <c r="K4752" s="4">
        <v>0.502</v>
      </c>
      <c r="L4752" s="4" t="s">
        <v>19</v>
      </c>
      <c r="M4752" s="4">
        <f>Inventory[[#This Row],[Daily_Demand]]*Inventory[[#This Row],[Lead_Time_Days]]</f>
        <v>1032</v>
      </c>
      <c r="N4752" s="4">
        <f>MAX(0, Inventory[[#This Row],[Demand_Duration_Lead_time]]+Inventory[[#This Row],[Safety_Stock]]-Inventory[[#This Row],[Current_Inventory]])</f>
        <v>733</v>
      </c>
      <c r="O47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52" s="8">
        <f>Inventory[[#This Row],[Current_Inventory]]*Inventory[[#This Row],[Unit_Cost]]</f>
        <v>1157123.2</v>
      </c>
      <c r="Q4752" t="str">
        <f>IF(Inventory[[#This Row],[Stockout_Risk_Score]] &gt;= 0.8, "Critical",
   IF(Inventory[[#This Row],[Stockout_Risk_Score]] &gt;= 0.6, "High",
      IF(Inventory[[#This Row],[Stockout_Risk_Score]] &gt;= 0.3, "Medium", "Low")
   )
)</f>
        <v>Medium</v>
      </c>
      <c r="R4752">
        <f>Inventory[[#This Row],[Lead_Time_Days]]*0.8</f>
        <v>4.8000000000000007</v>
      </c>
      <c r="S4752">
        <f>MAX(0,Inventory[[#This Row],[Daily_Demand]]*Inventory[[#This Row],[Adj_Lead_Time]]+Inventory[[#This Row],[Safety_Stock]]-Inventory[[#This Row],[Current_Inventory]])</f>
        <v>526.60000000000014</v>
      </c>
    </row>
    <row r="4753" spans="1:19" x14ac:dyDescent="0.25">
      <c r="A4753">
        <v>4752</v>
      </c>
      <c r="B4753" t="s">
        <v>4774</v>
      </c>
      <c r="C4753" s="4" t="s">
        <v>26</v>
      </c>
      <c r="D4753" t="s">
        <v>22</v>
      </c>
      <c r="E4753" s="4">
        <v>18</v>
      </c>
      <c r="F4753" s="4">
        <v>4</v>
      </c>
      <c r="G4753" s="4">
        <v>267</v>
      </c>
      <c r="H4753" s="4">
        <v>104</v>
      </c>
      <c r="I4753" s="4">
        <v>233</v>
      </c>
      <c r="J4753" s="6">
        <v>1974.4</v>
      </c>
      <c r="K4753" s="4">
        <v>0.89700000000000002</v>
      </c>
      <c r="L4753" s="4" t="s">
        <v>27</v>
      </c>
      <c r="M4753" s="4">
        <f>Inventory[[#This Row],[Daily_Demand]]*Inventory[[#This Row],[Lead_Time_Days]]</f>
        <v>72</v>
      </c>
      <c r="N4753" s="4">
        <f>MAX(0, Inventory[[#This Row],[Demand_Duration_Lead_time]]+Inventory[[#This Row],[Safety_Stock]]-Inventory[[#This Row],[Current_Inventory]])</f>
        <v>0</v>
      </c>
      <c r="O47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53" s="8">
        <f>Inventory[[#This Row],[Current_Inventory]]*Inventory[[#This Row],[Unit_Cost]]</f>
        <v>527164.80000000005</v>
      </c>
      <c r="Q4753" t="str">
        <f>IF(Inventory[[#This Row],[Stockout_Risk_Score]] &gt;= 0.8, "Critical",
   IF(Inventory[[#This Row],[Stockout_Risk_Score]] &gt;= 0.6, "High",
      IF(Inventory[[#This Row],[Stockout_Risk_Score]] &gt;= 0.3, "Medium", "Low")
   )
)</f>
        <v>Critical</v>
      </c>
      <c r="R4753">
        <f>Inventory[[#This Row],[Lead_Time_Days]]*0.8</f>
        <v>3.2</v>
      </c>
      <c r="S4753">
        <f>MAX(0,Inventory[[#This Row],[Daily_Demand]]*Inventory[[#This Row],[Adj_Lead_Time]]+Inventory[[#This Row],[Safety_Stock]]-Inventory[[#This Row],[Current_Inventory]])</f>
        <v>0</v>
      </c>
    </row>
    <row r="4754" spans="1:19" x14ac:dyDescent="0.25">
      <c r="A4754">
        <v>4753</v>
      </c>
      <c r="B4754" t="s">
        <v>4775</v>
      </c>
      <c r="C4754" s="4" t="s">
        <v>26</v>
      </c>
      <c r="D4754" t="s">
        <v>22</v>
      </c>
      <c r="E4754" s="4">
        <v>74</v>
      </c>
      <c r="F4754" s="4">
        <v>6</v>
      </c>
      <c r="G4754" s="4">
        <v>302</v>
      </c>
      <c r="H4754" s="4">
        <v>242</v>
      </c>
      <c r="I4754" s="4">
        <v>90</v>
      </c>
      <c r="J4754" s="6">
        <v>739.74</v>
      </c>
      <c r="K4754" s="4">
        <v>0.79500000000000004</v>
      </c>
      <c r="L4754" s="4" t="s">
        <v>15</v>
      </c>
      <c r="M4754" s="4">
        <f>Inventory[[#This Row],[Daily_Demand]]*Inventory[[#This Row],[Lead_Time_Days]]</f>
        <v>444</v>
      </c>
      <c r="N4754" s="4">
        <f>MAX(0, Inventory[[#This Row],[Demand_Duration_Lead_time]]+Inventory[[#This Row],[Safety_Stock]]-Inventory[[#This Row],[Current_Inventory]])</f>
        <v>384</v>
      </c>
      <c r="O47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54" s="8">
        <f>Inventory[[#This Row],[Current_Inventory]]*Inventory[[#This Row],[Unit_Cost]]</f>
        <v>223401.48</v>
      </c>
      <c r="Q4754" t="str">
        <f>IF(Inventory[[#This Row],[Stockout_Risk_Score]] &gt;= 0.8, "Critical",
   IF(Inventory[[#This Row],[Stockout_Risk_Score]] &gt;= 0.6, "High",
      IF(Inventory[[#This Row],[Stockout_Risk_Score]] &gt;= 0.3, "Medium", "Low")
   )
)</f>
        <v>High</v>
      </c>
      <c r="R4754">
        <f>Inventory[[#This Row],[Lead_Time_Days]]*0.8</f>
        <v>4.8000000000000007</v>
      </c>
      <c r="S4754">
        <f>MAX(0,Inventory[[#This Row],[Daily_Demand]]*Inventory[[#This Row],[Adj_Lead_Time]]+Inventory[[#This Row],[Safety_Stock]]-Inventory[[#This Row],[Current_Inventory]])</f>
        <v>295.20000000000005</v>
      </c>
    </row>
    <row r="4755" spans="1:19" x14ac:dyDescent="0.25">
      <c r="A4755">
        <v>4754</v>
      </c>
      <c r="B4755" t="s">
        <v>4776</v>
      </c>
      <c r="C4755" s="4" t="s">
        <v>41</v>
      </c>
      <c r="D4755" t="s">
        <v>14</v>
      </c>
      <c r="E4755" s="4">
        <v>66</v>
      </c>
      <c r="F4755" s="4">
        <v>5</v>
      </c>
      <c r="G4755" s="4">
        <v>306</v>
      </c>
      <c r="H4755" s="4">
        <v>57</v>
      </c>
      <c r="I4755" s="4">
        <v>231</v>
      </c>
      <c r="J4755" s="6">
        <v>1032.6500000000001</v>
      </c>
      <c r="K4755" s="4">
        <v>2.9000000000000001E-2</v>
      </c>
      <c r="L4755" s="4" t="s">
        <v>19</v>
      </c>
      <c r="M4755" s="4">
        <f>Inventory[[#This Row],[Daily_Demand]]*Inventory[[#This Row],[Lead_Time_Days]]</f>
        <v>330</v>
      </c>
      <c r="N4755" s="4">
        <f>MAX(0, Inventory[[#This Row],[Demand_Duration_Lead_time]]+Inventory[[#This Row],[Safety_Stock]]-Inventory[[#This Row],[Current_Inventory]])</f>
        <v>81</v>
      </c>
      <c r="O47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55" s="8">
        <f>Inventory[[#This Row],[Current_Inventory]]*Inventory[[#This Row],[Unit_Cost]]</f>
        <v>315990.90000000002</v>
      </c>
      <c r="Q4755" t="str">
        <f>IF(Inventory[[#This Row],[Stockout_Risk_Score]] &gt;= 0.8, "Critical",
   IF(Inventory[[#This Row],[Stockout_Risk_Score]] &gt;= 0.6, "High",
      IF(Inventory[[#This Row],[Stockout_Risk_Score]] &gt;= 0.3, "Medium", "Low")
   )
)</f>
        <v>Low</v>
      </c>
      <c r="R4755">
        <f>Inventory[[#This Row],[Lead_Time_Days]]*0.8</f>
        <v>4</v>
      </c>
      <c r="S4755">
        <f>MAX(0,Inventory[[#This Row],[Daily_Demand]]*Inventory[[#This Row],[Adj_Lead_Time]]+Inventory[[#This Row],[Safety_Stock]]-Inventory[[#This Row],[Current_Inventory]])</f>
        <v>15</v>
      </c>
    </row>
    <row r="4756" spans="1:19" x14ac:dyDescent="0.25">
      <c r="A4756">
        <v>4755</v>
      </c>
      <c r="B4756" t="s">
        <v>4777</v>
      </c>
      <c r="C4756" s="4" t="s">
        <v>13</v>
      </c>
      <c r="D4756" t="s">
        <v>14</v>
      </c>
      <c r="E4756" s="4">
        <v>124</v>
      </c>
      <c r="F4756" s="4">
        <v>14</v>
      </c>
      <c r="G4756" s="4">
        <v>51</v>
      </c>
      <c r="H4756" s="4">
        <v>217</v>
      </c>
      <c r="I4756" s="4">
        <v>93</v>
      </c>
      <c r="J4756" s="6">
        <v>1814.15</v>
      </c>
      <c r="K4756" s="4">
        <v>0.88100000000000001</v>
      </c>
      <c r="L4756" s="4" t="s">
        <v>27</v>
      </c>
      <c r="M4756" s="4">
        <f>Inventory[[#This Row],[Daily_Demand]]*Inventory[[#This Row],[Lead_Time_Days]]</f>
        <v>1736</v>
      </c>
      <c r="N4756" s="4">
        <f>MAX(0, Inventory[[#This Row],[Demand_Duration_Lead_time]]+Inventory[[#This Row],[Safety_Stock]]-Inventory[[#This Row],[Current_Inventory]])</f>
        <v>1902</v>
      </c>
      <c r="O47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756" s="8">
        <f>Inventory[[#This Row],[Current_Inventory]]*Inventory[[#This Row],[Unit_Cost]]</f>
        <v>92521.650000000009</v>
      </c>
      <c r="Q4756" t="str">
        <f>IF(Inventory[[#This Row],[Stockout_Risk_Score]] &gt;= 0.8, "Critical",
   IF(Inventory[[#This Row],[Stockout_Risk_Score]] &gt;= 0.6, "High",
      IF(Inventory[[#This Row],[Stockout_Risk_Score]] &gt;= 0.3, "Medium", "Low")
   )
)</f>
        <v>Critical</v>
      </c>
      <c r="R4756">
        <f>Inventory[[#This Row],[Lead_Time_Days]]*0.8</f>
        <v>11.200000000000001</v>
      </c>
      <c r="S4756">
        <f>MAX(0,Inventory[[#This Row],[Daily_Demand]]*Inventory[[#This Row],[Adj_Lead_Time]]+Inventory[[#This Row],[Safety_Stock]]-Inventory[[#This Row],[Current_Inventory]])</f>
        <v>1554.8000000000002</v>
      </c>
    </row>
    <row r="4757" spans="1:19" x14ac:dyDescent="0.25">
      <c r="A4757">
        <v>4756</v>
      </c>
      <c r="B4757" t="s">
        <v>4778</v>
      </c>
      <c r="C4757" s="4" t="s">
        <v>41</v>
      </c>
      <c r="D4757" t="s">
        <v>14</v>
      </c>
      <c r="E4757" s="4">
        <v>93</v>
      </c>
      <c r="F4757" s="4">
        <v>12</v>
      </c>
      <c r="G4757" s="4">
        <v>519</v>
      </c>
      <c r="H4757" s="4">
        <v>236</v>
      </c>
      <c r="I4757" s="4">
        <v>259</v>
      </c>
      <c r="J4757" s="6">
        <v>229.73</v>
      </c>
      <c r="K4757" s="4">
        <v>0.45200000000000001</v>
      </c>
      <c r="L4757" s="4" t="s">
        <v>19</v>
      </c>
      <c r="M4757" s="4">
        <f>Inventory[[#This Row],[Daily_Demand]]*Inventory[[#This Row],[Lead_Time_Days]]</f>
        <v>1116</v>
      </c>
      <c r="N4757" s="4">
        <f>MAX(0, Inventory[[#This Row],[Demand_Duration_Lead_time]]+Inventory[[#This Row],[Safety_Stock]]-Inventory[[#This Row],[Current_Inventory]])</f>
        <v>833</v>
      </c>
      <c r="O47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57" s="8">
        <f>Inventory[[#This Row],[Current_Inventory]]*Inventory[[#This Row],[Unit_Cost]]</f>
        <v>119229.87</v>
      </c>
      <c r="Q4757" t="str">
        <f>IF(Inventory[[#This Row],[Stockout_Risk_Score]] &gt;= 0.8, "Critical",
   IF(Inventory[[#This Row],[Stockout_Risk_Score]] &gt;= 0.6, "High",
      IF(Inventory[[#This Row],[Stockout_Risk_Score]] &gt;= 0.3, "Medium", "Low")
   )
)</f>
        <v>Medium</v>
      </c>
      <c r="R4757">
        <f>Inventory[[#This Row],[Lead_Time_Days]]*0.8</f>
        <v>9.6000000000000014</v>
      </c>
      <c r="S4757">
        <f>MAX(0,Inventory[[#This Row],[Daily_Demand]]*Inventory[[#This Row],[Adj_Lead_Time]]+Inventory[[#This Row],[Safety_Stock]]-Inventory[[#This Row],[Current_Inventory]])</f>
        <v>609.80000000000018</v>
      </c>
    </row>
    <row r="4758" spans="1:19" x14ac:dyDescent="0.25">
      <c r="A4758">
        <v>4757</v>
      </c>
      <c r="B4758" t="s">
        <v>4779</v>
      </c>
      <c r="C4758" s="4" t="s">
        <v>21</v>
      </c>
      <c r="D4758" t="s">
        <v>18</v>
      </c>
      <c r="E4758" s="4">
        <v>193</v>
      </c>
      <c r="F4758" s="4">
        <v>11</v>
      </c>
      <c r="G4758" s="4">
        <v>689</v>
      </c>
      <c r="H4758" s="4">
        <v>86</v>
      </c>
      <c r="I4758" s="4">
        <v>386</v>
      </c>
      <c r="J4758" s="6">
        <v>931.99</v>
      </c>
      <c r="K4758" s="4">
        <v>0.191</v>
      </c>
      <c r="L4758" s="4" t="s">
        <v>15</v>
      </c>
      <c r="M4758" s="4">
        <f>Inventory[[#This Row],[Daily_Demand]]*Inventory[[#This Row],[Lead_Time_Days]]</f>
        <v>2123</v>
      </c>
      <c r="N4758" s="4">
        <f>MAX(0, Inventory[[#This Row],[Demand_Duration_Lead_time]]+Inventory[[#This Row],[Safety_Stock]]-Inventory[[#This Row],[Current_Inventory]])</f>
        <v>1520</v>
      </c>
      <c r="O47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58" s="8">
        <f>Inventory[[#This Row],[Current_Inventory]]*Inventory[[#This Row],[Unit_Cost]]</f>
        <v>642141.11</v>
      </c>
      <c r="Q4758" t="str">
        <f>IF(Inventory[[#This Row],[Stockout_Risk_Score]] &gt;= 0.8, "Critical",
   IF(Inventory[[#This Row],[Stockout_Risk_Score]] &gt;= 0.6, "High",
      IF(Inventory[[#This Row],[Stockout_Risk_Score]] &gt;= 0.3, "Medium", "Low")
   )
)</f>
        <v>Low</v>
      </c>
      <c r="R4758">
        <f>Inventory[[#This Row],[Lead_Time_Days]]*0.8</f>
        <v>8.8000000000000007</v>
      </c>
      <c r="S4758">
        <f>MAX(0,Inventory[[#This Row],[Daily_Demand]]*Inventory[[#This Row],[Adj_Lead_Time]]+Inventory[[#This Row],[Safety_Stock]]-Inventory[[#This Row],[Current_Inventory]])</f>
        <v>1095.4000000000001</v>
      </c>
    </row>
    <row r="4759" spans="1:19" x14ac:dyDescent="0.25">
      <c r="A4759">
        <v>4758</v>
      </c>
      <c r="B4759" t="s">
        <v>4780</v>
      </c>
      <c r="C4759" s="4" t="s">
        <v>17</v>
      </c>
      <c r="D4759" t="s">
        <v>22</v>
      </c>
      <c r="E4759" s="4">
        <v>5</v>
      </c>
      <c r="F4759" s="4">
        <v>14</v>
      </c>
      <c r="G4759" s="4">
        <v>549</v>
      </c>
      <c r="H4759" s="4">
        <v>228</v>
      </c>
      <c r="I4759" s="4">
        <v>299</v>
      </c>
      <c r="J4759" s="6">
        <v>786.28</v>
      </c>
      <c r="K4759" s="4">
        <v>0.752</v>
      </c>
      <c r="L4759" s="4" t="s">
        <v>27</v>
      </c>
      <c r="M4759" s="4">
        <f>Inventory[[#This Row],[Daily_Demand]]*Inventory[[#This Row],[Lead_Time_Days]]</f>
        <v>70</v>
      </c>
      <c r="N4759" s="4">
        <f>MAX(0, Inventory[[#This Row],[Demand_Duration_Lead_time]]+Inventory[[#This Row],[Safety_Stock]]-Inventory[[#This Row],[Current_Inventory]])</f>
        <v>0</v>
      </c>
      <c r="O47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59" s="8">
        <f>Inventory[[#This Row],[Current_Inventory]]*Inventory[[#This Row],[Unit_Cost]]</f>
        <v>431667.72</v>
      </c>
      <c r="Q4759" t="str">
        <f>IF(Inventory[[#This Row],[Stockout_Risk_Score]] &gt;= 0.8, "Critical",
   IF(Inventory[[#This Row],[Stockout_Risk_Score]] &gt;= 0.6, "High",
      IF(Inventory[[#This Row],[Stockout_Risk_Score]] &gt;= 0.3, "Medium", "Low")
   )
)</f>
        <v>High</v>
      </c>
      <c r="R4759">
        <f>Inventory[[#This Row],[Lead_Time_Days]]*0.8</f>
        <v>11.200000000000001</v>
      </c>
      <c r="S4759">
        <f>MAX(0,Inventory[[#This Row],[Daily_Demand]]*Inventory[[#This Row],[Adj_Lead_Time]]+Inventory[[#This Row],[Safety_Stock]]-Inventory[[#This Row],[Current_Inventory]])</f>
        <v>0</v>
      </c>
    </row>
    <row r="4760" spans="1:19" x14ac:dyDescent="0.25">
      <c r="A4760">
        <v>4759</v>
      </c>
      <c r="B4760" t="s">
        <v>4781</v>
      </c>
      <c r="C4760" s="4" t="s">
        <v>17</v>
      </c>
      <c r="D4760" t="s">
        <v>22</v>
      </c>
      <c r="E4760" s="4">
        <v>198</v>
      </c>
      <c r="F4760" s="4">
        <v>4</v>
      </c>
      <c r="G4760" s="4">
        <v>400</v>
      </c>
      <c r="H4760" s="4">
        <v>90</v>
      </c>
      <c r="I4760" s="4">
        <v>133</v>
      </c>
      <c r="J4760" s="6">
        <v>625.02</v>
      </c>
      <c r="K4760" s="4">
        <v>0.32300000000000001</v>
      </c>
      <c r="L4760" s="4" t="s">
        <v>27</v>
      </c>
      <c r="M4760" s="4">
        <f>Inventory[[#This Row],[Daily_Demand]]*Inventory[[#This Row],[Lead_Time_Days]]</f>
        <v>792</v>
      </c>
      <c r="N4760" s="4">
        <f>MAX(0, Inventory[[#This Row],[Demand_Duration_Lead_time]]+Inventory[[#This Row],[Safety_Stock]]-Inventory[[#This Row],[Current_Inventory]])</f>
        <v>482</v>
      </c>
      <c r="O47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60" s="8">
        <f>Inventory[[#This Row],[Current_Inventory]]*Inventory[[#This Row],[Unit_Cost]]</f>
        <v>250008</v>
      </c>
      <c r="Q4760" t="str">
        <f>IF(Inventory[[#This Row],[Stockout_Risk_Score]] &gt;= 0.8, "Critical",
   IF(Inventory[[#This Row],[Stockout_Risk_Score]] &gt;= 0.6, "High",
      IF(Inventory[[#This Row],[Stockout_Risk_Score]] &gt;= 0.3, "Medium", "Low")
   )
)</f>
        <v>Medium</v>
      </c>
      <c r="R4760">
        <f>Inventory[[#This Row],[Lead_Time_Days]]*0.8</f>
        <v>3.2</v>
      </c>
      <c r="S4760">
        <f>MAX(0,Inventory[[#This Row],[Daily_Demand]]*Inventory[[#This Row],[Adj_Lead_Time]]+Inventory[[#This Row],[Safety_Stock]]-Inventory[[#This Row],[Current_Inventory]])</f>
        <v>323.60000000000002</v>
      </c>
    </row>
    <row r="4761" spans="1:19" x14ac:dyDescent="0.25">
      <c r="A4761">
        <v>4760</v>
      </c>
      <c r="B4761" t="s">
        <v>4782</v>
      </c>
      <c r="C4761" s="4" t="s">
        <v>26</v>
      </c>
      <c r="D4761" t="s">
        <v>18</v>
      </c>
      <c r="E4761" s="4">
        <v>130</v>
      </c>
      <c r="F4761" s="4">
        <v>13</v>
      </c>
      <c r="G4761" s="4">
        <v>82</v>
      </c>
      <c r="H4761" s="4">
        <v>46</v>
      </c>
      <c r="I4761" s="4">
        <v>188</v>
      </c>
      <c r="J4761" s="6">
        <v>1988.7</v>
      </c>
      <c r="K4761" s="4">
        <v>0.253</v>
      </c>
      <c r="L4761" s="4" t="s">
        <v>15</v>
      </c>
      <c r="M4761" s="4">
        <f>Inventory[[#This Row],[Daily_Demand]]*Inventory[[#This Row],[Lead_Time_Days]]</f>
        <v>1690</v>
      </c>
      <c r="N4761" s="4">
        <f>MAX(0, Inventory[[#This Row],[Demand_Duration_Lead_time]]+Inventory[[#This Row],[Safety_Stock]]-Inventory[[#This Row],[Current_Inventory]])</f>
        <v>1654</v>
      </c>
      <c r="O47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761" s="8">
        <f>Inventory[[#This Row],[Current_Inventory]]*Inventory[[#This Row],[Unit_Cost]]</f>
        <v>163073.4</v>
      </c>
      <c r="Q4761" t="str">
        <f>IF(Inventory[[#This Row],[Stockout_Risk_Score]] &gt;= 0.8, "Critical",
   IF(Inventory[[#This Row],[Stockout_Risk_Score]] &gt;= 0.6, "High",
      IF(Inventory[[#This Row],[Stockout_Risk_Score]] &gt;= 0.3, "Medium", "Low")
   )
)</f>
        <v>Low</v>
      </c>
      <c r="R4761">
        <f>Inventory[[#This Row],[Lead_Time_Days]]*0.8</f>
        <v>10.4</v>
      </c>
      <c r="S4761">
        <f>MAX(0,Inventory[[#This Row],[Daily_Demand]]*Inventory[[#This Row],[Adj_Lead_Time]]+Inventory[[#This Row],[Safety_Stock]]-Inventory[[#This Row],[Current_Inventory]])</f>
        <v>1316</v>
      </c>
    </row>
    <row r="4762" spans="1:19" x14ac:dyDescent="0.25">
      <c r="A4762">
        <v>4761</v>
      </c>
      <c r="B4762" t="s">
        <v>4783</v>
      </c>
      <c r="C4762" s="4" t="s">
        <v>17</v>
      </c>
      <c r="D4762" t="s">
        <v>18</v>
      </c>
      <c r="E4762" s="4">
        <v>36</v>
      </c>
      <c r="F4762" s="4">
        <v>7</v>
      </c>
      <c r="G4762" s="4">
        <v>147</v>
      </c>
      <c r="H4762" s="4">
        <v>111</v>
      </c>
      <c r="I4762" s="4">
        <v>280</v>
      </c>
      <c r="J4762" s="6">
        <v>1480.42</v>
      </c>
      <c r="K4762" s="4">
        <v>0.161</v>
      </c>
      <c r="L4762" s="4" t="s">
        <v>19</v>
      </c>
      <c r="M4762" s="4">
        <f>Inventory[[#This Row],[Daily_Demand]]*Inventory[[#This Row],[Lead_Time_Days]]</f>
        <v>252</v>
      </c>
      <c r="N4762" s="4">
        <f>MAX(0, Inventory[[#This Row],[Demand_Duration_Lead_time]]+Inventory[[#This Row],[Safety_Stock]]-Inventory[[#This Row],[Current_Inventory]])</f>
        <v>216</v>
      </c>
      <c r="O47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762" s="8">
        <f>Inventory[[#This Row],[Current_Inventory]]*Inventory[[#This Row],[Unit_Cost]]</f>
        <v>217621.74000000002</v>
      </c>
      <c r="Q4762" t="str">
        <f>IF(Inventory[[#This Row],[Stockout_Risk_Score]] &gt;= 0.8, "Critical",
   IF(Inventory[[#This Row],[Stockout_Risk_Score]] &gt;= 0.6, "High",
      IF(Inventory[[#This Row],[Stockout_Risk_Score]] &gt;= 0.3, "Medium", "Low")
   )
)</f>
        <v>Low</v>
      </c>
      <c r="R4762">
        <f>Inventory[[#This Row],[Lead_Time_Days]]*0.8</f>
        <v>5.6000000000000005</v>
      </c>
      <c r="S4762">
        <f>MAX(0,Inventory[[#This Row],[Daily_Demand]]*Inventory[[#This Row],[Adj_Lead_Time]]+Inventory[[#This Row],[Safety_Stock]]-Inventory[[#This Row],[Current_Inventory]])</f>
        <v>165.60000000000002</v>
      </c>
    </row>
    <row r="4763" spans="1:19" x14ac:dyDescent="0.25">
      <c r="A4763">
        <v>4762</v>
      </c>
      <c r="B4763" t="s">
        <v>4784</v>
      </c>
      <c r="C4763" s="4" t="s">
        <v>17</v>
      </c>
      <c r="D4763" t="s">
        <v>14</v>
      </c>
      <c r="E4763" s="4">
        <v>145</v>
      </c>
      <c r="F4763" s="4">
        <v>9</v>
      </c>
      <c r="G4763" s="4">
        <v>547</v>
      </c>
      <c r="H4763" s="4">
        <v>200</v>
      </c>
      <c r="I4763" s="4">
        <v>61</v>
      </c>
      <c r="J4763" s="6">
        <v>808.06</v>
      </c>
      <c r="K4763" s="4">
        <v>0.48699999999999999</v>
      </c>
      <c r="L4763" s="4" t="s">
        <v>27</v>
      </c>
      <c r="M4763" s="4">
        <f>Inventory[[#This Row],[Daily_Demand]]*Inventory[[#This Row],[Lead_Time_Days]]</f>
        <v>1305</v>
      </c>
      <c r="N4763" s="4">
        <f>MAX(0, Inventory[[#This Row],[Demand_Duration_Lead_time]]+Inventory[[#This Row],[Safety_Stock]]-Inventory[[#This Row],[Current_Inventory]])</f>
        <v>958</v>
      </c>
      <c r="O47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63" s="8">
        <f>Inventory[[#This Row],[Current_Inventory]]*Inventory[[#This Row],[Unit_Cost]]</f>
        <v>442008.81999999995</v>
      </c>
      <c r="Q4763" t="str">
        <f>IF(Inventory[[#This Row],[Stockout_Risk_Score]] &gt;= 0.8, "Critical",
   IF(Inventory[[#This Row],[Stockout_Risk_Score]] &gt;= 0.6, "High",
      IF(Inventory[[#This Row],[Stockout_Risk_Score]] &gt;= 0.3, "Medium", "Low")
   )
)</f>
        <v>Medium</v>
      </c>
      <c r="R4763">
        <f>Inventory[[#This Row],[Lead_Time_Days]]*0.8</f>
        <v>7.2</v>
      </c>
      <c r="S4763">
        <f>MAX(0,Inventory[[#This Row],[Daily_Demand]]*Inventory[[#This Row],[Adj_Lead_Time]]+Inventory[[#This Row],[Safety_Stock]]-Inventory[[#This Row],[Current_Inventory]])</f>
        <v>697</v>
      </c>
    </row>
    <row r="4764" spans="1:19" x14ac:dyDescent="0.25">
      <c r="A4764">
        <v>4763</v>
      </c>
      <c r="B4764" t="s">
        <v>4785</v>
      </c>
      <c r="C4764" s="4" t="s">
        <v>17</v>
      </c>
      <c r="D4764" t="s">
        <v>14</v>
      </c>
      <c r="E4764" s="4">
        <v>165</v>
      </c>
      <c r="F4764" s="4">
        <v>14</v>
      </c>
      <c r="G4764" s="4">
        <v>182</v>
      </c>
      <c r="H4764" s="4">
        <v>38</v>
      </c>
      <c r="I4764" s="4">
        <v>322</v>
      </c>
      <c r="J4764" s="6">
        <v>1666.59</v>
      </c>
      <c r="K4764" s="4">
        <v>9.2999999999999999E-2</v>
      </c>
      <c r="L4764" s="4" t="s">
        <v>27</v>
      </c>
      <c r="M4764" s="4">
        <f>Inventory[[#This Row],[Daily_Demand]]*Inventory[[#This Row],[Lead_Time_Days]]</f>
        <v>2310</v>
      </c>
      <c r="N4764" s="4">
        <f>MAX(0, Inventory[[#This Row],[Demand_Duration_Lead_time]]+Inventory[[#This Row],[Safety_Stock]]-Inventory[[#This Row],[Current_Inventory]])</f>
        <v>2166</v>
      </c>
      <c r="O47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764" s="8">
        <f>Inventory[[#This Row],[Current_Inventory]]*Inventory[[#This Row],[Unit_Cost]]</f>
        <v>303319.38</v>
      </c>
      <c r="Q4764" t="str">
        <f>IF(Inventory[[#This Row],[Stockout_Risk_Score]] &gt;= 0.8, "Critical",
   IF(Inventory[[#This Row],[Stockout_Risk_Score]] &gt;= 0.6, "High",
      IF(Inventory[[#This Row],[Stockout_Risk_Score]] &gt;= 0.3, "Medium", "Low")
   )
)</f>
        <v>Low</v>
      </c>
      <c r="R4764">
        <f>Inventory[[#This Row],[Lead_Time_Days]]*0.8</f>
        <v>11.200000000000001</v>
      </c>
      <c r="S4764">
        <f>MAX(0,Inventory[[#This Row],[Daily_Demand]]*Inventory[[#This Row],[Adj_Lead_Time]]+Inventory[[#This Row],[Safety_Stock]]-Inventory[[#This Row],[Current_Inventory]])</f>
        <v>1704.0000000000002</v>
      </c>
    </row>
    <row r="4765" spans="1:19" x14ac:dyDescent="0.25">
      <c r="A4765">
        <v>4764</v>
      </c>
      <c r="B4765" t="s">
        <v>4786</v>
      </c>
      <c r="C4765" s="4" t="s">
        <v>21</v>
      </c>
      <c r="D4765" t="s">
        <v>14</v>
      </c>
      <c r="E4765" s="4">
        <v>36</v>
      </c>
      <c r="F4765" s="4">
        <v>13</v>
      </c>
      <c r="G4765" s="4">
        <v>270</v>
      </c>
      <c r="H4765" s="4">
        <v>262</v>
      </c>
      <c r="I4765" s="4">
        <v>139</v>
      </c>
      <c r="J4765" s="6">
        <v>1004.85</v>
      </c>
      <c r="K4765" s="4">
        <v>0.78600000000000003</v>
      </c>
      <c r="L4765" s="4" t="s">
        <v>27</v>
      </c>
      <c r="M4765" s="4">
        <f>Inventory[[#This Row],[Daily_Demand]]*Inventory[[#This Row],[Lead_Time_Days]]</f>
        <v>468</v>
      </c>
      <c r="N4765" s="4">
        <f>MAX(0, Inventory[[#This Row],[Demand_Duration_Lead_time]]+Inventory[[#This Row],[Safety_Stock]]-Inventory[[#This Row],[Current_Inventory]])</f>
        <v>460</v>
      </c>
      <c r="O47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65" s="8">
        <f>Inventory[[#This Row],[Current_Inventory]]*Inventory[[#This Row],[Unit_Cost]]</f>
        <v>271309.5</v>
      </c>
      <c r="Q4765" t="str">
        <f>IF(Inventory[[#This Row],[Stockout_Risk_Score]] &gt;= 0.8, "Critical",
   IF(Inventory[[#This Row],[Stockout_Risk_Score]] &gt;= 0.6, "High",
      IF(Inventory[[#This Row],[Stockout_Risk_Score]] &gt;= 0.3, "Medium", "Low")
   )
)</f>
        <v>High</v>
      </c>
      <c r="R4765">
        <f>Inventory[[#This Row],[Lead_Time_Days]]*0.8</f>
        <v>10.4</v>
      </c>
      <c r="S4765">
        <f>MAX(0,Inventory[[#This Row],[Daily_Demand]]*Inventory[[#This Row],[Adj_Lead_Time]]+Inventory[[#This Row],[Safety_Stock]]-Inventory[[#This Row],[Current_Inventory]])</f>
        <v>366.40000000000009</v>
      </c>
    </row>
    <row r="4766" spans="1:19" x14ac:dyDescent="0.25">
      <c r="A4766">
        <v>4765</v>
      </c>
      <c r="B4766" t="s">
        <v>4787</v>
      </c>
      <c r="C4766" s="4" t="s">
        <v>17</v>
      </c>
      <c r="D4766" t="s">
        <v>14</v>
      </c>
      <c r="E4766" s="4">
        <v>60</v>
      </c>
      <c r="F4766" s="4">
        <v>5</v>
      </c>
      <c r="G4766" s="4">
        <v>668</v>
      </c>
      <c r="H4766" s="4">
        <v>260</v>
      </c>
      <c r="I4766" s="4">
        <v>74</v>
      </c>
      <c r="J4766" s="6">
        <v>1752.01</v>
      </c>
      <c r="K4766" s="4">
        <v>0.47099999999999997</v>
      </c>
      <c r="L4766" s="4" t="s">
        <v>15</v>
      </c>
      <c r="M4766" s="4">
        <f>Inventory[[#This Row],[Daily_Demand]]*Inventory[[#This Row],[Lead_Time_Days]]</f>
        <v>300</v>
      </c>
      <c r="N4766" s="4">
        <f>MAX(0, Inventory[[#This Row],[Demand_Duration_Lead_time]]+Inventory[[#This Row],[Safety_Stock]]-Inventory[[#This Row],[Current_Inventory]])</f>
        <v>0</v>
      </c>
      <c r="O47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66" s="8">
        <f>Inventory[[#This Row],[Current_Inventory]]*Inventory[[#This Row],[Unit_Cost]]</f>
        <v>1170342.68</v>
      </c>
      <c r="Q4766" t="str">
        <f>IF(Inventory[[#This Row],[Stockout_Risk_Score]] &gt;= 0.8, "Critical",
   IF(Inventory[[#This Row],[Stockout_Risk_Score]] &gt;= 0.6, "High",
      IF(Inventory[[#This Row],[Stockout_Risk_Score]] &gt;= 0.3, "Medium", "Low")
   )
)</f>
        <v>Medium</v>
      </c>
      <c r="R4766">
        <f>Inventory[[#This Row],[Lead_Time_Days]]*0.8</f>
        <v>4</v>
      </c>
      <c r="S4766">
        <f>MAX(0,Inventory[[#This Row],[Daily_Demand]]*Inventory[[#This Row],[Adj_Lead_Time]]+Inventory[[#This Row],[Safety_Stock]]-Inventory[[#This Row],[Current_Inventory]])</f>
        <v>0</v>
      </c>
    </row>
    <row r="4767" spans="1:19" x14ac:dyDescent="0.25">
      <c r="A4767">
        <v>4766</v>
      </c>
      <c r="B4767" t="s">
        <v>4788</v>
      </c>
      <c r="C4767" s="4" t="s">
        <v>17</v>
      </c>
      <c r="D4767" t="s">
        <v>14</v>
      </c>
      <c r="E4767" s="4">
        <v>156</v>
      </c>
      <c r="F4767" s="4">
        <v>10</v>
      </c>
      <c r="G4767" s="4">
        <v>314</v>
      </c>
      <c r="H4767" s="4">
        <v>235</v>
      </c>
      <c r="I4767" s="4">
        <v>75</v>
      </c>
      <c r="J4767" s="6">
        <v>569.44000000000005</v>
      </c>
      <c r="K4767" s="4">
        <v>0.44700000000000001</v>
      </c>
      <c r="L4767" s="4" t="s">
        <v>19</v>
      </c>
      <c r="M4767" s="4">
        <f>Inventory[[#This Row],[Daily_Demand]]*Inventory[[#This Row],[Lead_Time_Days]]</f>
        <v>1560</v>
      </c>
      <c r="N4767" s="4">
        <f>MAX(0, Inventory[[#This Row],[Demand_Duration_Lead_time]]+Inventory[[#This Row],[Safety_Stock]]-Inventory[[#This Row],[Current_Inventory]])</f>
        <v>1481</v>
      </c>
      <c r="O47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67" s="8">
        <f>Inventory[[#This Row],[Current_Inventory]]*Inventory[[#This Row],[Unit_Cost]]</f>
        <v>178804.16</v>
      </c>
      <c r="Q4767" t="str">
        <f>IF(Inventory[[#This Row],[Stockout_Risk_Score]] &gt;= 0.8, "Critical",
   IF(Inventory[[#This Row],[Stockout_Risk_Score]] &gt;= 0.6, "High",
      IF(Inventory[[#This Row],[Stockout_Risk_Score]] &gt;= 0.3, "Medium", "Low")
   )
)</f>
        <v>Medium</v>
      </c>
      <c r="R4767">
        <f>Inventory[[#This Row],[Lead_Time_Days]]*0.8</f>
        <v>8</v>
      </c>
      <c r="S4767">
        <f>MAX(0,Inventory[[#This Row],[Daily_Demand]]*Inventory[[#This Row],[Adj_Lead_Time]]+Inventory[[#This Row],[Safety_Stock]]-Inventory[[#This Row],[Current_Inventory]])</f>
        <v>1169</v>
      </c>
    </row>
    <row r="4768" spans="1:19" x14ac:dyDescent="0.25">
      <c r="A4768">
        <v>4767</v>
      </c>
      <c r="B4768" t="s">
        <v>4789</v>
      </c>
      <c r="C4768" s="4" t="s">
        <v>17</v>
      </c>
      <c r="D4768" t="s">
        <v>14</v>
      </c>
      <c r="E4768" s="4">
        <v>95</v>
      </c>
      <c r="F4768" s="4">
        <v>7</v>
      </c>
      <c r="G4768" s="4">
        <v>198</v>
      </c>
      <c r="H4768" s="4">
        <v>103</v>
      </c>
      <c r="I4768" s="4">
        <v>202</v>
      </c>
      <c r="J4768" s="6">
        <v>486.02</v>
      </c>
      <c r="K4768" s="4">
        <v>2E-3</v>
      </c>
      <c r="L4768" s="4" t="s">
        <v>15</v>
      </c>
      <c r="M4768" s="4">
        <f>Inventory[[#This Row],[Daily_Demand]]*Inventory[[#This Row],[Lead_Time_Days]]</f>
        <v>665</v>
      </c>
      <c r="N4768" s="4">
        <f>MAX(0, Inventory[[#This Row],[Demand_Duration_Lead_time]]+Inventory[[#This Row],[Safety_Stock]]-Inventory[[#This Row],[Current_Inventory]])</f>
        <v>570</v>
      </c>
      <c r="O47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768" s="8">
        <f>Inventory[[#This Row],[Current_Inventory]]*Inventory[[#This Row],[Unit_Cost]]</f>
        <v>96231.959999999992</v>
      </c>
      <c r="Q4768" t="str">
        <f>IF(Inventory[[#This Row],[Stockout_Risk_Score]] &gt;= 0.8, "Critical",
   IF(Inventory[[#This Row],[Stockout_Risk_Score]] &gt;= 0.6, "High",
      IF(Inventory[[#This Row],[Stockout_Risk_Score]] &gt;= 0.3, "Medium", "Low")
   )
)</f>
        <v>Low</v>
      </c>
      <c r="R4768">
        <f>Inventory[[#This Row],[Lead_Time_Days]]*0.8</f>
        <v>5.6000000000000005</v>
      </c>
      <c r="S4768">
        <f>MAX(0,Inventory[[#This Row],[Daily_Demand]]*Inventory[[#This Row],[Adj_Lead_Time]]+Inventory[[#This Row],[Safety_Stock]]-Inventory[[#This Row],[Current_Inventory]])</f>
        <v>437</v>
      </c>
    </row>
    <row r="4769" spans="1:19" x14ac:dyDescent="0.25">
      <c r="A4769">
        <v>4768</v>
      </c>
      <c r="B4769" t="s">
        <v>4790</v>
      </c>
      <c r="C4769" s="4" t="s">
        <v>41</v>
      </c>
      <c r="D4769" t="s">
        <v>18</v>
      </c>
      <c r="E4769" s="4">
        <v>8</v>
      </c>
      <c r="F4769" s="4">
        <v>6</v>
      </c>
      <c r="G4769" s="4">
        <v>248</v>
      </c>
      <c r="H4769" s="4">
        <v>95</v>
      </c>
      <c r="I4769" s="4">
        <v>109</v>
      </c>
      <c r="J4769" s="6">
        <v>532.21</v>
      </c>
      <c r="K4769" s="4">
        <v>0.81799999999999995</v>
      </c>
      <c r="L4769" s="4" t="s">
        <v>27</v>
      </c>
      <c r="M4769" s="4">
        <f>Inventory[[#This Row],[Daily_Demand]]*Inventory[[#This Row],[Lead_Time_Days]]</f>
        <v>48</v>
      </c>
      <c r="N4769" s="4">
        <f>MAX(0, Inventory[[#This Row],[Demand_Duration_Lead_time]]+Inventory[[#This Row],[Safety_Stock]]-Inventory[[#This Row],[Current_Inventory]])</f>
        <v>0</v>
      </c>
      <c r="O47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69" s="8">
        <f>Inventory[[#This Row],[Current_Inventory]]*Inventory[[#This Row],[Unit_Cost]]</f>
        <v>131988.08000000002</v>
      </c>
      <c r="Q4769" t="str">
        <f>IF(Inventory[[#This Row],[Stockout_Risk_Score]] &gt;= 0.8, "Critical",
   IF(Inventory[[#This Row],[Stockout_Risk_Score]] &gt;= 0.6, "High",
      IF(Inventory[[#This Row],[Stockout_Risk_Score]] &gt;= 0.3, "Medium", "Low")
   )
)</f>
        <v>Critical</v>
      </c>
      <c r="R4769">
        <f>Inventory[[#This Row],[Lead_Time_Days]]*0.8</f>
        <v>4.8000000000000007</v>
      </c>
      <c r="S4769">
        <f>MAX(0,Inventory[[#This Row],[Daily_Demand]]*Inventory[[#This Row],[Adj_Lead_Time]]+Inventory[[#This Row],[Safety_Stock]]-Inventory[[#This Row],[Current_Inventory]])</f>
        <v>0</v>
      </c>
    </row>
    <row r="4770" spans="1:19" x14ac:dyDescent="0.25">
      <c r="A4770">
        <v>4769</v>
      </c>
      <c r="B4770" t="s">
        <v>4791</v>
      </c>
      <c r="C4770" s="4" t="s">
        <v>21</v>
      </c>
      <c r="D4770" t="s">
        <v>18</v>
      </c>
      <c r="E4770" s="4">
        <v>27</v>
      </c>
      <c r="F4770" s="4">
        <v>4</v>
      </c>
      <c r="G4770" s="4">
        <v>413</v>
      </c>
      <c r="H4770" s="4">
        <v>119</v>
      </c>
      <c r="I4770" s="4">
        <v>109</v>
      </c>
      <c r="J4770" s="6">
        <v>1100.04</v>
      </c>
      <c r="K4770" s="4">
        <v>0.49299999999999999</v>
      </c>
      <c r="L4770" s="4" t="s">
        <v>19</v>
      </c>
      <c r="M4770" s="4">
        <f>Inventory[[#This Row],[Daily_Demand]]*Inventory[[#This Row],[Lead_Time_Days]]</f>
        <v>108</v>
      </c>
      <c r="N4770" s="4">
        <f>MAX(0, Inventory[[#This Row],[Demand_Duration_Lead_time]]+Inventory[[#This Row],[Safety_Stock]]-Inventory[[#This Row],[Current_Inventory]])</f>
        <v>0</v>
      </c>
      <c r="O47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70" s="8">
        <f>Inventory[[#This Row],[Current_Inventory]]*Inventory[[#This Row],[Unit_Cost]]</f>
        <v>454316.51999999996</v>
      </c>
      <c r="Q4770" t="str">
        <f>IF(Inventory[[#This Row],[Stockout_Risk_Score]] &gt;= 0.8, "Critical",
   IF(Inventory[[#This Row],[Stockout_Risk_Score]] &gt;= 0.6, "High",
      IF(Inventory[[#This Row],[Stockout_Risk_Score]] &gt;= 0.3, "Medium", "Low")
   )
)</f>
        <v>Medium</v>
      </c>
      <c r="R4770">
        <f>Inventory[[#This Row],[Lead_Time_Days]]*0.8</f>
        <v>3.2</v>
      </c>
      <c r="S4770">
        <f>MAX(0,Inventory[[#This Row],[Daily_Demand]]*Inventory[[#This Row],[Adj_Lead_Time]]+Inventory[[#This Row],[Safety_Stock]]-Inventory[[#This Row],[Current_Inventory]])</f>
        <v>0</v>
      </c>
    </row>
    <row r="4771" spans="1:19" x14ac:dyDescent="0.25">
      <c r="A4771">
        <v>4770</v>
      </c>
      <c r="B4771" t="s">
        <v>4792</v>
      </c>
      <c r="C4771" s="4" t="s">
        <v>26</v>
      </c>
      <c r="D4771" t="s">
        <v>18</v>
      </c>
      <c r="E4771" s="4">
        <v>33</v>
      </c>
      <c r="F4771" s="4">
        <v>6</v>
      </c>
      <c r="G4771" s="4">
        <v>711</v>
      </c>
      <c r="H4771" s="4">
        <v>226</v>
      </c>
      <c r="I4771" s="4">
        <v>332</v>
      </c>
      <c r="J4771" s="6">
        <v>618.05999999999995</v>
      </c>
      <c r="K4771" s="4">
        <v>0.44</v>
      </c>
      <c r="L4771" s="4" t="s">
        <v>19</v>
      </c>
      <c r="M4771" s="4">
        <f>Inventory[[#This Row],[Daily_Demand]]*Inventory[[#This Row],[Lead_Time_Days]]</f>
        <v>198</v>
      </c>
      <c r="N4771" s="4">
        <f>MAX(0, Inventory[[#This Row],[Demand_Duration_Lead_time]]+Inventory[[#This Row],[Safety_Stock]]-Inventory[[#This Row],[Current_Inventory]])</f>
        <v>0</v>
      </c>
      <c r="O47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71" s="8">
        <f>Inventory[[#This Row],[Current_Inventory]]*Inventory[[#This Row],[Unit_Cost]]</f>
        <v>439440.66</v>
      </c>
      <c r="Q4771" t="str">
        <f>IF(Inventory[[#This Row],[Stockout_Risk_Score]] &gt;= 0.8, "Critical",
   IF(Inventory[[#This Row],[Stockout_Risk_Score]] &gt;= 0.6, "High",
      IF(Inventory[[#This Row],[Stockout_Risk_Score]] &gt;= 0.3, "Medium", "Low")
   )
)</f>
        <v>Medium</v>
      </c>
      <c r="R4771">
        <f>Inventory[[#This Row],[Lead_Time_Days]]*0.8</f>
        <v>4.8000000000000007</v>
      </c>
      <c r="S4771">
        <f>MAX(0,Inventory[[#This Row],[Daily_Demand]]*Inventory[[#This Row],[Adj_Lead_Time]]+Inventory[[#This Row],[Safety_Stock]]-Inventory[[#This Row],[Current_Inventory]])</f>
        <v>0</v>
      </c>
    </row>
    <row r="4772" spans="1:19" x14ac:dyDescent="0.25">
      <c r="A4772">
        <v>4771</v>
      </c>
      <c r="B4772" t="s">
        <v>4793</v>
      </c>
      <c r="C4772" s="4" t="s">
        <v>41</v>
      </c>
      <c r="D4772" t="s">
        <v>22</v>
      </c>
      <c r="E4772" s="4">
        <v>102</v>
      </c>
      <c r="F4772" s="4">
        <v>6</v>
      </c>
      <c r="G4772" s="4">
        <v>415</v>
      </c>
      <c r="H4772" s="4">
        <v>205</v>
      </c>
      <c r="I4772" s="4">
        <v>220</v>
      </c>
      <c r="J4772" s="6">
        <v>336.88</v>
      </c>
      <c r="K4772" s="4">
        <v>0.76100000000000001</v>
      </c>
      <c r="L4772" s="4" t="s">
        <v>15</v>
      </c>
      <c r="M4772" s="4">
        <f>Inventory[[#This Row],[Daily_Demand]]*Inventory[[#This Row],[Lead_Time_Days]]</f>
        <v>612</v>
      </c>
      <c r="N4772" s="4">
        <f>MAX(0, Inventory[[#This Row],[Demand_Duration_Lead_time]]+Inventory[[#This Row],[Safety_Stock]]-Inventory[[#This Row],[Current_Inventory]])</f>
        <v>402</v>
      </c>
      <c r="O47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72" s="8">
        <f>Inventory[[#This Row],[Current_Inventory]]*Inventory[[#This Row],[Unit_Cost]]</f>
        <v>139805.20000000001</v>
      </c>
      <c r="Q4772" t="str">
        <f>IF(Inventory[[#This Row],[Stockout_Risk_Score]] &gt;= 0.8, "Critical",
   IF(Inventory[[#This Row],[Stockout_Risk_Score]] &gt;= 0.6, "High",
      IF(Inventory[[#This Row],[Stockout_Risk_Score]] &gt;= 0.3, "Medium", "Low")
   )
)</f>
        <v>High</v>
      </c>
      <c r="R4772">
        <f>Inventory[[#This Row],[Lead_Time_Days]]*0.8</f>
        <v>4.8000000000000007</v>
      </c>
      <c r="S4772">
        <f>MAX(0,Inventory[[#This Row],[Daily_Demand]]*Inventory[[#This Row],[Adj_Lead_Time]]+Inventory[[#This Row],[Safety_Stock]]-Inventory[[#This Row],[Current_Inventory]])</f>
        <v>279.60000000000014</v>
      </c>
    </row>
    <row r="4773" spans="1:19" x14ac:dyDescent="0.25">
      <c r="A4773">
        <v>4772</v>
      </c>
      <c r="B4773" t="s">
        <v>4794</v>
      </c>
      <c r="C4773" s="4" t="s">
        <v>13</v>
      </c>
      <c r="D4773" t="s">
        <v>22</v>
      </c>
      <c r="E4773" s="4">
        <v>153</v>
      </c>
      <c r="F4773" s="4">
        <v>13</v>
      </c>
      <c r="G4773" s="4">
        <v>91</v>
      </c>
      <c r="H4773" s="4">
        <v>53</v>
      </c>
      <c r="I4773" s="4">
        <v>125</v>
      </c>
      <c r="J4773" s="6">
        <v>1989.52</v>
      </c>
      <c r="K4773" s="4">
        <v>6.3E-2</v>
      </c>
      <c r="L4773" s="4" t="s">
        <v>15</v>
      </c>
      <c r="M4773" s="4">
        <f>Inventory[[#This Row],[Daily_Demand]]*Inventory[[#This Row],[Lead_Time_Days]]</f>
        <v>1989</v>
      </c>
      <c r="N4773" s="4">
        <f>MAX(0, Inventory[[#This Row],[Demand_Duration_Lead_time]]+Inventory[[#This Row],[Safety_Stock]]-Inventory[[#This Row],[Current_Inventory]])</f>
        <v>1951</v>
      </c>
      <c r="O47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773" s="8">
        <f>Inventory[[#This Row],[Current_Inventory]]*Inventory[[#This Row],[Unit_Cost]]</f>
        <v>181046.32</v>
      </c>
      <c r="Q4773" t="str">
        <f>IF(Inventory[[#This Row],[Stockout_Risk_Score]] &gt;= 0.8, "Critical",
   IF(Inventory[[#This Row],[Stockout_Risk_Score]] &gt;= 0.6, "High",
      IF(Inventory[[#This Row],[Stockout_Risk_Score]] &gt;= 0.3, "Medium", "Low")
   )
)</f>
        <v>Low</v>
      </c>
      <c r="R4773">
        <f>Inventory[[#This Row],[Lead_Time_Days]]*0.8</f>
        <v>10.4</v>
      </c>
      <c r="S4773">
        <f>MAX(0,Inventory[[#This Row],[Daily_Demand]]*Inventory[[#This Row],[Adj_Lead_Time]]+Inventory[[#This Row],[Safety_Stock]]-Inventory[[#This Row],[Current_Inventory]])</f>
        <v>1553.2</v>
      </c>
    </row>
    <row r="4774" spans="1:19" x14ac:dyDescent="0.25">
      <c r="A4774">
        <v>4773</v>
      </c>
      <c r="B4774" t="s">
        <v>4795</v>
      </c>
      <c r="C4774" s="4" t="s">
        <v>21</v>
      </c>
      <c r="D4774" t="s">
        <v>14</v>
      </c>
      <c r="E4774" s="4">
        <v>34</v>
      </c>
      <c r="F4774" s="4">
        <v>13</v>
      </c>
      <c r="G4774" s="4">
        <v>337</v>
      </c>
      <c r="H4774" s="4">
        <v>99</v>
      </c>
      <c r="I4774" s="4">
        <v>325</v>
      </c>
      <c r="J4774" s="6">
        <v>1805.84</v>
      </c>
      <c r="K4774" s="4">
        <v>0.36699999999999999</v>
      </c>
      <c r="L4774" s="4" t="s">
        <v>27</v>
      </c>
      <c r="M4774" s="4">
        <f>Inventory[[#This Row],[Daily_Demand]]*Inventory[[#This Row],[Lead_Time_Days]]</f>
        <v>442</v>
      </c>
      <c r="N4774" s="4">
        <f>MAX(0, Inventory[[#This Row],[Demand_Duration_Lead_time]]+Inventory[[#This Row],[Safety_Stock]]-Inventory[[#This Row],[Current_Inventory]])</f>
        <v>204</v>
      </c>
      <c r="O47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74" s="8">
        <f>Inventory[[#This Row],[Current_Inventory]]*Inventory[[#This Row],[Unit_Cost]]</f>
        <v>608568.07999999996</v>
      </c>
      <c r="Q4774" t="str">
        <f>IF(Inventory[[#This Row],[Stockout_Risk_Score]] &gt;= 0.8, "Critical",
   IF(Inventory[[#This Row],[Stockout_Risk_Score]] &gt;= 0.6, "High",
      IF(Inventory[[#This Row],[Stockout_Risk_Score]] &gt;= 0.3, "Medium", "Low")
   )
)</f>
        <v>Medium</v>
      </c>
      <c r="R4774">
        <f>Inventory[[#This Row],[Lead_Time_Days]]*0.8</f>
        <v>10.4</v>
      </c>
      <c r="S4774">
        <f>MAX(0,Inventory[[#This Row],[Daily_Demand]]*Inventory[[#This Row],[Adj_Lead_Time]]+Inventory[[#This Row],[Safety_Stock]]-Inventory[[#This Row],[Current_Inventory]])</f>
        <v>115.60000000000002</v>
      </c>
    </row>
    <row r="4775" spans="1:19" x14ac:dyDescent="0.25">
      <c r="A4775">
        <v>4774</v>
      </c>
      <c r="B4775" t="s">
        <v>4796</v>
      </c>
      <c r="C4775" s="4" t="s">
        <v>21</v>
      </c>
      <c r="D4775" t="s">
        <v>18</v>
      </c>
      <c r="E4775" s="4">
        <v>94</v>
      </c>
      <c r="F4775" s="4">
        <v>5</v>
      </c>
      <c r="G4775" s="4">
        <v>614</v>
      </c>
      <c r="H4775" s="4">
        <v>164</v>
      </c>
      <c r="I4775" s="4">
        <v>257</v>
      </c>
      <c r="J4775" s="6">
        <v>1288.27</v>
      </c>
      <c r="K4775" s="4">
        <v>0.57599999999999996</v>
      </c>
      <c r="L4775" s="4" t="s">
        <v>15</v>
      </c>
      <c r="M4775" s="4">
        <f>Inventory[[#This Row],[Daily_Demand]]*Inventory[[#This Row],[Lead_Time_Days]]</f>
        <v>470</v>
      </c>
      <c r="N4775" s="4">
        <f>MAX(0, Inventory[[#This Row],[Demand_Duration_Lead_time]]+Inventory[[#This Row],[Safety_Stock]]-Inventory[[#This Row],[Current_Inventory]])</f>
        <v>20</v>
      </c>
      <c r="O47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75" s="8">
        <f>Inventory[[#This Row],[Current_Inventory]]*Inventory[[#This Row],[Unit_Cost]]</f>
        <v>790997.78</v>
      </c>
      <c r="Q4775" t="str">
        <f>IF(Inventory[[#This Row],[Stockout_Risk_Score]] &gt;= 0.8, "Critical",
   IF(Inventory[[#This Row],[Stockout_Risk_Score]] &gt;= 0.6, "High",
      IF(Inventory[[#This Row],[Stockout_Risk_Score]] &gt;= 0.3, "Medium", "Low")
   )
)</f>
        <v>Medium</v>
      </c>
      <c r="R4775">
        <f>Inventory[[#This Row],[Lead_Time_Days]]*0.8</f>
        <v>4</v>
      </c>
      <c r="S4775">
        <f>MAX(0,Inventory[[#This Row],[Daily_Demand]]*Inventory[[#This Row],[Adj_Lead_Time]]+Inventory[[#This Row],[Safety_Stock]]-Inventory[[#This Row],[Current_Inventory]])</f>
        <v>0</v>
      </c>
    </row>
    <row r="4776" spans="1:19" x14ac:dyDescent="0.25">
      <c r="A4776">
        <v>4775</v>
      </c>
      <c r="B4776" t="s">
        <v>4797</v>
      </c>
      <c r="C4776" s="4" t="s">
        <v>13</v>
      </c>
      <c r="D4776" t="s">
        <v>22</v>
      </c>
      <c r="E4776" s="4">
        <v>152</v>
      </c>
      <c r="F4776" s="4">
        <v>13</v>
      </c>
      <c r="G4776" s="4">
        <v>398</v>
      </c>
      <c r="H4776" s="4">
        <v>118</v>
      </c>
      <c r="I4776" s="4">
        <v>204</v>
      </c>
      <c r="J4776" s="6">
        <v>1788.51</v>
      </c>
      <c r="K4776" s="4">
        <v>0.46100000000000002</v>
      </c>
      <c r="L4776" s="4" t="s">
        <v>15</v>
      </c>
      <c r="M4776" s="4">
        <f>Inventory[[#This Row],[Daily_Demand]]*Inventory[[#This Row],[Lead_Time_Days]]</f>
        <v>1976</v>
      </c>
      <c r="N4776" s="4">
        <f>MAX(0, Inventory[[#This Row],[Demand_Duration_Lead_time]]+Inventory[[#This Row],[Safety_Stock]]-Inventory[[#This Row],[Current_Inventory]])</f>
        <v>1696</v>
      </c>
      <c r="O47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76" s="8">
        <f>Inventory[[#This Row],[Current_Inventory]]*Inventory[[#This Row],[Unit_Cost]]</f>
        <v>711826.98</v>
      </c>
      <c r="Q4776" t="str">
        <f>IF(Inventory[[#This Row],[Stockout_Risk_Score]] &gt;= 0.8, "Critical",
   IF(Inventory[[#This Row],[Stockout_Risk_Score]] &gt;= 0.6, "High",
      IF(Inventory[[#This Row],[Stockout_Risk_Score]] &gt;= 0.3, "Medium", "Low")
   )
)</f>
        <v>Medium</v>
      </c>
      <c r="R4776">
        <f>Inventory[[#This Row],[Lead_Time_Days]]*0.8</f>
        <v>10.4</v>
      </c>
      <c r="S4776">
        <f>MAX(0,Inventory[[#This Row],[Daily_Demand]]*Inventory[[#This Row],[Adj_Lead_Time]]+Inventory[[#This Row],[Safety_Stock]]-Inventory[[#This Row],[Current_Inventory]])</f>
        <v>1300.8</v>
      </c>
    </row>
    <row r="4777" spans="1:19" x14ac:dyDescent="0.25">
      <c r="A4777">
        <v>4776</v>
      </c>
      <c r="B4777" t="s">
        <v>4798</v>
      </c>
      <c r="C4777" s="4" t="s">
        <v>13</v>
      </c>
      <c r="D4777" t="s">
        <v>22</v>
      </c>
      <c r="E4777" s="4">
        <v>148</v>
      </c>
      <c r="F4777" s="4">
        <v>7</v>
      </c>
      <c r="G4777" s="4">
        <v>155</v>
      </c>
      <c r="H4777" s="4">
        <v>68</v>
      </c>
      <c r="I4777" s="4">
        <v>229</v>
      </c>
      <c r="J4777" s="6">
        <v>1874.15</v>
      </c>
      <c r="K4777" s="4">
        <v>0.182</v>
      </c>
      <c r="L4777" s="4" t="s">
        <v>15</v>
      </c>
      <c r="M4777" s="4">
        <f>Inventory[[#This Row],[Daily_Demand]]*Inventory[[#This Row],[Lead_Time_Days]]</f>
        <v>1036</v>
      </c>
      <c r="N4777" s="4">
        <f>MAX(0, Inventory[[#This Row],[Demand_Duration_Lead_time]]+Inventory[[#This Row],[Safety_Stock]]-Inventory[[#This Row],[Current_Inventory]])</f>
        <v>949</v>
      </c>
      <c r="O47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777" s="8">
        <f>Inventory[[#This Row],[Current_Inventory]]*Inventory[[#This Row],[Unit_Cost]]</f>
        <v>290493.25</v>
      </c>
      <c r="Q4777" t="str">
        <f>IF(Inventory[[#This Row],[Stockout_Risk_Score]] &gt;= 0.8, "Critical",
   IF(Inventory[[#This Row],[Stockout_Risk_Score]] &gt;= 0.6, "High",
      IF(Inventory[[#This Row],[Stockout_Risk_Score]] &gt;= 0.3, "Medium", "Low")
   )
)</f>
        <v>Low</v>
      </c>
      <c r="R4777">
        <f>Inventory[[#This Row],[Lead_Time_Days]]*0.8</f>
        <v>5.6000000000000005</v>
      </c>
      <c r="S4777">
        <f>MAX(0,Inventory[[#This Row],[Daily_Demand]]*Inventory[[#This Row],[Adj_Lead_Time]]+Inventory[[#This Row],[Safety_Stock]]-Inventory[[#This Row],[Current_Inventory]])</f>
        <v>741.80000000000007</v>
      </c>
    </row>
    <row r="4778" spans="1:19" x14ac:dyDescent="0.25">
      <c r="A4778">
        <v>4777</v>
      </c>
      <c r="B4778" t="s">
        <v>4799</v>
      </c>
      <c r="C4778" s="4" t="s">
        <v>13</v>
      </c>
      <c r="D4778" t="s">
        <v>18</v>
      </c>
      <c r="E4778" s="4">
        <v>71</v>
      </c>
      <c r="F4778" s="4">
        <v>4</v>
      </c>
      <c r="G4778" s="4">
        <v>749</v>
      </c>
      <c r="H4778" s="4">
        <v>119</v>
      </c>
      <c r="I4778" s="4">
        <v>131</v>
      </c>
      <c r="J4778" s="6">
        <v>1368.41</v>
      </c>
      <c r="K4778" s="4">
        <v>0.29899999999999999</v>
      </c>
      <c r="L4778" s="4" t="s">
        <v>15</v>
      </c>
      <c r="M4778" s="4">
        <f>Inventory[[#This Row],[Daily_Demand]]*Inventory[[#This Row],[Lead_Time_Days]]</f>
        <v>284</v>
      </c>
      <c r="N4778" s="4">
        <f>MAX(0, Inventory[[#This Row],[Demand_Duration_Lead_time]]+Inventory[[#This Row],[Safety_Stock]]-Inventory[[#This Row],[Current_Inventory]])</f>
        <v>0</v>
      </c>
      <c r="O47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78" s="8">
        <f>Inventory[[#This Row],[Current_Inventory]]*Inventory[[#This Row],[Unit_Cost]]</f>
        <v>1024939.0900000001</v>
      </c>
      <c r="Q4778" t="str">
        <f>IF(Inventory[[#This Row],[Stockout_Risk_Score]] &gt;= 0.8, "Critical",
   IF(Inventory[[#This Row],[Stockout_Risk_Score]] &gt;= 0.6, "High",
      IF(Inventory[[#This Row],[Stockout_Risk_Score]] &gt;= 0.3, "Medium", "Low")
   )
)</f>
        <v>Low</v>
      </c>
      <c r="R4778">
        <f>Inventory[[#This Row],[Lead_Time_Days]]*0.8</f>
        <v>3.2</v>
      </c>
      <c r="S4778">
        <f>MAX(0,Inventory[[#This Row],[Daily_Demand]]*Inventory[[#This Row],[Adj_Lead_Time]]+Inventory[[#This Row],[Safety_Stock]]-Inventory[[#This Row],[Current_Inventory]])</f>
        <v>0</v>
      </c>
    </row>
    <row r="4779" spans="1:19" x14ac:dyDescent="0.25">
      <c r="A4779">
        <v>4778</v>
      </c>
      <c r="B4779" t="s">
        <v>4800</v>
      </c>
      <c r="C4779" s="4" t="s">
        <v>26</v>
      </c>
      <c r="D4779" t="s">
        <v>22</v>
      </c>
      <c r="E4779" s="4">
        <v>181</v>
      </c>
      <c r="F4779" s="4">
        <v>11</v>
      </c>
      <c r="G4779" s="4">
        <v>640</v>
      </c>
      <c r="H4779" s="4">
        <v>115</v>
      </c>
      <c r="I4779" s="4">
        <v>59</v>
      </c>
      <c r="J4779" s="6">
        <v>1061.43</v>
      </c>
      <c r="K4779" s="4">
        <v>0.3</v>
      </c>
      <c r="L4779" s="4" t="s">
        <v>15</v>
      </c>
      <c r="M4779" s="4">
        <f>Inventory[[#This Row],[Daily_Demand]]*Inventory[[#This Row],[Lead_Time_Days]]</f>
        <v>1991</v>
      </c>
      <c r="N4779" s="4">
        <f>MAX(0, Inventory[[#This Row],[Demand_Duration_Lead_time]]+Inventory[[#This Row],[Safety_Stock]]-Inventory[[#This Row],[Current_Inventory]])</f>
        <v>1466</v>
      </c>
      <c r="O47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79" s="8">
        <f>Inventory[[#This Row],[Current_Inventory]]*Inventory[[#This Row],[Unit_Cost]]</f>
        <v>679315.20000000007</v>
      </c>
      <c r="Q4779" t="str">
        <f>IF(Inventory[[#This Row],[Stockout_Risk_Score]] &gt;= 0.8, "Critical",
   IF(Inventory[[#This Row],[Stockout_Risk_Score]] &gt;= 0.6, "High",
      IF(Inventory[[#This Row],[Stockout_Risk_Score]] &gt;= 0.3, "Medium", "Low")
   )
)</f>
        <v>Medium</v>
      </c>
      <c r="R4779">
        <f>Inventory[[#This Row],[Lead_Time_Days]]*0.8</f>
        <v>8.8000000000000007</v>
      </c>
      <c r="S4779">
        <f>MAX(0,Inventory[[#This Row],[Daily_Demand]]*Inventory[[#This Row],[Adj_Lead_Time]]+Inventory[[#This Row],[Safety_Stock]]-Inventory[[#This Row],[Current_Inventory]])</f>
        <v>1067.8000000000002</v>
      </c>
    </row>
    <row r="4780" spans="1:19" x14ac:dyDescent="0.25">
      <c r="A4780">
        <v>4779</v>
      </c>
      <c r="B4780" t="s">
        <v>4801</v>
      </c>
      <c r="C4780" s="4" t="s">
        <v>17</v>
      </c>
      <c r="D4780" t="s">
        <v>22</v>
      </c>
      <c r="E4780" s="4">
        <v>105</v>
      </c>
      <c r="F4780" s="4">
        <v>2</v>
      </c>
      <c r="G4780" s="4">
        <v>397</v>
      </c>
      <c r="H4780" s="4">
        <v>230</v>
      </c>
      <c r="I4780" s="4">
        <v>292</v>
      </c>
      <c r="J4780" s="6">
        <v>1769.9</v>
      </c>
      <c r="K4780" s="4">
        <v>0.99199999999999999</v>
      </c>
      <c r="L4780" s="4" t="s">
        <v>27</v>
      </c>
      <c r="M4780" s="4">
        <f>Inventory[[#This Row],[Daily_Demand]]*Inventory[[#This Row],[Lead_Time_Days]]</f>
        <v>210</v>
      </c>
      <c r="N4780" s="4">
        <f>MAX(0, Inventory[[#This Row],[Demand_Duration_Lead_time]]+Inventory[[#This Row],[Safety_Stock]]-Inventory[[#This Row],[Current_Inventory]])</f>
        <v>43</v>
      </c>
      <c r="O47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80" s="8">
        <f>Inventory[[#This Row],[Current_Inventory]]*Inventory[[#This Row],[Unit_Cost]]</f>
        <v>702650.3</v>
      </c>
      <c r="Q4780" t="str">
        <f>IF(Inventory[[#This Row],[Stockout_Risk_Score]] &gt;= 0.8, "Critical",
   IF(Inventory[[#This Row],[Stockout_Risk_Score]] &gt;= 0.6, "High",
      IF(Inventory[[#This Row],[Stockout_Risk_Score]] &gt;= 0.3, "Medium", "Low")
   )
)</f>
        <v>Critical</v>
      </c>
      <c r="R4780">
        <f>Inventory[[#This Row],[Lead_Time_Days]]*0.8</f>
        <v>1.6</v>
      </c>
      <c r="S4780">
        <f>MAX(0,Inventory[[#This Row],[Daily_Demand]]*Inventory[[#This Row],[Adj_Lead_Time]]+Inventory[[#This Row],[Safety_Stock]]-Inventory[[#This Row],[Current_Inventory]])</f>
        <v>1</v>
      </c>
    </row>
    <row r="4781" spans="1:19" x14ac:dyDescent="0.25">
      <c r="A4781">
        <v>4780</v>
      </c>
      <c r="B4781" t="s">
        <v>4802</v>
      </c>
      <c r="C4781" s="4" t="s">
        <v>21</v>
      </c>
      <c r="D4781" t="s">
        <v>18</v>
      </c>
      <c r="E4781" s="4">
        <v>62</v>
      </c>
      <c r="F4781" s="4">
        <v>8</v>
      </c>
      <c r="G4781" s="4">
        <v>138</v>
      </c>
      <c r="H4781" s="4">
        <v>272</v>
      </c>
      <c r="I4781" s="4">
        <v>227</v>
      </c>
      <c r="J4781" s="6">
        <v>1157.2</v>
      </c>
      <c r="K4781" s="4">
        <v>0.32600000000000001</v>
      </c>
      <c r="L4781" s="4" t="s">
        <v>19</v>
      </c>
      <c r="M4781" s="4">
        <f>Inventory[[#This Row],[Daily_Demand]]*Inventory[[#This Row],[Lead_Time_Days]]</f>
        <v>496</v>
      </c>
      <c r="N4781" s="4">
        <f>MAX(0, Inventory[[#This Row],[Demand_Duration_Lead_time]]+Inventory[[#This Row],[Safety_Stock]]-Inventory[[#This Row],[Current_Inventory]])</f>
        <v>630</v>
      </c>
      <c r="O47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781" s="8">
        <f>Inventory[[#This Row],[Current_Inventory]]*Inventory[[#This Row],[Unit_Cost]]</f>
        <v>159693.6</v>
      </c>
      <c r="Q4781" t="str">
        <f>IF(Inventory[[#This Row],[Stockout_Risk_Score]] &gt;= 0.8, "Critical",
   IF(Inventory[[#This Row],[Stockout_Risk_Score]] &gt;= 0.6, "High",
      IF(Inventory[[#This Row],[Stockout_Risk_Score]] &gt;= 0.3, "Medium", "Low")
   )
)</f>
        <v>Medium</v>
      </c>
      <c r="R4781">
        <f>Inventory[[#This Row],[Lead_Time_Days]]*0.8</f>
        <v>6.4</v>
      </c>
      <c r="S4781">
        <f>MAX(0,Inventory[[#This Row],[Daily_Demand]]*Inventory[[#This Row],[Adj_Lead_Time]]+Inventory[[#This Row],[Safety_Stock]]-Inventory[[#This Row],[Current_Inventory]])</f>
        <v>530.79999999999995</v>
      </c>
    </row>
    <row r="4782" spans="1:19" x14ac:dyDescent="0.25">
      <c r="A4782">
        <v>4781</v>
      </c>
      <c r="B4782" t="s">
        <v>4803</v>
      </c>
      <c r="C4782" s="4" t="s">
        <v>17</v>
      </c>
      <c r="D4782" t="s">
        <v>22</v>
      </c>
      <c r="E4782" s="4">
        <v>176</v>
      </c>
      <c r="F4782" s="4">
        <v>8</v>
      </c>
      <c r="G4782" s="4">
        <v>549</v>
      </c>
      <c r="H4782" s="4">
        <v>91</v>
      </c>
      <c r="I4782" s="4">
        <v>335</v>
      </c>
      <c r="J4782" s="6">
        <v>297.26</v>
      </c>
      <c r="K4782" s="4">
        <v>0.20499999999999999</v>
      </c>
      <c r="L4782" s="4" t="s">
        <v>15</v>
      </c>
      <c r="M4782" s="4">
        <f>Inventory[[#This Row],[Daily_Demand]]*Inventory[[#This Row],[Lead_Time_Days]]</f>
        <v>1408</v>
      </c>
      <c r="N4782" s="4">
        <f>MAX(0, Inventory[[#This Row],[Demand_Duration_Lead_time]]+Inventory[[#This Row],[Safety_Stock]]-Inventory[[#This Row],[Current_Inventory]])</f>
        <v>950</v>
      </c>
      <c r="O47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82" s="8">
        <f>Inventory[[#This Row],[Current_Inventory]]*Inventory[[#This Row],[Unit_Cost]]</f>
        <v>163195.74</v>
      </c>
      <c r="Q4782" t="str">
        <f>IF(Inventory[[#This Row],[Stockout_Risk_Score]] &gt;= 0.8, "Critical",
   IF(Inventory[[#This Row],[Stockout_Risk_Score]] &gt;= 0.6, "High",
      IF(Inventory[[#This Row],[Stockout_Risk_Score]] &gt;= 0.3, "Medium", "Low")
   )
)</f>
        <v>Low</v>
      </c>
      <c r="R4782">
        <f>Inventory[[#This Row],[Lead_Time_Days]]*0.8</f>
        <v>6.4</v>
      </c>
      <c r="S4782">
        <f>MAX(0,Inventory[[#This Row],[Daily_Demand]]*Inventory[[#This Row],[Adj_Lead_Time]]+Inventory[[#This Row],[Safety_Stock]]-Inventory[[#This Row],[Current_Inventory]])</f>
        <v>668.40000000000009</v>
      </c>
    </row>
    <row r="4783" spans="1:19" x14ac:dyDescent="0.25">
      <c r="A4783">
        <v>4782</v>
      </c>
      <c r="B4783" t="s">
        <v>4804</v>
      </c>
      <c r="C4783" s="4" t="s">
        <v>17</v>
      </c>
      <c r="D4783" t="s">
        <v>18</v>
      </c>
      <c r="E4783" s="4">
        <v>29</v>
      </c>
      <c r="F4783" s="4">
        <v>13</v>
      </c>
      <c r="G4783" s="4">
        <v>685</v>
      </c>
      <c r="H4783" s="4">
        <v>281</v>
      </c>
      <c r="I4783" s="4">
        <v>306</v>
      </c>
      <c r="J4783" s="6">
        <v>765.37</v>
      </c>
      <c r="K4783" s="4">
        <v>0.82299999999999995</v>
      </c>
      <c r="L4783" s="4" t="s">
        <v>19</v>
      </c>
      <c r="M4783" s="4">
        <f>Inventory[[#This Row],[Daily_Demand]]*Inventory[[#This Row],[Lead_Time_Days]]</f>
        <v>377</v>
      </c>
      <c r="N4783" s="4">
        <f>MAX(0, Inventory[[#This Row],[Demand_Duration_Lead_time]]+Inventory[[#This Row],[Safety_Stock]]-Inventory[[#This Row],[Current_Inventory]])</f>
        <v>0</v>
      </c>
      <c r="O47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83" s="8">
        <f>Inventory[[#This Row],[Current_Inventory]]*Inventory[[#This Row],[Unit_Cost]]</f>
        <v>524278.45</v>
      </c>
      <c r="Q4783" t="str">
        <f>IF(Inventory[[#This Row],[Stockout_Risk_Score]] &gt;= 0.8, "Critical",
   IF(Inventory[[#This Row],[Stockout_Risk_Score]] &gt;= 0.6, "High",
      IF(Inventory[[#This Row],[Stockout_Risk_Score]] &gt;= 0.3, "Medium", "Low")
   )
)</f>
        <v>Critical</v>
      </c>
      <c r="R4783">
        <f>Inventory[[#This Row],[Lead_Time_Days]]*0.8</f>
        <v>10.4</v>
      </c>
      <c r="S4783">
        <f>MAX(0,Inventory[[#This Row],[Daily_Demand]]*Inventory[[#This Row],[Adj_Lead_Time]]+Inventory[[#This Row],[Safety_Stock]]-Inventory[[#This Row],[Current_Inventory]])</f>
        <v>0</v>
      </c>
    </row>
    <row r="4784" spans="1:19" x14ac:dyDescent="0.25">
      <c r="A4784">
        <v>4783</v>
      </c>
      <c r="B4784" t="s">
        <v>4805</v>
      </c>
      <c r="C4784" s="4" t="s">
        <v>13</v>
      </c>
      <c r="D4784" t="s">
        <v>22</v>
      </c>
      <c r="E4784" s="4">
        <v>27</v>
      </c>
      <c r="F4784" s="4">
        <v>5</v>
      </c>
      <c r="G4784" s="4">
        <v>542</v>
      </c>
      <c r="H4784" s="4">
        <v>58</v>
      </c>
      <c r="I4784" s="4">
        <v>359</v>
      </c>
      <c r="J4784" s="6">
        <v>919.55</v>
      </c>
      <c r="K4784" s="4">
        <v>0.42099999999999999</v>
      </c>
      <c r="L4784" s="4" t="s">
        <v>19</v>
      </c>
      <c r="M4784" s="4">
        <f>Inventory[[#This Row],[Daily_Demand]]*Inventory[[#This Row],[Lead_Time_Days]]</f>
        <v>135</v>
      </c>
      <c r="N4784" s="4">
        <f>MAX(0, Inventory[[#This Row],[Demand_Duration_Lead_time]]+Inventory[[#This Row],[Safety_Stock]]-Inventory[[#This Row],[Current_Inventory]])</f>
        <v>0</v>
      </c>
      <c r="O47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784" s="8">
        <f>Inventory[[#This Row],[Current_Inventory]]*Inventory[[#This Row],[Unit_Cost]]</f>
        <v>498396.1</v>
      </c>
      <c r="Q4784" t="str">
        <f>IF(Inventory[[#This Row],[Stockout_Risk_Score]] &gt;= 0.8, "Critical",
   IF(Inventory[[#This Row],[Stockout_Risk_Score]] &gt;= 0.6, "High",
      IF(Inventory[[#This Row],[Stockout_Risk_Score]] &gt;= 0.3, "Medium", "Low")
   )
)</f>
        <v>Medium</v>
      </c>
      <c r="R4784">
        <f>Inventory[[#This Row],[Lead_Time_Days]]*0.8</f>
        <v>4</v>
      </c>
      <c r="S4784">
        <f>MAX(0,Inventory[[#This Row],[Daily_Demand]]*Inventory[[#This Row],[Adj_Lead_Time]]+Inventory[[#This Row],[Safety_Stock]]-Inventory[[#This Row],[Current_Inventory]])</f>
        <v>0</v>
      </c>
    </row>
    <row r="4785" spans="1:19" x14ac:dyDescent="0.25">
      <c r="A4785">
        <v>4784</v>
      </c>
      <c r="B4785" t="s">
        <v>4806</v>
      </c>
      <c r="C4785" s="4" t="s">
        <v>26</v>
      </c>
      <c r="D4785" t="s">
        <v>18</v>
      </c>
      <c r="E4785" s="4">
        <v>191</v>
      </c>
      <c r="F4785" s="4">
        <v>10</v>
      </c>
      <c r="G4785" s="4">
        <v>669</v>
      </c>
      <c r="H4785" s="4">
        <v>41</v>
      </c>
      <c r="I4785" s="4">
        <v>53</v>
      </c>
      <c r="J4785" s="6">
        <v>1873.97</v>
      </c>
      <c r="K4785" s="4">
        <v>0.44400000000000001</v>
      </c>
      <c r="L4785" s="4" t="s">
        <v>15</v>
      </c>
      <c r="M4785" s="4">
        <f>Inventory[[#This Row],[Daily_Demand]]*Inventory[[#This Row],[Lead_Time_Days]]</f>
        <v>1910</v>
      </c>
      <c r="N4785" s="4">
        <f>MAX(0, Inventory[[#This Row],[Demand_Duration_Lead_time]]+Inventory[[#This Row],[Safety_Stock]]-Inventory[[#This Row],[Current_Inventory]])</f>
        <v>1282</v>
      </c>
      <c r="O47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85" s="8">
        <f>Inventory[[#This Row],[Current_Inventory]]*Inventory[[#This Row],[Unit_Cost]]</f>
        <v>1253685.93</v>
      </c>
      <c r="Q4785" t="str">
        <f>IF(Inventory[[#This Row],[Stockout_Risk_Score]] &gt;= 0.8, "Critical",
   IF(Inventory[[#This Row],[Stockout_Risk_Score]] &gt;= 0.6, "High",
      IF(Inventory[[#This Row],[Stockout_Risk_Score]] &gt;= 0.3, "Medium", "Low")
   )
)</f>
        <v>Medium</v>
      </c>
      <c r="R4785">
        <f>Inventory[[#This Row],[Lead_Time_Days]]*0.8</f>
        <v>8</v>
      </c>
      <c r="S4785">
        <f>MAX(0,Inventory[[#This Row],[Daily_Demand]]*Inventory[[#This Row],[Adj_Lead_Time]]+Inventory[[#This Row],[Safety_Stock]]-Inventory[[#This Row],[Current_Inventory]])</f>
        <v>900</v>
      </c>
    </row>
    <row r="4786" spans="1:19" x14ac:dyDescent="0.25">
      <c r="A4786">
        <v>4785</v>
      </c>
      <c r="B4786" t="s">
        <v>4807</v>
      </c>
      <c r="C4786" s="4" t="s">
        <v>41</v>
      </c>
      <c r="D4786" t="s">
        <v>22</v>
      </c>
      <c r="E4786" s="4">
        <v>133</v>
      </c>
      <c r="F4786" s="4">
        <v>13</v>
      </c>
      <c r="G4786" s="4">
        <v>406</v>
      </c>
      <c r="H4786" s="4">
        <v>98</v>
      </c>
      <c r="I4786" s="4">
        <v>264</v>
      </c>
      <c r="J4786" s="6">
        <v>1335.41</v>
      </c>
      <c r="K4786" s="4">
        <v>0.54900000000000004</v>
      </c>
      <c r="L4786" s="4" t="s">
        <v>15</v>
      </c>
      <c r="M4786" s="4">
        <f>Inventory[[#This Row],[Daily_Demand]]*Inventory[[#This Row],[Lead_Time_Days]]</f>
        <v>1729</v>
      </c>
      <c r="N4786" s="4">
        <f>MAX(0, Inventory[[#This Row],[Demand_Duration_Lead_time]]+Inventory[[#This Row],[Safety_Stock]]-Inventory[[#This Row],[Current_Inventory]])</f>
        <v>1421</v>
      </c>
      <c r="O47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86" s="8">
        <f>Inventory[[#This Row],[Current_Inventory]]*Inventory[[#This Row],[Unit_Cost]]</f>
        <v>542176.46000000008</v>
      </c>
      <c r="Q4786" t="str">
        <f>IF(Inventory[[#This Row],[Stockout_Risk_Score]] &gt;= 0.8, "Critical",
   IF(Inventory[[#This Row],[Stockout_Risk_Score]] &gt;= 0.6, "High",
      IF(Inventory[[#This Row],[Stockout_Risk_Score]] &gt;= 0.3, "Medium", "Low")
   )
)</f>
        <v>Medium</v>
      </c>
      <c r="R4786">
        <f>Inventory[[#This Row],[Lead_Time_Days]]*0.8</f>
        <v>10.4</v>
      </c>
      <c r="S4786">
        <f>MAX(0,Inventory[[#This Row],[Daily_Demand]]*Inventory[[#This Row],[Adj_Lead_Time]]+Inventory[[#This Row],[Safety_Stock]]-Inventory[[#This Row],[Current_Inventory]])</f>
        <v>1075.2</v>
      </c>
    </row>
    <row r="4787" spans="1:19" x14ac:dyDescent="0.25">
      <c r="A4787">
        <v>4786</v>
      </c>
      <c r="B4787" t="s">
        <v>4808</v>
      </c>
      <c r="C4787" s="4" t="s">
        <v>26</v>
      </c>
      <c r="D4787" t="s">
        <v>22</v>
      </c>
      <c r="E4787" s="4">
        <v>101</v>
      </c>
      <c r="F4787" s="4">
        <v>3</v>
      </c>
      <c r="G4787" s="4">
        <v>593</v>
      </c>
      <c r="H4787" s="4">
        <v>28</v>
      </c>
      <c r="I4787" s="4">
        <v>79</v>
      </c>
      <c r="J4787" s="6">
        <v>1756.79</v>
      </c>
      <c r="K4787" s="4">
        <v>0.59599999999999997</v>
      </c>
      <c r="L4787" s="4" t="s">
        <v>19</v>
      </c>
      <c r="M4787" s="4">
        <f>Inventory[[#This Row],[Daily_Demand]]*Inventory[[#This Row],[Lead_Time_Days]]</f>
        <v>303</v>
      </c>
      <c r="N4787" s="4">
        <f>MAX(0, Inventory[[#This Row],[Demand_Duration_Lead_time]]+Inventory[[#This Row],[Safety_Stock]]-Inventory[[#This Row],[Current_Inventory]])</f>
        <v>0</v>
      </c>
      <c r="O47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87" s="8">
        <f>Inventory[[#This Row],[Current_Inventory]]*Inventory[[#This Row],[Unit_Cost]]</f>
        <v>1041776.47</v>
      </c>
      <c r="Q4787" t="str">
        <f>IF(Inventory[[#This Row],[Stockout_Risk_Score]] &gt;= 0.8, "Critical",
   IF(Inventory[[#This Row],[Stockout_Risk_Score]] &gt;= 0.6, "High",
      IF(Inventory[[#This Row],[Stockout_Risk_Score]] &gt;= 0.3, "Medium", "Low")
   )
)</f>
        <v>Medium</v>
      </c>
      <c r="R4787">
        <f>Inventory[[#This Row],[Lead_Time_Days]]*0.8</f>
        <v>2.4000000000000004</v>
      </c>
      <c r="S4787">
        <f>MAX(0,Inventory[[#This Row],[Daily_Demand]]*Inventory[[#This Row],[Adj_Lead_Time]]+Inventory[[#This Row],[Safety_Stock]]-Inventory[[#This Row],[Current_Inventory]])</f>
        <v>0</v>
      </c>
    </row>
    <row r="4788" spans="1:19" x14ac:dyDescent="0.25">
      <c r="A4788">
        <v>4787</v>
      </c>
      <c r="B4788" t="s">
        <v>4809</v>
      </c>
      <c r="C4788" s="4" t="s">
        <v>17</v>
      </c>
      <c r="D4788" t="s">
        <v>18</v>
      </c>
      <c r="E4788" s="4">
        <v>147</v>
      </c>
      <c r="F4788" s="4">
        <v>14</v>
      </c>
      <c r="G4788" s="4">
        <v>602</v>
      </c>
      <c r="H4788" s="4">
        <v>12</v>
      </c>
      <c r="I4788" s="4">
        <v>395</v>
      </c>
      <c r="J4788" s="6">
        <v>1527.3</v>
      </c>
      <c r="K4788" s="4">
        <v>0.59099999999999997</v>
      </c>
      <c r="L4788" s="4" t="s">
        <v>27</v>
      </c>
      <c r="M4788" s="4">
        <f>Inventory[[#This Row],[Daily_Demand]]*Inventory[[#This Row],[Lead_Time_Days]]</f>
        <v>2058</v>
      </c>
      <c r="N4788" s="4">
        <f>MAX(0, Inventory[[#This Row],[Demand_Duration_Lead_time]]+Inventory[[#This Row],[Safety_Stock]]-Inventory[[#This Row],[Current_Inventory]])</f>
        <v>1468</v>
      </c>
      <c r="O47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88" s="8">
        <f>Inventory[[#This Row],[Current_Inventory]]*Inventory[[#This Row],[Unit_Cost]]</f>
        <v>919434.6</v>
      </c>
      <c r="Q4788" t="str">
        <f>IF(Inventory[[#This Row],[Stockout_Risk_Score]] &gt;= 0.8, "Critical",
   IF(Inventory[[#This Row],[Stockout_Risk_Score]] &gt;= 0.6, "High",
      IF(Inventory[[#This Row],[Stockout_Risk_Score]] &gt;= 0.3, "Medium", "Low")
   )
)</f>
        <v>Medium</v>
      </c>
      <c r="R4788">
        <f>Inventory[[#This Row],[Lead_Time_Days]]*0.8</f>
        <v>11.200000000000001</v>
      </c>
      <c r="S4788">
        <f>MAX(0,Inventory[[#This Row],[Daily_Demand]]*Inventory[[#This Row],[Adj_Lead_Time]]+Inventory[[#This Row],[Safety_Stock]]-Inventory[[#This Row],[Current_Inventory]])</f>
        <v>1056.4000000000001</v>
      </c>
    </row>
    <row r="4789" spans="1:19" x14ac:dyDescent="0.25">
      <c r="A4789">
        <v>4788</v>
      </c>
      <c r="B4789" t="s">
        <v>4810</v>
      </c>
      <c r="C4789" s="4" t="s">
        <v>26</v>
      </c>
      <c r="D4789" t="s">
        <v>22</v>
      </c>
      <c r="E4789" s="4">
        <v>132</v>
      </c>
      <c r="F4789" s="4">
        <v>2</v>
      </c>
      <c r="G4789" s="4">
        <v>592</v>
      </c>
      <c r="H4789" s="4">
        <v>69</v>
      </c>
      <c r="I4789" s="4">
        <v>114</v>
      </c>
      <c r="J4789" s="6">
        <v>654.23</v>
      </c>
      <c r="K4789" s="4">
        <v>3.4000000000000002E-2</v>
      </c>
      <c r="L4789" s="4" t="s">
        <v>19</v>
      </c>
      <c r="M4789" s="4">
        <f>Inventory[[#This Row],[Daily_Demand]]*Inventory[[#This Row],[Lead_Time_Days]]</f>
        <v>264</v>
      </c>
      <c r="N4789" s="4">
        <f>MAX(0, Inventory[[#This Row],[Demand_Duration_Lead_time]]+Inventory[[#This Row],[Safety_Stock]]-Inventory[[#This Row],[Current_Inventory]])</f>
        <v>0</v>
      </c>
      <c r="O47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89" s="8">
        <f>Inventory[[#This Row],[Current_Inventory]]*Inventory[[#This Row],[Unit_Cost]]</f>
        <v>387304.16000000003</v>
      </c>
      <c r="Q4789" t="str">
        <f>IF(Inventory[[#This Row],[Stockout_Risk_Score]] &gt;= 0.8, "Critical",
   IF(Inventory[[#This Row],[Stockout_Risk_Score]] &gt;= 0.6, "High",
      IF(Inventory[[#This Row],[Stockout_Risk_Score]] &gt;= 0.3, "Medium", "Low")
   )
)</f>
        <v>Low</v>
      </c>
      <c r="R4789">
        <f>Inventory[[#This Row],[Lead_Time_Days]]*0.8</f>
        <v>1.6</v>
      </c>
      <c r="S4789">
        <f>MAX(0,Inventory[[#This Row],[Daily_Demand]]*Inventory[[#This Row],[Adj_Lead_Time]]+Inventory[[#This Row],[Safety_Stock]]-Inventory[[#This Row],[Current_Inventory]])</f>
        <v>0</v>
      </c>
    </row>
    <row r="4790" spans="1:19" x14ac:dyDescent="0.25">
      <c r="A4790">
        <v>4789</v>
      </c>
      <c r="B4790" t="s">
        <v>4811</v>
      </c>
      <c r="C4790" s="4" t="s">
        <v>13</v>
      </c>
      <c r="D4790" t="s">
        <v>18</v>
      </c>
      <c r="E4790" s="4">
        <v>85</v>
      </c>
      <c r="F4790" s="4">
        <v>4</v>
      </c>
      <c r="G4790" s="4">
        <v>663</v>
      </c>
      <c r="H4790" s="4">
        <v>251</v>
      </c>
      <c r="I4790" s="4">
        <v>173</v>
      </c>
      <c r="J4790" s="6">
        <v>1451.48</v>
      </c>
      <c r="K4790" s="4">
        <v>0.81899999999999995</v>
      </c>
      <c r="L4790" s="4" t="s">
        <v>27</v>
      </c>
      <c r="M4790" s="4">
        <f>Inventory[[#This Row],[Daily_Demand]]*Inventory[[#This Row],[Lead_Time_Days]]</f>
        <v>340</v>
      </c>
      <c r="N4790" s="4">
        <f>MAX(0, Inventory[[#This Row],[Demand_Duration_Lead_time]]+Inventory[[#This Row],[Safety_Stock]]-Inventory[[#This Row],[Current_Inventory]])</f>
        <v>0</v>
      </c>
      <c r="O47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90" s="8">
        <f>Inventory[[#This Row],[Current_Inventory]]*Inventory[[#This Row],[Unit_Cost]]</f>
        <v>962331.24</v>
      </c>
      <c r="Q4790" t="str">
        <f>IF(Inventory[[#This Row],[Stockout_Risk_Score]] &gt;= 0.8, "Critical",
   IF(Inventory[[#This Row],[Stockout_Risk_Score]] &gt;= 0.6, "High",
      IF(Inventory[[#This Row],[Stockout_Risk_Score]] &gt;= 0.3, "Medium", "Low")
   )
)</f>
        <v>Critical</v>
      </c>
      <c r="R4790">
        <f>Inventory[[#This Row],[Lead_Time_Days]]*0.8</f>
        <v>3.2</v>
      </c>
      <c r="S4790">
        <f>MAX(0,Inventory[[#This Row],[Daily_Demand]]*Inventory[[#This Row],[Adj_Lead_Time]]+Inventory[[#This Row],[Safety_Stock]]-Inventory[[#This Row],[Current_Inventory]])</f>
        <v>0</v>
      </c>
    </row>
    <row r="4791" spans="1:19" x14ac:dyDescent="0.25">
      <c r="A4791">
        <v>4790</v>
      </c>
      <c r="B4791" t="s">
        <v>4812</v>
      </c>
      <c r="C4791" s="4" t="s">
        <v>41</v>
      </c>
      <c r="D4791" t="s">
        <v>18</v>
      </c>
      <c r="E4791" s="4">
        <v>184</v>
      </c>
      <c r="F4791" s="4">
        <v>8</v>
      </c>
      <c r="G4791" s="4">
        <v>592</v>
      </c>
      <c r="H4791" s="4">
        <v>38</v>
      </c>
      <c r="I4791" s="4">
        <v>334</v>
      </c>
      <c r="J4791" s="6">
        <v>430.83</v>
      </c>
      <c r="K4791" s="4">
        <v>0.19500000000000001</v>
      </c>
      <c r="L4791" s="4" t="s">
        <v>19</v>
      </c>
      <c r="M4791" s="4">
        <f>Inventory[[#This Row],[Daily_Demand]]*Inventory[[#This Row],[Lead_Time_Days]]</f>
        <v>1472</v>
      </c>
      <c r="N4791" s="4">
        <f>MAX(0, Inventory[[#This Row],[Demand_Duration_Lead_time]]+Inventory[[#This Row],[Safety_Stock]]-Inventory[[#This Row],[Current_Inventory]])</f>
        <v>918</v>
      </c>
      <c r="O47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91" s="8">
        <f>Inventory[[#This Row],[Current_Inventory]]*Inventory[[#This Row],[Unit_Cost]]</f>
        <v>255051.36</v>
      </c>
      <c r="Q4791" t="str">
        <f>IF(Inventory[[#This Row],[Stockout_Risk_Score]] &gt;= 0.8, "Critical",
   IF(Inventory[[#This Row],[Stockout_Risk_Score]] &gt;= 0.6, "High",
      IF(Inventory[[#This Row],[Stockout_Risk_Score]] &gt;= 0.3, "Medium", "Low")
   )
)</f>
        <v>Low</v>
      </c>
      <c r="R4791">
        <f>Inventory[[#This Row],[Lead_Time_Days]]*0.8</f>
        <v>6.4</v>
      </c>
      <c r="S4791">
        <f>MAX(0,Inventory[[#This Row],[Daily_Demand]]*Inventory[[#This Row],[Adj_Lead_Time]]+Inventory[[#This Row],[Safety_Stock]]-Inventory[[#This Row],[Current_Inventory]])</f>
        <v>623.60000000000014</v>
      </c>
    </row>
    <row r="4792" spans="1:19" x14ac:dyDescent="0.25">
      <c r="A4792">
        <v>4791</v>
      </c>
      <c r="B4792" t="s">
        <v>4813</v>
      </c>
      <c r="C4792" s="4" t="s">
        <v>13</v>
      </c>
      <c r="D4792" t="s">
        <v>22</v>
      </c>
      <c r="E4792" s="4">
        <v>190</v>
      </c>
      <c r="F4792" s="4">
        <v>10</v>
      </c>
      <c r="G4792" s="4">
        <v>288</v>
      </c>
      <c r="H4792" s="4">
        <v>84</v>
      </c>
      <c r="I4792" s="4">
        <v>202</v>
      </c>
      <c r="J4792" s="6">
        <v>845.88</v>
      </c>
      <c r="K4792" s="4">
        <v>0.29199999999999998</v>
      </c>
      <c r="L4792" s="4" t="s">
        <v>15</v>
      </c>
      <c r="M4792" s="4">
        <f>Inventory[[#This Row],[Daily_Demand]]*Inventory[[#This Row],[Lead_Time_Days]]</f>
        <v>1900</v>
      </c>
      <c r="N4792" s="4">
        <f>MAX(0, Inventory[[#This Row],[Demand_Duration_Lead_time]]+Inventory[[#This Row],[Safety_Stock]]-Inventory[[#This Row],[Current_Inventory]])</f>
        <v>1696</v>
      </c>
      <c r="O47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92" s="8">
        <f>Inventory[[#This Row],[Current_Inventory]]*Inventory[[#This Row],[Unit_Cost]]</f>
        <v>243613.44</v>
      </c>
      <c r="Q4792" t="str">
        <f>IF(Inventory[[#This Row],[Stockout_Risk_Score]] &gt;= 0.8, "Critical",
   IF(Inventory[[#This Row],[Stockout_Risk_Score]] &gt;= 0.6, "High",
      IF(Inventory[[#This Row],[Stockout_Risk_Score]] &gt;= 0.3, "Medium", "Low")
   )
)</f>
        <v>Low</v>
      </c>
      <c r="R4792">
        <f>Inventory[[#This Row],[Lead_Time_Days]]*0.8</f>
        <v>8</v>
      </c>
      <c r="S4792">
        <f>MAX(0,Inventory[[#This Row],[Daily_Demand]]*Inventory[[#This Row],[Adj_Lead_Time]]+Inventory[[#This Row],[Safety_Stock]]-Inventory[[#This Row],[Current_Inventory]])</f>
        <v>1316</v>
      </c>
    </row>
    <row r="4793" spans="1:19" x14ac:dyDescent="0.25">
      <c r="A4793">
        <v>4792</v>
      </c>
      <c r="B4793" t="s">
        <v>4814</v>
      </c>
      <c r="C4793" s="4" t="s">
        <v>41</v>
      </c>
      <c r="D4793" t="s">
        <v>14</v>
      </c>
      <c r="E4793" s="4">
        <v>173</v>
      </c>
      <c r="F4793" s="4">
        <v>3</v>
      </c>
      <c r="G4793" s="4">
        <v>543</v>
      </c>
      <c r="H4793" s="4">
        <v>79</v>
      </c>
      <c r="I4793" s="4">
        <v>89</v>
      </c>
      <c r="J4793" s="6">
        <v>1621.88</v>
      </c>
      <c r="K4793" s="4">
        <v>0.17299999999999999</v>
      </c>
      <c r="L4793" s="4" t="s">
        <v>27</v>
      </c>
      <c r="M4793" s="4">
        <f>Inventory[[#This Row],[Daily_Demand]]*Inventory[[#This Row],[Lead_Time_Days]]</f>
        <v>519</v>
      </c>
      <c r="N4793" s="4">
        <f>MAX(0, Inventory[[#This Row],[Demand_Duration_Lead_time]]+Inventory[[#This Row],[Safety_Stock]]-Inventory[[#This Row],[Current_Inventory]])</f>
        <v>55</v>
      </c>
      <c r="O47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93" s="8">
        <f>Inventory[[#This Row],[Current_Inventory]]*Inventory[[#This Row],[Unit_Cost]]</f>
        <v>880680.84000000008</v>
      </c>
      <c r="Q4793" t="str">
        <f>IF(Inventory[[#This Row],[Stockout_Risk_Score]] &gt;= 0.8, "Critical",
   IF(Inventory[[#This Row],[Stockout_Risk_Score]] &gt;= 0.6, "High",
      IF(Inventory[[#This Row],[Stockout_Risk_Score]] &gt;= 0.3, "Medium", "Low")
   )
)</f>
        <v>Low</v>
      </c>
      <c r="R4793">
        <f>Inventory[[#This Row],[Lead_Time_Days]]*0.8</f>
        <v>2.4000000000000004</v>
      </c>
      <c r="S4793">
        <f>MAX(0,Inventory[[#This Row],[Daily_Demand]]*Inventory[[#This Row],[Adj_Lead_Time]]+Inventory[[#This Row],[Safety_Stock]]-Inventory[[#This Row],[Current_Inventory]])</f>
        <v>0</v>
      </c>
    </row>
    <row r="4794" spans="1:19" x14ac:dyDescent="0.25">
      <c r="A4794">
        <v>4793</v>
      </c>
      <c r="B4794" t="s">
        <v>4815</v>
      </c>
      <c r="C4794" s="4" t="s">
        <v>17</v>
      </c>
      <c r="D4794" t="s">
        <v>22</v>
      </c>
      <c r="E4794" s="4">
        <v>176</v>
      </c>
      <c r="F4794" s="4">
        <v>7</v>
      </c>
      <c r="G4794" s="4">
        <v>566</v>
      </c>
      <c r="H4794" s="4">
        <v>92</v>
      </c>
      <c r="I4794" s="4">
        <v>75</v>
      </c>
      <c r="J4794" s="6">
        <v>1243.26</v>
      </c>
      <c r="K4794" s="4">
        <v>0.76700000000000002</v>
      </c>
      <c r="L4794" s="4" t="s">
        <v>19</v>
      </c>
      <c r="M4794" s="4">
        <f>Inventory[[#This Row],[Daily_Demand]]*Inventory[[#This Row],[Lead_Time_Days]]</f>
        <v>1232</v>
      </c>
      <c r="N4794" s="4">
        <f>MAX(0, Inventory[[#This Row],[Demand_Duration_Lead_time]]+Inventory[[#This Row],[Safety_Stock]]-Inventory[[#This Row],[Current_Inventory]])</f>
        <v>758</v>
      </c>
      <c r="O47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94" s="8">
        <f>Inventory[[#This Row],[Current_Inventory]]*Inventory[[#This Row],[Unit_Cost]]</f>
        <v>703685.16</v>
      </c>
      <c r="Q4794" t="str">
        <f>IF(Inventory[[#This Row],[Stockout_Risk_Score]] &gt;= 0.8, "Critical",
   IF(Inventory[[#This Row],[Stockout_Risk_Score]] &gt;= 0.6, "High",
      IF(Inventory[[#This Row],[Stockout_Risk_Score]] &gt;= 0.3, "Medium", "Low")
   )
)</f>
        <v>High</v>
      </c>
      <c r="R4794">
        <f>Inventory[[#This Row],[Lead_Time_Days]]*0.8</f>
        <v>5.6000000000000005</v>
      </c>
      <c r="S4794">
        <f>MAX(0,Inventory[[#This Row],[Daily_Demand]]*Inventory[[#This Row],[Adj_Lead_Time]]+Inventory[[#This Row],[Safety_Stock]]-Inventory[[#This Row],[Current_Inventory]])</f>
        <v>511.60000000000014</v>
      </c>
    </row>
    <row r="4795" spans="1:19" x14ac:dyDescent="0.25">
      <c r="A4795">
        <v>4794</v>
      </c>
      <c r="B4795" t="s">
        <v>4816</v>
      </c>
      <c r="C4795" s="4" t="s">
        <v>41</v>
      </c>
      <c r="D4795" t="s">
        <v>14</v>
      </c>
      <c r="E4795" s="4">
        <v>8</v>
      </c>
      <c r="F4795" s="4">
        <v>4</v>
      </c>
      <c r="G4795" s="4">
        <v>505</v>
      </c>
      <c r="H4795" s="4">
        <v>182</v>
      </c>
      <c r="I4795" s="4">
        <v>322</v>
      </c>
      <c r="J4795" s="6">
        <v>1659.55</v>
      </c>
      <c r="K4795" s="4">
        <v>0.58399999999999996</v>
      </c>
      <c r="L4795" s="4" t="s">
        <v>27</v>
      </c>
      <c r="M4795" s="4">
        <f>Inventory[[#This Row],[Daily_Demand]]*Inventory[[#This Row],[Lead_Time_Days]]</f>
        <v>32</v>
      </c>
      <c r="N4795" s="4">
        <f>MAX(0, Inventory[[#This Row],[Demand_Duration_Lead_time]]+Inventory[[#This Row],[Safety_Stock]]-Inventory[[#This Row],[Current_Inventory]])</f>
        <v>0</v>
      </c>
      <c r="O47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795" s="8">
        <f>Inventory[[#This Row],[Current_Inventory]]*Inventory[[#This Row],[Unit_Cost]]</f>
        <v>838072.75</v>
      </c>
      <c r="Q4795" t="str">
        <f>IF(Inventory[[#This Row],[Stockout_Risk_Score]] &gt;= 0.8, "Critical",
   IF(Inventory[[#This Row],[Stockout_Risk_Score]] &gt;= 0.6, "High",
      IF(Inventory[[#This Row],[Stockout_Risk_Score]] &gt;= 0.3, "Medium", "Low")
   )
)</f>
        <v>Medium</v>
      </c>
      <c r="R4795">
        <f>Inventory[[#This Row],[Lead_Time_Days]]*0.8</f>
        <v>3.2</v>
      </c>
      <c r="S4795">
        <f>MAX(0,Inventory[[#This Row],[Daily_Demand]]*Inventory[[#This Row],[Adj_Lead_Time]]+Inventory[[#This Row],[Safety_Stock]]-Inventory[[#This Row],[Current_Inventory]])</f>
        <v>0</v>
      </c>
    </row>
    <row r="4796" spans="1:19" x14ac:dyDescent="0.25">
      <c r="A4796">
        <v>4795</v>
      </c>
      <c r="B4796" t="s">
        <v>4817</v>
      </c>
      <c r="C4796" s="4" t="s">
        <v>41</v>
      </c>
      <c r="D4796" t="s">
        <v>14</v>
      </c>
      <c r="E4796" s="4">
        <v>139</v>
      </c>
      <c r="F4796" s="4">
        <v>6</v>
      </c>
      <c r="G4796" s="4">
        <v>457</v>
      </c>
      <c r="H4796" s="4">
        <v>206</v>
      </c>
      <c r="I4796" s="4">
        <v>208</v>
      </c>
      <c r="J4796" s="6">
        <v>546.66999999999996</v>
      </c>
      <c r="K4796" s="4">
        <v>0.755</v>
      </c>
      <c r="L4796" s="4" t="s">
        <v>15</v>
      </c>
      <c r="M4796" s="4">
        <f>Inventory[[#This Row],[Daily_Demand]]*Inventory[[#This Row],[Lead_Time_Days]]</f>
        <v>834</v>
      </c>
      <c r="N4796" s="4">
        <f>MAX(0, Inventory[[#This Row],[Demand_Duration_Lead_time]]+Inventory[[#This Row],[Safety_Stock]]-Inventory[[#This Row],[Current_Inventory]])</f>
        <v>583</v>
      </c>
      <c r="O47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96" s="8">
        <f>Inventory[[#This Row],[Current_Inventory]]*Inventory[[#This Row],[Unit_Cost]]</f>
        <v>249828.18999999997</v>
      </c>
      <c r="Q4796" t="str">
        <f>IF(Inventory[[#This Row],[Stockout_Risk_Score]] &gt;= 0.8, "Critical",
   IF(Inventory[[#This Row],[Stockout_Risk_Score]] &gt;= 0.6, "High",
      IF(Inventory[[#This Row],[Stockout_Risk_Score]] &gt;= 0.3, "Medium", "Low")
   )
)</f>
        <v>High</v>
      </c>
      <c r="R4796">
        <f>Inventory[[#This Row],[Lead_Time_Days]]*0.8</f>
        <v>4.8000000000000007</v>
      </c>
      <c r="S4796">
        <f>MAX(0,Inventory[[#This Row],[Daily_Demand]]*Inventory[[#This Row],[Adj_Lead_Time]]+Inventory[[#This Row],[Safety_Stock]]-Inventory[[#This Row],[Current_Inventory]])</f>
        <v>416.20000000000005</v>
      </c>
    </row>
    <row r="4797" spans="1:19" x14ac:dyDescent="0.25">
      <c r="A4797">
        <v>4796</v>
      </c>
      <c r="B4797" t="s">
        <v>4818</v>
      </c>
      <c r="C4797" s="4" t="s">
        <v>41</v>
      </c>
      <c r="D4797" t="s">
        <v>22</v>
      </c>
      <c r="E4797" s="4">
        <v>50</v>
      </c>
      <c r="F4797" s="4">
        <v>13</v>
      </c>
      <c r="G4797" s="4">
        <v>582</v>
      </c>
      <c r="H4797" s="4">
        <v>156</v>
      </c>
      <c r="I4797" s="4">
        <v>238</v>
      </c>
      <c r="J4797" s="6">
        <v>1512.01</v>
      </c>
      <c r="K4797" s="4">
        <v>0.65300000000000002</v>
      </c>
      <c r="L4797" s="4" t="s">
        <v>27</v>
      </c>
      <c r="M4797" s="4">
        <f>Inventory[[#This Row],[Daily_Demand]]*Inventory[[#This Row],[Lead_Time_Days]]</f>
        <v>650</v>
      </c>
      <c r="N4797" s="4">
        <f>MAX(0, Inventory[[#This Row],[Demand_Duration_Lead_time]]+Inventory[[#This Row],[Safety_Stock]]-Inventory[[#This Row],[Current_Inventory]])</f>
        <v>224</v>
      </c>
      <c r="O47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97" s="8">
        <f>Inventory[[#This Row],[Current_Inventory]]*Inventory[[#This Row],[Unit_Cost]]</f>
        <v>879989.82</v>
      </c>
      <c r="Q4797" t="str">
        <f>IF(Inventory[[#This Row],[Stockout_Risk_Score]] &gt;= 0.8, "Critical",
   IF(Inventory[[#This Row],[Stockout_Risk_Score]] &gt;= 0.6, "High",
      IF(Inventory[[#This Row],[Stockout_Risk_Score]] &gt;= 0.3, "Medium", "Low")
   )
)</f>
        <v>High</v>
      </c>
      <c r="R4797">
        <f>Inventory[[#This Row],[Lead_Time_Days]]*0.8</f>
        <v>10.4</v>
      </c>
      <c r="S4797">
        <f>MAX(0,Inventory[[#This Row],[Daily_Demand]]*Inventory[[#This Row],[Adj_Lead_Time]]+Inventory[[#This Row],[Safety_Stock]]-Inventory[[#This Row],[Current_Inventory]])</f>
        <v>94</v>
      </c>
    </row>
    <row r="4798" spans="1:19" x14ac:dyDescent="0.25">
      <c r="A4798">
        <v>4797</v>
      </c>
      <c r="B4798" t="s">
        <v>4819</v>
      </c>
      <c r="C4798" s="4" t="s">
        <v>26</v>
      </c>
      <c r="D4798" t="s">
        <v>14</v>
      </c>
      <c r="E4798" s="4">
        <v>13</v>
      </c>
      <c r="F4798" s="4">
        <v>10</v>
      </c>
      <c r="G4798" s="4">
        <v>574</v>
      </c>
      <c r="H4798" s="4">
        <v>282</v>
      </c>
      <c r="I4798" s="4">
        <v>313</v>
      </c>
      <c r="J4798" s="6">
        <v>444.53</v>
      </c>
      <c r="K4798" s="4">
        <v>0.104</v>
      </c>
      <c r="L4798" s="4" t="s">
        <v>15</v>
      </c>
      <c r="M4798" s="4">
        <f>Inventory[[#This Row],[Daily_Demand]]*Inventory[[#This Row],[Lead_Time_Days]]</f>
        <v>130</v>
      </c>
      <c r="N4798" s="4">
        <f>MAX(0, Inventory[[#This Row],[Demand_Duration_Lead_time]]+Inventory[[#This Row],[Safety_Stock]]-Inventory[[#This Row],[Current_Inventory]])</f>
        <v>0</v>
      </c>
      <c r="O47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98" s="8">
        <f>Inventory[[#This Row],[Current_Inventory]]*Inventory[[#This Row],[Unit_Cost]]</f>
        <v>255160.21999999997</v>
      </c>
      <c r="Q4798" t="str">
        <f>IF(Inventory[[#This Row],[Stockout_Risk_Score]] &gt;= 0.8, "Critical",
   IF(Inventory[[#This Row],[Stockout_Risk_Score]] &gt;= 0.6, "High",
      IF(Inventory[[#This Row],[Stockout_Risk_Score]] &gt;= 0.3, "Medium", "Low")
   )
)</f>
        <v>Low</v>
      </c>
      <c r="R4798">
        <f>Inventory[[#This Row],[Lead_Time_Days]]*0.8</f>
        <v>8</v>
      </c>
      <c r="S4798">
        <f>MAX(0,Inventory[[#This Row],[Daily_Demand]]*Inventory[[#This Row],[Adj_Lead_Time]]+Inventory[[#This Row],[Safety_Stock]]-Inventory[[#This Row],[Current_Inventory]])</f>
        <v>0</v>
      </c>
    </row>
    <row r="4799" spans="1:19" x14ac:dyDescent="0.25">
      <c r="A4799">
        <v>4798</v>
      </c>
      <c r="B4799" t="s">
        <v>4820</v>
      </c>
      <c r="C4799" s="4" t="s">
        <v>26</v>
      </c>
      <c r="D4799" t="s">
        <v>18</v>
      </c>
      <c r="E4799" s="4">
        <v>165</v>
      </c>
      <c r="F4799" s="4">
        <v>4</v>
      </c>
      <c r="G4799" s="4">
        <v>759</v>
      </c>
      <c r="H4799" s="4">
        <v>44</v>
      </c>
      <c r="I4799" s="4">
        <v>118</v>
      </c>
      <c r="J4799" s="6">
        <v>1113.3399999999999</v>
      </c>
      <c r="K4799" s="4">
        <v>0.30099999999999999</v>
      </c>
      <c r="L4799" s="4" t="s">
        <v>15</v>
      </c>
      <c r="M4799" s="4">
        <f>Inventory[[#This Row],[Daily_Demand]]*Inventory[[#This Row],[Lead_Time_Days]]</f>
        <v>660</v>
      </c>
      <c r="N4799" s="4">
        <f>MAX(0, Inventory[[#This Row],[Demand_Duration_Lead_time]]+Inventory[[#This Row],[Safety_Stock]]-Inventory[[#This Row],[Current_Inventory]])</f>
        <v>0</v>
      </c>
      <c r="O47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799" s="8">
        <f>Inventory[[#This Row],[Current_Inventory]]*Inventory[[#This Row],[Unit_Cost]]</f>
        <v>845025.05999999994</v>
      </c>
      <c r="Q4799" t="str">
        <f>IF(Inventory[[#This Row],[Stockout_Risk_Score]] &gt;= 0.8, "Critical",
   IF(Inventory[[#This Row],[Stockout_Risk_Score]] &gt;= 0.6, "High",
      IF(Inventory[[#This Row],[Stockout_Risk_Score]] &gt;= 0.3, "Medium", "Low")
   )
)</f>
        <v>Medium</v>
      </c>
      <c r="R4799">
        <f>Inventory[[#This Row],[Lead_Time_Days]]*0.8</f>
        <v>3.2</v>
      </c>
      <c r="S4799">
        <f>MAX(0,Inventory[[#This Row],[Daily_Demand]]*Inventory[[#This Row],[Adj_Lead_Time]]+Inventory[[#This Row],[Safety_Stock]]-Inventory[[#This Row],[Current_Inventory]])</f>
        <v>0</v>
      </c>
    </row>
    <row r="4800" spans="1:19" x14ac:dyDescent="0.25">
      <c r="A4800">
        <v>4799</v>
      </c>
      <c r="B4800" t="s">
        <v>4821</v>
      </c>
      <c r="C4800" s="4" t="s">
        <v>17</v>
      </c>
      <c r="D4800" t="s">
        <v>18</v>
      </c>
      <c r="E4800" s="4">
        <v>37</v>
      </c>
      <c r="F4800" s="4">
        <v>2</v>
      </c>
      <c r="G4800" s="4">
        <v>130</v>
      </c>
      <c r="H4800" s="4">
        <v>122</v>
      </c>
      <c r="I4800" s="4">
        <v>50</v>
      </c>
      <c r="J4800" s="6">
        <v>895.39</v>
      </c>
      <c r="K4800" s="4">
        <v>0.50700000000000001</v>
      </c>
      <c r="L4800" s="4" t="s">
        <v>27</v>
      </c>
      <c r="M4800" s="4">
        <f>Inventory[[#This Row],[Daily_Demand]]*Inventory[[#This Row],[Lead_Time_Days]]</f>
        <v>74</v>
      </c>
      <c r="N4800" s="4">
        <f>MAX(0, Inventory[[#This Row],[Demand_Duration_Lead_time]]+Inventory[[#This Row],[Safety_Stock]]-Inventory[[#This Row],[Current_Inventory]])</f>
        <v>66</v>
      </c>
      <c r="O48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00" s="8">
        <f>Inventory[[#This Row],[Current_Inventory]]*Inventory[[#This Row],[Unit_Cost]]</f>
        <v>116400.7</v>
      </c>
      <c r="Q4800" t="str">
        <f>IF(Inventory[[#This Row],[Stockout_Risk_Score]] &gt;= 0.8, "Critical",
   IF(Inventory[[#This Row],[Stockout_Risk_Score]] &gt;= 0.6, "High",
      IF(Inventory[[#This Row],[Stockout_Risk_Score]] &gt;= 0.3, "Medium", "Low")
   )
)</f>
        <v>Medium</v>
      </c>
      <c r="R4800">
        <f>Inventory[[#This Row],[Lead_Time_Days]]*0.8</f>
        <v>1.6</v>
      </c>
      <c r="S4800">
        <f>MAX(0,Inventory[[#This Row],[Daily_Demand]]*Inventory[[#This Row],[Adj_Lead_Time]]+Inventory[[#This Row],[Safety_Stock]]-Inventory[[#This Row],[Current_Inventory]])</f>
        <v>51.199999999999989</v>
      </c>
    </row>
    <row r="4801" spans="1:19" x14ac:dyDescent="0.25">
      <c r="A4801">
        <v>4800</v>
      </c>
      <c r="B4801" t="s">
        <v>4822</v>
      </c>
      <c r="C4801" s="4" t="s">
        <v>41</v>
      </c>
      <c r="D4801" t="s">
        <v>14</v>
      </c>
      <c r="E4801" s="4">
        <v>88</v>
      </c>
      <c r="F4801" s="4">
        <v>6</v>
      </c>
      <c r="G4801" s="4">
        <v>341</v>
      </c>
      <c r="H4801" s="4">
        <v>215</v>
      </c>
      <c r="I4801" s="4">
        <v>128</v>
      </c>
      <c r="J4801" s="6">
        <v>1135.1300000000001</v>
      </c>
      <c r="K4801" s="4">
        <v>0.30499999999999999</v>
      </c>
      <c r="L4801" s="4" t="s">
        <v>15</v>
      </c>
      <c r="M4801" s="4">
        <f>Inventory[[#This Row],[Daily_Demand]]*Inventory[[#This Row],[Lead_Time_Days]]</f>
        <v>528</v>
      </c>
      <c r="N4801" s="4">
        <f>MAX(0, Inventory[[#This Row],[Demand_Duration_Lead_time]]+Inventory[[#This Row],[Safety_Stock]]-Inventory[[#This Row],[Current_Inventory]])</f>
        <v>402</v>
      </c>
      <c r="O48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01" s="8">
        <f>Inventory[[#This Row],[Current_Inventory]]*Inventory[[#This Row],[Unit_Cost]]</f>
        <v>387079.33</v>
      </c>
      <c r="Q4801" t="str">
        <f>IF(Inventory[[#This Row],[Stockout_Risk_Score]] &gt;= 0.8, "Critical",
   IF(Inventory[[#This Row],[Stockout_Risk_Score]] &gt;= 0.6, "High",
      IF(Inventory[[#This Row],[Stockout_Risk_Score]] &gt;= 0.3, "Medium", "Low")
   )
)</f>
        <v>Medium</v>
      </c>
      <c r="R4801">
        <f>Inventory[[#This Row],[Lead_Time_Days]]*0.8</f>
        <v>4.8000000000000007</v>
      </c>
      <c r="S4801">
        <f>MAX(0,Inventory[[#This Row],[Daily_Demand]]*Inventory[[#This Row],[Adj_Lead_Time]]+Inventory[[#This Row],[Safety_Stock]]-Inventory[[#This Row],[Current_Inventory]])</f>
        <v>296.40000000000009</v>
      </c>
    </row>
    <row r="4802" spans="1:19" x14ac:dyDescent="0.25">
      <c r="A4802">
        <v>4801</v>
      </c>
      <c r="B4802" t="s">
        <v>4823</v>
      </c>
      <c r="C4802" s="4" t="s">
        <v>21</v>
      </c>
      <c r="D4802" t="s">
        <v>18</v>
      </c>
      <c r="E4802" s="4">
        <v>136</v>
      </c>
      <c r="F4802" s="4">
        <v>2</v>
      </c>
      <c r="G4802" s="4">
        <v>546</v>
      </c>
      <c r="H4802" s="4">
        <v>167</v>
      </c>
      <c r="I4802" s="4">
        <v>277</v>
      </c>
      <c r="J4802" s="6">
        <v>314.29000000000002</v>
      </c>
      <c r="K4802" s="4">
        <v>0.20699999999999999</v>
      </c>
      <c r="L4802" s="4" t="s">
        <v>15</v>
      </c>
      <c r="M4802" s="4">
        <f>Inventory[[#This Row],[Daily_Demand]]*Inventory[[#This Row],[Lead_Time_Days]]</f>
        <v>272</v>
      </c>
      <c r="N4802" s="4">
        <f>MAX(0, Inventory[[#This Row],[Demand_Duration_Lead_time]]+Inventory[[#This Row],[Safety_Stock]]-Inventory[[#This Row],[Current_Inventory]])</f>
        <v>0</v>
      </c>
      <c r="O48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02" s="8">
        <f>Inventory[[#This Row],[Current_Inventory]]*Inventory[[#This Row],[Unit_Cost]]</f>
        <v>171602.34000000003</v>
      </c>
      <c r="Q4802" t="str">
        <f>IF(Inventory[[#This Row],[Stockout_Risk_Score]] &gt;= 0.8, "Critical",
   IF(Inventory[[#This Row],[Stockout_Risk_Score]] &gt;= 0.6, "High",
      IF(Inventory[[#This Row],[Stockout_Risk_Score]] &gt;= 0.3, "Medium", "Low")
   )
)</f>
        <v>Low</v>
      </c>
      <c r="R4802">
        <f>Inventory[[#This Row],[Lead_Time_Days]]*0.8</f>
        <v>1.6</v>
      </c>
      <c r="S4802">
        <f>MAX(0,Inventory[[#This Row],[Daily_Demand]]*Inventory[[#This Row],[Adj_Lead_Time]]+Inventory[[#This Row],[Safety_Stock]]-Inventory[[#This Row],[Current_Inventory]])</f>
        <v>0</v>
      </c>
    </row>
    <row r="4803" spans="1:19" x14ac:dyDescent="0.25">
      <c r="A4803">
        <v>4802</v>
      </c>
      <c r="B4803" t="s">
        <v>4824</v>
      </c>
      <c r="C4803" s="4" t="s">
        <v>17</v>
      </c>
      <c r="D4803" t="s">
        <v>22</v>
      </c>
      <c r="E4803" s="4">
        <v>69</v>
      </c>
      <c r="F4803" s="4">
        <v>9</v>
      </c>
      <c r="G4803" s="4">
        <v>196</v>
      </c>
      <c r="H4803" s="4">
        <v>262</v>
      </c>
      <c r="I4803" s="4">
        <v>376</v>
      </c>
      <c r="J4803" s="6">
        <v>754.39</v>
      </c>
      <c r="K4803" s="4">
        <v>0.87</v>
      </c>
      <c r="L4803" s="4" t="s">
        <v>15</v>
      </c>
      <c r="M4803" s="4">
        <f>Inventory[[#This Row],[Daily_Demand]]*Inventory[[#This Row],[Lead_Time_Days]]</f>
        <v>621</v>
      </c>
      <c r="N4803" s="4">
        <f>MAX(0, Inventory[[#This Row],[Demand_Duration_Lead_time]]+Inventory[[#This Row],[Safety_Stock]]-Inventory[[#This Row],[Current_Inventory]])</f>
        <v>687</v>
      </c>
      <c r="O48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803" s="8">
        <f>Inventory[[#This Row],[Current_Inventory]]*Inventory[[#This Row],[Unit_Cost]]</f>
        <v>147860.44</v>
      </c>
      <c r="Q4803" t="str">
        <f>IF(Inventory[[#This Row],[Stockout_Risk_Score]] &gt;= 0.8, "Critical",
   IF(Inventory[[#This Row],[Stockout_Risk_Score]] &gt;= 0.6, "High",
      IF(Inventory[[#This Row],[Stockout_Risk_Score]] &gt;= 0.3, "Medium", "Low")
   )
)</f>
        <v>Critical</v>
      </c>
      <c r="R4803">
        <f>Inventory[[#This Row],[Lead_Time_Days]]*0.8</f>
        <v>7.2</v>
      </c>
      <c r="S4803">
        <f>MAX(0,Inventory[[#This Row],[Daily_Demand]]*Inventory[[#This Row],[Adj_Lead_Time]]+Inventory[[#This Row],[Safety_Stock]]-Inventory[[#This Row],[Current_Inventory]])</f>
        <v>562.79999999999995</v>
      </c>
    </row>
    <row r="4804" spans="1:19" x14ac:dyDescent="0.25">
      <c r="A4804">
        <v>4803</v>
      </c>
      <c r="B4804" t="s">
        <v>4825</v>
      </c>
      <c r="C4804" s="4" t="s">
        <v>41</v>
      </c>
      <c r="D4804" t="s">
        <v>18</v>
      </c>
      <c r="E4804" s="4">
        <v>110</v>
      </c>
      <c r="F4804" s="4">
        <v>8</v>
      </c>
      <c r="G4804" s="4">
        <v>693</v>
      </c>
      <c r="H4804" s="4">
        <v>131</v>
      </c>
      <c r="I4804" s="4">
        <v>95</v>
      </c>
      <c r="J4804" s="6">
        <v>1350.46</v>
      </c>
      <c r="K4804" s="4">
        <v>0.748</v>
      </c>
      <c r="L4804" s="4" t="s">
        <v>27</v>
      </c>
      <c r="M4804" s="4">
        <f>Inventory[[#This Row],[Daily_Demand]]*Inventory[[#This Row],[Lead_Time_Days]]</f>
        <v>880</v>
      </c>
      <c r="N4804" s="4">
        <f>MAX(0, Inventory[[#This Row],[Demand_Duration_Lead_time]]+Inventory[[#This Row],[Safety_Stock]]-Inventory[[#This Row],[Current_Inventory]])</f>
        <v>318</v>
      </c>
      <c r="O48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04" s="8">
        <f>Inventory[[#This Row],[Current_Inventory]]*Inventory[[#This Row],[Unit_Cost]]</f>
        <v>935868.78</v>
      </c>
      <c r="Q4804" t="str">
        <f>IF(Inventory[[#This Row],[Stockout_Risk_Score]] &gt;= 0.8, "Critical",
   IF(Inventory[[#This Row],[Stockout_Risk_Score]] &gt;= 0.6, "High",
      IF(Inventory[[#This Row],[Stockout_Risk_Score]] &gt;= 0.3, "Medium", "Low")
   )
)</f>
        <v>High</v>
      </c>
      <c r="R4804">
        <f>Inventory[[#This Row],[Lead_Time_Days]]*0.8</f>
        <v>6.4</v>
      </c>
      <c r="S4804">
        <f>MAX(0,Inventory[[#This Row],[Daily_Demand]]*Inventory[[#This Row],[Adj_Lead_Time]]+Inventory[[#This Row],[Safety_Stock]]-Inventory[[#This Row],[Current_Inventory]])</f>
        <v>142</v>
      </c>
    </row>
    <row r="4805" spans="1:19" x14ac:dyDescent="0.25">
      <c r="A4805">
        <v>4804</v>
      </c>
      <c r="B4805" t="s">
        <v>4826</v>
      </c>
      <c r="C4805" s="4" t="s">
        <v>41</v>
      </c>
      <c r="D4805" t="s">
        <v>14</v>
      </c>
      <c r="E4805" s="4">
        <v>38</v>
      </c>
      <c r="F4805" s="4">
        <v>12</v>
      </c>
      <c r="G4805" s="4">
        <v>570</v>
      </c>
      <c r="H4805" s="4">
        <v>57</v>
      </c>
      <c r="I4805" s="4">
        <v>157</v>
      </c>
      <c r="J4805" s="6">
        <v>1139.1400000000001</v>
      </c>
      <c r="K4805" s="4">
        <v>0.34499999999999997</v>
      </c>
      <c r="L4805" s="4" t="s">
        <v>15</v>
      </c>
      <c r="M4805" s="4">
        <f>Inventory[[#This Row],[Daily_Demand]]*Inventory[[#This Row],[Lead_Time_Days]]</f>
        <v>456</v>
      </c>
      <c r="N4805" s="4">
        <f>MAX(0, Inventory[[#This Row],[Demand_Duration_Lead_time]]+Inventory[[#This Row],[Safety_Stock]]-Inventory[[#This Row],[Current_Inventory]])</f>
        <v>0</v>
      </c>
      <c r="O48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05" s="8">
        <f>Inventory[[#This Row],[Current_Inventory]]*Inventory[[#This Row],[Unit_Cost]]</f>
        <v>649309.80000000005</v>
      </c>
      <c r="Q4805" t="str">
        <f>IF(Inventory[[#This Row],[Stockout_Risk_Score]] &gt;= 0.8, "Critical",
   IF(Inventory[[#This Row],[Stockout_Risk_Score]] &gt;= 0.6, "High",
      IF(Inventory[[#This Row],[Stockout_Risk_Score]] &gt;= 0.3, "Medium", "Low")
   )
)</f>
        <v>Medium</v>
      </c>
      <c r="R4805">
        <f>Inventory[[#This Row],[Lead_Time_Days]]*0.8</f>
        <v>9.6000000000000014</v>
      </c>
      <c r="S4805">
        <f>MAX(0,Inventory[[#This Row],[Daily_Demand]]*Inventory[[#This Row],[Adj_Lead_Time]]+Inventory[[#This Row],[Safety_Stock]]-Inventory[[#This Row],[Current_Inventory]])</f>
        <v>0</v>
      </c>
    </row>
    <row r="4806" spans="1:19" x14ac:dyDescent="0.25">
      <c r="A4806">
        <v>4805</v>
      </c>
      <c r="B4806" t="s">
        <v>4827</v>
      </c>
      <c r="C4806" s="4" t="s">
        <v>26</v>
      </c>
      <c r="D4806" t="s">
        <v>22</v>
      </c>
      <c r="E4806" s="4">
        <v>89</v>
      </c>
      <c r="F4806" s="4">
        <v>3</v>
      </c>
      <c r="G4806" s="4">
        <v>557</v>
      </c>
      <c r="H4806" s="4">
        <v>194</v>
      </c>
      <c r="I4806" s="4">
        <v>173</v>
      </c>
      <c r="J4806" s="6">
        <v>1120.49</v>
      </c>
      <c r="K4806" s="4">
        <v>0.76500000000000001</v>
      </c>
      <c r="L4806" s="4" t="s">
        <v>19</v>
      </c>
      <c r="M4806" s="4">
        <f>Inventory[[#This Row],[Daily_Demand]]*Inventory[[#This Row],[Lead_Time_Days]]</f>
        <v>267</v>
      </c>
      <c r="N4806" s="4">
        <f>MAX(0, Inventory[[#This Row],[Demand_Duration_Lead_time]]+Inventory[[#This Row],[Safety_Stock]]-Inventory[[#This Row],[Current_Inventory]])</f>
        <v>0</v>
      </c>
      <c r="O48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06" s="8">
        <f>Inventory[[#This Row],[Current_Inventory]]*Inventory[[#This Row],[Unit_Cost]]</f>
        <v>624112.93000000005</v>
      </c>
      <c r="Q4806" t="str">
        <f>IF(Inventory[[#This Row],[Stockout_Risk_Score]] &gt;= 0.8, "Critical",
   IF(Inventory[[#This Row],[Stockout_Risk_Score]] &gt;= 0.6, "High",
      IF(Inventory[[#This Row],[Stockout_Risk_Score]] &gt;= 0.3, "Medium", "Low")
   )
)</f>
        <v>High</v>
      </c>
      <c r="R4806">
        <f>Inventory[[#This Row],[Lead_Time_Days]]*0.8</f>
        <v>2.4000000000000004</v>
      </c>
      <c r="S4806">
        <f>MAX(0,Inventory[[#This Row],[Daily_Demand]]*Inventory[[#This Row],[Adj_Lead_Time]]+Inventory[[#This Row],[Safety_Stock]]-Inventory[[#This Row],[Current_Inventory]])</f>
        <v>0</v>
      </c>
    </row>
    <row r="4807" spans="1:19" x14ac:dyDescent="0.25">
      <c r="A4807">
        <v>4806</v>
      </c>
      <c r="B4807" t="s">
        <v>4828</v>
      </c>
      <c r="C4807" s="4" t="s">
        <v>17</v>
      </c>
      <c r="D4807" t="s">
        <v>18</v>
      </c>
      <c r="E4807" s="4">
        <v>92</v>
      </c>
      <c r="F4807" s="4">
        <v>12</v>
      </c>
      <c r="G4807" s="4">
        <v>643</v>
      </c>
      <c r="H4807" s="4">
        <v>282</v>
      </c>
      <c r="I4807" s="4">
        <v>197</v>
      </c>
      <c r="J4807" s="6">
        <v>1046.1199999999999</v>
      </c>
      <c r="K4807" s="4">
        <v>0.628</v>
      </c>
      <c r="L4807" s="4" t="s">
        <v>15</v>
      </c>
      <c r="M4807" s="4">
        <f>Inventory[[#This Row],[Daily_Demand]]*Inventory[[#This Row],[Lead_Time_Days]]</f>
        <v>1104</v>
      </c>
      <c r="N4807" s="4">
        <f>MAX(0, Inventory[[#This Row],[Demand_Duration_Lead_time]]+Inventory[[#This Row],[Safety_Stock]]-Inventory[[#This Row],[Current_Inventory]])</f>
        <v>743</v>
      </c>
      <c r="O48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07" s="8">
        <f>Inventory[[#This Row],[Current_Inventory]]*Inventory[[#This Row],[Unit_Cost]]</f>
        <v>672655.15999999992</v>
      </c>
      <c r="Q4807" t="str">
        <f>IF(Inventory[[#This Row],[Stockout_Risk_Score]] &gt;= 0.8, "Critical",
   IF(Inventory[[#This Row],[Stockout_Risk_Score]] &gt;= 0.6, "High",
      IF(Inventory[[#This Row],[Stockout_Risk_Score]] &gt;= 0.3, "Medium", "Low")
   )
)</f>
        <v>High</v>
      </c>
      <c r="R4807">
        <f>Inventory[[#This Row],[Lead_Time_Days]]*0.8</f>
        <v>9.6000000000000014</v>
      </c>
      <c r="S4807">
        <f>MAX(0,Inventory[[#This Row],[Daily_Demand]]*Inventory[[#This Row],[Adj_Lead_Time]]+Inventory[[#This Row],[Safety_Stock]]-Inventory[[#This Row],[Current_Inventory]])</f>
        <v>522.20000000000027</v>
      </c>
    </row>
    <row r="4808" spans="1:19" x14ac:dyDescent="0.25">
      <c r="A4808">
        <v>4807</v>
      </c>
      <c r="B4808" t="s">
        <v>4829</v>
      </c>
      <c r="C4808" s="4" t="s">
        <v>41</v>
      </c>
      <c r="D4808" t="s">
        <v>22</v>
      </c>
      <c r="E4808" s="4">
        <v>196</v>
      </c>
      <c r="F4808" s="4">
        <v>10</v>
      </c>
      <c r="G4808" s="4">
        <v>492</v>
      </c>
      <c r="H4808" s="4">
        <v>110</v>
      </c>
      <c r="I4808" s="4">
        <v>301</v>
      </c>
      <c r="J4808" s="6">
        <v>1890.58</v>
      </c>
      <c r="K4808" s="4">
        <v>4.0000000000000001E-3</v>
      </c>
      <c r="L4808" s="4" t="s">
        <v>19</v>
      </c>
      <c r="M4808" s="4">
        <f>Inventory[[#This Row],[Daily_Demand]]*Inventory[[#This Row],[Lead_Time_Days]]</f>
        <v>1960</v>
      </c>
      <c r="N4808" s="4">
        <f>MAX(0, Inventory[[#This Row],[Demand_Duration_Lead_time]]+Inventory[[#This Row],[Safety_Stock]]-Inventory[[#This Row],[Current_Inventory]])</f>
        <v>1578</v>
      </c>
      <c r="O48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08" s="8">
        <f>Inventory[[#This Row],[Current_Inventory]]*Inventory[[#This Row],[Unit_Cost]]</f>
        <v>930165.36</v>
      </c>
      <c r="Q4808" t="str">
        <f>IF(Inventory[[#This Row],[Stockout_Risk_Score]] &gt;= 0.8, "Critical",
   IF(Inventory[[#This Row],[Stockout_Risk_Score]] &gt;= 0.6, "High",
      IF(Inventory[[#This Row],[Stockout_Risk_Score]] &gt;= 0.3, "Medium", "Low")
   )
)</f>
        <v>Low</v>
      </c>
      <c r="R4808">
        <f>Inventory[[#This Row],[Lead_Time_Days]]*0.8</f>
        <v>8</v>
      </c>
      <c r="S4808">
        <f>MAX(0,Inventory[[#This Row],[Daily_Demand]]*Inventory[[#This Row],[Adj_Lead_Time]]+Inventory[[#This Row],[Safety_Stock]]-Inventory[[#This Row],[Current_Inventory]])</f>
        <v>1186</v>
      </c>
    </row>
    <row r="4809" spans="1:19" x14ac:dyDescent="0.25">
      <c r="A4809">
        <v>4808</v>
      </c>
      <c r="B4809" t="s">
        <v>4830</v>
      </c>
      <c r="C4809" s="4" t="s">
        <v>41</v>
      </c>
      <c r="D4809" t="s">
        <v>14</v>
      </c>
      <c r="E4809" s="4">
        <v>157</v>
      </c>
      <c r="F4809" s="4">
        <v>6</v>
      </c>
      <c r="G4809" s="4">
        <v>582</v>
      </c>
      <c r="H4809" s="4">
        <v>24</v>
      </c>
      <c r="I4809" s="4">
        <v>51</v>
      </c>
      <c r="J4809" s="6">
        <v>1872.41</v>
      </c>
      <c r="K4809" s="4">
        <v>0.38</v>
      </c>
      <c r="L4809" s="4" t="s">
        <v>27</v>
      </c>
      <c r="M4809" s="4">
        <f>Inventory[[#This Row],[Daily_Demand]]*Inventory[[#This Row],[Lead_Time_Days]]</f>
        <v>942</v>
      </c>
      <c r="N4809" s="4">
        <f>MAX(0, Inventory[[#This Row],[Demand_Duration_Lead_time]]+Inventory[[#This Row],[Safety_Stock]]-Inventory[[#This Row],[Current_Inventory]])</f>
        <v>384</v>
      </c>
      <c r="O48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09" s="8">
        <f>Inventory[[#This Row],[Current_Inventory]]*Inventory[[#This Row],[Unit_Cost]]</f>
        <v>1089742.6200000001</v>
      </c>
      <c r="Q4809" t="str">
        <f>IF(Inventory[[#This Row],[Stockout_Risk_Score]] &gt;= 0.8, "Critical",
   IF(Inventory[[#This Row],[Stockout_Risk_Score]] &gt;= 0.6, "High",
      IF(Inventory[[#This Row],[Stockout_Risk_Score]] &gt;= 0.3, "Medium", "Low")
   )
)</f>
        <v>Medium</v>
      </c>
      <c r="R4809">
        <f>Inventory[[#This Row],[Lead_Time_Days]]*0.8</f>
        <v>4.8000000000000007</v>
      </c>
      <c r="S4809">
        <f>MAX(0,Inventory[[#This Row],[Daily_Demand]]*Inventory[[#This Row],[Adj_Lead_Time]]+Inventory[[#This Row],[Safety_Stock]]-Inventory[[#This Row],[Current_Inventory]])</f>
        <v>195.60000000000014</v>
      </c>
    </row>
    <row r="4810" spans="1:19" x14ac:dyDescent="0.25">
      <c r="A4810">
        <v>4809</v>
      </c>
      <c r="B4810" t="s">
        <v>4831</v>
      </c>
      <c r="C4810" s="4" t="s">
        <v>17</v>
      </c>
      <c r="D4810" t="s">
        <v>18</v>
      </c>
      <c r="E4810" s="4">
        <v>59</v>
      </c>
      <c r="F4810" s="4">
        <v>8</v>
      </c>
      <c r="G4810" s="4">
        <v>407</v>
      </c>
      <c r="H4810" s="4">
        <v>137</v>
      </c>
      <c r="I4810" s="4">
        <v>271</v>
      </c>
      <c r="J4810" s="6">
        <v>752.28</v>
      </c>
      <c r="K4810" s="4">
        <v>0.28999999999999998</v>
      </c>
      <c r="L4810" s="4" t="s">
        <v>19</v>
      </c>
      <c r="M4810" s="4">
        <f>Inventory[[#This Row],[Daily_Demand]]*Inventory[[#This Row],[Lead_Time_Days]]</f>
        <v>472</v>
      </c>
      <c r="N4810" s="4">
        <f>MAX(0, Inventory[[#This Row],[Demand_Duration_Lead_time]]+Inventory[[#This Row],[Safety_Stock]]-Inventory[[#This Row],[Current_Inventory]])</f>
        <v>202</v>
      </c>
      <c r="O48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10" s="8">
        <f>Inventory[[#This Row],[Current_Inventory]]*Inventory[[#This Row],[Unit_Cost]]</f>
        <v>306177.95999999996</v>
      </c>
      <c r="Q4810" t="str">
        <f>IF(Inventory[[#This Row],[Stockout_Risk_Score]] &gt;= 0.8, "Critical",
   IF(Inventory[[#This Row],[Stockout_Risk_Score]] &gt;= 0.6, "High",
      IF(Inventory[[#This Row],[Stockout_Risk_Score]] &gt;= 0.3, "Medium", "Low")
   )
)</f>
        <v>Low</v>
      </c>
      <c r="R4810">
        <f>Inventory[[#This Row],[Lead_Time_Days]]*0.8</f>
        <v>6.4</v>
      </c>
      <c r="S4810">
        <f>MAX(0,Inventory[[#This Row],[Daily_Demand]]*Inventory[[#This Row],[Adj_Lead_Time]]+Inventory[[#This Row],[Safety_Stock]]-Inventory[[#This Row],[Current_Inventory]])</f>
        <v>107.60000000000002</v>
      </c>
    </row>
    <row r="4811" spans="1:19" x14ac:dyDescent="0.25">
      <c r="A4811">
        <v>4810</v>
      </c>
      <c r="B4811" t="s">
        <v>4832</v>
      </c>
      <c r="C4811" s="4" t="s">
        <v>21</v>
      </c>
      <c r="D4811" t="s">
        <v>22</v>
      </c>
      <c r="E4811" s="4">
        <v>141</v>
      </c>
      <c r="F4811" s="4">
        <v>5</v>
      </c>
      <c r="G4811" s="4">
        <v>117</v>
      </c>
      <c r="H4811" s="4">
        <v>219</v>
      </c>
      <c r="I4811" s="4">
        <v>238</v>
      </c>
      <c r="J4811" s="6">
        <v>736.2</v>
      </c>
      <c r="K4811" s="4">
        <v>0.218</v>
      </c>
      <c r="L4811" s="4" t="s">
        <v>15</v>
      </c>
      <c r="M4811" s="4">
        <f>Inventory[[#This Row],[Daily_Demand]]*Inventory[[#This Row],[Lead_Time_Days]]</f>
        <v>705</v>
      </c>
      <c r="N4811" s="4">
        <f>MAX(0, Inventory[[#This Row],[Demand_Duration_Lead_time]]+Inventory[[#This Row],[Safety_Stock]]-Inventory[[#This Row],[Current_Inventory]])</f>
        <v>807</v>
      </c>
      <c r="O48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811" s="8">
        <f>Inventory[[#This Row],[Current_Inventory]]*Inventory[[#This Row],[Unit_Cost]]</f>
        <v>86135.400000000009</v>
      </c>
      <c r="Q4811" t="str">
        <f>IF(Inventory[[#This Row],[Stockout_Risk_Score]] &gt;= 0.8, "Critical",
   IF(Inventory[[#This Row],[Stockout_Risk_Score]] &gt;= 0.6, "High",
      IF(Inventory[[#This Row],[Stockout_Risk_Score]] &gt;= 0.3, "Medium", "Low")
   )
)</f>
        <v>Low</v>
      </c>
      <c r="R4811">
        <f>Inventory[[#This Row],[Lead_Time_Days]]*0.8</f>
        <v>4</v>
      </c>
      <c r="S4811">
        <f>MAX(0,Inventory[[#This Row],[Daily_Demand]]*Inventory[[#This Row],[Adj_Lead_Time]]+Inventory[[#This Row],[Safety_Stock]]-Inventory[[#This Row],[Current_Inventory]])</f>
        <v>666</v>
      </c>
    </row>
    <row r="4812" spans="1:19" x14ac:dyDescent="0.25">
      <c r="A4812">
        <v>4811</v>
      </c>
      <c r="B4812" t="s">
        <v>4833</v>
      </c>
      <c r="C4812" s="4" t="s">
        <v>17</v>
      </c>
      <c r="D4812" t="s">
        <v>22</v>
      </c>
      <c r="E4812" s="4">
        <v>21</v>
      </c>
      <c r="F4812" s="4">
        <v>13</v>
      </c>
      <c r="G4812" s="4">
        <v>430</v>
      </c>
      <c r="H4812" s="4">
        <v>121</v>
      </c>
      <c r="I4812" s="4">
        <v>120</v>
      </c>
      <c r="J4812" s="6">
        <v>1132.05</v>
      </c>
      <c r="K4812" s="4">
        <v>0.252</v>
      </c>
      <c r="L4812" s="4" t="s">
        <v>15</v>
      </c>
      <c r="M4812" s="4">
        <f>Inventory[[#This Row],[Daily_Demand]]*Inventory[[#This Row],[Lead_Time_Days]]</f>
        <v>273</v>
      </c>
      <c r="N4812" s="4">
        <f>MAX(0, Inventory[[#This Row],[Demand_Duration_Lead_time]]+Inventory[[#This Row],[Safety_Stock]]-Inventory[[#This Row],[Current_Inventory]])</f>
        <v>0</v>
      </c>
      <c r="O48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12" s="8">
        <f>Inventory[[#This Row],[Current_Inventory]]*Inventory[[#This Row],[Unit_Cost]]</f>
        <v>486781.5</v>
      </c>
      <c r="Q4812" t="str">
        <f>IF(Inventory[[#This Row],[Stockout_Risk_Score]] &gt;= 0.8, "Critical",
   IF(Inventory[[#This Row],[Stockout_Risk_Score]] &gt;= 0.6, "High",
      IF(Inventory[[#This Row],[Stockout_Risk_Score]] &gt;= 0.3, "Medium", "Low")
   )
)</f>
        <v>Low</v>
      </c>
      <c r="R4812">
        <f>Inventory[[#This Row],[Lead_Time_Days]]*0.8</f>
        <v>10.4</v>
      </c>
      <c r="S4812">
        <f>MAX(0,Inventory[[#This Row],[Daily_Demand]]*Inventory[[#This Row],[Adj_Lead_Time]]+Inventory[[#This Row],[Safety_Stock]]-Inventory[[#This Row],[Current_Inventory]])</f>
        <v>0</v>
      </c>
    </row>
    <row r="4813" spans="1:19" x14ac:dyDescent="0.25">
      <c r="A4813">
        <v>4812</v>
      </c>
      <c r="B4813" t="s">
        <v>4834</v>
      </c>
      <c r="C4813" s="4" t="s">
        <v>17</v>
      </c>
      <c r="D4813" t="s">
        <v>18</v>
      </c>
      <c r="E4813" s="4">
        <v>153</v>
      </c>
      <c r="F4813" s="4">
        <v>14</v>
      </c>
      <c r="G4813" s="4">
        <v>394</v>
      </c>
      <c r="H4813" s="4">
        <v>279</v>
      </c>
      <c r="I4813" s="4">
        <v>382</v>
      </c>
      <c r="J4813" s="6">
        <v>236.43</v>
      </c>
      <c r="K4813" s="4">
        <v>0.94199999999999995</v>
      </c>
      <c r="L4813" s="4" t="s">
        <v>15</v>
      </c>
      <c r="M4813" s="4">
        <f>Inventory[[#This Row],[Daily_Demand]]*Inventory[[#This Row],[Lead_Time_Days]]</f>
        <v>2142</v>
      </c>
      <c r="N4813" s="4">
        <f>MAX(0, Inventory[[#This Row],[Demand_Duration_Lead_time]]+Inventory[[#This Row],[Safety_Stock]]-Inventory[[#This Row],[Current_Inventory]])</f>
        <v>2027</v>
      </c>
      <c r="O48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13" s="8">
        <f>Inventory[[#This Row],[Current_Inventory]]*Inventory[[#This Row],[Unit_Cost]]</f>
        <v>93153.42</v>
      </c>
      <c r="Q4813" t="str">
        <f>IF(Inventory[[#This Row],[Stockout_Risk_Score]] &gt;= 0.8, "Critical",
   IF(Inventory[[#This Row],[Stockout_Risk_Score]] &gt;= 0.6, "High",
      IF(Inventory[[#This Row],[Stockout_Risk_Score]] &gt;= 0.3, "Medium", "Low")
   )
)</f>
        <v>Critical</v>
      </c>
      <c r="R4813">
        <f>Inventory[[#This Row],[Lead_Time_Days]]*0.8</f>
        <v>11.200000000000001</v>
      </c>
      <c r="S4813">
        <f>MAX(0,Inventory[[#This Row],[Daily_Demand]]*Inventory[[#This Row],[Adj_Lead_Time]]+Inventory[[#This Row],[Safety_Stock]]-Inventory[[#This Row],[Current_Inventory]])</f>
        <v>1598.6000000000001</v>
      </c>
    </row>
    <row r="4814" spans="1:19" x14ac:dyDescent="0.25">
      <c r="A4814">
        <v>4813</v>
      </c>
      <c r="B4814" t="s">
        <v>4835</v>
      </c>
      <c r="C4814" s="4" t="s">
        <v>21</v>
      </c>
      <c r="D4814" t="s">
        <v>22</v>
      </c>
      <c r="E4814" s="4">
        <v>192</v>
      </c>
      <c r="F4814" s="4">
        <v>2</v>
      </c>
      <c r="G4814" s="4">
        <v>189</v>
      </c>
      <c r="H4814" s="4">
        <v>151</v>
      </c>
      <c r="I4814" s="4">
        <v>146</v>
      </c>
      <c r="J4814" s="6">
        <v>640.86</v>
      </c>
      <c r="K4814" s="4">
        <v>0.48599999999999999</v>
      </c>
      <c r="L4814" s="4" t="s">
        <v>15</v>
      </c>
      <c r="M4814" s="4">
        <f>Inventory[[#This Row],[Daily_Demand]]*Inventory[[#This Row],[Lead_Time_Days]]</f>
        <v>384</v>
      </c>
      <c r="N4814" s="4">
        <f>MAX(0, Inventory[[#This Row],[Demand_Duration_Lead_time]]+Inventory[[#This Row],[Safety_Stock]]-Inventory[[#This Row],[Current_Inventory]])</f>
        <v>346</v>
      </c>
      <c r="O48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14" s="8">
        <f>Inventory[[#This Row],[Current_Inventory]]*Inventory[[#This Row],[Unit_Cost]]</f>
        <v>121122.54000000001</v>
      </c>
      <c r="Q4814" t="str">
        <f>IF(Inventory[[#This Row],[Stockout_Risk_Score]] &gt;= 0.8, "Critical",
   IF(Inventory[[#This Row],[Stockout_Risk_Score]] &gt;= 0.6, "High",
      IF(Inventory[[#This Row],[Stockout_Risk_Score]] &gt;= 0.3, "Medium", "Low")
   )
)</f>
        <v>Medium</v>
      </c>
      <c r="R4814">
        <f>Inventory[[#This Row],[Lead_Time_Days]]*0.8</f>
        <v>1.6</v>
      </c>
      <c r="S4814">
        <f>MAX(0,Inventory[[#This Row],[Daily_Demand]]*Inventory[[#This Row],[Adj_Lead_Time]]+Inventory[[#This Row],[Safety_Stock]]-Inventory[[#This Row],[Current_Inventory]])</f>
        <v>269.20000000000005</v>
      </c>
    </row>
    <row r="4815" spans="1:19" x14ac:dyDescent="0.25">
      <c r="A4815">
        <v>4814</v>
      </c>
      <c r="B4815" t="s">
        <v>4836</v>
      </c>
      <c r="C4815" s="4" t="s">
        <v>17</v>
      </c>
      <c r="D4815" t="s">
        <v>22</v>
      </c>
      <c r="E4815" s="4">
        <v>145</v>
      </c>
      <c r="F4815" s="4">
        <v>9</v>
      </c>
      <c r="G4815" s="4">
        <v>75</v>
      </c>
      <c r="H4815" s="4">
        <v>182</v>
      </c>
      <c r="I4815" s="4">
        <v>281</v>
      </c>
      <c r="J4815" s="6">
        <v>500.19</v>
      </c>
      <c r="K4815" s="4">
        <v>0.84799999999999998</v>
      </c>
      <c r="L4815" s="4" t="s">
        <v>15</v>
      </c>
      <c r="M4815" s="4">
        <f>Inventory[[#This Row],[Daily_Demand]]*Inventory[[#This Row],[Lead_Time_Days]]</f>
        <v>1305</v>
      </c>
      <c r="N4815" s="4">
        <f>MAX(0, Inventory[[#This Row],[Demand_Duration_Lead_time]]+Inventory[[#This Row],[Safety_Stock]]-Inventory[[#This Row],[Current_Inventory]])</f>
        <v>1412</v>
      </c>
      <c r="O48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815" s="8">
        <f>Inventory[[#This Row],[Current_Inventory]]*Inventory[[#This Row],[Unit_Cost]]</f>
        <v>37514.25</v>
      </c>
      <c r="Q4815" t="str">
        <f>IF(Inventory[[#This Row],[Stockout_Risk_Score]] &gt;= 0.8, "Critical",
   IF(Inventory[[#This Row],[Stockout_Risk_Score]] &gt;= 0.6, "High",
      IF(Inventory[[#This Row],[Stockout_Risk_Score]] &gt;= 0.3, "Medium", "Low")
   )
)</f>
        <v>Critical</v>
      </c>
      <c r="R4815">
        <f>Inventory[[#This Row],[Lead_Time_Days]]*0.8</f>
        <v>7.2</v>
      </c>
      <c r="S4815">
        <f>MAX(0,Inventory[[#This Row],[Daily_Demand]]*Inventory[[#This Row],[Adj_Lead_Time]]+Inventory[[#This Row],[Safety_Stock]]-Inventory[[#This Row],[Current_Inventory]])</f>
        <v>1151</v>
      </c>
    </row>
    <row r="4816" spans="1:19" x14ac:dyDescent="0.25">
      <c r="A4816">
        <v>4815</v>
      </c>
      <c r="B4816" t="s">
        <v>4837</v>
      </c>
      <c r="C4816" s="4" t="s">
        <v>41</v>
      </c>
      <c r="D4816" t="s">
        <v>14</v>
      </c>
      <c r="E4816" s="4">
        <v>135</v>
      </c>
      <c r="F4816" s="4">
        <v>14</v>
      </c>
      <c r="G4816" s="4">
        <v>752</v>
      </c>
      <c r="H4816" s="4">
        <v>175</v>
      </c>
      <c r="I4816" s="4">
        <v>79</v>
      </c>
      <c r="J4816" s="6">
        <v>485.61</v>
      </c>
      <c r="K4816" s="4">
        <v>0.214</v>
      </c>
      <c r="L4816" s="4" t="s">
        <v>15</v>
      </c>
      <c r="M4816" s="4">
        <f>Inventory[[#This Row],[Daily_Demand]]*Inventory[[#This Row],[Lead_Time_Days]]</f>
        <v>1890</v>
      </c>
      <c r="N4816" s="4">
        <f>MAX(0, Inventory[[#This Row],[Demand_Duration_Lead_time]]+Inventory[[#This Row],[Safety_Stock]]-Inventory[[#This Row],[Current_Inventory]])</f>
        <v>1313</v>
      </c>
      <c r="O48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16" s="8">
        <f>Inventory[[#This Row],[Current_Inventory]]*Inventory[[#This Row],[Unit_Cost]]</f>
        <v>365178.72000000003</v>
      </c>
      <c r="Q4816" t="str">
        <f>IF(Inventory[[#This Row],[Stockout_Risk_Score]] &gt;= 0.8, "Critical",
   IF(Inventory[[#This Row],[Stockout_Risk_Score]] &gt;= 0.6, "High",
      IF(Inventory[[#This Row],[Stockout_Risk_Score]] &gt;= 0.3, "Medium", "Low")
   )
)</f>
        <v>Low</v>
      </c>
      <c r="R4816">
        <f>Inventory[[#This Row],[Lead_Time_Days]]*0.8</f>
        <v>11.200000000000001</v>
      </c>
      <c r="S4816">
        <f>MAX(0,Inventory[[#This Row],[Daily_Demand]]*Inventory[[#This Row],[Adj_Lead_Time]]+Inventory[[#This Row],[Safety_Stock]]-Inventory[[#This Row],[Current_Inventory]])</f>
        <v>935.00000000000023</v>
      </c>
    </row>
    <row r="4817" spans="1:19" x14ac:dyDescent="0.25">
      <c r="A4817">
        <v>4816</v>
      </c>
      <c r="B4817" t="s">
        <v>4838</v>
      </c>
      <c r="C4817" s="4" t="s">
        <v>17</v>
      </c>
      <c r="D4817" t="s">
        <v>14</v>
      </c>
      <c r="E4817" s="4">
        <v>8</v>
      </c>
      <c r="F4817" s="4">
        <v>2</v>
      </c>
      <c r="G4817" s="4">
        <v>344</v>
      </c>
      <c r="H4817" s="4">
        <v>128</v>
      </c>
      <c r="I4817" s="4">
        <v>79</v>
      </c>
      <c r="J4817" s="6">
        <v>1295.0899999999999</v>
      </c>
      <c r="K4817" s="4">
        <v>0.17399999999999999</v>
      </c>
      <c r="L4817" s="4" t="s">
        <v>27</v>
      </c>
      <c r="M4817" s="4">
        <f>Inventory[[#This Row],[Daily_Demand]]*Inventory[[#This Row],[Lead_Time_Days]]</f>
        <v>16</v>
      </c>
      <c r="N4817" s="4">
        <f>MAX(0, Inventory[[#This Row],[Demand_Duration_Lead_time]]+Inventory[[#This Row],[Safety_Stock]]-Inventory[[#This Row],[Current_Inventory]])</f>
        <v>0</v>
      </c>
      <c r="O48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817" s="8">
        <f>Inventory[[#This Row],[Current_Inventory]]*Inventory[[#This Row],[Unit_Cost]]</f>
        <v>445510.95999999996</v>
      </c>
      <c r="Q4817" t="str">
        <f>IF(Inventory[[#This Row],[Stockout_Risk_Score]] &gt;= 0.8, "Critical",
   IF(Inventory[[#This Row],[Stockout_Risk_Score]] &gt;= 0.6, "High",
      IF(Inventory[[#This Row],[Stockout_Risk_Score]] &gt;= 0.3, "Medium", "Low")
   )
)</f>
        <v>Low</v>
      </c>
      <c r="R4817">
        <f>Inventory[[#This Row],[Lead_Time_Days]]*0.8</f>
        <v>1.6</v>
      </c>
      <c r="S4817">
        <f>MAX(0,Inventory[[#This Row],[Daily_Demand]]*Inventory[[#This Row],[Adj_Lead_Time]]+Inventory[[#This Row],[Safety_Stock]]-Inventory[[#This Row],[Current_Inventory]])</f>
        <v>0</v>
      </c>
    </row>
    <row r="4818" spans="1:19" x14ac:dyDescent="0.25">
      <c r="A4818">
        <v>4817</v>
      </c>
      <c r="B4818" t="s">
        <v>4839</v>
      </c>
      <c r="C4818" s="4" t="s">
        <v>21</v>
      </c>
      <c r="D4818" t="s">
        <v>14</v>
      </c>
      <c r="E4818" s="4">
        <v>11</v>
      </c>
      <c r="F4818" s="4">
        <v>4</v>
      </c>
      <c r="G4818" s="4">
        <v>677</v>
      </c>
      <c r="H4818" s="4">
        <v>212</v>
      </c>
      <c r="I4818" s="4">
        <v>264</v>
      </c>
      <c r="J4818" s="6">
        <v>799.48</v>
      </c>
      <c r="K4818" s="4">
        <v>0.88900000000000001</v>
      </c>
      <c r="L4818" s="4" t="s">
        <v>15</v>
      </c>
      <c r="M4818" s="4">
        <f>Inventory[[#This Row],[Daily_Demand]]*Inventory[[#This Row],[Lead_Time_Days]]</f>
        <v>44</v>
      </c>
      <c r="N4818" s="4">
        <f>MAX(0, Inventory[[#This Row],[Demand_Duration_Lead_time]]+Inventory[[#This Row],[Safety_Stock]]-Inventory[[#This Row],[Current_Inventory]])</f>
        <v>0</v>
      </c>
      <c r="O48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818" s="8">
        <f>Inventory[[#This Row],[Current_Inventory]]*Inventory[[#This Row],[Unit_Cost]]</f>
        <v>541247.96</v>
      </c>
      <c r="Q4818" t="str">
        <f>IF(Inventory[[#This Row],[Stockout_Risk_Score]] &gt;= 0.8, "Critical",
   IF(Inventory[[#This Row],[Stockout_Risk_Score]] &gt;= 0.6, "High",
      IF(Inventory[[#This Row],[Stockout_Risk_Score]] &gt;= 0.3, "Medium", "Low")
   )
)</f>
        <v>Critical</v>
      </c>
      <c r="R4818">
        <f>Inventory[[#This Row],[Lead_Time_Days]]*0.8</f>
        <v>3.2</v>
      </c>
      <c r="S4818">
        <f>MAX(0,Inventory[[#This Row],[Daily_Demand]]*Inventory[[#This Row],[Adj_Lead_Time]]+Inventory[[#This Row],[Safety_Stock]]-Inventory[[#This Row],[Current_Inventory]])</f>
        <v>0</v>
      </c>
    </row>
    <row r="4819" spans="1:19" x14ac:dyDescent="0.25">
      <c r="A4819">
        <v>4818</v>
      </c>
      <c r="B4819" t="s">
        <v>4840</v>
      </c>
      <c r="C4819" s="4" t="s">
        <v>13</v>
      </c>
      <c r="D4819" t="s">
        <v>14</v>
      </c>
      <c r="E4819" s="4">
        <v>30</v>
      </c>
      <c r="F4819" s="4">
        <v>7</v>
      </c>
      <c r="G4819" s="4">
        <v>279</v>
      </c>
      <c r="H4819" s="4">
        <v>20</v>
      </c>
      <c r="I4819" s="4">
        <v>222</v>
      </c>
      <c r="J4819" s="6">
        <v>383.77</v>
      </c>
      <c r="K4819" s="4">
        <v>0.496</v>
      </c>
      <c r="L4819" s="4" t="s">
        <v>19</v>
      </c>
      <c r="M4819" s="4">
        <f>Inventory[[#This Row],[Daily_Demand]]*Inventory[[#This Row],[Lead_Time_Days]]</f>
        <v>210</v>
      </c>
      <c r="N4819" s="4">
        <f>MAX(0, Inventory[[#This Row],[Demand_Duration_Lead_time]]+Inventory[[#This Row],[Safety_Stock]]-Inventory[[#This Row],[Current_Inventory]])</f>
        <v>0</v>
      </c>
      <c r="O48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19" s="8">
        <f>Inventory[[#This Row],[Current_Inventory]]*Inventory[[#This Row],[Unit_Cost]]</f>
        <v>107071.83</v>
      </c>
      <c r="Q4819" t="str">
        <f>IF(Inventory[[#This Row],[Stockout_Risk_Score]] &gt;= 0.8, "Critical",
   IF(Inventory[[#This Row],[Stockout_Risk_Score]] &gt;= 0.6, "High",
      IF(Inventory[[#This Row],[Stockout_Risk_Score]] &gt;= 0.3, "Medium", "Low")
   )
)</f>
        <v>Medium</v>
      </c>
      <c r="R4819">
        <f>Inventory[[#This Row],[Lead_Time_Days]]*0.8</f>
        <v>5.6000000000000005</v>
      </c>
      <c r="S4819">
        <f>MAX(0,Inventory[[#This Row],[Daily_Demand]]*Inventory[[#This Row],[Adj_Lead_Time]]+Inventory[[#This Row],[Safety_Stock]]-Inventory[[#This Row],[Current_Inventory]])</f>
        <v>0</v>
      </c>
    </row>
    <row r="4820" spans="1:19" x14ac:dyDescent="0.25">
      <c r="A4820">
        <v>4819</v>
      </c>
      <c r="B4820" t="s">
        <v>4841</v>
      </c>
      <c r="C4820" s="4" t="s">
        <v>17</v>
      </c>
      <c r="D4820" t="s">
        <v>14</v>
      </c>
      <c r="E4820" s="4">
        <v>28</v>
      </c>
      <c r="F4820" s="4">
        <v>9</v>
      </c>
      <c r="G4820" s="4">
        <v>660</v>
      </c>
      <c r="H4820" s="4">
        <v>258</v>
      </c>
      <c r="I4820" s="4">
        <v>329</v>
      </c>
      <c r="J4820" s="6">
        <v>1780.77</v>
      </c>
      <c r="K4820" s="4">
        <v>0.89500000000000002</v>
      </c>
      <c r="L4820" s="4" t="s">
        <v>19</v>
      </c>
      <c r="M4820" s="4">
        <f>Inventory[[#This Row],[Daily_Demand]]*Inventory[[#This Row],[Lead_Time_Days]]</f>
        <v>252</v>
      </c>
      <c r="N4820" s="4">
        <f>MAX(0, Inventory[[#This Row],[Demand_Duration_Lead_time]]+Inventory[[#This Row],[Safety_Stock]]-Inventory[[#This Row],[Current_Inventory]])</f>
        <v>0</v>
      </c>
      <c r="O48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20" s="8">
        <f>Inventory[[#This Row],[Current_Inventory]]*Inventory[[#This Row],[Unit_Cost]]</f>
        <v>1175308.2</v>
      </c>
      <c r="Q4820" t="str">
        <f>IF(Inventory[[#This Row],[Stockout_Risk_Score]] &gt;= 0.8, "Critical",
   IF(Inventory[[#This Row],[Stockout_Risk_Score]] &gt;= 0.6, "High",
      IF(Inventory[[#This Row],[Stockout_Risk_Score]] &gt;= 0.3, "Medium", "Low")
   )
)</f>
        <v>Critical</v>
      </c>
      <c r="R4820">
        <f>Inventory[[#This Row],[Lead_Time_Days]]*0.8</f>
        <v>7.2</v>
      </c>
      <c r="S4820">
        <f>MAX(0,Inventory[[#This Row],[Daily_Demand]]*Inventory[[#This Row],[Adj_Lead_Time]]+Inventory[[#This Row],[Safety_Stock]]-Inventory[[#This Row],[Current_Inventory]])</f>
        <v>0</v>
      </c>
    </row>
    <row r="4821" spans="1:19" x14ac:dyDescent="0.25">
      <c r="A4821">
        <v>4820</v>
      </c>
      <c r="B4821" t="s">
        <v>4842</v>
      </c>
      <c r="C4821" s="4" t="s">
        <v>26</v>
      </c>
      <c r="D4821" t="s">
        <v>14</v>
      </c>
      <c r="E4821" s="4">
        <v>14</v>
      </c>
      <c r="F4821" s="4">
        <v>9</v>
      </c>
      <c r="G4821" s="4">
        <v>581</v>
      </c>
      <c r="H4821" s="4">
        <v>257</v>
      </c>
      <c r="I4821" s="4">
        <v>260</v>
      </c>
      <c r="J4821" s="6">
        <v>1754.59</v>
      </c>
      <c r="K4821" s="4">
        <v>6.3E-2</v>
      </c>
      <c r="L4821" s="4" t="s">
        <v>19</v>
      </c>
      <c r="M4821" s="4">
        <f>Inventory[[#This Row],[Daily_Demand]]*Inventory[[#This Row],[Lead_Time_Days]]</f>
        <v>126</v>
      </c>
      <c r="N4821" s="4">
        <f>MAX(0, Inventory[[#This Row],[Demand_Duration_Lead_time]]+Inventory[[#This Row],[Safety_Stock]]-Inventory[[#This Row],[Current_Inventory]])</f>
        <v>0</v>
      </c>
      <c r="O48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21" s="8">
        <f>Inventory[[#This Row],[Current_Inventory]]*Inventory[[#This Row],[Unit_Cost]]</f>
        <v>1019416.7899999999</v>
      </c>
      <c r="Q4821" t="str">
        <f>IF(Inventory[[#This Row],[Stockout_Risk_Score]] &gt;= 0.8, "Critical",
   IF(Inventory[[#This Row],[Stockout_Risk_Score]] &gt;= 0.6, "High",
      IF(Inventory[[#This Row],[Stockout_Risk_Score]] &gt;= 0.3, "Medium", "Low")
   )
)</f>
        <v>Low</v>
      </c>
      <c r="R4821">
        <f>Inventory[[#This Row],[Lead_Time_Days]]*0.8</f>
        <v>7.2</v>
      </c>
      <c r="S4821">
        <f>MAX(0,Inventory[[#This Row],[Daily_Demand]]*Inventory[[#This Row],[Adj_Lead_Time]]+Inventory[[#This Row],[Safety_Stock]]-Inventory[[#This Row],[Current_Inventory]])</f>
        <v>0</v>
      </c>
    </row>
    <row r="4822" spans="1:19" x14ac:dyDescent="0.25">
      <c r="A4822">
        <v>4821</v>
      </c>
      <c r="B4822" t="s">
        <v>4843</v>
      </c>
      <c r="C4822" s="4" t="s">
        <v>41</v>
      </c>
      <c r="D4822" t="s">
        <v>18</v>
      </c>
      <c r="E4822" s="4">
        <v>17</v>
      </c>
      <c r="F4822" s="4">
        <v>3</v>
      </c>
      <c r="G4822" s="4">
        <v>359</v>
      </c>
      <c r="H4822" s="4">
        <v>163</v>
      </c>
      <c r="I4822" s="4">
        <v>366</v>
      </c>
      <c r="J4822" s="6">
        <v>1731.8</v>
      </c>
      <c r="K4822" s="4">
        <v>0.91600000000000004</v>
      </c>
      <c r="L4822" s="4" t="s">
        <v>27</v>
      </c>
      <c r="M4822" s="4">
        <f>Inventory[[#This Row],[Daily_Demand]]*Inventory[[#This Row],[Lead_Time_Days]]</f>
        <v>51</v>
      </c>
      <c r="N4822" s="4">
        <f>MAX(0, Inventory[[#This Row],[Demand_Duration_Lead_time]]+Inventory[[#This Row],[Safety_Stock]]-Inventory[[#This Row],[Current_Inventory]])</f>
        <v>0</v>
      </c>
      <c r="O48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822" s="8">
        <f>Inventory[[#This Row],[Current_Inventory]]*Inventory[[#This Row],[Unit_Cost]]</f>
        <v>621716.19999999995</v>
      </c>
      <c r="Q4822" t="str">
        <f>IF(Inventory[[#This Row],[Stockout_Risk_Score]] &gt;= 0.8, "Critical",
   IF(Inventory[[#This Row],[Stockout_Risk_Score]] &gt;= 0.6, "High",
      IF(Inventory[[#This Row],[Stockout_Risk_Score]] &gt;= 0.3, "Medium", "Low")
   )
)</f>
        <v>Critical</v>
      </c>
      <c r="R4822">
        <f>Inventory[[#This Row],[Lead_Time_Days]]*0.8</f>
        <v>2.4000000000000004</v>
      </c>
      <c r="S4822">
        <f>MAX(0,Inventory[[#This Row],[Daily_Demand]]*Inventory[[#This Row],[Adj_Lead_Time]]+Inventory[[#This Row],[Safety_Stock]]-Inventory[[#This Row],[Current_Inventory]])</f>
        <v>0</v>
      </c>
    </row>
    <row r="4823" spans="1:19" x14ac:dyDescent="0.25">
      <c r="A4823">
        <v>4822</v>
      </c>
      <c r="B4823" t="s">
        <v>4844</v>
      </c>
      <c r="C4823" s="4" t="s">
        <v>41</v>
      </c>
      <c r="D4823" t="s">
        <v>14</v>
      </c>
      <c r="E4823" s="4">
        <v>129</v>
      </c>
      <c r="F4823" s="4">
        <v>10</v>
      </c>
      <c r="G4823" s="4">
        <v>423</v>
      </c>
      <c r="H4823" s="4">
        <v>34</v>
      </c>
      <c r="I4823" s="4">
        <v>174</v>
      </c>
      <c r="J4823" s="6">
        <v>811.95</v>
      </c>
      <c r="K4823" s="4">
        <v>0.41499999999999998</v>
      </c>
      <c r="L4823" s="4" t="s">
        <v>19</v>
      </c>
      <c r="M4823" s="4">
        <f>Inventory[[#This Row],[Daily_Demand]]*Inventory[[#This Row],[Lead_Time_Days]]</f>
        <v>1290</v>
      </c>
      <c r="N4823" s="4">
        <f>MAX(0, Inventory[[#This Row],[Demand_Duration_Lead_time]]+Inventory[[#This Row],[Safety_Stock]]-Inventory[[#This Row],[Current_Inventory]])</f>
        <v>901</v>
      </c>
      <c r="O48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23" s="8">
        <f>Inventory[[#This Row],[Current_Inventory]]*Inventory[[#This Row],[Unit_Cost]]</f>
        <v>343454.85000000003</v>
      </c>
      <c r="Q4823" t="str">
        <f>IF(Inventory[[#This Row],[Stockout_Risk_Score]] &gt;= 0.8, "Critical",
   IF(Inventory[[#This Row],[Stockout_Risk_Score]] &gt;= 0.6, "High",
      IF(Inventory[[#This Row],[Stockout_Risk_Score]] &gt;= 0.3, "Medium", "Low")
   )
)</f>
        <v>Medium</v>
      </c>
      <c r="R4823">
        <f>Inventory[[#This Row],[Lead_Time_Days]]*0.8</f>
        <v>8</v>
      </c>
      <c r="S4823">
        <f>MAX(0,Inventory[[#This Row],[Daily_Demand]]*Inventory[[#This Row],[Adj_Lead_Time]]+Inventory[[#This Row],[Safety_Stock]]-Inventory[[#This Row],[Current_Inventory]])</f>
        <v>643</v>
      </c>
    </row>
    <row r="4824" spans="1:19" x14ac:dyDescent="0.25">
      <c r="A4824">
        <v>4823</v>
      </c>
      <c r="B4824" t="s">
        <v>4845</v>
      </c>
      <c r="C4824" s="4" t="s">
        <v>26</v>
      </c>
      <c r="D4824" t="s">
        <v>22</v>
      </c>
      <c r="E4824" s="4">
        <v>176</v>
      </c>
      <c r="F4824" s="4">
        <v>5</v>
      </c>
      <c r="G4824" s="4">
        <v>551</v>
      </c>
      <c r="H4824" s="4">
        <v>230</v>
      </c>
      <c r="I4824" s="4">
        <v>129</v>
      </c>
      <c r="J4824" s="6">
        <v>161.12</v>
      </c>
      <c r="K4824" s="4">
        <v>0.155</v>
      </c>
      <c r="L4824" s="4" t="s">
        <v>19</v>
      </c>
      <c r="M4824" s="4">
        <f>Inventory[[#This Row],[Daily_Demand]]*Inventory[[#This Row],[Lead_Time_Days]]</f>
        <v>880</v>
      </c>
      <c r="N4824" s="4">
        <f>MAX(0, Inventory[[#This Row],[Demand_Duration_Lead_time]]+Inventory[[#This Row],[Safety_Stock]]-Inventory[[#This Row],[Current_Inventory]])</f>
        <v>559</v>
      </c>
      <c r="O48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24" s="8">
        <f>Inventory[[#This Row],[Current_Inventory]]*Inventory[[#This Row],[Unit_Cost]]</f>
        <v>88777.12</v>
      </c>
      <c r="Q4824" t="str">
        <f>IF(Inventory[[#This Row],[Stockout_Risk_Score]] &gt;= 0.8, "Critical",
   IF(Inventory[[#This Row],[Stockout_Risk_Score]] &gt;= 0.6, "High",
      IF(Inventory[[#This Row],[Stockout_Risk_Score]] &gt;= 0.3, "Medium", "Low")
   )
)</f>
        <v>Low</v>
      </c>
      <c r="R4824">
        <f>Inventory[[#This Row],[Lead_Time_Days]]*0.8</f>
        <v>4</v>
      </c>
      <c r="S4824">
        <f>MAX(0,Inventory[[#This Row],[Daily_Demand]]*Inventory[[#This Row],[Adj_Lead_Time]]+Inventory[[#This Row],[Safety_Stock]]-Inventory[[#This Row],[Current_Inventory]])</f>
        <v>383</v>
      </c>
    </row>
    <row r="4825" spans="1:19" x14ac:dyDescent="0.25">
      <c r="A4825">
        <v>4824</v>
      </c>
      <c r="B4825" t="s">
        <v>4846</v>
      </c>
      <c r="C4825" s="4" t="s">
        <v>26</v>
      </c>
      <c r="D4825" t="s">
        <v>18</v>
      </c>
      <c r="E4825" s="4">
        <v>43</v>
      </c>
      <c r="F4825" s="4">
        <v>5</v>
      </c>
      <c r="G4825" s="4">
        <v>193</v>
      </c>
      <c r="H4825" s="4">
        <v>119</v>
      </c>
      <c r="I4825" s="4">
        <v>233</v>
      </c>
      <c r="J4825" s="6">
        <v>258.14999999999998</v>
      </c>
      <c r="K4825" s="4">
        <v>0.68300000000000005</v>
      </c>
      <c r="L4825" s="4" t="s">
        <v>19</v>
      </c>
      <c r="M4825" s="4">
        <f>Inventory[[#This Row],[Daily_Demand]]*Inventory[[#This Row],[Lead_Time_Days]]</f>
        <v>215</v>
      </c>
      <c r="N4825" s="4">
        <f>MAX(0, Inventory[[#This Row],[Demand_Duration_Lead_time]]+Inventory[[#This Row],[Safety_Stock]]-Inventory[[#This Row],[Current_Inventory]])</f>
        <v>141</v>
      </c>
      <c r="O48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825" s="8">
        <f>Inventory[[#This Row],[Current_Inventory]]*Inventory[[#This Row],[Unit_Cost]]</f>
        <v>49822.95</v>
      </c>
      <c r="Q4825" t="str">
        <f>IF(Inventory[[#This Row],[Stockout_Risk_Score]] &gt;= 0.8, "Critical",
   IF(Inventory[[#This Row],[Stockout_Risk_Score]] &gt;= 0.6, "High",
      IF(Inventory[[#This Row],[Stockout_Risk_Score]] &gt;= 0.3, "Medium", "Low")
   )
)</f>
        <v>High</v>
      </c>
      <c r="R4825">
        <f>Inventory[[#This Row],[Lead_Time_Days]]*0.8</f>
        <v>4</v>
      </c>
      <c r="S4825">
        <f>MAX(0,Inventory[[#This Row],[Daily_Demand]]*Inventory[[#This Row],[Adj_Lead_Time]]+Inventory[[#This Row],[Safety_Stock]]-Inventory[[#This Row],[Current_Inventory]])</f>
        <v>98</v>
      </c>
    </row>
    <row r="4826" spans="1:19" x14ac:dyDescent="0.25">
      <c r="A4826">
        <v>4825</v>
      </c>
      <c r="B4826" t="s">
        <v>4847</v>
      </c>
      <c r="C4826" s="4" t="s">
        <v>17</v>
      </c>
      <c r="D4826" t="s">
        <v>22</v>
      </c>
      <c r="E4826" s="4">
        <v>151</v>
      </c>
      <c r="F4826" s="4">
        <v>3</v>
      </c>
      <c r="G4826" s="4">
        <v>557</v>
      </c>
      <c r="H4826" s="4">
        <v>99</v>
      </c>
      <c r="I4826" s="4">
        <v>64</v>
      </c>
      <c r="J4826" s="6">
        <v>588.29</v>
      </c>
      <c r="K4826" s="4">
        <v>0.79700000000000004</v>
      </c>
      <c r="L4826" s="4" t="s">
        <v>27</v>
      </c>
      <c r="M4826" s="4">
        <f>Inventory[[#This Row],[Daily_Demand]]*Inventory[[#This Row],[Lead_Time_Days]]</f>
        <v>453</v>
      </c>
      <c r="N4826" s="4">
        <f>MAX(0, Inventory[[#This Row],[Demand_Duration_Lead_time]]+Inventory[[#This Row],[Safety_Stock]]-Inventory[[#This Row],[Current_Inventory]])</f>
        <v>0</v>
      </c>
      <c r="O48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26" s="8">
        <f>Inventory[[#This Row],[Current_Inventory]]*Inventory[[#This Row],[Unit_Cost]]</f>
        <v>327677.52999999997</v>
      </c>
      <c r="Q4826" t="str">
        <f>IF(Inventory[[#This Row],[Stockout_Risk_Score]] &gt;= 0.8, "Critical",
   IF(Inventory[[#This Row],[Stockout_Risk_Score]] &gt;= 0.6, "High",
      IF(Inventory[[#This Row],[Stockout_Risk_Score]] &gt;= 0.3, "Medium", "Low")
   )
)</f>
        <v>High</v>
      </c>
      <c r="R4826">
        <f>Inventory[[#This Row],[Lead_Time_Days]]*0.8</f>
        <v>2.4000000000000004</v>
      </c>
      <c r="S4826">
        <f>MAX(0,Inventory[[#This Row],[Daily_Demand]]*Inventory[[#This Row],[Adj_Lead_Time]]+Inventory[[#This Row],[Safety_Stock]]-Inventory[[#This Row],[Current_Inventory]])</f>
        <v>0</v>
      </c>
    </row>
    <row r="4827" spans="1:19" x14ac:dyDescent="0.25">
      <c r="A4827">
        <v>4826</v>
      </c>
      <c r="B4827" t="s">
        <v>4848</v>
      </c>
      <c r="C4827" s="4" t="s">
        <v>26</v>
      </c>
      <c r="D4827" t="s">
        <v>14</v>
      </c>
      <c r="E4827" s="4">
        <v>183</v>
      </c>
      <c r="F4827" s="4">
        <v>2</v>
      </c>
      <c r="G4827" s="4">
        <v>179</v>
      </c>
      <c r="H4827" s="4">
        <v>274</v>
      </c>
      <c r="I4827" s="4">
        <v>60</v>
      </c>
      <c r="J4827" s="6">
        <v>478.94</v>
      </c>
      <c r="K4827" s="4">
        <v>4.7E-2</v>
      </c>
      <c r="L4827" s="4" t="s">
        <v>19</v>
      </c>
      <c r="M4827" s="4">
        <f>Inventory[[#This Row],[Daily_Demand]]*Inventory[[#This Row],[Lead_Time_Days]]</f>
        <v>366</v>
      </c>
      <c r="N4827" s="4">
        <f>MAX(0, Inventory[[#This Row],[Demand_Duration_Lead_time]]+Inventory[[#This Row],[Safety_Stock]]-Inventory[[#This Row],[Current_Inventory]])</f>
        <v>461</v>
      </c>
      <c r="O48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827" s="8">
        <f>Inventory[[#This Row],[Current_Inventory]]*Inventory[[#This Row],[Unit_Cost]]</f>
        <v>85730.26</v>
      </c>
      <c r="Q4827" t="str">
        <f>IF(Inventory[[#This Row],[Stockout_Risk_Score]] &gt;= 0.8, "Critical",
   IF(Inventory[[#This Row],[Stockout_Risk_Score]] &gt;= 0.6, "High",
      IF(Inventory[[#This Row],[Stockout_Risk_Score]] &gt;= 0.3, "Medium", "Low")
   )
)</f>
        <v>Low</v>
      </c>
      <c r="R4827">
        <f>Inventory[[#This Row],[Lead_Time_Days]]*0.8</f>
        <v>1.6</v>
      </c>
      <c r="S4827">
        <f>MAX(0,Inventory[[#This Row],[Daily_Demand]]*Inventory[[#This Row],[Adj_Lead_Time]]+Inventory[[#This Row],[Safety_Stock]]-Inventory[[#This Row],[Current_Inventory]])</f>
        <v>387.79999999999995</v>
      </c>
    </row>
    <row r="4828" spans="1:19" x14ac:dyDescent="0.25">
      <c r="A4828">
        <v>4827</v>
      </c>
      <c r="B4828" t="s">
        <v>4849</v>
      </c>
      <c r="C4828" s="4" t="s">
        <v>13</v>
      </c>
      <c r="D4828" t="s">
        <v>14</v>
      </c>
      <c r="E4828" s="4">
        <v>23</v>
      </c>
      <c r="F4828" s="4">
        <v>11</v>
      </c>
      <c r="G4828" s="4">
        <v>29</v>
      </c>
      <c r="H4828" s="4">
        <v>49</v>
      </c>
      <c r="I4828" s="4">
        <v>391</v>
      </c>
      <c r="J4828" s="6">
        <v>1754.27</v>
      </c>
      <c r="K4828" s="4">
        <v>0.98699999999999999</v>
      </c>
      <c r="L4828" s="4" t="s">
        <v>19</v>
      </c>
      <c r="M4828" s="4">
        <f>Inventory[[#This Row],[Daily_Demand]]*Inventory[[#This Row],[Lead_Time_Days]]</f>
        <v>253</v>
      </c>
      <c r="N4828" s="4">
        <f>MAX(0, Inventory[[#This Row],[Demand_Duration_Lead_time]]+Inventory[[#This Row],[Safety_Stock]]-Inventory[[#This Row],[Current_Inventory]])</f>
        <v>273</v>
      </c>
      <c r="O48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828" s="8">
        <f>Inventory[[#This Row],[Current_Inventory]]*Inventory[[#This Row],[Unit_Cost]]</f>
        <v>50873.83</v>
      </c>
      <c r="Q4828" t="str">
        <f>IF(Inventory[[#This Row],[Stockout_Risk_Score]] &gt;= 0.8, "Critical",
   IF(Inventory[[#This Row],[Stockout_Risk_Score]] &gt;= 0.6, "High",
      IF(Inventory[[#This Row],[Stockout_Risk_Score]] &gt;= 0.3, "Medium", "Low")
   )
)</f>
        <v>Critical</v>
      </c>
      <c r="R4828">
        <f>Inventory[[#This Row],[Lead_Time_Days]]*0.8</f>
        <v>8.8000000000000007</v>
      </c>
      <c r="S4828">
        <f>MAX(0,Inventory[[#This Row],[Daily_Demand]]*Inventory[[#This Row],[Adj_Lead_Time]]+Inventory[[#This Row],[Safety_Stock]]-Inventory[[#This Row],[Current_Inventory]])</f>
        <v>222.4</v>
      </c>
    </row>
    <row r="4829" spans="1:19" x14ac:dyDescent="0.25">
      <c r="A4829">
        <v>4828</v>
      </c>
      <c r="B4829" t="s">
        <v>4850</v>
      </c>
      <c r="C4829" s="4" t="s">
        <v>21</v>
      </c>
      <c r="D4829" t="s">
        <v>22</v>
      </c>
      <c r="E4829" s="4">
        <v>80</v>
      </c>
      <c r="F4829" s="4">
        <v>8</v>
      </c>
      <c r="G4829" s="4">
        <v>613</v>
      </c>
      <c r="H4829" s="4">
        <v>272</v>
      </c>
      <c r="I4829" s="4">
        <v>138</v>
      </c>
      <c r="J4829" s="6">
        <v>1973.4</v>
      </c>
      <c r="K4829" s="4">
        <v>0.69699999999999995</v>
      </c>
      <c r="L4829" s="4" t="s">
        <v>27</v>
      </c>
      <c r="M4829" s="4">
        <f>Inventory[[#This Row],[Daily_Demand]]*Inventory[[#This Row],[Lead_Time_Days]]</f>
        <v>640</v>
      </c>
      <c r="N4829" s="4">
        <f>MAX(0, Inventory[[#This Row],[Demand_Duration_Lead_time]]+Inventory[[#This Row],[Safety_Stock]]-Inventory[[#This Row],[Current_Inventory]])</f>
        <v>299</v>
      </c>
      <c r="O48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29" s="8">
        <f>Inventory[[#This Row],[Current_Inventory]]*Inventory[[#This Row],[Unit_Cost]]</f>
        <v>1209694.2</v>
      </c>
      <c r="Q4829" t="str">
        <f>IF(Inventory[[#This Row],[Stockout_Risk_Score]] &gt;= 0.8, "Critical",
   IF(Inventory[[#This Row],[Stockout_Risk_Score]] &gt;= 0.6, "High",
      IF(Inventory[[#This Row],[Stockout_Risk_Score]] &gt;= 0.3, "Medium", "Low")
   )
)</f>
        <v>High</v>
      </c>
      <c r="R4829">
        <f>Inventory[[#This Row],[Lead_Time_Days]]*0.8</f>
        <v>6.4</v>
      </c>
      <c r="S4829">
        <f>MAX(0,Inventory[[#This Row],[Daily_Demand]]*Inventory[[#This Row],[Adj_Lead_Time]]+Inventory[[#This Row],[Safety_Stock]]-Inventory[[#This Row],[Current_Inventory]])</f>
        <v>171</v>
      </c>
    </row>
    <row r="4830" spans="1:19" x14ac:dyDescent="0.25">
      <c r="A4830">
        <v>4829</v>
      </c>
      <c r="B4830" t="s">
        <v>4851</v>
      </c>
      <c r="C4830" s="4" t="s">
        <v>26</v>
      </c>
      <c r="D4830" t="s">
        <v>22</v>
      </c>
      <c r="E4830" s="4">
        <v>56</v>
      </c>
      <c r="F4830" s="4">
        <v>12</v>
      </c>
      <c r="G4830" s="4">
        <v>275</v>
      </c>
      <c r="H4830" s="4">
        <v>167</v>
      </c>
      <c r="I4830" s="4">
        <v>52</v>
      </c>
      <c r="J4830" s="6">
        <v>1642.51</v>
      </c>
      <c r="K4830" s="4">
        <v>0.32100000000000001</v>
      </c>
      <c r="L4830" s="4" t="s">
        <v>15</v>
      </c>
      <c r="M4830" s="4">
        <f>Inventory[[#This Row],[Daily_Demand]]*Inventory[[#This Row],[Lead_Time_Days]]</f>
        <v>672</v>
      </c>
      <c r="N4830" s="4">
        <f>MAX(0, Inventory[[#This Row],[Demand_Duration_Lead_time]]+Inventory[[#This Row],[Safety_Stock]]-Inventory[[#This Row],[Current_Inventory]])</f>
        <v>564</v>
      </c>
      <c r="O48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30" s="8">
        <f>Inventory[[#This Row],[Current_Inventory]]*Inventory[[#This Row],[Unit_Cost]]</f>
        <v>451690.25</v>
      </c>
      <c r="Q4830" t="str">
        <f>IF(Inventory[[#This Row],[Stockout_Risk_Score]] &gt;= 0.8, "Critical",
   IF(Inventory[[#This Row],[Stockout_Risk_Score]] &gt;= 0.6, "High",
      IF(Inventory[[#This Row],[Stockout_Risk_Score]] &gt;= 0.3, "Medium", "Low")
   )
)</f>
        <v>Medium</v>
      </c>
      <c r="R4830">
        <f>Inventory[[#This Row],[Lead_Time_Days]]*0.8</f>
        <v>9.6000000000000014</v>
      </c>
      <c r="S4830">
        <f>MAX(0,Inventory[[#This Row],[Daily_Demand]]*Inventory[[#This Row],[Adj_Lead_Time]]+Inventory[[#This Row],[Safety_Stock]]-Inventory[[#This Row],[Current_Inventory]])</f>
        <v>429.60000000000014</v>
      </c>
    </row>
    <row r="4831" spans="1:19" x14ac:dyDescent="0.25">
      <c r="A4831">
        <v>4830</v>
      </c>
      <c r="B4831" t="s">
        <v>4852</v>
      </c>
      <c r="C4831" s="4" t="s">
        <v>26</v>
      </c>
      <c r="D4831" t="s">
        <v>22</v>
      </c>
      <c r="E4831" s="4">
        <v>179</v>
      </c>
      <c r="F4831" s="4">
        <v>11</v>
      </c>
      <c r="G4831" s="4">
        <v>636</v>
      </c>
      <c r="H4831" s="4">
        <v>127</v>
      </c>
      <c r="I4831" s="4">
        <v>73</v>
      </c>
      <c r="J4831" s="6">
        <v>1473.21</v>
      </c>
      <c r="K4831" s="4">
        <v>0.151</v>
      </c>
      <c r="L4831" s="4" t="s">
        <v>19</v>
      </c>
      <c r="M4831" s="4">
        <f>Inventory[[#This Row],[Daily_Demand]]*Inventory[[#This Row],[Lead_Time_Days]]</f>
        <v>1969</v>
      </c>
      <c r="N4831" s="4">
        <f>MAX(0, Inventory[[#This Row],[Demand_Duration_Lead_time]]+Inventory[[#This Row],[Safety_Stock]]-Inventory[[#This Row],[Current_Inventory]])</f>
        <v>1460</v>
      </c>
      <c r="O48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31" s="8">
        <f>Inventory[[#This Row],[Current_Inventory]]*Inventory[[#This Row],[Unit_Cost]]</f>
        <v>936961.56</v>
      </c>
      <c r="Q4831" t="str">
        <f>IF(Inventory[[#This Row],[Stockout_Risk_Score]] &gt;= 0.8, "Critical",
   IF(Inventory[[#This Row],[Stockout_Risk_Score]] &gt;= 0.6, "High",
      IF(Inventory[[#This Row],[Stockout_Risk_Score]] &gt;= 0.3, "Medium", "Low")
   )
)</f>
        <v>Low</v>
      </c>
      <c r="R4831">
        <f>Inventory[[#This Row],[Lead_Time_Days]]*0.8</f>
        <v>8.8000000000000007</v>
      </c>
      <c r="S4831">
        <f>MAX(0,Inventory[[#This Row],[Daily_Demand]]*Inventory[[#This Row],[Adj_Lead_Time]]+Inventory[[#This Row],[Safety_Stock]]-Inventory[[#This Row],[Current_Inventory]])</f>
        <v>1066.2</v>
      </c>
    </row>
    <row r="4832" spans="1:19" x14ac:dyDescent="0.25">
      <c r="A4832">
        <v>4831</v>
      </c>
      <c r="B4832" t="s">
        <v>4853</v>
      </c>
      <c r="C4832" s="4" t="s">
        <v>13</v>
      </c>
      <c r="D4832" t="s">
        <v>18</v>
      </c>
      <c r="E4832" s="4">
        <v>124</v>
      </c>
      <c r="F4832" s="4">
        <v>4</v>
      </c>
      <c r="G4832" s="4">
        <v>671</v>
      </c>
      <c r="H4832" s="4">
        <v>265</v>
      </c>
      <c r="I4832" s="4">
        <v>138</v>
      </c>
      <c r="J4832" s="6">
        <v>1197.82</v>
      </c>
      <c r="K4832" s="4">
        <v>0.39300000000000002</v>
      </c>
      <c r="L4832" s="4" t="s">
        <v>15</v>
      </c>
      <c r="M4832" s="4">
        <f>Inventory[[#This Row],[Daily_Demand]]*Inventory[[#This Row],[Lead_Time_Days]]</f>
        <v>496</v>
      </c>
      <c r="N4832" s="4">
        <f>MAX(0, Inventory[[#This Row],[Demand_Duration_Lead_time]]+Inventory[[#This Row],[Safety_Stock]]-Inventory[[#This Row],[Current_Inventory]])</f>
        <v>90</v>
      </c>
      <c r="O48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32" s="8">
        <f>Inventory[[#This Row],[Current_Inventory]]*Inventory[[#This Row],[Unit_Cost]]</f>
        <v>803737.22</v>
      </c>
      <c r="Q4832" t="str">
        <f>IF(Inventory[[#This Row],[Stockout_Risk_Score]] &gt;= 0.8, "Critical",
   IF(Inventory[[#This Row],[Stockout_Risk_Score]] &gt;= 0.6, "High",
      IF(Inventory[[#This Row],[Stockout_Risk_Score]] &gt;= 0.3, "Medium", "Low")
   )
)</f>
        <v>Medium</v>
      </c>
      <c r="R4832">
        <f>Inventory[[#This Row],[Lead_Time_Days]]*0.8</f>
        <v>3.2</v>
      </c>
      <c r="S4832">
        <f>MAX(0,Inventory[[#This Row],[Daily_Demand]]*Inventory[[#This Row],[Adj_Lead_Time]]+Inventory[[#This Row],[Safety_Stock]]-Inventory[[#This Row],[Current_Inventory]])</f>
        <v>0</v>
      </c>
    </row>
    <row r="4833" spans="1:19" x14ac:dyDescent="0.25">
      <c r="A4833">
        <v>4832</v>
      </c>
      <c r="B4833" t="s">
        <v>4854</v>
      </c>
      <c r="C4833" s="4" t="s">
        <v>41</v>
      </c>
      <c r="D4833" t="s">
        <v>14</v>
      </c>
      <c r="E4833" s="4">
        <v>162</v>
      </c>
      <c r="F4833" s="4">
        <v>5</v>
      </c>
      <c r="G4833" s="4">
        <v>733</v>
      </c>
      <c r="H4833" s="4">
        <v>205</v>
      </c>
      <c r="I4833" s="4">
        <v>58</v>
      </c>
      <c r="J4833" s="6">
        <v>1551.32</v>
      </c>
      <c r="K4833" s="4">
        <v>0.221</v>
      </c>
      <c r="L4833" s="4" t="s">
        <v>19</v>
      </c>
      <c r="M4833" s="4">
        <f>Inventory[[#This Row],[Daily_Demand]]*Inventory[[#This Row],[Lead_Time_Days]]</f>
        <v>810</v>
      </c>
      <c r="N4833" s="4">
        <f>MAX(0, Inventory[[#This Row],[Demand_Duration_Lead_time]]+Inventory[[#This Row],[Safety_Stock]]-Inventory[[#This Row],[Current_Inventory]])</f>
        <v>282</v>
      </c>
      <c r="O48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33" s="8">
        <f>Inventory[[#This Row],[Current_Inventory]]*Inventory[[#This Row],[Unit_Cost]]</f>
        <v>1137117.56</v>
      </c>
      <c r="Q4833" t="str">
        <f>IF(Inventory[[#This Row],[Stockout_Risk_Score]] &gt;= 0.8, "Critical",
   IF(Inventory[[#This Row],[Stockout_Risk_Score]] &gt;= 0.6, "High",
      IF(Inventory[[#This Row],[Stockout_Risk_Score]] &gt;= 0.3, "Medium", "Low")
   )
)</f>
        <v>Low</v>
      </c>
      <c r="R4833">
        <f>Inventory[[#This Row],[Lead_Time_Days]]*0.8</f>
        <v>4</v>
      </c>
      <c r="S4833">
        <f>MAX(0,Inventory[[#This Row],[Daily_Demand]]*Inventory[[#This Row],[Adj_Lead_Time]]+Inventory[[#This Row],[Safety_Stock]]-Inventory[[#This Row],[Current_Inventory]])</f>
        <v>120</v>
      </c>
    </row>
    <row r="4834" spans="1:19" x14ac:dyDescent="0.25">
      <c r="A4834">
        <v>4833</v>
      </c>
      <c r="B4834" t="s">
        <v>4855</v>
      </c>
      <c r="C4834" s="4" t="s">
        <v>41</v>
      </c>
      <c r="D4834" t="s">
        <v>22</v>
      </c>
      <c r="E4834" s="4">
        <v>50</v>
      </c>
      <c r="F4834" s="4">
        <v>12</v>
      </c>
      <c r="G4834" s="4">
        <v>363</v>
      </c>
      <c r="H4834" s="4">
        <v>23</v>
      </c>
      <c r="I4834" s="4">
        <v>95</v>
      </c>
      <c r="J4834" s="6">
        <v>1896.71</v>
      </c>
      <c r="K4834" s="4">
        <v>0.49399999999999999</v>
      </c>
      <c r="L4834" s="4" t="s">
        <v>27</v>
      </c>
      <c r="M4834" s="4">
        <f>Inventory[[#This Row],[Daily_Demand]]*Inventory[[#This Row],[Lead_Time_Days]]</f>
        <v>600</v>
      </c>
      <c r="N4834" s="4">
        <f>MAX(0, Inventory[[#This Row],[Demand_Duration_Lead_time]]+Inventory[[#This Row],[Safety_Stock]]-Inventory[[#This Row],[Current_Inventory]])</f>
        <v>260</v>
      </c>
      <c r="O48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34" s="8">
        <f>Inventory[[#This Row],[Current_Inventory]]*Inventory[[#This Row],[Unit_Cost]]</f>
        <v>688505.73</v>
      </c>
      <c r="Q4834" t="str">
        <f>IF(Inventory[[#This Row],[Stockout_Risk_Score]] &gt;= 0.8, "Critical",
   IF(Inventory[[#This Row],[Stockout_Risk_Score]] &gt;= 0.6, "High",
      IF(Inventory[[#This Row],[Stockout_Risk_Score]] &gt;= 0.3, "Medium", "Low")
   )
)</f>
        <v>Medium</v>
      </c>
      <c r="R4834">
        <f>Inventory[[#This Row],[Lead_Time_Days]]*0.8</f>
        <v>9.6000000000000014</v>
      </c>
      <c r="S4834">
        <f>MAX(0,Inventory[[#This Row],[Daily_Demand]]*Inventory[[#This Row],[Adj_Lead_Time]]+Inventory[[#This Row],[Safety_Stock]]-Inventory[[#This Row],[Current_Inventory]])</f>
        <v>140.00000000000006</v>
      </c>
    </row>
    <row r="4835" spans="1:19" x14ac:dyDescent="0.25">
      <c r="A4835">
        <v>4834</v>
      </c>
      <c r="B4835" t="s">
        <v>4856</v>
      </c>
      <c r="C4835" s="4" t="s">
        <v>17</v>
      </c>
      <c r="D4835" t="s">
        <v>14</v>
      </c>
      <c r="E4835" s="4">
        <v>153</v>
      </c>
      <c r="F4835" s="4">
        <v>10</v>
      </c>
      <c r="G4835" s="4">
        <v>555</v>
      </c>
      <c r="H4835" s="4">
        <v>127</v>
      </c>
      <c r="I4835" s="4">
        <v>143</v>
      </c>
      <c r="J4835" s="6">
        <v>1222.6199999999999</v>
      </c>
      <c r="K4835" s="4">
        <v>0.78200000000000003</v>
      </c>
      <c r="L4835" s="4" t="s">
        <v>15</v>
      </c>
      <c r="M4835" s="4">
        <f>Inventory[[#This Row],[Daily_Demand]]*Inventory[[#This Row],[Lead_Time_Days]]</f>
        <v>1530</v>
      </c>
      <c r="N4835" s="4">
        <f>MAX(0, Inventory[[#This Row],[Demand_Duration_Lead_time]]+Inventory[[#This Row],[Safety_Stock]]-Inventory[[#This Row],[Current_Inventory]])</f>
        <v>1102</v>
      </c>
      <c r="O48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35" s="8">
        <f>Inventory[[#This Row],[Current_Inventory]]*Inventory[[#This Row],[Unit_Cost]]</f>
        <v>678554.1</v>
      </c>
      <c r="Q4835" t="str">
        <f>IF(Inventory[[#This Row],[Stockout_Risk_Score]] &gt;= 0.8, "Critical",
   IF(Inventory[[#This Row],[Stockout_Risk_Score]] &gt;= 0.6, "High",
      IF(Inventory[[#This Row],[Stockout_Risk_Score]] &gt;= 0.3, "Medium", "Low")
   )
)</f>
        <v>High</v>
      </c>
      <c r="R4835">
        <f>Inventory[[#This Row],[Lead_Time_Days]]*0.8</f>
        <v>8</v>
      </c>
      <c r="S4835">
        <f>MAX(0,Inventory[[#This Row],[Daily_Demand]]*Inventory[[#This Row],[Adj_Lead_Time]]+Inventory[[#This Row],[Safety_Stock]]-Inventory[[#This Row],[Current_Inventory]])</f>
        <v>796</v>
      </c>
    </row>
    <row r="4836" spans="1:19" x14ac:dyDescent="0.25">
      <c r="A4836">
        <v>4835</v>
      </c>
      <c r="B4836" t="s">
        <v>4857</v>
      </c>
      <c r="C4836" s="4" t="s">
        <v>13</v>
      </c>
      <c r="D4836" t="s">
        <v>22</v>
      </c>
      <c r="E4836" s="4">
        <v>79</v>
      </c>
      <c r="F4836" s="4">
        <v>7</v>
      </c>
      <c r="G4836" s="4">
        <v>392</v>
      </c>
      <c r="H4836" s="4">
        <v>226</v>
      </c>
      <c r="I4836" s="4">
        <v>120</v>
      </c>
      <c r="J4836" s="6">
        <v>351.5</v>
      </c>
      <c r="K4836" s="4">
        <v>0.66</v>
      </c>
      <c r="L4836" s="4" t="s">
        <v>27</v>
      </c>
      <c r="M4836" s="4">
        <f>Inventory[[#This Row],[Daily_Demand]]*Inventory[[#This Row],[Lead_Time_Days]]</f>
        <v>553</v>
      </c>
      <c r="N4836" s="4">
        <f>MAX(0, Inventory[[#This Row],[Demand_Duration_Lead_time]]+Inventory[[#This Row],[Safety_Stock]]-Inventory[[#This Row],[Current_Inventory]])</f>
        <v>387</v>
      </c>
      <c r="O48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36" s="8">
        <f>Inventory[[#This Row],[Current_Inventory]]*Inventory[[#This Row],[Unit_Cost]]</f>
        <v>137788</v>
      </c>
      <c r="Q4836" t="str">
        <f>IF(Inventory[[#This Row],[Stockout_Risk_Score]] &gt;= 0.8, "Critical",
   IF(Inventory[[#This Row],[Stockout_Risk_Score]] &gt;= 0.6, "High",
      IF(Inventory[[#This Row],[Stockout_Risk_Score]] &gt;= 0.3, "Medium", "Low")
   )
)</f>
        <v>High</v>
      </c>
      <c r="R4836">
        <f>Inventory[[#This Row],[Lead_Time_Days]]*0.8</f>
        <v>5.6000000000000005</v>
      </c>
      <c r="S4836">
        <f>MAX(0,Inventory[[#This Row],[Daily_Demand]]*Inventory[[#This Row],[Adj_Lead_Time]]+Inventory[[#This Row],[Safety_Stock]]-Inventory[[#This Row],[Current_Inventory]])</f>
        <v>276.40000000000009</v>
      </c>
    </row>
    <row r="4837" spans="1:19" x14ac:dyDescent="0.25">
      <c r="A4837">
        <v>4836</v>
      </c>
      <c r="B4837" t="s">
        <v>4858</v>
      </c>
      <c r="C4837" s="4" t="s">
        <v>21</v>
      </c>
      <c r="D4837" t="s">
        <v>14</v>
      </c>
      <c r="E4837" s="4">
        <v>128</v>
      </c>
      <c r="F4837" s="4">
        <v>2</v>
      </c>
      <c r="G4837" s="4">
        <v>454</v>
      </c>
      <c r="H4837" s="4">
        <v>214</v>
      </c>
      <c r="I4837" s="4">
        <v>237</v>
      </c>
      <c r="J4837" s="6">
        <v>369.52</v>
      </c>
      <c r="K4837" s="4">
        <v>0.436</v>
      </c>
      <c r="L4837" s="4" t="s">
        <v>15</v>
      </c>
      <c r="M4837" s="4">
        <f>Inventory[[#This Row],[Daily_Demand]]*Inventory[[#This Row],[Lead_Time_Days]]</f>
        <v>256</v>
      </c>
      <c r="N4837" s="4">
        <f>MAX(0, Inventory[[#This Row],[Demand_Duration_Lead_time]]+Inventory[[#This Row],[Safety_Stock]]-Inventory[[#This Row],[Current_Inventory]])</f>
        <v>16</v>
      </c>
      <c r="O48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37" s="8">
        <f>Inventory[[#This Row],[Current_Inventory]]*Inventory[[#This Row],[Unit_Cost]]</f>
        <v>167762.07999999999</v>
      </c>
      <c r="Q4837" t="str">
        <f>IF(Inventory[[#This Row],[Stockout_Risk_Score]] &gt;= 0.8, "Critical",
   IF(Inventory[[#This Row],[Stockout_Risk_Score]] &gt;= 0.6, "High",
      IF(Inventory[[#This Row],[Stockout_Risk_Score]] &gt;= 0.3, "Medium", "Low")
   )
)</f>
        <v>Medium</v>
      </c>
      <c r="R4837">
        <f>Inventory[[#This Row],[Lead_Time_Days]]*0.8</f>
        <v>1.6</v>
      </c>
      <c r="S4837">
        <f>MAX(0,Inventory[[#This Row],[Daily_Demand]]*Inventory[[#This Row],[Adj_Lead_Time]]+Inventory[[#This Row],[Safety_Stock]]-Inventory[[#This Row],[Current_Inventory]])</f>
        <v>0</v>
      </c>
    </row>
    <row r="4838" spans="1:19" x14ac:dyDescent="0.25">
      <c r="A4838">
        <v>4837</v>
      </c>
      <c r="B4838" t="s">
        <v>4859</v>
      </c>
      <c r="C4838" s="4" t="s">
        <v>21</v>
      </c>
      <c r="D4838" t="s">
        <v>18</v>
      </c>
      <c r="E4838" s="4">
        <v>52</v>
      </c>
      <c r="F4838" s="4">
        <v>10</v>
      </c>
      <c r="G4838" s="4">
        <v>65</v>
      </c>
      <c r="H4838" s="4">
        <v>86</v>
      </c>
      <c r="I4838" s="4">
        <v>188</v>
      </c>
      <c r="J4838" s="6">
        <v>1188.53</v>
      </c>
      <c r="K4838" s="4">
        <v>0.11899999999999999</v>
      </c>
      <c r="L4838" s="4" t="s">
        <v>27</v>
      </c>
      <c r="M4838" s="4">
        <f>Inventory[[#This Row],[Daily_Demand]]*Inventory[[#This Row],[Lead_Time_Days]]</f>
        <v>520</v>
      </c>
      <c r="N4838" s="4">
        <f>MAX(0, Inventory[[#This Row],[Demand_Duration_Lead_time]]+Inventory[[#This Row],[Safety_Stock]]-Inventory[[#This Row],[Current_Inventory]])</f>
        <v>541</v>
      </c>
      <c r="O48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838" s="8">
        <f>Inventory[[#This Row],[Current_Inventory]]*Inventory[[#This Row],[Unit_Cost]]</f>
        <v>77254.45</v>
      </c>
      <c r="Q4838" t="str">
        <f>IF(Inventory[[#This Row],[Stockout_Risk_Score]] &gt;= 0.8, "Critical",
   IF(Inventory[[#This Row],[Stockout_Risk_Score]] &gt;= 0.6, "High",
      IF(Inventory[[#This Row],[Stockout_Risk_Score]] &gt;= 0.3, "Medium", "Low")
   )
)</f>
        <v>Low</v>
      </c>
      <c r="R4838">
        <f>Inventory[[#This Row],[Lead_Time_Days]]*0.8</f>
        <v>8</v>
      </c>
      <c r="S4838">
        <f>MAX(0,Inventory[[#This Row],[Daily_Demand]]*Inventory[[#This Row],[Adj_Lead_Time]]+Inventory[[#This Row],[Safety_Stock]]-Inventory[[#This Row],[Current_Inventory]])</f>
        <v>437</v>
      </c>
    </row>
    <row r="4839" spans="1:19" x14ac:dyDescent="0.25">
      <c r="A4839">
        <v>4838</v>
      </c>
      <c r="B4839" t="s">
        <v>4860</v>
      </c>
      <c r="C4839" s="4" t="s">
        <v>13</v>
      </c>
      <c r="D4839" t="s">
        <v>14</v>
      </c>
      <c r="E4839" s="4">
        <v>66</v>
      </c>
      <c r="F4839" s="4">
        <v>10</v>
      </c>
      <c r="G4839" s="4">
        <v>748</v>
      </c>
      <c r="H4839" s="4">
        <v>181</v>
      </c>
      <c r="I4839" s="4">
        <v>59</v>
      </c>
      <c r="J4839" s="6">
        <v>700.26</v>
      </c>
      <c r="K4839" s="4">
        <v>0.95699999999999996</v>
      </c>
      <c r="L4839" s="4" t="s">
        <v>15</v>
      </c>
      <c r="M4839" s="4">
        <f>Inventory[[#This Row],[Daily_Demand]]*Inventory[[#This Row],[Lead_Time_Days]]</f>
        <v>660</v>
      </c>
      <c r="N4839" s="4">
        <f>MAX(0, Inventory[[#This Row],[Demand_Duration_Lead_time]]+Inventory[[#This Row],[Safety_Stock]]-Inventory[[#This Row],[Current_Inventory]])</f>
        <v>93</v>
      </c>
      <c r="O48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39" s="8">
        <f>Inventory[[#This Row],[Current_Inventory]]*Inventory[[#This Row],[Unit_Cost]]</f>
        <v>523794.48</v>
      </c>
      <c r="Q4839" t="str">
        <f>IF(Inventory[[#This Row],[Stockout_Risk_Score]] &gt;= 0.8, "Critical",
   IF(Inventory[[#This Row],[Stockout_Risk_Score]] &gt;= 0.6, "High",
      IF(Inventory[[#This Row],[Stockout_Risk_Score]] &gt;= 0.3, "Medium", "Low")
   )
)</f>
        <v>Critical</v>
      </c>
      <c r="R4839">
        <f>Inventory[[#This Row],[Lead_Time_Days]]*0.8</f>
        <v>8</v>
      </c>
      <c r="S4839">
        <f>MAX(0,Inventory[[#This Row],[Daily_Demand]]*Inventory[[#This Row],[Adj_Lead_Time]]+Inventory[[#This Row],[Safety_Stock]]-Inventory[[#This Row],[Current_Inventory]])</f>
        <v>0</v>
      </c>
    </row>
    <row r="4840" spans="1:19" x14ac:dyDescent="0.25">
      <c r="A4840">
        <v>4839</v>
      </c>
      <c r="B4840" t="s">
        <v>4861</v>
      </c>
      <c r="C4840" s="4" t="s">
        <v>21</v>
      </c>
      <c r="D4840" t="s">
        <v>22</v>
      </c>
      <c r="E4840" s="4">
        <v>62</v>
      </c>
      <c r="F4840" s="4">
        <v>6</v>
      </c>
      <c r="G4840" s="4">
        <v>74</v>
      </c>
      <c r="H4840" s="4">
        <v>35</v>
      </c>
      <c r="I4840" s="4">
        <v>52</v>
      </c>
      <c r="J4840" s="6">
        <v>1824.98</v>
      </c>
      <c r="K4840" s="4">
        <v>0.27</v>
      </c>
      <c r="L4840" s="4" t="s">
        <v>15</v>
      </c>
      <c r="M4840" s="4">
        <f>Inventory[[#This Row],[Daily_Demand]]*Inventory[[#This Row],[Lead_Time_Days]]</f>
        <v>372</v>
      </c>
      <c r="N4840" s="4">
        <f>MAX(0, Inventory[[#This Row],[Demand_Duration_Lead_time]]+Inventory[[#This Row],[Safety_Stock]]-Inventory[[#This Row],[Current_Inventory]])</f>
        <v>333</v>
      </c>
      <c r="O48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40" s="8">
        <f>Inventory[[#This Row],[Current_Inventory]]*Inventory[[#This Row],[Unit_Cost]]</f>
        <v>135048.51999999999</v>
      </c>
      <c r="Q4840" t="str">
        <f>IF(Inventory[[#This Row],[Stockout_Risk_Score]] &gt;= 0.8, "Critical",
   IF(Inventory[[#This Row],[Stockout_Risk_Score]] &gt;= 0.6, "High",
      IF(Inventory[[#This Row],[Stockout_Risk_Score]] &gt;= 0.3, "Medium", "Low")
   )
)</f>
        <v>Low</v>
      </c>
      <c r="R4840">
        <f>Inventory[[#This Row],[Lead_Time_Days]]*0.8</f>
        <v>4.8000000000000007</v>
      </c>
      <c r="S4840">
        <f>MAX(0,Inventory[[#This Row],[Daily_Demand]]*Inventory[[#This Row],[Adj_Lead_Time]]+Inventory[[#This Row],[Safety_Stock]]-Inventory[[#This Row],[Current_Inventory]])</f>
        <v>258.60000000000002</v>
      </c>
    </row>
    <row r="4841" spans="1:19" x14ac:dyDescent="0.25">
      <c r="A4841">
        <v>4840</v>
      </c>
      <c r="B4841" t="s">
        <v>4862</v>
      </c>
      <c r="C4841" s="4" t="s">
        <v>41</v>
      </c>
      <c r="D4841" t="s">
        <v>14</v>
      </c>
      <c r="E4841" s="4">
        <v>22</v>
      </c>
      <c r="F4841" s="4">
        <v>9</v>
      </c>
      <c r="G4841" s="4">
        <v>97</v>
      </c>
      <c r="H4841" s="4">
        <v>137</v>
      </c>
      <c r="I4841" s="4">
        <v>68</v>
      </c>
      <c r="J4841" s="6">
        <v>1242.7</v>
      </c>
      <c r="K4841" s="4">
        <v>0.27800000000000002</v>
      </c>
      <c r="L4841" s="4" t="s">
        <v>15</v>
      </c>
      <c r="M4841" s="4">
        <f>Inventory[[#This Row],[Daily_Demand]]*Inventory[[#This Row],[Lead_Time_Days]]</f>
        <v>198</v>
      </c>
      <c r="N4841" s="4">
        <f>MAX(0, Inventory[[#This Row],[Demand_Duration_Lead_time]]+Inventory[[#This Row],[Safety_Stock]]-Inventory[[#This Row],[Current_Inventory]])</f>
        <v>238</v>
      </c>
      <c r="O48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841" s="8">
        <f>Inventory[[#This Row],[Current_Inventory]]*Inventory[[#This Row],[Unit_Cost]]</f>
        <v>120541.90000000001</v>
      </c>
      <c r="Q4841" t="str">
        <f>IF(Inventory[[#This Row],[Stockout_Risk_Score]] &gt;= 0.8, "Critical",
   IF(Inventory[[#This Row],[Stockout_Risk_Score]] &gt;= 0.6, "High",
      IF(Inventory[[#This Row],[Stockout_Risk_Score]] &gt;= 0.3, "Medium", "Low")
   )
)</f>
        <v>Low</v>
      </c>
      <c r="R4841">
        <f>Inventory[[#This Row],[Lead_Time_Days]]*0.8</f>
        <v>7.2</v>
      </c>
      <c r="S4841">
        <f>MAX(0,Inventory[[#This Row],[Daily_Demand]]*Inventory[[#This Row],[Adj_Lead_Time]]+Inventory[[#This Row],[Safety_Stock]]-Inventory[[#This Row],[Current_Inventory]])</f>
        <v>198.39999999999998</v>
      </c>
    </row>
    <row r="4842" spans="1:19" x14ac:dyDescent="0.25">
      <c r="A4842">
        <v>4841</v>
      </c>
      <c r="B4842" t="s">
        <v>4863</v>
      </c>
      <c r="C4842" s="4" t="s">
        <v>21</v>
      </c>
      <c r="D4842" t="s">
        <v>18</v>
      </c>
      <c r="E4842" s="4">
        <v>112</v>
      </c>
      <c r="F4842" s="4">
        <v>8</v>
      </c>
      <c r="G4842" s="4">
        <v>510</v>
      </c>
      <c r="H4842" s="4">
        <v>151</v>
      </c>
      <c r="I4842" s="4">
        <v>179</v>
      </c>
      <c r="J4842" s="6">
        <v>1369.16</v>
      </c>
      <c r="K4842" s="4">
        <v>0.64600000000000002</v>
      </c>
      <c r="L4842" s="4" t="s">
        <v>19</v>
      </c>
      <c r="M4842" s="4">
        <f>Inventory[[#This Row],[Daily_Demand]]*Inventory[[#This Row],[Lead_Time_Days]]</f>
        <v>896</v>
      </c>
      <c r="N4842" s="4">
        <f>MAX(0, Inventory[[#This Row],[Demand_Duration_Lead_time]]+Inventory[[#This Row],[Safety_Stock]]-Inventory[[#This Row],[Current_Inventory]])</f>
        <v>537</v>
      </c>
      <c r="O48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42" s="8">
        <f>Inventory[[#This Row],[Current_Inventory]]*Inventory[[#This Row],[Unit_Cost]]</f>
        <v>698271.60000000009</v>
      </c>
      <c r="Q4842" t="str">
        <f>IF(Inventory[[#This Row],[Stockout_Risk_Score]] &gt;= 0.8, "Critical",
   IF(Inventory[[#This Row],[Stockout_Risk_Score]] &gt;= 0.6, "High",
      IF(Inventory[[#This Row],[Stockout_Risk_Score]] &gt;= 0.3, "Medium", "Low")
   )
)</f>
        <v>High</v>
      </c>
      <c r="R4842">
        <f>Inventory[[#This Row],[Lead_Time_Days]]*0.8</f>
        <v>6.4</v>
      </c>
      <c r="S4842">
        <f>MAX(0,Inventory[[#This Row],[Daily_Demand]]*Inventory[[#This Row],[Adj_Lead_Time]]+Inventory[[#This Row],[Safety_Stock]]-Inventory[[#This Row],[Current_Inventory]])</f>
        <v>357.80000000000007</v>
      </c>
    </row>
    <row r="4843" spans="1:19" x14ac:dyDescent="0.25">
      <c r="A4843">
        <v>4842</v>
      </c>
      <c r="B4843" t="s">
        <v>4864</v>
      </c>
      <c r="C4843" s="4" t="s">
        <v>21</v>
      </c>
      <c r="D4843" t="s">
        <v>18</v>
      </c>
      <c r="E4843" s="4">
        <v>191</v>
      </c>
      <c r="F4843" s="4">
        <v>12</v>
      </c>
      <c r="G4843" s="4">
        <v>690</v>
      </c>
      <c r="H4843" s="4">
        <v>33</v>
      </c>
      <c r="I4843" s="4">
        <v>270</v>
      </c>
      <c r="J4843" s="6">
        <v>61.35</v>
      </c>
      <c r="K4843" s="4">
        <v>0.77100000000000002</v>
      </c>
      <c r="L4843" s="4" t="s">
        <v>15</v>
      </c>
      <c r="M4843" s="4">
        <f>Inventory[[#This Row],[Daily_Demand]]*Inventory[[#This Row],[Lead_Time_Days]]</f>
        <v>2292</v>
      </c>
      <c r="N4843" s="4">
        <f>MAX(0, Inventory[[#This Row],[Demand_Duration_Lead_time]]+Inventory[[#This Row],[Safety_Stock]]-Inventory[[#This Row],[Current_Inventory]])</f>
        <v>1635</v>
      </c>
      <c r="O48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43" s="8">
        <f>Inventory[[#This Row],[Current_Inventory]]*Inventory[[#This Row],[Unit_Cost]]</f>
        <v>42331.5</v>
      </c>
      <c r="Q4843" t="str">
        <f>IF(Inventory[[#This Row],[Stockout_Risk_Score]] &gt;= 0.8, "Critical",
   IF(Inventory[[#This Row],[Stockout_Risk_Score]] &gt;= 0.6, "High",
      IF(Inventory[[#This Row],[Stockout_Risk_Score]] &gt;= 0.3, "Medium", "Low")
   )
)</f>
        <v>High</v>
      </c>
      <c r="R4843">
        <f>Inventory[[#This Row],[Lead_Time_Days]]*0.8</f>
        <v>9.6000000000000014</v>
      </c>
      <c r="S4843">
        <f>MAX(0,Inventory[[#This Row],[Daily_Demand]]*Inventory[[#This Row],[Adj_Lead_Time]]+Inventory[[#This Row],[Safety_Stock]]-Inventory[[#This Row],[Current_Inventory]])</f>
        <v>1176.6000000000004</v>
      </c>
    </row>
    <row r="4844" spans="1:19" x14ac:dyDescent="0.25">
      <c r="A4844">
        <v>4843</v>
      </c>
      <c r="B4844" t="s">
        <v>4865</v>
      </c>
      <c r="C4844" s="4" t="s">
        <v>13</v>
      </c>
      <c r="D4844" t="s">
        <v>14</v>
      </c>
      <c r="E4844" s="4">
        <v>52</v>
      </c>
      <c r="F4844" s="4">
        <v>9</v>
      </c>
      <c r="G4844" s="4">
        <v>291</v>
      </c>
      <c r="H4844" s="4">
        <v>241</v>
      </c>
      <c r="I4844" s="4">
        <v>179</v>
      </c>
      <c r="J4844" s="6">
        <v>1022.75</v>
      </c>
      <c r="K4844" s="4">
        <v>0.98399999999999999</v>
      </c>
      <c r="L4844" s="4" t="s">
        <v>15</v>
      </c>
      <c r="M4844" s="4">
        <f>Inventory[[#This Row],[Daily_Demand]]*Inventory[[#This Row],[Lead_Time_Days]]</f>
        <v>468</v>
      </c>
      <c r="N4844" s="4">
        <f>MAX(0, Inventory[[#This Row],[Demand_Duration_Lead_time]]+Inventory[[#This Row],[Safety_Stock]]-Inventory[[#This Row],[Current_Inventory]])</f>
        <v>418</v>
      </c>
      <c r="O48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44" s="8">
        <f>Inventory[[#This Row],[Current_Inventory]]*Inventory[[#This Row],[Unit_Cost]]</f>
        <v>297620.25</v>
      </c>
      <c r="Q4844" t="str">
        <f>IF(Inventory[[#This Row],[Stockout_Risk_Score]] &gt;= 0.8, "Critical",
   IF(Inventory[[#This Row],[Stockout_Risk_Score]] &gt;= 0.6, "High",
      IF(Inventory[[#This Row],[Stockout_Risk_Score]] &gt;= 0.3, "Medium", "Low")
   )
)</f>
        <v>Critical</v>
      </c>
      <c r="R4844">
        <f>Inventory[[#This Row],[Lead_Time_Days]]*0.8</f>
        <v>7.2</v>
      </c>
      <c r="S4844">
        <f>MAX(0,Inventory[[#This Row],[Daily_Demand]]*Inventory[[#This Row],[Adj_Lead_Time]]+Inventory[[#This Row],[Safety_Stock]]-Inventory[[#This Row],[Current_Inventory]])</f>
        <v>324.40000000000009</v>
      </c>
    </row>
    <row r="4845" spans="1:19" x14ac:dyDescent="0.25">
      <c r="A4845">
        <v>4844</v>
      </c>
      <c r="B4845" t="s">
        <v>4866</v>
      </c>
      <c r="C4845" s="4" t="s">
        <v>13</v>
      </c>
      <c r="D4845" t="s">
        <v>22</v>
      </c>
      <c r="E4845" s="4">
        <v>67</v>
      </c>
      <c r="F4845" s="4">
        <v>10</v>
      </c>
      <c r="G4845" s="4">
        <v>679</v>
      </c>
      <c r="H4845" s="4">
        <v>186</v>
      </c>
      <c r="I4845" s="4">
        <v>162</v>
      </c>
      <c r="J4845" s="6">
        <v>890.77</v>
      </c>
      <c r="K4845" s="4">
        <v>0.96899999999999997</v>
      </c>
      <c r="L4845" s="4" t="s">
        <v>19</v>
      </c>
      <c r="M4845" s="4">
        <f>Inventory[[#This Row],[Daily_Demand]]*Inventory[[#This Row],[Lead_Time_Days]]</f>
        <v>670</v>
      </c>
      <c r="N4845" s="4">
        <f>MAX(0, Inventory[[#This Row],[Demand_Duration_Lead_time]]+Inventory[[#This Row],[Safety_Stock]]-Inventory[[#This Row],[Current_Inventory]])</f>
        <v>177</v>
      </c>
      <c r="O48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45" s="8">
        <f>Inventory[[#This Row],[Current_Inventory]]*Inventory[[#This Row],[Unit_Cost]]</f>
        <v>604832.82999999996</v>
      </c>
      <c r="Q4845" t="str">
        <f>IF(Inventory[[#This Row],[Stockout_Risk_Score]] &gt;= 0.8, "Critical",
   IF(Inventory[[#This Row],[Stockout_Risk_Score]] &gt;= 0.6, "High",
      IF(Inventory[[#This Row],[Stockout_Risk_Score]] &gt;= 0.3, "Medium", "Low")
   )
)</f>
        <v>Critical</v>
      </c>
      <c r="R4845">
        <f>Inventory[[#This Row],[Lead_Time_Days]]*0.8</f>
        <v>8</v>
      </c>
      <c r="S4845">
        <f>MAX(0,Inventory[[#This Row],[Daily_Demand]]*Inventory[[#This Row],[Adj_Lead_Time]]+Inventory[[#This Row],[Safety_Stock]]-Inventory[[#This Row],[Current_Inventory]])</f>
        <v>43</v>
      </c>
    </row>
    <row r="4846" spans="1:19" x14ac:dyDescent="0.25">
      <c r="A4846">
        <v>4845</v>
      </c>
      <c r="B4846" t="s">
        <v>4867</v>
      </c>
      <c r="C4846" s="4" t="s">
        <v>21</v>
      </c>
      <c r="D4846" t="s">
        <v>18</v>
      </c>
      <c r="E4846" s="4">
        <v>16</v>
      </c>
      <c r="F4846" s="4">
        <v>3</v>
      </c>
      <c r="G4846" s="4">
        <v>569</v>
      </c>
      <c r="H4846" s="4">
        <v>244</v>
      </c>
      <c r="I4846" s="4">
        <v>187</v>
      </c>
      <c r="J4846" s="6">
        <v>1426.45</v>
      </c>
      <c r="K4846" s="4">
        <v>0.91400000000000003</v>
      </c>
      <c r="L4846" s="4" t="s">
        <v>19</v>
      </c>
      <c r="M4846" s="4">
        <f>Inventory[[#This Row],[Daily_Demand]]*Inventory[[#This Row],[Lead_Time_Days]]</f>
        <v>48</v>
      </c>
      <c r="N4846" s="4">
        <f>MAX(0, Inventory[[#This Row],[Demand_Duration_Lead_time]]+Inventory[[#This Row],[Safety_Stock]]-Inventory[[#This Row],[Current_Inventory]])</f>
        <v>0</v>
      </c>
      <c r="O48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46" s="8">
        <f>Inventory[[#This Row],[Current_Inventory]]*Inventory[[#This Row],[Unit_Cost]]</f>
        <v>811650.05</v>
      </c>
      <c r="Q4846" t="str">
        <f>IF(Inventory[[#This Row],[Stockout_Risk_Score]] &gt;= 0.8, "Critical",
   IF(Inventory[[#This Row],[Stockout_Risk_Score]] &gt;= 0.6, "High",
      IF(Inventory[[#This Row],[Stockout_Risk_Score]] &gt;= 0.3, "Medium", "Low")
   )
)</f>
        <v>Critical</v>
      </c>
      <c r="R4846">
        <f>Inventory[[#This Row],[Lead_Time_Days]]*0.8</f>
        <v>2.4000000000000004</v>
      </c>
      <c r="S4846">
        <f>MAX(0,Inventory[[#This Row],[Daily_Demand]]*Inventory[[#This Row],[Adj_Lead_Time]]+Inventory[[#This Row],[Safety_Stock]]-Inventory[[#This Row],[Current_Inventory]])</f>
        <v>0</v>
      </c>
    </row>
    <row r="4847" spans="1:19" x14ac:dyDescent="0.25">
      <c r="A4847">
        <v>4846</v>
      </c>
      <c r="B4847" t="s">
        <v>4868</v>
      </c>
      <c r="C4847" s="4" t="s">
        <v>26</v>
      </c>
      <c r="D4847" t="s">
        <v>18</v>
      </c>
      <c r="E4847" s="4">
        <v>38</v>
      </c>
      <c r="F4847" s="4">
        <v>11</v>
      </c>
      <c r="G4847" s="4">
        <v>130</v>
      </c>
      <c r="H4847" s="4">
        <v>35</v>
      </c>
      <c r="I4847" s="4">
        <v>92</v>
      </c>
      <c r="J4847" s="6">
        <v>796.15</v>
      </c>
      <c r="K4847" s="4">
        <v>0.435</v>
      </c>
      <c r="L4847" s="4" t="s">
        <v>27</v>
      </c>
      <c r="M4847" s="4">
        <f>Inventory[[#This Row],[Daily_Demand]]*Inventory[[#This Row],[Lead_Time_Days]]</f>
        <v>418</v>
      </c>
      <c r="N4847" s="4">
        <f>MAX(0, Inventory[[#This Row],[Demand_Duration_Lead_time]]+Inventory[[#This Row],[Safety_Stock]]-Inventory[[#This Row],[Current_Inventory]])</f>
        <v>323</v>
      </c>
      <c r="O48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47" s="8">
        <f>Inventory[[#This Row],[Current_Inventory]]*Inventory[[#This Row],[Unit_Cost]]</f>
        <v>103499.5</v>
      </c>
      <c r="Q4847" t="str">
        <f>IF(Inventory[[#This Row],[Stockout_Risk_Score]] &gt;= 0.8, "Critical",
   IF(Inventory[[#This Row],[Stockout_Risk_Score]] &gt;= 0.6, "High",
      IF(Inventory[[#This Row],[Stockout_Risk_Score]] &gt;= 0.3, "Medium", "Low")
   )
)</f>
        <v>Medium</v>
      </c>
      <c r="R4847">
        <f>Inventory[[#This Row],[Lead_Time_Days]]*0.8</f>
        <v>8.8000000000000007</v>
      </c>
      <c r="S4847">
        <f>MAX(0,Inventory[[#This Row],[Daily_Demand]]*Inventory[[#This Row],[Adj_Lead_Time]]+Inventory[[#This Row],[Safety_Stock]]-Inventory[[#This Row],[Current_Inventory]])</f>
        <v>239.40000000000003</v>
      </c>
    </row>
    <row r="4848" spans="1:19" x14ac:dyDescent="0.25">
      <c r="A4848">
        <v>4847</v>
      </c>
      <c r="B4848" t="s">
        <v>4869</v>
      </c>
      <c r="C4848" s="4" t="s">
        <v>13</v>
      </c>
      <c r="D4848" t="s">
        <v>14</v>
      </c>
      <c r="E4848" s="4">
        <v>193</v>
      </c>
      <c r="F4848" s="4">
        <v>6</v>
      </c>
      <c r="G4848" s="4">
        <v>34</v>
      </c>
      <c r="H4848" s="4">
        <v>275</v>
      </c>
      <c r="I4848" s="4">
        <v>267</v>
      </c>
      <c r="J4848" s="6">
        <v>1954.32</v>
      </c>
      <c r="K4848" s="4">
        <v>0.16700000000000001</v>
      </c>
      <c r="L4848" s="4" t="s">
        <v>27</v>
      </c>
      <c r="M4848" s="4">
        <f>Inventory[[#This Row],[Daily_Demand]]*Inventory[[#This Row],[Lead_Time_Days]]</f>
        <v>1158</v>
      </c>
      <c r="N4848" s="4">
        <f>MAX(0, Inventory[[#This Row],[Demand_Duration_Lead_time]]+Inventory[[#This Row],[Safety_Stock]]-Inventory[[#This Row],[Current_Inventory]])</f>
        <v>1399</v>
      </c>
      <c r="O48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848" s="8">
        <f>Inventory[[#This Row],[Current_Inventory]]*Inventory[[#This Row],[Unit_Cost]]</f>
        <v>66446.880000000005</v>
      </c>
      <c r="Q4848" t="str">
        <f>IF(Inventory[[#This Row],[Stockout_Risk_Score]] &gt;= 0.8, "Critical",
   IF(Inventory[[#This Row],[Stockout_Risk_Score]] &gt;= 0.6, "High",
      IF(Inventory[[#This Row],[Stockout_Risk_Score]] &gt;= 0.3, "Medium", "Low")
   )
)</f>
        <v>Low</v>
      </c>
      <c r="R4848">
        <f>Inventory[[#This Row],[Lead_Time_Days]]*0.8</f>
        <v>4.8000000000000007</v>
      </c>
      <c r="S4848">
        <f>MAX(0,Inventory[[#This Row],[Daily_Demand]]*Inventory[[#This Row],[Adj_Lead_Time]]+Inventory[[#This Row],[Safety_Stock]]-Inventory[[#This Row],[Current_Inventory]])</f>
        <v>1167.4000000000001</v>
      </c>
    </row>
    <row r="4849" spans="1:19" x14ac:dyDescent="0.25">
      <c r="A4849">
        <v>4848</v>
      </c>
      <c r="B4849" t="s">
        <v>4870</v>
      </c>
      <c r="C4849" s="4" t="s">
        <v>17</v>
      </c>
      <c r="D4849" t="s">
        <v>18</v>
      </c>
      <c r="E4849" s="4">
        <v>106</v>
      </c>
      <c r="F4849" s="4">
        <v>9</v>
      </c>
      <c r="G4849" s="4">
        <v>97</v>
      </c>
      <c r="H4849" s="4">
        <v>126</v>
      </c>
      <c r="I4849" s="4">
        <v>107</v>
      </c>
      <c r="J4849" s="6">
        <v>1356.9</v>
      </c>
      <c r="K4849" s="4">
        <v>0.58399999999999996</v>
      </c>
      <c r="L4849" s="4" t="s">
        <v>19</v>
      </c>
      <c r="M4849" s="4">
        <f>Inventory[[#This Row],[Daily_Demand]]*Inventory[[#This Row],[Lead_Time_Days]]</f>
        <v>954</v>
      </c>
      <c r="N4849" s="4">
        <f>MAX(0, Inventory[[#This Row],[Demand_Duration_Lead_time]]+Inventory[[#This Row],[Safety_Stock]]-Inventory[[#This Row],[Current_Inventory]])</f>
        <v>983</v>
      </c>
      <c r="O48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849" s="8">
        <f>Inventory[[#This Row],[Current_Inventory]]*Inventory[[#This Row],[Unit_Cost]]</f>
        <v>131619.30000000002</v>
      </c>
      <c r="Q4849" t="str">
        <f>IF(Inventory[[#This Row],[Stockout_Risk_Score]] &gt;= 0.8, "Critical",
   IF(Inventory[[#This Row],[Stockout_Risk_Score]] &gt;= 0.6, "High",
      IF(Inventory[[#This Row],[Stockout_Risk_Score]] &gt;= 0.3, "Medium", "Low")
   )
)</f>
        <v>Medium</v>
      </c>
      <c r="R4849">
        <f>Inventory[[#This Row],[Lead_Time_Days]]*0.8</f>
        <v>7.2</v>
      </c>
      <c r="S4849">
        <f>MAX(0,Inventory[[#This Row],[Daily_Demand]]*Inventory[[#This Row],[Adj_Lead_Time]]+Inventory[[#This Row],[Safety_Stock]]-Inventory[[#This Row],[Current_Inventory]])</f>
        <v>792.2</v>
      </c>
    </row>
    <row r="4850" spans="1:19" x14ac:dyDescent="0.25">
      <c r="A4850">
        <v>4849</v>
      </c>
      <c r="B4850" t="s">
        <v>4871</v>
      </c>
      <c r="C4850" s="4" t="s">
        <v>17</v>
      </c>
      <c r="D4850" t="s">
        <v>18</v>
      </c>
      <c r="E4850" s="4">
        <v>91</v>
      </c>
      <c r="F4850" s="4">
        <v>4</v>
      </c>
      <c r="G4850" s="4">
        <v>520</v>
      </c>
      <c r="H4850" s="4">
        <v>67</v>
      </c>
      <c r="I4850" s="4">
        <v>162</v>
      </c>
      <c r="J4850" s="6">
        <v>1336.84</v>
      </c>
      <c r="K4850" s="4">
        <v>1.7000000000000001E-2</v>
      </c>
      <c r="L4850" s="4" t="s">
        <v>19</v>
      </c>
      <c r="M4850" s="4">
        <f>Inventory[[#This Row],[Daily_Demand]]*Inventory[[#This Row],[Lead_Time_Days]]</f>
        <v>364</v>
      </c>
      <c r="N4850" s="4">
        <f>MAX(0, Inventory[[#This Row],[Demand_Duration_Lead_time]]+Inventory[[#This Row],[Safety_Stock]]-Inventory[[#This Row],[Current_Inventory]])</f>
        <v>0</v>
      </c>
      <c r="O48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50" s="8">
        <f>Inventory[[#This Row],[Current_Inventory]]*Inventory[[#This Row],[Unit_Cost]]</f>
        <v>695156.79999999993</v>
      </c>
      <c r="Q4850" t="str">
        <f>IF(Inventory[[#This Row],[Stockout_Risk_Score]] &gt;= 0.8, "Critical",
   IF(Inventory[[#This Row],[Stockout_Risk_Score]] &gt;= 0.6, "High",
      IF(Inventory[[#This Row],[Stockout_Risk_Score]] &gt;= 0.3, "Medium", "Low")
   )
)</f>
        <v>Low</v>
      </c>
      <c r="R4850">
        <f>Inventory[[#This Row],[Lead_Time_Days]]*0.8</f>
        <v>3.2</v>
      </c>
      <c r="S4850">
        <f>MAX(0,Inventory[[#This Row],[Daily_Demand]]*Inventory[[#This Row],[Adj_Lead_Time]]+Inventory[[#This Row],[Safety_Stock]]-Inventory[[#This Row],[Current_Inventory]])</f>
        <v>0</v>
      </c>
    </row>
    <row r="4851" spans="1:19" x14ac:dyDescent="0.25">
      <c r="A4851">
        <v>4850</v>
      </c>
      <c r="B4851" t="s">
        <v>4872</v>
      </c>
      <c r="C4851" s="4" t="s">
        <v>41</v>
      </c>
      <c r="D4851" t="s">
        <v>22</v>
      </c>
      <c r="E4851" s="4">
        <v>185</v>
      </c>
      <c r="F4851" s="4">
        <v>12</v>
      </c>
      <c r="G4851" s="4">
        <v>607</v>
      </c>
      <c r="H4851" s="4">
        <v>279</v>
      </c>
      <c r="I4851" s="4">
        <v>237</v>
      </c>
      <c r="J4851" s="6">
        <v>1842.72</v>
      </c>
      <c r="K4851" s="4">
        <v>0.19600000000000001</v>
      </c>
      <c r="L4851" s="4" t="s">
        <v>19</v>
      </c>
      <c r="M4851" s="4">
        <f>Inventory[[#This Row],[Daily_Demand]]*Inventory[[#This Row],[Lead_Time_Days]]</f>
        <v>2220</v>
      </c>
      <c r="N4851" s="4">
        <f>MAX(0, Inventory[[#This Row],[Demand_Duration_Lead_time]]+Inventory[[#This Row],[Safety_Stock]]-Inventory[[#This Row],[Current_Inventory]])</f>
        <v>1892</v>
      </c>
      <c r="O48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51" s="8">
        <f>Inventory[[#This Row],[Current_Inventory]]*Inventory[[#This Row],[Unit_Cost]]</f>
        <v>1118531.04</v>
      </c>
      <c r="Q4851" t="str">
        <f>IF(Inventory[[#This Row],[Stockout_Risk_Score]] &gt;= 0.8, "Critical",
   IF(Inventory[[#This Row],[Stockout_Risk_Score]] &gt;= 0.6, "High",
      IF(Inventory[[#This Row],[Stockout_Risk_Score]] &gt;= 0.3, "Medium", "Low")
   )
)</f>
        <v>Low</v>
      </c>
      <c r="R4851">
        <f>Inventory[[#This Row],[Lead_Time_Days]]*0.8</f>
        <v>9.6000000000000014</v>
      </c>
      <c r="S4851">
        <f>MAX(0,Inventory[[#This Row],[Daily_Demand]]*Inventory[[#This Row],[Adj_Lead_Time]]+Inventory[[#This Row],[Safety_Stock]]-Inventory[[#This Row],[Current_Inventory]])</f>
        <v>1448</v>
      </c>
    </row>
    <row r="4852" spans="1:19" x14ac:dyDescent="0.25">
      <c r="A4852">
        <v>4851</v>
      </c>
      <c r="B4852" t="s">
        <v>4873</v>
      </c>
      <c r="C4852" s="4" t="s">
        <v>21</v>
      </c>
      <c r="D4852" t="s">
        <v>22</v>
      </c>
      <c r="E4852" s="4">
        <v>29</v>
      </c>
      <c r="F4852" s="4">
        <v>12</v>
      </c>
      <c r="G4852" s="4">
        <v>437</v>
      </c>
      <c r="H4852" s="4">
        <v>131</v>
      </c>
      <c r="I4852" s="4">
        <v>171</v>
      </c>
      <c r="J4852" s="6">
        <v>1990.65</v>
      </c>
      <c r="K4852" s="4">
        <v>3.0000000000000001E-3</v>
      </c>
      <c r="L4852" s="4" t="s">
        <v>19</v>
      </c>
      <c r="M4852" s="4">
        <f>Inventory[[#This Row],[Daily_Demand]]*Inventory[[#This Row],[Lead_Time_Days]]</f>
        <v>348</v>
      </c>
      <c r="N4852" s="4">
        <f>MAX(0, Inventory[[#This Row],[Demand_Duration_Lead_time]]+Inventory[[#This Row],[Safety_Stock]]-Inventory[[#This Row],[Current_Inventory]])</f>
        <v>42</v>
      </c>
      <c r="O48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52" s="8">
        <f>Inventory[[#This Row],[Current_Inventory]]*Inventory[[#This Row],[Unit_Cost]]</f>
        <v>869914.05</v>
      </c>
      <c r="Q4852" t="str">
        <f>IF(Inventory[[#This Row],[Stockout_Risk_Score]] &gt;= 0.8, "Critical",
   IF(Inventory[[#This Row],[Stockout_Risk_Score]] &gt;= 0.6, "High",
      IF(Inventory[[#This Row],[Stockout_Risk_Score]] &gt;= 0.3, "Medium", "Low")
   )
)</f>
        <v>Low</v>
      </c>
      <c r="R4852">
        <f>Inventory[[#This Row],[Lead_Time_Days]]*0.8</f>
        <v>9.6000000000000014</v>
      </c>
      <c r="S4852">
        <f>MAX(0,Inventory[[#This Row],[Daily_Demand]]*Inventory[[#This Row],[Adj_Lead_Time]]+Inventory[[#This Row],[Safety_Stock]]-Inventory[[#This Row],[Current_Inventory]])</f>
        <v>0</v>
      </c>
    </row>
    <row r="4853" spans="1:19" x14ac:dyDescent="0.25">
      <c r="A4853">
        <v>4852</v>
      </c>
      <c r="B4853" t="s">
        <v>4874</v>
      </c>
      <c r="C4853" s="4" t="s">
        <v>26</v>
      </c>
      <c r="D4853" t="s">
        <v>22</v>
      </c>
      <c r="E4853" s="4">
        <v>194</v>
      </c>
      <c r="F4853" s="4">
        <v>7</v>
      </c>
      <c r="G4853" s="4">
        <v>294</v>
      </c>
      <c r="H4853" s="4">
        <v>168</v>
      </c>
      <c r="I4853" s="4">
        <v>134</v>
      </c>
      <c r="J4853" s="6">
        <v>435.75</v>
      </c>
      <c r="K4853" s="4">
        <v>0.18099999999999999</v>
      </c>
      <c r="L4853" s="4" t="s">
        <v>19</v>
      </c>
      <c r="M4853" s="4">
        <f>Inventory[[#This Row],[Daily_Demand]]*Inventory[[#This Row],[Lead_Time_Days]]</f>
        <v>1358</v>
      </c>
      <c r="N4853" s="4">
        <f>MAX(0, Inventory[[#This Row],[Demand_Duration_Lead_time]]+Inventory[[#This Row],[Safety_Stock]]-Inventory[[#This Row],[Current_Inventory]])</f>
        <v>1232</v>
      </c>
      <c r="O48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53" s="8">
        <f>Inventory[[#This Row],[Current_Inventory]]*Inventory[[#This Row],[Unit_Cost]]</f>
        <v>128110.5</v>
      </c>
      <c r="Q4853" t="str">
        <f>IF(Inventory[[#This Row],[Stockout_Risk_Score]] &gt;= 0.8, "Critical",
   IF(Inventory[[#This Row],[Stockout_Risk_Score]] &gt;= 0.6, "High",
      IF(Inventory[[#This Row],[Stockout_Risk_Score]] &gt;= 0.3, "Medium", "Low")
   )
)</f>
        <v>Low</v>
      </c>
      <c r="R4853">
        <f>Inventory[[#This Row],[Lead_Time_Days]]*0.8</f>
        <v>5.6000000000000005</v>
      </c>
      <c r="S4853">
        <f>MAX(0,Inventory[[#This Row],[Daily_Demand]]*Inventory[[#This Row],[Adj_Lead_Time]]+Inventory[[#This Row],[Safety_Stock]]-Inventory[[#This Row],[Current_Inventory]])</f>
        <v>960.40000000000009</v>
      </c>
    </row>
    <row r="4854" spans="1:19" x14ac:dyDescent="0.25">
      <c r="A4854">
        <v>4853</v>
      </c>
      <c r="B4854" t="s">
        <v>4875</v>
      </c>
      <c r="C4854" s="4" t="s">
        <v>41</v>
      </c>
      <c r="D4854" t="s">
        <v>14</v>
      </c>
      <c r="E4854" s="4">
        <v>136</v>
      </c>
      <c r="F4854" s="4">
        <v>7</v>
      </c>
      <c r="G4854" s="4">
        <v>513</v>
      </c>
      <c r="H4854" s="4">
        <v>187</v>
      </c>
      <c r="I4854" s="4">
        <v>155</v>
      </c>
      <c r="J4854" s="6">
        <v>1630.54</v>
      </c>
      <c r="K4854" s="4">
        <v>0.47499999999999998</v>
      </c>
      <c r="L4854" s="4" t="s">
        <v>27</v>
      </c>
      <c r="M4854" s="4">
        <f>Inventory[[#This Row],[Daily_Demand]]*Inventory[[#This Row],[Lead_Time_Days]]</f>
        <v>952</v>
      </c>
      <c r="N4854" s="4">
        <f>MAX(0, Inventory[[#This Row],[Demand_Duration_Lead_time]]+Inventory[[#This Row],[Safety_Stock]]-Inventory[[#This Row],[Current_Inventory]])</f>
        <v>626</v>
      </c>
      <c r="O48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54" s="8">
        <f>Inventory[[#This Row],[Current_Inventory]]*Inventory[[#This Row],[Unit_Cost]]</f>
        <v>836467.02</v>
      </c>
      <c r="Q4854" t="str">
        <f>IF(Inventory[[#This Row],[Stockout_Risk_Score]] &gt;= 0.8, "Critical",
   IF(Inventory[[#This Row],[Stockout_Risk_Score]] &gt;= 0.6, "High",
      IF(Inventory[[#This Row],[Stockout_Risk_Score]] &gt;= 0.3, "Medium", "Low")
   )
)</f>
        <v>Medium</v>
      </c>
      <c r="R4854">
        <f>Inventory[[#This Row],[Lead_Time_Days]]*0.8</f>
        <v>5.6000000000000005</v>
      </c>
      <c r="S4854">
        <f>MAX(0,Inventory[[#This Row],[Daily_Demand]]*Inventory[[#This Row],[Adj_Lead_Time]]+Inventory[[#This Row],[Safety_Stock]]-Inventory[[#This Row],[Current_Inventory]])</f>
        <v>435.6</v>
      </c>
    </row>
    <row r="4855" spans="1:19" x14ac:dyDescent="0.25">
      <c r="A4855">
        <v>4854</v>
      </c>
      <c r="B4855" t="s">
        <v>4876</v>
      </c>
      <c r="C4855" s="4" t="s">
        <v>21</v>
      </c>
      <c r="D4855" t="s">
        <v>18</v>
      </c>
      <c r="E4855" s="4">
        <v>145</v>
      </c>
      <c r="F4855" s="4">
        <v>8</v>
      </c>
      <c r="G4855" s="4">
        <v>216</v>
      </c>
      <c r="H4855" s="4">
        <v>153</v>
      </c>
      <c r="I4855" s="4">
        <v>148</v>
      </c>
      <c r="J4855" s="6">
        <v>366.52</v>
      </c>
      <c r="K4855" s="4">
        <v>0.39300000000000002</v>
      </c>
      <c r="L4855" s="4" t="s">
        <v>19</v>
      </c>
      <c r="M4855" s="4">
        <f>Inventory[[#This Row],[Daily_Demand]]*Inventory[[#This Row],[Lead_Time_Days]]</f>
        <v>1160</v>
      </c>
      <c r="N4855" s="4">
        <f>MAX(0, Inventory[[#This Row],[Demand_Duration_Lead_time]]+Inventory[[#This Row],[Safety_Stock]]-Inventory[[#This Row],[Current_Inventory]])</f>
        <v>1097</v>
      </c>
      <c r="O48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55" s="8">
        <f>Inventory[[#This Row],[Current_Inventory]]*Inventory[[#This Row],[Unit_Cost]]</f>
        <v>79168.319999999992</v>
      </c>
      <c r="Q4855" t="str">
        <f>IF(Inventory[[#This Row],[Stockout_Risk_Score]] &gt;= 0.8, "Critical",
   IF(Inventory[[#This Row],[Stockout_Risk_Score]] &gt;= 0.6, "High",
      IF(Inventory[[#This Row],[Stockout_Risk_Score]] &gt;= 0.3, "Medium", "Low")
   )
)</f>
        <v>Medium</v>
      </c>
      <c r="R4855">
        <f>Inventory[[#This Row],[Lead_Time_Days]]*0.8</f>
        <v>6.4</v>
      </c>
      <c r="S4855">
        <f>MAX(0,Inventory[[#This Row],[Daily_Demand]]*Inventory[[#This Row],[Adj_Lead_Time]]+Inventory[[#This Row],[Safety_Stock]]-Inventory[[#This Row],[Current_Inventory]])</f>
        <v>865</v>
      </c>
    </row>
    <row r="4856" spans="1:19" x14ac:dyDescent="0.25">
      <c r="A4856">
        <v>4855</v>
      </c>
      <c r="B4856" t="s">
        <v>4877</v>
      </c>
      <c r="C4856" s="4" t="s">
        <v>13</v>
      </c>
      <c r="D4856" t="s">
        <v>14</v>
      </c>
      <c r="E4856" s="4">
        <v>174</v>
      </c>
      <c r="F4856" s="4">
        <v>14</v>
      </c>
      <c r="G4856" s="4">
        <v>395</v>
      </c>
      <c r="H4856" s="4">
        <v>98</v>
      </c>
      <c r="I4856" s="4">
        <v>58</v>
      </c>
      <c r="J4856" s="6">
        <v>941.23</v>
      </c>
      <c r="K4856" s="4">
        <v>0.36899999999999999</v>
      </c>
      <c r="L4856" s="4" t="s">
        <v>19</v>
      </c>
      <c r="M4856" s="4">
        <f>Inventory[[#This Row],[Daily_Demand]]*Inventory[[#This Row],[Lead_Time_Days]]</f>
        <v>2436</v>
      </c>
      <c r="N4856" s="4">
        <f>MAX(0, Inventory[[#This Row],[Demand_Duration_Lead_time]]+Inventory[[#This Row],[Safety_Stock]]-Inventory[[#This Row],[Current_Inventory]])</f>
        <v>2139</v>
      </c>
      <c r="O48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56" s="8">
        <f>Inventory[[#This Row],[Current_Inventory]]*Inventory[[#This Row],[Unit_Cost]]</f>
        <v>371785.85000000003</v>
      </c>
      <c r="Q4856" t="str">
        <f>IF(Inventory[[#This Row],[Stockout_Risk_Score]] &gt;= 0.8, "Critical",
   IF(Inventory[[#This Row],[Stockout_Risk_Score]] &gt;= 0.6, "High",
      IF(Inventory[[#This Row],[Stockout_Risk_Score]] &gt;= 0.3, "Medium", "Low")
   )
)</f>
        <v>Medium</v>
      </c>
      <c r="R4856">
        <f>Inventory[[#This Row],[Lead_Time_Days]]*0.8</f>
        <v>11.200000000000001</v>
      </c>
      <c r="S4856">
        <f>MAX(0,Inventory[[#This Row],[Daily_Demand]]*Inventory[[#This Row],[Adj_Lead_Time]]+Inventory[[#This Row],[Safety_Stock]]-Inventory[[#This Row],[Current_Inventory]])</f>
        <v>1651.8000000000002</v>
      </c>
    </row>
    <row r="4857" spans="1:19" x14ac:dyDescent="0.25">
      <c r="A4857">
        <v>4856</v>
      </c>
      <c r="B4857" t="s">
        <v>4878</v>
      </c>
      <c r="C4857" s="4" t="s">
        <v>17</v>
      </c>
      <c r="D4857" t="s">
        <v>18</v>
      </c>
      <c r="E4857" s="4">
        <v>53</v>
      </c>
      <c r="F4857" s="4">
        <v>12</v>
      </c>
      <c r="G4857" s="4">
        <v>750</v>
      </c>
      <c r="H4857" s="4">
        <v>248</v>
      </c>
      <c r="I4857" s="4">
        <v>55</v>
      </c>
      <c r="J4857" s="6">
        <v>245.36</v>
      </c>
      <c r="K4857" s="4">
        <v>0.83099999999999996</v>
      </c>
      <c r="L4857" s="4" t="s">
        <v>27</v>
      </c>
      <c r="M4857" s="4">
        <f>Inventory[[#This Row],[Daily_Demand]]*Inventory[[#This Row],[Lead_Time_Days]]</f>
        <v>636</v>
      </c>
      <c r="N4857" s="4">
        <f>MAX(0, Inventory[[#This Row],[Demand_Duration_Lead_time]]+Inventory[[#This Row],[Safety_Stock]]-Inventory[[#This Row],[Current_Inventory]])</f>
        <v>134</v>
      </c>
      <c r="O48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57" s="8">
        <f>Inventory[[#This Row],[Current_Inventory]]*Inventory[[#This Row],[Unit_Cost]]</f>
        <v>184020</v>
      </c>
      <c r="Q4857" t="str">
        <f>IF(Inventory[[#This Row],[Stockout_Risk_Score]] &gt;= 0.8, "Critical",
   IF(Inventory[[#This Row],[Stockout_Risk_Score]] &gt;= 0.6, "High",
      IF(Inventory[[#This Row],[Stockout_Risk_Score]] &gt;= 0.3, "Medium", "Low")
   )
)</f>
        <v>Critical</v>
      </c>
      <c r="R4857">
        <f>Inventory[[#This Row],[Lead_Time_Days]]*0.8</f>
        <v>9.6000000000000014</v>
      </c>
      <c r="S4857">
        <f>MAX(0,Inventory[[#This Row],[Daily_Demand]]*Inventory[[#This Row],[Adj_Lead_Time]]+Inventory[[#This Row],[Safety_Stock]]-Inventory[[#This Row],[Current_Inventory]])</f>
        <v>6.8000000000000682</v>
      </c>
    </row>
    <row r="4858" spans="1:19" x14ac:dyDescent="0.25">
      <c r="A4858">
        <v>4857</v>
      </c>
      <c r="B4858" t="s">
        <v>4879</v>
      </c>
      <c r="C4858" s="4" t="s">
        <v>26</v>
      </c>
      <c r="D4858" t="s">
        <v>18</v>
      </c>
      <c r="E4858" s="4">
        <v>82</v>
      </c>
      <c r="F4858" s="4">
        <v>4</v>
      </c>
      <c r="G4858" s="4">
        <v>82</v>
      </c>
      <c r="H4858" s="4">
        <v>47</v>
      </c>
      <c r="I4858" s="4">
        <v>157</v>
      </c>
      <c r="J4858" s="6">
        <v>1265.57</v>
      </c>
      <c r="K4858" s="4">
        <v>0.67500000000000004</v>
      </c>
      <c r="L4858" s="4" t="s">
        <v>15</v>
      </c>
      <c r="M4858" s="4">
        <f>Inventory[[#This Row],[Daily_Demand]]*Inventory[[#This Row],[Lead_Time_Days]]</f>
        <v>328</v>
      </c>
      <c r="N4858" s="4">
        <f>MAX(0, Inventory[[#This Row],[Demand_Duration_Lead_time]]+Inventory[[#This Row],[Safety_Stock]]-Inventory[[#This Row],[Current_Inventory]])</f>
        <v>293</v>
      </c>
      <c r="O48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858" s="8">
        <f>Inventory[[#This Row],[Current_Inventory]]*Inventory[[#This Row],[Unit_Cost]]</f>
        <v>103776.73999999999</v>
      </c>
      <c r="Q4858" t="str">
        <f>IF(Inventory[[#This Row],[Stockout_Risk_Score]] &gt;= 0.8, "Critical",
   IF(Inventory[[#This Row],[Stockout_Risk_Score]] &gt;= 0.6, "High",
      IF(Inventory[[#This Row],[Stockout_Risk_Score]] &gt;= 0.3, "Medium", "Low")
   )
)</f>
        <v>High</v>
      </c>
      <c r="R4858">
        <f>Inventory[[#This Row],[Lead_Time_Days]]*0.8</f>
        <v>3.2</v>
      </c>
      <c r="S4858">
        <f>MAX(0,Inventory[[#This Row],[Daily_Demand]]*Inventory[[#This Row],[Adj_Lead_Time]]+Inventory[[#This Row],[Safety_Stock]]-Inventory[[#This Row],[Current_Inventory]])</f>
        <v>227.40000000000003</v>
      </c>
    </row>
    <row r="4859" spans="1:19" x14ac:dyDescent="0.25">
      <c r="A4859">
        <v>4858</v>
      </c>
      <c r="B4859" t="s">
        <v>4880</v>
      </c>
      <c r="C4859" s="4" t="s">
        <v>17</v>
      </c>
      <c r="D4859" t="s">
        <v>18</v>
      </c>
      <c r="E4859" s="4">
        <v>188</v>
      </c>
      <c r="F4859" s="4">
        <v>9</v>
      </c>
      <c r="G4859" s="4">
        <v>380</v>
      </c>
      <c r="H4859" s="4">
        <v>88</v>
      </c>
      <c r="I4859" s="4">
        <v>201</v>
      </c>
      <c r="J4859" s="6">
        <v>963.61</v>
      </c>
      <c r="K4859" s="4">
        <v>0.93600000000000005</v>
      </c>
      <c r="L4859" s="4" t="s">
        <v>27</v>
      </c>
      <c r="M4859" s="4">
        <f>Inventory[[#This Row],[Daily_Demand]]*Inventory[[#This Row],[Lead_Time_Days]]</f>
        <v>1692</v>
      </c>
      <c r="N4859" s="4">
        <f>MAX(0, Inventory[[#This Row],[Demand_Duration_Lead_time]]+Inventory[[#This Row],[Safety_Stock]]-Inventory[[#This Row],[Current_Inventory]])</f>
        <v>1400</v>
      </c>
      <c r="O48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59" s="8">
        <f>Inventory[[#This Row],[Current_Inventory]]*Inventory[[#This Row],[Unit_Cost]]</f>
        <v>366171.8</v>
      </c>
      <c r="Q4859" t="str">
        <f>IF(Inventory[[#This Row],[Stockout_Risk_Score]] &gt;= 0.8, "Critical",
   IF(Inventory[[#This Row],[Stockout_Risk_Score]] &gt;= 0.6, "High",
      IF(Inventory[[#This Row],[Stockout_Risk_Score]] &gt;= 0.3, "Medium", "Low")
   )
)</f>
        <v>Critical</v>
      </c>
      <c r="R4859">
        <f>Inventory[[#This Row],[Lead_Time_Days]]*0.8</f>
        <v>7.2</v>
      </c>
      <c r="S4859">
        <f>MAX(0,Inventory[[#This Row],[Daily_Demand]]*Inventory[[#This Row],[Adj_Lead_Time]]+Inventory[[#This Row],[Safety_Stock]]-Inventory[[#This Row],[Current_Inventory]])</f>
        <v>1061.6000000000001</v>
      </c>
    </row>
    <row r="4860" spans="1:19" x14ac:dyDescent="0.25">
      <c r="A4860">
        <v>4859</v>
      </c>
      <c r="B4860" t="s">
        <v>4881</v>
      </c>
      <c r="C4860" s="4" t="s">
        <v>13</v>
      </c>
      <c r="D4860" t="s">
        <v>22</v>
      </c>
      <c r="E4860" s="4">
        <v>179</v>
      </c>
      <c r="F4860" s="4">
        <v>9</v>
      </c>
      <c r="G4860" s="4">
        <v>563</v>
      </c>
      <c r="H4860" s="4">
        <v>261</v>
      </c>
      <c r="I4860" s="4">
        <v>387</v>
      </c>
      <c r="J4860" s="6">
        <v>1275.96</v>
      </c>
      <c r="K4860" s="4">
        <v>0.44500000000000001</v>
      </c>
      <c r="L4860" s="4" t="s">
        <v>27</v>
      </c>
      <c r="M4860" s="4">
        <f>Inventory[[#This Row],[Daily_Demand]]*Inventory[[#This Row],[Lead_Time_Days]]</f>
        <v>1611</v>
      </c>
      <c r="N4860" s="4">
        <f>MAX(0, Inventory[[#This Row],[Demand_Duration_Lead_time]]+Inventory[[#This Row],[Safety_Stock]]-Inventory[[#This Row],[Current_Inventory]])</f>
        <v>1309</v>
      </c>
      <c r="O48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60" s="8">
        <f>Inventory[[#This Row],[Current_Inventory]]*Inventory[[#This Row],[Unit_Cost]]</f>
        <v>718365.48</v>
      </c>
      <c r="Q4860" t="str">
        <f>IF(Inventory[[#This Row],[Stockout_Risk_Score]] &gt;= 0.8, "Critical",
   IF(Inventory[[#This Row],[Stockout_Risk_Score]] &gt;= 0.6, "High",
      IF(Inventory[[#This Row],[Stockout_Risk_Score]] &gt;= 0.3, "Medium", "Low")
   )
)</f>
        <v>Medium</v>
      </c>
      <c r="R4860">
        <f>Inventory[[#This Row],[Lead_Time_Days]]*0.8</f>
        <v>7.2</v>
      </c>
      <c r="S4860">
        <f>MAX(0,Inventory[[#This Row],[Daily_Demand]]*Inventory[[#This Row],[Adj_Lead_Time]]+Inventory[[#This Row],[Safety_Stock]]-Inventory[[#This Row],[Current_Inventory]])</f>
        <v>986.8</v>
      </c>
    </row>
    <row r="4861" spans="1:19" x14ac:dyDescent="0.25">
      <c r="A4861">
        <v>4860</v>
      </c>
      <c r="B4861" t="s">
        <v>4882</v>
      </c>
      <c r="C4861" s="4" t="s">
        <v>21</v>
      </c>
      <c r="D4861" t="s">
        <v>14</v>
      </c>
      <c r="E4861" s="4">
        <v>140</v>
      </c>
      <c r="F4861" s="4">
        <v>10</v>
      </c>
      <c r="G4861" s="4">
        <v>764</v>
      </c>
      <c r="H4861" s="4">
        <v>158</v>
      </c>
      <c r="I4861" s="4">
        <v>286</v>
      </c>
      <c r="J4861" s="6">
        <v>1372.02</v>
      </c>
      <c r="K4861" s="4">
        <v>0.27200000000000002</v>
      </c>
      <c r="L4861" s="4" t="s">
        <v>19</v>
      </c>
      <c r="M4861" s="4">
        <f>Inventory[[#This Row],[Daily_Demand]]*Inventory[[#This Row],[Lead_Time_Days]]</f>
        <v>1400</v>
      </c>
      <c r="N4861" s="4">
        <f>MAX(0, Inventory[[#This Row],[Demand_Duration_Lead_time]]+Inventory[[#This Row],[Safety_Stock]]-Inventory[[#This Row],[Current_Inventory]])</f>
        <v>794</v>
      </c>
      <c r="O48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61" s="8">
        <f>Inventory[[#This Row],[Current_Inventory]]*Inventory[[#This Row],[Unit_Cost]]</f>
        <v>1048223.28</v>
      </c>
      <c r="Q4861" t="str">
        <f>IF(Inventory[[#This Row],[Stockout_Risk_Score]] &gt;= 0.8, "Critical",
   IF(Inventory[[#This Row],[Stockout_Risk_Score]] &gt;= 0.6, "High",
      IF(Inventory[[#This Row],[Stockout_Risk_Score]] &gt;= 0.3, "Medium", "Low")
   )
)</f>
        <v>Low</v>
      </c>
      <c r="R4861">
        <f>Inventory[[#This Row],[Lead_Time_Days]]*0.8</f>
        <v>8</v>
      </c>
      <c r="S4861">
        <f>MAX(0,Inventory[[#This Row],[Daily_Demand]]*Inventory[[#This Row],[Adj_Lead_Time]]+Inventory[[#This Row],[Safety_Stock]]-Inventory[[#This Row],[Current_Inventory]])</f>
        <v>514</v>
      </c>
    </row>
    <row r="4862" spans="1:19" x14ac:dyDescent="0.25">
      <c r="A4862">
        <v>4861</v>
      </c>
      <c r="B4862" t="s">
        <v>4883</v>
      </c>
      <c r="C4862" s="4" t="s">
        <v>13</v>
      </c>
      <c r="D4862" t="s">
        <v>14</v>
      </c>
      <c r="E4862" s="4">
        <v>59</v>
      </c>
      <c r="F4862" s="4">
        <v>9</v>
      </c>
      <c r="G4862" s="4">
        <v>129</v>
      </c>
      <c r="H4862" s="4">
        <v>25</v>
      </c>
      <c r="I4862" s="4">
        <v>76</v>
      </c>
      <c r="J4862" s="6">
        <v>1257.8900000000001</v>
      </c>
      <c r="K4862" s="4">
        <v>0.123</v>
      </c>
      <c r="L4862" s="4" t="s">
        <v>15</v>
      </c>
      <c r="M4862" s="4">
        <f>Inventory[[#This Row],[Daily_Demand]]*Inventory[[#This Row],[Lead_Time_Days]]</f>
        <v>531</v>
      </c>
      <c r="N4862" s="4">
        <f>MAX(0, Inventory[[#This Row],[Demand_Duration_Lead_time]]+Inventory[[#This Row],[Safety_Stock]]-Inventory[[#This Row],[Current_Inventory]])</f>
        <v>427</v>
      </c>
      <c r="O48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62" s="8">
        <f>Inventory[[#This Row],[Current_Inventory]]*Inventory[[#This Row],[Unit_Cost]]</f>
        <v>162267.81000000003</v>
      </c>
      <c r="Q4862" t="str">
        <f>IF(Inventory[[#This Row],[Stockout_Risk_Score]] &gt;= 0.8, "Critical",
   IF(Inventory[[#This Row],[Stockout_Risk_Score]] &gt;= 0.6, "High",
      IF(Inventory[[#This Row],[Stockout_Risk_Score]] &gt;= 0.3, "Medium", "Low")
   )
)</f>
        <v>Low</v>
      </c>
      <c r="R4862">
        <f>Inventory[[#This Row],[Lead_Time_Days]]*0.8</f>
        <v>7.2</v>
      </c>
      <c r="S4862">
        <f>MAX(0,Inventory[[#This Row],[Daily_Demand]]*Inventory[[#This Row],[Adj_Lead_Time]]+Inventory[[#This Row],[Safety_Stock]]-Inventory[[#This Row],[Current_Inventory]])</f>
        <v>320.8</v>
      </c>
    </row>
    <row r="4863" spans="1:19" x14ac:dyDescent="0.25">
      <c r="A4863">
        <v>4862</v>
      </c>
      <c r="B4863" t="s">
        <v>4884</v>
      </c>
      <c r="C4863" s="4" t="s">
        <v>13</v>
      </c>
      <c r="D4863" t="s">
        <v>18</v>
      </c>
      <c r="E4863" s="4">
        <v>22</v>
      </c>
      <c r="F4863" s="4">
        <v>4</v>
      </c>
      <c r="G4863" s="4">
        <v>696</v>
      </c>
      <c r="H4863" s="4">
        <v>278</v>
      </c>
      <c r="I4863" s="4">
        <v>168</v>
      </c>
      <c r="J4863" s="6">
        <v>623.36</v>
      </c>
      <c r="K4863" s="4">
        <v>0.67200000000000004</v>
      </c>
      <c r="L4863" s="4" t="s">
        <v>27</v>
      </c>
      <c r="M4863" s="4">
        <f>Inventory[[#This Row],[Daily_Demand]]*Inventory[[#This Row],[Lead_Time_Days]]</f>
        <v>88</v>
      </c>
      <c r="N4863" s="4">
        <f>MAX(0, Inventory[[#This Row],[Demand_Duration_Lead_time]]+Inventory[[#This Row],[Safety_Stock]]-Inventory[[#This Row],[Current_Inventory]])</f>
        <v>0</v>
      </c>
      <c r="O48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63" s="8">
        <f>Inventory[[#This Row],[Current_Inventory]]*Inventory[[#This Row],[Unit_Cost]]</f>
        <v>433858.56</v>
      </c>
      <c r="Q4863" t="str">
        <f>IF(Inventory[[#This Row],[Stockout_Risk_Score]] &gt;= 0.8, "Critical",
   IF(Inventory[[#This Row],[Stockout_Risk_Score]] &gt;= 0.6, "High",
      IF(Inventory[[#This Row],[Stockout_Risk_Score]] &gt;= 0.3, "Medium", "Low")
   )
)</f>
        <v>High</v>
      </c>
      <c r="R4863">
        <f>Inventory[[#This Row],[Lead_Time_Days]]*0.8</f>
        <v>3.2</v>
      </c>
      <c r="S4863">
        <f>MAX(0,Inventory[[#This Row],[Daily_Demand]]*Inventory[[#This Row],[Adj_Lead_Time]]+Inventory[[#This Row],[Safety_Stock]]-Inventory[[#This Row],[Current_Inventory]])</f>
        <v>0</v>
      </c>
    </row>
    <row r="4864" spans="1:19" x14ac:dyDescent="0.25">
      <c r="A4864">
        <v>4863</v>
      </c>
      <c r="B4864" t="s">
        <v>4885</v>
      </c>
      <c r="C4864" s="4" t="s">
        <v>17</v>
      </c>
      <c r="D4864" t="s">
        <v>14</v>
      </c>
      <c r="E4864" s="4">
        <v>39</v>
      </c>
      <c r="F4864" s="4">
        <v>7</v>
      </c>
      <c r="G4864" s="4">
        <v>213</v>
      </c>
      <c r="H4864" s="4">
        <v>127</v>
      </c>
      <c r="I4864" s="4">
        <v>260</v>
      </c>
      <c r="J4864" s="6">
        <v>1682.07</v>
      </c>
      <c r="K4864" s="4">
        <v>0.84199999999999997</v>
      </c>
      <c r="L4864" s="4" t="s">
        <v>15</v>
      </c>
      <c r="M4864" s="4">
        <f>Inventory[[#This Row],[Daily_Demand]]*Inventory[[#This Row],[Lead_Time_Days]]</f>
        <v>273</v>
      </c>
      <c r="N4864" s="4">
        <f>MAX(0, Inventory[[#This Row],[Demand_Duration_Lead_time]]+Inventory[[#This Row],[Safety_Stock]]-Inventory[[#This Row],[Current_Inventory]])</f>
        <v>187</v>
      </c>
      <c r="O48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864" s="8">
        <f>Inventory[[#This Row],[Current_Inventory]]*Inventory[[#This Row],[Unit_Cost]]</f>
        <v>358280.91</v>
      </c>
      <c r="Q4864" t="str">
        <f>IF(Inventory[[#This Row],[Stockout_Risk_Score]] &gt;= 0.8, "Critical",
   IF(Inventory[[#This Row],[Stockout_Risk_Score]] &gt;= 0.6, "High",
      IF(Inventory[[#This Row],[Stockout_Risk_Score]] &gt;= 0.3, "Medium", "Low")
   )
)</f>
        <v>Critical</v>
      </c>
      <c r="R4864">
        <f>Inventory[[#This Row],[Lead_Time_Days]]*0.8</f>
        <v>5.6000000000000005</v>
      </c>
      <c r="S4864">
        <f>MAX(0,Inventory[[#This Row],[Daily_Demand]]*Inventory[[#This Row],[Adj_Lead_Time]]+Inventory[[#This Row],[Safety_Stock]]-Inventory[[#This Row],[Current_Inventory]])</f>
        <v>132.40000000000003</v>
      </c>
    </row>
    <row r="4865" spans="1:19" x14ac:dyDescent="0.25">
      <c r="A4865">
        <v>4864</v>
      </c>
      <c r="B4865" t="s">
        <v>4886</v>
      </c>
      <c r="C4865" s="4" t="s">
        <v>26</v>
      </c>
      <c r="D4865" t="s">
        <v>22</v>
      </c>
      <c r="E4865" s="4">
        <v>164</v>
      </c>
      <c r="F4865" s="4">
        <v>10</v>
      </c>
      <c r="G4865" s="4">
        <v>538</v>
      </c>
      <c r="H4865" s="4">
        <v>201</v>
      </c>
      <c r="I4865" s="4">
        <v>149</v>
      </c>
      <c r="J4865" s="6">
        <v>1125.79</v>
      </c>
      <c r="K4865" s="4">
        <v>0.184</v>
      </c>
      <c r="L4865" s="4" t="s">
        <v>27</v>
      </c>
      <c r="M4865" s="4">
        <f>Inventory[[#This Row],[Daily_Demand]]*Inventory[[#This Row],[Lead_Time_Days]]</f>
        <v>1640</v>
      </c>
      <c r="N4865" s="4">
        <f>MAX(0, Inventory[[#This Row],[Demand_Duration_Lead_time]]+Inventory[[#This Row],[Safety_Stock]]-Inventory[[#This Row],[Current_Inventory]])</f>
        <v>1303</v>
      </c>
      <c r="O48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65" s="8">
        <f>Inventory[[#This Row],[Current_Inventory]]*Inventory[[#This Row],[Unit_Cost]]</f>
        <v>605675.02</v>
      </c>
      <c r="Q4865" t="str">
        <f>IF(Inventory[[#This Row],[Stockout_Risk_Score]] &gt;= 0.8, "Critical",
   IF(Inventory[[#This Row],[Stockout_Risk_Score]] &gt;= 0.6, "High",
      IF(Inventory[[#This Row],[Stockout_Risk_Score]] &gt;= 0.3, "Medium", "Low")
   )
)</f>
        <v>Low</v>
      </c>
      <c r="R4865">
        <f>Inventory[[#This Row],[Lead_Time_Days]]*0.8</f>
        <v>8</v>
      </c>
      <c r="S4865">
        <f>MAX(0,Inventory[[#This Row],[Daily_Demand]]*Inventory[[#This Row],[Adj_Lead_Time]]+Inventory[[#This Row],[Safety_Stock]]-Inventory[[#This Row],[Current_Inventory]])</f>
        <v>975</v>
      </c>
    </row>
    <row r="4866" spans="1:19" x14ac:dyDescent="0.25">
      <c r="A4866">
        <v>4865</v>
      </c>
      <c r="B4866" t="s">
        <v>4887</v>
      </c>
      <c r="C4866" s="4" t="s">
        <v>13</v>
      </c>
      <c r="D4866" t="s">
        <v>14</v>
      </c>
      <c r="E4866" s="4">
        <v>156</v>
      </c>
      <c r="F4866" s="4">
        <v>2</v>
      </c>
      <c r="G4866" s="4">
        <v>670</v>
      </c>
      <c r="H4866" s="4">
        <v>297</v>
      </c>
      <c r="I4866" s="4">
        <v>52</v>
      </c>
      <c r="J4866" s="6">
        <v>1005.21</v>
      </c>
      <c r="K4866" s="4">
        <v>0.879</v>
      </c>
      <c r="L4866" s="4" t="s">
        <v>19</v>
      </c>
      <c r="M4866" s="4">
        <f>Inventory[[#This Row],[Daily_Demand]]*Inventory[[#This Row],[Lead_Time_Days]]</f>
        <v>312</v>
      </c>
      <c r="N4866" s="4">
        <f>MAX(0, Inventory[[#This Row],[Demand_Duration_Lead_time]]+Inventory[[#This Row],[Safety_Stock]]-Inventory[[#This Row],[Current_Inventory]])</f>
        <v>0</v>
      </c>
      <c r="O48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66" s="8">
        <f>Inventory[[#This Row],[Current_Inventory]]*Inventory[[#This Row],[Unit_Cost]]</f>
        <v>673490.70000000007</v>
      </c>
      <c r="Q4866" t="str">
        <f>IF(Inventory[[#This Row],[Stockout_Risk_Score]] &gt;= 0.8, "Critical",
   IF(Inventory[[#This Row],[Stockout_Risk_Score]] &gt;= 0.6, "High",
      IF(Inventory[[#This Row],[Stockout_Risk_Score]] &gt;= 0.3, "Medium", "Low")
   )
)</f>
        <v>Critical</v>
      </c>
      <c r="R4866">
        <f>Inventory[[#This Row],[Lead_Time_Days]]*0.8</f>
        <v>1.6</v>
      </c>
      <c r="S4866">
        <f>MAX(0,Inventory[[#This Row],[Daily_Demand]]*Inventory[[#This Row],[Adj_Lead_Time]]+Inventory[[#This Row],[Safety_Stock]]-Inventory[[#This Row],[Current_Inventory]])</f>
        <v>0</v>
      </c>
    </row>
    <row r="4867" spans="1:19" x14ac:dyDescent="0.25">
      <c r="A4867">
        <v>4866</v>
      </c>
      <c r="B4867" t="s">
        <v>4888</v>
      </c>
      <c r="C4867" s="4" t="s">
        <v>17</v>
      </c>
      <c r="D4867" t="s">
        <v>18</v>
      </c>
      <c r="E4867" s="4">
        <v>11</v>
      </c>
      <c r="F4867" s="4">
        <v>4</v>
      </c>
      <c r="G4867" s="4">
        <v>478</v>
      </c>
      <c r="H4867" s="4">
        <v>203</v>
      </c>
      <c r="I4867" s="4">
        <v>343</v>
      </c>
      <c r="J4867" s="6">
        <v>1974.77</v>
      </c>
      <c r="K4867" s="4">
        <v>0.52600000000000002</v>
      </c>
      <c r="L4867" s="4" t="s">
        <v>27</v>
      </c>
      <c r="M4867" s="4">
        <f>Inventory[[#This Row],[Daily_Demand]]*Inventory[[#This Row],[Lead_Time_Days]]</f>
        <v>44</v>
      </c>
      <c r="N4867" s="4">
        <f>MAX(0, Inventory[[#This Row],[Demand_Duration_Lead_time]]+Inventory[[#This Row],[Safety_Stock]]-Inventory[[#This Row],[Current_Inventory]])</f>
        <v>0</v>
      </c>
      <c r="O48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67" s="8">
        <f>Inventory[[#This Row],[Current_Inventory]]*Inventory[[#This Row],[Unit_Cost]]</f>
        <v>943940.05999999994</v>
      </c>
      <c r="Q4867" t="str">
        <f>IF(Inventory[[#This Row],[Stockout_Risk_Score]] &gt;= 0.8, "Critical",
   IF(Inventory[[#This Row],[Stockout_Risk_Score]] &gt;= 0.6, "High",
      IF(Inventory[[#This Row],[Stockout_Risk_Score]] &gt;= 0.3, "Medium", "Low")
   )
)</f>
        <v>Medium</v>
      </c>
      <c r="R4867">
        <f>Inventory[[#This Row],[Lead_Time_Days]]*0.8</f>
        <v>3.2</v>
      </c>
      <c r="S4867">
        <f>MAX(0,Inventory[[#This Row],[Daily_Demand]]*Inventory[[#This Row],[Adj_Lead_Time]]+Inventory[[#This Row],[Safety_Stock]]-Inventory[[#This Row],[Current_Inventory]])</f>
        <v>0</v>
      </c>
    </row>
    <row r="4868" spans="1:19" x14ac:dyDescent="0.25">
      <c r="A4868">
        <v>4867</v>
      </c>
      <c r="B4868" t="s">
        <v>4889</v>
      </c>
      <c r="C4868" s="4" t="s">
        <v>26</v>
      </c>
      <c r="D4868" t="s">
        <v>22</v>
      </c>
      <c r="E4868" s="4">
        <v>17</v>
      </c>
      <c r="F4868" s="4">
        <v>3</v>
      </c>
      <c r="G4868" s="4">
        <v>320</v>
      </c>
      <c r="H4868" s="4">
        <v>290</v>
      </c>
      <c r="I4868" s="4">
        <v>379</v>
      </c>
      <c r="J4868" s="6">
        <v>602.84</v>
      </c>
      <c r="K4868" s="4">
        <v>0.14399999999999999</v>
      </c>
      <c r="L4868" s="4" t="s">
        <v>27</v>
      </c>
      <c r="M4868" s="4">
        <f>Inventory[[#This Row],[Daily_Demand]]*Inventory[[#This Row],[Lead_Time_Days]]</f>
        <v>51</v>
      </c>
      <c r="N4868" s="4">
        <f>MAX(0, Inventory[[#This Row],[Demand_Duration_Lead_time]]+Inventory[[#This Row],[Safety_Stock]]-Inventory[[#This Row],[Current_Inventory]])</f>
        <v>21</v>
      </c>
      <c r="O48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868" s="8">
        <f>Inventory[[#This Row],[Current_Inventory]]*Inventory[[#This Row],[Unit_Cost]]</f>
        <v>192908.80000000002</v>
      </c>
      <c r="Q4868" t="str">
        <f>IF(Inventory[[#This Row],[Stockout_Risk_Score]] &gt;= 0.8, "Critical",
   IF(Inventory[[#This Row],[Stockout_Risk_Score]] &gt;= 0.6, "High",
      IF(Inventory[[#This Row],[Stockout_Risk_Score]] &gt;= 0.3, "Medium", "Low")
   )
)</f>
        <v>Low</v>
      </c>
      <c r="R4868">
        <f>Inventory[[#This Row],[Lead_Time_Days]]*0.8</f>
        <v>2.4000000000000004</v>
      </c>
      <c r="S4868">
        <f>MAX(0,Inventory[[#This Row],[Daily_Demand]]*Inventory[[#This Row],[Adj_Lead_Time]]+Inventory[[#This Row],[Safety_Stock]]-Inventory[[#This Row],[Current_Inventory]])</f>
        <v>10.800000000000011</v>
      </c>
    </row>
    <row r="4869" spans="1:19" x14ac:dyDescent="0.25">
      <c r="A4869">
        <v>4868</v>
      </c>
      <c r="B4869" t="s">
        <v>4890</v>
      </c>
      <c r="C4869" s="4" t="s">
        <v>21</v>
      </c>
      <c r="D4869" t="s">
        <v>22</v>
      </c>
      <c r="E4869" s="4">
        <v>130</v>
      </c>
      <c r="F4869" s="4">
        <v>13</v>
      </c>
      <c r="G4869" s="4">
        <v>587</v>
      </c>
      <c r="H4869" s="4">
        <v>259</v>
      </c>
      <c r="I4869" s="4">
        <v>378</v>
      </c>
      <c r="J4869" s="6">
        <v>1079.6600000000001</v>
      </c>
      <c r="K4869" s="4">
        <v>0.64300000000000002</v>
      </c>
      <c r="L4869" s="4" t="s">
        <v>27</v>
      </c>
      <c r="M4869" s="4">
        <f>Inventory[[#This Row],[Daily_Demand]]*Inventory[[#This Row],[Lead_Time_Days]]</f>
        <v>1690</v>
      </c>
      <c r="N4869" s="4">
        <f>MAX(0, Inventory[[#This Row],[Demand_Duration_Lead_time]]+Inventory[[#This Row],[Safety_Stock]]-Inventory[[#This Row],[Current_Inventory]])</f>
        <v>1362</v>
      </c>
      <c r="O48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69" s="8">
        <f>Inventory[[#This Row],[Current_Inventory]]*Inventory[[#This Row],[Unit_Cost]]</f>
        <v>633760.42000000004</v>
      </c>
      <c r="Q4869" t="str">
        <f>IF(Inventory[[#This Row],[Stockout_Risk_Score]] &gt;= 0.8, "Critical",
   IF(Inventory[[#This Row],[Stockout_Risk_Score]] &gt;= 0.6, "High",
      IF(Inventory[[#This Row],[Stockout_Risk_Score]] &gt;= 0.3, "Medium", "Low")
   )
)</f>
        <v>High</v>
      </c>
      <c r="R4869">
        <f>Inventory[[#This Row],[Lead_Time_Days]]*0.8</f>
        <v>10.4</v>
      </c>
      <c r="S4869">
        <f>MAX(0,Inventory[[#This Row],[Daily_Demand]]*Inventory[[#This Row],[Adj_Lead_Time]]+Inventory[[#This Row],[Safety_Stock]]-Inventory[[#This Row],[Current_Inventory]])</f>
        <v>1024</v>
      </c>
    </row>
    <row r="4870" spans="1:19" x14ac:dyDescent="0.25">
      <c r="A4870">
        <v>4869</v>
      </c>
      <c r="B4870" t="s">
        <v>4891</v>
      </c>
      <c r="C4870" s="4" t="s">
        <v>21</v>
      </c>
      <c r="D4870" t="s">
        <v>18</v>
      </c>
      <c r="E4870" s="4">
        <v>116</v>
      </c>
      <c r="F4870" s="4">
        <v>9</v>
      </c>
      <c r="G4870" s="4">
        <v>691</v>
      </c>
      <c r="H4870" s="4">
        <v>240</v>
      </c>
      <c r="I4870" s="4">
        <v>66</v>
      </c>
      <c r="J4870" s="6">
        <v>1380.53</v>
      </c>
      <c r="K4870" s="4">
        <v>0.52</v>
      </c>
      <c r="L4870" s="4" t="s">
        <v>15</v>
      </c>
      <c r="M4870" s="4">
        <f>Inventory[[#This Row],[Daily_Demand]]*Inventory[[#This Row],[Lead_Time_Days]]</f>
        <v>1044</v>
      </c>
      <c r="N4870" s="4">
        <f>MAX(0, Inventory[[#This Row],[Demand_Duration_Lead_time]]+Inventory[[#This Row],[Safety_Stock]]-Inventory[[#This Row],[Current_Inventory]])</f>
        <v>593</v>
      </c>
      <c r="O48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70" s="8">
        <f>Inventory[[#This Row],[Current_Inventory]]*Inventory[[#This Row],[Unit_Cost]]</f>
        <v>953946.23</v>
      </c>
      <c r="Q4870" t="str">
        <f>IF(Inventory[[#This Row],[Stockout_Risk_Score]] &gt;= 0.8, "Critical",
   IF(Inventory[[#This Row],[Stockout_Risk_Score]] &gt;= 0.6, "High",
      IF(Inventory[[#This Row],[Stockout_Risk_Score]] &gt;= 0.3, "Medium", "Low")
   )
)</f>
        <v>Medium</v>
      </c>
      <c r="R4870">
        <f>Inventory[[#This Row],[Lead_Time_Days]]*0.8</f>
        <v>7.2</v>
      </c>
      <c r="S4870">
        <f>MAX(0,Inventory[[#This Row],[Daily_Demand]]*Inventory[[#This Row],[Adj_Lead_Time]]+Inventory[[#This Row],[Safety_Stock]]-Inventory[[#This Row],[Current_Inventory]])</f>
        <v>384.20000000000005</v>
      </c>
    </row>
    <row r="4871" spans="1:19" x14ac:dyDescent="0.25">
      <c r="A4871">
        <v>4870</v>
      </c>
      <c r="B4871" t="s">
        <v>4892</v>
      </c>
      <c r="C4871" s="4" t="s">
        <v>41</v>
      </c>
      <c r="D4871" t="s">
        <v>14</v>
      </c>
      <c r="E4871" s="4">
        <v>73</v>
      </c>
      <c r="F4871" s="4">
        <v>7</v>
      </c>
      <c r="G4871" s="4">
        <v>515</v>
      </c>
      <c r="H4871" s="4">
        <v>12</v>
      </c>
      <c r="I4871" s="4">
        <v>155</v>
      </c>
      <c r="J4871" s="6">
        <v>294.19</v>
      </c>
      <c r="K4871" s="4">
        <v>2.8000000000000001E-2</v>
      </c>
      <c r="L4871" s="4" t="s">
        <v>15</v>
      </c>
      <c r="M4871" s="4">
        <f>Inventory[[#This Row],[Daily_Demand]]*Inventory[[#This Row],[Lead_Time_Days]]</f>
        <v>511</v>
      </c>
      <c r="N4871" s="4">
        <f>MAX(0, Inventory[[#This Row],[Demand_Duration_Lead_time]]+Inventory[[#This Row],[Safety_Stock]]-Inventory[[#This Row],[Current_Inventory]])</f>
        <v>8</v>
      </c>
      <c r="O48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71" s="8">
        <f>Inventory[[#This Row],[Current_Inventory]]*Inventory[[#This Row],[Unit_Cost]]</f>
        <v>151507.85</v>
      </c>
      <c r="Q4871" t="str">
        <f>IF(Inventory[[#This Row],[Stockout_Risk_Score]] &gt;= 0.8, "Critical",
   IF(Inventory[[#This Row],[Stockout_Risk_Score]] &gt;= 0.6, "High",
      IF(Inventory[[#This Row],[Stockout_Risk_Score]] &gt;= 0.3, "Medium", "Low")
   )
)</f>
        <v>Low</v>
      </c>
      <c r="R4871">
        <f>Inventory[[#This Row],[Lead_Time_Days]]*0.8</f>
        <v>5.6000000000000005</v>
      </c>
      <c r="S4871">
        <f>MAX(0,Inventory[[#This Row],[Daily_Demand]]*Inventory[[#This Row],[Adj_Lead_Time]]+Inventory[[#This Row],[Safety_Stock]]-Inventory[[#This Row],[Current_Inventory]])</f>
        <v>0</v>
      </c>
    </row>
    <row r="4872" spans="1:19" x14ac:dyDescent="0.25">
      <c r="A4872">
        <v>4871</v>
      </c>
      <c r="B4872" t="s">
        <v>4893</v>
      </c>
      <c r="C4872" s="4" t="s">
        <v>17</v>
      </c>
      <c r="D4872" t="s">
        <v>18</v>
      </c>
      <c r="E4872" s="4">
        <v>104</v>
      </c>
      <c r="F4872" s="4">
        <v>11</v>
      </c>
      <c r="G4872" s="4">
        <v>168</v>
      </c>
      <c r="H4872" s="4">
        <v>183</v>
      </c>
      <c r="I4872" s="4">
        <v>279</v>
      </c>
      <c r="J4872" s="6">
        <v>740.77</v>
      </c>
      <c r="K4872" s="4">
        <v>0.39900000000000002</v>
      </c>
      <c r="L4872" s="4" t="s">
        <v>19</v>
      </c>
      <c r="M4872" s="4">
        <f>Inventory[[#This Row],[Daily_Demand]]*Inventory[[#This Row],[Lead_Time_Days]]</f>
        <v>1144</v>
      </c>
      <c r="N4872" s="4">
        <f>MAX(0, Inventory[[#This Row],[Demand_Duration_Lead_time]]+Inventory[[#This Row],[Safety_Stock]]-Inventory[[#This Row],[Current_Inventory]])</f>
        <v>1159</v>
      </c>
      <c r="O48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872" s="8">
        <f>Inventory[[#This Row],[Current_Inventory]]*Inventory[[#This Row],[Unit_Cost]]</f>
        <v>124449.36</v>
      </c>
      <c r="Q4872" t="str">
        <f>IF(Inventory[[#This Row],[Stockout_Risk_Score]] &gt;= 0.8, "Critical",
   IF(Inventory[[#This Row],[Stockout_Risk_Score]] &gt;= 0.6, "High",
      IF(Inventory[[#This Row],[Stockout_Risk_Score]] &gt;= 0.3, "Medium", "Low")
   )
)</f>
        <v>Medium</v>
      </c>
      <c r="R4872">
        <f>Inventory[[#This Row],[Lead_Time_Days]]*0.8</f>
        <v>8.8000000000000007</v>
      </c>
      <c r="S4872">
        <f>MAX(0,Inventory[[#This Row],[Daily_Demand]]*Inventory[[#This Row],[Adj_Lead_Time]]+Inventory[[#This Row],[Safety_Stock]]-Inventory[[#This Row],[Current_Inventory]])</f>
        <v>930.2</v>
      </c>
    </row>
    <row r="4873" spans="1:19" x14ac:dyDescent="0.25">
      <c r="A4873">
        <v>4872</v>
      </c>
      <c r="B4873" t="s">
        <v>4894</v>
      </c>
      <c r="C4873" s="4" t="s">
        <v>26</v>
      </c>
      <c r="D4873" t="s">
        <v>14</v>
      </c>
      <c r="E4873" s="4">
        <v>94</v>
      </c>
      <c r="F4873" s="4">
        <v>12</v>
      </c>
      <c r="G4873" s="4">
        <v>788</v>
      </c>
      <c r="H4873" s="4">
        <v>249</v>
      </c>
      <c r="I4873" s="4">
        <v>353</v>
      </c>
      <c r="J4873" s="6">
        <v>1613.29</v>
      </c>
      <c r="K4873" s="4">
        <v>0.78500000000000003</v>
      </c>
      <c r="L4873" s="4" t="s">
        <v>15</v>
      </c>
      <c r="M4873" s="4">
        <f>Inventory[[#This Row],[Daily_Demand]]*Inventory[[#This Row],[Lead_Time_Days]]</f>
        <v>1128</v>
      </c>
      <c r="N4873" s="4">
        <f>MAX(0, Inventory[[#This Row],[Demand_Duration_Lead_time]]+Inventory[[#This Row],[Safety_Stock]]-Inventory[[#This Row],[Current_Inventory]])</f>
        <v>589</v>
      </c>
      <c r="O48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73" s="8">
        <f>Inventory[[#This Row],[Current_Inventory]]*Inventory[[#This Row],[Unit_Cost]]</f>
        <v>1271272.52</v>
      </c>
      <c r="Q4873" t="str">
        <f>IF(Inventory[[#This Row],[Stockout_Risk_Score]] &gt;= 0.8, "Critical",
   IF(Inventory[[#This Row],[Stockout_Risk_Score]] &gt;= 0.6, "High",
      IF(Inventory[[#This Row],[Stockout_Risk_Score]] &gt;= 0.3, "Medium", "Low")
   )
)</f>
        <v>High</v>
      </c>
      <c r="R4873">
        <f>Inventory[[#This Row],[Lead_Time_Days]]*0.8</f>
        <v>9.6000000000000014</v>
      </c>
      <c r="S4873">
        <f>MAX(0,Inventory[[#This Row],[Daily_Demand]]*Inventory[[#This Row],[Adj_Lead_Time]]+Inventory[[#This Row],[Safety_Stock]]-Inventory[[#This Row],[Current_Inventory]])</f>
        <v>363.40000000000009</v>
      </c>
    </row>
    <row r="4874" spans="1:19" x14ac:dyDescent="0.25">
      <c r="A4874">
        <v>4873</v>
      </c>
      <c r="B4874" t="s">
        <v>4895</v>
      </c>
      <c r="C4874" s="4" t="s">
        <v>13</v>
      </c>
      <c r="D4874" t="s">
        <v>14</v>
      </c>
      <c r="E4874" s="4">
        <v>46</v>
      </c>
      <c r="F4874" s="4">
        <v>12</v>
      </c>
      <c r="G4874" s="4">
        <v>480</v>
      </c>
      <c r="H4874" s="4">
        <v>113</v>
      </c>
      <c r="I4874" s="4">
        <v>226</v>
      </c>
      <c r="J4874" s="6">
        <v>511.68</v>
      </c>
      <c r="K4874" s="4">
        <v>0.55500000000000005</v>
      </c>
      <c r="L4874" s="4" t="s">
        <v>15</v>
      </c>
      <c r="M4874" s="4">
        <f>Inventory[[#This Row],[Daily_Demand]]*Inventory[[#This Row],[Lead_Time_Days]]</f>
        <v>552</v>
      </c>
      <c r="N4874" s="4">
        <f>MAX(0, Inventory[[#This Row],[Demand_Duration_Lead_time]]+Inventory[[#This Row],[Safety_Stock]]-Inventory[[#This Row],[Current_Inventory]])</f>
        <v>185</v>
      </c>
      <c r="O48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74" s="8">
        <f>Inventory[[#This Row],[Current_Inventory]]*Inventory[[#This Row],[Unit_Cost]]</f>
        <v>245606.39999999999</v>
      </c>
      <c r="Q4874" t="str">
        <f>IF(Inventory[[#This Row],[Stockout_Risk_Score]] &gt;= 0.8, "Critical",
   IF(Inventory[[#This Row],[Stockout_Risk_Score]] &gt;= 0.6, "High",
      IF(Inventory[[#This Row],[Stockout_Risk_Score]] &gt;= 0.3, "Medium", "Low")
   )
)</f>
        <v>Medium</v>
      </c>
      <c r="R4874">
        <f>Inventory[[#This Row],[Lead_Time_Days]]*0.8</f>
        <v>9.6000000000000014</v>
      </c>
      <c r="S4874">
        <f>MAX(0,Inventory[[#This Row],[Daily_Demand]]*Inventory[[#This Row],[Adj_Lead_Time]]+Inventory[[#This Row],[Safety_Stock]]-Inventory[[#This Row],[Current_Inventory]])</f>
        <v>74.600000000000136</v>
      </c>
    </row>
    <row r="4875" spans="1:19" x14ac:dyDescent="0.25">
      <c r="A4875">
        <v>4874</v>
      </c>
      <c r="B4875" t="s">
        <v>4896</v>
      </c>
      <c r="C4875" s="4" t="s">
        <v>21</v>
      </c>
      <c r="D4875" t="s">
        <v>22</v>
      </c>
      <c r="E4875" s="4">
        <v>113</v>
      </c>
      <c r="F4875" s="4">
        <v>9</v>
      </c>
      <c r="G4875" s="4">
        <v>158</v>
      </c>
      <c r="H4875" s="4">
        <v>298</v>
      </c>
      <c r="I4875" s="4">
        <v>133</v>
      </c>
      <c r="J4875" s="6">
        <v>1011.92</v>
      </c>
      <c r="K4875" s="4">
        <v>0.28199999999999997</v>
      </c>
      <c r="L4875" s="4" t="s">
        <v>15</v>
      </c>
      <c r="M4875" s="4">
        <f>Inventory[[#This Row],[Daily_Demand]]*Inventory[[#This Row],[Lead_Time_Days]]</f>
        <v>1017</v>
      </c>
      <c r="N4875" s="4">
        <f>MAX(0, Inventory[[#This Row],[Demand_Duration_Lead_time]]+Inventory[[#This Row],[Safety_Stock]]-Inventory[[#This Row],[Current_Inventory]])</f>
        <v>1157</v>
      </c>
      <c r="O48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875" s="8">
        <f>Inventory[[#This Row],[Current_Inventory]]*Inventory[[#This Row],[Unit_Cost]]</f>
        <v>159883.35999999999</v>
      </c>
      <c r="Q4875" t="str">
        <f>IF(Inventory[[#This Row],[Stockout_Risk_Score]] &gt;= 0.8, "Critical",
   IF(Inventory[[#This Row],[Stockout_Risk_Score]] &gt;= 0.6, "High",
      IF(Inventory[[#This Row],[Stockout_Risk_Score]] &gt;= 0.3, "Medium", "Low")
   )
)</f>
        <v>Low</v>
      </c>
      <c r="R4875">
        <f>Inventory[[#This Row],[Lead_Time_Days]]*0.8</f>
        <v>7.2</v>
      </c>
      <c r="S4875">
        <f>MAX(0,Inventory[[#This Row],[Daily_Demand]]*Inventory[[#This Row],[Adj_Lead_Time]]+Inventory[[#This Row],[Safety_Stock]]-Inventory[[#This Row],[Current_Inventory]])</f>
        <v>953.59999999999991</v>
      </c>
    </row>
    <row r="4876" spans="1:19" x14ac:dyDescent="0.25">
      <c r="A4876">
        <v>4875</v>
      </c>
      <c r="B4876" t="s">
        <v>4897</v>
      </c>
      <c r="C4876" s="4" t="s">
        <v>26</v>
      </c>
      <c r="D4876" t="s">
        <v>18</v>
      </c>
      <c r="E4876" s="4">
        <v>163</v>
      </c>
      <c r="F4876" s="4">
        <v>3</v>
      </c>
      <c r="G4876" s="4">
        <v>311</v>
      </c>
      <c r="H4876" s="4">
        <v>253</v>
      </c>
      <c r="I4876" s="4">
        <v>312</v>
      </c>
      <c r="J4876" s="6">
        <v>1279.73</v>
      </c>
      <c r="K4876" s="4">
        <v>0.92900000000000005</v>
      </c>
      <c r="L4876" s="4" t="s">
        <v>19</v>
      </c>
      <c r="M4876" s="4">
        <f>Inventory[[#This Row],[Daily_Demand]]*Inventory[[#This Row],[Lead_Time_Days]]</f>
        <v>489</v>
      </c>
      <c r="N4876" s="4">
        <f>MAX(0, Inventory[[#This Row],[Demand_Duration_Lead_time]]+Inventory[[#This Row],[Safety_Stock]]-Inventory[[#This Row],[Current_Inventory]])</f>
        <v>431</v>
      </c>
      <c r="O48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876" s="8">
        <f>Inventory[[#This Row],[Current_Inventory]]*Inventory[[#This Row],[Unit_Cost]]</f>
        <v>397996.03</v>
      </c>
      <c r="Q4876" t="str">
        <f>IF(Inventory[[#This Row],[Stockout_Risk_Score]] &gt;= 0.8, "Critical",
   IF(Inventory[[#This Row],[Stockout_Risk_Score]] &gt;= 0.6, "High",
      IF(Inventory[[#This Row],[Stockout_Risk_Score]] &gt;= 0.3, "Medium", "Low")
   )
)</f>
        <v>Critical</v>
      </c>
      <c r="R4876">
        <f>Inventory[[#This Row],[Lead_Time_Days]]*0.8</f>
        <v>2.4000000000000004</v>
      </c>
      <c r="S4876">
        <f>MAX(0,Inventory[[#This Row],[Daily_Demand]]*Inventory[[#This Row],[Adj_Lead_Time]]+Inventory[[#This Row],[Safety_Stock]]-Inventory[[#This Row],[Current_Inventory]])</f>
        <v>333.20000000000005</v>
      </c>
    </row>
    <row r="4877" spans="1:19" x14ac:dyDescent="0.25">
      <c r="A4877">
        <v>4876</v>
      </c>
      <c r="B4877" t="s">
        <v>4898</v>
      </c>
      <c r="C4877" s="4" t="s">
        <v>17</v>
      </c>
      <c r="D4877" t="s">
        <v>22</v>
      </c>
      <c r="E4877" s="4">
        <v>114</v>
      </c>
      <c r="F4877" s="4">
        <v>12</v>
      </c>
      <c r="G4877" s="4">
        <v>354</v>
      </c>
      <c r="H4877" s="4">
        <v>297</v>
      </c>
      <c r="I4877" s="4">
        <v>245</v>
      </c>
      <c r="J4877" s="6">
        <v>1358.77</v>
      </c>
      <c r="K4877" s="4">
        <v>0.23799999999999999</v>
      </c>
      <c r="L4877" s="4" t="s">
        <v>19</v>
      </c>
      <c r="M4877" s="4">
        <f>Inventory[[#This Row],[Daily_Demand]]*Inventory[[#This Row],[Lead_Time_Days]]</f>
        <v>1368</v>
      </c>
      <c r="N4877" s="4">
        <f>MAX(0, Inventory[[#This Row],[Demand_Duration_Lead_time]]+Inventory[[#This Row],[Safety_Stock]]-Inventory[[#This Row],[Current_Inventory]])</f>
        <v>1311</v>
      </c>
      <c r="O48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77" s="8">
        <f>Inventory[[#This Row],[Current_Inventory]]*Inventory[[#This Row],[Unit_Cost]]</f>
        <v>481004.58</v>
      </c>
      <c r="Q4877" t="str">
        <f>IF(Inventory[[#This Row],[Stockout_Risk_Score]] &gt;= 0.8, "Critical",
   IF(Inventory[[#This Row],[Stockout_Risk_Score]] &gt;= 0.6, "High",
      IF(Inventory[[#This Row],[Stockout_Risk_Score]] &gt;= 0.3, "Medium", "Low")
   )
)</f>
        <v>Low</v>
      </c>
      <c r="R4877">
        <f>Inventory[[#This Row],[Lead_Time_Days]]*0.8</f>
        <v>9.6000000000000014</v>
      </c>
      <c r="S4877">
        <f>MAX(0,Inventory[[#This Row],[Daily_Demand]]*Inventory[[#This Row],[Adj_Lead_Time]]+Inventory[[#This Row],[Safety_Stock]]-Inventory[[#This Row],[Current_Inventory]])</f>
        <v>1037.4000000000001</v>
      </c>
    </row>
    <row r="4878" spans="1:19" x14ac:dyDescent="0.25">
      <c r="A4878">
        <v>4877</v>
      </c>
      <c r="B4878" t="s">
        <v>4899</v>
      </c>
      <c r="C4878" s="4" t="s">
        <v>41</v>
      </c>
      <c r="D4878" t="s">
        <v>18</v>
      </c>
      <c r="E4878" s="4">
        <v>30</v>
      </c>
      <c r="F4878" s="4">
        <v>7</v>
      </c>
      <c r="G4878" s="4">
        <v>718</v>
      </c>
      <c r="H4878" s="4">
        <v>282</v>
      </c>
      <c r="I4878" s="4">
        <v>298</v>
      </c>
      <c r="J4878" s="6">
        <v>1470.21</v>
      </c>
      <c r="K4878" s="4">
        <v>0.253</v>
      </c>
      <c r="L4878" s="4" t="s">
        <v>19</v>
      </c>
      <c r="M4878" s="4">
        <f>Inventory[[#This Row],[Daily_Demand]]*Inventory[[#This Row],[Lead_Time_Days]]</f>
        <v>210</v>
      </c>
      <c r="N4878" s="4">
        <f>MAX(0, Inventory[[#This Row],[Demand_Duration_Lead_time]]+Inventory[[#This Row],[Safety_Stock]]-Inventory[[#This Row],[Current_Inventory]])</f>
        <v>0</v>
      </c>
      <c r="O48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78" s="8">
        <f>Inventory[[#This Row],[Current_Inventory]]*Inventory[[#This Row],[Unit_Cost]]</f>
        <v>1055610.78</v>
      </c>
      <c r="Q4878" t="str">
        <f>IF(Inventory[[#This Row],[Stockout_Risk_Score]] &gt;= 0.8, "Critical",
   IF(Inventory[[#This Row],[Stockout_Risk_Score]] &gt;= 0.6, "High",
      IF(Inventory[[#This Row],[Stockout_Risk_Score]] &gt;= 0.3, "Medium", "Low")
   )
)</f>
        <v>Low</v>
      </c>
      <c r="R4878">
        <f>Inventory[[#This Row],[Lead_Time_Days]]*0.8</f>
        <v>5.6000000000000005</v>
      </c>
      <c r="S4878">
        <f>MAX(0,Inventory[[#This Row],[Daily_Demand]]*Inventory[[#This Row],[Adj_Lead_Time]]+Inventory[[#This Row],[Safety_Stock]]-Inventory[[#This Row],[Current_Inventory]])</f>
        <v>0</v>
      </c>
    </row>
    <row r="4879" spans="1:19" x14ac:dyDescent="0.25">
      <c r="A4879">
        <v>4878</v>
      </c>
      <c r="B4879" t="s">
        <v>4900</v>
      </c>
      <c r="C4879" s="4" t="s">
        <v>21</v>
      </c>
      <c r="D4879" t="s">
        <v>18</v>
      </c>
      <c r="E4879" s="4">
        <v>80</v>
      </c>
      <c r="F4879" s="4">
        <v>8</v>
      </c>
      <c r="G4879" s="4">
        <v>203</v>
      </c>
      <c r="H4879" s="4">
        <v>129</v>
      </c>
      <c r="I4879" s="4">
        <v>198</v>
      </c>
      <c r="J4879" s="6">
        <v>1738.66</v>
      </c>
      <c r="K4879" s="4">
        <v>0.35499999999999998</v>
      </c>
      <c r="L4879" s="4" t="s">
        <v>19</v>
      </c>
      <c r="M4879" s="4">
        <f>Inventory[[#This Row],[Daily_Demand]]*Inventory[[#This Row],[Lead_Time_Days]]</f>
        <v>640</v>
      </c>
      <c r="N4879" s="4">
        <f>MAX(0, Inventory[[#This Row],[Demand_Duration_Lead_time]]+Inventory[[#This Row],[Safety_Stock]]-Inventory[[#This Row],[Current_Inventory]])</f>
        <v>566</v>
      </c>
      <c r="O48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79" s="8">
        <f>Inventory[[#This Row],[Current_Inventory]]*Inventory[[#This Row],[Unit_Cost]]</f>
        <v>352947.98000000004</v>
      </c>
      <c r="Q4879" t="str">
        <f>IF(Inventory[[#This Row],[Stockout_Risk_Score]] &gt;= 0.8, "Critical",
   IF(Inventory[[#This Row],[Stockout_Risk_Score]] &gt;= 0.6, "High",
      IF(Inventory[[#This Row],[Stockout_Risk_Score]] &gt;= 0.3, "Medium", "Low")
   )
)</f>
        <v>Medium</v>
      </c>
      <c r="R4879">
        <f>Inventory[[#This Row],[Lead_Time_Days]]*0.8</f>
        <v>6.4</v>
      </c>
      <c r="S4879">
        <f>MAX(0,Inventory[[#This Row],[Daily_Demand]]*Inventory[[#This Row],[Adj_Lead_Time]]+Inventory[[#This Row],[Safety_Stock]]-Inventory[[#This Row],[Current_Inventory]])</f>
        <v>438</v>
      </c>
    </row>
    <row r="4880" spans="1:19" x14ac:dyDescent="0.25">
      <c r="A4880">
        <v>4879</v>
      </c>
      <c r="B4880" t="s">
        <v>4901</v>
      </c>
      <c r="C4880" s="4" t="s">
        <v>26</v>
      </c>
      <c r="D4880" t="s">
        <v>22</v>
      </c>
      <c r="E4880" s="4">
        <v>36</v>
      </c>
      <c r="F4880" s="4">
        <v>9</v>
      </c>
      <c r="G4880" s="4">
        <v>326</v>
      </c>
      <c r="H4880" s="4">
        <v>268</v>
      </c>
      <c r="I4880" s="4">
        <v>255</v>
      </c>
      <c r="J4880" s="6">
        <v>816.08</v>
      </c>
      <c r="K4880" s="4">
        <v>0.89500000000000002</v>
      </c>
      <c r="L4880" s="4" t="s">
        <v>27</v>
      </c>
      <c r="M4880" s="4">
        <f>Inventory[[#This Row],[Daily_Demand]]*Inventory[[#This Row],[Lead_Time_Days]]</f>
        <v>324</v>
      </c>
      <c r="N4880" s="4">
        <f>MAX(0, Inventory[[#This Row],[Demand_Duration_Lead_time]]+Inventory[[#This Row],[Safety_Stock]]-Inventory[[#This Row],[Current_Inventory]])</f>
        <v>266</v>
      </c>
      <c r="O48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80" s="8">
        <f>Inventory[[#This Row],[Current_Inventory]]*Inventory[[#This Row],[Unit_Cost]]</f>
        <v>266042.08</v>
      </c>
      <c r="Q4880" t="str">
        <f>IF(Inventory[[#This Row],[Stockout_Risk_Score]] &gt;= 0.8, "Critical",
   IF(Inventory[[#This Row],[Stockout_Risk_Score]] &gt;= 0.6, "High",
      IF(Inventory[[#This Row],[Stockout_Risk_Score]] &gt;= 0.3, "Medium", "Low")
   )
)</f>
        <v>Critical</v>
      </c>
      <c r="R4880">
        <f>Inventory[[#This Row],[Lead_Time_Days]]*0.8</f>
        <v>7.2</v>
      </c>
      <c r="S4880">
        <f>MAX(0,Inventory[[#This Row],[Daily_Demand]]*Inventory[[#This Row],[Adj_Lead_Time]]+Inventory[[#This Row],[Safety_Stock]]-Inventory[[#This Row],[Current_Inventory]])</f>
        <v>201.20000000000005</v>
      </c>
    </row>
    <row r="4881" spans="1:19" x14ac:dyDescent="0.25">
      <c r="A4881">
        <v>4880</v>
      </c>
      <c r="B4881" t="s">
        <v>4902</v>
      </c>
      <c r="C4881" s="4" t="s">
        <v>26</v>
      </c>
      <c r="D4881" t="s">
        <v>18</v>
      </c>
      <c r="E4881" s="4">
        <v>95</v>
      </c>
      <c r="F4881" s="4">
        <v>10</v>
      </c>
      <c r="G4881" s="4">
        <v>281</v>
      </c>
      <c r="H4881" s="4">
        <v>79</v>
      </c>
      <c r="I4881" s="4">
        <v>130</v>
      </c>
      <c r="J4881" s="6">
        <v>1427.93</v>
      </c>
      <c r="K4881" s="4">
        <v>0.50800000000000001</v>
      </c>
      <c r="L4881" s="4" t="s">
        <v>19</v>
      </c>
      <c r="M4881" s="4">
        <f>Inventory[[#This Row],[Daily_Demand]]*Inventory[[#This Row],[Lead_Time_Days]]</f>
        <v>950</v>
      </c>
      <c r="N4881" s="4">
        <f>MAX(0, Inventory[[#This Row],[Demand_Duration_Lead_time]]+Inventory[[#This Row],[Safety_Stock]]-Inventory[[#This Row],[Current_Inventory]])</f>
        <v>748</v>
      </c>
      <c r="O48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81" s="8">
        <f>Inventory[[#This Row],[Current_Inventory]]*Inventory[[#This Row],[Unit_Cost]]</f>
        <v>401248.33</v>
      </c>
      <c r="Q4881" t="str">
        <f>IF(Inventory[[#This Row],[Stockout_Risk_Score]] &gt;= 0.8, "Critical",
   IF(Inventory[[#This Row],[Stockout_Risk_Score]] &gt;= 0.6, "High",
      IF(Inventory[[#This Row],[Stockout_Risk_Score]] &gt;= 0.3, "Medium", "Low")
   )
)</f>
        <v>Medium</v>
      </c>
      <c r="R4881">
        <f>Inventory[[#This Row],[Lead_Time_Days]]*0.8</f>
        <v>8</v>
      </c>
      <c r="S4881">
        <f>MAX(0,Inventory[[#This Row],[Daily_Demand]]*Inventory[[#This Row],[Adj_Lead_Time]]+Inventory[[#This Row],[Safety_Stock]]-Inventory[[#This Row],[Current_Inventory]])</f>
        <v>558</v>
      </c>
    </row>
    <row r="4882" spans="1:19" x14ac:dyDescent="0.25">
      <c r="A4882">
        <v>4881</v>
      </c>
      <c r="B4882" t="s">
        <v>4903</v>
      </c>
      <c r="C4882" s="4" t="s">
        <v>26</v>
      </c>
      <c r="D4882" t="s">
        <v>18</v>
      </c>
      <c r="E4882" s="4">
        <v>129</v>
      </c>
      <c r="F4882" s="4">
        <v>6</v>
      </c>
      <c r="G4882" s="4">
        <v>329</v>
      </c>
      <c r="H4882" s="4">
        <v>192</v>
      </c>
      <c r="I4882" s="4">
        <v>238</v>
      </c>
      <c r="J4882" s="6">
        <v>1477.74</v>
      </c>
      <c r="K4882" s="4">
        <v>0.68200000000000005</v>
      </c>
      <c r="L4882" s="4" t="s">
        <v>19</v>
      </c>
      <c r="M4882" s="4">
        <f>Inventory[[#This Row],[Daily_Demand]]*Inventory[[#This Row],[Lead_Time_Days]]</f>
        <v>774</v>
      </c>
      <c r="N4882" s="4">
        <f>MAX(0, Inventory[[#This Row],[Demand_Duration_Lead_time]]+Inventory[[#This Row],[Safety_Stock]]-Inventory[[#This Row],[Current_Inventory]])</f>
        <v>637</v>
      </c>
      <c r="O48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82" s="8">
        <f>Inventory[[#This Row],[Current_Inventory]]*Inventory[[#This Row],[Unit_Cost]]</f>
        <v>486176.46</v>
      </c>
      <c r="Q4882" t="str">
        <f>IF(Inventory[[#This Row],[Stockout_Risk_Score]] &gt;= 0.8, "Critical",
   IF(Inventory[[#This Row],[Stockout_Risk_Score]] &gt;= 0.6, "High",
      IF(Inventory[[#This Row],[Stockout_Risk_Score]] &gt;= 0.3, "Medium", "Low")
   )
)</f>
        <v>High</v>
      </c>
      <c r="R4882">
        <f>Inventory[[#This Row],[Lead_Time_Days]]*0.8</f>
        <v>4.8000000000000007</v>
      </c>
      <c r="S4882">
        <f>MAX(0,Inventory[[#This Row],[Daily_Demand]]*Inventory[[#This Row],[Adj_Lead_Time]]+Inventory[[#This Row],[Safety_Stock]]-Inventory[[#This Row],[Current_Inventory]])</f>
        <v>482.20000000000005</v>
      </c>
    </row>
    <row r="4883" spans="1:19" x14ac:dyDescent="0.25">
      <c r="A4883">
        <v>4882</v>
      </c>
      <c r="B4883" t="s">
        <v>4904</v>
      </c>
      <c r="C4883" s="4" t="s">
        <v>17</v>
      </c>
      <c r="D4883" t="s">
        <v>14</v>
      </c>
      <c r="E4883" s="4">
        <v>130</v>
      </c>
      <c r="F4883" s="4">
        <v>12</v>
      </c>
      <c r="G4883" s="4">
        <v>363</v>
      </c>
      <c r="H4883" s="4">
        <v>256</v>
      </c>
      <c r="I4883" s="4">
        <v>255</v>
      </c>
      <c r="J4883" s="6">
        <v>635.53</v>
      </c>
      <c r="K4883" s="4">
        <v>0.97599999999999998</v>
      </c>
      <c r="L4883" s="4" t="s">
        <v>27</v>
      </c>
      <c r="M4883" s="4">
        <f>Inventory[[#This Row],[Daily_Demand]]*Inventory[[#This Row],[Lead_Time_Days]]</f>
        <v>1560</v>
      </c>
      <c r="N4883" s="4">
        <f>MAX(0, Inventory[[#This Row],[Demand_Duration_Lead_time]]+Inventory[[#This Row],[Safety_Stock]]-Inventory[[#This Row],[Current_Inventory]])</f>
        <v>1453</v>
      </c>
      <c r="O48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83" s="8">
        <f>Inventory[[#This Row],[Current_Inventory]]*Inventory[[#This Row],[Unit_Cost]]</f>
        <v>230697.38999999998</v>
      </c>
      <c r="Q4883" t="str">
        <f>IF(Inventory[[#This Row],[Stockout_Risk_Score]] &gt;= 0.8, "Critical",
   IF(Inventory[[#This Row],[Stockout_Risk_Score]] &gt;= 0.6, "High",
      IF(Inventory[[#This Row],[Stockout_Risk_Score]] &gt;= 0.3, "Medium", "Low")
   )
)</f>
        <v>Critical</v>
      </c>
      <c r="R4883">
        <f>Inventory[[#This Row],[Lead_Time_Days]]*0.8</f>
        <v>9.6000000000000014</v>
      </c>
      <c r="S4883">
        <f>MAX(0,Inventory[[#This Row],[Daily_Demand]]*Inventory[[#This Row],[Adj_Lead_Time]]+Inventory[[#This Row],[Safety_Stock]]-Inventory[[#This Row],[Current_Inventory]])</f>
        <v>1141.0000000000002</v>
      </c>
    </row>
    <row r="4884" spans="1:19" x14ac:dyDescent="0.25">
      <c r="A4884">
        <v>4883</v>
      </c>
      <c r="B4884" t="s">
        <v>4905</v>
      </c>
      <c r="C4884" s="4" t="s">
        <v>17</v>
      </c>
      <c r="D4884" t="s">
        <v>18</v>
      </c>
      <c r="E4884" s="4">
        <v>56</v>
      </c>
      <c r="F4884" s="4">
        <v>4</v>
      </c>
      <c r="G4884" s="4">
        <v>443</v>
      </c>
      <c r="H4884" s="4">
        <v>127</v>
      </c>
      <c r="I4884" s="4">
        <v>357</v>
      </c>
      <c r="J4884" s="6">
        <v>1937.91</v>
      </c>
      <c r="K4884" s="4">
        <v>0.78300000000000003</v>
      </c>
      <c r="L4884" s="4" t="s">
        <v>27</v>
      </c>
      <c r="M4884" s="4">
        <f>Inventory[[#This Row],[Daily_Demand]]*Inventory[[#This Row],[Lead_Time_Days]]</f>
        <v>224</v>
      </c>
      <c r="N4884" s="4">
        <f>MAX(0, Inventory[[#This Row],[Demand_Duration_Lead_time]]+Inventory[[#This Row],[Safety_Stock]]-Inventory[[#This Row],[Current_Inventory]])</f>
        <v>0</v>
      </c>
      <c r="O48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84" s="8">
        <f>Inventory[[#This Row],[Current_Inventory]]*Inventory[[#This Row],[Unit_Cost]]</f>
        <v>858494.13</v>
      </c>
      <c r="Q4884" t="str">
        <f>IF(Inventory[[#This Row],[Stockout_Risk_Score]] &gt;= 0.8, "Critical",
   IF(Inventory[[#This Row],[Stockout_Risk_Score]] &gt;= 0.6, "High",
      IF(Inventory[[#This Row],[Stockout_Risk_Score]] &gt;= 0.3, "Medium", "Low")
   )
)</f>
        <v>High</v>
      </c>
      <c r="R4884">
        <f>Inventory[[#This Row],[Lead_Time_Days]]*0.8</f>
        <v>3.2</v>
      </c>
      <c r="S4884">
        <f>MAX(0,Inventory[[#This Row],[Daily_Demand]]*Inventory[[#This Row],[Adj_Lead_Time]]+Inventory[[#This Row],[Safety_Stock]]-Inventory[[#This Row],[Current_Inventory]])</f>
        <v>0</v>
      </c>
    </row>
    <row r="4885" spans="1:19" x14ac:dyDescent="0.25">
      <c r="A4885">
        <v>4884</v>
      </c>
      <c r="B4885" t="s">
        <v>4906</v>
      </c>
      <c r="C4885" s="4" t="s">
        <v>17</v>
      </c>
      <c r="D4885" t="s">
        <v>18</v>
      </c>
      <c r="E4885" s="4">
        <v>152</v>
      </c>
      <c r="F4885" s="4">
        <v>3</v>
      </c>
      <c r="G4885" s="4">
        <v>676</v>
      </c>
      <c r="H4885" s="4">
        <v>40</v>
      </c>
      <c r="I4885" s="4">
        <v>318</v>
      </c>
      <c r="J4885" s="6">
        <v>1737.18</v>
      </c>
      <c r="K4885" s="4">
        <v>0.17299999999999999</v>
      </c>
      <c r="L4885" s="4" t="s">
        <v>15</v>
      </c>
      <c r="M4885" s="4">
        <f>Inventory[[#This Row],[Daily_Demand]]*Inventory[[#This Row],[Lead_Time_Days]]</f>
        <v>456</v>
      </c>
      <c r="N4885" s="4">
        <f>MAX(0, Inventory[[#This Row],[Demand_Duration_Lead_time]]+Inventory[[#This Row],[Safety_Stock]]-Inventory[[#This Row],[Current_Inventory]])</f>
        <v>0</v>
      </c>
      <c r="O48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85" s="8">
        <f>Inventory[[#This Row],[Current_Inventory]]*Inventory[[#This Row],[Unit_Cost]]</f>
        <v>1174333.68</v>
      </c>
      <c r="Q4885" t="str">
        <f>IF(Inventory[[#This Row],[Stockout_Risk_Score]] &gt;= 0.8, "Critical",
   IF(Inventory[[#This Row],[Stockout_Risk_Score]] &gt;= 0.6, "High",
      IF(Inventory[[#This Row],[Stockout_Risk_Score]] &gt;= 0.3, "Medium", "Low")
   )
)</f>
        <v>Low</v>
      </c>
      <c r="R4885">
        <f>Inventory[[#This Row],[Lead_Time_Days]]*0.8</f>
        <v>2.4000000000000004</v>
      </c>
      <c r="S4885">
        <f>MAX(0,Inventory[[#This Row],[Daily_Demand]]*Inventory[[#This Row],[Adj_Lead_Time]]+Inventory[[#This Row],[Safety_Stock]]-Inventory[[#This Row],[Current_Inventory]])</f>
        <v>0</v>
      </c>
    </row>
    <row r="4886" spans="1:19" x14ac:dyDescent="0.25">
      <c r="A4886">
        <v>4885</v>
      </c>
      <c r="B4886" t="s">
        <v>4907</v>
      </c>
      <c r="C4886" s="4" t="s">
        <v>13</v>
      </c>
      <c r="D4886" t="s">
        <v>22</v>
      </c>
      <c r="E4886" s="4">
        <v>107</v>
      </c>
      <c r="F4886" s="4">
        <v>9</v>
      </c>
      <c r="G4886" s="4">
        <v>792</v>
      </c>
      <c r="H4886" s="4">
        <v>158</v>
      </c>
      <c r="I4886" s="4">
        <v>339</v>
      </c>
      <c r="J4886" s="6">
        <v>615.23</v>
      </c>
      <c r="K4886" s="4">
        <v>0.78800000000000003</v>
      </c>
      <c r="L4886" s="4" t="s">
        <v>15</v>
      </c>
      <c r="M4886" s="4">
        <f>Inventory[[#This Row],[Daily_Demand]]*Inventory[[#This Row],[Lead_Time_Days]]</f>
        <v>963</v>
      </c>
      <c r="N4886" s="4">
        <f>MAX(0, Inventory[[#This Row],[Demand_Duration_Lead_time]]+Inventory[[#This Row],[Safety_Stock]]-Inventory[[#This Row],[Current_Inventory]])</f>
        <v>329</v>
      </c>
      <c r="O48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86" s="8">
        <f>Inventory[[#This Row],[Current_Inventory]]*Inventory[[#This Row],[Unit_Cost]]</f>
        <v>487262.16000000003</v>
      </c>
      <c r="Q4886" t="str">
        <f>IF(Inventory[[#This Row],[Stockout_Risk_Score]] &gt;= 0.8, "Critical",
   IF(Inventory[[#This Row],[Stockout_Risk_Score]] &gt;= 0.6, "High",
      IF(Inventory[[#This Row],[Stockout_Risk_Score]] &gt;= 0.3, "Medium", "Low")
   )
)</f>
        <v>High</v>
      </c>
      <c r="R4886">
        <f>Inventory[[#This Row],[Lead_Time_Days]]*0.8</f>
        <v>7.2</v>
      </c>
      <c r="S4886">
        <f>MAX(0,Inventory[[#This Row],[Daily_Demand]]*Inventory[[#This Row],[Adj_Lead_Time]]+Inventory[[#This Row],[Safety_Stock]]-Inventory[[#This Row],[Current_Inventory]])</f>
        <v>136.39999999999998</v>
      </c>
    </row>
    <row r="4887" spans="1:19" x14ac:dyDescent="0.25">
      <c r="A4887">
        <v>4886</v>
      </c>
      <c r="B4887" t="s">
        <v>4908</v>
      </c>
      <c r="C4887" s="4" t="s">
        <v>26</v>
      </c>
      <c r="D4887" t="s">
        <v>22</v>
      </c>
      <c r="E4887" s="4">
        <v>109</v>
      </c>
      <c r="F4887" s="4">
        <v>2</v>
      </c>
      <c r="G4887" s="4">
        <v>533</v>
      </c>
      <c r="H4887" s="4">
        <v>25</v>
      </c>
      <c r="I4887" s="4">
        <v>349</v>
      </c>
      <c r="J4887" s="6">
        <v>1366.38</v>
      </c>
      <c r="K4887" s="4">
        <v>0.748</v>
      </c>
      <c r="L4887" s="4" t="s">
        <v>19</v>
      </c>
      <c r="M4887" s="4">
        <f>Inventory[[#This Row],[Daily_Demand]]*Inventory[[#This Row],[Lead_Time_Days]]</f>
        <v>218</v>
      </c>
      <c r="N4887" s="4">
        <f>MAX(0, Inventory[[#This Row],[Demand_Duration_Lead_time]]+Inventory[[#This Row],[Safety_Stock]]-Inventory[[#This Row],[Current_Inventory]])</f>
        <v>0</v>
      </c>
      <c r="O48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887" s="8">
        <f>Inventory[[#This Row],[Current_Inventory]]*Inventory[[#This Row],[Unit_Cost]]</f>
        <v>728280.54</v>
      </c>
      <c r="Q4887" t="str">
        <f>IF(Inventory[[#This Row],[Stockout_Risk_Score]] &gt;= 0.8, "Critical",
   IF(Inventory[[#This Row],[Stockout_Risk_Score]] &gt;= 0.6, "High",
      IF(Inventory[[#This Row],[Stockout_Risk_Score]] &gt;= 0.3, "Medium", "Low")
   )
)</f>
        <v>High</v>
      </c>
      <c r="R4887">
        <f>Inventory[[#This Row],[Lead_Time_Days]]*0.8</f>
        <v>1.6</v>
      </c>
      <c r="S4887">
        <f>MAX(0,Inventory[[#This Row],[Daily_Demand]]*Inventory[[#This Row],[Adj_Lead_Time]]+Inventory[[#This Row],[Safety_Stock]]-Inventory[[#This Row],[Current_Inventory]])</f>
        <v>0</v>
      </c>
    </row>
    <row r="4888" spans="1:19" x14ac:dyDescent="0.25">
      <c r="A4888">
        <v>4887</v>
      </c>
      <c r="B4888" t="s">
        <v>4909</v>
      </c>
      <c r="C4888" s="4" t="s">
        <v>21</v>
      </c>
      <c r="D4888" t="s">
        <v>18</v>
      </c>
      <c r="E4888" s="4">
        <v>172</v>
      </c>
      <c r="F4888" s="4">
        <v>11</v>
      </c>
      <c r="G4888" s="4">
        <v>543</v>
      </c>
      <c r="H4888" s="4">
        <v>282</v>
      </c>
      <c r="I4888" s="4">
        <v>304</v>
      </c>
      <c r="J4888" s="6">
        <v>1449.71</v>
      </c>
      <c r="K4888" s="4">
        <v>0.23300000000000001</v>
      </c>
      <c r="L4888" s="4" t="s">
        <v>15</v>
      </c>
      <c r="M4888" s="4">
        <f>Inventory[[#This Row],[Daily_Demand]]*Inventory[[#This Row],[Lead_Time_Days]]</f>
        <v>1892</v>
      </c>
      <c r="N4888" s="4">
        <f>MAX(0, Inventory[[#This Row],[Demand_Duration_Lead_time]]+Inventory[[#This Row],[Safety_Stock]]-Inventory[[#This Row],[Current_Inventory]])</f>
        <v>1631</v>
      </c>
      <c r="O48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88" s="8">
        <f>Inventory[[#This Row],[Current_Inventory]]*Inventory[[#This Row],[Unit_Cost]]</f>
        <v>787192.53</v>
      </c>
      <c r="Q4888" t="str">
        <f>IF(Inventory[[#This Row],[Stockout_Risk_Score]] &gt;= 0.8, "Critical",
   IF(Inventory[[#This Row],[Stockout_Risk_Score]] &gt;= 0.6, "High",
      IF(Inventory[[#This Row],[Stockout_Risk_Score]] &gt;= 0.3, "Medium", "Low")
   )
)</f>
        <v>Low</v>
      </c>
      <c r="R4888">
        <f>Inventory[[#This Row],[Lead_Time_Days]]*0.8</f>
        <v>8.8000000000000007</v>
      </c>
      <c r="S4888">
        <f>MAX(0,Inventory[[#This Row],[Daily_Demand]]*Inventory[[#This Row],[Adj_Lead_Time]]+Inventory[[#This Row],[Safety_Stock]]-Inventory[[#This Row],[Current_Inventory]])</f>
        <v>1252.6000000000001</v>
      </c>
    </row>
    <row r="4889" spans="1:19" x14ac:dyDescent="0.25">
      <c r="A4889">
        <v>4888</v>
      </c>
      <c r="B4889" t="s">
        <v>4910</v>
      </c>
      <c r="C4889" s="4" t="s">
        <v>17</v>
      </c>
      <c r="D4889" t="s">
        <v>14</v>
      </c>
      <c r="E4889" s="4">
        <v>191</v>
      </c>
      <c r="F4889" s="4">
        <v>7</v>
      </c>
      <c r="G4889" s="4">
        <v>280</v>
      </c>
      <c r="H4889" s="4">
        <v>111</v>
      </c>
      <c r="I4889" s="4">
        <v>57</v>
      </c>
      <c r="J4889" s="6">
        <v>891.39</v>
      </c>
      <c r="K4889" s="4">
        <v>0.32500000000000001</v>
      </c>
      <c r="L4889" s="4" t="s">
        <v>27</v>
      </c>
      <c r="M4889" s="4">
        <f>Inventory[[#This Row],[Daily_Demand]]*Inventory[[#This Row],[Lead_Time_Days]]</f>
        <v>1337</v>
      </c>
      <c r="N4889" s="4">
        <f>MAX(0, Inventory[[#This Row],[Demand_Duration_Lead_time]]+Inventory[[#This Row],[Safety_Stock]]-Inventory[[#This Row],[Current_Inventory]])</f>
        <v>1168</v>
      </c>
      <c r="O48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89" s="8">
        <f>Inventory[[#This Row],[Current_Inventory]]*Inventory[[#This Row],[Unit_Cost]]</f>
        <v>249589.19999999998</v>
      </c>
      <c r="Q4889" t="str">
        <f>IF(Inventory[[#This Row],[Stockout_Risk_Score]] &gt;= 0.8, "Critical",
   IF(Inventory[[#This Row],[Stockout_Risk_Score]] &gt;= 0.6, "High",
      IF(Inventory[[#This Row],[Stockout_Risk_Score]] &gt;= 0.3, "Medium", "Low")
   )
)</f>
        <v>Medium</v>
      </c>
      <c r="R4889">
        <f>Inventory[[#This Row],[Lead_Time_Days]]*0.8</f>
        <v>5.6000000000000005</v>
      </c>
      <c r="S4889">
        <f>MAX(0,Inventory[[#This Row],[Daily_Demand]]*Inventory[[#This Row],[Adj_Lead_Time]]+Inventory[[#This Row],[Safety_Stock]]-Inventory[[#This Row],[Current_Inventory]])</f>
        <v>900.60000000000014</v>
      </c>
    </row>
    <row r="4890" spans="1:19" x14ac:dyDescent="0.25">
      <c r="A4890">
        <v>4889</v>
      </c>
      <c r="B4890" t="s">
        <v>4911</v>
      </c>
      <c r="C4890" s="4" t="s">
        <v>17</v>
      </c>
      <c r="D4890" t="s">
        <v>14</v>
      </c>
      <c r="E4890" s="4">
        <v>18</v>
      </c>
      <c r="F4890" s="4">
        <v>3</v>
      </c>
      <c r="G4890" s="4">
        <v>381</v>
      </c>
      <c r="H4890" s="4">
        <v>81</v>
      </c>
      <c r="I4890" s="4">
        <v>163</v>
      </c>
      <c r="J4890" s="6">
        <v>1734.3</v>
      </c>
      <c r="K4890" s="4">
        <v>0.71</v>
      </c>
      <c r="L4890" s="4" t="s">
        <v>15</v>
      </c>
      <c r="M4890" s="4">
        <f>Inventory[[#This Row],[Daily_Demand]]*Inventory[[#This Row],[Lead_Time_Days]]</f>
        <v>54</v>
      </c>
      <c r="N4890" s="4">
        <f>MAX(0, Inventory[[#This Row],[Demand_Duration_Lead_time]]+Inventory[[#This Row],[Safety_Stock]]-Inventory[[#This Row],[Current_Inventory]])</f>
        <v>0</v>
      </c>
      <c r="O48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890" s="8">
        <f>Inventory[[#This Row],[Current_Inventory]]*Inventory[[#This Row],[Unit_Cost]]</f>
        <v>660768.29999999993</v>
      </c>
      <c r="Q4890" t="str">
        <f>IF(Inventory[[#This Row],[Stockout_Risk_Score]] &gt;= 0.8, "Critical",
   IF(Inventory[[#This Row],[Stockout_Risk_Score]] &gt;= 0.6, "High",
      IF(Inventory[[#This Row],[Stockout_Risk_Score]] &gt;= 0.3, "Medium", "Low")
   )
)</f>
        <v>High</v>
      </c>
      <c r="R4890">
        <f>Inventory[[#This Row],[Lead_Time_Days]]*0.8</f>
        <v>2.4000000000000004</v>
      </c>
      <c r="S4890">
        <f>MAX(0,Inventory[[#This Row],[Daily_Demand]]*Inventory[[#This Row],[Adj_Lead_Time]]+Inventory[[#This Row],[Safety_Stock]]-Inventory[[#This Row],[Current_Inventory]])</f>
        <v>0</v>
      </c>
    </row>
    <row r="4891" spans="1:19" x14ac:dyDescent="0.25">
      <c r="A4891">
        <v>4890</v>
      </c>
      <c r="B4891" t="s">
        <v>4912</v>
      </c>
      <c r="C4891" s="4" t="s">
        <v>26</v>
      </c>
      <c r="D4891" t="s">
        <v>22</v>
      </c>
      <c r="E4891" s="4">
        <v>176</v>
      </c>
      <c r="F4891" s="4">
        <v>4</v>
      </c>
      <c r="G4891" s="4">
        <v>188</v>
      </c>
      <c r="H4891" s="4">
        <v>202</v>
      </c>
      <c r="I4891" s="4">
        <v>54</v>
      </c>
      <c r="J4891" s="6">
        <v>1395.95</v>
      </c>
      <c r="K4891" s="4">
        <v>0.23799999999999999</v>
      </c>
      <c r="L4891" s="4" t="s">
        <v>15</v>
      </c>
      <c r="M4891" s="4">
        <f>Inventory[[#This Row],[Daily_Demand]]*Inventory[[#This Row],[Lead_Time_Days]]</f>
        <v>704</v>
      </c>
      <c r="N4891" s="4">
        <f>MAX(0, Inventory[[#This Row],[Demand_Duration_Lead_time]]+Inventory[[#This Row],[Safety_Stock]]-Inventory[[#This Row],[Current_Inventory]])</f>
        <v>718</v>
      </c>
      <c r="O48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891" s="8">
        <f>Inventory[[#This Row],[Current_Inventory]]*Inventory[[#This Row],[Unit_Cost]]</f>
        <v>262438.60000000003</v>
      </c>
      <c r="Q4891" t="str">
        <f>IF(Inventory[[#This Row],[Stockout_Risk_Score]] &gt;= 0.8, "Critical",
   IF(Inventory[[#This Row],[Stockout_Risk_Score]] &gt;= 0.6, "High",
      IF(Inventory[[#This Row],[Stockout_Risk_Score]] &gt;= 0.3, "Medium", "Low")
   )
)</f>
        <v>Low</v>
      </c>
      <c r="R4891">
        <f>Inventory[[#This Row],[Lead_Time_Days]]*0.8</f>
        <v>3.2</v>
      </c>
      <c r="S4891">
        <f>MAX(0,Inventory[[#This Row],[Daily_Demand]]*Inventory[[#This Row],[Adj_Lead_Time]]+Inventory[[#This Row],[Safety_Stock]]-Inventory[[#This Row],[Current_Inventory]])</f>
        <v>577.20000000000005</v>
      </c>
    </row>
    <row r="4892" spans="1:19" x14ac:dyDescent="0.25">
      <c r="A4892">
        <v>4891</v>
      </c>
      <c r="B4892" t="s">
        <v>4913</v>
      </c>
      <c r="C4892" s="4" t="s">
        <v>17</v>
      </c>
      <c r="D4892" t="s">
        <v>18</v>
      </c>
      <c r="E4892" s="4">
        <v>108</v>
      </c>
      <c r="F4892" s="4">
        <v>9</v>
      </c>
      <c r="G4892" s="4">
        <v>679</v>
      </c>
      <c r="H4892" s="4">
        <v>120</v>
      </c>
      <c r="I4892" s="4">
        <v>391</v>
      </c>
      <c r="J4892" s="6">
        <v>1333.4</v>
      </c>
      <c r="K4892" s="4">
        <v>0.20799999999999999</v>
      </c>
      <c r="L4892" s="4" t="s">
        <v>19</v>
      </c>
      <c r="M4892" s="4">
        <f>Inventory[[#This Row],[Daily_Demand]]*Inventory[[#This Row],[Lead_Time_Days]]</f>
        <v>972</v>
      </c>
      <c r="N4892" s="4">
        <f>MAX(0, Inventory[[#This Row],[Demand_Duration_Lead_time]]+Inventory[[#This Row],[Safety_Stock]]-Inventory[[#This Row],[Current_Inventory]])</f>
        <v>413</v>
      </c>
      <c r="O48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92" s="8">
        <f>Inventory[[#This Row],[Current_Inventory]]*Inventory[[#This Row],[Unit_Cost]]</f>
        <v>905378.60000000009</v>
      </c>
      <c r="Q4892" t="str">
        <f>IF(Inventory[[#This Row],[Stockout_Risk_Score]] &gt;= 0.8, "Critical",
   IF(Inventory[[#This Row],[Stockout_Risk_Score]] &gt;= 0.6, "High",
      IF(Inventory[[#This Row],[Stockout_Risk_Score]] &gt;= 0.3, "Medium", "Low")
   )
)</f>
        <v>Low</v>
      </c>
      <c r="R4892">
        <f>Inventory[[#This Row],[Lead_Time_Days]]*0.8</f>
        <v>7.2</v>
      </c>
      <c r="S4892">
        <f>MAX(0,Inventory[[#This Row],[Daily_Demand]]*Inventory[[#This Row],[Adj_Lead_Time]]+Inventory[[#This Row],[Safety_Stock]]-Inventory[[#This Row],[Current_Inventory]])</f>
        <v>218.60000000000002</v>
      </c>
    </row>
    <row r="4893" spans="1:19" x14ac:dyDescent="0.25">
      <c r="A4893">
        <v>4892</v>
      </c>
      <c r="B4893" t="s">
        <v>4914</v>
      </c>
      <c r="C4893" s="4" t="s">
        <v>13</v>
      </c>
      <c r="D4893" t="s">
        <v>18</v>
      </c>
      <c r="E4893" s="4">
        <v>121</v>
      </c>
      <c r="F4893" s="4">
        <v>2</v>
      </c>
      <c r="G4893" s="4">
        <v>219</v>
      </c>
      <c r="H4893" s="4">
        <v>286</v>
      </c>
      <c r="I4893" s="4">
        <v>122</v>
      </c>
      <c r="J4893" s="6">
        <v>480.64</v>
      </c>
      <c r="K4893" s="4">
        <v>0.70299999999999996</v>
      </c>
      <c r="L4893" s="4" t="s">
        <v>27</v>
      </c>
      <c r="M4893" s="4">
        <f>Inventory[[#This Row],[Daily_Demand]]*Inventory[[#This Row],[Lead_Time_Days]]</f>
        <v>242</v>
      </c>
      <c r="N4893" s="4">
        <f>MAX(0, Inventory[[#This Row],[Demand_Duration_Lead_time]]+Inventory[[#This Row],[Safety_Stock]]-Inventory[[#This Row],[Current_Inventory]])</f>
        <v>309</v>
      </c>
      <c r="O48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893" s="8">
        <f>Inventory[[#This Row],[Current_Inventory]]*Inventory[[#This Row],[Unit_Cost]]</f>
        <v>105260.16</v>
      </c>
      <c r="Q4893" t="str">
        <f>IF(Inventory[[#This Row],[Stockout_Risk_Score]] &gt;= 0.8, "Critical",
   IF(Inventory[[#This Row],[Stockout_Risk_Score]] &gt;= 0.6, "High",
      IF(Inventory[[#This Row],[Stockout_Risk_Score]] &gt;= 0.3, "Medium", "Low")
   )
)</f>
        <v>High</v>
      </c>
      <c r="R4893">
        <f>Inventory[[#This Row],[Lead_Time_Days]]*0.8</f>
        <v>1.6</v>
      </c>
      <c r="S4893">
        <f>MAX(0,Inventory[[#This Row],[Daily_Demand]]*Inventory[[#This Row],[Adj_Lead_Time]]+Inventory[[#This Row],[Safety_Stock]]-Inventory[[#This Row],[Current_Inventory]])</f>
        <v>260.60000000000002</v>
      </c>
    </row>
    <row r="4894" spans="1:19" x14ac:dyDescent="0.25">
      <c r="A4894">
        <v>4893</v>
      </c>
      <c r="B4894" t="s">
        <v>4915</v>
      </c>
      <c r="C4894" s="4" t="s">
        <v>13</v>
      </c>
      <c r="D4894" t="s">
        <v>14</v>
      </c>
      <c r="E4894" s="4">
        <v>52</v>
      </c>
      <c r="F4894" s="4">
        <v>7</v>
      </c>
      <c r="G4894" s="4">
        <v>404</v>
      </c>
      <c r="H4894" s="4">
        <v>115</v>
      </c>
      <c r="I4894" s="4">
        <v>397</v>
      </c>
      <c r="J4894" s="6">
        <v>845.29</v>
      </c>
      <c r="K4894" s="4">
        <v>0.88100000000000001</v>
      </c>
      <c r="L4894" s="4" t="s">
        <v>27</v>
      </c>
      <c r="M4894" s="4">
        <f>Inventory[[#This Row],[Daily_Demand]]*Inventory[[#This Row],[Lead_Time_Days]]</f>
        <v>364</v>
      </c>
      <c r="N4894" s="4">
        <f>MAX(0, Inventory[[#This Row],[Demand_Duration_Lead_time]]+Inventory[[#This Row],[Safety_Stock]]-Inventory[[#This Row],[Current_Inventory]])</f>
        <v>75</v>
      </c>
      <c r="O48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94" s="8">
        <f>Inventory[[#This Row],[Current_Inventory]]*Inventory[[#This Row],[Unit_Cost]]</f>
        <v>341497.16</v>
      </c>
      <c r="Q4894" t="str">
        <f>IF(Inventory[[#This Row],[Stockout_Risk_Score]] &gt;= 0.8, "Critical",
   IF(Inventory[[#This Row],[Stockout_Risk_Score]] &gt;= 0.6, "High",
      IF(Inventory[[#This Row],[Stockout_Risk_Score]] &gt;= 0.3, "Medium", "Low")
   )
)</f>
        <v>Critical</v>
      </c>
      <c r="R4894">
        <f>Inventory[[#This Row],[Lead_Time_Days]]*0.8</f>
        <v>5.6000000000000005</v>
      </c>
      <c r="S4894">
        <f>MAX(0,Inventory[[#This Row],[Daily_Demand]]*Inventory[[#This Row],[Adj_Lead_Time]]+Inventory[[#This Row],[Safety_Stock]]-Inventory[[#This Row],[Current_Inventory]])</f>
        <v>2.2000000000000455</v>
      </c>
    </row>
    <row r="4895" spans="1:19" x14ac:dyDescent="0.25">
      <c r="A4895">
        <v>4894</v>
      </c>
      <c r="B4895" t="s">
        <v>4916</v>
      </c>
      <c r="C4895" s="4" t="s">
        <v>17</v>
      </c>
      <c r="D4895" t="s">
        <v>14</v>
      </c>
      <c r="E4895" s="4">
        <v>97</v>
      </c>
      <c r="F4895" s="4">
        <v>4</v>
      </c>
      <c r="G4895" s="4">
        <v>331</v>
      </c>
      <c r="H4895" s="4">
        <v>46</v>
      </c>
      <c r="I4895" s="4">
        <v>170</v>
      </c>
      <c r="J4895" s="6">
        <v>896.15</v>
      </c>
      <c r="K4895" s="4">
        <v>7.4999999999999997E-2</v>
      </c>
      <c r="L4895" s="4" t="s">
        <v>15</v>
      </c>
      <c r="M4895" s="4">
        <f>Inventory[[#This Row],[Daily_Demand]]*Inventory[[#This Row],[Lead_Time_Days]]</f>
        <v>388</v>
      </c>
      <c r="N4895" s="4">
        <f>MAX(0, Inventory[[#This Row],[Demand_Duration_Lead_time]]+Inventory[[#This Row],[Safety_Stock]]-Inventory[[#This Row],[Current_Inventory]])</f>
        <v>103</v>
      </c>
      <c r="O48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95" s="8">
        <f>Inventory[[#This Row],[Current_Inventory]]*Inventory[[#This Row],[Unit_Cost]]</f>
        <v>296625.64999999997</v>
      </c>
      <c r="Q4895" t="str">
        <f>IF(Inventory[[#This Row],[Stockout_Risk_Score]] &gt;= 0.8, "Critical",
   IF(Inventory[[#This Row],[Stockout_Risk_Score]] &gt;= 0.6, "High",
      IF(Inventory[[#This Row],[Stockout_Risk_Score]] &gt;= 0.3, "Medium", "Low")
   )
)</f>
        <v>Low</v>
      </c>
      <c r="R4895">
        <f>Inventory[[#This Row],[Lead_Time_Days]]*0.8</f>
        <v>3.2</v>
      </c>
      <c r="S4895">
        <f>MAX(0,Inventory[[#This Row],[Daily_Demand]]*Inventory[[#This Row],[Adj_Lead_Time]]+Inventory[[#This Row],[Safety_Stock]]-Inventory[[#This Row],[Current_Inventory]])</f>
        <v>25.400000000000034</v>
      </c>
    </row>
    <row r="4896" spans="1:19" x14ac:dyDescent="0.25">
      <c r="A4896">
        <v>4895</v>
      </c>
      <c r="B4896" t="s">
        <v>4917</v>
      </c>
      <c r="C4896" s="4" t="s">
        <v>26</v>
      </c>
      <c r="D4896" t="s">
        <v>14</v>
      </c>
      <c r="E4896" s="4">
        <v>175</v>
      </c>
      <c r="F4896" s="4">
        <v>7</v>
      </c>
      <c r="G4896" s="4">
        <v>601</v>
      </c>
      <c r="H4896" s="4">
        <v>190</v>
      </c>
      <c r="I4896" s="4">
        <v>351</v>
      </c>
      <c r="J4896" s="6">
        <v>1480.64</v>
      </c>
      <c r="K4896" s="4">
        <v>0.44600000000000001</v>
      </c>
      <c r="L4896" s="4" t="s">
        <v>15</v>
      </c>
      <c r="M4896" s="4">
        <f>Inventory[[#This Row],[Daily_Demand]]*Inventory[[#This Row],[Lead_Time_Days]]</f>
        <v>1225</v>
      </c>
      <c r="N4896" s="4">
        <f>MAX(0, Inventory[[#This Row],[Demand_Duration_Lead_time]]+Inventory[[#This Row],[Safety_Stock]]-Inventory[[#This Row],[Current_Inventory]])</f>
        <v>814</v>
      </c>
      <c r="O48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96" s="8">
        <f>Inventory[[#This Row],[Current_Inventory]]*Inventory[[#This Row],[Unit_Cost]]</f>
        <v>889864.64</v>
      </c>
      <c r="Q4896" t="str">
        <f>IF(Inventory[[#This Row],[Stockout_Risk_Score]] &gt;= 0.8, "Critical",
   IF(Inventory[[#This Row],[Stockout_Risk_Score]] &gt;= 0.6, "High",
      IF(Inventory[[#This Row],[Stockout_Risk_Score]] &gt;= 0.3, "Medium", "Low")
   )
)</f>
        <v>Medium</v>
      </c>
      <c r="R4896">
        <f>Inventory[[#This Row],[Lead_Time_Days]]*0.8</f>
        <v>5.6000000000000005</v>
      </c>
      <c r="S4896">
        <f>MAX(0,Inventory[[#This Row],[Daily_Demand]]*Inventory[[#This Row],[Adj_Lead_Time]]+Inventory[[#This Row],[Safety_Stock]]-Inventory[[#This Row],[Current_Inventory]])</f>
        <v>569</v>
      </c>
    </row>
    <row r="4897" spans="1:19" x14ac:dyDescent="0.25">
      <c r="A4897">
        <v>4896</v>
      </c>
      <c r="B4897" t="s">
        <v>4918</v>
      </c>
      <c r="C4897" s="4" t="s">
        <v>26</v>
      </c>
      <c r="D4897" t="s">
        <v>22</v>
      </c>
      <c r="E4897" s="4">
        <v>148</v>
      </c>
      <c r="F4897" s="4">
        <v>4</v>
      </c>
      <c r="G4897" s="4">
        <v>331</v>
      </c>
      <c r="H4897" s="4">
        <v>152</v>
      </c>
      <c r="I4897" s="4">
        <v>283</v>
      </c>
      <c r="J4897" s="6">
        <v>1255.8699999999999</v>
      </c>
      <c r="K4897" s="4">
        <v>0.60699999999999998</v>
      </c>
      <c r="L4897" s="4" t="s">
        <v>15</v>
      </c>
      <c r="M4897" s="4">
        <f>Inventory[[#This Row],[Daily_Demand]]*Inventory[[#This Row],[Lead_Time_Days]]</f>
        <v>592</v>
      </c>
      <c r="N4897" s="4">
        <f>MAX(0, Inventory[[#This Row],[Demand_Duration_Lead_time]]+Inventory[[#This Row],[Safety_Stock]]-Inventory[[#This Row],[Current_Inventory]])</f>
        <v>413</v>
      </c>
      <c r="O48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97" s="8">
        <f>Inventory[[#This Row],[Current_Inventory]]*Inventory[[#This Row],[Unit_Cost]]</f>
        <v>415692.97</v>
      </c>
      <c r="Q4897" t="str">
        <f>IF(Inventory[[#This Row],[Stockout_Risk_Score]] &gt;= 0.8, "Critical",
   IF(Inventory[[#This Row],[Stockout_Risk_Score]] &gt;= 0.6, "High",
      IF(Inventory[[#This Row],[Stockout_Risk_Score]] &gt;= 0.3, "Medium", "Low")
   )
)</f>
        <v>High</v>
      </c>
      <c r="R4897">
        <f>Inventory[[#This Row],[Lead_Time_Days]]*0.8</f>
        <v>3.2</v>
      </c>
      <c r="S4897">
        <f>MAX(0,Inventory[[#This Row],[Daily_Demand]]*Inventory[[#This Row],[Adj_Lead_Time]]+Inventory[[#This Row],[Safety_Stock]]-Inventory[[#This Row],[Current_Inventory]])</f>
        <v>294.60000000000002</v>
      </c>
    </row>
    <row r="4898" spans="1:19" x14ac:dyDescent="0.25">
      <c r="A4898">
        <v>4897</v>
      </c>
      <c r="B4898" t="s">
        <v>4919</v>
      </c>
      <c r="C4898" s="4" t="s">
        <v>26</v>
      </c>
      <c r="D4898" t="s">
        <v>18</v>
      </c>
      <c r="E4898" s="4">
        <v>114</v>
      </c>
      <c r="F4898" s="4">
        <v>12</v>
      </c>
      <c r="G4898" s="4">
        <v>585</v>
      </c>
      <c r="H4898" s="4">
        <v>123</v>
      </c>
      <c r="I4898" s="4">
        <v>115</v>
      </c>
      <c r="J4898" s="6">
        <v>217.43</v>
      </c>
      <c r="K4898" s="4">
        <v>0.67600000000000005</v>
      </c>
      <c r="L4898" s="4" t="s">
        <v>19</v>
      </c>
      <c r="M4898" s="4">
        <f>Inventory[[#This Row],[Daily_Demand]]*Inventory[[#This Row],[Lead_Time_Days]]</f>
        <v>1368</v>
      </c>
      <c r="N4898" s="4">
        <f>MAX(0, Inventory[[#This Row],[Demand_Duration_Lead_time]]+Inventory[[#This Row],[Safety_Stock]]-Inventory[[#This Row],[Current_Inventory]])</f>
        <v>906</v>
      </c>
      <c r="O48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98" s="8">
        <f>Inventory[[#This Row],[Current_Inventory]]*Inventory[[#This Row],[Unit_Cost]]</f>
        <v>127196.55</v>
      </c>
      <c r="Q4898" t="str">
        <f>IF(Inventory[[#This Row],[Stockout_Risk_Score]] &gt;= 0.8, "Critical",
   IF(Inventory[[#This Row],[Stockout_Risk_Score]] &gt;= 0.6, "High",
      IF(Inventory[[#This Row],[Stockout_Risk_Score]] &gt;= 0.3, "Medium", "Low")
   )
)</f>
        <v>High</v>
      </c>
      <c r="R4898">
        <f>Inventory[[#This Row],[Lead_Time_Days]]*0.8</f>
        <v>9.6000000000000014</v>
      </c>
      <c r="S4898">
        <f>MAX(0,Inventory[[#This Row],[Daily_Demand]]*Inventory[[#This Row],[Adj_Lead_Time]]+Inventory[[#This Row],[Safety_Stock]]-Inventory[[#This Row],[Current_Inventory]])</f>
        <v>632.40000000000009</v>
      </c>
    </row>
    <row r="4899" spans="1:19" x14ac:dyDescent="0.25">
      <c r="A4899">
        <v>4898</v>
      </c>
      <c r="B4899" t="s">
        <v>4920</v>
      </c>
      <c r="C4899" s="4" t="s">
        <v>41</v>
      </c>
      <c r="D4899" t="s">
        <v>22</v>
      </c>
      <c r="E4899" s="4">
        <v>167</v>
      </c>
      <c r="F4899" s="4">
        <v>12</v>
      </c>
      <c r="G4899" s="4">
        <v>414</v>
      </c>
      <c r="H4899" s="4">
        <v>247</v>
      </c>
      <c r="I4899" s="4">
        <v>279</v>
      </c>
      <c r="J4899" s="6">
        <v>650.01</v>
      </c>
      <c r="K4899" s="4">
        <v>0.996</v>
      </c>
      <c r="L4899" s="4" t="s">
        <v>15</v>
      </c>
      <c r="M4899" s="4">
        <f>Inventory[[#This Row],[Daily_Demand]]*Inventory[[#This Row],[Lead_Time_Days]]</f>
        <v>2004</v>
      </c>
      <c r="N4899" s="4">
        <f>MAX(0, Inventory[[#This Row],[Demand_Duration_Lead_time]]+Inventory[[#This Row],[Safety_Stock]]-Inventory[[#This Row],[Current_Inventory]])</f>
        <v>1837</v>
      </c>
      <c r="O48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899" s="8">
        <f>Inventory[[#This Row],[Current_Inventory]]*Inventory[[#This Row],[Unit_Cost]]</f>
        <v>269104.14</v>
      </c>
      <c r="Q4899" t="str">
        <f>IF(Inventory[[#This Row],[Stockout_Risk_Score]] &gt;= 0.8, "Critical",
   IF(Inventory[[#This Row],[Stockout_Risk_Score]] &gt;= 0.6, "High",
      IF(Inventory[[#This Row],[Stockout_Risk_Score]] &gt;= 0.3, "Medium", "Low")
   )
)</f>
        <v>Critical</v>
      </c>
      <c r="R4899">
        <f>Inventory[[#This Row],[Lead_Time_Days]]*0.8</f>
        <v>9.6000000000000014</v>
      </c>
      <c r="S4899">
        <f>MAX(0,Inventory[[#This Row],[Daily_Demand]]*Inventory[[#This Row],[Adj_Lead_Time]]+Inventory[[#This Row],[Safety_Stock]]-Inventory[[#This Row],[Current_Inventory]])</f>
        <v>1436.2000000000003</v>
      </c>
    </row>
    <row r="4900" spans="1:19" x14ac:dyDescent="0.25">
      <c r="A4900">
        <v>4899</v>
      </c>
      <c r="B4900" t="s">
        <v>4921</v>
      </c>
      <c r="C4900" s="4" t="s">
        <v>17</v>
      </c>
      <c r="D4900" t="s">
        <v>18</v>
      </c>
      <c r="E4900" s="4">
        <v>57</v>
      </c>
      <c r="F4900" s="4">
        <v>9</v>
      </c>
      <c r="G4900" s="4">
        <v>790</v>
      </c>
      <c r="H4900" s="4">
        <v>103</v>
      </c>
      <c r="I4900" s="4">
        <v>80</v>
      </c>
      <c r="J4900" s="6">
        <v>972.44</v>
      </c>
      <c r="K4900" s="4">
        <v>0.68300000000000005</v>
      </c>
      <c r="L4900" s="4" t="s">
        <v>15</v>
      </c>
      <c r="M4900" s="4">
        <f>Inventory[[#This Row],[Daily_Demand]]*Inventory[[#This Row],[Lead_Time_Days]]</f>
        <v>513</v>
      </c>
      <c r="N4900" s="4">
        <f>MAX(0, Inventory[[#This Row],[Demand_Duration_Lead_time]]+Inventory[[#This Row],[Safety_Stock]]-Inventory[[#This Row],[Current_Inventory]])</f>
        <v>0</v>
      </c>
      <c r="O49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00" s="8">
        <f>Inventory[[#This Row],[Current_Inventory]]*Inventory[[#This Row],[Unit_Cost]]</f>
        <v>768227.60000000009</v>
      </c>
      <c r="Q4900" t="str">
        <f>IF(Inventory[[#This Row],[Stockout_Risk_Score]] &gt;= 0.8, "Critical",
   IF(Inventory[[#This Row],[Stockout_Risk_Score]] &gt;= 0.6, "High",
      IF(Inventory[[#This Row],[Stockout_Risk_Score]] &gt;= 0.3, "Medium", "Low")
   )
)</f>
        <v>High</v>
      </c>
      <c r="R4900">
        <f>Inventory[[#This Row],[Lead_Time_Days]]*0.8</f>
        <v>7.2</v>
      </c>
      <c r="S4900">
        <f>MAX(0,Inventory[[#This Row],[Daily_Demand]]*Inventory[[#This Row],[Adj_Lead_Time]]+Inventory[[#This Row],[Safety_Stock]]-Inventory[[#This Row],[Current_Inventory]])</f>
        <v>0</v>
      </c>
    </row>
    <row r="4901" spans="1:19" x14ac:dyDescent="0.25">
      <c r="A4901">
        <v>4900</v>
      </c>
      <c r="B4901" t="s">
        <v>4922</v>
      </c>
      <c r="C4901" s="4" t="s">
        <v>26</v>
      </c>
      <c r="D4901" t="s">
        <v>22</v>
      </c>
      <c r="E4901" s="4">
        <v>166</v>
      </c>
      <c r="F4901" s="4">
        <v>6</v>
      </c>
      <c r="G4901" s="4">
        <v>370</v>
      </c>
      <c r="H4901" s="4">
        <v>269</v>
      </c>
      <c r="I4901" s="4">
        <v>356</v>
      </c>
      <c r="J4901" s="6">
        <v>1486.63</v>
      </c>
      <c r="K4901" s="4">
        <v>0.62</v>
      </c>
      <c r="L4901" s="4" t="s">
        <v>19</v>
      </c>
      <c r="M4901" s="4">
        <f>Inventory[[#This Row],[Daily_Demand]]*Inventory[[#This Row],[Lead_Time_Days]]</f>
        <v>996</v>
      </c>
      <c r="N4901" s="4">
        <f>MAX(0, Inventory[[#This Row],[Demand_Duration_Lead_time]]+Inventory[[#This Row],[Safety_Stock]]-Inventory[[#This Row],[Current_Inventory]])</f>
        <v>895</v>
      </c>
      <c r="O49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01" s="8">
        <f>Inventory[[#This Row],[Current_Inventory]]*Inventory[[#This Row],[Unit_Cost]]</f>
        <v>550053.10000000009</v>
      </c>
      <c r="Q4901" t="str">
        <f>IF(Inventory[[#This Row],[Stockout_Risk_Score]] &gt;= 0.8, "Critical",
   IF(Inventory[[#This Row],[Stockout_Risk_Score]] &gt;= 0.6, "High",
      IF(Inventory[[#This Row],[Stockout_Risk_Score]] &gt;= 0.3, "Medium", "Low")
   )
)</f>
        <v>High</v>
      </c>
      <c r="R4901">
        <f>Inventory[[#This Row],[Lead_Time_Days]]*0.8</f>
        <v>4.8000000000000007</v>
      </c>
      <c r="S4901">
        <f>MAX(0,Inventory[[#This Row],[Daily_Demand]]*Inventory[[#This Row],[Adj_Lead_Time]]+Inventory[[#This Row],[Safety_Stock]]-Inventory[[#This Row],[Current_Inventory]])</f>
        <v>695.80000000000018</v>
      </c>
    </row>
    <row r="4902" spans="1:19" x14ac:dyDescent="0.25">
      <c r="A4902">
        <v>4901</v>
      </c>
      <c r="B4902" t="s">
        <v>4923</v>
      </c>
      <c r="C4902" s="4" t="s">
        <v>13</v>
      </c>
      <c r="D4902" t="s">
        <v>18</v>
      </c>
      <c r="E4902" s="4">
        <v>7</v>
      </c>
      <c r="F4902" s="4">
        <v>5</v>
      </c>
      <c r="G4902" s="4">
        <v>47</v>
      </c>
      <c r="H4902" s="4">
        <v>116</v>
      </c>
      <c r="I4902" s="4">
        <v>346</v>
      </c>
      <c r="J4902" s="6">
        <v>1499.96</v>
      </c>
      <c r="K4902" s="4">
        <v>0.99</v>
      </c>
      <c r="L4902" s="4" t="s">
        <v>27</v>
      </c>
      <c r="M4902" s="4">
        <f>Inventory[[#This Row],[Daily_Demand]]*Inventory[[#This Row],[Lead_Time_Days]]</f>
        <v>35</v>
      </c>
      <c r="N4902" s="4">
        <f>MAX(0, Inventory[[#This Row],[Demand_Duration_Lead_time]]+Inventory[[#This Row],[Safety_Stock]]-Inventory[[#This Row],[Current_Inventory]])</f>
        <v>104</v>
      </c>
      <c r="O49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02" s="8">
        <f>Inventory[[#This Row],[Current_Inventory]]*Inventory[[#This Row],[Unit_Cost]]</f>
        <v>70498.12</v>
      </c>
      <c r="Q4902" t="str">
        <f>IF(Inventory[[#This Row],[Stockout_Risk_Score]] &gt;= 0.8, "Critical",
   IF(Inventory[[#This Row],[Stockout_Risk_Score]] &gt;= 0.6, "High",
      IF(Inventory[[#This Row],[Stockout_Risk_Score]] &gt;= 0.3, "Medium", "Low")
   )
)</f>
        <v>Critical</v>
      </c>
      <c r="R4902">
        <f>Inventory[[#This Row],[Lead_Time_Days]]*0.8</f>
        <v>4</v>
      </c>
      <c r="S4902">
        <f>MAX(0,Inventory[[#This Row],[Daily_Demand]]*Inventory[[#This Row],[Adj_Lead_Time]]+Inventory[[#This Row],[Safety_Stock]]-Inventory[[#This Row],[Current_Inventory]])</f>
        <v>97</v>
      </c>
    </row>
    <row r="4903" spans="1:19" x14ac:dyDescent="0.25">
      <c r="A4903">
        <v>4902</v>
      </c>
      <c r="B4903" t="s">
        <v>4924</v>
      </c>
      <c r="C4903" s="4" t="s">
        <v>21</v>
      </c>
      <c r="D4903" t="s">
        <v>14</v>
      </c>
      <c r="E4903" s="4">
        <v>72</v>
      </c>
      <c r="F4903" s="4">
        <v>10</v>
      </c>
      <c r="G4903" s="4">
        <v>651</v>
      </c>
      <c r="H4903" s="4">
        <v>253</v>
      </c>
      <c r="I4903" s="4">
        <v>100</v>
      </c>
      <c r="J4903" s="6">
        <v>1006.56</v>
      </c>
      <c r="K4903" s="4">
        <v>6.0999999999999999E-2</v>
      </c>
      <c r="L4903" s="4" t="s">
        <v>19</v>
      </c>
      <c r="M4903" s="4">
        <f>Inventory[[#This Row],[Daily_Demand]]*Inventory[[#This Row],[Lead_Time_Days]]</f>
        <v>720</v>
      </c>
      <c r="N4903" s="4">
        <f>MAX(0, Inventory[[#This Row],[Demand_Duration_Lead_time]]+Inventory[[#This Row],[Safety_Stock]]-Inventory[[#This Row],[Current_Inventory]])</f>
        <v>322</v>
      </c>
      <c r="O49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03" s="8">
        <f>Inventory[[#This Row],[Current_Inventory]]*Inventory[[#This Row],[Unit_Cost]]</f>
        <v>655270.55999999994</v>
      </c>
      <c r="Q4903" t="str">
        <f>IF(Inventory[[#This Row],[Stockout_Risk_Score]] &gt;= 0.8, "Critical",
   IF(Inventory[[#This Row],[Stockout_Risk_Score]] &gt;= 0.6, "High",
      IF(Inventory[[#This Row],[Stockout_Risk_Score]] &gt;= 0.3, "Medium", "Low")
   )
)</f>
        <v>Low</v>
      </c>
      <c r="R4903">
        <f>Inventory[[#This Row],[Lead_Time_Days]]*0.8</f>
        <v>8</v>
      </c>
      <c r="S4903">
        <f>MAX(0,Inventory[[#This Row],[Daily_Demand]]*Inventory[[#This Row],[Adj_Lead_Time]]+Inventory[[#This Row],[Safety_Stock]]-Inventory[[#This Row],[Current_Inventory]])</f>
        <v>178</v>
      </c>
    </row>
    <row r="4904" spans="1:19" x14ac:dyDescent="0.25">
      <c r="A4904">
        <v>4903</v>
      </c>
      <c r="B4904" t="s">
        <v>4925</v>
      </c>
      <c r="C4904" s="4" t="s">
        <v>21</v>
      </c>
      <c r="D4904" t="s">
        <v>14</v>
      </c>
      <c r="E4904" s="4">
        <v>137</v>
      </c>
      <c r="F4904" s="4">
        <v>6</v>
      </c>
      <c r="G4904" s="4">
        <v>152</v>
      </c>
      <c r="H4904" s="4">
        <v>32</v>
      </c>
      <c r="I4904" s="4">
        <v>196</v>
      </c>
      <c r="J4904" s="6">
        <v>278.02</v>
      </c>
      <c r="K4904" s="4">
        <v>7.3999999999999996E-2</v>
      </c>
      <c r="L4904" s="4" t="s">
        <v>15</v>
      </c>
      <c r="M4904" s="4">
        <f>Inventory[[#This Row],[Daily_Demand]]*Inventory[[#This Row],[Lead_Time_Days]]</f>
        <v>822</v>
      </c>
      <c r="N4904" s="4">
        <f>MAX(0, Inventory[[#This Row],[Demand_Duration_Lead_time]]+Inventory[[#This Row],[Safety_Stock]]-Inventory[[#This Row],[Current_Inventory]])</f>
        <v>702</v>
      </c>
      <c r="O49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04" s="8">
        <f>Inventory[[#This Row],[Current_Inventory]]*Inventory[[#This Row],[Unit_Cost]]</f>
        <v>42259.039999999994</v>
      </c>
      <c r="Q4904" t="str">
        <f>IF(Inventory[[#This Row],[Stockout_Risk_Score]] &gt;= 0.8, "Critical",
   IF(Inventory[[#This Row],[Stockout_Risk_Score]] &gt;= 0.6, "High",
      IF(Inventory[[#This Row],[Stockout_Risk_Score]] &gt;= 0.3, "Medium", "Low")
   )
)</f>
        <v>Low</v>
      </c>
      <c r="R4904">
        <f>Inventory[[#This Row],[Lead_Time_Days]]*0.8</f>
        <v>4.8000000000000007</v>
      </c>
      <c r="S4904">
        <f>MAX(0,Inventory[[#This Row],[Daily_Demand]]*Inventory[[#This Row],[Adj_Lead_Time]]+Inventory[[#This Row],[Safety_Stock]]-Inventory[[#This Row],[Current_Inventory]])</f>
        <v>537.60000000000014</v>
      </c>
    </row>
    <row r="4905" spans="1:19" x14ac:dyDescent="0.25">
      <c r="A4905">
        <v>4904</v>
      </c>
      <c r="B4905" t="s">
        <v>4926</v>
      </c>
      <c r="C4905" s="4" t="s">
        <v>26</v>
      </c>
      <c r="D4905" t="s">
        <v>14</v>
      </c>
      <c r="E4905" s="4">
        <v>142</v>
      </c>
      <c r="F4905" s="4">
        <v>13</v>
      </c>
      <c r="G4905" s="4">
        <v>399</v>
      </c>
      <c r="H4905" s="4">
        <v>280</v>
      </c>
      <c r="I4905" s="4">
        <v>144</v>
      </c>
      <c r="J4905" s="6">
        <v>621.16</v>
      </c>
      <c r="K4905" s="4">
        <v>0.56100000000000005</v>
      </c>
      <c r="L4905" s="4" t="s">
        <v>15</v>
      </c>
      <c r="M4905" s="4">
        <f>Inventory[[#This Row],[Daily_Demand]]*Inventory[[#This Row],[Lead_Time_Days]]</f>
        <v>1846</v>
      </c>
      <c r="N4905" s="4">
        <f>MAX(0, Inventory[[#This Row],[Demand_Duration_Lead_time]]+Inventory[[#This Row],[Safety_Stock]]-Inventory[[#This Row],[Current_Inventory]])</f>
        <v>1727</v>
      </c>
      <c r="O49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05" s="8">
        <f>Inventory[[#This Row],[Current_Inventory]]*Inventory[[#This Row],[Unit_Cost]]</f>
        <v>247842.84</v>
      </c>
      <c r="Q4905" t="str">
        <f>IF(Inventory[[#This Row],[Stockout_Risk_Score]] &gt;= 0.8, "Critical",
   IF(Inventory[[#This Row],[Stockout_Risk_Score]] &gt;= 0.6, "High",
      IF(Inventory[[#This Row],[Stockout_Risk_Score]] &gt;= 0.3, "Medium", "Low")
   )
)</f>
        <v>Medium</v>
      </c>
      <c r="R4905">
        <f>Inventory[[#This Row],[Lead_Time_Days]]*0.8</f>
        <v>10.4</v>
      </c>
      <c r="S4905">
        <f>MAX(0,Inventory[[#This Row],[Daily_Demand]]*Inventory[[#This Row],[Adj_Lead_Time]]+Inventory[[#This Row],[Safety_Stock]]-Inventory[[#This Row],[Current_Inventory]])</f>
        <v>1357.8</v>
      </c>
    </row>
    <row r="4906" spans="1:19" x14ac:dyDescent="0.25">
      <c r="A4906">
        <v>4905</v>
      </c>
      <c r="B4906" t="s">
        <v>4927</v>
      </c>
      <c r="C4906" s="4" t="s">
        <v>21</v>
      </c>
      <c r="D4906" t="s">
        <v>22</v>
      </c>
      <c r="E4906" s="4">
        <v>56</v>
      </c>
      <c r="F4906" s="4">
        <v>5</v>
      </c>
      <c r="G4906" s="4">
        <v>621</v>
      </c>
      <c r="H4906" s="4">
        <v>149</v>
      </c>
      <c r="I4906" s="4">
        <v>378</v>
      </c>
      <c r="J4906" s="6">
        <v>546.65</v>
      </c>
      <c r="K4906" s="4">
        <v>0.35899999999999999</v>
      </c>
      <c r="L4906" s="4" t="s">
        <v>27</v>
      </c>
      <c r="M4906" s="4">
        <f>Inventory[[#This Row],[Daily_Demand]]*Inventory[[#This Row],[Lead_Time_Days]]</f>
        <v>280</v>
      </c>
      <c r="N4906" s="4">
        <f>MAX(0, Inventory[[#This Row],[Demand_Duration_Lead_time]]+Inventory[[#This Row],[Safety_Stock]]-Inventory[[#This Row],[Current_Inventory]])</f>
        <v>0</v>
      </c>
      <c r="O49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06" s="8">
        <f>Inventory[[#This Row],[Current_Inventory]]*Inventory[[#This Row],[Unit_Cost]]</f>
        <v>339469.64999999997</v>
      </c>
      <c r="Q4906" t="str">
        <f>IF(Inventory[[#This Row],[Stockout_Risk_Score]] &gt;= 0.8, "Critical",
   IF(Inventory[[#This Row],[Stockout_Risk_Score]] &gt;= 0.6, "High",
      IF(Inventory[[#This Row],[Stockout_Risk_Score]] &gt;= 0.3, "Medium", "Low")
   )
)</f>
        <v>Medium</v>
      </c>
      <c r="R4906">
        <f>Inventory[[#This Row],[Lead_Time_Days]]*0.8</f>
        <v>4</v>
      </c>
      <c r="S4906">
        <f>MAX(0,Inventory[[#This Row],[Daily_Demand]]*Inventory[[#This Row],[Adj_Lead_Time]]+Inventory[[#This Row],[Safety_Stock]]-Inventory[[#This Row],[Current_Inventory]])</f>
        <v>0</v>
      </c>
    </row>
    <row r="4907" spans="1:19" x14ac:dyDescent="0.25">
      <c r="A4907">
        <v>4906</v>
      </c>
      <c r="B4907" t="s">
        <v>4928</v>
      </c>
      <c r="C4907" s="4" t="s">
        <v>21</v>
      </c>
      <c r="D4907" t="s">
        <v>14</v>
      </c>
      <c r="E4907" s="4">
        <v>161</v>
      </c>
      <c r="F4907" s="4">
        <v>9</v>
      </c>
      <c r="G4907" s="4">
        <v>547</v>
      </c>
      <c r="H4907" s="4">
        <v>91</v>
      </c>
      <c r="I4907" s="4">
        <v>87</v>
      </c>
      <c r="J4907" s="6">
        <v>1573</v>
      </c>
      <c r="K4907" s="4">
        <v>9.7000000000000003E-2</v>
      </c>
      <c r="L4907" s="4" t="s">
        <v>19</v>
      </c>
      <c r="M4907" s="4">
        <f>Inventory[[#This Row],[Daily_Demand]]*Inventory[[#This Row],[Lead_Time_Days]]</f>
        <v>1449</v>
      </c>
      <c r="N4907" s="4">
        <f>MAX(0, Inventory[[#This Row],[Demand_Duration_Lead_time]]+Inventory[[#This Row],[Safety_Stock]]-Inventory[[#This Row],[Current_Inventory]])</f>
        <v>993</v>
      </c>
      <c r="O49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07" s="8">
        <f>Inventory[[#This Row],[Current_Inventory]]*Inventory[[#This Row],[Unit_Cost]]</f>
        <v>860431</v>
      </c>
      <c r="Q4907" t="str">
        <f>IF(Inventory[[#This Row],[Stockout_Risk_Score]] &gt;= 0.8, "Critical",
   IF(Inventory[[#This Row],[Stockout_Risk_Score]] &gt;= 0.6, "High",
      IF(Inventory[[#This Row],[Stockout_Risk_Score]] &gt;= 0.3, "Medium", "Low")
   )
)</f>
        <v>Low</v>
      </c>
      <c r="R4907">
        <f>Inventory[[#This Row],[Lead_Time_Days]]*0.8</f>
        <v>7.2</v>
      </c>
      <c r="S4907">
        <f>MAX(0,Inventory[[#This Row],[Daily_Demand]]*Inventory[[#This Row],[Adj_Lead_Time]]+Inventory[[#This Row],[Safety_Stock]]-Inventory[[#This Row],[Current_Inventory]])</f>
        <v>703.2</v>
      </c>
    </row>
    <row r="4908" spans="1:19" x14ac:dyDescent="0.25">
      <c r="A4908">
        <v>4907</v>
      </c>
      <c r="B4908" t="s">
        <v>4929</v>
      </c>
      <c r="C4908" s="4" t="s">
        <v>41</v>
      </c>
      <c r="D4908" t="s">
        <v>18</v>
      </c>
      <c r="E4908" s="4">
        <v>100</v>
      </c>
      <c r="F4908" s="4">
        <v>9</v>
      </c>
      <c r="G4908" s="4">
        <v>306</v>
      </c>
      <c r="H4908" s="4">
        <v>165</v>
      </c>
      <c r="I4908" s="4">
        <v>247</v>
      </c>
      <c r="J4908" s="6">
        <v>400.97</v>
      </c>
      <c r="K4908" s="4">
        <v>0.30599999999999999</v>
      </c>
      <c r="L4908" s="4" t="s">
        <v>15</v>
      </c>
      <c r="M4908" s="4">
        <f>Inventory[[#This Row],[Daily_Demand]]*Inventory[[#This Row],[Lead_Time_Days]]</f>
        <v>900</v>
      </c>
      <c r="N4908" s="4">
        <f>MAX(0, Inventory[[#This Row],[Demand_Duration_Lead_time]]+Inventory[[#This Row],[Safety_Stock]]-Inventory[[#This Row],[Current_Inventory]])</f>
        <v>759</v>
      </c>
      <c r="O49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08" s="8">
        <f>Inventory[[#This Row],[Current_Inventory]]*Inventory[[#This Row],[Unit_Cost]]</f>
        <v>122696.82</v>
      </c>
      <c r="Q4908" t="str">
        <f>IF(Inventory[[#This Row],[Stockout_Risk_Score]] &gt;= 0.8, "Critical",
   IF(Inventory[[#This Row],[Stockout_Risk_Score]] &gt;= 0.6, "High",
      IF(Inventory[[#This Row],[Stockout_Risk_Score]] &gt;= 0.3, "Medium", "Low")
   )
)</f>
        <v>Medium</v>
      </c>
      <c r="R4908">
        <f>Inventory[[#This Row],[Lead_Time_Days]]*0.8</f>
        <v>7.2</v>
      </c>
      <c r="S4908">
        <f>MAX(0,Inventory[[#This Row],[Daily_Demand]]*Inventory[[#This Row],[Adj_Lead_Time]]+Inventory[[#This Row],[Safety_Stock]]-Inventory[[#This Row],[Current_Inventory]])</f>
        <v>579</v>
      </c>
    </row>
    <row r="4909" spans="1:19" x14ac:dyDescent="0.25">
      <c r="A4909">
        <v>4908</v>
      </c>
      <c r="B4909" t="s">
        <v>4930</v>
      </c>
      <c r="C4909" s="4" t="s">
        <v>13</v>
      </c>
      <c r="D4909" t="s">
        <v>22</v>
      </c>
      <c r="E4909" s="4">
        <v>35</v>
      </c>
      <c r="F4909" s="4">
        <v>9</v>
      </c>
      <c r="G4909" s="4">
        <v>303</v>
      </c>
      <c r="H4909" s="4">
        <v>28</v>
      </c>
      <c r="I4909" s="4">
        <v>290</v>
      </c>
      <c r="J4909" s="6">
        <v>956.6</v>
      </c>
      <c r="K4909" s="4">
        <v>0.67400000000000004</v>
      </c>
      <c r="L4909" s="4" t="s">
        <v>27</v>
      </c>
      <c r="M4909" s="4">
        <f>Inventory[[#This Row],[Daily_Demand]]*Inventory[[#This Row],[Lead_Time_Days]]</f>
        <v>315</v>
      </c>
      <c r="N4909" s="4">
        <f>MAX(0, Inventory[[#This Row],[Demand_Duration_Lead_time]]+Inventory[[#This Row],[Safety_Stock]]-Inventory[[#This Row],[Current_Inventory]])</f>
        <v>40</v>
      </c>
      <c r="O49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09" s="8">
        <f>Inventory[[#This Row],[Current_Inventory]]*Inventory[[#This Row],[Unit_Cost]]</f>
        <v>289849.8</v>
      </c>
      <c r="Q4909" t="str">
        <f>IF(Inventory[[#This Row],[Stockout_Risk_Score]] &gt;= 0.8, "Critical",
   IF(Inventory[[#This Row],[Stockout_Risk_Score]] &gt;= 0.6, "High",
      IF(Inventory[[#This Row],[Stockout_Risk_Score]] &gt;= 0.3, "Medium", "Low")
   )
)</f>
        <v>High</v>
      </c>
      <c r="R4909">
        <f>Inventory[[#This Row],[Lead_Time_Days]]*0.8</f>
        <v>7.2</v>
      </c>
      <c r="S4909">
        <f>MAX(0,Inventory[[#This Row],[Daily_Demand]]*Inventory[[#This Row],[Adj_Lead_Time]]+Inventory[[#This Row],[Safety_Stock]]-Inventory[[#This Row],[Current_Inventory]])</f>
        <v>0</v>
      </c>
    </row>
    <row r="4910" spans="1:19" x14ac:dyDescent="0.25">
      <c r="A4910">
        <v>4909</v>
      </c>
      <c r="B4910" t="s">
        <v>4931</v>
      </c>
      <c r="C4910" s="4" t="s">
        <v>13</v>
      </c>
      <c r="D4910" t="s">
        <v>18</v>
      </c>
      <c r="E4910" s="4">
        <v>70</v>
      </c>
      <c r="F4910" s="4">
        <v>5</v>
      </c>
      <c r="G4910" s="4">
        <v>761</v>
      </c>
      <c r="H4910" s="4">
        <v>78</v>
      </c>
      <c r="I4910" s="4">
        <v>222</v>
      </c>
      <c r="J4910" s="6">
        <v>1357.9</v>
      </c>
      <c r="K4910" s="4">
        <v>0.88100000000000001</v>
      </c>
      <c r="L4910" s="4" t="s">
        <v>15</v>
      </c>
      <c r="M4910" s="4">
        <f>Inventory[[#This Row],[Daily_Demand]]*Inventory[[#This Row],[Lead_Time_Days]]</f>
        <v>350</v>
      </c>
      <c r="N4910" s="4">
        <f>MAX(0, Inventory[[#This Row],[Demand_Duration_Lead_time]]+Inventory[[#This Row],[Safety_Stock]]-Inventory[[#This Row],[Current_Inventory]])</f>
        <v>0</v>
      </c>
      <c r="O49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10" s="8">
        <f>Inventory[[#This Row],[Current_Inventory]]*Inventory[[#This Row],[Unit_Cost]]</f>
        <v>1033361.9</v>
      </c>
      <c r="Q4910" t="str">
        <f>IF(Inventory[[#This Row],[Stockout_Risk_Score]] &gt;= 0.8, "Critical",
   IF(Inventory[[#This Row],[Stockout_Risk_Score]] &gt;= 0.6, "High",
      IF(Inventory[[#This Row],[Stockout_Risk_Score]] &gt;= 0.3, "Medium", "Low")
   )
)</f>
        <v>Critical</v>
      </c>
      <c r="R4910">
        <f>Inventory[[#This Row],[Lead_Time_Days]]*0.8</f>
        <v>4</v>
      </c>
      <c r="S4910">
        <f>MAX(0,Inventory[[#This Row],[Daily_Demand]]*Inventory[[#This Row],[Adj_Lead_Time]]+Inventory[[#This Row],[Safety_Stock]]-Inventory[[#This Row],[Current_Inventory]])</f>
        <v>0</v>
      </c>
    </row>
    <row r="4911" spans="1:19" x14ac:dyDescent="0.25">
      <c r="A4911">
        <v>4910</v>
      </c>
      <c r="B4911" t="s">
        <v>4932</v>
      </c>
      <c r="C4911" s="4" t="s">
        <v>41</v>
      </c>
      <c r="D4911" t="s">
        <v>22</v>
      </c>
      <c r="E4911" s="4">
        <v>95</v>
      </c>
      <c r="F4911" s="4">
        <v>14</v>
      </c>
      <c r="G4911" s="4">
        <v>668</v>
      </c>
      <c r="H4911" s="4">
        <v>141</v>
      </c>
      <c r="I4911" s="4">
        <v>305</v>
      </c>
      <c r="J4911" s="6">
        <v>1931.33</v>
      </c>
      <c r="K4911" s="4">
        <v>9.4E-2</v>
      </c>
      <c r="L4911" s="4" t="s">
        <v>27</v>
      </c>
      <c r="M4911" s="4">
        <f>Inventory[[#This Row],[Daily_Demand]]*Inventory[[#This Row],[Lead_Time_Days]]</f>
        <v>1330</v>
      </c>
      <c r="N4911" s="4">
        <f>MAX(0, Inventory[[#This Row],[Demand_Duration_Lead_time]]+Inventory[[#This Row],[Safety_Stock]]-Inventory[[#This Row],[Current_Inventory]])</f>
        <v>803</v>
      </c>
      <c r="O49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11" s="8">
        <f>Inventory[[#This Row],[Current_Inventory]]*Inventory[[#This Row],[Unit_Cost]]</f>
        <v>1290128.44</v>
      </c>
      <c r="Q4911" t="str">
        <f>IF(Inventory[[#This Row],[Stockout_Risk_Score]] &gt;= 0.8, "Critical",
   IF(Inventory[[#This Row],[Stockout_Risk_Score]] &gt;= 0.6, "High",
      IF(Inventory[[#This Row],[Stockout_Risk_Score]] &gt;= 0.3, "Medium", "Low")
   )
)</f>
        <v>Low</v>
      </c>
      <c r="R4911">
        <f>Inventory[[#This Row],[Lead_Time_Days]]*0.8</f>
        <v>11.200000000000001</v>
      </c>
      <c r="S4911">
        <f>MAX(0,Inventory[[#This Row],[Daily_Demand]]*Inventory[[#This Row],[Adj_Lead_Time]]+Inventory[[#This Row],[Safety_Stock]]-Inventory[[#This Row],[Current_Inventory]])</f>
        <v>537</v>
      </c>
    </row>
    <row r="4912" spans="1:19" x14ac:dyDescent="0.25">
      <c r="A4912">
        <v>4911</v>
      </c>
      <c r="B4912" t="s">
        <v>4933</v>
      </c>
      <c r="C4912" s="4" t="s">
        <v>41</v>
      </c>
      <c r="D4912" t="s">
        <v>18</v>
      </c>
      <c r="E4912" s="4">
        <v>73</v>
      </c>
      <c r="F4912" s="4">
        <v>2</v>
      </c>
      <c r="G4912" s="4">
        <v>246</v>
      </c>
      <c r="H4912" s="4">
        <v>265</v>
      </c>
      <c r="I4912" s="4">
        <v>90</v>
      </c>
      <c r="J4912" s="6">
        <v>1998.52</v>
      </c>
      <c r="K4912" s="4">
        <v>0.54</v>
      </c>
      <c r="L4912" s="4" t="s">
        <v>15</v>
      </c>
      <c r="M4912" s="4">
        <f>Inventory[[#This Row],[Daily_Demand]]*Inventory[[#This Row],[Lead_Time_Days]]</f>
        <v>146</v>
      </c>
      <c r="N4912" s="4">
        <f>MAX(0, Inventory[[#This Row],[Demand_Duration_Lead_time]]+Inventory[[#This Row],[Safety_Stock]]-Inventory[[#This Row],[Current_Inventory]])</f>
        <v>165</v>
      </c>
      <c r="O49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12" s="8">
        <f>Inventory[[#This Row],[Current_Inventory]]*Inventory[[#This Row],[Unit_Cost]]</f>
        <v>491635.92</v>
      </c>
      <c r="Q4912" t="str">
        <f>IF(Inventory[[#This Row],[Stockout_Risk_Score]] &gt;= 0.8, "Critical",
   IF(Inventory[[#This Row],[Stockout_Risk_Score]] &gt;= 0.6, "High",
      IF(Inventory[[#This Row],[Stockout_Risk_Score]] &gt;= 0.3, "Medium", "Low")
   )
)</f>
        <v>Medium</v>
      </c>
      <c r="R4912">
        <f>Inventory[[#This Row],[Lead_Time_Days]]*0.8</f>
        <v>1.6</v>
      </c>
      <c r="S4912">
        <f>MAX(0,Inventory[[#This Row],[Daily_Demand]]*Inventory[[#This Row],[Adj_Lead_Time]]+Inventory[[#This Row],[Safety_Stock]]-Inventory[[#This Row],[Current_Inventory]])</f>
        <v>135.80000000000001</v>
      </c>
    </row>
    <row r="4913" spans="1:19" x14ac:dyDescent="0.25">
      <c r="A4913">
        <v>4912</v>
      </c>
      <c r="B4913" t="s">
        <v>4934</v>
      </c>
      <c r="C4913" s="4" t="s">
        <v>21</v>
      </c>
      <c r="D4913" t="s">
        <v>18</v>
      </c>
      <c r="E4913" s="4">
        <v>169</v>
      </c>
      <c r="F4913" s="4">
        <v>3</v>
      </c>
      <c r="G4913" s="4">
        <v>446</v>
      </c>
      <c r="H4913" s="4">
        <v>218</v>
      </c>
      <c r="I4913" s="4">
        <v>178</v>
      </c>
      <c r="J4913" s="6">
        <v>1908.2</v>
      </c>
      <c r="K4913" s="4">
        <v>0.29599999999999999</v>
      </c>
      <c r="L4913" s="4" t="s">
        <v>15</v>
      </c>
      <c r="M4913" s="4">
        <f>Inventory[[#This Row],[Daily_Demand]]*Inventory[[#This Row],[Lead_Time_Days]]</f>
        <v>507</v>
      </c>
      <c r="N4913" s="4">
        <f>MAX(0, Inventory[[#This Row],[Demand_Duration_Lead_time]]+Inventory[[#This Row],[Safety_Stock]]-Inventory[[#This Row],[Current_Inventory]])</f>
        <v>279</v>
      </c>
      <c r="O49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13" s="8">
        <f>Inventory[[#This Row],[Current_Inventory]]*Inventory[[#This Row],[Unit_Cost]]</f>
        <v>851057.20000000007</v>
      </c>
      <c r="Q4913" t="str">
        <f>IF(Inventory[[#This Row],[Stockout_Risk_Score]] &gt;= 0.8, "Critical",
   IF(Inventory[[#This Row],[Stockout_Risk_Score]] &gt;= 0.6, "High",
      IF(Inventory[[#This Row],[Stockout_Risk_Score]] &gt;= 0.3, "Medium", "Low")
   )
)</f>
        <v>Low</v>
      </c>
      <c r="R4913">
        <f>Inventory[[#This Row],[Lead_Time_Days]]*0.8</f>
        <v>2.4000000000000004</v>
      </c>
      <c r="S4913">
        <f>MAX(0,Inventory[[#This Row],[Daily_Demand]]*Inventory[[#This Row],[Adj_Lead_Time]]+Inventory[[#This Row],[Safety_Stock]]-Inventory[[#This Row],[Current_Inventory]])</f>
        <v>177.60000000000014</v>
      </c>
    </row>
    <row r="4914" spans="1:19" x14ac:dyDescent="0.25">
      <c r="A4914">
        <v>4913</v>
      </c>
      <c r="B4914" t="s">
        <v>4935</v>
      </c>
      <c r="C4914" s="4" t="s">
        <v>17</v>
      </c>
      <c r="D4914" t="s">
        <v>22</v>
      </c>
      <c r="E4914" s="4">
        <v>159</v>
      </c>
      <c r="F4914" s="4">
        <v>5</v>
      </c>
      <c r="G4914" s="4">
        <v>46</v>
      </c>
      <c r="H4914" s="4">
        <v>19</v>
      </c>
      <c r="I4914" s="4">
        <v>103</v>
      </c>
      <c r="J4914" s="6">
        <v>1450.57</v>
      </c>
      <c r="K4914" s="4">
        <v>0.66700000000000004</v>
      </c>
      <c r="L4914" s="4" t="s">
        <v>27</v>
      </c>
      <c r="M4914" s="4">
        <f>Inventory[[#This Row],[Daily_Demand]]*Inventory[[#This Row],[Lead_Time_Days]]</f>
        <v>795</v>
      </c>
      <c r="N4914" s="4">
        <f>MAX(0, Inventory[[#This Row],[Demand_Duration_Lead_time]]+Inventory[[#This Row],[Safety_Stock]]-Inventory[[#This Row],[Current_Inventory]])</f>
        <v>768</v>
      </c>
      <c r="O49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14" s="8">
        <f>Inventory[[#This Row],[Current_Inventory]]*Inventory[[#This Row],[Unit_Cost]]</f>
        <v>66726.22</v>
      </c>
      <c r="Q4914" t="str">
        <f>IF(Inventory[[#This Row],[Stockout_Risk_Score]] &gt;= 0.8, "Critical",
   IF(Inventory[[#This Row],[Stockout_Risk_Score]] &gt;= 0.6, "High",
      IF(Inventory[[#This Row],[Stockout_Risk_Score]] &gt;= 0.3, "Medium", "Low")
   )
)</f>
        <v>High</v>
      </c>
      <c r="R4914">
        <f>Inventory[[#This Row],[Lead_Time_Days]]*0.8</f>
        <v>4</v>
      </c>
      <c r="S4914">
        <f>MAX(0,Inventory[[#This Row],[Daily_Demand]]*Inventory[[#This Row],[Adj_Lead_Time]]+Inventory[[#This Row],[Safety_Stock]]-Inventory[[#This Row],[Current_Inventory]])</f>
        <v>609</v>
      </c>
    </row>
    <row r="4915" spans="1:19" x14ac:dyDescent="0.25">
      <c r="A4915">
        <v>4914</v>
      </c>
      <c r="B4915" t="s">
        <v>4936</v>
      </c>
      <c r="C4915" s="4" t="s">
        <v>21</v>
      </c>
      <c r="D4915" t="s">
        <v>22</v>
      </c>
      <c r="E4915" s="4">
        <v>91</v>
      </c>
      <c r="F4915" s="4">
        <v>11</v>
      </c>
      <c r="G4915" s="4">
        <v>351</v>
      </c>
      <c r="H4915" s="4">
        <v>149</v>
      </c>
      <c r="I4915" s="4">
        <v>135</v>
      </c>
      <c r="J4915" s="6">
        <v>1505.56</v>
      </c>
      <c r="K4915" s="4">
        <v>0.54900000000000004</v>
      </c>
      <c r="L4915" s="4" t="s">
        <v>27</v>
      </c>
      <c r="M4915" s="4">
        <f>Inventory[[#This Row],[Daily_Demand]]*Inventory[[#This Row],[Lead_Time_Days]]</f>
        <v>1001</v>
      </c>
      <c r="N4915" s="4">
        <f>MAX(0, Inventory[[#This Row],[Demand_Duration_Lead_time]]+Inventory[[#This Row],[Safety_Stock]]-Inventory[[#This Row],[Current_Inventory]])</f>
        <v>799</v>
      </c>
      <c r="O49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15" s="8">
        <f>Inventory[[#This Row],[Current_Inventory]]*Inventory[[#This Row],[Unit_Cost]]</f>
        <v>528451.55999999994</v>
      </c>
      <c r="Q4915" t="str">
        <f>IF(Inventory[[#This Row],[Stockout_Risk_Score]] &gt;= 0.8, "Critical",
   IF(Inventory[[#This Row],[Stockout_Risk_Score]] &gt;= 0.6, "High",
      IF(Inventory[[#This Row],[Stockout_Risk_Score]] &gt;= 0.3, "Medium", "Low")
   )
)</f>
        <v>Medium</v>
      </c>
      <c r="R4915">
        <f>Inventory[[#This Row],[Lead_Time_Days]]*0.8</f>
        <v>8.8000000000000007</v>
      </c>
      <c r="S4915">
        <f>MAX(0,Inventory[[#This Row],[Daily_Demand]]*Inventory[[#This Row],[Adj_Lead_Time]]+Inventory[[#This Row],[Safety_Stock]]-Inventory[[#This Row],[Current_Inventory]])</f>
        <v>598.80000000000007</v>
      </c>
    </row>
    <row r="4916" spans="1:19" x14ac:dyDescent="0.25">
      <c r="A4916">
        <v>4915</v>
      </c>
      <c r="B4916" t="s">
        <v>4937</v>
      </c>
      <c r="C4916" s="4" t="s">
        <v>41</v>
      </c>
      <c r="D4916" t="s">
        <v>14</v>
      </c>
      <c r="E4916" s="4">
        <v>37</v>
      </c>
      <c r="F4916" s="4">
        <v>3</v>
      </c>
      <c r="G4916" s="4">
        <v>136</v>
      </c>
      <c r="H4916" s="4">
        <v>144</v>
      </c>
      <c r="I4916" s="4">
        <v>261</v>
      </c>
      <c r="J4916" s="6">
        <v>1530.46</v>
      </c>
      <c r="K4916" s="4">
        <v>0.92700000000000005</v>
      </c>
      <c r="L4916" s="4" t="s">
        <v>15</v>
      </c>
      <c r="M4916" s="4">
        <f>Inventory[[#This Row],[Daily_Demand]]*Inventory[[#This Row],[Lead_Time_Days]]</f>
        <v>111</v>
      </c>
      <c r="N4916" s="4">
        <f>MAX(0, Inventory[[#This Row],[Demand_Duration_Lead_time]]+Inventory[[#This Row],[Safety_Stock]]-Inventory[[#This Row],[Current_Inventory]])</f>
        <v>119</v>
      </c>
      <c r="O49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16" s="8">
        <f>Inventory[[#This Row],[Current_Inventory]]*Inventory[[#This Row],[Unit_Cost]]</f>
        <v>208142.56</v>
      </c>
      <c r="Q4916" t="str">
        <f>IF(Inventory[[#This Row],[Stockout_Risk_Score]] &gt;= 0.8, "Critical",
   IF(Inventory[[#This Row],[Stockout_Risk_Score]] &gt;= 0.6, "High",
      IF(Inventory[[#This Row],[Stockout_Risk_Score]] &gt;= 0.3, "Medium", "Low")
   )
)</f>
        <v>Critical</v>
      </c>
      <c r="R4916">
        <f>Inventory[[#This Row],[Lead_Time_Days]]*0.8</f>
        <v>2.4000000000000004</v>
      </c>
      <c r="S4916">
        <f>MAX(0,Inventory[[#This Row],[Daily_Demand]]*Inventory[[#This Row],[Adj_Lead_Time]]+Inventory[[#This Row],[Safety_Stock]]-Inventory[[#This Row],[Current_Inventory]])</f>
        <v>96.800000000000011</v>
      </c>
    </row>
    <row r="4917" spans="1:19" x14ac:dyDescent="0.25">
      <c r="A4917">
        <v>4916</v>
      </c>
      <c r="B4917" t="s">
        <v>4938</v>
      </c>
      <c r="C4917" s="4" t="s">
        <v>13</v>
      </c>
      <c r="D4917" t="s">
        <v>14</v>
      </c>
      <c r="E4917" s="4">
        <v>72</v>
      </c>
      <c r="F4917" s="4">
        <v>12</v>
      </c>
      <c r="G4917" s="4">
        <v>108</v>
      </c>
      <c r="H4917" s="4">
        <v>264</v>
      </c>
      <c r="I4917" s="4">
        <v>318</v>
      </c>
      <c r="J4917" s="6">
        <v>1732.08</v>
      </c>
      <c r="K4917" s="4">
        <v>3.7999999999999999E-2</v>
      </c>
      <c r="L4917" s="4" t="s">
        <v>27</v>
      </c>
      <c r="M4917" s="4">
        <f>Inventory[[#This Row],[Daily_Demand]]*Inventory[[#This Row],[Lead_Time_Days]]</f>
        <v>864</v>
      </c>
      <c r="N4917" s="4">
        <f>MAX(0, Inventory[[#This Row],[Demand_Duration_Lead_time]]+Inventory[[#This Row],[Safety_Stock]]-Inventory[[#This Row],[Current_Inventory]])</f>
        <v>1020</v>
      </c>
      <c r="O49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17" s="8">
        <f>Inventory[[#This Row],[Current_Inventory]]*Inventory[[#This Row],[Unit_Cost]]</f>
        <v>187064.63999999998</v>
      </c>
      <c r="Q4917" t="str">
        <f>IF(Inventory[[#This Row],[Stockout_Risk_Score]] &gt;= 0.8, "Critical",
   IF(Inventory[[#This Row],[Stockout_Risk_Score]] &gt;= 0.6, "High",
      IF(Inventory[[#This Row],[Stockout_Risk_Score]] &gt;= 0.3, "Medium", "Low")
   )
)</f>
        <v>Low</v>
      </c>
      <c r="R4917">
        <f>Inventory[[#This Row],[Lead_Time_Days]]*0.8</f>
        <v>9.6000000000000014</v>
      </c>
      <c r="S4917">
        <f>MAX(0,Inventory[[#This Row],[Daily_Demand]]*Inventory[[#This Row],[Adj_Lead_Time]]+Inventory[[#This Row],[Safety_Stock]]-Inventory[[#This Row],[Current_Inventory]])</f>
        <v>847.2</v>
      </c>
    </row>
    <row r="4918" spans="1:19" x14ac:dyDescent="0.25">
      <c r="A4918">
        <v>4917</v>
      </c>
      <c r="B4918" t="s">
        <v>4939</v>
      </c>
      <c r="C4918" s="4" t="s">
        <v>21</v>
      </c>
      <c r="D4918" t="s">
        <v>18</v>
      </c>
      <c r="E4918" s="4">
        <v>191</v>
      </c>
      <c r="F4918" s="4">
        <v>11</v>
      </c>
      <c r="G4918" s="4">
        <v>638</v>
      </c>
      <c r="H4918" s="4">
        <v>267</v>
      </c>
      <c r="I4918" s="4">
        <v>345</v>
      </c>
      <c r="J4918" s="6">
        <v>1905.98</v>
      </c>
      <c r="K4918" s="4">
        <v>0.47</v>
      </c>
      <c r="L4918" s="4" t="s">
        <v>15</v>
      </c>
      <c r="M4918" s="4">
        <f>Inventory[[#This Row],[Daily_Demand]]*Inventory[[#This Row],[Lead_Time_Days]]</f>
        <v>2101</v>
      </c>
      <c r="N4918" s="4">
        <f>MAX(0, Inventory[[#This Row],[Demand_Duration_Lead_time]]+Inventory[[#This Row],[Safety_Stock]]-Inventory[[#This Row],[Current_Inventory]])</f>
        <v>1730</v>
      </c>
      <c r="O49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18" s="8">
        <f>Inventory[[#This Row],[Current_Inventory]]*Inventory[[#This Row],[Unit_Cost]]</f>
        <v>1216015.24</v>
      </c>
      <c r="Q4918" t="str">
        <f>IF(Inventory[[#This Row],[Stockout_Risk_Score]] &gt;= 0.8, "Critical",
   IF(Inventory[[#This Row],[Stockout_Risk_Score]] &gt;= 0.6, "High",
      IF(Inventory[[#This Row],[Stockout_Risk_Score]] &gt;= 0.3, "Medium", "Low")
   )
)</f>
        <v>Medium</v>
      </c>
      <c r="R4918">
        <f>Inventory[[#This Row],[Lead_Time_Days]]*0.8</f>
        <v>8.8000000000000007</v>
      </c>
      <c r="S4918">
        <f>MAX(0,Inventory[[#This Row],[Daily_Demand]]*Inventory[[#This Row],[Adj_Lead_Time]]+Inventory[[#This Row],[Safety_Stock]]-Inventory[[#This Row],[Current_Inventory]])</f>
        <v>1309.8000000000002</v>
      </c>
    </row>
    <row r="4919" spans="1:19" x14ac:dyDescent="0.25">
      <c r="A4919">
        <v>4918</v>
      </c>
      <c r="B4919" t="s">
        <v>4940</v>
      </c>
      <c r="C4919" s="4" t="s">
        <v>17</v>
      </c>
      <c r="D4919" t="s">
        <v>18</v>
      </c>
      <c r="E4919" s="4">
        <v>196</v>
      </c>
      <c r="F4919" s="4">
        <v>4</v>
      </c>
      <c r="G4919" s="4">
        <v>752</v>
      </c>
      <c r="H4919" s="4">
        <v>103</v>
      </c>
      <c r="I4919" s="4">
        <v>70</v>
      </c>
      <c r="J4919" s="6">
        <v>919.13</v>
      </c>
      <c r="K4919" s="4">
        <v>0.193</v>
      </c>
      <c r="L4919" s="4" t="s">
        <v>15</v>
      </c>
      <c r="M4919" s="4">
        <f>Inventory[[#This Row],[Daily_Demand]]*Inventory[[#This Row],[Lead_Time_Days]]</f>
        <v>784</v>
      </c>
      <c r="N4919" s="4">
        <f>MAX(0, Inventory[[#This Row],[Demand_Duration_Lead_time]]+Inventory[[#This Row],[Safety_Stock]]-Inventory[[#This Row],[Current_Inventory]])</f>
        <v>135</v>
      </c>
      <c r="O49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19" s="8">
        <f>Inventory[[#This Row],[Current_Inventory]]*Inventory[[#This Row],[Unit_Cost]]</f>
        <v>691185.76</v>
      </c>
      <c r="Q4919" t="str">
        <f>IF(Inventory[[#This Row],[Stockout_Risk_Score]] &gt;= 0.8, "Critical",
   IF(Inventory[[#This Row],[Stockout_Risk_Score]] &gt;= 0.6, "High",
      IF(Inventory[[#This Row],[Stockout_Risk_Score]] &gt;= 0.3, "Medium", "Low")
   )
)</f>
        <v>Low</v>
      </c>
      <c r="R4919">
        <f>Inventory[[#This Row],[Lead_Time_Days]]*0.8</f>
        <v>3.2</v>
      </c>
      <c r="S4919">
        <f>MAX(0,Inventory[[#This Row],[Daily_Demand]]*Inventory[[#This Row],[Adj_Lead_Time]]+Inventory[[#This Row],[Safety_Stock]]-Inventory[[#This Row],[Current_Inventory]])</f>
        <v>0</v>
      </c>
    </row>
    <row r="4920" spans="1:19" x14ac:dyDescent="0.25">
      <c r="A4920">
        <v>4919</v>
      </c>
      <c r="B4920" t="s">
        <v>4941</v>
      </c>
      <c r="C4920" s="4" t="s">
        <v>21</v>
      </c>
      <c r="D4920" t="s">
        <v>18</v>
      </c>
      <c r="E4920" s="4">
        <v>92</v>
      </c>
      <c r="F4920" s="4">
        <v>10</v>
      </c>
      <c r="G4920" s="4">
        <v>754</v>
      </c>
      <c r="H4920" s="4">
        <v>250</v>
      </c>
      <c r="I4920" s="4">
        <v>264</v>
      </c>
      <c r="J4920" s="6">
        <v>862.2</v>
      </c>
      <c r="K4920" s="4">
        <v>0.53700000000000003</v>
      </c>
      <c r="L4920" s="4" t="s">
        <v>19</v>
      </c>
      <c r="M4920" s="4">
        <f>Inventory[[#This Row],[Daily_Demand]]*Inventory[[#This Row],[Lead_Time_Days]]</f>
        <v>920</v>
      </c>
      <c r="N4920" s="4">
        <f>MAX(0, Inventory[[#This Row],[Demand_Duration_Lead_time]]+Inventory[[#This Row],[Safety_Stock]]-Inventory[[#This Row],[Current_Inventory]])</f>
        <v>416</v>
      </c>
      <c r="O49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20" s="8">
        <f>Inventory[[#This Row],[Current_Inventory]]*Inventory[[#This Row],[Unit_Cost]]</f>
        <v>650098.80000000005</v>
      </c>
      <c r="Q4920" t="str">
        <f>IF(Inventory[[#This Row],[Stockout_Risk_Score]] &gt;= 0.8, "Critical",
   IF(Inventory[[#This Row],[Stockout_Risk_Score]] &gt;= 0.6, "High",
      IF(Inventory[[#This Row],[Stockout_Risk_Score]] &gt;= 0.3, "Medium", "Low")
   )
)</f>
        <v>Medium</v>
      </c>
      <c r="R4920">
        <f>Inventory[[#This Row],[Lead_Time_Days]]*0.8</f>
        <v>8</v>
      </c>
      <c r="S4920">
        <f>MAX(0,Inventory[[#This Row],[Daily_Demand]]*Inventory[[#This Row],[Adj_Lead_Time]]+Inventory[[#This Row],[Safety_Stock]]-Inventory[[#This Row],[Current_Inventory]])</f>
        <v>232</v>
      </c>
    </row>
    <row r="4921" spans="1:19" x14ac:dyDescent="0.25">
      <c r="A4921">
        <v>4920</v>
      </c>
      <c r="B4921" t="s">
        <v>4942</v>
      </c>
      <c r="C4921" s="4" t="s">
        <v>26</v>
      </c>
      <c r="D4921" t="s">
        <v>22</v>
      </c>
      <c r="E4921" s="4">
        <v>176</v>
      </c>
      <c r="F4921" s="4">
        <v>10</v>
      </c>
      <c r="G4921" s="4">
        <v>141</v>
      </c>
      <c r="H4921" s="4">
        <v>246</v>
      </c>
      <c r="I4921" s="4">
        <v>238</v>
      </c>
      <c r="J4921" s="6">
        <v>947.91</v>
      </c>
      <c r="K4921" s="4">
        <v>0.85399999999999998</v>
      </c>
      <c r="L4921" s="4" t="s">
        <v>15</v>
      </c>
      <c r="M4921" s="4">
        <f>Inventory[[#This Row],[Daily_Demand]]*Inventory[[#This Row],[Lead_Time_Days]]</f>
        <v>1760</v>
      </c>
      <c r="N4921" s="4">
        <f>MAX(0, Inventory[[#This Row],[Demand_Duration_Lead_time]]+Inventory[[#This Row],[Safety_Stock]]-Inventory[[#This Row],[Current_Inventory]])</f>
        <v>1865</v>
      </c>
      <c r="O49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21" s="8">
        <f>Inventory[[#This Row],[Current_Inventory]]*Inventory[[#This Row],[Unit_Cost]]</f>
        <v>133655.31</v>
      </c>
      <c r="Q4921" t="str">
        <f>IF(Inventory[[#This Row],[Stockout_Risk_Score]] &gt;= 0.8, "Critical",
   IF(Inventory[[#This Row],[Stockout_Risk_Score]] &gt;= 0.6, "High",
      IF(Inventory[[#This Row],[Stockout_Risk_Score]] &gt;= 0.3, "Medium", "Low")
   )
)</f>
        <v>Critical</v>
      </c>
      <c r="R4921">
        <f>Inventory[[#This Row],[Lead_Time_Days]]*0.8</f>
        <v>8</v>
      </c>
      <c r="S4921">
        <f>MAX(0,Inventory[[#This Row],[Daily_Demand]]*Inventory[[#This Row],[Adj_Lead_Time]]+Inventory[[#This Row],[Safety_Stock]]-Inventory[[#This Row],[Current_Inventory]])</f>
        <v>1513</v>
      </c>
    </row>
    <row r="4922" spans="1:19" x14ac:dyDescent="0.25">
      <c r="A4922">
        <v>4921</v>
      </c>
      <c r="B4922" t="s">
        <v>4943</v>
      </c>
      <c r="C4922" s="4" t="s">
        <v>21</v>
      </c>
      <c r="D4922" t="s">
        <v>22</v>
      </c>
      <c r="E4922" s="4">
        <v>99</v>
      </c>
      <c r="F4922" s="4">
        <v>12</v>
      </c>
      <c r="G4922" s="4">
        <v>52</v>
      </c>
      <c r="H4922" s="4">
        <v>174</v>
      </c>
      <c r="I4922" s="4">
        <v>210</v>
      </c>
      <c r="J4922" s="6">
        <v>1336.64</v>
      </c>
      <c r="K4922" s="4">
        <v>0.91100000000000003</v>
      </c>
      <c r="L4922" s="4" t="s">
        <v>15</v>
      </c>
      <c r="M4922" s="4">
        <f>Inventory[[#This Row],[Daily_Demand]]*Inventory[[#This Row],[Lead_Time_Days]]</f>
        <v>1188</v>
      </c>
      <c r="N4922" s="4">
        <f>MAX(0, Inventory[[#This Row],[Demand_Duration_Lead_time]]+Inventory[[#This Row],[Safety_Stock]]-Inventory[[#This Row],[Current_Inventory]])</f>
        <v>1310</v>
      </c>
      <c r="O49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22" s="8">
        <f>Inventory[[#This Row],[Current_Inventory]]*Inventory[[#This Row],[Unit_Cost]]</f>
        <v>69505.279999999999</v>
      </c>
      <c r="Q4922" t="str">
        <f>IF(Inventory[[#This Row],[Stockout_Risk_Score]] &gt;= 0.8, "Critical",
   IF(Inventory[[#This Row],[Stockout_Risk_Score]] &gt;= 0.6, "High",
      IF(Inventory[[#This Row],[Stockout_Risk_Score]] &gt;= 0.3, "Medium", "Low")
   )
)</f>
        <v>Critical</v>
      </c>
      <c r="R4922">
        <f>Inventory[[#This Row],[Lead_Time_Days]]*0.8</f>
        <v>9.6000000000000014</v>
      </c>
      <c r="S4922">
        <f>MAX(0,Inventory[[#This Row],[Daily_Demand]]*Inventory[[#This Row],[Adj_Lead_Time]]+Inventory[[#This Row],[Safety_Stock]]-Inventory[[#This Row],[Current_Inventory]])</f>
        <v>1072.4000000000001</v>
      </c>
    </row>
    <row r="4923" spans="1:19" x14ac:dyDescent="0.25">
      <c r="A4923">
        <v>4922</v>
      </c>
      <c r="B4923" t="s">
        <v>4944</v>
      </c>
      <c r="C4923" s="4" t="s">
        <v>41</v>
      </c>
      <c r="D4923" t="s">
        <v>14</v>
      </c>
      <c r="E4923" s="4">
        <v>112</v>
      </c>
      <c r="F4923" s="4">
        <v>10</v>
      </c>
      <c r="G4923" s="4">
        <v>622</v>
      </c>
      <c r="H4923" s="4">
        <v>157</v>
      </c>
      <c r="I4923" s="4">
        <v>250</v>
      </c>
      <c r="J4923" s="6">
        <v>1562.12</v>
      </c>
      <c r="K4923" s="4">
        <v>0.39800000000000002</v>
      </c>
      <c r="L4923" s="4" t="s">
        <v>27</v>
      </c>
      <c r="M4923" s="4">
        <f>Inventory[[#This Row],[Daily_Demand]]*Inventory[[#This Row],[Lead_Time_Days]]</f>
        <v>1120</v>
      </c>
      <c r="N4923" s="4">
        <f>MAX(0, Inventory[[#This Row],[Demand_Duration_Lead_time]]+Inventory[[#This Row],[Safety_Stock]]-Inventory[[#This Row],[Current_Inventory]])</f>
        <v>655</v>
      </c>
      <c r="O49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23" s="8">
        <f>Inventory[[#This Row],[Current_Inventory]]*Inventory[[#This Row],[Unit_Cost]]</f>
        <v>971638.6399999999</v>
      </c>
      <c r="Q4923" t="str">
        <f>IF(Inventory[[#This Row],[Stockout_Risk_Score]] &gt;= 0.8, "Critical",
   IF(Inventory[[#This Row],[Stockout_Risk_Score]] &gt;= 0.6, "High",
      IF(Inventory[[#This Row],[Stockout_Risk_Score]] &gt;= 0.3, "Medium", "Low")
   )
)</f>
        <v>Medium</v>
      </c>
      <c r="R4923">
        <f>Inventory[[#This Row],[Lead_Time_Days]]*0.8</f>
        <v>8</v>
      </c>
      <c r="S4923">
        <f>MAX(0,Inventory[[#This Row],[Daily_Demand]]*Inventory[[#This Row],[Adj_Lead_Time]]+Inventory[[#This Row],[Safety_Stock]]-Inventory[[#This Row],[Current_Inventory]])</f>
        <v>431</v>
      </c>
    </row>
    <row r="4924" spans="1:19" x14ac:dyDescent="0.25">
      <c r="A4924">
        <v>4923</v>
      </c>
      <c r="B4924" t="s">
        <v>4945</v>
      </c>
      <c r="C4924" s="4" t="s">
        <v>13</v>
      </c>
      <c r="D4924" t="s">
        <v>18</v>
      </c>
      <c r="E4924" s="4">
        <v>181</v>
      </c>
      <c r="F4924" s="4">
        <v>8</v>
      </c>
      <c r="G4924" s="4">
        <v>715</v>
      </c>
      <c r="H4924" s="4">
        <v>227</v>
      </c>
      <c r="I4924" s="4">
        <v>78</v>
      </c>
      <c r="J4924" s="6">
        <v>1747.56</v>
      </c>
      <c r="K4924" s="4">
        <v>0.81200000000000006</v>
      </c>
      <c r="L4924" s="4" t="s">
        <v>19</v>
      </c>
      <c r="M4924" s="4">
        <f>Inventory[[#This Row],[Daily_Demand]]*Inventory[[#This Row],[Lead_Time_Days]]</f>
        <v>1448</v>
      </c>
      <c r="N4924" s="4">
        <f>MAX(0, Inventory[[#This Row],[Demand_Duration_Lead_time]]+Inventory[[#This Row],[Safety_Stock]]-Inventory[[#This Row],[Current_Inventory]])</f>
        <v>960</v>
      </c>
      <c r="O49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24" s="8">
        <f>Inventory[[#This Row],[Current_Inventory]]*Inventory[[#This Row],[Unit_Cost]]</f>
        <v>1249505.3999999999</v>
      </c>
      <c r="Q4924" t="str">
        <f>IF(Inventory[[#This Row],[Stockout_Risk_Score]] &gt;= 0.8, "Critical",
   IF(Inventory[[#This Row],[Stockout_Risk_Score]] &gt;= 0.6, "High",
      IF(Inventory[[#This Row],[Stockout_Risk_Score]] &gt;= 0.3, "Medium", "Low")
   )
)</f>
        <v>Critical</v>
      </c>
      <c r="R4924">
        <f>Inventory[[#This Row],[Lead_Time_Days]]*0.8</f>
        <v>6.4</v>
      </c>
      <c r="S4924">
        <f>MAX(0,Inventory[[#This Row],[Daily_Demand]]*Inventory[[#This Row],[Adj_Lead_Time]]+Inventory[[#This Row],[Safety_Stock]]-Inventory[[#This Row],[Current_Inventory]])</f>
        <v>670.40000000000009</v>
      </c>
    </row>
    <row r="4925" spans="1:19" x14ac:dyDescent="0.25">
      <c r="A4925">
        <v>4924</v>
      </c>
      <c r="B4925" t="s">
        <v>4946</v>
      </c>
      <c r="C4925" s="4" t="s">
        <v>13</v>
      </c>
      <c r="D4925" t="s">
        <v>14</v>
      </c>
      <c r="E4925" s="4">
        <v>57</v>
      </c>
      <c r="F4925" s="4">
        <v>5</v>
      </c>
      <c r="G4925" s="4">
        <v>789</v>
      </c>
      <c r="H4925" s="4">
        <v>117</v>
      </c>
      <c r="I4925" s="4">
        <v>293</v>
      </c>
      <c r="J4925" s="6">
        <v>939.61</v>
      </c>
      <c r="K4925" s="4">
        <v>0.28100000000000003</v>
      </c>
      <c r="L4925" s="4" t="s">
        <v>27</v>
      </c>
      <c r="M4925" s="4">
        <f>Inventory[[#This Row],[Daily_Demand]]*Inventory[[#This Row],[Lead_Time_Days]]</f>
        <v>285</v>
      </c>
      <c r="N4925" s="4">
        <f>MAX(0, Inventory[[#This Row],[Demand_Duration_Lead_time]]+Inventory[[#This Row],[Safety_Stock]]-Inventory[[#This Row],[Current_Inventory]])</f>
        <v>0</v>
      </c>
      <c r="O49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25" s="8">
        <f>Inventory[[#This Row],[Current_Inventory]]*Inventory[[#This Row],[Unit_Cost]]</f>
        <v>741352.29</v>
      </c>
      <c r="Q4925" t="str">
        <f>IF(Inventory[[#This Row],[Stockout_Risk_Score]] &gt;= 0.8, "Critical",
   IF(Inventory[[#This Row],[Stockout_Risk_Score]] &gt;= 0.6, "High",
      IF(Inventory[[#This Row],[Stockout_Risk_Score]] &gt;= 0.3, "Medium", "Low")
   )
)</f>
        <v>Low</v>
      </c>
      <c r="R4925">
        <f>Inventory[[#This Row],[Lead_Time_Days]]*0.8</f>
        <v>4</v>
      </c>
      <c r="S4925">
        <f>MAX(0,Inventory[[#This Row],[Daily_Demand]]*Inventory[[#This Row],[Adj_Lead_Time]]+Inventory[[#This Row],[Safety_Stock]]-Inventory[[#This Row],[Current_Inventory]])</f>
        <v>0</v>
      </c>
    </row>
    <row r="4926" spans="1:19" x14ac:dyDescent="0.25">
      <c r="A4926">
        <v>4925</v>
      </c>
      <c r="B4926" t="s">
        <v>4947</v>
      </c>
      <c r="C4926" s="4" t="s">
        <v>41</v>
      </c>
      <c r="D4926" t="s">
        <v>22</v>
      </c>
      <c r="E4926" s="4">
        <v>78</v>
      </c>
      <c r="F4926" s="4">
        <v>2</v>
      </c>
      <c r="G4926" s="4">
        <v>417</v>
      </c>
      <c r="H4926" s="4">
        <v>240</v>
      </c>
      <c r="I4926" s="4">
        <v>232</v>
      </c>
      <c r="J4926" s="6">
        <v>758.58</v>
      </c>
      <c r="K4926" s="4">
        <v>6.0000000000000001E-3</v>
      </c>
      <c r="L4926" s="4" t="s">
        <v>27</v>
      </c>
      <c r="M4926" s="4">
        <f>Inventory[[#This Row],[Daily_Demand]]*Inventory[[#This Row],[Lead_Time_Days]]</f>
        <v>156</v>
      </c>
      <c r="N4926" s="4">
        <f>MAX(0, Inventory[[#This Row],[Demand_Duration_Lead_time]]+Inventory[[#This Row],[Safety_Stock]]-Inventory[[#This Row],[Current_Inventory]])</f>
        <v>0</v>
      </c>
      <c r="O49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26" s="8">
        <f>Inventory[[#This Row],[Current_Inventory]]*Inventory[[#This Row],[Unit_Cost]]</f>
        <v>316327.86000000004</v>
      </c>
      <c r="Q4926" t="str">
        <f>IF(Inventory[[#This Row],[Stockout_Risk_Score]] &gt;= 0.8, "Critical",
   IF(Inventory[[#This Row],[Stockout_Risk_Score]] &gt;= 0.6, "High",
      IF(Inventory[[#This Row],[Stockout_Risk_Score]] &gt;= 0.3, "Medium", "Low")
   )
)</f>
        <v>Low</v>
      </c>
      <c r="R4926">
        <f>Inventory[[#This Row],[Lead_Time_Days]]*0.8</f>
        <v>1.6</v>
      </c>
      <c r="S4926">
        <f>MAX(0,Inventory[[#This Row],[Daily_Demand]]*Inventory[[#This Row],[Adj_Lead_Time]]+Inventory[[#This Row],[Safety_Stock]]-Inventory[[#This Row],[Current_Inventory]])</f>
        <v>0</v>
      </c>
    </row>
    <row r="4927" spans="1:19" x14ac:dyDescent="0.25">
      <c r="A4927">
        <v>4926</v>
      </c>
      <c r="B4927" t="s">
        <v>4948</v>
      </c>
      <c r="C4927" s="4" t="s">
        <v>26</v>
      </c>
      <c r="D4927" t="s">
        <v>22</v>
      </c>
      <c r="E4927" s="4">
        <v>53</v>
      </c>
      <c r="F4927" s="4">
        <v>4</v>
      </c>
      <c r="G4927" s="4">
        <v>544</v>
      </c>
      <c r="H4927" s="4">
        <v>79</v>
      </c>
      <c r="I4927" s="4">
        <v>81</v>
      </c>
      <c r="J4927" s="6">
        <v>1967.54</v>
      </c>
      <c r="K4927" s="4">
        <v>0.85499999999999998</v>
      </c>
      <c r="L4927" s="4" t="s">
        <v>15</v>
      </c>
      <c r="M4927" s="4">
        <f>Inventory[[#This Row],[Daily_Demand]]*Inventory[[#This Row],[Lead_Time_Days]]</f>
        <v>212</v>
      </c>
      <c r="N4927" s="4">
        <f>MAX(0, Inventory[[#This Row],[Demand_Duration_Lead_time]]+Inventory[[#This Row],[Safety_Stock]]-Inventory[[#This Row],[Current_Inventory]])</f>
        <v>0</v>
      </c>
      <c r="O49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27" s="8">
        <f>Inventory[[#This Row],[Current_Inventory]]*Inventory[[#This Row],[Unit_Cost]]</f>
        <v>1070341.76</v>
      </c>
      <c r="Q4927" t="str">
        <f>IF(Inventory[[#This Row],[Stockout_Risk_Score]] &gt;= 0.8, "Critical",
   IF(Inventory[[#This Row],[Stockout_Risk_Score]] &gt;= 0.6, "High",
      IF(Inventory[[#This Row],[Stockout_Risk_Score]] &gt;= 0.3, "Medium", "Low")
   )
)</f>
        <v>Critical</v>
      </c>
      <c r="R4927">
        <f>Inventory[[#This Row],[Lead_Time_Days]]*0.8</f>
        <v>3.2</v>
      </c>
      <c r="S4927">
        <f>MAX(0,Inventory[[#This Row],[Daily_Demand]]*Inventory[[#This Row],[Adj_Lead_Time]]+Inventory[[#This Row],[Safety_Stock]]-Inventory[[#This Row],[Current_Inventory]])</f>
        <v>0</v>
      </c>
    </row>
    <row r="4928" spans="1:19" x14ac:dyDescent="0.25">
      <c r="A4928">
        <v>4927</v>
      </c>
      <c r="B4928" t="s">
        <v>4949</v>
      </c>
      <c r="C4928" s="4" t="s">
        <v>41</v>
      </c>
      <c r="D4928" t="s">
        <v>22</v>
      </c>
      <c r="E4928" s="4">
        <v>117</v>
      </c>
      <c r="F4928" s="4">
        <v>9</v>
      </c>
      <c r="G4928" s="4">
        <v>43</v>
      </c>
      <c r="H4928" s="4">
        <v>230</v>
      </c>
      <c r="I4928" s="4">
        <v>316</v>
      </c>
      <c r="J4928" s="6">
        <v>502.18</v>
      </c>
      <c r="K4928" s="4">
        <v>0.11899999999999999</v>
      </c>
      <c r="L4928" s="4" t="s">
        <v>15</v>
      </c>
      <c r="M4928" s="4">
        <f>Inventory[[#This Row],[Daily_Demand]]*Inventory[[#This Row],[Lead_Time_Days]]</f>
        <v>1053</v>
      </c>
      <c r="N4928" s="4">
        <f>MAX(0, Inventory[[#This Row],[Demand_Duration_Lead_time]]+Inventory[[#This Row],[Safety_Stock]]-Inventory[[#This Row],[Current_Inventory]])</f>
        <v>1240</v>
      </c>
      <c r="O49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28" s="8">
        <f>Inventory[[#This Row],[Current_Inventory]]*Inventory[[#This Row],[Unit_Cost]]</f>
        <v>21593.74</v>
      </c>
      <c r="Q4928" t="str">
        <f>IF(Inventory[[#This Row],[Stockout_Risk_Score]] &gt;= 0.8, "Critical",
   IF(Inventory[[#This Row],[Stockout_Risk_Score]] &gt;= 0.6, "High",
      IF(Inventory[[#This Row],[Stockout_Risk_Score]] &gt;= 0.3, "Medium", "Low")
   )
)</f>
        <v>Low</v>
      </c>
      <c r="R4928">
        <f>Inventory[[#This Row],[Lead_Time_Days]]*0.8</f>
        <v>7.2</v>
      </c>
      <c r="S4928">
        <f>MAX(0,Inventory[[#This Row],[Daily_Demand]]*Inventory[[#This Row],[Adj_Lead_Time]]+Inventory[[#This Row],[Safety_Stock]]-Inventory[[#This Row],[Current_Inventory]])</f>
        <v>1029.4000000000001</v>
      </c>
    </row>
    <row r="4929" spans="1:19" x14ac:dyDescent="0.25">
      <c r="A4929">
        <v>4928</v>
      </c>
      <c r="B4929" t="s">
        <v>4950</v>
      </c>
      <c r="C4929" s="4" t="s">
        <v>21</v>
      </c>
      <c r="D4929" t="s">
        <v>14</v>
      </c>
      <c r="E4929" s="4">
        <v>118</v>
      </c>
      <c r="F4929" s="4">
        <v>5</v>
      </c>
      <c r="G4929" s="4">
        <v>344</v>
      </c>
      <c r="H4929" s="4">
        <v>83</v>
      </c>
      <c r="I4929" s="4">
        <v>85</v>
      </c>
      <c r="J4929" s="6">
        <v>482.91</v>
      </c>
      <c r="K4929" s="4">
        <v>1.7999999999999999E-2</v>
      </c>
      <c r="L4929" s="4" t="s">
        <v>15</v>
      </c>
      <c r="M4929" s="4">
        <f>Inventory[[#This Row],[Daily_Demand]]*Inventory[[#This Row],[Lead_Time_Days]]</f>
        <v>590</v>
      </c>
      <c r="N4929" s="4">
        <f>MAX(0, Inventory[[#This Row],[Demand_Duration_Lead_time]]+Inventory[[#This Row],[Safety_Stock]]-Inventory[[#This Row],[Current_Inventory]])</f>
        <v>329</v>
      </c>
      <c r="O49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29" s="8">
        <f>Inventory[[#This Row],[Current_Inventory]]*Inventory[[#This Row],[Unit_Cost]]</f>
        <v>166121.04</v>
      </c>
      <c r="Q4929" t="str">
        <f>IF(Inventory[[#This Row],[Stockout_Risk_Score]] &gt;= 0.8, "Critical",
   IF(Inventory[[#This Row],[Stockout_Risk_Score]] &gt;= 0.6, "High",
      IF(Inventory[[#This Row],[Stockout_Risk_Score]] &gt;= 0.3, "Medium", "Low")
   )
)</f>
        <v>Low</v>
      </c>
      <c r="R4929">
        <f>Inventory[[#This Row],[Lead_Time_Days]]*0.8</f>
        <v>4</v>
      </c>
      <c r="S4929">
        <f>MAX(0,Inventory[[#This Row],[Daily_Demand]]*Inventory[[#This Row],[Adj_Lead_Time]]+Inventory[[#This Row],[Safety_Stock]]-Inventory[[#This Row],[Current_Inventory]])</f>
        <v>211</v>
      </c>
    </row>
    <row r="4930" spans="1:19" x14ac:dyDescent="0.25">
      <c r="A4930">
        <v>4929</v>
      </c>
      <c r="B4930" t="s">
        <v>4951</v>
      </c>
      <c r="C4930" s="4" t="s">
        <v>41</v>
      </c>
      <c r="D4930" t="s">
        <v>22</v>
      </c>
      <c r="E4930" s="4">
        <v>198</v>
      </c>
      <c r="F4930" s="4">
        <v>11</v>
      </c>
      <c r="G4930" s="4">
        <v>53</v>
      </c>
      <c r="H4930" s="4">
        <v>188</v>
      </c>
      <c r="I4930" s="4">
        <v>142</v>
      </c>
      <c r="J4930" s="6">
        <v>1445.04</v>
      </c>
      <c r="K4930" s="4">
        <v>0.35399999999999998</v>
      </c>
      <c r="L4930" s="4" t="s">
        <v>27</v>
      </c>
      <c r="M4930" s="4">
        <f>Inventory[[#This Row],[Daily_Demand]]*Inventory[[#This Row],[Lead_Time_Days]]</f>
        <v>2178</v>
      </c>
      <c r="N4930" s="4">
        <f>MAX(0, Inventory[[#This Row],[Demand_Duration_Lead_time]]+Inventory[[#This Row],[Safety_Stock]]-Inventory[[#This Row],[Current_Inventory]])</f>
        <v>2313</v>
      </c>
      <c r="O49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30" s="8">
        <f>Inventory[[#This Row],[Current_Inventory]]*Inventory[[#This Row],[Unit_Cost]]</f>
        <v>76587.12</v>
      </c>
      <c r="Q4930" t="str">
        <f>IF(Inventory[[#This Row],[Stockout_Risk_Score]] &gt;= 0.8, "Critical",
   IF(Inventory[[#This Row],[Stockout_Risk_Score]] &gt;= 0.6, "High",
      IF(Inventory[[#This Row],[Stockout_Risk_Score]] &gt;= 0.3, "Medium", "Low")
   )
)</f>
        <v>Medium</v>
      </c>
      <c r="R4930">
        <f>Inventory[[#This Row],[Lead_Time_Days]]*0.8</f>
        <v>8.8000000000000007</v>
      </c>
      <c r="S4930">
        <f>MAX(0,Inventory[[#This Row],[Daily_Demand]]*Inventory[[#This Row],[Adj_Lead_Time]]+Inventory[[#This Row],[Safety_Stock]]-Inventory[[#This Row],[Current_Inventory]])</f>
        <v>1877.4</v>
      </c>
    </row>
    <row r="4931" spans="1:19" x14ac:dyDescent="0.25">
      <c r="A4931">
        <v>4930</v>
      </c>
      <c r="B4931" t="s">
        <v>4952</v>
      </c>
      <c r="C4931" s="4" t="s">
        <v>41</v>
      </c>
      <c r="D4931" t="s">
        <v>18</v>
      </c>
      <c r="E4931" s="4">
        <v>99</v>
      </c>
      <c r="F4931" s="4">
        <v>11</v>
      </c>
      <c r="G4931" s="4">
        <v>266</v>
      </c>
      <c r="H4931" s="4">
        <v>89</v>
      </c>
      <c r="I4931" s="4">
        <v>208</v>
      </c>
      <c r="J4931" s="6">
        <v>400.33</v>
      </c>
      <c r="K4931" s="4">
        <v>0.379</v>
      </c>
      <c r="L4931" s="4" t="s">
        <v>27</v>
      </c>
      <c r="M4931" s="4">
        <f>Inventory[[#This Row],[Daily_Demand]]*Inventory[[#This Row],[Lead_Time_Days]]</f>
        <v>1089</v>
      </c>
      <c r="N4931" s="4">
        <f>MAX(0, Inventory[[#This Row],[Demand_Duration_Lead_time]]+Inventory[[#This Row],[Safety_Stock]]-Inventory[[#This Row],[Current_Inventory]])</f>
        <v>912</v>
      </c>
      <c r="O49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31" s="8">
        <f>Inventory[[#This Row],[Current_Inventory]]*Inventory[[#This Row],[Unit_Cost]]</f>
        <v>106487.78</v>
      </c>
      <c r="Q4931" t="str">
        <f>IF(Inventory[[#This Row],[Stockout_Risk_Score]] &gt;= 0.8, "Critical",
   IF(Inventory[[#This Row],[Stockout_Risk_Score]] &gt;= 0.6, "High",
      IF(Inventory[[#This Row],[Stockout_Risk_Score]] &gt;= 0.3, "Medium", "Low")
   )
)</f>
        <v>Medium</v>
      </c>
      <c r="R4931">
        <f>Inventory[[#This Row],[Lead_Time_Days]]*0.8</f>
        <v>8.8000000000000007</v>
      </c>
      <c r="S4931">
        <f>MAX(0,Inventory[[#This Row],[Daily_Demand]]*Inventory[[#This Row],[Adj_Lead_Time]]+Inventory[[#This Row],[Safety_Stock]]-Inventory[[#This Row],[Current_Inventory]])</f>
        <v>694.2</v>
      </c>
    </row>
    <row r="4932" spans="1:19" x14ac:dyDescent="0.25">
      <c r="A4932">
        <v>4931</v>
      </c>
      <c r="B4932" t="s">
        <v>4953</v>
      </c>
      <c r="C4932" s="4" t="s">
        <v>26</v>
      </c>
      <c r="D4932" t="s">
        <v>14</v>
      </c>
      <c r="E4932" s="4">
        <v>195</v>
      </c>
      <c r="F4932" s="4">
        <v>3</v>
      </c>
      <c r="G4932" s="4">
        <v>38</v>
      </c>
      <c r="H4932" s="4">
        <v>168</v>
      </c>
      <c r="I4932" s="4">
        <v>229</v>
      </c>
      <c r="J4932" s="6">
        <v>828.85</v>
      </c>
      <c r="K4932" s="4">
        <v>7.6999999999999999E-2</v>
      </c>
      <c r="L4932" s="4" t="s">
        <v>15</v>
      </c>
      <c r="M4932" s="4">
        <f>Inventory[[#This Row],[Daily_Demand]]*Inventory[[#This Row],[Lead_Time_Days]]</f>
        <v>585</v>
      </c>
      <c r="N4932" s="4">
        <f>MAX(0, Inventory[[#This Row],[Demand_Duration_Lead_time]]+Inventory[[#This Row],[Safety_Stock]]-Inventory[[#This Row],[Current_Inventory]])</f>
        <v>715</v>
      </c>
      <c r="O49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32" s="8">
        <f>Inventory[[#This Row],[Current_Inventory]]*Inventory[[#This Row],[Unit_Cost]]</f>
        <v>31496.3</v>
      </c>
      <c r="Q4932" t="str">
        <f>IF(Inventory[[#This Row],[Stockout_Risk_Score]] &gt;= 0.8, "Critical",
   IF(Inventory[[#This Row],[Stockout_Risk_Score]] &gt;= 0.6, "High",
      IF(Inventory[[#This Row],[Stockout_Risk_Score]] &gt;= 0.3, "Medium", "Low")
   )
)</f>
        <v>Low</v>
      </c>
      <c r="R4932">
        <f>Inventory[[#This Row],[Lead_Time_Days]]*0.8</f>
        <v>2.4000000000000004</v>
      </c>
      <c r="S4932">
        <f>MAX(0,Inventory[[#This Row],[Daily_Demand]]*Inventory[[#This Row],[Adj_Lead_Time]]+Inventory[[#This Row],[Safety_Stock]]-Inventory[[#This Row],[Current_Inventory]])</f>
        <v>598</v>
      </c>
    </row>
    <row r="4933" spans="1:19" x14ac:dyDescent="0.25">
      <c r="A4933">
        <v>4932</v>
      </c>
      <c r="B4933" t="s">
        <v>4954</v>
      </c>
      <c r="C4933" s="4" t="s">
        <v>21</v>
      </c>
      <c r="D4933" t="s">
        <v>22</v>
      </c>
      <c r="E4933" s="4">
        <v>29</v>
      </c>
      <c r="F4933" s="4">
        <v>9</v>
      </c>
      <c r="G4933" s="4">
        <v>49</v>
      </c>
      <c r="H4933" s="4">
        <v>178</v>
      </c>
      <c r="I4933" s="4">
        <v>355</v>
      </c>
      <c r="J4933" s="6">
        <v>620.15</v>
      </c>
      <c r="K4933" s="4">
        <v>0.81399999999999995</v>
      </c>
      <c r="L4933" s="4" t="s">
        <v>27</v>
      </c>
      <c r="M4933" s="4">
        <f>Inventory[[#This Row],[Daily_Demand]]*Inventory[[#This Row],[Lead_Time_Days]]</f>
        <v>261</v>
      </c>
      <c r="N4933" s="4">
        <f>MAX(0, Inventory[[#This Row],[Demand_Duration_Lead_time]]+Inventory[[#This Row],[Safety_Stock]]-Inventory[[#This Row],[Current_Inventory]])</f>
        <v>390</v>
      </c>
      <c r="O49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33" s="8">
        <f>Inventory[[#This Row],[Current_Inventory]]*Inventory[[#This Row],[Unit_Cost]]</f>
        <v>30387.35</v>
      </c>
      <c r="Q4933" t="str">
        <f>IF(Inventory[[#This Row],[Stockout_Risk_Score]] &gt;= 0.8, "Critical",
   IF(Inventory[[#This Row],[Stockout_Risk_Score]] &gt;= 0.6, "High",
      IF(Inventory[[#This Row],[Stockout_Risk_Score]] &gt;= 0.3, "Medium", "Low")
   )
)</f>
        <v>Critical</v>
      </c>
      <c r="R4933">
        <f>Inventory[[#This Row],[Lead_Time_Days]]*0.8</f>
        <v>7.2</v>
      </c>
      <c r="S4933">
        <f>MAX(0,Inventory[[#This Row],[Daily_Demand]]*Inventory[[#This Row],[Adj_Lead_Time]]+Inventory[[#This Row],[Safety_Stock]]-Inventory[[#This Row],[Current_Inventory]])</f>
        <v>337.8</v>
      </c>
    </row>
    <row r="4934" spans="1:19" x14ac:dyDescent="0.25">
      <c r="A4934">
        <v>4933</v>
      </c>
      <c r="B4934" t="s">
        <v>4955</v>
      </c>
      <c r="C4934" s="4" t="s">
        <v>17</v>
      </c>
      <c r="D4934" t="s">
        <v>14</v>
      </c>
      <c r="E4934" s="4">
        <v>136</v>
      </c>
      <c r="F4934" s="4">
        <v>8</v>
      </c>
      <c r="G4934" s="4">
        <v>68</v>
      </c>
      <c r="H4934" s="4">
        <v>170</v>
      </c>
      <c r="I4934" s="4">
        <v>267</v>
      </c>
      <c r="J4934" s="6">
        <v>378.99</v>
      </c>
      <c r="K4934" s="4">
        <v>0.40600000000000003</v>
      </c>
      <c r="L4934" s="4" t="s">
        <v>19</v>
      </c>
      <c r="M4934" s="4">
        <f>Inventory[[#This Row],[Daily_Demand]]*Inventory[[#This Row],[Lead_Time_Days]]</f>
        <v>1088</v>
      </c>
      <c r="N4934" s="4">
        <f>MAX(0, Inventory[[#This Row],[Demand_Duration_Lead_time]]+Inventory[[#This Row],[Safety_Stock]]-Inventory[[#This Row],[Current_Inventory]])</f>
        <v>1190</v>
      </c>
      <c r="O49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34" s="8">
        <f>Inventory[[#This Row],[Current_Inventory]]*Inventory[[#This Row],[Unit_Cost]]</f>
        <v>25771.32</v>
      </c>
      <c r="Q4934" t="str">
        <f>IF(Inventory[[#This Row],[Stockout_Risk_Score]] &gt;= 0.8, "Critical",
   IF(Inventory[[#This Row],[Stockout_Risk_Score]] &gt;= 0.6, "High",
      IF(Inventory[[#This Row],[Stockout_Risk_Score]] &gt;= 0.3, "Medium", "Low")
   )
)</f>
        <v>Medium</v>
      </c>
      <c r="R4934">
        <f>Inventory[[#This Row],[Lead_Time_Days]]*0.8</f>
        <v>6.4</v>
      </c>
      <c r="S4934">
        <f>MAX(0,Inventory[[#This Row],[Daily_Demand]]*Inventory[[#This Row],[Adj_Lead_Time]]+Inventory[[#This Row],[Safety_Stock]]-Inventory[[#This Row],[Current_Inventory]])</f>
        <v>972.40000000000009</v>
      </c>
    </row>
    <row r="4935" spans="1:19" x14ac:dyDescent="0.25">
      <c r="A4935">
        <v>4934</v>
      </c>
      <c r="B4935" t="s">
        <v>4956</v>
      </c>
      <c r="C4935" s="4" t="s">
        <v>17</v>
      </c>
      <c r="D4935" t="s">
        <v>14</v>
      </c>
      <c r="E4935" s="4">
        <v>183</v>
      </c>
      <c r="F4935" s="4">
        <v>12</v>
      </c>
      <c r="G4935" s="4">
        <v>199</v>
      </c>
      <c r="H4935" s="4">
        <v>41</v>
      </c>
      <c r="I4935" s="4">
        <v>378</v>
      </c>
      <c r="J4935" s="6">
        <v>1180.43</v>
      </c>
      <c r="K4935" s="4">
        <v>0.49</v>
      </c>
      <c r="L4935" s="4" t="s">
        <v>19</v>
      </c>
      <c r="M4935" s="4">
        <f>Inventory[[#This Row],[Daily_Demand]]*Inventory[[#This Row],[Lead_Time_Days]]</f>
        <v>2196</v>
      </c>
      <c r="N4935" s="4">
        <f>MAX(0, Inventory[[#This Row],[Demand_Duration_Lead_time]]+Inventory[[#This Row],[Safety_Stock]]-Inventory[[#This Row],[Current_Inventory]])</f>
        <v>2038</v>
      </c>
      <c r="O49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35" s="8">
        <f>Inventory[[#This Row],[Current_Inventory]]*Inventory[[#This Row],[Unit_Cost]]</f>
        <v>234905.57</v>
      </c>
      <c r="Q4935" t="str">
        <f>IF(Inventory[[#This Row],[Stockout_Risk_Score]] &gt;= 0.8, "Critical",
   IF(Inventory[[#This Row],[Stockout_Risk_Score]] &gt;= 0.6, "High",
      IF(Inventory[[#This Row],[Stockout_Risk_Score]] &gt;= 0.3, "Medium", "Low")
   )
)</f>
        <v>Medium</v>
      </c>
      <c r="R4935">
        <f>Inventory[[#This Row],[Lead_Time_Days]]*0.8</f>
        <v>9.6000000000000014</v>
      </c>
      <c r="S4935">
        <f>MAX(0,Inventory[[#This Row],[Daily_Demand]]*Inventory[[#This Row],[Adj_Lead_Time]]+Inventory[[#This Row],[Safety_Stock]]-Inventory[[#This Row],[Current_Inventory]])</f>
        <v>1598.8000000000002</v>
      </c>
    </row>
    <row r="4936" spans="1:19" x14ac:dyDescent="0.25">
      <c r="A4936">
        <v>4935</v>
      </c>
      <c r="B4936" t="s">
        <v>4957</v>
      </c>
      <c r="C4936" s="4" t="s">
        <v>13</v>
      </c>
      <c r="D4936" t="s">
        <v>22</v>
      </c>
      <c r="E4936" s="4">
        <v>143</v>
      </c>
      <c r="F4936" s="4">
        <v>11</v>
      </c>
      <c r="G4936" s="4">
        <v>389</v>
      </c>
      <c r="H4936" s="4">
        <v>130</v>
      </c>
      <c r="I4936" s="4">
        <v>392</v>
      </c>
      <c r="J4936" s="6">
        <v>778.35</v>
      </c>
      <c r="K4936" s="4">
        <v>0.26500000000000001</v>
      </c>
      <c r="L4936" s="4" t="s">
        <v>19</v>
      </c>
      <c r="M4936" s="4">
        <f>Inventory[[#This Row],[Daily_Demand]]*Inventory[[#This Row],[Lead_Time_Days]]</f>
        <v>1573</v>
      </c>
      <c r="N4936" s="4">
        <f>MAX(0, Inventory[[#This Row],[Demand_Duration_Lead_time]]+Inventory[[#This Row],[Safety_Stock]]-Inventory[[#This Row],[Current_Inventory]])</f>
        <v>1314</v>
      </c>
      <c r="O49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36" s="8">
        <f>Inventory[[#This Row],[Current_Inventory]]*Inventory[[#This Row],[Unit_Cost]]</f>
        <v>302778.15000000002</v>
      </c>
      <c r="Q4936" t="str">
        <f>IF(Inventory[[#This Row],[Stockout_Risk_Score]] &gt;= 0.8, "Critical",
   IF(Inventory[[#This Row],[Stockout_Risk_Score]] &gt;= 0.6, "High",
      IF(Inventory[[#This Row],[Stockout_Risk_Score]] &gt;= 0.3, "Medium", "Low")
   )
)</f>
        <v>Low</v>
      </c>
      <c r="R4936">
        <f>Inventory[[#This Row],[Lead_Time_Days]]*0.8</f>
        <v>8.8000000000000007</v>
      </c>
      <c r="S4936">
        <f>MAX(0,Inventory[[#This Row],[Daily_Demand]]*Inventory[[#This Row],[Adj_Lead_Time]]+Inventory[[#This Row],[Safety_Stock]]-Inventory[[#This Row],[Current_Inventory]])</f>
        <v>999.40000000000009</v>
      </c>
    </row>
    <row r="4937" spans="1:19" x14ac:dyDescent="0.25">
      <c r="A4937">
        <v>4936</v>
      </c>
      <c r="B4937" t="s">
        <v>4958</v>
      </c>
      <c r="C4937" s="4" t="s">
        <v>41</v>
      </c>
      <c r="D4937" t="s">
        <v>22</v>
      </c>
      <c r="E4937" s="4">
        <v>149</v>
      </c>
      <c r="F4937" s="4">
        <v>10</v>
      </c>
      <c r="G4937" s="4">
        <v>757</v>
      </c>
      <c r="H4937" s="4">
        <v>224</v>
      </c>
      <c r="I4937" s="4">
        <v>276</v>
      </c>
      <c r="J4937" s="6">
        <v>951.36</v>
      </c>
      <c r="K4937" s="4">
        <v>0.51200000000000001</v>
      </c>
      <c r="L4937" s="4" t="s">
        <v>27</v>
      </c>
      <c r="M4937" s="4">
        <f>Inventory[[#This Row],[Daily_Demand]]*Inventory[[#This Row],[Lead_Time_Days]]</f>
        <v>1490</v>
      </c>
      <c r="N4937" s="4">
        <f>MAX(0, Inventory[[#This Row],[Demand_Duration_Lead_time]]+Inventory[[#This Row],[Safety_Stock]]-Inventory[[#This Row],[Current_Inventory]])</f>
        <v>957</v>
      </c>
      <c r="O49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37" s="8">
        <f>Inventory[[#This Row],[Current_Inventory]]*Inventory[[#This Row],[Unit_Cost]]</f>
        <v>720179.52</v>
      </c>
      <c r="Q4937" t="str">
        <f>IF(Inventory[[#This Row],[Stockout_Risk_Score]] &gt;= 0.8, "Critical",
   IF(Inventory[[#This Row],[Stockout_Risk_Score]] &gt;= 0.6, "High",
      IF(Inventory[[#This Row],[Stockout_Risk_Score]] &gt;= 0.3, "Medium", "Low")
   )
)</f>
        <v>Medium</v>
      </c>
      <c r="R4937">
        <f>Inventory[[#This Row],[Lead_Time_Days]]*0.8</f>
        <v>8</v>
      </c>
      <c r="S4937">
        <f>MAX(0,Inventory[[#This Row],[Daily_Demand]]*Inventory[[#This Row],[Adj_Lead_Time]]+Inventory[[#This Row],[Safety_Stock]]-Inventory[[#This Row],[Current_Inventory]])</f>
        <v>659</v>
      </c>
    </row>
    <row r="4938" spans="1:19" x14ac:dyDescent="0.25">
      <c r="A4938">
        <v>4937</v>
      </c>
      <c r="B4938" t="s">
        <v>4959</v>
      </c>
      <c r="C4938" s="4" t="s">
        <v>13</v>
      </c>
      <c r="D4938" t="s">
        <v>14</v>
      </c>
      <c r="E4938" s="4">
        <v>112</v>
      </c>
      <c r="F4938" s="4">
        <v>3</v>
      </c>
      <c r="G4938" s="4">
        <v>414</v>
      </c>
      <c r="H4938" s="4">
        <v>12</v>
      </c>
      <c r="I4938" s="4">
        <v>261</v>
      </c>
      <c r="J4938" s="6">
        <v>431.93</v>
      </c>
      <c r="K4938" s="4">
        <v>0.76700000000000002</v>
      </c>
      <c r="L4938" s="4" t="s">
        <v>19</v>
      </c>
      <c r="M4938" s="4">
        <f>Inventory[[#This Row],[Daily_Demand]]*Inventory[[#This Row],[Lead_Time_Days]]</f>
        <v>336</v>
      </c>
      <c r="N4938" s="4">
        <f>MAX(0, Inventory[[#This Row],[Demand_Duration_Lead_time]]+Inventory[[#This Row],[Safety_Stock]]-Inventory[[#This Row],[Current_Inventory]])</f>
        <v>0</v>
      </c>
      <c r="O49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38" s="8">
        <f>Inventory[[#This Row],[Current_Inventory]]*Inventory[[#This Row],[Unit_Cost]]</f>
        <v>178819.02</v>
      </c>
      <c r="Q4938" t="str">
        <f>IF(Inventory[[#This Row],[Stockout_Risk_Score]] &gt;= 0.8, "Critical",
   IF(Inventory[[#This Row],[Stockout_Risk_Score]] &gt;= 0.6, "High",
      IF(Inventory[[#This Row],[Stockout_Risk_Score]] &gt;= 0.3, "Medium", "Low")
   )
)</f>
        <v>High</v>
      </c>
      <c r="R4938">
        <f>Inventory[[#This Row],[Lead_Time_Days]]*0.8</f>
        <v>2.4000000000000004</v>
      </c>
      <c r="S4938">
        <f>MAX(0,Inventory[[#This Row],[Daily_Demand]]*Inventory[[#This Row],[Adj_Lead_Time]]+Inventory[[#This Row],[Safety_Stock]]-Inventory[[#This Row],[Current_Inventory]])</f>
        <v>0</v>
      </c>
    </row>
    <row r="4939" spans="1:19" x14ac:dyDescent="0.25">
      <c r="A4939">
        <v>4938</v>
      </c>
      <c r="B4939" t="s">
        <v>4960</v>
      </c>
      <c r="C4939" s="4" t="s">
        <v>26</v>
      </c>
      <c r="D4939" t="s">
        <v>14</v>
      </c>
      <c r="E4939" s="4">
        <v>198</v>
      </c>
      <c r="F4939" s="4">
        <v>6</v>
      </c>
      <c r="G4939" s="4">
        <v>609</v>
      </c>
      <c r="H4939" s="4">
        <v>237</v>
      </c>
      <c r="I4939" s="4">
        <v>212</v>
      </c>
      <c r="J4939" s="6">
        <v>1547.34</v>
      </c>
      <c r="K4939" s="4">
        <v>0.90600000000000003</v>
      </c>
      <c r="L4939" s="4" t="s">
        <v>15</v>
      </c>
      <c r="M4939" s="4">
        <f>Inventory[[#This Row],[Daily_Demand]]*Inventory[[#This Row],[Lead_Time_Days]]</f>
        <v>1188</v>
      </c>
      <c r="N4939" s="4">
        <f>MAX(0, Inventory[[#This Row],[Demand_Duration_Lead_time]]+Inventory[[#This Row],[Safety_Stock]]-Inventory[[#This Row],[Current_Inventory]])</f>
        <v>816</v>
      </c>
      <c r="O49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39" s="8">
        <f>Inventory[[#This Row],[Current_Inventory]]*Inventory[[#This Row],[Unit_Cost]]</f>
        <v>942330.05999999994</v>
      </c>
      <c r="Q4939" t="str">
        <f>IF(Inventory[[#This Row],[Stockout_Risk_Score]] &gt;= 0.8, "Critical",
   IF(Inventory[[#This Row],[Stockout_Risk_Score]] &gt;= 0.6, "High",
      IF(Inventory[[#This Row],[Stockout_Risk_Score]] &gt;= 0.3, "Medium", "Low")
   )
)</f>
        <v>Critical</v>
      </c>
      <c r="R4939">
        <f>Inventory[[#This Row],[Lead_Time_Days]]*0.8</f>
        <v>4.8000000000000007</v>
      </c>
      <c r="S4939">
        <f>MAX(0,Inventory[[#This Row],[Daily_Demand]]*Inventory[[#This Row],[Adj_Lead_Time]]+Inventory[[#This Row],[Safety_Stock]]-Inventory[[#This Row],[Current_Inventory]])</f>
        <v>578.40000000000009</v>
      </c>
    </row>
    <row r="4940" spans="1:19" x14ac:dyDescent="0.25">
      <c r="A4940">
        <v>4939</v>
      </c>
      <c r="B4940" t="s">
        <v>4961</v>
      </c>
      <c r="C4940" s="4" t="s">
        <v>17</v>
      </c>
      <c r="D4940" t="s">
        <v>22</v>
      </c>
      <c r="E4940" s="4">
        <v>73</v>
      </c>
      <c r="F4940" s="4">
        <v>7</v>
      </c>
      <c r="G4940" s="4">
        <v>515</v>
      </c>
      <c r="H4940" s="4">
        <v>57</v>
      </c>
      <c r="I4940" s="4">
        <v>207</v>
      </c>
      <c r="J4940" s="6">
        <v>663.69</v>
      </c>
      <c r="K4940" s="4">
        <v>0.97099999999999997</v>
      </c>
      <c r="L4940" s="4" t="s">
        <v>15</v>
      </c>
      <c r="M4940" s="4">
        <f>Inventory[[#This Row],[Daily_Demand]]*Inventory[[#This Row],[Lead_Time_Days]]</f>
        <v>511</v>
      </c>
      <c r="N4940" s="4">
        <f>MAX(0, Inventory[[#This Row],[Demand_Duration_Lead_time]]+Inventory[[#This Row],[Safety_Stock]]-Inventory[[#This Row],[Current_Inventory]])</f>
        <v>53</v>
      </c>
      <c r="O49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40" s="8">
        <f>Inventory[[#This Row],[Current_Inventory]]*Inventory[[#This Row],[Unit_Cost]]</f>
        <v>341800.35000000003</v>
      </c>
      <c r="Q4940" t="str">
        <f>IF(Inventory[[#This Row],[Stockout_Risk_Score]] &gt;= 0.8, "Critical",
   IF(Inventory[[#This Row],[Stockout_Risk_Score]] &gt;= 0.6, "High",
      IF(Inventory[[#This Row],[Stockout_Risk_Score]] &gt;= 0.3, "Medium", "Low")
   )
)</f>
        <v>Critical</v>
      </c>
      <c r="R4940">
        <f>Inventory[[#This Row],[Lead_Time_Days]]*0.8</f>
        <v>5.6000000000000005</v>
      </c>
      <c r="S4940">
        <f>MAX(0,Inventory[[#This Row],[Daily_Demand]]*Inventory[[#This Row],[Adj_Lead_Time]]+Inventory[[#This Row],[Safety_Stock]]-Inventory[[#This Row],[Current_Inventory]])</f>
        <v>0</v>
      </c>
    </row>
    <row r="4941" spans="1:19" x14ac:dyDescent="0.25">
      <c r="A4941">
        <v>4940</v>
      </c>
      <c r="B4941" t="s">
        <v>4962</v>
      </c>
      <c r="C4941" s="4" t="s">
        <v>41</v>
      </c>
      <c r="D4941" t="s">
        <v>18</v>
      </c>
      <c r="E4941" s="4">
        <v>88</v>
      </c>
      <c r="F4941" s="4">
        <v>14</v>
      </c>
      <c r="G4941" s="4">
        <v>450</v>
      </c>
      <c r="H4941" s="4">
        <v>176</v>
      </c>
      <c r="I4941" s="4">
        <v>159</v>
      </c>
      <c r="J4941" s="6">
        <v>718.3</v>
      </c>
      <c r="K4941" s="4">
        <v>0.42699999999999999</v>
      </c>
      <c r="L4941" s="4" t="s">
        <v>15</v>
      </c>
      <c r="M4941" s="4">
        <f>Inventory[[#This Row],[Daily_Demand]]*Inventory[[#This Row],[Lead_Time_Days]]</f>
        <v>1232</v>
      </c>
      <c r="N4941" s="4">
        <f>MAX(0, Inventory[[#This Row],[Demand_Duration_Lead_time]]+Inventory[[#This Row],[Safety_Stock]]-Inventory[[#This Row],[Current_Inventory]])</f>
        <v>958</v>
      </c>
      <c r="O49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41" s="8">
        <f>Inventory[[#This Row],[Current_Inventory]]*Inventory[[#This Row],[Unit_Cost]]</f>
        <v>323235</v>
      </c>
      <c r="Q4941" t="str">
        <f>IF(Inventory[[#This Row],[Stockout_Risk_Score]] &gt;= 0.8, "Critical",
   IF(Inventory[[#This Row],[Stockout_Risk_Score]] &gt;= 0.6, "High",
      IF(Inventory[[#This Row],[Stockout_Risk_Score]] &gt;= 0.3, "Medium", "Low")
   )
)</f>
        <v>Medium</v>
      </c>
      <c r="R4941">
        <f>Inventory[[#This Row],[Lead_Time_Days]]*0.8</f>
        <v>11.200000000000001</v>
      </c>
      <c r="S4941">
        <f>MAX(0,Inventory[[#This Row],[Daily_Demand]]*Inventory[[#This Row],[Adj_Lead_Time]]+Inventory[[#This Row],[Safety_Stock]]-Inventory[[#This Row],[Current_Inventory]])</f>
        <v>711.60000000000014</v>
      </c>
    </row>
    <row r="4942" spans="1:19" x14ac:dyDescent="0.25">
      <c r="A4942">
        <v>4941</v>
      </c>
      <c r="B4942" t="s">
        <v>4963</v>
      </c>
      <c r="C4942" s="4" t="s">
        <v>26</v>
      </c>
      <c r="D4942" t="s">
        <v>14</v>
      </c>
      <c r="E4942" s="4">
        <v>161</v>
      </c>
      <c r="F4942" s="4">
        <v>3</v>
      </c>
      <c r="G4942" s="4">
        <v>226</v>
      </c>
      <c r="H4942" s="4">
        <v>20</v>
      </c>
      <c r="I4942" s="4">
        <v>104</v>
      </c>
      <c r="J4942" s="6">
        <v>541.70000000000005</v>
      </c>
      <c r="K4942" s="4">
        <v>0.99</v>
      </c>
      <c r="L4942" s="4" t="s">
        <v>19</v>
      </c>
      <c r="M4942" s="4">
        <f>Inventory[[#This Row],[Daily_Demand]]*Inventory[[#This Row],[Lead_Time_Days]]</f>
        <v>483</v>
      </c>
      <c r="N4942" s="4">
        <f>MAX(0, Inventory[[#This Row],[Demand_Duration_Lead_time]]+Inventory[[#This Row],[Safety_Stock]]-Inventory[[#This Row],[Current_Inventory]])</f>
        <v>277</v>
      </c>
      <c r="O49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42" s="8">
        <f>Inventory[[#This Row],[Current_Inventory]]*Inventory[[#This Row],[Unit_Cost]]</f>
        <v>122424.20000000001</v>
      </c>
      <c r="Q4942" t="str">
        <f>IF(Inventory[[#This Row],[Stockout_Risk_Score]] &gt;= 0.8, "Critical",
   IF(Inventory[[#This Row],[Stockout_Risk_Score]] &gt;= 0.6, "High",
      IF(Inventory[[#This Row],[Stockout_Risk_Score]] &gt;= 0.3, "Medium", "Low")
   )
)</f>
        <v>Critical</v>
      </c>
      <c r="R4942">
        <f>Inventory[[#This Row],[Lead_Time_Days]]*0.8</f>
        <v>2.4000000000000004</v>
      </c>
      <c r="S4942">
        <f>MAX(0,Inventory[[#This Row],[Daily_Demand]]*Inventory[[#This Row],[Adj_Lead_Time]]+Inventory[[#This Row],[Safety_Stock]]-Inventory[[#This Row],[Current_Inventory]])</f>
        <v>180.40000000000003</v>
      </c>
    </row>
    <row r="4943" spans="1:19" x14ac:dyDescent="0.25">
      <c r="A4943">
        <v>4942</v>
      </c>
      <c r="B4943" t="s">
        <v>4964</v>
      </c>
      <c r="C4943" s="4" t="s">
        <v>26</v>
      </c>
      <c r="D4943" t="s">
        <v>14</v>
      </c>
      <c r="E4943" s="4">
        <v>89</v>
      </c>
      <c r="F4943" s="4">
        <v>3</v>
      </c>
      <c r="G4943" s="4">
        <v>54</v>
      </c>
      <c r="H4943" s="4">
        <v>247</v>
      </c>
      <c r="I4943" s="4">
        <v>399</v>
      </c>
      <c r="J4943" s="6">
        <v>897.09</v>
      </c>
      <c r="K4943" s="4">
        <v>0.29499999999999998</v>
      </c>
      <c r="L4943" s="4" t="s">
        <v>19</v>
      </c>
      <c r="M4943" s="4">
        <f>Inventory[[#This Row],[Daily_Demand]]*Inventory[[#This Row],[Lead_Time_Days]]</f>
        <v>267</v>
      </c>
      <c r="N4943" s="4">
        <f>MAX(0, Inventory[[#This Row],[Demand_Duration_Lead_time]]+Inventory[[#This Row],[Safety_Stock]]-Inventory[[#This Row],[Current_Inventory]])</f>
        <v>460</v>
      </c>
      <c r="O49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43" s="8">
        <f>Inventory[[#This Row],[Current_Inventory]]*Inventory[[#This Row],[Unit_Cost]]</f>
        <v>48442.86</v>
      </c>
      <c r="Q4943" t="str">
        <f>IF(Inventory[[#This Row],[Stockout_Risk_Score]] &gt;= 0.8, "Critical",
   IF(Inventory[[#This Row],[Stockout_Risk_Score]] &gt;= 0.6, "High",
      IF(Inventory[[#This Row],[Stockout_Risk_Score]] &gt;= 0.3, "Medium", "Low")
   )
)</f>
        <v>Low</v>
      </c>
      <c r="R4943">
        <f>Inventory[[#This Row],[Lead_Time_Days]]*0.8</f>
        <v>2.4000000000000004</v>
      </c>
      <c r="S4943">
        <f>MAX(0,Inventory[[#This Row],[Daily_Demand]]*Inventory[[#This Row],[Adj_Lead_Time]]+Inventory[[#This Row],[Safety_Stock]]-Inventory[[#This Row],[Current_Inventory]])</f>
        <v>406.6</v>
      </c>
    </row>
    <row r="4944" spans="1:19" x14ac:dyDescent="0.25">
      <c r="A4944">
        <v>4943</v>
      </c>
      <c r="B4944" t="s">
        <v>4965</v>
      </c>
      <c r="C4944" s="4" t="s">
        <v>41</v>
      </c>
      <c r="D4944" t="s">
        <v>18</v>
      </c>
      <c r="E4944" s="4">
        <v>123</v>
      </c>
      <c r="F4944" s="4">
        <v>14</v>
      </c>
      <c r="G4944" s="4">
        <v>781</v>
      </c>
      <c r="H4944" s="4">
        <v>287</v>
      </c>
      <c r="I4944" s="4">
        <v>263</v>
      </c>
      <c r="J4944" s="6">
        <v>953.97</v>
      </c>
      <c r="K4944" s="4">
        <v>7.0000000000000001E-3</v>
      </c>
      <c r="L4944" s="4" t="s">
        <v>27</v>
      </c>
      <c r="M4944" s="4">
        <f>Inventory[[#This Row],[Daily_Demand]]*Inventory[[#This Row],[Lead_Time_Days]]</f>
        <v>1722</v>
      </c>
      <c r="N4944" s="4">
        <f>MAX(0, Inventory[[#This Row],[Demand_Duration_Lead_time]]+Inventory[[#This Row],[Safety_Stock]]-Inventory[[#This Row],[Current_Inventory]])</f>
        <v>1228</v>
      </c>
      <c r="O49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44" s="8">
        <f>Inventory[[#This Row],[Current_Inventory]]*Inventory[[#This Row],[Unit_Cost]]</f>
        <v>745050.57000000007</v>
      </c>
      <c r="Q4944" t="str">
        <f>IF(Inventory[[#This Row],[Stockout_Risk_Score]] &gt;= 0.8, "Critical",
   IF(Inventory[[#This Row],[Stockout_Risk_Score]] &gt;= 0.6, "High",
      IF(Inventory[[#This Row],[Stockout_Risk_Score]] &gt;= 0.3, "Medium", "Low")
   )
)</f>
        <v>Low</v>
      </c>
      <c r="R4944">
        <f>Inventory[[#This Row],[Lead_Time_Days]]*0.8</f>
        <v>11.200000000000001</v>
      </c>
      <c r="S4944">
        <f>MAX(0,Inventory[[#This Row],[Daily_Demand]]*Inventory[[#This Row],[Adj_Lead_Time]]+Inventory[[#This Row],[Safety_Stock]]-Inventory[[#This Row],[Current_Inventory]])</f>
        <v>883.60000000000014</v>
      </c>
    </row>
    <row r="4945" spans="1:19" x14ac:dyDescent="0.25">
      <c r="A4945">
        <v>4944</v>
      </c>
      <c r="B4945" t="s">
        <v>4966</v>
      </c>
      <c r="C4945" s="4" t="s">
        <v>26</v>
      </c>
      <c r="D4945" t="s">
        <v>22</v>
      </c>
      <c r="E4945" s="4">
        <v>76</v>
      </c>
      <c r="F4945" s="4">
        <v>11</v>
      </c>
      <c r="G4945" s="4">
        <v>602</v>
      </c>
      <c r="H4945" s="4">
        <v>250</v>
      </c>
      <c r="I4945" s="4">
        <v>64</v>
      </c>
      <c r="J4945" s="6">
        <v>1082.8499999999999</v>
      </c>
      <c r="K4945" s="4">
        <v>0.76800000000000002</v>
      </c>
      <c r="L4945" s="4" t="s">
        <v>15</v>
      </c>
      <c r="M4945" s="4">
        <f>Inventory[[#This Row],[Daily_Demand]]*Inventory[[#This Row],[Lead_Time_Days]]</f>
        <v>836</v>
      </c>
      <c r="N4945" s="4">
        <f>MAX(0, Inventory[[#This Row],[Demand_Duration_Lead_time]]+Inventory[[#This Row],[Safety_Stock]]-Inventory[[#This Row],[Current_Inventory]])</f>
        <v>484</v>
      </c>
      <c r="O49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45" s="8">
        <f>Inventory[[#This Row],[Current_Inventory]]*Inventory[[#This Row],[Unit_Cost]]</f>
        <v>651875.69999999995</v>
      </c>
      <c r="Q4945" t="str">
        <f>IF(Inventory[[#This Row],[Stockout_Risk_Score]] &gt;= 0.8, "Critical",
   IF(Inventory[[#This Row],[Stockout_Risk_Score]] &gt;= 0.6, "High",
      IF(Inventory[[#This Row],[Stockout_Risk_Score]] &gt;= 0.3, "Medium", "Low")
   )
)</f>
        <v>High</v>
      </c>
      <c r="R4945">
        <f>Inventory[[#This Row],[Lead_Time_Days]]*0.8</f>
        <v>8.8000000000000007</v>
      </c>
      <c r="S4945">
        <f>MAX(0,Inventory[[#This Row],[Daily_Demand]]*Inventory[[#This Row],[Adj_Lead_Time]]+Inventory[[#This Row],[Safety_Stock]]-Inventory[[#This Row],[Current_Inventory]])</f>
        <v>316.80000000000007</v>
      </c>
    </row>
    <row r="4946" spans="1:19" x14ac:dyDescent="0.25">
      <c r="A4946">
        <v>4945</v>
      </c>
      <c r="B4946" t="s">
        <v>4967</v>
      </c>
      <c r="C4946" s="4" t="s">
        <v>41</v>
      </c>
      <c r="D4946" t="s">
        <v>22</v>
      </c>
      <c r="E4946" s="4">
        <v>24</v>
      </c>
      <c r="F4946" s="4">
        <v>5</v>
      </c>
      <c r="G4946" s="4">
        <v>432</v>
      </c>
      <c r="H4946" s="4">
        <v>201</v>
      </c>
      <c r="I4946" s="4">
        <v>202</v>
      </c>
      <c r="J4946" s="6">
        <v>1936.76</v>
      </c>
      <c r="K4946" s="4">
        <v>0.17799999999999999</v>
      </c>
      <c r="L4946" s="4" t="s">
        <v>27</v>
      </c>
      <c r="M4946" s="4">
        <f>Inventory[[#This Row],[Daily_Demand]]*Inventory[[#This Row],[Lead_Time_Days]]</f>
        <v>120</v>
      </c>
      <c r="N4946" s="4">
        <f>MAX(0, Inventory[[#This Row],[Demand_Duration_Lead_time]]+Inventory[[#This Row],[Safety_Stock]]-Inventory[[#This Row],[Current_Inventory]])</f>
        <v>0</v>
      </c>
      <c r="O49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46" s="8">
        <f>Inventory[[#This Row],[Current_Inventory]]*Inventory[[#This Row],[Unit_Cost]]</f>
        <v>836680.32</v>
      </c>
      <c r="Q4946" t="str">
        <f>IF(Inventory[[#This Row],[Stockout_Risk_Score]] &gt;= 0.8, "Critical",
   IF(Inventory[[#This Row],[Stockout_Risk_Score]] &gt;= 0.6, "High",
      IF(Inventory[[#This Row],[Stockout_Risk_Score]] &gt;= 0.3, "Medium", "Low")
   )
)</f>
        <v>Low</v>
      </c>
      <c r="R4946">
        <f>Inventory[[#This Row],[Lead_Time_Days]]*0.8</f>
        <v>4</v>
      </c>
      <c r="S4946">
        <f>MAX(0,Inventory[[#This Row],[Daily_Demand]]*Inventory[[#This Row],[Adj_Lead_Time]]+Inventory[[#This Row],[Safety_Stock]]-Inventory[[#This Row],[Current_Inventory]])</f>
        <v>0</v>
      </c>
    </row>
    <row r="4947" spans="1:19" x14ac:dyDescent="0.25">
      <c r="A4947">
        <v>4946</v>
      </c>
      <c r="B4947" t="s">
        <v>4968</v>
      </c>
      <c r="C4947" s="4" t="s">
        <v>41</v>
      </c>
      <c r="D4947" t="s">
        <v>18</v>
      </c>
      <c r="E4947" s="4">
        <v>31</v>
      </c>
      <c r="F4947" s="4">
        <v>9</v>
      </c>
      <c r="G4947" s="4">
        <v>383</v>
      </c>
      <c r="H4947" s="4">
        <v>21</v>
      </c>
      <c r="I4947" s="4">
        <v>69</v>
      </c>
      <c r="J4947" s="6">
        <v>1814.15</v>
      </c>
      <c r="K4947" s="4">
        <v>5.1999999999999998E-2</v>
      </c>
      <c r="L4947" s="4" t="s">
        <v>19</v>
      </c>
      <c r="M4947" s="4">
        <f>Inventory[[#This Row],[Daily_Demand]]*Inventory[[#This Row],[Lead_Time_Days]]</f>
        <v>279</v>
      </c>
      <c r="N4947" s="4">
        <f>MAX(0, Inventory[[#This Row],[Demand_Duration_Lead_time]]+Inventory[[#This Row],[Safety_Stock]]-Inventory[[#This Row],[Current_Inventory]])</f>
        <v>0</v>
      </c>
      <c r="O49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47" s="8">
        <f>Inventory[[#This Row],[Current_Inventory]]*Inventory[[#This Row],[Unit_Cost]]</f>
        <v>694819.45000000007</v>
      </c>
      <c r="Q4947" t="str">
        <f>IF(Inventory[[#This Row],[Stockout_Risk_Score]] &gt;= 0.8, "Critical",
   IF(Inventory[[#This Row],[Stockout_Risk_Score]] &gt;= 0.6, "High",
      IF(Inventory[[#This Row],[Stockout_Risk_Score]] &gt;= 0.3, "Medium", "Low")
   )
)</f>
        <v>Low</v>
      </c>
      <c r="R4947">
        <f>Inventory[[#This Row],[Lead_Time_Days]]*0.8</f>
        <v>7.2</v>
      </c>
      <c r="S4947">
        <f>MAX(0,Inventory[[#This Row],[Daily_Demand]]*Inventory[[#This Row],[Adj_Lead_Time]]+Inventory[[#This Row],[Safety_Stock]]-Inventory[[#This Row],[Current_Inventory]])</f>
        <v>0</v>
      </c>
    </row>
    <row r="4948" spans="1:19" x14ac:dyDescent="0.25">
      <c r="A4948">
        <v>4947</v>
      </c>
      <c r="B4948" t="s">
        <v>4969</v>
      </c>
      <c r="C4948" s="4" t="s">
        <v>21</v>
      </c>
      <c r="D4948" t="s">
        <v>22</v>
      </c>
      <c r="E4948" s="4">
        <v>12</v>
      </c>
      <c r="F4948" s="4">
        <v>14</v>
      </c>
      <c r="G4948" s="4">
        <v>329</v>
      </c>
      <c r="H4948" s="4">
        <v>62</v>
      </c>
      <c r="I4948" s="4">
        <v>101</v>
      </c>
      <c r="J4948" s="6">
        <v>1238.32</v>
      </c>
      <c r="K4948" s="4">
        <v>0.92400000000000004</v>
      </c>
      <c r="L4948" s="4" t="s">
        <v>27</v>
      </c>
      <c r="M4948" s="4">
        <f>Inventory[[#This Row],[Daily_Demand]]*Inventory[[#This Row],[Lead_Time_Days]]</f>
        <v>168</v>
      </c>
      <c r="N4948" s="4">
        <f>MAX(0, Inventory[[#This Row],[Demand_Duration_Lead_time]]+Inventory[[#This Row],[Safety_Stock]]-Inventory[[#This Row],[Current_Inventory]])</f>
        <v>0</v>
      </c>
      <c r="O49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48" s="8">
        <f>Inventory[[#This Row],[Current_Inventory]]*Inventory[[#This Row],[Unit_Cost]]</f>
        <v>407407.27999999997</v>
      </c>
      <c r="Q4948" t="str">
        <f>IF(Inventory[[#This Row],[Stockout_Risk_Score]] &gt;= 0.8, "Critical",
   IF(Inventory[[#This Row],[Stockout_Risk_Score]] &gt;= 0.6, "High",
      IF(Inventory[[#This Row],[Stockout_Risk_Score]] &gt;= 0.3, "Medium", "Low")
   )
)</f>
        <v>Critical</v>
      </c>
      <c r="R4948">
        <f>Inventory[[#This Row],[Lead_Time_Days]]*0.8</f>
        <v>11.200000000000001</v>
      </c>
      <c r="S4948">
        <f>MAX(0,Inventory[[#This Row],[Daily_Demand]]*Inventory[[#This Row],[Adj_Lead_Time]]+Inventory[[#This Row],[Safety_Stock]]-Inventory[[#This Row],[Current_Inventory]])</f>
        <v>0</v>
      </c>
    </row>
    <row r="4949" spans="1:19" x14ac:dyDescent="0.25">
      <c r="A4949">
        <v>4948</v>
      </c>
      <c r="B4949" t="s">
        <v>4970</v>
      </c>
      <c r="C4949" s="4" t="s">
        <v>13</v>
      </c>
      <c r="D4949" t="s">
        <v>22</v>
      </c>
      <c r="E4949" s="4">
        <v>89</v>
      </c>
      <c r="F4949" s="4">
        <v>12</v>
      </c>
      <c r="G4949" s="4">
        <v>298</v>
      </c>
      <c r="H4949" s="4">
        <v>64</v>
      </c>
      <c r="I4949" s="4">
        <v>392</v>
      </c>
      <c r="J4949" s="6">
        <v>125.86</v>
      </c>
      <c r="K4949" s="4">
        <v>0.79200000000000004</v>
      </c>
      <c r="L4949" s="4" t="s">
        <v>15</v>
      </c>
      <c r="M4949" s="4">
        <f>Inventory[[#This Row],[Daily_Demand]]*Inventory[[#This Row],[Lead_Time_Days]]</f>
        <v>1068</v>
      </c>
      <c r="N4949" s="4">
        <f>MAX(0, Inventory[[#This Row],[Demand_Duration_Lead_time]]+Inventory[[#This Row],[Safety_Stock]]-Inventory[[#This Row],[Current_Inventory]])</f>
        <v>834</v>
      </c>
      <c r="O49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49" s="8">
        <f>Inventory[[#This Row],[Current_Inventory]]*Inventory[[#This Row],[Unit_Cost]]</f>
        <v>37506.28</v>
      </c>
      <c r="Q4949" t="str">
        <f>IF(Inventory[[#This Row],[Stockout_Risk_Score]] &gt;= 0.8, "Critical",
   IF(Inventory[[#This Row],[Stockout_Risk_Score]] &gt;= 0.6, "High",
      IF(Inventory[[#This Row],[Stockout_Risk_Score]] &gt;= 0.3, "Medium", "Low")
   )
)</f>
        <v>High</v>
      </c>
      <c r="R4949">
        <f>Inventory[[#This Row],[Lead_Time_Days]]*0.8</f>
        <v>9.6000000000000014</v>
      </c>
      <c r="S4949">
        <f>MAX(0,Inventory[[#This Row],[Daily_Demand]]*Inventory[[#This Row],[Adj_Lead_Time]]+Inventory[[#This Row],[Safety_Stock]]-Inventory[[#This Row],[Current_Inventory]])</f>
        <v>620.40000000000009</v>
      </c>
    </row>
    <row r="4950" spans="1:19" x14ac:dyDescent="0.25">
      <c r="A4950">
        <v>4949</v>
      </c>
      <c r="B4950" t="s">
        <v>4971</v>
      </c>
      <c r="C4950" s="4" t="s">
        <v>26</v>
      </c>
      <c r="D4950" t="s">
        <v>14</v>
      </c>
      <c r="E4950" s="4">
        <v>65</v>
      </c>
      <c r="F4950" s="4">
        <v>6</v>
      </c>
      <c r="G4950" s="4">
        <v>171</v>
      </c>
      <c r="H4950" s="4">
        <v>30</v>
      </c>
      <c r="I4950" s="4">
        <v>370</v>
      </c>
      <c r="J4950" s="6">
        <v>1243.9100000000001</v>
      </c>
      <c r="K4950" s="4">
        <v>0.10299999999999999</v>
      </c>
      <c r="L4950" s="4" t="s">
        <v>27</v>
      </c>
      <c r="M4950" s="4">
        <f>Inventory[[#This Row],[Daily_Demand]]*Inventory[[#This Row],[Lead_Time_Days]]</f>
        <v>390</v>
      </c>
      <c r="N4950" s="4">
        <f>MAX(0, Inventory[[#This Row],[Demand_Duration_Lead_time]]+Inventory[[#This Row],[Safety_Stock]]-Inventory[[#This Row],[Current_Inventory]])</f>
        <v>249</v>
      </c>
      <c r="O49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50" s="8">
        <f>Inventory[[#This Row],[Current_Inventory]]*Inventory[[#This Row],[Unit_Cost]]</f>
        <v>212708.61000000002</v>
      </c>
      <c r="Q4950" t="str">
        <f>IF(Inventory[[#This Row],[Stockout_Risk_Score]] &gt;= 0.8, "Critical",
   IF(Inventory[[#This Row],[Stockout_Risk_Score]] &gt;= 0.6, "High",
      IF(Inventory[[#This Row],[Stockout_Risk_Score]] &gt;= 0.3, "Medium", "Low")
   )
)</f>
        <v>Low</v>
      </c>
      <c r="R4950">
        <f>Inventory[[#This Row],[Lead_Time_Days]]*0.8</f>
        <v>4.8000000000000007</v>
      </c>
      <c r="S4950">
        <f>MAX(0,Inventory[[#This Row],[Daily_Demand]]*Inventory[[#This Row],[Adj_Lead_Time]]+Inventory[[#This Row],[Safety_Stock]]-Inventory[[#This Row],[Current_Inventory]])</f>
        <v>171.00000000000006</v>
      </c>
    </row>
    <row r="4951" spans="1:19" x14ac:dyDescent="0.25">
      <c r="A4951">
        <v>4950</v>
      </c>
      <c r="B4951" t="s">
        <v>4972</v>
      </c>
      <c r="C4951" s="4" t="s">
        <v>26</v>
      </c>
      <c r="D4951" t="s">
        <v>14</v>
      </c>
      <c r="E4951" s="4">
        <v>160</v>
      </c>
      <c r="F4951" s="4">
        <v>10</v>
      </c>
      <c r="G4951" s="4">
        <v>246</v>
      </c>
      <c r="H4951" s="4">
        <v>28</v>
      </c>
      <c r="I4951" s="4">
        <v>133</v>
      </c>
      <c r="J4951" s="6">
        <v>224.85</v>
      </c>
      <c r="K4951" s="4">
        <v>0.77700000000000002</v>
      </c>
      <c r="L4951" s="4" t="s">
        <v>27</v>
      </c>
      <c r="M4951" s="4">
        <f>Inventory[[#This Row],[Daily_Demand]]*Inventory[[#This Row],[Lead_Time_Days]]</f>
        <v>1600</v>
      </c>
      <c r="N4951" s="4">
        <f>MAX(0, Inventory[[#This Row],[Demand_Duration_Lead_time]]+Inventory[[#This Row],[Safety_Stock]]-Inventory[[#This Row],[Current_Inventory]])</f>
        <v>1382</v>
      </c>
      <c r="O49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51" s="8">
        <f>Inventory[[#This Row],[Current_Inventory]]*Inventory[[#This Row],[Unit_Cost]]</f>
        <v>55313.1</v>
      </c>
      <c r="Q4951" t="str">
        <f>IF(Inventory[[#This Row],[Stockout_Risk_Score]] &gt;= 0.8, "Critical",
   IF(Inventory[[#This Row],[Stockout_Risk_Score]] &gt;= 0.6, "High",
      IF(Inventory[[#This Row],[Stockout_Risk_Score]] &gt;= 0.3, "Medium", "Low")
   )
)</f>
        <v>High</v>
      </c>
      <c r="R4951">
        <f>Inventory[[#This Row],[Lead_Time_Days]]*0.8</f>
        <v>8</v>
      </c>
      <c r="S4951">
        <f>MAX(0,Inventory[[#This Row],[Daily_Demand]]*Inventory[[#This Row],[Adj_Lead_Time]]+Inventory[[#This Row],[Safety_Stock]]-Inventory[[#This Row],[Current_Inventory]])</f>
        <v>1062</v>
      </c>
    </row>
    <row r="4952" spans="1:19" x14ac:dyDescent="0.25">
      <c r="A4952">
        <v>4951</v>
      </c>
      <c r="B4952" t="s">
        <v>4973</v>
      </c>
      <c r="C4952" s="4" t="s">
        <v>21</v>
      </c>
      <c r="D4952" t="s">
        <v>14</v>
      </c>
      <c r="E4952" s="4">
        <v>7</v>
      </c>
      <c r="F4952" s="4">
        <v>5</v>
      </c>
      <c r="G4952" s="4">
        <v>262</v>
      </c>
      <c r="H4952" s="4">
        <v>68</v>
      </c>
      <c r="I4952" s="4">
        <v>375</v>
      </c>
      <c r="J4952" s="6">
        <v>1435.17</v>
      </c>
      <c r="K4952" s="4">
        <v>0.84399999999999997</v>
      </c>
      <c r="L4952" s="4" t="s">
        <v>19</v>
      </c>
      <c r="M4952" s="4">
        <f>Inventory[[#This Row],[Daily_Demand]]*Inventory[[#This Row],[Lead_Time_Days]]</f>
        <v>35</v>
      </c>
      <c r="N4952" s="4">
        <f>MAX(0, Inventory[[#This Row],[Demand_Duration_Lead_time]]+Inventory[[#This Row],[Safety_Stock]]-Inventory[[#This Row],[Current_Inventory]])</f>
        <v>0</v>
      </c>
      <c r="O49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52" s="8">
        <f>Inventory[[#This Row],[Current_Inventory]]*Inventory[[#This Row],[Unit_Cost]]</f>
        <v>376014.54000000004</v>
      </c>
      <c r="Q4952" t="str">
        <f>IF(Inventory[[#This Row],[Stockout_Risk_Score]] &gt;= 0.8, "Critical",
   IF(Inventory[[#This Row],[Stockout_Risk_Score]] &gt;= 0.6, "High",
      IF(Inventory[[#This Row],[Stockout_Risk_Score]] &gt;= 0.3, "Medium", "Low")
   )
)</f>
        <v>Critical</v>
      </c>
      <c r="R4952">
        <f>Inventory[[#This Row],[Lead_Time_Days]]*0.8</f>
        <v>4</v>
      </c>
      <c r="S4952">
        <f>MAX(0,Inventory[[#This Row],[Daily_Demand]]*Inventory[[#This Row],[Adj_Lead_Time]]+Inventory[[#This Row],[Safety_Stock]]-Inventory[[#This Row],[Current_Inventory]])</f>
        <v>0</v>
      </c>
    </row>
    <row r="4953" spans="1:19" x14ac:dyDescent="0.25">
      <c r="A4953">
        <v>4952</v>
      </c>
      <c r="B4953" t="s">
        <v>4974</v>
      </c>
      <c r="C4953" s="4" t="s">
        <v>21</v>
      </c>
      <c r="D4953" t="s">
        <v>18</v>
      </c>
      <c r="E4953" s="4">
        <v>11</v>
      </c>
      <c r="F4953" s="4">
        <v>4</v>
      </c>
      <c r="G4953" s="4">
        <v>29</v>
      </c>
      <c r="H4953" s="4">
        <v>160</v>
      </c>
      <c r="I4953" s="4">
        <v>273</v>
      </c>
      <c r="J4953" s="6">
        <v>810.65</v>
      </c>
      <c r="K4953" s="4">
        <v>0.90500000000000003</v>
      </c>
      <c r="L4953" s="4" t="s">
        <v>19</v>
      </c>
      <c r="M4953" s="4">
        <f>Inventory[[#This Row],[Daily_Demand]]*Inventory[[#This Row],[Lead_Time_Days]]</f>
        <v>44</v>
      </c>
      <c r="N4953" s="4">
        <f>MAX(0, Inventory[[#This Row],[Demand_Duration_Lead_time]]+Inventory[[#This Row],[Safety_Stock]]-Inventory[[#This Row],[Current_Inventory]])</f>
        <v>175</v>
      </c>
      <c r="O49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53" s="8">
        <f>Inventory[[#This Row],[Current_Inventory]]*Inventory[[#This Row],[Unit_Cost]]</f>
        <v>23508.85</v>
      </c>
      <c r="Q4953" t="str">
        <f>IF(Inventory[[#This Row],[Stockout_Risk_Score]] &gt;= 0.8, "Critical",
   IF(Inventory[[#This Row],[Stockout_Risk_Score]] &gt;= 0.6, "High",
      IF(Inventory[[#This Row],[Stockout_Risk_Score]] &gt;= 0.3, "Medium", "Low")
   )
)</f>
        <v>Critical</v>
      </c>
      <c r="R4953">
        <f>Inventory[[#This Row],[Lead_Time_Days]]*0.8</f>
        <v>3.2</v>
      </c>
      <c r="S4953">
        <f>MAX(0,Inventory[[#This Row],[Daily_Demand]]*Inventory[[#This Row],[Adj_Lead_Time]]+Inventory[[#This Row],[Safety_Stock]]-Inventory[[#This Row],[Current_Inventory]])</f>
        <v>166.2</v>
      </c>
    </row>
    <row r="4954" spans="1:19" x14ac:dyDescent="0.25">
      <c r="A4954">
        <v>4953</v>
      </c>
      <c r="B4954" t="s">
        <v>4975</v>
      </c>
      <c r="C4954" s="4" t="s">
        <v>21</v>
      </c>
      <c r="D4954" t="s">
        <v>22</v>
      </c>
      <c r="E4954" s="4">
        <v>192</v>
      </c>
      <c r="F4954" s="4">
        <v>11</v>
      </c>
      <c r="G4954" s="4">
        <v>411</v>
      </c>
      <c r="H4954" s="4">
        <v>268</v>
      </c>
      <c r="I4954" s="4">
        <v>178</v>
      </c>
      <c r="J4954" s="6">
        <v>1683.51</v>
      </c>
      <c r="K4954" s="4">
        <v>0.54400000000000004</v>
      </c>
      <c r="L4954" s="4" t="s">
        <v>19</v>
      </c>
      <c r="M4954" s="4">
        <f>Inventory[[#This Row],[Daily_Demand]]*Inventory[[#This Row],[Lead_Time_Days]]</f>
        <v>2112</v>
      </c>
      <c r="N4954" s="4">
        <f>MAX(0, Inventory[[#This Row],[Demand_Duration_Lead_time]]+Inventory[[#This Row],[Safety_Stock]]-Inventory[[#This Row],[Current_Inventory]])</f>
        <v>1969</v>
      </c>
      <c r="O49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54" s="8">
        <f>Inventory[[#This Row],[Current_Inventory]]*Inventory[[#This Row],[Unit_Cost]]</f>
        <v>691922.61</v>
      </c>
      <c r="Q4954" t="str">
        <f>IF(Inventory[[#This Row],[Stockout_Risk_Score]] &gt;= 0.8, "Critical",
   IF(Inventory[[#This Row],[Stockout_Risk_Score]] &gt;= 0.6, "High",
      IF(Inventory[[#This Row],[Stockout_Risk_Score]] &gt;= 0.3, "Medium", "Low")
   )
)</f>
        <v>Medium</v>
      </c>
      <c r="R4954">
        <f>Inventory[[#This Row],[Lead_Time_Days]]*0.8</f>
        <v>8.8000000000000007</v>
      </c>
      <c r="S4954">
        <f>MAX(0,Inventory[[#This Row],[Daily_Demand]]*Inventory[[#This Row],[Adj_Lead_Time]]+Inventory[[#This Row],[Safety_Stock]]-Inventory[[#This Row],[Current_Inventory]])</f>
        <v>1546.6000000000001</v>
      </c>
    </row>
    <row r="4955" spans="1:19" x14ac:dyDescent="0.25">
      <c r="A4955">
        <v>4954</v>
      </c>
      <c r="B4955" t="s">
        <v>4976</v>
      </c>
      <c r="C4955" s="4" t="s">
        <v>17</v>
      </c>
      <c r="D4955" t="s">
        <v>22</v>
      </c>
      <c r="E4955" s="4">
        <v>8</v>
      </c>
      <c r="F4955" s="4">
        <v>9</v>
      </c>
      <c r="G4955" s="4">
        <v>67</v>
      </c>
      <c r="H4955" s="4">
        <v>67</v>
      </c>
      <c r="I4955" s="4">
        <v>399</v>
      </c>
      <c r="J4955" s="6">
        <v>1887.93</v>
      </c>
      <c r="K4955" s="4">
        <v>0.70299999999999996</v>
      </c>
      <c r="L4955" s="4" t="s">
        <v>19</v>
      </c>
      <c r="M4955" s="4">
        <f>Inventory[[#This Row],[Daily_Demand]]*Inventory[[#This Row],[Lead_Time_Days]]</f>
        <v>72</v>
      </c>
      <c r="N4955" s="4">
        <f>MAX(0, Inventory[[#This Row],[Demand_Duration_Lead_time]]+Inventory[[#This Row],[Safety_Stock]]-Inventory[[#This Row],[Current_Inventory]])</f>
        <v>72</v>
      </c>
      <c r="O49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55" s="8">
        <f>Inventory[[#This Row],[Current_Inventory]]*Inventory[[#This Row],[Unit_Cost]]</f>
        <v>126491.31</v>
      </c>
      <c r="Q4955" t="str">
        <f>IF(Inventory[[#This Row],[Stockout_Risk_Score]] &gt;= 0.8, "Critical",
   IF(Inventory[[#This Row],[Stockout_Risk_Score]] &gt;= 0.6, "High",
      IF(Inventory[[#This Row],[Stockout_Risk_Score]] &gt;= 0.3, "Medium", "Low")
   )
)</f>
        <v>High</v>
      </c>
      <c r="R4955">
        <f>Inventory[[#This Row],[Lead_Time_Days]]*0.8</f>
        <v>7.2</v>
      </c>
      <c r="S4955">
        <f>MAX(0,Inventory[[#This Row],[Daily_Demand]]*Inventory[[#This Row],[Adj_Lead_Time]]+Inventory[[#This Row],[Safety_Stock]]-Inventory[[#This Row],[Current_Inventory]])</f>
        <v>57.599999999999994</v>
      </c>
    </row>
    <row r="4956" spans="1:19" x14ac:dyDescent="0.25">
      <c r="A4956">
        <v>4955</v>
      </c>
      <c r="B4956" t="s">
        <v>4977</v>
      </c>
      <c r="C4956" s="4" t="s">
        <v>17</v>
      </c>
      <c r="D4956" t="s">
        <v>14</v>
      </c>
      <c r="E4956" s="4">
        <v>137</v>
      </c>
      <c r="F4956" s="4">
        <v>2</v>
      </c>
      <c r="G4956" s="4">
        <v>643</v>
      </c>
      <c r="H4956" s="4">
        <v>225</v>
      </c>
      <c r="I4956" s="4">
        <v>65</v>
      </c>
      <c r="J4956" s="6">
        <v>863.37</v>
      </c>
      <c r="K4956" s="4">
        <v>0.76200000000000001</v>
      </c>
      <c r="L4956" s="4" t="s">
        <v>15</v>
      </c>
      <c r="M4956" s="4">
        <f>Inventory[[#This Row],[Daily_Demand]]*Inventory[[#This Row],[Lead_Time_Days]]</f>
        <v>274</v>
      </c>
      <c r="N4956" s="4">
        <f>MAX(0, Inventory[[#This Row],[Demand_Duration_Lead_time]]+Inventory[[#This Row],[Safety_Stock]]-Inventory[[#This Row],[Current_Inventory]])</f>
        <v>0</v>
      </c>
      <c r="O49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56" s="8">
        <f>Inventory[[#This Row],[Current_Inventory]]*Inventory[[#This Row],[Unit_Cost]]</f>
        <v>555146.91</v>
      </c>
      <c r="Q4956" t="str">
        <f>IF(Inventory[[#This Row],[Stockout_Risk_Score]] &gt;= 0.8, "Critical",
   IF(Inventory[[#This Row],[Stockout_Risk_Score]] &gt;= 0.6, "High",
      IF(Inventory[[#This Row],[Stockout_Risk_Score]] &gt;= 0.3, "Medium", "Low")
   )
)</f>
        <v>High</v>
      </c>
      <c r="R4956">
        <f>Inventory[[#This Row],[Lead_Time_Days]]*0.8</f>
        <v>1.6</v>
      </c>
      <c r="S4956">
        <f>MAX(0,Inventory[[#This Row],[Daily_Demand]]*Inventory[[#This Row],[Adj_Lead_Time]]+Inventory[[#This Row],[Safety_Stock]]-Inventory[[#This Row],[Current_Inventory]])</f>
        <v>0</v>
      </c>
    </row>
    <row r="4957" spans="1:19" x14ac:dyDescent="0.25">
      <c r="A4957">
        <v>4956</v>
      </c>
      <c r="B4957" t="s">
        <v>4978</v>
      </c>
      <c r="C4957" s="4" t="s">
        <v>17</v>
      </c>
      <c r="D4957" t="s">
        <v>14</v>
      </c>
      <c r="E4957" s="4">
        <v>143</v>
      </c>
      <c r="F4957" s="4">
        <v>10</v>
      </c>
      <c r="G4957" s="4">
        <v>223</v>
      </c>
      <c r="H4957" s="4">
        <v>71</v>
      </c>
      <c r="I4957" s="4">
        <v>323</v>
      </c>
      <c r="J4957" s="6">
        <v>948.08</v>
      </c>
      <c r="K4957" s="4">
        <v>0.68899999999999995</v>
      </c>
      <c r="L4957" s="4" t="s">
        <v>15</v>
      </c>
      <c r="M4957" s="4">
        <f>Inventory[[#This Row],[Daily_Demand]]*Inventory[[#This Row],[Lead_Time_Days]]</f>
        <v>1430</v>
      </c>
      <c r="N4957" s="4">
        <f>MAX(0, Inventory[[#This Row],[Demand_Duration_Lead_time]]+Inventory[[#This Row],[Safety_Stock]]-Inventory[[#This Row],[Current_Inventory]])</f>
        <v>1278</v>
      </c>
      <c r="O49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57" s="8">
        <f>Inventory[[#This Row],[Current_Inventory]]*Inventory[[#This Row],[Unit_Cost]]</f>
        <v>211421.84</v>
      </c>
      <c r="Q4957" t="str">
        <f>IF(Inventory[[#This Row],[Stockout_Risk_Score]] &gt;= 0.8, "Critical",
   IF(Inventory[[#This Row],[Stockout_Risk_Score]] &gt;= 0.6, "High",
      IF(Inventory[[#This Row],[Stockout_Risk_Score]] &gt;= 0.3, "Medium", "Low")
   )
)</f>
        <v>High</v>
      </c>
      <c r="R4957">
        <f>Inventory[[#This Row],[Lead_Time_Days]]*0.8</f>
        <v>8</v>
      </c>
      <c r="S4957">
        <f>MAX(0,Inventory[[#This Row],[Daily_Demand]]*Inventory[[#This Row],[Adj_Lead_Time]]+Inventory[[#This Row],[Safety_Stock]]-Inventory[[#This Row],[Current_Inventory]])</f>
        <v>992</v>
      </c>
    </row>
    <row r="4958" spans="1:19" x14ac:dyDescent="0.25">
      <c r="A4958">
        <v>4957</v>
      </c>
      <c r="B4958" t="s">
        <v>4979</v>
      </c>
      <c r="C4958" s="4" t="s">
        <v>41</v>
      </c>
      <c r="D4958" t="s">
        <v>18</v>
      </c>
      <c r="E4958" s="4">
        <v>129</v>
      </c>
      <c r="F4958" s="4">
        <v>5</v>
      </c>
      <c r="G4958" s="4">
        <v>176</v>
      </c>
      <c r="H4958" s="4">
        <v>155</v>
      </c>
      <c r="I4958" s="4">
        <v>126</v>
      </c>
      <c r="J4958" s="6">
        <v>1200.79</v>
      </c>
      <c r="K4958" s="4">
        <v>0.64700000000000002</v>
      </c>
      <c r="L4958" s="4" t="s">
        <v>27</v>
      </c>
      <c r="M4958" s="4">
        <f>Inventory[[#This Row],[Daily_Demand]]*Inventory[[#This Row],[Lead_Time_Days]]</f>
        <v>645</v>
      </c>
      <c r="N4958" s="4">
        <f>MAX(0, Inventory[[#This Row],[Demand_Duration_Lead_time]]+Inventory[[#This Row],[Safety_Stock]]-Inventory[[#This Row],[Current_Inventory]])</f>
        <v>624</v>
      </c>
      <c r="O49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58" s="8">
        <f>Inventory[[#This Row],[Current_Inventory]]*Inventory[[#This Row],[Unit_Cost]]</f>
        <v>211339.03999999998</v>
      </c>
      <c r="Q4958" t="str">
        <f>IF(Inventory[[#This Row],[Stockout_Risk_Score]] &gt;= 0.8, "Critical",
   IF(Inventory[[#This Row],[Stockout_Risk_Score]] &gt;= 0.6, "High",
      IF(Inventory[[#This Row],[Stockout_Risk_Score]] &gt;= 0.3, "Medium", "Low")
   )
)</f>
        <v>High</v>
      </c>
      <c r="R4958">
        <f>Inventory[[#This Row],[Lead_Time_Days]]*0.8</f>
        <v>4</v>
      </c>
      <c r="S4958">
        <f>MAX(0,Inventory[[#This Row],[Daily_Demand]]*Inventory[[#This Row],[Adj_Lead_Time]]+Inventory[[#This Row],[Safety_Stock]]-Inventory[[#This Row],[Current_Inventory]])</f>
        <v>495</v>
      </c>
    </row>
    <row r="4959" spans="1:19" x14ac:dyDescent="0.25">
      <c r="A4959">
        <v>4958</v>
      </c>
      <c r="B4959" t="s">
        <v>4980</v>
      </c>
      <c r="C4959" s="4" t="s">
        <v>26</v>
      </c>
      <c r="D4959" t="s">
        <v>22</v>
      </c>
      <c r="E4959" s="4">
        <v>19</v>
      </c>
      <c r="F4959" s="4">
        <v>12</v>
      </c>
      <c r="G4959" s="4">
        <v>45</v>
      </c>
      <c r="H4959" s="4">
        <v>248</v>
      </c>
      <c r="I4959" s="4">
        <v>349</v>
      </c>
      <c r="J4959" s="6">
        <v>434.41</v>
      </c>
      <c r="K4959" s="4">
        <v>0.54800000000000004</v>
      </c>
      <c r="L4959" s="4" t="s">
        <v>15</v>
      </c>
      <c r="M4959" s="4">
        <f>Inventory[[#This Row],[Daily_Demand]]*Inventory[[#This Row],[Lead_Time_Days]]</f>
        <v>228</v>
      </c>
      <c r="N4959" s="4">
        <f>MAX(0, Inventory[[#This Row],[Demand_Duration_Lead_time]]+Inventory[[#This Row],[Safety_Stock]]-Inventory[[#This Row],[Current_Inventory]])</f>
        <v>431</v>
      </c>
      <c r="O49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59" s="8">
        <f>Inventory[[#This Row],[Current_Inventory]]*Inventory[[#This Row],[Unit_Cost]]</f>
        <v>19548.45</v>
      </c>
      <c r="Q4959" t="str">
        <f>IF(Inventory[[#This Row],[Stockout_Risk_Score]] &gt;= 0.8, "Critical",
   IF(Inventory[[#This Row],[Stockout_Risk_Score]] &gt;= 0.6, "High",
      IF(Inventory[[#This Row],[Stockout_Risk_Score]] &gt;= 0.3, "Medium", "Low")
   )
)</f>
        <v>Medium</v>
      </c>
      <c r="R4959">
        <f>Inventory[[#This Row],[Lead_Time_Days]]*0.8</f>
        <v>9.6000000000000014</v>
      </c>
      <c r="S4959">
        <f>MAX(0,Inventory[[#This Row],[Daily_Demand]]*Inventory[[#This Row],[Adj_Lead_Time]]+Inventory[[#This Row],[Safety_Stock]]-Inventory[[#This Row],[Current_Inventory]])</f>
        <v>385.40000000000003</v>
      </c>
    </row>
    <row r="4960" spans="1:19" x14ac:dyDescent="0.25">
      <c r="A4960">
        <v>4959</v>
      </c>
      <c r="B4960" t="s">
        <v>4981</v>
      </c>
      <c r="C4960" s="4" t="s">
        <v>13</v>
      </c>
      <c r="D4960" t="s">
        <v>18</v>
      </c>
      <c r="E4960" s="4">
        <v>196</v>
      </c>
      <c r="F4960" s="4">
        <v>10</v>
      </c>
      <c r="G4960" s="4">
        <v>440</v>
      </c>
      <c r="H4960" s="4">
        <v>191</v>
      </c>
      <c r="I4960" s="4">
        <v>355</v>
      </c>
      <c r="J4960" s="6">
        <v>1858.3</v>
      </c>
      <c r="K4960" s="4">
        <v>0.47899999999999998</v>
      </c>
      <c r="L4960" s="4" t="s">
        <v>27</v>
      </c>
      <c r="M4960" s="4">
        <f>Inventory[[#This Row],[Daily_Demand]]*Inventory[[#This Row],[Lead_Time_Days]]</f>
        <v>1960</v>
      </c>
      <c r="N4960" s="4">
        <f>MAX(0, Inventory[[#This Row],[Demand_Duration_Lead_time]]+Inventory[[#This Row],[Safety_Stock]]-Inventory[[#This Row],[Current_Inventory]])</f>
        <v>1711</v>
      </c>
      <c r="O49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60" s="8">
        <f>Inventory[[#This Row],[Current_Inventory]]*Inventory[[#This Row],[Unit_Cost]]</f>
        <v>817652</v>
      </c>
      <c r="Q4960" t="str">
        <f>IF(Inventory[[#This Row],[Stockout_Risk_Score]] &gt;= 0.8, "Critical",
   IF(Inventory[[#This Row],[Stockout_Risk_Score]] &gt;= 0.6, "High",
      IF(Inventory[[#This Row],[Stockout_Risk_Score]] &gt;= 0.3, "Medium", "Low")
   )
)</f>
        <v>Medium</v>
      </c>
      <c r="R4960">
        <f>Inventory[[#This Row],[Lead_Time_Days]]*0.8</f>
        <v>8</v>
      </c>
      <c r="S4960">
        <f>MAX(0,Inventory[[#This Row],[Daily_Demand]]*Inventory[[#This Row],[Adj_Lead_Time]]+Inventory[[#This Row],[Safety_Stock]]-Inventory[[#This Row],[Current_Inventory]])</f>
        <v>1319</v>
      </c>
    </row>
    <row r="4961" spans="1:19" x14ac:dyDescent="0.25">
      <c r="A4961">
        <v>4960</v>
      </c>
      <c r="B4961" t="s">
        <v>4982</v>
      </c>
      <c r="C4961" s="4" t="s">
        <v>41</v>
      </c>
      <c r="D4961" t="s">
        <v>22</v>
      </c>
      <c r="E4961" s="4">
        <v>17</v>
      </c>
      <c r="F4961" s="4">
        <v>9</v>
      </c>
      <c r="G4961" s="4">
        <v>697</v>
      </c>
      <c r="H4961" s="4">
        <v>104</v>
      </c>
      <c r="I4961" s="4">
        <v>141</v>
      </c>
      <c r="J4961" s="6">
        <v>894.35</v>
      </c>
      <c r="K4961" s="4">
        <v>0.996</v>
      </c>
      <c r="L4961" s="4" t="s">
        <v>19</v>
      </c>
      <c r="M4961" s="4">
        <f>Inventory[[#This Row],[Daily_Demand]]*Inventory[[#This Row],[Lead_Time_Days]]</f>
        <v>153</v>
      </c>
      <c r="N4961" s="4">
        <f>MAX(0, Inventory[[#This Row],[Demand_Duration_Lead_time]]+Inventory[[#This Row],[Safety_Stock]]-Inventory[[#This Row],[Current_Inventory]])</f>
        <v>0</v>
      </c>
      <c r="O49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961" s="8">
        <f>Inventory[[#This Row],[Current_Inventory]]*Inventory[[#This Row],[Unit_Cost]]</f>
        <v>623361.95000000007</v>
      </c>
      <c r="Q4961" t="str">
        <f>IF(Inventory[[#This Row],[Stockout_Risk_Score]] &gt;= 0.8, "Critical",
   IF(Inventory[[#This Row],[Stockout_Risk_Score]] &gt;= 0.6, "High",
      IF(Inventory[[#This Row],[Stockout_Risk_Score]] &gt;= 0.3, "Medium", "Low")
   )
)</f>
        <v>Critical</v>
      </c>
      <c r="R4961">
        <f>Inventory[[#This Row],[Lead_Time_Days]]*0.8</f>
        <v>7.2</v>
      </c>
      <c r="S4961">
        <f>MAX(0,Inventory[[#This Row],[Daily_Demand]]*Inventory[[#This Row],[Adj_Lead_Time]]+Inventory[[#This Row],[Safety_Stock]]-Inventory[[#This Row],[Current_Inventory]])</f>
        <v>0</v>
      </c>
    </row>
    <row r="4962" spans="1:19" x14ac:dyDescent="0.25">
      <c r="A4962">
        <v>4961</v>
      </c>
      <c r="B4962" t="s">
        <v>4983</v>
      </c>
      <c r="C4962" s="4" t="s">
        <v>26</v>
      </c>
      <c r="D4962" t="s">
        <v>18</v>
      </c>
      <c r="E4962" s="4">
        <v>122</v>
      </c>
      <c r="F4962" s="4">
        <v>4</v>
      </c>
      <c r="G4962" s="4">
        <v>780</v>
      </c>
      <c r="H4962" s="4">
        <v>87</v>
      </c>
      <c r="I4962" s="4">
        <v>319</v>
      </c>
      <c r="J4962" s="6">
        <v>375.3</v>
      </c>
      <c r="K4962" s="4">
        <v>0.33800000000000002</v>
      </c>
      <c r="L4962" s="4" t="s">
        <v>27</v>
      </c>
      <c r="M4962" s="4">
        <f>Inventory[[#This Row],[Daily_Demand]]*Inventory[[#This Row],[Lead_Time_Days]]</f>
        <v>488</v>
      </c>
      <c r="N4962" s="4">
        <f>MAX(0, Inventory[[#This Row],[Demand_Duration_Lead_time]]+Inventory[[#This Row],[Safety_Stock]]-Inventory[[#This Row],[Current_Inventory]])</f>
        <v>0</v>
      </c>
      <c r="O49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62" s="8">
        <f>Inventory[[#This Row],[Current_Inventory]]*Inventory[[#This Row],[Unit_Cost]]</f>
        <v>292734</v>
      </c>
      <c r="Q4962" t="str">
        <f>IF(Inventory[[#This Row],[Stockout_Risk_Score]] &gt;= 0.8, "Critical",
   IF(Inventory[[#This Row],[Stockout_Risk_Score]] &gt;= 0.6, "High",
      IF(Inventory[[#This Row],[Stockout_Risk_Score]] &gt;= 0.3, "Medium", "Low")
   )
)</f>
        <v>Medium</v>
      </c>
      <c r="R4962">
        <f>Inventory[[#This Row],[Lead_Time_Days]]*0.8</f>
        <v>3.2</v>
      </c>
      <c r="S4962">
        <f>MAX(0,Inventory[[#This Row],[Daily_Demand]]*Inventory[[#This Row],[Adj_Lead_Time]]+Inventory[[#This Row],[Safety_Stock]]-Inventory[[#This Row],[Current_Inventory]])</f>
        <v>0</v>
      </c>
    </row>
    <row r="4963" spans="1:19" x14ac:dyDescent="0.25">
      <c r="A4963">
        <v>4962</v>
      </c>
      <c r="B4963" t="s">
        <v>4984</v>
      </c>
      <c r="C4963" s="4" t="s">
        <v>26</v>
      </c>
      <c r="D4963" t="s">
        <v>14</v>
      </c>
      <c r="E4963" s="4">
        <v>11</v>
      </c>
      <c r="F4963" s="4">
        <v>4</v>
      </c>
      <c r="G4963" s="4">
        <v>793</v>
      </c>
      <c r="H4963" s="4">
        <v>151</v>
      </c>
      <c r="I4963" s="4">
        <v>101</v>
      </c>
      <c r="J4963" s="6">
        <v>1537.33</v>
      </c>
      <c r="K4963" s="4">
        <v>8.7999999999999995E-2</v>
      </c>
      <c r="L4963" s="4" t="s">
        <v>27</v>
      </c>
      <c r="M4963" s="4">
        <f>Inventory[[#This Row],[Daily_Demand]]*Inventory[[#This Row],[Lead_Time_Days]]</f>
        <v>44</v>
      </c>
      <c r="N4963" s="4">
        <f>MAX(0, Inventory[[#This Row],[Demand_Duration_Lead_time]]+Inventory[[#This Row],[Safety_Stock]]-Inventory[[#This Row],[Current_Inventory]])</f>
        <v>0</v>
      </c>
      <c r="O49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963" s="8">
        <f>Inventory[[#This Row],[Current_Inventory]]*Inventory[[#This Row],[Unit_Cost]]</f>
        <v>1219102.69</v>
      </c>
      <c r="Q4963" t="str">
        <f>IF(Inventory[[#This Row],[Stockout_Risk_Score]] &gt;= 0.8, "Critical",
   IF(Inventory[[#This Row],[Stockout_Risk_Score]] &gt;= 0.6, "High",
      IF(Inventory[[#This Row],[Stockout_Risk_Score]] &gt;= 0.3, "Medium", "Low")
   )
)</f>
        <v>Low</v>
      </c>
      <c r="R4963">
        <f>Inventory[[#This Row],[Lead_Time_Days]]*0.8</f>
        <v>3.2</v>
      </c>
      <c r="S4963">
        <f>MAX(0,Inventory[[#This Row],[Daily_Demand]]*Inventory[[#This Row],[Adj_Lead_Time]]+Inventory[[#This Row],[Safety_Stock]]-Inventory[[#This Row],[Current_Inventory]])</f>
        <v>0</v>
      </c>
    </row>
    <row r="4964" spans="1:19" x14ac:dyDescent="0.25">
      <c r="A4964">
        <v>4963</v>
      </c>
      <c r="B4964" t="s">
        <v>4985</v>
      </c>
      <c r="C4964" s="4" t="s">
        <v>21</v>
      </c>
      <c r="D4964" t="s">
        <v>18</v>
      </c>
      <c r="E4964" s="4">
        <v>108</v>
      </c>
      <c r="F4964" s="4">
        <v>10</v>
      </c>
      <c r="G4964" s="4">
        <v>283</v>
      </c>
      <c r="H4964" s="4">
        <v>114</v>
      </c>
      <c r="I4964" s="4">
        <v>398</v>
      </c>
      <c r="J4964" s="6">
        <v>477.35</v>
      </c>
      <c r="K4964" s="4">
        <v>0.76500000000000001</v>
      </c>
      <c r="L4964" s="4" t="s">
        <v>15</v>
      </c>
      <c r="M4964" s="4">
        <f>Inventory[[#This Row],[Daily_Demand]]*Inventory[[#This Row],[Lead_Time_Days]]</f>
        <v>1080</v>
      </c>
      <c r="N4964" s="4">
        <f>MAX(0, Inventory[[#This Row],[Demand_Duration_Lead_time]]+Inventory[[#This Row],[Safety_Stock]]-Inventory[[#This Row],[Current_Inventory]])</f>
        <v>911</v>
      </c>
      <c r="O49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64" s="8">
        <f>Inventory[[#This Row],[Current_Inventory]]*Inventory[[#This Row],[Unit_Cost]]</f>
        <v>135090.05000000002</v>
      </c>
      <c r="Q4964" t="str">
        <f>IF(Inventory[[#This Row],[Stockout_Risk_Score]] &gt;= 0.8, "Critical",
   IF(Inventory[[#This Row],[Stockout_Risk_Score]] &gt;= 0.6, "High",
      IF(Inventory[[#This Row],[Stockout_Risk_Score]] &gt;= 0.3, "Medium", "Low")
   )
)</f>
        <v>High</v>
      </c>
      <c r="R4964">
        <f>Inventory[[#This Row],[Lead_Time_Days]]*0.8</f>
        <v>8</v>
      </c>
      <c r="S4964">
        <f>MAX(0,Inventory[[#This Row],[Daily_Demand]]*Inventory[[#This Row],[Adj_Lead_Time]]+Inventory[[#This Row],[Safety_Stock]]-Inventory[[#This Row],[Current_Inventory]])</f>
        <v>695</v>
      </c>
    </row>
    <row r="4965" spans="1:19" x14ac:dyDescent="0.25">
      <c r="A4965">
        <v>4964</v>
      </c>
      <c r="B4965" t="s">
        <v>4986</v>
      </c>
      <c r="C4965" s="4" t="s">
        <v>21</v>
      </c>
      <c r="D4965" t="s">
        <v>18</v>
      </c>
      <c r="E4965" s="4">
        <v>10</v>
      </c>
      <c r="F4965" s="4">
        <v>4</v>
      </c>
      <c r="G4965" s="4">
        <v>548</v>
      </c>
      <c r="H4965" s="4">
        <v>270</v>
      </c>
      <c r="I4965" s="4">
        <v>170</v>
      </c>
      <c r="J4965" s="6">
        <v>329.88</v>
      </c>
      <c r="K4965" s="4">
        <v>0.214</v>
      </c>
      <c r="L4965" s="4" t="s">
        <v>27</v>
      </c>
      <c r="M4965" s="4">
        <f>Inventory[[#This Row],[Daily_Demand]]*Inventory[[#This Row],[Lead_Time_Days]]</f>
        <v>40</v>
      </c>
      <c r="N4965" s="4">
        <f>MAX(0, Inventory[[#This Row],[Demand_Duration_Lead_time]]+Inventory[[#This Row],[Safety_Stock]]-Inventory[[#This Row],[Current_Inventory]])</f>
        <v>0</v>
      </c>
      <c r="O49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65" s="8">
        <f>Inventory[[#This Row],[Current_Inventory]]*Inventory[[#This Row],[Unit_Cost]]</f>
        <v>180774.24</v>
      </c>
      <c r="Q4965" t="str">
        <f>IF(Inventory[[#This Row],[Stockout_Risk_Score]] &gt;= 0.8, "Critical",
   IF(Inventory[[#This Row],[Stockout_Risk_Score]] &gt;= 0.6, "High",
      IF(Inventory[[#This Row],[Stockout_Risk_Score]] &gt;= 0.3, "Medium", "Low")
   )
)</f>
        <v>Low</v>
      </c>
      <c r="R4965">
        <f>Inventory[[#This Row],[Lead_Time_Days]]*0.8</f>
        <v>3.2</v>
      </c>
      <c r="S4965">
        <f>MAX(0,Inventory[[#This Row],[Daily_Demand]]*Inventory[[#This Row],[Adj_Lead_Time]]+Inventory[[#This Row],[Safety_Stock]]-Inventory[[#This Row],[Current_Inventory]])</f>
        <v>0</v>
      </c>
    </row>
    <row r="4966" spans="1:19" x14ac:dyDescent="0.25">
      <c r="A4966">
        <v>4965</v>
      </c>
      <c r="B4966" t="s">
        <v>4987</v>
      </c>
      <c r="C4966" s="4" t="s">
        <v>41</v>
      </c>
      <c r="D4966" t="s">
        <v>14</v>
      </c>
      <c r="E4966" s="4">
        <v>188</v>
      </c>
      <c r="F4966" s="4">
        <v>5</v>
      </c>
      <c r="G4966" s="4">
        <v>607</v>
      </c>
      <c r="H4966" s="4">
        <v>104</v>
      </c>
      <c r="I4966" s="4">
        <v>99</v>
      </c>
      <c r="J4966" s="6">
        <v>1147.5999999999999</v>
      </c>
      <c r="K4966" s="4">
        <v>0.53300000000000003</v>
      </c>
      <c r="L4966" s="4" t="s">
        <v>15</v>
      </c>
      <c r="M4966" s="4">
        <f>Inventory[[#This Row],[Daily_Demand]]*Inventory[[#This Row],[Lead_Time_Days]]</f>
        <v>940</v>
      </c>
      <c r="N4966" s="4">
        <f>MAX(0, Inventory[[#This Row],[Demand_Duration_Lead_time]]+Inventory[[#This Row],[Safety_Stock]]-Inventory[[#This Row],[Current_Inventory]])</f>
        <v>437</v>
      </c>
      <c r="O49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66" s="8">
        <f>Inventory[[#This Row],[Current_Inventory]]*Inventory[[#This Row],[Unit_Cost]]</f>
        <v>696593.2</v>
      </c>
      <c r="Q4966" t="str">
        <f>IF(Inventory[[#This Row],[Stockout_Risk_Score]] &gt;= 0.8, "Critical",
   IF(Inventory[[#This Row],[Stockout_Risk_Score]] &gt;= 0.6, "High",
      IF(Inventory[[#This Row],[Stockout_Risk_Score]] &gt;= 0.3, "Medium", "Low")
   )
)</f>
        <v>Medium</v>
      </c>
      <c r="R4966">
        <f>Inventory[[#This Row],[Lead_Time_Days]]*0.8</f>
        <v>4</v>
      </c>
      <c r="S4966">
        <f>MAX(0,Inventory[[#This Row],[Daily_Demand]]*Inventory[[#This Row],[Adj_Lead_Time]]+Inventory[[#This Row],[Safety_Stock]]-Inventory[[#This Row],[Current_Inventory]])</f>
        <v>249</v>
      </c>
    </row>
    <row r="4967" spans="1:19" x14ac:dyDescent="0.25">
      <c r="A4967">
        <v>4966</v>
      </c>
      <c r="B4967" t="s">
        <v>4988</v>
      </c>
      <c r="C4967" s="4" t="s">
        <v>21</v>
      </c>
      <c r="D4967" t="s">
        <v>22</v>
      </c>
      <c r="E4967" s="4">
        <v>68</v>
      </c>
      <c r="F4967" s="4">
        <v>10</v>
      </c>
      <c r="G4967" s="4">
        <v>489</v>
      </c>
      <c r="H4967" s="4">
        <v>232</v>
      </c>
      <c r="I4967" s="4">
        <v>322</v>
      </c>
      <c r="J4967" s="6">
        <v>1359.42</v>
      </c>
      <c r="K4967" s="4">
        <v>9.6000000000000002E-2</v>
      </c>
      <c r="L4967" s="4" t="s">
        <v>27</v>
      </c>
      <c r="M4967" s="4">
        <f>Inventory[[#This Row],[Daily_Demand]]*Inventory[[#This Row],[Lead_Time_Days]]</f>
        <v>680</v>
      </c>
      <c r="N4967" s="4">
        <f>MAX(0, Inventory[[#This Row],[Demand_Duration_Lead_time]]+Inventory[[#This Row],[Safety_Stock]]-Inventory[[#This Row],[Current_Inventory]])</f>
        <v>423</v>
      </c>
      <c r="O49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67" s="8">
        <f>Inventory[[#This Row],[Current_Inventory]]*Inventory[[#This Row],[Unit_Cost]]</f>
        <v>664756.38</v>
      </c>
      <c r="Q4967" t="str">
        <f>IF(Inventory[[#This Row],[Stockout_Risk_Score]] &gt;= 0.8, "Critical",
   IF(Inventory[[#This Row],[Stockout_Risk_Score]] &gt;= 0.6, "High",
      IF(Inventory[[#This Row],[Stockout_Risk_Score]] &gt;= 0.3, "Medium", "Low")
   )
)</f>
        <v>Low</v>
      </c>
      <c r="R4967">
        <f>Inventory[[#This Row],[Lead_Time_Days]]*0.8</f>
        <v>8</v>
      </c>
      <c r="S4967">
        <f>MAX(0,Inventory[[#This Row],[Daily_Demand]]*Inventory[[#This Row],[Adj_Lead_Time]]+Inventory[[#This Row],[Safety_Stock]]-Inventory[[#This Row],[Current_Inventory]])</f>
        <v>287</v>
      </c>
    </row>
    <row r="4968" spans="1:19" x14ac:dyDescent="0.25">
      <c r="A4968">
        <v>4967</v>
      </c>
      <c r="B4968" t="s">
        <v>4989</v>
      </c>
      <c r="C4968" s="4" t="s">
        <v>26</v>
      </c>
      <c r="D4968" t="s">
        <v>22</v>
      </c>
      <c r="E4968" s="4">
        <v>182</v>
      </c>
      <c r="F4968" s="4">
        <v>13</v>
      </c>
      <c r="G4968" s="4">
        <v>273</v>
      </c>
      <c r="H4968" s="4">
        <v>199</v>
      </c>
      <c r="I4968" s="4">
        <v>169</v>
      </c>
      <c r="J4968" s="6">
        <v>1160.6500000000001</v>
      </c>
      <c r="K4968" s="4">
        <v>0.61899999999999999</v>
      </c>
      <c r="L4968" s="4" t="s">
        <v>15</v>
      </c>
      <c r="M4968" s="4">
        <f>Inventory[[#This Row],[Daily_Demand]]*Inventory[[#This Row],[Lead_Time_Days]]</f>
        <v>2366</v>
      </c>
      <c r="N4968" s="4">
        <f>MAX(0, Inventory[[#This Row],[Demand_Duration_Lead_time]]+Inventory[[#This Row],[Safety_Stock]]-Inventory[[#This Row],[Current_Inventory]])</f>
        <v>2292</v>
      </c>
      <c r="O49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68" s="8">
        <f>Inventory[[#This Row],[Current_Inventory]]*Inventory[[#This Row],[Unit_Cost]]</f>
        <v>316857.45</v>
      </c>
      <c r="Q4968" t="str">
        <f>IF(Inventory[[#This Row],[Stockout_Risk_Score]] &gt;= 0.8, "Critical",
   IF(Inventory[[#This Row],[Stockout_Risk_Score]] &gt;= 0.6, "High",
      IF(Inventory[[#This Row],[Stockout_Risk_Score]] &gt;= 0.3, "Medium", "Low")
   )
)</f>
        <v>High</v>
      </c>
      <c r="R4968">
        <f>Inventory[[#This Row],[Lead_Time_Days]]*0.8</f>
        <v>10.4</v>
      </c>
      <c r="S4968">
        <f>MAX(0,Inventory[[#This Row],[Daily_Demand]]*Inventory[[#This Row],[Adj_Lead_Time]]+Inventory[[#This Row],[Safety_Stock]]-Inventory[[#This Row],[Current_Inventory]])</f>
        <v>1818.8000000000002</v>
      </c>
    </row>
    <row r="4969" spans="1:19" x14ac:dyDescent="0.25">
      <c r="A4969">
        <v>4968</v>
      </c>
      <c r="B4969" t="s">
        <v>4990</v>
      </c>
      <c r="C4969" s="4" t="s">
        <v>21</v>
      </c>
      <c r="D4969" t="s">
        <v>14</v>
      </c>
      <c r="E4969" s="4">
        <v>34</v>
      </c>
      <c r="F4969" s="4">
        <v>5</v>
      </c>
      <c r="G4969" s="4">
        <v>737</v>
      </c>
      <c r="H4969" s="4">
        <v>138</v>
      </c>
      <c r="I4969" s="4">
        <v>144</v>
      </c>
      <c r="J4969" s="6">
        <v>1330.2</v>
      </c>
      <c r="K4969" s="4">
        <v>0.94399999999999995</v>
      </c>
      <c r="L4969" s="4" t="s">
        <v>19</v>
      </c>
      <c r="M4969" s="4">
        <f>Inventory[[#This Row],[Daily_Demand]]*Inventory[[#This Row],[Lead_Time_Days]]</f>
        <v>170</v>
      </c>
      <c r="N4969" s="4">
        <f>MAX(0, Inventory[[#This Row],[Demand_Duration_Lead_time]]+Inventory[[#This Row],[Safety_Stock]]-Inventory[[#This Row],[Current_Inventory]])</f>
        <v>0</v>
      </c>
      <c r="O49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969" s="8">
        <f>Inventory[[#This Row],[Current_Inventory]]*Inventory[[#This Row],[Unit_Cost]]</f>
        <v>980357.4</v>
      </c>
      <c r="Q4969" t="str">
        <f>IF(Inventory[[#This Row],[Stockout_Risk_Score]] &gt;= 0.8, "Critical",
   IF(Inventory[[#This Row],[Stockout_Risk_Score]] &gt;= 0.6, "High",
      IF(Inventory[[#This Row],[Stockout_Risk_Score]] &gt;= 0.3, "Medium", "Low")
   )
)</f>
        <v>Critical</v>
      </c>
      <c r="R4969">
        <f>Inventory[[#This Row],[Lead_Time_Days]]*0.8</f>
        <v>4</v>
      </c>
      <c r="S4969">
        <f>MAX(0,Inventory[[#This Row],[Daily_Demand]]*Inventory[[#This Row],[Adj_Lead_Time]]+Inventory[[#This Row],[Safety_Stock]]-Inventory[[#This Row],[Current_Inventory]])</f>
        <v>0</v>
      </c>
    </row>
    <row r="4970" spans="1:19" x14ac:dyDescent="0.25">
      <c r="A4970">
        <v>4969</v>
      </c>
      <c r="B4970" t="s">
        <v>4991</v>
      </c>
      <c r="C4970" s="4" t="s">
        <v>17</v>
      </c>
      <c r="D4970" t="s">
        <v>18</v>
      </c>
      <c r="E4970" s="4">
        <v>26</v>
      </c>
      <c r="F4970" s="4">
        <v>12</v>
      </c>
      <c r="G4970" s="4">
        <v>565</v>
      </c>
      <c r="H4970" s="4">
        <v>204</v>
      </c>
      <c r="I4970" s="4">
        <v>198</v>
      </c>
      <c r="J4970" s="6">
        <v>275.27</v>
      </c>
      <c r="K4970" s="4">
        <v>0.72299999999999998</v>
      </c>
      <c r="L4970" s="4" t="s">
        <v>15</v>
      </c>
      <c r="M4970" s="4">
        <f>Inventory[[#This Row],[Daily_Demand]]*Inventory[[#This Row],[Lead_Time_Days]]</f>
        <v>312</v>
      </c>
      <c r="N4970" s="4">
        <f>MAX(0, Inventory[[#This Row],[Demand_Duration_Lead_time]]+Inventory[[#This Row],[Safety_Stock]]-Inventory[[#This Row],[Current_Inventory]])</f>
        <v>0</v>
      </c>
      <c r="O49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70" s="8">
        <f>Inventory[[#This Row],[Current_Inventory]]*Inventory[[#This Row],[Unit_Cost]]</f>
        <v>155527.54999999999</v>
      </c>
      <c r="Q4970" t="str">
        <f>IF(Inventory[[#This Row],[Stockout_Risk_Score]] &gt;= 0.8, "Critical",
   IF(Inventory[[#This Row],[Stockout_Risk_Score]] &gt;= 0.6, "High",
      IF(Inventory[[#This Row],[Stockout_Risk_Score]] &gt;= 0.3, "Medium", "Low")
   )
)</f>
        <v>High</v>
      </c>
      <c r="R4970">
        <f>Inventory[[#This Row],[Lead_Time_Days]]*0.8</f>
        <v>9.6000000000000014</v>
      </c>
      <c r="S4970">
        <f>MAX(0,Inventory[[#This Row],[Daily_Demand]]*Inventory[[#This Row],[Adj_Lead_Time]]+Inventory[[#This Row],[Safety_Stock]]-Inventory[[#This Row],[Current_Inventory]])</f>
        <v>0</v>
      </c>
    </row>
    <row r="4971" spans="1:19" x14ac:dyDescent="0.25">
      <c r="A4971">
        <v>4970</v>
      </c>
      <c r="B4971" t="s">
        <v>4992</v>
      </c>
      <c r="C4971" s="4" t="s">
        <v>21</v>
      </c>
      <c r="D4971" t="s">
        <v>18</v>
      </c>
      <c r="E4971" s="4">
        <v>157</v>
      </c>
      <c r="F4971" s="4">
        <v>4</v>
      </c>
      <c r="G4971" s="4">
        <v>166</v>
      </c>
      <c r="H4971" s="4">
        <v>29</v>
      </c>
      <c r="I4971" s="4">
        <v>338</v>
      </c>
      <c r="J4971" s="6">
        <v>978.24</v>
      </c>
      <c r="K4971" s="4">
        <v>0.215</v>
      </c>
      <c r="L4971" s="4" t="s">
        <v>19</v>
      </c>
      <c r="M4971" s="4">
        <f>Inventory[[#This Row],[Daily_Demand]]*Inventory[[#This Row],[Lead_Time_Days]]</f>
        <v>628</v>
      </c>
      <c r="N4971" s="4">
        <f>MAX(0, Inventory[[#This Row],[Demand_Duration_Lead_time]]+Inventory[[#This Row],[Safety_Stock]]-Inventory[[#This Row],[Current_Inventory]])</f>
        <v>491</v>
      </c>
      <c r="O49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71" s="8">
        <f>Inventory[[#This Row],[Current_Inventory]]*Inventory[[#This Row],[Unit_Cost]]</f>
        <v>162387.84</v>
      </c>
      <c r="Q4971" t="str">
        <f>IF(Inventory[[#This Row],[Stockout_Risk_Score]] &gt;= 0.8, "Critical",
   IF(Inventory[[#This Row],[Stockout_Risk_Score]] &gt;= 0.6, "High",
      IF(Inventory[[#This Row],[Stockout_Risk_Score]] &gt;= 0.3, "Medium", "Low")
   )
)</f>
        <v>Low</v>
      </c>
      <c r="R4971">
        <f>Inventory[[#This Row],[Lead_Time_Days]]*0.8</f>
        <v>3.2</v>
      </c>
      <c r="S4971">
        <f>MAX(0,Inventory[[#This Row],[Daily_Demand]]*Inventory[[#This Row],[Adj_Lead_Time]]+Inventory[[#This Row],[Safety_Stock]]-Inventory[[#This Row],[Current_Inventory]])</f>
        <v>365.40000000000009</v>
      </c>
    </row>
    <row r="4972" spans="1:19" x14ac:dyDescent="0.25">
      <c r="A4972">
        <v>4971</v>
      </c>
      <c r="B4972" t="s">
        <v>4993</v>
      </c>
      <c r="C4972" s="4" t="s">
        <v>26</v>
      </c>
      <c r="D4972" t="s">
        <v>18</v>
      </c>
      <c r="E4972" s="4">
        <v>160</v>
      </c>
      <c r="F4972" s="4">
        <v>8</v>
      </c>
      <c r="G4972" s="4">
        <v>345</v>
      </c>
      <c r="H4972" s="4">
        <v>249</v>
      </c>
      <c r="I4972" s="4">
        <v>306</v>
      </c>
      <c r="J4972" s="6">
        <v>746.19</v>
      </c>
      <c r="K4972" s="4">
        <v>0.97099999999999997</v>
      </c>
      <c r="L4972" s="4" t="s">
        <v>15</v>
      </c>
      <c r="M4972" s="4">
        <f>Inventory[[#This Row],[Daily_Demand]]*Inventory[[#This Row],[Lead_Time_Days]]</f>
        <v>1280</v>
      </c>
      <c r="N4972" s="4">
        <f>MAX(0, Inventory[[#This Row],[Demand_Duration_Lead_time]]+Inventory[[#This Row],[Safety_Stock]]-Inventory[[#This Row],[Current_Inventory]])</f>
        <v>1184</v>
      </c>
      <c r="O49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72" s="8">
        <f>Inventory[[#This Row],[Current_Inventory]]*Inventory[[#This Row],[Unit_Cost]]</f>
        <v>257435.55000000002</v>
      </c>
      <c r="Q4972" t="str">
        <f>IF(Inventory[[#This Row],[Stockout_Risk_Score]] &gt;= 0.8, "Critical",
   IF(Inventory[[#This Row],[Stockout_Risk_Score]] &gt;= 0.6, "High",
      IF(Inventory[[#This Row],[Stockout_Risk_Score]] &gt;= 0.3, "Medium", "Low")
   )
)</f>
        <v>Critical</v>
      </c>
      <c r="R4972">
        <f>Inventory[[#This Row],[Lead_Time_Days]]*0.8</f>
        <v>6.4</v>
      </c>
      <c r="S4972">
        <f>MAX(0,Inventory[[#This Row],[Daily_Demand]]*Inventory[[#This Row],[Adj_Lead_Time]]+Inventory[[#This Row],[Safety_Stock]]-Inventory[[#This Row],[Current_Inventory]])</f>
        <v>928</v>
      </c>
    </row>
    <row r="4973" spans="1:19" x14ac:dyDescent="0.25">
      <c r="A4973">
        <v>4972</v>
      </c>
      <c r="B4973" t="s">
        <v>4994</v>
      </c>
      <c r="C4973" s="4" t="s">
        <v>41</v>
      </c>
      <c r="D4973" t="s">
        <v>22</v>
      </c>
      <c r="E4973" s="4">
        <v>122</v>
      </c>
      <c r="F4973" s="4">
        <v>7</v>
      </c>
      <c r="G4973" s="4">
        <v>357</v>
      </c>
      <c r="H4973" s="4">
        <v>244</v>
      </c>
      <c r="I4973" s="4">
        <v>233</v>
      </c>
      <c r="J4973" s="6">
        <v>1948.07</v>
      </c>
      <c r="K4973" s="4">
        <v>0.307</v>
      </c>
      <c r="L4973" s="4" t="s">
        <v>19</v>
      </c>
      <c r="M4973" s="4">
        <f>Inventory[[#This Row],[Daily_Demand]]*Inventory[[#This Row],[Lead_Time_Days]]</f>
        <v>854</v>
      </c>
      <c r="N4973" s="4">
        <f>MAX(0, Inventory[[#This Row],[Demand_Duration_Lead_time]]+Inventory[[#This Row],[Safety_Stock]]-Inventory[[#This Row],[Current_Inventory]])</f>
        <v>741</v>
      </c>
      <c r="O49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73" s="8">
        <f>Inventory[[#This Row],[Current_Inventory]]*Inventory[[#This Row],[Unit_Cost]]</f>
        <v>695460.99</v>
      </c>
      <c r="Q4973" t="str">
        <f>IF(Inventory[[#This Row],[Stockout_Risk_Score]] &gt;= 0.8, "Critical",
   IF(Inventory[[#This Row],[Stockout_Risk_Score]] &gt;= 0.6, "High",
      IF(Inventory[[#This Row],[Stockout_Risk_Score]] &gt;= 0.3, "Medium", "Low")
   )
)</f>
        <v>Medium</v>
      </c>
      <c r="R4973">
        <f>Inventory[[#This Row],[Lead_Time_Days]]*0.8</f>
        <v>5.6000000000000005</v>
      </c>
      <c r="S4973">
        <f>MAX(0,Inventory[[#This Row],[Daily_Demand]]*Inventory[[#This Row],[Adj_Lead_Time]]+Inventory[[#This Row],[Safety_Stock]]-Inventory[[#This Row],[Current_Inventory]])</f>
        <v>570.20000000000005</v>
      </c>
    </row>
    <row r="4974" spans="1:19" x14ac:dyDescent="0.25">
      <c r="A4974">
        <v>4973</v>
      </c>
      <c r="B4974" t="s">
        <v>4995</v>
      </c>
      <c r="C4974" s="4" t="s">
        <v>13</v>
      </c>
      <c r="D4974" t="s">
        <v>18</v>
      </c>
      <c r="E4974" s="4">
        <v>88</v>
      </c>
      <c r="F4974" s="4">
        <v>2</v>
      </c>
      <c r="G4974" s="4">
        <v>759</v>
      </c>
      <c r="H4974" s="4">
        <v>94</v>
      </c>
      <c r="I4974" s="4">
        <v>309</v>
      </c>
      <c r="J4974" s="6">
        <v>146.77000000000001</v>
      </c>
      <c r="K4974" s="4">
        <v>0.437</v>
      </c>
      <c r="L4974" s="4" t="s">
        <v>19</v>
      </c>
      <c r="M4974" s="4">
        <f>Inventory[[#This Row],[Daily_Demand]]*Inventory[[#This Row],[Lead_Time_Days]]</f>
        <v>176</v>
      </c>
      <c r="N4974" s="4">
        <f>MAX(0, Inventory[[#This Row],[Demand_Duration_Lead_time]]+Inventory[[#This Row],[Safety_Stock]]-Inventory[[#This Row],[Current_Inventory]])</f>
        <v>0</v>
      </c>
      <c r="O49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974" s="8">
        <f>Inventory[[#This Row],[Current_Inventory]]*Inventory[[#This Row],[Unit_Cost]]</f>
        <v>111398.43000000001</v>
      </c>
      <c r="Q4974" t="str">
        <f>IF(Inventory[[#This Row],[Stockout_Risk_Score]] &gt;= 0.8, "Critical",
   IF(Inventory[[#This Row],[Stockout_Risk_Score]] &gt;= 0.6, "High",
      IF(Inventory[[#This Row],[Stockout_Risk_Score]] &gt;= 0.3, "Medium", "Low")
   )
)</f>
        <v>Medium</v>
      </c>
      <c r="R4974">
        <f>Inventory[[#This Row],[Lead_Time_Days]]*0.8</f>
        <v>1.6</v>
      </c>
      <c r="S4974">
        <f>MAX(0,Inventory[[#This Row],[Daily_Demand]]*Inventory[[#This Row],[Adj_Lead_Time]]+Inventory[[#This Row],[Safety_Stock]]-Inventory[[#This Row],[Current_Inventory]])</f>
        <v>0</v>
      </c>
    </row>
    <row r="4975" spans="1:19" x14ac:dyDescent="0.25">
      <c r="A4975">
        <v>4974</v>
      </c>
      <c r="B4975" t="s">
        <v>4996</v>
      </c>
      <c r="C4975" s="4" t="s">
        <v>21</v>
      </c>
      <c r="D4975" t="s">
        <v>22</v>
      </c>
      <c r="E4975" s="4">
        <v>171</v>
      </c>
      <c r="F4975" s="4">
        <v>11</v>
      </c>
      <c r="G4975" s="4">
        <v>137</v>
      </c>
      <c r="H4975" s="4">
        <v>103</v>
      </c>
      <c r="I4975" s="4">
        <v>199</v>
      </c>
      <c r="J4975" s="6">
        <v>631.66999999999996</v>
      </c>
      <c r="K4975" s="4">
        <v>0.498</v>
      </c>
      <c r="L4975" s="4" t="s">
        <v>15</v>
      </c>
      <c r="M4975" s="4">
        <f>Inventory[[#This Row],[Daily_Demand]]*Inventory[[#This Row],[Lead_Time_Days]]</f>
        <v>1881</v>
      </c>
      <c r="N4975" s="4">
        <f>MAX(0, Inventory[[#This Row],[Demand_Duration_Lead_time]]+Inventory[[#This Row],[Safety_Stock]]-Inventory[[#This Row],[Current_Inventory]])</f>
        <v>1847</v>
      </c>
      <c r="O49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75" s="8">
        <f>Inventory[[#This Row],[Current_Inventory]]*Inventory[[#This Row],[Unit_Cost]]</f>
        <v>86538.79</v>
      </c>
      <c r="Q4975" t="str">
        <f>IF(Inventory[[#This Row],[Stockout_Risk_Score]] &gt;= 0.8, "Critical",
   IF(Inventory[[#This Row],[Stockout_Risk_Score]] &gt;= 0.6, "High",
      IF(Inventory[[#This Row],[Stockout_Risk_Score]] &gt;= 0.3, "Medium", "Low")
   )
)</f>
        <v>Medium</v>
      </c>
      <c r="R4975">
        <f>Inventory[[#This Row],[Lead_Time_Days]]*0.8</f>
        <v>8.8000000000000007</v>
      </c>
      <c r="S4975">
        <f>MAX(0,Inventory[[#This Row],[Daily_Demand]]*Inventory[[#This Row],[Adj_Lead_Time]]+Inventory[[#This Row],[Safety_Stock]]-Inventory[[#This Row],[Current_Inventory]])</f>
        <v>1470.8000000000002</v>
      </c>
    </row>
    <row r="4976" spans="1:19" x14ac:dyDescent="0.25">
      <c r="A4976">
        <v>4975</v>
      </c>
      <c r="B4976" t="s">
        <v>4997</v>
      </c>
      <c r="C4976" s="4" t="s">
        <v>26</v>
      </c>
      <c r="D4976" t="s">
        <v>18</v>
      </c>
      <c r="E4976" s="4">
        <v>199</v>
      </c>
      <c r="F4976" s="4">
        <v>9</v>
      </c>
      <c r="G4976" s="4">
        <v>184</v>
      </c>
      <c r="H4976" s="4">
        <v>51</v>
      </c>
      <c r="I4976" s="4">
        <v>254</v>
      </c>
      <c r="J4976" s="6">
        <v>1886.63</v>
      </c>
      <c r="K4976" s="4">
        <v>0.99099999999999999</v>
      </c>
      <c r="L4976" s="4" t="s">
        <v>19</v>
      </c>
      <c r="M4976" s="4">
        <f>Inventory[[#This Row],[Daily_Demand]]*Inventory[[#This Row],[Lead_Time_Days]]</f>
        <v>1791</v>
      </c>
      <c r="N4976" s="4">
        <f>MAX(0, Inventory[[#This Row],[Demand_Duration_Lead_time]]+Inventory[[#This Row],[Safety_Stock]]-Inventory[[#This Row],[Current_Inventory]])</f>
        <v>1658</v>
      </c>
      <c r="O49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76" s="8">
        <f>Inventory[[#This Row],[Current_Inventory]]*Inventory[[#This Row],[Unit_Cost]]</f>
        <v>347139.92000000004</v>
      </c>
      <c r="Q4976" t="str">
        <f>IF(Inventory[[#This Row],[Stockout_Risk_Score]] &gt;= 0.8, "Critical",
   IF(Inventory[[#This Row],[Stockout_Risk_Score]] &gt;= 0.6, "High",
      IF(Inventory[[#This Row],[Stockout_Risk_Score]] &gt;= 0.3, "Medium", "Low")
   )
)</f>
        <v>Critical</v>
      </c>
      <c r="R4976">
        <f>Inventory[[#This Row],[Lead_Time_Days]]*0.8</f>
        <v>7.2</v>
      </c>
      <c r="S4976">
        <f>MAX(0,Inventory[[#This Row],[Daily_Demand]]*Inventory[[#This Row],[Adj_Lead_Time]]+Inventory[[#This Row],[Safety_Stock]]-Inventory[[#This Row],[Current_Inventory]])</f>
        <v>1299.8</v>
      </c>
    </row>
    <row r="4977" spans="1:19" x14ac:dyDescent="0.25">
      <c r="A4977">
        <v>4976</v>
      </c>
      <c r="B4977" t="s">
        <v>4998</v>
      </c>
      <c r="C4977" s="4" t="s">
        <v>13</v>
      </c>
      <c r="D4977" t="s">
        <v>14</v>
      </c>
      <c r="E4977" s="4">
        <v>137</v>
      </c>
      <c r="F4977" s="4">
        <v>2</v>
      </c>
      <c r="G4977" s="4">
        <v>569</v>
      </c>
      <c r="H4977" s="4">
        <v>83</v>
      </c>
      <c r="I4977" s="4">
        <v>221</v>
      </c>
      <c r="J4977" s="6">
        <v>1967.82</v>
      </c>
      <c r="K4977" s="4">
        <v>6.9000000000000006E-2</v>
      </c>
      <c r="L4977" s="4" t="s">
        <v>27</v>
      </c>
      <c r="M4977" s="4">
        <f>Inventory[[#This Row],[Daily_Demand]]*Inventory[[#This Row],[Lead_Time_Days]]</f>
        <v>274</v>
      </c>
      <c r="N4977" s="4">
        <f>MAX(0, Inventory[[#This Row],[Demand_Duration_Lead_time]]+Inventory[[#This Row],[Safety_Stock]]-Inventory[[#This Row],[Current_Inventory]])</f>
        <v>0</v>
      </c>
      <c r="O49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77" s="8">
        <f>Inventory[[#This Row],[Current_Inventory]]*Inventory[[#This Row],[Unit_Cost]]</f>
        <v>1119689.58</v>
      </c>
      <c r="Q4977" t="str">
        <f>IF(Inventory[[#This Row],[Stockout_Risk_Score]] &gt;= 0.8, "Critical",
   IF(Inventory[[#This Row],[Stockout_Risk_Score]] &gt;= 0.6, "High",
      IF(Inventory[[#This Row],[Stockout_Risk_Score]] &gt;= 0.3, "Medium", "Low")
   )
)</f>
        <v>Low</v>
      </c>
      <c r="R4977">
        <f>Inventory[[#This Row],[Lead_Time_Days]]*0.8</f>
        <v>1.6</v>
      </c>
      <c r="S4977">
        <f>MAX(0,Inventory[[#This Row],[Daily_Demand]]*Inventory[[#This Row],[Adj_Lead_Time]]+Inventory[[#This Row],[Safety_Stock]]-Inventory[[#This Row],[Current_Inventory]])</f>
        <v>0</v>
      </c>
    </row>
    <row r="4978" spans="1:19" x14ac:dyDescent="0.25">
      <c r="A4978">
        <v>4977</v>
      </c>
      <c r="B4978" t="s">
        <v>4999</v>
      </c>
      <c r="C4978" s="4" t="s">
        <v>13</v>
      </c>
      <c r="D4978" t="s">
        <v>14</v>
      </c>
      <c r="E4978" s="4">
        <v>197</v>
      </c>
      <c r="F4978" s="4">
        <v>5</v>
      </c>
      <c r="G4978" s="4">
        <v>668</v>
      </c>
      <c r="H4978" s="4">
        <v>124</v>
      </c>
      <c r="I4978" s="4">
        <v>362</v>
      </c>
      <c r="J4978" s="6">
        <v>1658.56</v>
      </c>
      <c r="K4978" s="4">
        <v>0.69699999999999995</v>
      </c>
      <c r="L4978" s="4" t="s">
        <v>27</v>
      </c>
      <c r="M4978" s="4">
        <f>Inventory[[#This Row],[Daily_Demand]]*Inventory[[#This Row],[Lead_Time_Days]]</f>
        <v>985</v>
      </c>
      <c r="N4978" s="4">
        <f>MAX(0, Inventory[[#This Row],[Demand_Duration_Lead_time]]+Inventory[[#This Row],[Safety_Stock]]-Inventory[[#This Row],[Current_Inventory]])</f>
        <v>441</v>
      </c>
      <c r="O49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78" s="8">
        <f>Inventory[[#This Row],[Current_Inventory]]*Inventory[[#This Row],[Unit_Cost]]</f>
        <v>1107918.08</v>
      </c>
      <c r="Q4978" t="str">
        <f>IF(Inventory[[#This Row],[Stockout_Risk_Score]] &gt;= 0.8, "Critical",
   IF(Inventory[[#This Row],[Stockout_Risk_Score]] &gt;= 0.6, "High",
      IF(Inventory[[#This Row],[Stockout_Risk_Score]] &gt;= 0.3, "Medium", "Low")
   )
)</f>
        <v>High</v>
      </c>
      <c r="R4978">
        <f>Inventory[[#This Row],[Lead_Time_Days]]*0.8</f>
        <v>4</v>
      </c>
      <c r="S4978">
        <f>MAX(0,Inventory[[#This Row],[Daily_Demand]]*Inventory[[#This Row],[Adj_Lead_Time]]+Inventory[[#This Row],[Safety_Stock]]-Inventory[[#This Row],[Current_Inventory]])</f>
        <v>244</v>
      </c>
    </row>
    <row r="4979" spans="1:19" x14ac:dyDescent="0.25">
      <c r="A4979">
        <v>4978</v>
      </c>
      <c r="B4979" t="s">
        <v>5000</v>
      </c>
      <c r="C4979" s="4" t="s">
        <v>17</v>
      </c>
      <c r="D4979" t="s">
        <v>22</v>
      </c>
      <c r="E4979" s="4">
        <v>147</v>
      </c>
      <c r="F4979" s="4">
        <v>7</v>
      </c>
      <c r="G4979" s="4">
        <v>777</v>
      </c>
      <c r="H4979" s="4">
        <v>199</v>
      </c>
      <c r="I4979" s="4">
        <v>271</v>
      </c>
      <c r="J4979" s="6">
        <v>198.2</v>
      </c>
      <c r="K4979" s="4">
        <v>0.36199999999999999</v>
      </c>
      <c r="L4979" s="4" t="s">
        <v>19</v>
      </c>
      <c r="M4979" s="4">
        <f>Inventory[[#This Row],[Daily_Demand]]*Inventory[[#This Row],[Lead_Time_Days]]</f>
        <v>1029</v>
      </c>
      <c r="N4979" s="4">
        <f>MAX(0, Inventory[[#This Row],[Demand_Duration_Lead_time]]+Inventory[[#This Row],[Safety_Stock]]-Inventory[[#This Row],[Current_Inventory]])</f>
        <v>451</v>
      </c>
      <c r="O49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79" s="8">
        <f>Inventory[[#This Row],[Current_Inventory]]*Inventory[[#This Row],[Unit_Cost]]</f>
        <v>154001.4</v>
      </c>
      <c r="Q4979" t="str">
        <f>IF(Inventory[[#This Row],[Stockout_Risk_Score]] &gt;= 0.8, "Critical",
   IF(Inventory[[#This Row],[Stockout_Risk_Score]] &gt;= 0.6, "High",
      IF(Inventory[[#This Row],[Stockout_Risk_Score]] &gt;= 0.3, "Medium", "Low")
   )
)</f>
        <v>Medium</v>
      </c>
      <c r="R4979">
        <f>Inventory[[#This Row],[Lead_Time_Days]]*0.8</f>
        <v>5.6000000000000005</v>
      </c>
      <c r="S4979">
        <f>MAX(0,Inventory[[#This Row],[Daily_Demand]]*Inventory[[#This Row],[Adj_Lead_Time]]+Inventory[[#This Row],[Safety_Stock]]-Inventory[[#This Row],[Current_Inventory]])</f>
        <v>245.20000000000005</v>
      </c>
    </row>
    <row r="4980" spans="1:19" x14ac:dyDescent="0.25">
      <c r="A4980">
        <v>4979</v>
      </c>
      <c r="B4980" t="s">
        <v>5001</v>
      </c>
      <c r="C4980" s="4" t="s">
        <v>13</v>
      </c>
      <c r="D4980" t="s">
        <v>22</v>
      </c>
      <c r="E4980" s="4">
        <v>94</v>
      </c>
      <c r="F4980" s="4">
        <v>7</v>
      </c>
      <c r="G4980" s="4">
        <v>217</v>
      </c>
      <c r="H4980" s="4">
        <v>134</v>
      </c>
      <c r="I4980" s="4">
        <v>217</v>
      </c>
      <c r="J4980" s="6">
        <v>1144.6400000000001</v>
      </c>
      <c r="K4980" s="4">
        <v>7.8E-2</v>
      </c>
      <c r="L4980" s="4" t="s">
        <v>19</v>
      </c>
      <c r="M4980" s="4">
        <f>Inventory[[#This Row],[Daily_Demand]]*Inventory[[#This Row],[Lead_Time_Days]]</f>
        <v>658</v>
      </c>
      <c r="N4980" s="4">
        <f>MAX(0, Inventory[[#This Row],[Demand_Duration_Lead_time]]+Inventory[[#This Row],[Safety_Stock]]-Inventory[[#This Row],[Current_Inventory]])</f>
        <v>575</v>
      </c>
      <c r="O49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80" s="8">
        <f>Inventory[[#This Row],[Current_Inventory]]*Inventory[[#This Row],[Unit_Cost]]</f>
        <v>248386.88000000003</v>
      </c>
      <c r="Q4980" t="str">
        <f>IF(Inventory[[#This Row],[Stockout_Risk_Score]] &gt;= 0.8, "Critical",
   IF(Inventory[[#This Row],[Stockout_Risk_Score]] &gt;= 0.6, "High",
      IF(Inventory[[#This Row],[Stockout_Risk_Score]] &gt;= 0.3, "Medium", "Low")
   )
)</f>
        <v>Low</v>
      </c>
      <c r="R4980">
        <f>Inventory[[#This Row],[Lead_Time_Days]]*0.8</f>
        <v>5.6000000000000005</v>
      </c>
      <c r="S4980">
        <f>MAX(0,Inventory[[#This Row],[Daily_Demand]]*Inventory[[#This Row],[Adj_Lead_Time]]+Inventory[[#This Row],[Safety_Stock]]-Inventory[[#This Row],[Current_Inventory]])</f>
        <v>443.40000000000009</v>
      </c>
    </row>
    <row r="4981" spans="1:19" x14ac:dyDescent="0.25">
      <c r="A4981">
        <v>4980</v>
      </c>
      <c r="B4981" t="s">
        <v>5002</v>
      </c>
      <c r="C4981" s="4" t="s">
        <v>26</v>
      </c>
      <c r="D4981" t="s">
        <v>14</v>
      </c>
      <c r="E4981" s="4">
        <v>199</v>
      </c>
      <c r="F4981" s="4">
        <v>8</v>
      </c>
      <c r="G4981" s="4">
        <v>393</v>
      </c>
      <c r="H4981" s="4">
        <v>15</v>
      </c>
      <c r="I4981" s="4">
        <v>293</v>
      </c>
      <c r="J4981" s="6">
        <v>830.24</v>
      </c>
      <c r="K4981" s="4">
        <v>0.93500000000000005</v>
      </c>
      <c r="L4981" s="4" t="s">
        <v>19</v>
      </c>
      <c r="M4981" s="4">
        <f>Inventory[[#This Row],[Daily_Demand]]*Inventory[[#This Row],[Lead_Time_Days]]</f>
        <v>1592</v>
      </c>
      <c r="N4981" s="4">
        <f>MAX(0, Inventory[[#This Row],[Demand_Duration_Lead_time]]+Inventory[[#This Row],[Safety_Stock]]-Inventory[[#This Row],[Current_Inventory]])</f>
        <v>1214</v>
      </c>
      <c r="O49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81" s="8">
        <f>Inventory[[#This Row],[Current_Inventory]]*Inventory[[#This Row],[Unit_Cost]]</f>
        <v>326284.32</v>
      </c>
      <c r="Q4981" t="str">
        <f>IF(Inventory[[#This Row],[Stockout_Risk_Score]] &gt;= 0.8, "Critical",
   IF(Inventory[[#This Row],[Stockout_Risk_Score]] &gt;= 0.6, "High",
      IF(Inventory[[#This Row],[Stockout_Risk_Score]] &gt;= 0.3, "Medium", "Low")
   )
)</f>
        <v>Critical</v>
      </c>
      <c r="R4981">
        <f>Inventory[[#This Row],[Lead_Time_Days]]*0.8</f>
        <v>6.4</v>
      </c>
      <c r="S4981">
        <f>MAX(0,Inventory[[#This Row],[Daily_Demand]]*Inventory[[#This Row],[Adj_Lead_Time]]+Inventory[[#This Row],[Safety_Stock]]-Inventory[[#This Row],[Current_Inventory]])</f>
        <v>895.60000000000014</v>
      </c>
    </row>
    <row r="4982" spans="1:19" x14ac:dyDescent="0.25">
      <c r="A4982">
        <v>4981</v>
      </c>
      <c r="B4982" t="s">
        <v>5003</v>
      </c>
      <c r="C4982" s="4" t="s">
        <v>26</v>
      </c>
      <c r="D4982" t="s">
        <v>14</v>
      </c>
      <c r="E4982" s="4">
        <v>172</v>
      </c>
      <c r="F4982" s="4">
        <v>12</v>
      </c>
      <c r="G4982" s="4">
        <v>597</v>
      </c>
      <c r="H4982" s="4">
        <v>51</v>
      </c>
      <c r="I4982" s="4">
        <v>267</v>
      </c>
      <c r="J4982" s="6">
        <v>1622.58</v>
      </c>
      <c r="K4982" s="4">
        <v>0.59</v>
      </c>
      <c r="L4982" s="4" t="s">
        <v>15</v>
      </c>
      <c r="M4982" s="4">
        <f>Inventory[[#This Row],[Daily_Demand]]*Inventory[[#This Row],[Lead_Time_Days]]</f>
        <v>2064</v>
      </c>
      <c r="N4982" s="4">
        <f>MAX(0, Inventory[[#This Row],[Demand_Duration_Lead_time]]+Inventory[[#This Row],[Safety_Stock]]-Inventory[[#This Row],[Current_Inventory]])</f>
        <v>1518</v>
      </c>
      <c r="O49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82" s="8">
        <f>Inventory[[#This Row],[Current_Inventory]]*Inventory[[#This Row],[Unit_Cost]]</f>
        <v>968680.26</v>
      </c>
      <c r="Q4982" t="str">
        <f>IF(Inventory[[#This Row],[Stockout_Risk_Score]] &gt;= 0.8, "Critical",
   IF(Inventory[[#This Row],[Stockout_Risk_Score]] &gt;= 0.6, "High",
      IF(Inventory[[#This Row],[Stockout_Risk_Score]] &gt;= 0.3, "Medium", "Low")
   )
)</f>
        <v>Medium</v>
      </c>
      <c r="R4982">
        <f>Inventory[[#This Row],[Lead_Time_Days]]*0.8</f>
        <v>9.6000000000000014</v>
      </c>
      <c r="S4982">
        <f>MAX(0,Inventory[[#This Row],[Daily_Demand]]*Inventory[[#This Row],[Adj_Lead_Time]]+Inventory[[#This Row],[Safety_Stock]]-Inventory[[#This Row],[Current_Inventory]])</f>
        <v>1105.2000000000003</v>
      </c>
    </row>
    <row r="4983" spans="1:19" x14ac:dyDescent="0.25">
      <c r="A4983">
        <v>4982</v>
      </c>
      <c r="B4983" t="s">
        <v>5004</v>
      </c>
      <c r="C4983" s="4" t="s">
        <v>21</v>
      </c>
      <c r="D4983" t="s">
        <v>18</v>
      </c>
      <c r="E4983" s="4">
        <v>125</v>
      </c>
      <c r="F4983" s="4">
        <v>13</v>
      </c>
      <c r="G4983" s="4">
        <v>611</v>
      </c>
      <c r="H4983" s="4">
        <v>67</v>
      </c>
      <c r="I4983" s="4">
        <v>105</v>
      </c>
      <c r="J4983" s="6">
        <v>157.30000000000001</v>
      </c>
      <c r="K4983" s="4">
        <v>0.754</v>
      </c>
      <c r="L4983" s="4" t="s">
        <v>27</v>
      </c>
      <c r="M4983" s="4">
        <f>Inventory[[#This Row],[Daily_Demand]]*Inventory[[#This Row],[Lead_Time_Days]]</f>
        <v>1625</v>
      </c>
      <c r="N4983" s="4">
        <f>MAX(0, Inventory[[#This Row],[Demand_Duration_Lead_time]]+Inventory[[#This Row],[Safety_Stock]]-Inventory[[#This Row],[Current_Inventory]])</f>
        <v>1081</v>
      </c>
      <c r="O49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83" s="8">
        <f>Inventory[[#This Row],[Current_Inventory]]*Inventory[[#This Row],[Unit_Cost]]</f>
        <v>96110.3</v>
      </c>
      <c r="Q4983" t="str">
        <f>IF(Inventory[[#This Row],[Stockout_Risk_Score]] &gt;= 0.8, "Critical",
   IF(Inventory[[#This Row],[Stockout_Risk_Score]] &gt;= 0.6, "High",
      IF(Inventory[[#This Row],[Stockout_Risk_Score]] &gt;= 0.3, "Medium", "Low")
   )
)</f>
        <v>High</v>
      </c>
      <c r="R4983">
        <f>Inventory[[#This Row],[Lead_Time_Days]]*0.8</f>
        <v>10.4</v>
      </c>
      <c r="S4983">
        <f>MAX(0,Inventory[[#This Row],[Daily_Demand]]*Inventory[[#This Row],[Adj_Lead_Time]]+Inventory[[#This Row],[Safety_Stock]]-Inventory[[#This Row],[Current_Inventory]])</f>
        <v>756</v>
      </c>
    </row>
    <row r="4984" spans="1:19" x14ac:dyDescent="0.25">
      <c r="A4984">
        <v>4983</v>
      </c>
      <c r="B4984" t="s">
        <v>5005</v>
      </c>
      <c r="C4984" s="4" t="s">
        <v>21</v>
      </c>
      <c r="D4984" t="s">
        <v>14</v>
      </c>
      <c r="E4984" s="4">
        <v>110</v>
      </c>
      <c r="F4984" s="4">
        <v>6</v>
      </c>
      <c r="G4984" s="4">
        <v>583</v>
      </c>
      <c r="H4984" s="4">
        <v>19</v>
      </c>
      <c r="I4984" s="4">
        <v>112</v>
      </c>
      <c r="J4984" s="6">
        <v>434.4</v>
      </c>
      <c r="K4984" s="4">
        <v>0.24</v>
      </c>
      <c r="L4984" s="4" t="s">
        <v>19</v>
      </c>
      <c r="M4984" s="4">
        <f>Inventory[[#This Row],[Daily_Demand]]*Inventory[[#This Row],[Lead_Time_Days]]</f>
        <v>660</v>
      </c>
      <c r="N4984" s="4">
        <f>MAX(0, Inventory[[#This Row],[Demand_Duration_Lead_time]]+Inventory[[#This Row],[Safety_Stock]]-Inventory[[#This Row],[Current_Inventory]])</f>
        <v>96</v>
      </c>
      <c r="O49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84" s="8">
        <f>Inventory[[#This Row],[Current_Inventory]]*Inventory[[#This Row],[Unit_Cost]]</f>
        <v>253255.19999999998</v>
      </c>
      <c r="Q4984" t="str">
        <f>IF(Inventory[[#This Row],[Stockout_Risk_Score]] &gt;= 0.8, "Critical",
   IF(Inventory[[#This Row],[Stockout_Risk_Score]] &gt;= 0.6, "High",
      IF(Inventory[[#This Row],[Stockout_Risk_Score]] &gt;= 0.3, "Medium", "Low")
   )
)</f>
        <v>Low</v>
      </c>
      <c r="R4984">
        <f>Inventory[[#This Row],[Lead_Time_Days]]*0.8</f>
        <v>4.8000000000000007</v>
      </c>
      <c r="S4984">
        <f>MAX(0,Inventory[[#This Row],[Daily_Demand]]*Inventory[[#This Row],[Adj_Lead_Time]]+Inventory[[#This Row],[Safety_Stock]]-Inventory[[#This Row],[Current_Inventory]])</f>
        <v>0</v>
      </c>
    </row>
    <row r="4985" spans="1:19" x14ac:dyDescent="0.25">
      <c r="A4985">
        <v>4984</v>
      </c>
      <c r="B4985" t="s">
        <v>5006</v>
      </c>
      <c r="C4985" s="4" t="s">
        <v>21</v>
      </c>
      <c r="D4985" t="s">
        <v>22</v>
      </c>
      <c r="E4985" s="4">
        <v>73</v>
      </c>
      <c r="F4985" s="4">
        <v>6</v>
      </c>
      <c r="G4985" s="4">
        <v>148</v>
      </c>
      <c r="H4985" s="4">
        <v>98</v>
      </c>
      <c r="I4985" s="4">
        <v>152</v>
      </c>
      <c r="J4985" s="6">
        <v>1003.93</v>
      </c>
      <c r="K4985" s="4">
        <v>0.76200000000000001</v>
      </c>
      <c r="L4985" s="4" t="s">
        <v>19</v>
      </c>
      <c r="M4985" s="4">
        <f>Inventory[[#This Row],[Daily_Demand]]*Inventory[[#This Row],[Lead_Time_Days]]</f>
        <v>438</v>
      </c>
      <c r="N4985" s="4">
        <f>MAX(0, Inventory[[#This Row],[Demand_Duration_Lead_time]]+Inventory[[#This Row],[Safety_Stock]]-Inventory[[#This Row],[Current_Inventory]])</f>
        <v>388</v>
      </c>
      <c r="O49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85" s="8">
        <f>Inventory[[#This Row],[Current_Inventory]]*Inventory[[#This Row],[Unit_Cost]]</f>
        <v>148581.63999999998</v>
      </c>
      <c r="Q4985" t="str">
        <f>IF(Inventory[[#This Row],[Stockout_Risk_Score]] &gt;= 0.8, "Critical",
   IF(Inventory[[#This Row],[Stockout_Risk_Score]] &gt;= 0.6, "High",
      IF(Inventory[[#This Row],[Stockout_Risk_Score]] &gt;= 0.3, "Medium", "Low")
   )
)</f>
        <v>High</v>
      </c>
      <c r="R4985">
        <f>Inventory[[#This Row],[Lead_Time_Days]]*0.8</f>
        <v>4.8000000000000007</v>
      </c>
      <c r="S4985">
        <f>MAX(0,Inventory[[#This Row],[Daily_Demand]]*Inventory[[#This Row],[Adj_Lead_Time]]+Inventory[[#This Row],[Safety_Stock]]-Inventory[[#This Row],[Current_Inventory]])</f>
        <v>300.40000000000003</v>
      </c>
    </row>
    <row r="4986" spans="1:19" x14ac:dyDescent="0.25">
      <c r="A4986">
        <v>4985</v>
      </c>
      <c r="B4986" t="s">
        <v>5007</v>
      </c>
      <c r="C4986" s="4" t="s">
        <v>13</v>
      </c>
      <c r="D4986" t="s">
        <v>14</v>
      </c>
      <c r="E4986" s="4">
        <v>99</v>
      </c>
      <c r="F4986" s="4">
        <v>5</v>
      </c>
      <c r="G4986" s="4">
        <v>433</v>
      </c>
      <c r="H4986" s="4">
        <v>120</v>
      </c>
      <c r="I4986" s="4">
        <v>216</v>
      </c>
      <c r="J4986" s="6">
        <v>357.41</v>
      </c>
      <c r="K4986" s="4">
        <v>0.82799999999999996</v>
      </c>
      <c r="L4986" s="4" t="s">
        <v>15</v>
      </c>
      <c r="M4986" s="4">
        <f>Inventory[[#This Row],[Daily_Demand]]*Inventory[[#This Row],[Lead_Time_Days]]</f>
        <v>495</v>
      </c>
      <c r="N4986" s="4">
        <f>MAX(0, Inventory[[#This Row],[Demand_Duration_Lead_time]]+Inventory[[#This Row],[Safety_Stock]]-Inventory[[#This Row],[Current_Inventory]])</f>
        <v>182</v>
      </c>
      <c r="O49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86" s="8">
        <f>Inventory[[#This Row],[Current_Inventory]]*Inventory[[#This Row],[Unit_Cost]]</f>
        <v>154758.53</v>
      </c>
      <c r="Q4986" t="str">
        <f>IF(Inventory[[#This Row],[Stockout_Risk_Score]] &gt;= 0.8, "Critical",
   IF(Inventory[[#This Row],[Stockout_Risk_Score]] &gt;= 0.6, "High",
      IF(Inventory[[#This Row],[Stockout_Risk_Score]] &gt;= 0.3, "Medium", "Low")
   )
)</f>
        <v>Critical</v>
      </c>
      <c r="R4986">
        <f>Inventory[[#This Row],[Lead_Time_Days]]*0.8</f>
        <v>4</v>
      </c>
      <c r="S4986">
        <f>MAX(0,Inventory[[#This Row],[Daily_Demand]]*Inventory[[#This Row],[Adj_Lead_Time]]+Inventory[[#This Row],[Safety_Stock]]-Inventory[[#This Row],[Current_Inventory]])</f>
        <v>83</v>
      </c>
    </row>
    <row r="4987" spans="1:19" x14ac:dyDescent="0.25">
      <c r="A4987">
        <v>4986</v>
      </c>
      <c r="B4987" t="s">
        <v>5008</v>
      </c>
      <c r="C4987" s="4" t="s">
        <v>13</v>
      </c>
      <c r="D4987" t="s">
        <v>22</v>
      </c>
      <c r="E4987" s="4">
        <v>81</v>
      </c>
      <c r="F4987" s="4">
        <v>7</v>
      </c>
      <c r="G4987" s="4">
        <v>399</v>
      </c>
      <c r="H4987" s="4">
        <v>48</v>
      </c>
      <c r="I4987" s="4">
        <v>56</v>
      </c>
      <c r="J4987" s="6">
        <v>1400.79</v>
      </c>
      <c r="K4987" s="4">
        <v>0.43099999999999999</v>
      </c>
      <c r="L4987" s="4" t="s">
        <v>27</v>
      </c>
      <c r="M4987" s="4">
        <f>Inventory[[#This Row],[Daily_Demand]]*Inventory[[#This Row],[Lead_Time_Days]]</f>
        <v>567</v>
      </c>
      <c r="N4987" s="4">
        <f>MAX(0, Inventory[[#This Row],[Demand_Duration_Lead_time]]+Inventory[[#This Row],[Safety_Stock]]-Inventory[[#This Row],[Current_Inventory]])</f>
        <v>216</v>
      </c>
      <c r="O49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87" s="8">
        <f>Inventory[[#This Row],[Current_Inventory]]*Inventory[[#This Row],[Unit_Cost]]</f>
        <v>558915.21</v>
      </c>
      <c r="Q4987" t="str">
        <f>IF(Inventory[[#This Row],[Stockout_Risk_Score]] &gt;= 0.8, "Critical",
   IF(Inventory[[#This Row],[Stockout_Risk_Score]] &gt;= 0.6, "High",
      IF(Inventory[[#This Row],[Stockout_Risk_Score]] &gt;= 0.3, "Medium", "Low")
   )
)</f>
        <v>Medium</v>
      </c>
      <c r="R4987">
        <f>Inventory[[#This Row],[Lead_Time_Days]]*0.8</f>
        <v>5.6000000000000005</v>
      </c>
      <c r="S4987">
        <f>MAX(0,Inventory[[#This Row],[Daily_Demand]]*Inventory[[#This Row],[Adj_Lead_Time]]+Inventory[[#This Row],[Safety_Stock]]-Inventory[[#This Row],[Current_Inventory]])</f>
        <v>102.60000000000002</v>
      </c>
    </row>
    <row r="4988" spans="1:19" x14ac:dyDescent="0.25">
      <c r="A4988">
        <v>4987</v>
      </c>
      <c r="B4988" t="s">
        <v>5009</v>
      </c>
      <c r="C4988" s="4" t="s">
        <v>17</v>
      </c>
      <c r="D4988" t="s">
        <v>22</v>
      </c>
      <c r="E4988" s="4">
        <v>175</v>
      </c>
      <c r="F4988" s="4">
        <v>8</v>
      </c>
      <c r="G4988" s="4">
        <v>20</v>
      </c>
      <c r="H4988" s="4">
        <v>176</v>
      </c>
      <c r="I4988" s="4">
        <v>191</v>
      </c>
      <c r="J4988" s="6">
        <v>1650.5</v>
      </c>
      <c r="K4988" s="4">
        <v>0.57199999999999995</v>
      </c>
      <c r="L4988" s="4" t="s">
        <v>19</v>
      </c>
      <c r="M4988" s="4">
        <f>Inventory[[#This Row],[Daily_Demand]]*Inventory[[#This Row],[Lead_Time_Days]]</f>
        <v>1400</v>
      </c>
      <c r="N4988" s="4">
        <f>MAX(0, Inventory[[#This Row],[Demand_Duration_Lead_time]]+Inventory[[#This Row],[Safety_Stock]]-Inventory[[#This Row],[Current_Inventory]])</f>
        <v>1556</v>
      </c>
      <c r="O49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88" s="8">
        <f>Inventory[[#This Row],[Current_Inventory]]*Inventory[[#This Row],[Unit_Cost]]</f>
        <v>33010</v>
      </c>
      <c r="Q4988" t="str">
        <f>IF(Inventory[[#This Row],[Stockout_Risk_Score]] &gt;= 0.8, "Critical",
   IF(Inventory[[#This Row],[Stockout_Risk_Score]] &gt;= 0.6, "High",
      IF(Inventory[[#This Row],[Stockout_Risk_Score]] &gt;= 0.3, "Medium", "Low")
   )
)</f>
        <v>Medium</v>
      </c>
      <c r="R4988">
        <f>Inventory[[#This Row],[Lead_Time_Days]]*0.8</f>
        <v>6.4</v>
      </c>
      <c r="S4988">
        <f>MAX(0,Inventory[[#This Row],[Daily_Demand]]*Inventory[[#This Row],[Adj_Lead_Time]]+Inventory[[#This Row],[Safety_Stock]]-Inventory[[#This Row],[Current_Inventory]])</f>
        <v>1276</v>
      </c>
    </row>
    <row r="4989" spans="1:19" x14ac:dyDescent="0.25">
      <c r="A4989">
        <v>4988</v>
      </c>
      <c r="B4989" t="s">
        <v>5010</v>
      </c>
      <c r="C4989" s="4" t="s">
        <v>21</v>
      </c>
      <c r="D4989" t="s">
        <v>18</v>
      </c>
      <c r="E4989" s="4">
        <v>5</v>
      </c>
      <c r="F4989" s="4">
        <v>11</v>
      </c>
      <c r="G4989" s="4">
        <v>186</v>
      </c>
      <c r="H4989" s="4">
        <v>20</v>
      </c>
      <c r="I4989" s="4">
        <v>174</v>
      </c>
      <c r="J4989" s="6">
        <v>1423.81</v>
      </c>
      <c r="K4989" s="4">
        <v>0.97199999999999998</v>
      </c>
      <c r="L4989" s="4" t="s">
        <v>27</v>
      </c>
      <c r="M4989" s="4">
        <f>Inventory[[#This Row],[Daily_Demand]]*Inventory[[#This Row],[Lead_Time_Days]]</f>
        <v>55</v>
      </c>
      <c r="N4989" s="4">
        <f>MAX(0, Inventory[[#This Row],[Demand_Duration_Lead_time]]+Inventory[[#This Row],[Safety_Stock]]-Inventory[[#This Row],[Current_Inventory]])</f>
        <v>0</v>
      </c>
      <c r="O49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989" s="8">
        <f>Inventory[[#This Row],[Current_Inventory]]*Inventory[[#This Row],[Unit_Cost]]</f>
        <v>264828.65999999997</v>
      </c>
      <c r="Q4989" t="str">
        <f>IF(Inventory[[#This Row],[Stockout_Risk_Score]] &gt;= 0.8, "Critical",
   IF(Inventory[[#This Row],[Stockout_Risk_Score]] &gt;= 0.6, "High",
      IF(Inventory[[#This Row],[Stockout_Risk_Score]] &gt;= 0.3, "Medium", "Low")
   )
)</f>
        <v>Critical</v>
      </c>
      <c r="R4989">
        <f>Inventory[[#This Row],[Lead_Time_Days]]*0.8</f>
        <v>8.8000000000000007</v>
      </c>
      <c r="S4989">
        <f>MAX(0,Inventory[[#This Row],[Daily_Demand]]*Inventory[[#This Row],[Adj_Lead_Time]]+Inventory[[#This Row],[Safety_Stock]]-Inventory[[#This Row],[Current_Inventory]])</f>
        <v>0</v>
      </c>
    </row>
    <row r="4990" spans="1:19" x14ac:dyDescent="0.25">
      <c r="A4990">
        <v>4989</v>
      </c>
      <c r="B4990" t="s">
        <v>5011</v>
      </c>
      <c r="C4990" s="4" t="s">
        <v>41</v>
      </c>
      <c r="D4990" t="s">
        <v>18</v>
      </c>
      <c r="E4990" s="4">
        <v>154</v>
      </c>
      <c r="F4990" s="4">
        <v>11</v>
      </c>
      <c r="G4990" s="4">
        <v>35</v>
      </c>
      <c r="H4990" s="4">
        <v>119</v>
      </c>
      <c r="I4990" s="4">
        <v>139</v>
      </c>
      <c r="J4990" s="6">
        <v>908.55</v>
      </c>
      <c r="K4990" s="4">
        <v>0.84699999999999998</v>
      </c>
      <c r="L4990" s="4" t="s">
        <v>15</v>
      </c>
      <c r="M4990" s="4">
        <f>Inventory[[#This Row],[Daily_Demand]]*Inventory[[#This Row],[Lead_Time_Days]]</f>
        <v>1694</v>
      </c>
      <c r="N4990" s="4">
        <f>MAX(0, Inventory[[#This Row],[Demand_Duration_Lead_time]]+Inventory[[#This Row],[Safety_Stock]]-Inventory[[#This Row],[Current_Inventory]])</f>
        <v>1778</v>
      </c>
      <c r="O49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90" s="8">
        <f>Inventory[[#This Row],[Current_Inventory]]*Inventory[[#This Row],[Unit_Cost]]</f>
        <v>31799.25</v>
      </c>
      <c r="Q4990" t="str">
        <f>IF(Inventory[[#This Row],[Stockout_Risk_Score]] &gt;= 0.8, "Critical",
   IF(Inventory[[#This Row],[Stockout_Risk_Score]] &gt;= 0.6, "High",
      IF(Inventory[[#This Row],[Stockout_Risk_Score]] &gt;= 0.3, "Medium", "Low")
   )
)</f>
        <v>Critical</v>
      </c>
      <c r="R4990">
        <f>Inventory[[#This Row],[Lead_Time_Days]]*0.8</f>
        <v>8.8000000000000007</v>
      </c>
      <c r="S4990">
        <f>MAX(0,Inventory[[#This Row],[Daily_Demand]]*Inventory[[#This Row],[Adj_Lead_Time]]+Inventory[[#This Row],[Safety_Stock]]-Inventory[[#This Row],[Current_Inventory]])</f>
        <v>1439.2</v>
      </c>
    </row>
    <row r="4991" spans="1:19" x14ac:dyDescent="0.25">
      <c r="A4991">
        <v>4990</v>
      </c>
      <c r="B4991" t="s">
        <v>5012</v>
      </c>
      <c r="C4991" s="4" t="s">
        <v>17</v>
      </c>
      <c r="D4991" t="s">
        <v>18</v>
      </c>
      <c r="E4991" s="4">
        <v>66</v>
      </c>
      <c r="F4991" s="4">
        <v>2</v>
      </c>
      <c r="G4991" s="4">
        <v>676</v>
      </c>
      <c r="H4991" s="4">
        <v>25</v>
      </c>
      <c r="I4991" s="4">
        <v>360</v>
      </c>
      <c r="J4991" s="6">
        <v>1762.86</v>
      </c>
      <c r="K4991" s="4">
        <v>0.44500000000000001</v>
      </c>
      <c r="L4991" s="4" t="s">
        <v>27</v>
      </c>
      <c r="M4991" s="4">
        <f>Inventory[[#This Row],[Daily_Demand]]*Inventory[[#This Row],[Lead_Time_Days]]</f>
        <v>132</v>
      </c>
      <c r="N4991" s="4">
        <f>MAX(0, Inventory[[#This Row],[Demand_Duration_Lead_time]]+Inventory[[#This Row],[Safety_Stock]]-Inventory[[#This Row],[Current_Inventory]])</f>
        <v>0</v>
      </c>
      <c r="O49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991" s="8">
        <f>Inventory[[#This Row],[Current_Inventory]]*Inventory[[#This Row],[Unit_Cost]]</f>
        <v>1191693.3599999999</v>
      </c>
      <c r="Q4991" t="str">
        <f>IF(Inventory[[#This Row],[Stockout_Risk_Score]] &gt;= 0.8, "Critical",
   IF(Inventory[[#This Row],[Stockout_Risk_Score]] &gt;= 0.6, "High",
      IF(Inventory[[#This Row],[Stockout_Risk_Score]] &gt;= 0.3, "Medium", "Low")
   )
)</f>
        <v>Medium</v>
      </c>
      <c r="R4991">
        <f>Inventory[[#This Row],[Lead_Time_Days]]*0.8</f>
        <v>1.6</v>
      </c>
      <c r="S4991">
        <f>MAX(0,Inventory[[#This Row],[Daily_Demand]]*Inventory[[#This Row],[Adj_Lead_Time]]+Inventory[[#This Row],[Safety_Stock]]-Inventory[[#This Row],[Current_Inventory]])</f>
        <v>0</v>
      </c>
    </row>
    <row r="4992" spans="1:19" x14ac:dyDescent="0.25">
      <c r="A4992">
        <v>4991</v>
      </c>
      <c r="B4992" t="s">
        <v>5013</v>
      </c>
      <c r="C4992" s="4" t="s">
        <v>41</v>
      </c>
      <c r="D4992" t="s">
        <v>18</v>
      </c>
      <c r="E4992" s="4">
        <v>158</v>
      </c>
      <c r="F4992" s="4">
        <v>10</v>
      </c>
      <c r="G4992" s="4">
        <v>131</v>
      </c>
      <c r="H4992" s="4">
        <v>42</v>
      </c>
      <c r="I4992" s="4">
        <v>265</v>
      </c>
      <c r="J4992" s="6">
        <v>318.49</v>
      </c>
      <c r="K4992" s="4">
        <v>0.66500000000000004</v>
      </c>
      <c r="L4992" s="4" t="s">
        <v>19</v>
      </c>
      <c r="M4992" s="4">
        <f>Inventory[[#This Row],[Daily_Demand]]*Inventory[[#This Row],[Lead_Time_Days]]</f>
        <v>1580</v>
      </c>
      <c r="N4992" s="4">
        <f>MAX(0, Inventory[[#This Row],[Demand_Duration_Lead_time]]+Inventory[[#This Row],[Safety_Stock]]-Inventory[[#This Row],[Current_Inventory]])</f>
        <v>1491</v>
      </c>
      <c r="O49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92" s="8">
        <f>Inventory[[#This Row],[Current_Inventory]]*Inventory[[#This Row],[Unit_Cost]]</f>
        <v>41722.19</v>
      </c>
      <c r="Q4992" t="str">
        <f>IF(Inventory[[#This Row],[Stockout_Risk_Score]] &gt;= 0.8, "Critical",
   IF(Inventory[[#This Row],[Stockout_Risk_Score]] &gt;= 0.6, "High",
      IF(Inventory[[#This Row],[Stockout_Risk_Score]] &gt;= 0.3, "Medium", "Low")
   )
)</f>
        <v>High</v>
      </c>
      <c r="R4992">
        <f>Inventory[[#This Row],[Lead_Time_Days]]*0.8</f>
        <v>8</v>
      </c>
      <c r="S4992">
        <f>MAX(0,Inventory[[#This Row],[Daily_Demand]]*Inventory[[#This Row],[Adj_Lead_Time]]+Inventory[[#This Row],[Safety_Stock]]-Inventory[[#This Row],[Current_Inventory]])</f>
        <v>1175</v>
      </c>
    </row>
    <row r="4993" spans="1:19" x14ac:dyDescent="0.25">
      <c r="A4993">
        <v>4992</v>
      </c>
      <c r="B4993" t="s">
        <v>5014</v>
      </c>
      <c r="C4993" s="4" t="s">
        <v>13</v>
      </c>
      <c r="D4993" t="s">
        <v>14</v>
      </c>
      <c r="E4993" s="4">
        <v>22</v>
      </c>
      <c r="F4993" s="4">
        <v>9</v>
      </c>
      <c r="G4993" s="4">
        <v>387</v>
      </c>
      <c r="H4993" s="4">
        <v>242</v>
      </c>
      <c r="I4993" s="4">
        <v>172</v>
      </c>
      <c r="J4993" s="6">
        <v>557.66</v>
      </c>
      <c r="K4993" s="4">
        <v>0.78400000000000003</v>
      </c>
      <c r="L4993" s="4" t="s">
        <v>19</v>
      </c>
      <c r="M4993" s="4">
        <f>Inventory[[#This Row],[Daily_Demand]]*Inventory[[#This Row],[Lead_Time_Days]]</f>
        <v>198</v>
      </c>
      <c r="N4993" s="4">
        <f>MAX(0, Inventory[[#This Row],[Demand_Duration_Lead_time]]+Inventory[[#This Row],[Safety_Stock]]-Inventory[[#This Row],[Current_Inventory]])</f>
        <v>53</v>
      </c>
      <c r="O49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93" s="8">
        <f>Inventory[[#This Row],[Current_Inventory]]*Inventory[[#This Row],[Unit_Cost]]</f>
        <v>215814.41999999998</v>
      </c>
      <c r="Q4993" t="str">
        <f>IF(Inventory[[#This Row],[Stockout_Risk_Score]] &gt;= 0.8, "Critical",
   IF(Inventory[[#This Row],[Stockout_Risk_Score]] &gt;= 0.6, "High",
      IF(Inventory[[#This Row],[Stockout_Risk_Score]] &gt;= 0.3, "Medium", "Low")
   )
)</f>
        <v>High</v>
      </c>
      <c r="R4993">
        <f>Inventory[[#This Row],[Lead_Time_Days]]*0.8</f>
        <v>7.2</v>
      </c>
      <c r="S4993">
        <f>MAX(0,Inventory[[#This Row],[Daily_Demand]]*Inventory[[#This Row],[Adj_Lead_Time]]+Inventory[[#This Row],[Safety_Stock]]-Inventory[[#This Row],[Current_Inventory]])</f>
        <v>13.399999999999977</v>
      </c>
    </row>
    <row r="4994" spans="1:19" x14ac:dyDescent="0.25">
      <c r="A4994">
        <v>4993</v>
      </c>
      <c r="B4994" t="s">
        <v>5015</v>
      </c>
      <c r="C4994" s="4" t="s">
        <v>17</v>
      </c>
      <c r="D4994" t="s">
        <v>18</v>
      </c>
      <c r="E4994" s="4">
        <v>52</v>
      </c>
      <c r="F4994" s="4">
        <v>8</v>
      </c>
      <c r="G4994" s="4">
        <v>121</v>
      </c>
      <c r="H4994" s="4">
        <v>197</v>
      </c>
      <c r="I4994" s="4">
        <v>235</v>
      </c>
      <c r="J4994" s="6">
        <v>1004.6</v>
      </c>
      <c r="K4994" s="4">
        <v>2.4E-2</v>
      </c>
      <c r="L4994" s="4" t="s">
        <v>27</v>
      </c>
      <c r="M4994" s="4">
        <f>Inventory[[#This Row],[Daily_Demand]]*Inventory[[#This Row],[Lead_Time_Days]]</f>
        <v>416</v>
      </c>
      <c r="N4994" s="4">
        <f>MAX(0, Inventory[[#This Row],[Demand_Duration_Lead_time]]+Inventory[[#This Row],[Safety_Stock]]-Inventory[[#This Row],[Current_Inventory]])</f>
        <v>492</v>
      </c>
      <c r="O49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4994" s="8">
        <f>Inventory[[#This Row],[Current_Inventory]]*Inventory[[#This Row],[Unit_Cost]]</f>
        <v>121556.6</v>
      </c>
      <c r="Q4994" t="str">
        <f>IF(Inventory[[#This Row],[Stockout_Risk_Score]] &gt;= 0.8, "Critical",
   IF(Inventory[[#This Row],[Stockout_Risk_Score]] &gt;= 0.6, "High",
      IF(Inventory[[#This Row],[Stockout_Risk_Score]] &gt;= 0.3, "Medium", "Low")
   )
)</f>
        <v>Low</v>
      </c>
      <c r="R4994">
        <f>Inventory[[#This Row],[Lead_Time_Days]]*0.8</f>
        <v>6.4</v>
      </c>
      <c r="S4994">
        <f>MAX(0,Inventory[[#This Row],[Daily_Demand]]*Inventory[[#This Row],[Adj_Lead_Time]]+Inventory[[#This Row],[Safety_Stock]]-Inventory[[#This Row],[Current_Inventory]])</f>
        <v>408.79999999999995</v>
      </c>
    </row>
    <row r="4995" spans="1:19" x14ac:dyDescent="0.25">
      <c r="A4995">
        <v>4994</v>
      </c>
      <c r="B4995" t="s">
        <v>5016</v>
      </c>
      <c r="C4995" s="4" t="s">
        <v>17</v>
      </c>
      <c r="D4995" t="s">
        <v>14</v>
      </c>
      <c r="E4995" s="4">
        <v>141</v>
      </c>
      <c r="F4995" s="4">
        <v>10</v>
      </c>
      <c r="G4995" s="4">
        <v>613</v>
      </c>
      <c r="H4995" s="4">
        <v>233</v>
      </c>
      <c r="I4995" s="4">
        <v>202</v>
      </c>
      <c r="J4995" s="6">
        <v>169.61</v>
      </c>
      <c r="K4995" s="4">
        <v>0.58799999999999997</v>
      </c>
      <c r="L4995" s="4" t="s">
        <v>15</v>
      </c>
      <c r="M4995" s="4">
        <f>Inventory[[#This Row],[Daily_Demand]]*Inventory[[#This Row],[Lead_Time_Days]]</f>
        <v>1410</v>
      </c>
      <c r="N4995" s="4">
        <f>MAX(0, Inventory[[#This Row],[Demand_Duration_Lead_time]]+Inventory[[#This Row],[Safety_Stock]]-Inventory[[#This Row],[Current_Inventory]])</f>
        <v>1030</v>
      </c>
      <c r="O49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95" s="8">
        <f>Inventory[[#This Row],[Current_Inventory]]*Inventory[[#This Row],[Unit_Cost]]</f>
        <v>103970.93000000001</v>
      </c>
      <c r="Q4995" t="str">
        <f>IF(Inventory[[#This Row],[Stockout_Risk_Score]] &gt;= 0.8, "Critical",
   IF(Inventory[[#This Row],[Stockout_Risk_Score]] &gt;= 0.6, "High",
      IF(Inventory[[#This Row],[Stockout_Risk_Score]] &gt;= 0.3, "Medium", "Low")
   )
)</f>
        <v>Medium</v>
      </c>
      <c r="R4995">
        <f>Inventory[[#This Row],[Lead_Time_Days]]*0.8</f>
        <v>8</v>
      </c>
      <c r="S4995">
        <f>MAX(0,Inventory[[#This Row],[Daily_Demand]]*Inventory[[#This Row],[Adj_Lead_Time]]+Inventory[[#This Row],[Safety_Stock]]-Inventory[[#This Row],[Current_Inventory]])</f>
        <v>748</v>
      </c>
    </row>
    <row r="4996" spans="1:19" x14ac:dyDescent="0.25">
      <c r="A4996">
        <v>4995</v>
      </c>
      <c r="B4996" t="s">
        <v>5017</v>
      </c>
      <c r="C4996" s="4" t="s">
        <v>26</v>
      </c>
      <c r="D4996" t="s">
        <v>18</v>
      </c>
      <c r="E4996" s="4">
        <v>5</v>
      </c>
      <c r="F4996" s="4">
        <v>4</v>
      </c>
      <c r="G4996" s="4">
        <v>425</v>
      </c>
      <c r="H4996" s="4">
        <v>68</v>
      </c>
      <c r="I4996" s="4">
        <v>298</v>
      </c>
      <c r="J4996" s="6">
        <v>236.59</v>
      </c>
      <c r="K4996" s="4">
        <v>0.98499999999999999</v>
      </c>
      <c r="L4996" s="4" t="s">
        <v>15</v>
      </c>
      <c r="M4996" s="4">
        <f>Inventory[[#This Row],[Daily_Demand]]*Inventory[[#This Row],[Lead_Time_Days]]</f>
        <v>20</v>
      </c>
      <c r="N4996" s="4">
        <f>MAX(0, Inventory[[#This Row],[Demand_Duration_Lead_time]]+Inventory[[#This Row],[Safety_Stock]]-Inventory[[#This Row],[Current_Inventory]])</f>
        <v>0</v>
      </c>
      <c r="O49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4996" s="8">
        <f>Inventory[[#This Row],[Current_Inventory]]*Inventory[[#This Row],[Unit_Cost]]</f>
        <v>100550.75</v>
      </c>
      <c r="Q4996" t="str">
        <f>IF(Inventory[[#This Row],[Stockout_Risk_Score]] &gt;= 0.8, "Critical",
   IF(Inventory[[#This Row],[Stockout_Risk_Score]] &gt;= 0.6, "High",
      IF(Inventory[[#This Row],[Stockout_Risk_Score]] &gt;= 0.3, "Medium", "Low")
   )
)</f>
        <v>Critical</v>
      </c>
      <c r="R4996">
        <f>Inventory[[#This Row],[Lead_Time_Days]]*0.8</f>
        <v>3.2</v>
      </c>
      <c r="S4996">
        <f>MAX(0,Inventory[[#This Row],[Daily_Demand]]*Inventory[[#This Row],[Adj_Lead_Time]]+Inventory[[#This Row],[Safety_Stock]]-Inventory[[#This Row],[Current_Inventory]])</f>
        <v>0</v>
      </c>
    </row>
    <row r="4997" spans="1:19" x14ac:dyDescent="0.25">
      <c r="A4997">
        <v>4996</v>
      </c>
      <c r="B4997" t="s">
        <v>5018</v>
      </c>
      <c r="C4997" s="4" t="s">
        <v>13</v>
      </c>
      <c r="D4997" t="s">
        <v>18</v>
      </c>
      <c r="E4997" s="4">
        <v>141</v>
      </c>
      <c r="F4997" s="4">
        <v>11</v>
      </c>
      <c r="G4997" s="4">
        <v>526</v>
      </c>
      <c r="H4997" s="4">
        <v>60</v>
      </c>
      <c r="I4997" s="4">
        <v>163</v>
      </c>
      <c r="J4997" s="6">
        <v>825.01</v>
      </c>
      <c r="K4997" s="4">
        <v>0.94699999999999995</v>
      </c>
      <c r="L4997" s="4" t="s">
        <v>15</v>
      </c>
      <c r="M4997" s="4">
        <f>Inventory[[#This Row],[Daily_Demand]]*Inventory[[#This Row],[Lead_Time_Days]]</f>
        <v>1551</v>
      </c>
      <c r="N4997" s="4">
        <f>MAX(0, Inventory[[#This Row],[Demand_Duration_Lead_time]]+Inventory[[#This Row],[Safety_Stock]]-Inventory[[#This Row],[Current_Inventory]])</f>
        <v>1085</v>
      </c>
      <c r="O49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97" s="8">
        <f>Inventory[[#This Row],[Current_Inventory]]*Inventory[[#This Row],[Unit_Cost]]</f>
        <v>433955.26</v>
      </c>
      <c r="Q4997" t="str">
        <f>IF(Inventory[[#This Row],[Stockout_Risk_Score]] &gt;= 0.8, "Critical",
   IF(Inventory[[#This Row],[Stockout_Risk_Score]] &gt;= 0.6, "High",
      IF(Inventory[[#This Row],[Stockout_Risk_Score]] &gt;= 0.3, "Medium", "Low")
   )
)</f>
        <v>Critical</v>
      </c>
      <c r="R4997">
        <f>Inventory[[#This Row],[Lead_Time_Days]]*0.8</f>
        <v>8.8000000000000007</v>
      </c>
      <c r="S4997">
        <f>MAX(0,Inventory[[#This Row],[Daily_Demand]]*Inventory[[#This Row],[Adj_Lead_Time]]+Inventory[[#This Row],[Safety_Stock]]-Inventory[[#This Row],[Current_Inventory]])</f>
        <v>774.80000000000018</v>
      </c>
    </row>
    <row r="4998" spans="1:19" x14ac:dyDescent="0.25">
      <c r="A4998">
        <v>4997</v>
      </c>
      <c r="B4998" t="s">
        <v>5019</v>
      </c>
      <c r="C4998" s="4" t="s">
        <v>13</v>
      </c>
      <c r="D4998" t="s">
        <v>22</v>
      </c>
      <c r="E4998" s="4">
        <v>155</v>
      </c>
      <c r="F4998" s="4">
        <v>5</v>
      </c>
      <c r="G4998" s="4">
        <v>630</v>
      </c>
      <c r="H4998" s="4">
        <v>280</v>
      </c>
      <c r="I4998" s="4">
        <v>145</v>
      </c>
      <c r="J4998" s="6">
        <v>1890.58</v>
      </c>
      <c r="K4998" s="4">
        <v>0.83199999999999996</v>
      </c>
      <c r="L4998" s="4" t="s">
        <v>15</v>
      </c>
      <c r="M4998" s="4">
        <f>Inventory[[#This Row],[Daily_Demand]]*Inventory[[#This Row],[Lead_Time_Days]]</f>
        <v>775</v>
      </c>
      <c r="N4998" s="4">
        <f>MAX(0, Inventory[[#This Row],[Demand_Duration_Lead_time]]+Inventory[[#This Row],[Safety_Stock]]-Inventory[[#This Row],[Current_Inventory]])</f>
        <v>425</v>
      </c>
      <c r="O49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98" s="8">
        <f>Inventory[[#This Row],[Current_Inventory]]*Inventory[[#This Row],[Unit_Cost]]</f>
        <v>1191065.3999999999</v>
      </c>
      <c r="Q4998" t="str">
        <f>IF(Inventory[[#This Row],[Stockout_Risk_Score]] &gt;= 0.8, "Critical",
   IF(Inventory[[#This Row],[Stockout_Risk_Score]] &gt;= 0.6, "High",
      IF(Inventory[[#This Row],[Stockout_Risk_Score]] &gt;= 0.3, "Medium", "Low")
   )
)</f>
        <v>Critical</v>
      </c>
      <c r="R4998">
        <f>Inventory[[#This Row],[Lead_Time_Days]]*0.8</f>
        <v>4</v>
      </c>
      <c r="S4998">
        <f>MAX(0,Inventory[[#This Row],[Daily_Demand]]*Inventory[[#This Row],[Adj_Lead_Time]]+Inventory[[#This Row],[Safety_Stock]]-Inventory[[#This Row],[Current_Inventory]])</f>
        <v>270</v>
      </c>
    </row>
    <row r="4999" spans="1:19" x14ac:dyDescent="0.25">
      <c r="A4999">
        <v>4998</v>
      </c>
      <c r="B4999" t="s">
        <v>5020</v>
      </c>
      <c r="C4999" s="4" t="s">
        <v>17</v>
      </c>
      <c r="D4999" t="s">
        <v>14</v>
      </c>
      <c r="E4999" s="4">
        <v>111</v>
      </c>
      <c r="F4999" s="4">
        <v>8</v>
      </c>
      <c r="G4999" s="4">
        <v>690</v>
      </c>
      <c r="H4999" s="4">
        <v>52</v>
      </c>
      <c r="I4999" s="4">
        <v>247</v>
      </c>
      <c r="J4999" s="6">
        <v>1821.41</v>
      </c>
      <c r="K4999" s="4">
        <v>0.106</v>
      </c>
      <c r="L4999" s="4" t="s">
        <v>19</v>
      </c>
      <c r="M4999" s="4">
        <f>Inventory[[#This Row],[Daily_Demand]]*Inventory[[#This Row],[Lead_Time_Days]]</f>
        <v>888</v>
      </c>
      <c r="N4999" s="4">
        <f>MAX(0, Inventory[[#This Row],[Demand_Duration_Lead_time]]+Inventory[[#This Row],[Safety_Stock]]-Inventory[[#This Row],[Current_Inventory]])</f>
        <v>250</v>
      </c>
      <c r="O49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4999" s="8">
        <f>Inventory[[#This Row],[Current_Inventory]]*Inventory[[#This Row],[Unit_Cost]]</f>
        <v>1256772.9000000001</v>
      </c>
      <c r="Q4999" t="str">
        <f>IF(Inventory[[#This Row],[Stockout_Risk_Score]] &gt;= 0.8, "Critical",
   IF(Inventory[[#This Row],[Stockout_Risk_Score]] &gt;= 0.6, "High",
      IF(Inventory[[#This Row],[Stockout_Risk_Score]] &gt;= 0.3, "Medium", "Low")
   )
)</f>
        <v>Low</v>
      </c>
      <c r="R4999">
        <f>Inventory[[#This Row],[Lead_Time_Days]]*0.8</f>
        <v>6.4</v>
      </c>
      <c r="S4999">
        <f>MAX(0,Inventory[[#This Row],[Daily_Demand]]*Inventory[[#This Row],[Adj_Lead_Time]]+Inventory[[#This Row],[Safety_Stock]]-Inventory[[#This Row],[Current_Inventory]])</f>
        <v>72.400000000000091</v>
      </c>
    </row>
    <row r="5000" spans="1:19" x14ac:dyDescent="0.25">
      <c r="A5000">
        <v>4999</v>
      </c>
      <c r="B5000" t="s">
        <v>5021</v>
      </c>
      <c r="C5000" s="4" t="s">
        <v>13</v>
      </c>
      <c r="D5000" t="s">
        <v>22</v>
      </c>
      <c r="E5000" s="4">
        <v>177</v>
      </c>
      <c r="F5000" s="4">
        <v>7</v>
      </c>
      <c r="G5000" s="4">
        <v>59</v>
      </c>
      <c r="H5000" s="4">
        <v>36</v>
      </c>
      <c r="I5000" s="4">
        <v>385</v>
      </c>
      <c r="J5000" s="6">
        <v>958.65</v>
      </c>
      <c r="K5000" s="4">
        <v>0.99399999999999999</v>
      </c>
      <c r="L5000" s="4" t="s">
        <v>27</v>
      </c>
      <c r="M5000" s="4">
        <f>Inventory[[#This Row],[Daily_Demand]]*Inventory[[#This Row],[Lead_Time_Days]]</f>
        <v>1239</v>
      </c>
      <c r="N5000" s="4">
        <f>MAX(0, Inventory[[#This Row],[Demand_Duration_Lead_time]]+Inventory[[#This Row],[Safety_Stock]]-Inventory[[#This Row],[Current_Inventory]])</f>
        <v>1216</v>
      </c>
      <c r="O50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00" s="8">
        <f>Inventory[[#This Row],[Current_Inventory]]*Inventory[[#This Row],[Unit_Cost]]</f>
        <v>56560.35</v>
      </c>
      <c r="Q5000" t="str">
        <f>IF(Inventory[[#This Row],[Stockout_Risk_Score]] &gt;= 0.8, "Critical",
   IF(Inventory[[#This Row],[Stockout_Risk_Score]] &gt;= 0.6, "High",
      IF(Inventory[[#This Row],[Stockout_Risk_Score]] &gt;= 0.3, "Medium", "Low")
   )
)</f>
        <v>Critical</v>
      </c>
      <c r="R5000">
        <f>Inventory[[#This Row],[Lead_Time_Days]]*0.8</f>
        <v>5.6000000000000005</v>
      </c>
      <c r="S5000">
        <f>MAX(0,Inventory[[#This Row],[Daily_Demand]]*Inventory[[#This Row],[Adj_Lead_Time]]+Inventory[[#This Row],[Safety_Stock]]-Inventory[[#This Row],[Current_Inventory]])</f>
        <v>968.2</v>
      </c>
    </row>
    <row r="5001" spans="1:19" x14ac:dyDescent="0.25">
      <c r="A5001">
        <v>5000</v>
      </c>
      <c r="B5001" t="s">
        <v>5022</v>
      </c>
      <c r="C5001" s="4" t="s">
        <v>17</v>
      </c>
      <c r="D5001" t="s">
        <v>18</v>
      </c>
      <c r="E5001" s="4">
        <v>134</v>
      </c>
      <c r="F5001" s="4">
        <v>14</v>
      </c>
      <c r="G5001" s="4">
        <v>686</v>
      </c>
      <c r="H5001" s="4">
        <v>65</v>
      </c>
      <c r="I5001" s="4">
        <v>52</v>
      </c>
      <c r="J5001" s="6">
        <v>327.20999999999998</v>
      </c>
      <c r="K5001" s="4">
        <v>0.61</v>
      </c>
      <c r="L5001" s="4" t="s">
        <v>19</v>
      </c>
      <c r="M5001" s="4">
        <f>Inventory[[#This Row],[Daily_Demand]]*Inventory[[#This Row],[Lead_Time_Days]]</f>
        <v>1876</v>
      </c>
      <c r="N5001" s="4">
        <f>MAX(0, Inventory[[#This Row],[Demand_Duration_Lead_time]]+Inventory[[#This Row],[Safety_Stock]]-Inventory[[#This Row],[Current_Inventory]])</f>
        <v>1255</v>
      </c>
      <c r="O50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01" s="8">
        <f>Inventory[[#This Row],[Current_Inventory]]*Inventory[[#This Row],[Unit_Cost]]</f>
        <v>224466.06</v>
      </c>
      <c r="Q5001" t="str">
        <f>IF(Inventory[[#This Row],[Stockout_Risk_Score]] &gt;= 0.8, "Critical",
   IF(Inventory[[#This Row],[Stockout_Risk_Score]] &gt;= 0.6, "High",
      IF(Inventory[[#This Row],[Stockout_Risk_Score]] &gt;= 0.3, "Medium", "Low")
   )
)</f>
        <v>High</v>
      </c>
      <c r="R5001">
        <f>Inventory[[#This Row],[Lead_Time_Days]]*0.8</f>
        <v>11.200000000000001</v>
      </c>
      <c r="S5001">
        <f>MAX(0,Inventory[[#This Row],[Daily_Demand]]*Inventory[[#This Row],[Adj_Lead_Time]]+Inventory[[#This Row],[Safety_Stock]]-Inventory[[#This Row],[Current_Inventory]])</f>
        <v>879.80000000000018</v>
      </c>
    </row>
    <row r="5002" spans="1:19" x14ac:dyDescent="0.25">
      <c r="A5002">
        <v>5001</v>
      </c>
      <c r="B5002" t="s">
        <v>5023</v>
      </c>
      <c r="C5002" s="4" t="s">
        <v>26</v>
      </c>
      <c r="D5002" t="s">
        <v>14</v>
      </c>
      <c r="E5002" s="4">
        <v>146</v>
      </c>
      <c r="F5002" s="4">
        <v>3</v>
      </c>
      <c r="G5002" s="4">
        <v>567</v>
      </c>
      <c r="H5002" s="4">
        <v>130</v>
      </c>
      <c r="I5002" s="4">
        <v>198</v>
      </c>
      <c r="J5002" s="6">
        <v>397.31</v>
      </c>
      <c r="K5002" s="4">
        <v>0.223</v>
      </c>
      <c r="L5002" s="4" t="s">
        <v>27</v>
      </c>
      <c r="M5002" s="4">
        <f>Inventory[[#This Row],[Daily_Demand]]*Inventory[[#This Row],[Lead_Time_Days]]</f>
        <v>438</v>
      </c>
      <c r="N5002" s="4">
        <f>MAX(0, Inventory[[#This Row],[Demand_Duration_Lead_time]]+Inventory[[#This Row],[Safety_Stock]]-Inventory[[#This Row],[Current_Inventory]])</f>
        <v>1</v>
      </c>
      <c r="O50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02" s="8">
        <f>Inventory[[#This Row],[Current_Inventory]]*Inventory[[#This Row],[Unit_Cost]]</f>
        <v>225274.77</v>
      </c>
      <c r="Q5002" t="str">
        <f>IF(Inventory[[#This Row],[Stockout_Risk_Score]] &gt;= 0.8, "Critical",
   IF(Inventory[[#This Row],[Stockout_Risk_Score]] &gt;= 0.6, "High",
      IF(Inventory[[#This Row],[Stockout_Risk_Score]] &gt;= 0.3, "Medium", "Low")
   )
)</f>
        <v>Low</v>
      </c>
      <c r="R5002">
        <f>Inventory[[#This Row],[Lead_Time_Days]]*0.8</f>
        <v>2.4000000000000004</v>
      </c>
      <c r="S5002">
        <f>MAX(0,Inventory[[#This Row],[Daily_Demand]]*Inventory[[#This Row],[Adj_Lead_Time]]+Inventory[[#This Row],[Safety_Stock]]-Inventory[[#This Row],[Current_Inventory]])</f>
        <v>0</v>
      </c>
    </row>
    <row r="5003" spans="1:19" x14ac:dyDescent="0.25">
      <c r="A5003">
        <v>5002</v>
      </c>
      <c r="B5003" t="s">
        <v>5024</v>
      </c>
      <c r="C5003" s="4" t="s">
        <v>17</v>
      </c>
      <c r="D5003" t="s">
        <v>18</v>
      </c>
      <c r="E5003" s="4">
        <v>42</v>
      </c>
      <c r="F5003" s="4">
        <v>3</v>
      </c>
      <c r="G5003" s="4">
        <v>400</v>
      </c>
      <c r="H5003" s="4">
        <v>122</v>
      </c>
      <c r="I5003" s="4">
        <v>160</v>
      </c>
      <c r="J5003" s="6">
        <v>786.21</v>
      </c>
      <c r="K5003" s="4">
        <v>0.67400000000000004</v>
      </c>
      <c r="L5003" s="4" t="s">
        <v>27</v>
      </c>
      <c r="M5003" s="4">
        <f>Inventory[[#This Row],[Daily_Demand]]*Inventory[[#This Row],[Lead_Time_Days]]</f>
        <v>126</v>
      </c>
      <c r="N5003" s="4">
        <f>MAX(0, Inventory[[#This Row],[Demand_Duration_Lead_time]]+Inventory[[#This Row],[Safety_Stock]]-Inventory[[#This Row],[Current_Inventory]])</f>
        <v>0</v>
      </c>
      <c r="O50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03" s="8">
        <f>Inventory[[#This Row],[Current_Inventory]]*Inventory[[#This Row],[Unit_Cost]]</f>
        <v>314484</v>
      </c>
      <c r="Q5003" t="str">
        <f>IF(Inventory[[#This Row],[Stockout_Risk_Score]] &gt;= 0.8, "Critical",
   IF(Inventory[[#This Row],[Stockout_Risk_Score]] &gt;= 0.6, "High",
      IF(Inventory[[#This Row],[Stockout_Risk_Score]] &gt;= 0.3, "Medium", "Low")
   )
)</f>
        <v>High</v>
      </c>
      <c r="R5003">
        <f>Inventory[[#This Row],[Lead_Time_Days]]*0.8</f>
        <v>2.4000000000000004</v>
      </c>
      <c r="S5003">
        <f>MAX(0,Inventory[[#This Row],[Daily_Demand]]*Inventory[[#This Row],[Adj_Lead_Time]]+Inventory[[#This Row],[Safety_Stock]]-Inventory[[#This Row],[Current_Inventory]])</f>
        <v>0</v>
      </c>
    </row>
    <row r="5004" spans="1:19" x14ac:dyDescent="0.25">
      <c r="A5004">
        <v>5003</v>
      </c>
      <c r="B5004" t="s">
        <v>5025</v>
      </c>
      <c r="C5004" s="4" t="s">
        <v>13</v>
      </c>
      <c r="D5004" t="s">
        <v>22</v>
      </c>
      <c r="E5004" s="4">
        <v>44</v>
      </c>
      <c r="F5004" s="4">
        <v>11</v>
      </c>
      <c r="G5004" s="4">
        <v>778</v>
      </c>
      <c r="H5004" s="4">
        <v>124</v>
      </c>
      <c r="I5004" s="4">
        <v>69</v>
      </c>
      <c r="J5004" s="6">
        <v>459.64</v>
      </c>
      <c r="K5004" s="4">
        <v>0.85699999999999998</v>
      </c>
      <c r="L5004" s="4" t="s">
        <v>15</v>
      </c>
      <c r="M5004" s="4">
        <f>Inventory[[#This Row],[Daily_Demand]]*Inventory[[#This Row],[Lead_Time_Days]]</f>
        <v>484</v>
      </c>
      <c r="N5004" s="4">
        <f>MAX(0, Inventory[[#This Row],[Demand_Duration_Lead_time]]+Inventory[[#This Row],[Safety_Stock]]-Inventory[[#This Row],[Current_Inventory]])</f>
        <v>0</v>
      </c>
      <c r="O50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04" s="8">
        <f>Inventory[[#This Row],[Current_Inventory]]*Inventory[[#This Row],[Unit_Cost]]</f>
        <v>357599.92</v>
      </c>
      <c r="Q5004" t="str">
        <f>IF(Inventory[[#This Row],[Stockout_Risk_Score]] &gt;= 0.8, "Critical",
   IF(Inventory[[#This Row],[Stockout_Risk_Score]] &gt;= 0.6, "High",
      IF(Inventory[[#This Row],[Stockout_Risk_Score]] &gt;= 0.3, "Medium", "Low")
   )
)</f>
        <v>Critical</v>
      </c>
      <c r="R5004">
        <f>Inventory[[#This Row],[Lead_Time_Days]]*0.8</f>
        <v>8.8000000000000007</v>
      </c>
      <c r="S5004">
        <f>MAX(0,Inventory[[#This Row],[Daily_Demand]]*Inventory[[#This Row],[Adj_Lead_Time]]+Inventory[[#This Row],[Safety_Stock]]-Inventory[[#This Row],[Current_Inventory]])</f>
        <v>0</v>
      </c>
    </row>
    <row r="5005" spans="1:19" x14ac:dyDescent="0.25">
      <c r="A5005">
        <v>5004</v>
      </c>
      <c r="B5005" t="s">
        <v>5026</v>
      </c>
      <c r="C5005" s="4" t="s">
        <v>13</v>
      </c>
      <c r="D5005" t="s">
        <v>14</v>
      </c>
      <c r="E5005" s="4">
        <v>195</v>
      </c>
      <c r="F5005" s="4">
        <v>8</v>
      </c>
      <c r="G5005" s="4">
        <v>535</v>
      </c>
      <c r="H5005" s="4">
        <v>118</v>
      </c>
      <c r="I5005" s="4">
        <v>252</v>
      </c>
      <c r="J5005" s="6">
        <v>211.8</v>
      </c>
      <c r="K5005" s="4">
        <v>0.112</v>
      </c>
      <c r="L5005" s="4" t="s">
        <v>15</v>
      </c>
      <c r="M5005" s="4">
        <f>Inventory[[#This Row],[Daily_Demand]]*Inventory[[#This Row],[Lead_Time_Days]]</f>
        <v>1560</v>
      </c>
      <c r="N5005" s="4">
        <f>MAX(0, Inventory[[#This Row],[Demand_Duration_Lead_time]]+Inventory[[#This Row],[Safety_Stock]]-Inventory[[#This Row],[Current_Inventory]])</f>
        <v>1143</v>
      </c>
      <c r="O50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05" s="8">
        <f>Inventory[[#This Row],[Current_Inventory]]*Inventory[[#This Row],[Unit_Cost]]</f>
        <v>113313</v>
      </c>
      <c r="Q5005" t="str">
        <f>IF(Inventory[[#This Row],[Stockout_Risk_Score]] &gt;= 0.8, "Critical",
   IF(Inventory[[#This Row],[Stockout_Risk_Score]] &gt;= 0.6, "High",
      IF(Inventory[[#This Row],[Stockout_Risk_Score]] &gt;= 0.3, "Medium", "Low")
   )
)</f>
        <v>Low</v>
      </c>
      <c r="R5005">
        <f>Inventory[[#This Row],[Lead_Time_Days]]*0.8</f>
        <v>6.4</v>
      </c>
      <c r="S5005">
        <f>MAX(0,Inventory[[#This Row],[Daily_Demand]]*Inventory[[#This Row],[Adj_Lead_Time]]+Inventory[[#This Row],[Safety_Stock]]-Inventory[[#This Row],[Current_Inventory]])</f>
        <v>831</v>
      </c>
    </row>
    <row r="5006" spans="1:19" x14ac:dyDescent="0.25">
      <c r="A5006">
        <v>5005</v>
      </c>
      <c r="B5006" t="s">
        <v>5027</v>
      </c>
      <c r="C5006" s="4" t="s">
        <v>17</v>
      </c>
      <c r="D5006" t="s">
        <v>22</v>
      </c>
      <c r="E5006" s="4">
        <v>86</v>
      </c>
      <c r="F5006" s="4">
        <v>10</v>
      </c>
      <c r="G5006" s="4">
        <v>516</v>
      </c>
      <c r="H5006" s="4">
        <v>184</v>
      </c>
      <c r="I5006" s="4">
        <v>231</v>
      </c>
      <c r="J5006" s="6">
        <v>1363.87</v>
      </c>
      <c r="K5006" s="4">
        <v>0.91600000000000004</v>
      </c>
      <c r="L5006" s="4" t="s">
        <v>27</v>
      </c>
      <c r="M5006" s="4">
        <f>Inventory[[#This Row],[Daily_Demand]]*Inventory[[#This Row],[Lead_Time_Days]]</f>
        <v>860</v>
      </c>
      <c r="N5006" s="4">
        <f>MAX(0, Inventory[[#This Row],[Demand_Duration_Lead_time]]+Inventory[[#This Row],[Safety_Stock]]-Inventory[[#This Row],[Current_Inventory]])</f>
        <v>528</v>
      </c>
      <c r="O50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06" s="8">
        <f>Inventory[[#This Row],[Current_Inventory]]*Inventory[[#This Row],[Unit_Cost]]</f>
        <v>703756.91999999993</v>
      </c>
      <c r="Q5006" t="str">
        <f>IF(Inventory[[#This Row],[Stockout_Risk_Score]] &gt;= 0.8, "Critical",
   IF(Inventory[[#This Row],[Stockout_Risk_Score]] &gt;= 0.6, "High",
      IF(Inventory[[#This Row],[Stockout_Risk_Score]] &gt;= 0.3, "Medium", "Low")
   )
)</f>
        <v>Critical</v>
      </c>
      <c r="R5006">
        <f>Inventory[[#This Row],[Lead_Time_Days]]*0.8</f>
        <v>8</v>
      </c>
      <c r="S5006">
        <f>MAX(0,Inventory[[#This Row],[Daily_Demand]]*Inventory[[#This Row],[Adj_Lead_Time]]+Inventory[[#This Row],[Safety_Stock]]-Inventory[[#This Row],[Current_Inventory]])</f>
        <v>356</v>
      </c>
    </row>
    <row r="5007" spans="1:19" x14ac:dyDescent="0.25">
      <c r="A5007">
        <v>5006</v>
      </c>
      <c r="B5007" t="s">
        <v>5028</v>
      </c>
      <c r="C5007" s="4" t="s">
        <v>17</v>
      </c>
      <c r="D5007" t="s">
        <v>18</v>
      </c>
      <c r="E5007" s="4">
        <v>20</v>
      </c>
      <c r="F5007" s="4">
        <v>12</v>
      </c>
      <c r="G5007" s="4">
        <v>300</v>
      </c>
      <c r="H5007" s="4">
        <v>121</v>
      </c>
      <c r="I5007" s="4">
        <v>380</v>
      </c>
      <c r="J5007" s="6">
        <v>1183.82</v>
      </c>
      <c r="K5007" s="4">
        <v>0.92</v>
      </c>
      <c r="L5007" s="4" t="s">
        <v>27</v>
      </c>
      <c r="M5007" s="4">
        <f>Inventory[[#This Row],[Daily_Demand]]*Inventory[[#This Row],[Lead_Time_Days]]</f>
        <v>240</v>
      </c>
      <c r="N5007" s="4">
        <f>MAX(0, Inventory[[#This Row],[Demand_Duration_Lead_time]]+Inventory[[#This Row],[Safety_Stock]]-Inventory[[#This Row],[Current_Inventory]])</f>
        <v>61</v>
      </c>
      <c r="O50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07" s="8">
        <f>Inventory[[#This Row],[Current_Inventory]]*Inventory[[#This Row],[Unit_Cost]]</f>
        <v>355146</v>
      </c>
      <c r="Q5007" t="str">
        <f>IF(Inventory[[#This Row],[Stockout_Risk_Score]] &gt;= 0.8, "Critical",
   IF(Inventory[[#This Row],[Stockout_Risk_Score]] &gt;= 0.6, "High",
      IF(Inventory[[#This Row],[Stockout_Risk_Score]] &gt;= 0.3, "Medium", "Low")
   )
)</f>
        <v>Critical</v>
      </c>
      <c r="R5007">
        <f>Inventory[[#This Row],[Lead_Time_Days]]*0.8</f>
        <v>9.6000000000000014</v>
      </c>
      <c r="S5007">
        <f>MAX(0,Inventory[[#This Row],[Daily_Demand]]*Inventory[[#This Row],[Adj_Lead_Time]]+Inventory[[#This Row],[Safety_Stock]]-Inventory[[#This Row],[Current_Inventory]])</f>
        <v>13</v>
      </c>
    </row>
    <row r="5008" spans="1:19" x14ac:dyDescent="0.25">
      <c r="A5008">
        <v>5007</v>
      </c>
      <c r="B5008" t="s">
        <v>5029</v>
      </c>
      <c r="C5008" s="4" t="s">
        <v>17</v>
      </c>
      <c r="D5008" t="s">
        <v>18</v>
      </c>
      <c r="E5008" s="4">
        <v>131</v>
      </c>
      <c r="F5008" s="4">
        <v>13</v>
      </c>
      <c r="G5008" s="4">
        <v>370</v>
      </c>
      <c r="H5008" s="4">
        <v>109</v>
      </c>
      <c r="I5008" s="4">
        <v>276</v>
      </c>
      <c r="J5008" s="6">
        <v>618.03</v>
      </c>
      <c r="K5008" s="4">
        <v>1.2999999999999999E-2</v>
      </c>
      <c r="L5008" s="4" t="s">
        <v>27</v>
      </c>
      <c r="M5008" s="4">
        <f>Inventory[[#This Row],[Daily_Demand]]*Inventory[[#This Row],[Lead_Time_Days]]</f>
        <v>1703</v>
      </c>
      <c r="N5008" s="4">
        <f>MAX(0, Inventory[[#This Row],[Demand_Duration_Lead_time]]+Inventory[[#This Row],[Safety_Stock]]-Inventory[[#This Row],[Current_Inventory]])</f>
        <v>1442</v>
      </c>
      <c r="O50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08" s="8">
        <f>Inventory[[#This Row],[Current_Inventory]]*Inventory[[#This Row],[Unit_Cost]]</f>
        <v>228671.09999999998</v>
      </c>
      <c r="Q5008" t="str">
        <f>IF(Inventory[[#This Row],[Stockout_Risk_Score]] &gt;= 0.8, "Critical",
   IF(Inventory[[#This Row],[Stockout_Risk_Score]] &gt;= 0.6, "High",
      IF(Inventory[[#This Row],[Stockout_Risk_Score]] &gt;= 0.3, "Medium", "Low")
   )
)</f>
        <v>Low</v>
      </c>
      <c r="R5008">
        <f>Inventory[[#This Row],[Lead_Time_Days]]*0.8</f>
        <v>10.4</v>
      </c>
      <c r="S5008">
        <f>MAX(0,Inventory[[#This Row],[Daily_Demand]]*Inventory[[#This Row],[Adj_Lead_Time]]+Inventory[[#This Row],[Safety_Stock]]-Inventory[[#This Row],[Current_Inventory]])</f>
        <v>1101.4000000000001</v>
      </c>
    </row>
    <row r="5009" spans="1:19" x14ac:dyDescent="0.25">
      <c r="A5009">
        <v>5008</v>
      </c>
      <c r="B5009" t="s">
        <v>5030</v>
      </c>
      <c r="C5009" s="4" t="s">
        <v>21</v>
      </c>
      <c r="D5009" t="s">
        <v>18</v>
      </c>
      <c r="E5009" s="4">
        <v>121</v>
      </c>
      <c r="F5009" s="4">
        <v>10</v>
      </c>
      <c r="G5009" s="4">
        <v>353</v>
      </c>
      <c r="H5009" s="4">
        <v>17</v>
      </c>
      <c r="I5009" s="4">
        <v>341</v>
      </c>
      <c r="J5009" s="6">
        <v>1568.95</v>
      </c>
      <c r="K5009" s="4">
        <v>0.9</v>
      </c>
      <c r="L5009" s="4" t="s">
        <v>19</v>
      </c>
      <c r="M5009" s="4">
        <f>Inventory[[#This Row],[Daily_Demand]]*Inventory[[#This Row],[Lead_Time_Days]]</f>
        <v>1210</v>
      </c>
      <c r="N5009" s="4">
        <f>MAX(0, Inventory[[#This Row],[Demand_Duration_Lead_time]]+Inventory[[#This Row],[Safety_Stock]]-Inventory[[#This Row],[Current_Inventory]])</f>
        <v>874</v>
      </c>
      <c r="O50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09" s="8">
        <f>Inventory[[#This Row],[Current_Inventory]]*Inventory[[#This Row],[Unit_Cost]]</f>
        <v>553839.35</v>
      </c>
      <c r="Q5009" t="str">
        <f>IF(Inventory[[#This Row],[Stockout_Risk_Score]] &gt;= 0.8, "Critical",
   IF(Inventory[[#This Row],[Stockout_Risk_Score]] &gt;= 0.6, "High",
      IF(Inventory[[#This Row],[Stockout_Risk_Score]] &gt;= 0.3, "Medium", "Low")
   )
)</f>
        <v>Critical</v>
      </c>
      <c r="R5009">
        <f>Inventory[[#This Row],[Lead_Time_Days]]*0.8</f>
        <v>8</v>
      </c>
      <c r="S5009">
        <f>MAX(0,Inventory[[#This Row],[Daily_Demand]]*Inventory[[#This Row],[Adj_Lead_Time]]+Inventory[[#This Row],[Safety_Stock]]-Inventory[[#This Row],[Current_Inventory]])</f>
        <v>632</v>
      </c>
    </row>
    <row r="5010" spans="1:19" x14ac:dyDescent="0.25">
      <c r="A5010">
        <v>5009</v>
      </c>
      <c r="B5010" t="s">
        <v>5031</v>
      </c>
      <c r="C5010" s="4" t="s">
        <v>13</v>
      </c>
      <c r="D5010" t="s">
        <v>14</v>
      </c>
      <c r="E5010" s="4">
        <v>97</v>
      </c>
      <c r="F5010" s="4">
        <v>8</v>
      </c>
      <c r="G5010" s="4">
        <v>780</v>
      </c>
      <c r="H5010" s="4">
        <v>144</v>
      </c>
      <c r="I5010" s="4">
        <v>125</v>
      </c>
      <c r="J5010" s="6">
        <v>1563.1</v>
      </c>
      <c r="K5010" s="4">
        <v>0.94699999999999995</v>
      </c>
      <c r="L5010" s="4" t="s">
        <v>27</v>
      </c>
      <c r="M5010" s="4">
        <f>Inventory[[#This Row],[Daily_Demand]]*Inventory[[#This Row],[Lead_Time_Days]]</f>
        <v>776</v>
      </c>
      <c r="N5010" s="4">
        <f>MAX(0, Inventory[[#This Row],[Demand_Duration_Lead_time]]+Inventory[[#This Row],[Safety_Stock]]-Inventory[[#This Row],[Current_Inventory]])</f>
        <v>140</v>
      </c>
      <c r="O50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10" s="8">
        <f>Inventory[[#This Row],[Current_Inventory]]*Inventory[[#This Row],[Unit_Cost]]</f>
        <v>1219218</v>
      </c>
      <c r="Q5010" t="str">
        <f>IF(Inventory[[#This Row],[Stockout_Risk_Score]] &gt;= 0.8, "Critical",
   IF(Inventory[[#This Row],[Stockout_Risk_Score]] &gt;= 0.6, "High",
      IF(Inventory[[#This Row],[Stockout_Risk_Score]] &gt;= 0.3, "Medium", "Low")
   )
)</f>
        <v>Critical</v>
      </c>
      <c r="R5010">
        <f>Inventory[[#This Row],[Lead_Time_Days]]*0.8</f>
        <v>6.4</v>
      </c>
      <c r="S5010">
        <f>MAX(0,Inventory[[#This Row],[Daily_Demand]]*Inventory[[#This Row],[Adj_Lead_Time]]+Inventory[[#This Row],[Safety_Stock]]-Inventory[[#This Row],[Current_Inventory]])</f>
        <v>0</v>
      </c>
    </row>
    <row r="5011" spans="1:19" x14ac:dyDescent="0.25">
      <c r="A5011">
        <v>5010</v>
      </c>
      <c r="B5011" t="s">
        <v>5032</v>
      </c>
      <c r="C5011" s="4" t="s">
        <v>13</v>
      </c>
      <c r="D5011" t="s">
        <v>22</v>
      </c>
      <c r="E5011" s="4">
        <v>138</v>
      </c>
      <c r="F5011" s="4">
        <v>12</v>
      </c>
      <c r="G5011" s="4">
        <v>543</v>
      </c>
      <c r="H5011" s="4">
        <v>260</v>
      </c>
      <c r="I5011" s="4">
        <v>366</v>
      </c>
      <c r="J5011" s="6">
        <v>1007.45</v>
      </c>
      <c r="K5011" s="4">
        <v>3.7999999999999999E-2</v>
      </c>
      <c r="L5011" s="4" t="s">
        <v>19</v>
      </c>
      <c r="M5011" s="4">
        <f>Inventory[[#This Row],[Daily_Demand]]*Inventory[[#This Row],[Lead_Time_Days]]</f>
        <v>1656</v>
      </c>
      <c r="N5011" s="4">
        <f>MAX(0, Inventory[[#This Row],[Demand_Duration_Lead_time]]+Inventory[[#This Row],[Safety_Stock]]-Inventory[[#This Row],[Current_Inventory]])</f>
        <v>1373</v>
      </c>
      <c r="O50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11" s="8">
        <f>Inventory[[#This Row],[Current_Inventory]]*Inventory[[#This Row],[Unit_Cost]]</f>
        <v>547045.35</v>
      </c>
      <c r="Q5011" t="str">
        <f>IF(Inventory[[#This Row],[Stockout_Risk_Score]] &gt;= 0.8, "Critical",
   IF(Inventory[[#This Row],[Stockout_Risk_Score]] &gt;= 0.6, "High",
      IF(Inventory[[#This Row],[Stockout_Risk_Score]] &gt;= 0.3, "Medium", "Low")
   )
)</f>
        <v>Low</v>
      </c>
      <c r="R5011">
        <f>Inventory[[#This Row],[Lead_Time_Days]]*0.8</f>
        <v>9.6000000000000014</v>
      </c>
      <c r="S5011">
        <f>MAX(0,Inventory[[#This Row],[Daily_Demand]]*Inventory[[#This Row],[Adj_Lead_Time]]+Inventory[[#This Row],[Safety_Stock]]-Inventory[[#This Row],[Current_Inventory]])</f>
        <v>1041.8000000000002</v>
      </c>
    </row>
    <row r="5012" spans="1:19" x14ac:dyDescent="0.25">
      <c r="A5012">
        <v>5011</v>
      </c>
      <c r="B5012" t="s">
        <v>5033</v>
      </c>
      <c r="C5012" s="4" t="s">
        <v>21</v>
      </c>
      <c r="D5012" t="s">
        <v>22</v>
      </c>
      <c r="E5012" s="4">
        <v>7</v>
      </c>
      <c r="F5012" s="4">
        <v>9</v>
      </c>
      <c r="G5012" s="4">
        <v>302</v>
      </c>
      <c r="H5012" s="4">
        <v>249</v>
      </c>
      <c r="I5012" s="4">
        <v>365</v>
      </c>
      <c r="J5012" s="6">
        <v>238.24</v>
      </c>
      <c r="K5012" s="4">
        <v>0.29399999999999998</v>
      </c>
      <c r="L5012" s="4" t="s">
        <v>27</v>
      </c>
      <c r="M5012" s="4">
        <f>Inventory[[#This Row],[Daily_Demand]]*Inventory[[#This Row],[Lead_Time_Days]]</f>
        <v>63</v>
      </c>
      <c r="N5012" s="4">
        <f>MAX(0, Inventory[[#This Row],[Demand_Duration_Lead_time]]+Inventory[[#This Row],[Safety_Stock]]-Inventory[[#This Row],[Current_Inventory]])</f>
        <v>10</v>
      </c>
      <c r="O50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12" s="8">
        <f>Inventory[[#This Row],[Current_Inventory]]*Inventory[[#This Row],[Unit_Cost]]</f>
        <v>71948.479999999996</v>
      </c>
      <c r="Q5012" t="str">
        <f>IF(Inventory[[#This Row],[Stockout_Risk_Score]] &gt;= 0.8, "Critical",
   IF(Inventory[[#This Row],[Stockout_Risk_Score]] &gt;= 0.6, "High",
      IF(Inventory[[#This Row],[Stockout_Risk_Score]] &gt;= 0.3, "Medium", "Low")
   )
)</f>
        <v>Low</v>
      </c>
      <c r="R5012">
        <f>Inventory[[#This Row],[Lead_Time_Days]]*0.8</f>
        <v>7.2</v>
      </c>
      <c r="S5012">
        <f>MAX(0,Inventory[[#This Row],[Daily_Demand]]*Inventory[[#This Row],[Adj_Lead_Time]]+Inventory[[#This Row],[Safety_Stock]]-Inventory[[#This Row],[Current_Inventory]])</f>
        <v>0</v>
      </c>
    </row>
    <row r="5013" spans="1:19" x14ac:dyDescent="0.25">
      <c r="A5013">
        <v>5012</v>
      </c>
      <c r="B5013" t="s">
        <v>5034</v>
      </c>
      <c r="C5013" s="4" t="s">
        <v>17</v>
      </c>
      <c r="D5013" t="s">
        <v>18</v>
      </c>
      <c r="E5013" s="4">
        <v>18</v>
      </c>
      <c r="F5013" s="4">
        <v>11</v>
      </c>
      <c r="G5013" s="4">
        <v>747</v>
      </c>
      <c r="H5013" s="4">
        <v>231</v>
      </c>
      <c r="I5013" s="4">
        <v>272</v>
      </c>
      <c r="J5013" s="6">
        <v>1841.02</v>
      </c>
      <c r="K5013" s="4">
        <v>0.373</v>
      </c>
      <c r="L5013" s="4" t="s">
        <v>15</v>
      </c>
      <c r="M5013" s="4">
        <f>Inventory[[#This Row],[Daily_Demand]]*Inventory[[#This Row],[Lead_Time_Days]]</f>
        <v>198</v>
      </c>
      <c r="N5013" s="4">
        <f>MAX(0, Inventory[[#This Row],[Demand_Duration_Lead_time]]+Inventory[[#This Row],[Safety_Stock]]-Inventory[[#This Row],[Current_Inventory]])</f>
        <v>0</v>
      </c>
      <c r="O50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13" s="8">
        <f>Inventory[[#This Row],[Current_Inventory]]*Inventory[[#This Row],[Unit_Cost]]</f>
        <v>1375241.94</v>
      </c>
      <c r="Q5013" t="str">
        <f>IF(Inventory[[#This Row],[Stockout_Risk_Score]] &gt;= 0.8, "Critical",
   IF(Inventory[[#This Row],[Stockout_Risk_Score]] &gt;= 0.6, "High",
      IF(Inventory[[#This Row],[Stockout_Risk_Score]] &gt;= 0.3, "Medium", "Low")
   )
)</f>
        <v>Medium</v>
      </c>
      <c r="R5013">
        <f>Inventory[[#This Row],[Lead_Time_Days]]*0.8</f>
        <v>8.8000000000000007</v>
      </c>
      <c r="S5013">
        <f>MAX(0,Inventory[[#This Row],[Daily_Demand]]*Inventory[[#This Row],[Adj_Lead_Time]]+Inventory[[#This Row],[Safety_Stock]]-Inventory[[#This Row],[Current_Inventory]])</f>
        <v>0</v>
      </c>
    </row>
    <row r="5014" spans="1:19" x14ac:dyDescent="0.25">
      <c r="A5014">
        <v>5013</v>
      </c>
      <c r="B5014" t="s">
        <v>5035</v>
      </c>
      <c r="C5014" s="4" t="s">
        <v>26</v>
      </c>
      <c r="D5014" t="s">
        <v>22</v>
      </c>
      <c r="E5014" s="4">
        <v>70</v>
      </c>
      <c r="F5014" s="4">
        <v>4</v>
      </c>
      <c r="G5014" s="4">
        <v>338</v>
      </c>
      <c r="H5014" s="4">
        <v>154</v>
      </c>
      <c r="I5014" s="4">
        <v>85</v>
      </c>
      <c r="J5014" s="6">
        <v>1353.89</v>
      </c>
      <c r="K5014" s="4">
        <v>0.34899999999999998</v>
      </c>
      <c r="L5014" s="4" t="s">
        <v>27</v>
      </c>
      <c r="M5014" s="4">
        <f>Inventory[[#This Row],[Daily_Demand]]*Inventory[[#This Row],[Lead_Time_Days]]</f>
        <v>280</v>
      </c>
      <c r="N5014" s="4">
        <f>MAX(0, Inventory[[#This Row],[Demand_Duration_Lead_time]]+Inventory[[#This Row],[Safety_Stock]]-Inventory[[#This Row],[Current_Inventory]])</f>
        <v>96</v>
      </c>
      <c r="O50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14" s="8">
        <f>Inventory[[#This Row],[Current_Inventory]]*Inventory[[#This Row],[Unit_Cost]]</f>
        <v>457614.82</v>
      </c>
      <c r="Q5014" t="str">
        <f>IF(Inventory[[#This Row],[Stockout_Risk_Score]] &gt;= 0.8, "Critical",
   IF(Inventory[[#This Row],[Stockout_Risk_Score]] &gt;= 0.6, "High",
      IF(Inventory[[#This Row],[Stockout_Risk_Score]] &gt;= 0.3, "Medium", "Low")
   )
)</f>
        <v>Medium</v>
      </c>
      <c r="R5014">
        <f>Inventory[[#This Row],[Lead_Time_Days]]*0.8</f>
        <v>3.2</v>
      </c>
      <c r="S5014">
        <f>MAX(0,Inventory[[#This Row],[Daily_Demand]]*Inventory[[#This Row],[Adj_Lead_Time]]+Inventory[[#This Row],[Safety_Stock]]-Inventory[[#This Row],[Current_Inventory]])</f>
        <v>40</v>
      </c>
    </row>
    <row r="5015" spans="1:19" x14ac:dyDescent="0.25">
      <c r="A5015">
        <v>5014</v>
      </c>
      <c r="B5015" t="s">
        <v>5036</v>
      </c>
      <c r="C5015" s="4" t="s">
        <v>17</v>
      </c>
      <c r="D5015" t="s">
        <v>14</v>
      </c>
      <c r="E5015" s="4">
        <v>99</v>
      </c>
      <c r="F5015" s="4">
        <v>2</v>
      </c>
      <c r="G5015" s="4">
        <v>433</v>
      </c>
      <c r="H5015" s="4">
        <v>13</v>
      </c>
      <c r="I5015" s="4">
        <v>373</v>
      </c>
      <c r="J5015" s="6">
        <v>531.75</v>
      </c>
      <c r="K5015" s="4">
        <v>0.75900000000000001</v>
      </c>
      <c r="L5015" s="4" t="s">
        <v>27</v>
      </c>
      <c r="M5015" s="4">
        <f>Inventory[[#This Row],[Daily_Demand]]*Inventory[[#This Row],[Lead_Time_Days]]</f>
        <v>198</v>
      </c>
      <c r="N5015" s="4">
        <f>MAX(0, Inventory[[#This Row],[Demand_Duration_Lead_time]]+Inventory[[#This Row],[Safety_Stock]]-Inventory[[#This Row],[Current_Inventory]])</f>
        <v>0</v>
      </c>
      <c r="O50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015" s="8">
        <f>Inventory[[#This Row],[Current_Inventory]]*Inventory[[#This Row],[Unit_Cost]]</f>
        <v>230247.75</v>
      </c>
      <c r="Q5015" t="str">
        <f>IF(Inventory[[#This Row],[Stockout_Risk_Score]] &gt;= 0.8, "Critical",
   IF(Inventory[[#This Row],[Stockout_Risk_Score]] &gt;= 0.6, "High",
      IF(Inventory[[#This Row],[Stockout_Risk_Score]] &gt;= 0.3, "Medium", "Low")
   )
)</f>
        <v>High</v>
      </c>
      <c r="R5015">
        <f>Inventory[[#This Row],[Lead_Time_Days]]*0.8</f>
        <v>1.6</v>
      </c>
      <c r="S5015">
        <f>MAX(0,Inventory[[#This Row],[Daily_Demand]]*Inventory[[#This Row],[Adj_Lead_Time]]+Inventory[[#This Row],[Safety_Stock]]-Inventory[[#This Row],[Current_Inventory]])</f>
        <v>0</v>
      </c>
    </row>
    <row r="5016" spans="1:19" x14ac:dyDescent="0.25">
      <c r="A5016">
        <v>5015</v>
      </c>
      <c r="B5016" t="s">
        <v>5037</v>
      </c>
      <c r="C5016" s="4" t="s">
        <v>17</v>
      </c>
      <c r="D5016" t="s">
        <v>18</v>
      </c>
      <c r="E5016" s="4">
        <v>90</v>
      </c>
      <c r="F5016" s="4">
        <v>8</v>
      </c>
      <c r="G5016" s="4">
        <v>613</v>
      </c>
      <c r="H5016" s="4">
        <v>291</v>
      </c>
      <c r="I5016" s="4">
        <v>349</v>
      </c>
      <c r="J5016" s="6">
        <v>1240.3900000000001</v>
      </c>
      <c r="K5016" s="4">
        <v>0.35799999999999998</v>
      </c>
      <c r="L5016" s="4" t="s">
        <v>19</v>
      </c>
      <c r="M5016" s="4">
        <f>Inventory[[#This Row],[Daily_Demand]]*Inventory[[#This Row],[Lead_Time_Days]]</f>
        <v>720</v>
      </c>
      <c r="N5016" s="4">
        <f>MAX(0, Inventory[[#This Row],[Demand_Duration_Lead_time]]+Inventory[[#This Row],[Safety_Stock]]-Inventory[[#This Row],[Current_Inventory]])</f>
        <v>398</v>
      </c>
      <c r="O50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16" s="8">
        <f>Inventory[[#This Row],[Current_Inventory]]*Inventory[[#This Row],[Unit_Cost]]</f>
        <v>760359.07000000007</v>
      </c>
      <c r="Q5016" t="str">
        <f>IF(Inventory[[#This Row],[Stockout_Risk_Score]] &gt;= 0.8, "Critical",
   IF(Inventory[[#This Row],[Stockout_Risk_Score]] &gt;= 0.6, "High",
      IF(Inventory[[#This Row],[Stockout_Risk_Score]] &gt;= 0.3, "Medium", "Low")
   )
)</f>
        <v>Medium</v>
      </c>
      <c r="R5016">
        <f>Inventory[[#This Row],[Lead_Time_Days]]*0.8</f>
        <v>6.4</v>
      </c>
      <c r="S5016">
        <f>MAX(0,Inventory[[#This Row],[Daily_Demand]]*Inventory[[#This Row],[Adj_Lead_Time]]+Inventory[[#This Row],[Safety_Stock]]-Inventory[[#This Row],[Current_Inventory]])</f>
        <v>254</v>
      </c>
    </row>
    <row r="5017" spans="1:19" x14ac:dyDescent="0.25">
      <c r="A5017">
        <v>5016</v>
      </c>
      <c r="B5017" t="s">
        <v>5038</v>
      </c>
      <c r="C5017" s="4" t="s">
        <v>21</v>
      </c>
      <c r="D5017" t="s">
        <v>18</v>
      </c>
      <c r="E5017" s="4">
        <v>199</v>
      </c>
      <c r="F5017" s="4">
        <v>9</v>
      </c>
      <c r="G5017" s="4">
        <v>33</v>
      </c>
      <c r="H5017" s="4">
        <v>206</v>
      </c>
      <c r="I5017" s="4">
        <v>382</v>
      </c>
      <c r="J5017" s="6">
        <v>839.79</v>
      </c>
      <c r="K5017" s="4">
        <v>0.95699999999999996</v>
      </c>
      <c r="L5017" s="4" t="s">
        <v>27</v>
      </c>
      <c r="M5017" s="4">
        <f>Inventory[[#This Row],[Daily_Demand]]*Inventory[[#This Row],[Lead_Time_Days]]</f>
        <v>1791</v>
      </c>
      <c r="N5017" s="4">
        <f>MAX(0, Inventory[[#This Row],[Demand_Duration_Lead_time]]+Inventory[[#This Row],[Safety_Stock]]-Inventory[[#This Row],[Current_Inventory]])</f>
        <v>1964</v>
      </c>
      <c r="O50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17" s="8">
        <f>Inventory[[#This Row],[Current_Inventory]]*Inventory[[#This Row],[Unit_Cost]]</f>
        <v>27713.07</v>
      </c>
      <c r="Q5017" t="str">
        <f>IF(Inventory[[#This Row],[Stockout_Risk_Score]] &gt;= 0.8, "Critical",
   IF(Inventory[[#This Row],[Stockout_Risk_Score]] &gt;= 0.6, "High",
      IF(Inventory[[#This Row],[Stockout_Risk_Score]] &gt;= 0.3, "Medium", "Low")
   )
)</f>
        <v>Critical</v>
      </c>
      <c r="R5017">
        <f>Inventory[[#This Row],[Lead_Time_Days]]*0.8</f>
        <v>7.2</v>
      </c>
      <c r="S5017">
        <f>MAX(0,Inventory[[#This Row],[Daily_Demand]]*Inventory[[#This Row],[Adj_Lead_Time]]+Inventory[[#This Row],[Safety_Stock]]-Inventory[[#This Row],[Current_Inventory]])</f>
        <v>1605.8</v>
      </c>
    </row>
    <row r="5018" spans="1:19" x14ac:dyDescent="0.25">
      <c r="A5018">
        <v>5017</v>
      </c>
      <c r="B5018" t="s">
        <v>5039</v>
      </c>
      <c r="C5018" s="4" t="s">
        <v>13</v>
      </c>
      <c r="D5018" t="s">
        <v>18</v>
      </c>
      <c r="E5018" s="4">
        <v>118</v>
      </c>
      <c r="F5018" s="4">
        <v>3</v>
      </c>
      <c r="G5018" s="4">
        <v>75</v>
      </c>
      <c r="H5018" s="4">
        <v>137</v>
      </c>
      <c r="I5018" s="4">
        <v>139</v>
      </c>
      <c r="J5018" s="6">
        <v>1288.93</v>
      </c>
      <c r="K5018" s="4">
        <v>0.995</v>
      </c>
      <c r="L5018" s="4" t="s">
        <v>19</v>
      </c>
      <c r="M5018" s="4">
        <f>Inventory[[#This Row],[Daily_Demand]]*Inventory[[#This Row],[Lead_Time_Days]]</f>
        <v>354</v>
      </c>
      <c r="N5018" s="4">
        <f>MAX(0, Inventory[[#This Row],[Demand_Duration_Lead_time]]+Inventory[[#This Row],[Safety_Stock]]-Inventory[[#This Row],[Current_Inventory]])</f>
        <v>416</v>
      </c>
      <c r="O50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18" s="8">
        <f>Inventory[[#This Row],[Current_Inventory]]*Inventory[[#This Row],[Unit_Cost]]</f>
        <v>96669.75</v>
      </c>
      <c r="Q5018" t="str">
        <f>IF(Inventory[[#This Row],[Stockout_Risk_Score]] &gt;= 0.8, "Critical",
   IF(Inventory[[#This Row],[Stockout_Risk_Score]] &gt;= 0.6, "High",
      IF(Inventory[[#This Row],[Stockout_Risk_Score]] &gt;= 0.3, "Medium", "Low")
   )
)</f>
        <v>Critical</v>
      </c>
      <c r="R5018">
        <f>Inventory[[#This Row],[Lead_Time_Days]]*0.8</f>
        <v>2.4000000000000004</v>
      </c>
      <c r="S5018">
        <f>MAX(0,Inventory[[#This Row],[Daily_Demand]]*Inventory[[#This Row],[Adj_Lead_Time]]+Inventory[[#This Row],[Safety_Stock]]-Inventory[[#This Row],[Current_Inventory]])</f>
        <v>345.20000000000005</v>
      </c>
    </row>
    <row r="5019" spans="1:19" x14ac:dyDescent="0.25">
      <c r="A5019">
        <v>5018</v>
      </c>
      <c r="B5019" t="s">
        <v>5040</v>
      </c>
      <c r="C5019" s="4" t="s">
        <v>17</v>
      </c>
      <c r="D5019" t="s">
        <v>14</v>
      </c>
      <c r="E5019" s="4">
        <v>163</v>
      </c>
      <c r="F5019" s="4">
        <v>10</v>
      </c>
      <c r="G5019" s="4">
        <v>422</v>
      </c>
      <c r="H5019" s="4">
        <v>270</v>
      </c>
      <c r="I5019" s="4">
        <v>78</v>
      </c>
      <c r="J5019" s="6">
        <v>974.05</v>
      </c>
      <c r="K5019" s="4">
        <v>0.317</v>
      </c>
      <c r="L5019" s="4" t="s">
        <v>19</v>
      </c>
      <c r="M5019" s="4">
        <f>Inventory[[#This Row],[Daily_Demand]]*Inventory[[#This Row],[Lead_Time_Days]]</f>
        <v>1630</v>
      </c>
      <c r="N5019" s="4">
        <f>MAX(0, Inventory[[#This Row],[Demand_Duration_Lead_time]]+Inventory[[#This Row],[Safety_Stock]]-Inventory[[#This Row],[Current_Inventory]])</f>
        <v>1478</v>
      </c>
      <c r="O50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19" s="8">
        <f>Inventory[[#This Row],[Current_Inventory]]*Inventory[[#This Row],[Unit_Cost]]</f>
        <v>411049.1</v>
      </c>
      <c r="Q5019" t="str">
        <f>IF(Inventory[[#This Row],[Stockout_Risk_Score]] &gt;= 0.8, "Critical",
   IF(Inventory[[#This Row],[Stockout_Risk_Score]] &gt;= 0.6, "High",
      IF(Inventory[[#This Row],[Stockout_Risk_Score]] &gt;= 0.3, "Medium", "Low")
   )
)</f>
        <v>Medium</v>
      </c>
      <c r="R5019">
        <f>Inventory[[#This Row],[Lead_Time_Days]]*0.8</f>
        <v>8</v>
      </c>
      <c r="S5019">
        <f>MAX(0,Inventory[[#This Row],[Daily_Demand]]*Inventory[[#This Row],[Adj_Lead_Time]]+Inventory[[#This Row],[Safety_Stock]]-Inventory[[#This Row],[Current_Inventory]])</f>
        <v>1152</v>
      </c>
    </row>
    <row r="5020" spans="1:19" x14ac:dyDescent="0.25">
      <c r="A5020">
        <v>5019</v>
      </c>
      <c r="B5020" t="s">
        <v>5041</v>
      </c>
      <c r="C5020" s="4" t="s">
        <v>13</v>
      </c>
      <c r="D5020" t="s">
        <v>18</v>
      </c>
      <c r="E5020" s="4">
        <v>165</v>
      </c>
      <c r="F5020" s="4">
        <v>5</v>
      </c>
      <c r="G5020" s="4">
        <v>361</v>
      </c>
      <c r="H5020" s="4">
        <v>100</v>
      </c>
      <c r="I5020" s="4">
        <v>225</v>
      </c>
      <c r="J5020" s="6">
        <v>996.67</v>
      </c>
      <c r="K5020" s="4">
        <v>0.50900000000000001</v>
      </c>
      <c r="L5020" s="4" t="s">
        <v>15</v>
      </c>
      <c r="M5020" s="4">
        <f>Inventory[[#This Row],[Daily_Demand]]*Inventory[[#This Row],[Lead_Time_Days]]</f>
        <v>825</v>
      </c>
      <c r="N5020" s="4">
        <f>MAX(0, Inventory[[#This Row],[Demand_Duration_Lead_time]]+Inventory[[#This Row],[Safety_Stock]]-Inventory[[#This Row],[Current_Inventory]])</f>
        <v>564</v>
      </c>
      <c r="O50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20" s="8">
        <f>Inventory[[#This Row],[Current_Inventory]]*Inventory[[#This Row],[Unit_Cost]]</f>
        <v>359797.87</v>
      </c>
      <c r="Q5020" t="str">
        <f>IF(Inventory[[#This Row],[Stockout_Risk_Score]] &gt;= 0.8, "Critical",
   IF(Inventory[[#This Row],[Stockout_Risk_Score]] &gt;= 0.6, "High",
      IF(Inventory[[#This Row],[Stockout_Risk_Score]] &gt;= 0.3, "Medium", "Low")
   )
)</f>
        <v>Medium</v>
      </c>
      <c r="R5020">
        <f>Inventory[[#This Row],[Lead_Time_Days]]*0.8</f>
        <v>4</v>
      </c>
      <c r="S5020">
        <f>MAX(0,Inventory[[#This Row],[Daily_Demand]]*Inventory[[#This Row],[Adj_Lead_Time]]+Inventory[[#This Row],[Safety_Stock]]-Inventory[[#This Row],[Current_Inventory]])</f>
        <v>399</v>
      </c>
    </row>
    <row r="5021" spans="1:19" x14ac:dyDescent="0.25">
      <c r="A5021">
        <v>5020</v>
      </c>
      <c r="B5021" t="s">
        <v>5042</v>
      </c>
      <c r="C5021" s="4" t="s">
        <v>41</v>
      </c>
      <c r="D5021" t="s">
        <v>18</v>
      </c>
      <c r="E5021" s="4">
        <v>133</v>
      </c>
      <c r="F5021" s="4">
        <v>11</v>
      </c>
      <c r="G5021" s="4">
        <v>218</v>
      </c>
      <c r="H5021" s="4">
        <v>268</v>
      </c>
      <c r="I5021" s="4">
        <v>269</v>
      </c>
      <c r="J5021" s="6">
        <v>1484.97</v>
      </c>
      <c r="K5021" s="4">
        <v>0.55800000000000005</v>
      </c>
      <c r="L5021" s="4" t="s">
        <v>15</v>
      </c>
      <c r="M5021" s="4">
        <f>Inventory[[#This Row],[Daily_Demand]]*Inventory[[#This Row],[Lead_Time_Days]]</f>
        <v>1463</v>
      </c>
      <c r="N5021" s="4">
        <f>MAX(0, Inventory[[#This Row],[Demand_Duration_Lead_time]]+Inventory[[#This Row],[Safety_Stock]]-Inventory[[#This Row],[Current_Inventory]])</f>
        <v>1513</v>
      </c>
      <c r="O50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21" s="8">
        <f>Inventory[[#This Row],[Current_Inventory]]*Inventory[[#This Row],[Unit_Cost]]</f>
        <v>323723.46000000002</v>
      </c>
      <c r="Q5021" t="str">
        <f>IF(Inventory[[#This Row],[Stockout_Risk_Score]] &gt;= 0.8, "Critical",
   IF(Inventory[[#This Row],[Stockout_Risk_Score]] &gt;= 0.6, "High",
      IF(Inventory[[#This Row],[Stockout_Risk_Score]] &gt;= 0.3, "Medium", "Low")
   )
)</f>
        <v>Medium</v>
      </c>
      <c r="R5021">
        <f>Inventory[[#This Row],[Lead_Time_Days]]*0.8</f>
        <v>8.8000000000000007</v>
      </c>
      <c r="S5021">
        <f>MAX(0,Inventory[[#This Row],[Daily_Demand]]*Inventory[[#This Row],[Adj_Lead_Time]]+Inventory[[#This Row],[Safety_Stock]]-Inventory[[#This Row],[Current_Inventory]])</f>
        <v>1220.4000000000001</v>
      </c>
    </row>
    <row r="5022" spans="1:19" x14ac:dyDescent="0.25">
      <c r="A5022">
        <v>5021</v>
      </c>
      <c r="B5022" t="s">
        <v>5043</v>
      </c>
      <c r="C5022" s="4" t="s">
        <v>13</v>
      </c>
      <c r="D5022" t="s">
        <v>18</v>
      </c>
      <c r="E5022" s="4">
        <v>176</v>
      </c>
      <c r="F5022" s="4">
        <v>12</v>
      </c>
      <c r="G5022" s="4">
        <v>697</v>
      </c>
      <c r="H5022" s="4">
        <v>103</v>
      </c>
      <c r="I5022" s="4">
        <v>185</v>
      </c>
      <c r="J5022" s="6">
        <v>1246.77</v>
      </c>
      <c r="K5022" s="4">
        <v>0.57899999999999996</v>
      </c>
      <c r="L5022" s="4" t="s">
        <v>15</v>
      </c>
      <c r="M5022" s="4">
        <f>Inventory[[#This Row],[Daily_Demand]]*Inventory[[#This Row],[Lead_Time_Days]]</f>
        <v>2112</v>
      </c>
      <c r="N5022" s="4">
        <f>MAX(0, Inventory[[#This Row],[Demand_Duration_Lead_time]]+Inventory[[#This Row],[Safety_Stock]]-Inventory[[#This Row],[Current_Inventory]])</f>
        <v>1518</v>
      </c>
      <c r="O50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22" s="8">
        <f>Inventory[[#This Row],[Current_Inventory]]*Inventory[[#This Row],[Unit_Cost]]</f>
        <v>868998.69</v>
      </c>
      <c r="Q5022" t="str">
        <f>IF(Inventory[[#This Row],[Stockout_Risk_Score]] &gt;= 0.8, "Critical",
   IF(Inventory[[#This Row],[Stockout_Risk_Score]] &gt;= 0.6, "High",
      IF(Inventory[[#This Row],[Stockout_Risk_Score]] &gt;= 0.3, "Medium", "Low")
   )
)</f>
        <v>Medium</v>
      </c>
      <c r="R5022">
        <f>Inventory[[#This Row],[Lead_Time_Days]]*0.8</f>
        <v>9.6000000000000014</v>
      </c>
      <c r="S5022">
        <f>MAX(0,Inventory[[#This Row],[Daily_Demand]]*Inventory[[#This Row],[Adj_Lead_Time]]+Inventory[[#This Row],[Safety_Stock]]-Inventory[[#This Row],[Current_Inventory]])</f>
        <v>1095.6000000000004</v>
      </c>
    </row>
    <row r="5023" spans="1:19" x14ac:dyDescent="0.25">
      <c r="A5023">
        <v>5022</v>
      </c>
      <c r="B5023" t="s">
        <v>5044</v>
      </c>
      <c r="C5023" s="4" t="s">
        <v>26</v>
      </c>
      <c r="D5023" t="s">
        <v>18</v>
      </c>
      <c r="E5023" s="4">
        <v>19</v>
      </c>
      <c r="F5023" s="4">
        <v>10</v>
      </c>
      <c r="G5023" s="4">
        <v>311</v>
      </c>
      <c r="H5023" s="4">
        <v>266</v>
      </c>
      <c r="I5023" s="4">
        <v>224</v>
      </c>
      <c r="J5023" s="6">
        <v>205.91</v>
      </c>
      <c r="K5023" s="4">
        <v>0.374</v>
      </c>
      <c r="L5023" s="4" t="s">
        <v>15</v>
      </c>
      <c r="M5023" s="4">
        <f>Inventory[[#This Row],[Daily_Demand]]*Inventory[[#This Row],[Lead_Time_Days]]</f>
        <v>190</v>
      </c>
      <c r="N5023" s="4">
        <f>MAX(0, Inventory[[#This Row],[Demand_Duration_Lead_time]]+Inventory[[#This Row],[Safety_Stock]]-Inventory[[#This Row],[Current_Inventory]])</f>
        <v>145</v>
      </c>
      <c r="O50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23" s="8">
        <f>Inventory[[#This Row],[Current_Inventory]]*Inventory[[#This Row],[Unit_Cost]]</f>
        <v>64038.01</v>
      </c>
      <c r="Q5023" t="str">
        <f>IF(Inventory[[#This Row],[Stockout_Risk_Score]] &gt;= 0.8, "Critical",
   IF(Inventory[[#This Row],[Stockout_Risk_Score]] &gt;= 0.6, "High",
      IF(Inventory[[#This Row],[Stockout_Risk_Score]] &gt;= 0.3, "Medium", "Low")
   )
)</f>
        <v>Medium</v>
      </c>
      <c r="R5023">
        <f>Inventory[[#This Row],[Lead_Time_Days]]*0.8</f>
        <v>8</v>
      </c>
      <c r="S5023">
        <f>MAX(0,Inventory[[#This Row],[Daily_Demand]]*Inventory[[#This Row],[Adj_Lead_Time]]+Inventory[[#This Row],[Safety_Stock]]-Inventory[[#This Row],[Current_Inventory]])</f>
        <v>107</v>
      </c>
    </row>
    <row r="5024" spans="1:19" x14ac:dyDescent="0.25">
      <c r="A5024">
        <v>5023</v>
      </c>
      <c r="B5024" t="s">
        <v>5045</v>
      </c>
      <c r="C5024" s="4" t="s">
        <v>26</v>
      </c>
      <c r="D5024" t="s">
        <v>22</v>
      </c>
      <c r="E5024" s="4">
        <v>41</v>
      </c>
      <c r="F5024" s="4">
        <v>14</v>
      </c>
      <c r="G5024" s="4">
        <v>677</v>
      </c>
      <c r="H5024" s="4">
        <v>145</v>
      </c>
      <c r="I5024" s="4">
        <v>175</v>
      </c>
      <c r="J5024" s="6">
        <v>177.48</v>
      </c>
      <c r="K5024" s="4">
        <v>0.16600000000000001</v>
      </c>
      <c r="L5024" s="4" t="s">
        <v>19</v>
      </c>
      <c r="M5024" s="4">
        <f>Inventory[[#This Row],[Daily_Demand]]*Inventory[[#This Row],[Lead_Time_Days]]</f>
        <v>574</v>
      </c>
      <c r="N5024" s="4">
        <f>MAX(0, Inventory[[#This Row],[Demand_Duration_Lead_time]]+Inventory[[#This Row],[Safety_Stock]]-Inventory[[#This Row],[Current_Inventory]])</f>
        <v>42</v>
      </c>
      <c r="O50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24" s="8">
        <f>Inventory[[#This Row],[Current_Inventory]]*Inventory[[#This Row],[Unit_Cost]]</f>
        <v>120153.95999999999</v>
      </c>
      <c r="Q5024" t="str">
        <f>IF(Inventory[[#This Row],[Stockout_Risk_Score]] &gt;= 0.8, "Critical",
   IF(Inventory[[#This Row],[Stockout_Risk_Score]] &gt;= 0.6, "High",
      IF(Inventory[[#This Row],[Stockout_Risk_Score]] &gt;= 0.3, "Medium", "Low")
   )
)</f>
        <v>Low</v>
      </c>
      <c r="R5024">
        <f>Inventory[[#This Row],[Lead_Time_Days]]*0.8</f>
        <v>11.200000000000001</v>
      </c>
      <c r="S5024">
        <f>MAX(0,Inventory[[#This Row],[Daily_Demand]]*Inventory[[#This Row],[Adj_Lead_Time]]+Inventory[[#This Row],[Safety_Stock]]-Inventory[[#This Row],[Current_Inventory]])</f>
        <v>0</v>
      </c>
    </row>
    <row r="5025" spans="1:19" x14ac:dyDescent="0.25">
      <c r="A5025">
        <v>5024</v>
      </c>
      <c r="B5025" t="s">
        <v>5046</v>
      </c>
      <c r="C5025" s="4" t="s">
        <v>17</v>
      </c>
      <c r="D5025" t="s">
        <v>18</v>
      </c>
      <c r="E5025" s="4">
        <v>159</v>
      </c>
      <c r="F5025" s="4">
        <v>4</v>
      </c>
      <c r="G5025" s="4">
        <v>460</v>
      </c>
      <c r="H5025" s="4">
        <v>22</v>
      </c>
      <c r="I5025" s="4">
        <v>220</v>
      </c>
      <c r="J5025" s="6">
        <v>644.77</v>
      </c>
      <c r="K5025" s="4">
        <v>5.5E-2</v>
      </c>
      <c r="L5025" s="4" t="s">
        <v>27</v>
      </c>
      <c r="M5025" s="4">
        <f>Inventory[[#This Row],[Daily_Demand]]*Inventory[[#This Row],[Lead_Time_Days]]</f>
        <v>636</v>
      </c>
      <c r="N5025" s="4">
        <f>MAX(0, Inventory[[#This Row],[Demand_Duration_Lead_time]]+Inventory[[#This Row],[Safety_Stock]]-Inventory[[#This Row],[Current_Inventory]])</f>
        <v>198</v>
      </c>
      <c r="O50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25" s="8">
        <f>Inventory[[#This Row],[Current_Inventory]]*Inventory[[#This Row],[Unit_Cost]]</f>
        <v>296594.2</v>
      </c>
      <c r="Q5025" t="str">
        <f>IF(Inventory[[#This Row],[Stockout_Risk_Score]] &gt;= 0.8, "Critical",
   IF(Inventory[[#This Row],[Stockout_Risk_Score]] &gt;= 0.6, "High",
      IF(Inventory[[#This Row],[Stockout_Risk_Score]] &gt;= 0.3, "Medium", "Low")
   )
)</f>
        <v>Low</v>
      </c>
      <c r="R5025">
        <f>Inventory[[#This Row],[Lead_Time_Days]]*0.8</f>
        <v>3.2</v>
      </c>
      <c r="S5025">
        <f>MAX(0,Inventory[[#This Row],[Daily_Demand]]*Inventory[[#This Row],[Adj_Lead_Time]]+Inventory[[#This Row],[Safety_Stock]]-Inventory[[#This Row],[Current_Inventory]])</f>
        <v>70.799999999999955</v>
      </c>
    </row>
    <row r="5026" spans="1:19" x14ac:dyDescent="0.25">
      <c r="A5026">
        <v>5025</v>
      </c>
      <c r="B5026" t="s">
        <v>5047</v>
      </c>
      <c r="C5026" s="4" t="s">
        <v>13</v>
      </c>
      <c r="D5026" t="s">
        <v>14</v>
      </c>
      <c r="E5026" s="4">
        <v>180</v>
      </c>
      <c r="F5026" s="4">
        <v>9</v>
      </c>
      <c r="G5026" s="4">
        <v>97</v>
      </c>
      <c r="H5026" s="4">
        <v>207</v>
      </c>
      <c r="I5026" s="4">
        <v>315</v>
      </c>
      <c r="J5026" s="6">
        <v>888.98</v>
      </c>
      <c r="K5026" s="4">
        <v>0.106</v>
      </c>
      <c r="L5026" s="4" t="s">
        <v>19</v>
      </c>
      <c r="M5026" s="4">
        <f>Inventory[[#This Row],[Daily_Demand]]*Inventory[[#This Row],[Lead_Time_Days]]</f>
        <v>1620</v>
      </c>
      <c r="N5026" s="4">
        <f>MAX(0, Inventory[[#This Row],[Demand_Duration_Lead_time]]+Inventory[[#This Row],[Safety_Stock]]-Inventory[[#This Row],[Current_Inventory]])</f>
        <v>1730</v>
      </c>
      <c r="O50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26" s="8">
        <f>Inventory[[#This Row],[Current_Inventory]]*Inventory[[#This Row],[Unit_Cost]]</f>
        <v>86231.06</v>
      </c>
      <c r="Q5026" t="str">
        <f>IF(Inventory[[#This Row],[Stockout_Risk_Score]] &gt;= 0.8, "Critical",
   IF(Inventory[[#This Row],[Stockout_Risk_Score]] &gt;= 0.6, "High",
      IF(Inventory[[#This Row],[Stockout_Risk_Score]] &gt;= 0.3, "Medium", "Low")
   )
)</f>
        <v>Low</v>
      </c>
      <c r="R5026">
        <f>Inventory[[#This Row],[Lead_Time_Days]]*0.8</f>
        <v>7.2</v>
      </c>
      <c r="S5026">
        <f>MAX(0,Inventory[[#This Row],[Daily_Demand]]*Inventory[[#This Row],[Adj_Lead_Time]]+Inventory[[#This Row],[Safety_Stock]]-Inventory[[#This Row],[Current_Inventory]])</f>
        <v>1406</v>
      </c>
    </row>
    <row r="5027" spans="1:19" x14ac:dyDescent="0.25">
      <c r="A5027">
        <v>5026</v>
      </c>
      <c r="B5027" t="s">
        <v>5048</v>
      </c>
      <c r="C5027" s="4" t="s">
        <v>17</v>
      </c>
      <c r="D5027" t="s">
        <v>18</v>
      </c>
      <c r="E5027" s="4">
        <v>31</v>
      </c>
      <c r="F5027" s="4">
        <v>12</v>
      </c>
      <c r="G5027" s="4">
        <v>131</v>
      </c>
      <c r="H5027" s="4">
        <v>187</v>
      </c>
      <c r="I5027" s="4">
        <v>183</v>
      </c>
      <c r="J5027" s="6">
        <v>586.67999999999995</v>
      </c>
      <c r="K5027" s="4">
        <v>0.90100000000000002</v>
      </c>
      <c r="L5027" s="4" t="s">
        <v>15</v>
      </c>
      <c r="M5027" s="4">
        <f>Inventory[[#This Row],[Daily_Demand]]*Inventory[[#This Row],[Lead_Time_Days]]</f>
        <v>372</v>
      </c>
      <c r="N5027" s="4">
        <f>MAX(0, Inventory[[#This Row],[Demand_Duration_Lead_time]]+Inventory[[#This Row],[Safety_Stock]]-Inventory[[#This Row],[Current_Inventory]])</f>
        <v>428</v>
      </c>
      <c r="O50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27" s="8">
        <f>Inventory[[#This Row],[Current_Inventory]]*Inventory[[#This Row],[Unit_Cost]]</f>
        <v>76855.079999999987</v>
      </c>
      <c r="Q5027" t="str">
        <f>IF(Inventory[[#This Row],[Stockout_Risk_Score]] &gt;= 0.8, "Critical",
   IF(Inventory[[#This Row],[Stockout_Risk_Score]] &gt;= 0.6, "High",
      IF(Inventory[[#This Row],[Stockout_Risk_Score]] &gt;= 0.3, "Medium", "Low")
   )
)</f>
        <v>Critical</v>
      </c>
      <c r="R5027">
        <f>Inventory[[#This Row],[Lead_Time_Days]]*0.8</f>
        <v>9.6000000000000014</v>
      </c>
      <c r="S5027">
        <f>MAX(0,Inventory[[#This Row],[Daily_Demand]]*Inventory[[#This Row],[Adj_Lead_Time]]+Inventory[[#This Row],[Safety_Stock]]-Inventory[[#This Row],[Current_Inventory]])</f>
        <v>353.6</v>
      </c>
    </row>
    <row r="5028" spans="1:19" x14ac:dyDescent="0.25">
      <c r="A5028">
        <v>5027</v>
      </c>
      <c r="B5028" t="s">
        <v>5049</v>
      </c>
      <c r="C5028" s="4" t="s">
        <v>21</v>
      </c>
      <c r="D5028" t="s">
        <v>18</v>
      </c>
      <c r="E5028" s="4">
        <v>16</v>
      </c>
      <c r="F5028" s="4">
        <v>3</v>
      </c>
      <c r="G5028" s="4">
        <v>554</v>
      </c>
      <c r="H5028" s="4">
        <v>121</v>
      </c>
      <c r="I5028" s="4">
        <v>321</v>
      </c>
      <c r="J5028" s="6">
        <v>1320.35</v>
      </c>
      <c r="K5028" s="4">
        <v>0.28000000000000003</v>
      </c>
      <c r="L5028" s="4" t="s">
        <v>27</v>
      </c>
      <c r="M5028" s="4">
        <f>Inventory[[#This Row],[Daily_Demand]]*Inventory[[#This Row],[Lead_Time_Days]]</f>
        <v>48</v>
      </c>
      <c r="N5028" s="4">
        <f>MAX(0, Inventory[[#This Row],[Demand_Duration_Lead_time]]+Inventory[[#This Row],[Safety_Stock]]-Inventory[[#This Row],[Current_Inventory]])</f>
        <v>0</v>
      </c>
      <c r="O50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028" s="8">
        <f>Inventory[[#This Row],[Current_Inventory]]*Inventory[[#This Row],[Unit_Cost]]</f>
        <v>731473.89999999991</v>
      </c>
      <c r="Q5028" t="str">
        <f>IF(Inventory[[#This Row],[Stockout_Risk_Score]] &gt;= 0.8, "Critical",
   IF(Inventory[[#This Row],[Stockout_Risk_Score]] &gt;= 0.6, "High",
      IF(Inventory[[#This Row],[Stockout_Risk_Score]] &gt;= 0.3, "Medium", "Low")
   )
)</f>
        <v>Low</v>
      </c>
      <c r="R5028">
        <f>Inventory[[#This Row],[Lead_Time_Days]]*0.8</f>
        <v>2.4000000000000004</v>
      </c>
      <c r="S5028">
        <f>MAX(0,Inventory[[#This Row],[Daily_Demand]]*Inventory[[#This Row],[Adj_Lead_Time]]+Inventory[[#This Row],[Safety_Stock]]-Inventory[[#This Row],[Current_Inventory]])</f>
        <v>0</v>
      </c>
    </row>
    <row r="5029" spans="1:19" x14ac:dyDescent="0.25">
      <c r="A5029">
        <v>5028</v>
      </c>
      <c r="B5029" t="s">
        <v>5050</v>
      </c>
      <c r="C5029" s="4" t="s">
        <v>26</v>
      </c>
      <c r="D5029" t="s">
        <v>22</v>
      </c>
      <c r="E5029" s="4">
        <v>71</v>
      </c>
      <c r="F5029" s="4">
        <v>4</v>
      </c>
      <c r="G5029" s="4">
        <v>394</v>
      </c>
      <c r="H5029" s="4">
        <v>273</v>
      </c>
      <c r="I5029" s="4">
        <v>75</v>
      </c>
      <c r="J5029" s="6">
        <v>430.46</v>
      </c>
      <c r="K5029" s="4">
        <v>7.6999999999999999E-2</v>
      </c>
      <c r="L5029" s="4" t="s">
        <v>19</v>
      </c>
      <c r="M5029" s="4">
        <f>Inventory[[#This Row],[Daily_Demand]]*Inventory[[#This Row],[Lead_Time_Days]]</f>
        <v>284</v>
      </c>
      <c r="N5029" s="4">
        <f>MAX(0, Inventory[[#This Row],[Demand_Duration_Lead_time]]+Inventory[[#This Row],[Safety_Stock]]-Inventory[[#This Row],[Current_Inventory]])</f>
        <v>163</v>
      </c>
      <c r="O50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29" s="8">
        <f>Inventory[[#This Row],[Current_Inventory]]*Inventory[[#This Row],[Unit_Cost]]</f>
        <v>169601.24</v>
      </c>
      <c r="Q5029" t="str">
        <f>IF(Inventory[[#This Row],[Stockout_Risk_Score]] &gt;= 0.8, "Critical",
   IF(Inventory[[#This Row],[Stockout_Risk_Score]] &gt;= 0.6, "High",
      IF(Inventory[[#This Row],[Stockout_Risk_Score]] &gt;= 0.3, "Medium", "Low")
   )
)</f>
        <v>Low</v>
      </c>
      <c r="R5029">
        <f>Inventory[[#This Row],[Lead_Time_Days]]*0.8</f>
        <v>3.2</v>
      </c>
      <c r="S5029">
        <f>MAX(0,Inventory[[#This Row],[Daily_Demand]]*Inventory[[#This Row],[Adj_Lead_Time]]+Inventory[[#This Row],[Safety_Stock]]-Inventory[[#This Row],[Current_Inventory]])</f>
        <v>106.20000000000005</v>
      </c>
    </row>
    <row r="5030" spans="1:19" x14ac:dyDescent="0.25">
      <c r="A5030">
        <v>5029</v>
      </c>
      <c r="B5030" t="s">
        <v>5051</v>
      </c>
      <c r="C5030" s="4" t="s">
        <v>17</v>
      </c>
      <c r="D5030" t="s">
        <v>18</v>
      </c>
      <c r="E5030" s="4">
        <v>34</v>
      </c>
      <c r="F5030" s="4">
        <v>2</v>
      </c>
      <c r="G5030" s="4">
        <v>135</v>
      </c>
      <c r="H5030" s="4">
        <v>88</v>
      </c>
      <c r="I5030" s="4">
        <v>326</v>
      </c>
      <c r="J5030" s="6">
        <v>1423.08</v>
      </c>
      <c r="K5030" s="4">
        <v>0.624</v>
      </c>
      <c r="L5030" s="4" t="s">
        <v>27</v>
      </c>
      <c r="M5030" s="4">
        <f>Inventory[[#This Row],[Daily_Demand]]*Inventory[[#This Row],[Lead_Time_Days]]</f>
        <v>68</v>
      </c>
      <c r="N5030" s="4">
        <f>MAX(0, Inventory[[#This Row],[Demand_Duration_Lead_time]]+Inventory[[#This Row],[Safety_Stock]]-Inventory[[#This Row],[Current_Inventory]])</f>
        <v>21</v>
      </c>
      <c r="O50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30" s="8">
        <f>Inventory[[#This Row],[Current_Inventory]]*Inventory[[#This Row],[Unit_Cost]]</f>
        <v>192115.8</v>
      </c>
      <c r="Q5030" t="str">
        <f>IF(Inventory[[#This Row],[Stockout_Risk_Score]] &gt;= 0.8, "Critical",
   IF(Inventory[[#This Row],[Stockout_Risk_Score]] &gt;= 0.6, "High",
      IF(Inventory[[#This Row],[Stockout_Risk_Score]] &gt;= 0.3, "Medium", "Low")
   )
)</f>
        <v>High</v>
      </c>
      <c r="R5030">
        <f>Inventory[[#This Row],[Lead_Time_Days]]*0.8</f>
        <v>1.6</v>
      </c>
      <c r="S5030">
        <f>MAX(0,Inventory[[#This Row],[Daily_Demand]]*Inventory[[#This Row],[Adj_Lead_Time]]+Inventory[[#This Row],[Safety_Stock]]-Inventory[[#This Row],[Current_Inventory]])</f>
        <v>7.4000000000000057</v>
      </c>
    </row>
    <row r="5031" spans="1:19" x14ac:dyDescent="0.25">
      <c r="A5031">
        <v>5030</v>
      </c>
      <c r="B5031" t="s">
        <v>5052</v>
      </c>
      <c r="C5031" s="4" t="s">
        <v>21</v>
      </c>
      <c r="D5031" t="s">
        <v>22</v>
      </c>
      <c r="E5031" s="4">
        <v>100</v>
      </c>
      <c r="F5031" s="4">
        <v>6</v>
      </c>
      <c r="G5031" s="4">
        <v>161</v>
      </c>
      <c r="H5031" s="4">
        <v>265</v>
      </c>
      <c r="I5031" s="4">
        <v>149</v>
      </c>
      <c r="J5031" s="6">
        <v>1557.64</v>
      </c>
      <c r="K5031" s="4">
        <v>7.4999999999999997E-2</v>
      </c>
      <c r="L5031" s="4" t="s">
        <v>19</v>
      </c>
      <c r="M5031" s="4">
        <f>Inventory[[#This Row],[Daily_Demand]]*Inventory[[#This Row],[Lead_Time_Days]]</f>
        <v>600</v>
      </c>
      <c r="N5031" s="4">
        <f>MAX(0, Inventory[[#This Row],[Demand_Duration_Lead_time]]+Inventory[[#This Row],[Safety_Stock]]-Inventory[[#This Row],[Current_Inventory]])</f>
        <v>704</v>
      </c>
      <c r="O50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31" s="8">
        <f>Inventory[[#This Row],[Current_Inventory]]*Inventory[[#This Row],[Unit_Cost]]</f>
        <v>250780.04</v>
      </c>
      <c r="Q5031" t="str">
        <f>IF(Inventory[[#This Row],[Stockout_Risk_Score]] &gt;= 0.8, "Critical",
   IF(Inventory[[#This Row],[Stockout_Risk_Score]] &gt;= 0.6, "High",
      IF(Inventory[[#This Row],[Stockout_Risk_Score]] &gt;= 0.3, "Medium", "Low")
   )
)</f>
        <v>Low</v>
      </c>
      <c r="R5031">
        <f>Inventory[[#This Row],[Lead_Time_Days]]*0.8</f>
        <v>4.8000000000000007</v>
      </c>
      <c r="S5031">
        <f>MAX(0,Inventory[[#This Row],[Daily_Demand]]*Inventory[[#This Row],[Adj_Lead_Time]]+Inventory[[#This Row],[Safety_Stock]]-Inventory[[#This Row],[Current_Inventory]])</f>
        <v>584</v>
      </c>
    </row>
    <row r="5032" spans="1:19" x14ac:dyDescent="0.25">
      <c r="A5032">
        <v>5031</v>
      </c>
      <c r="B5032" t="s">
        <v>5053</v>
      </c>
      <c r="C5032" s="4" t="s">
        <v>17</v>
      </c>
      <c r="D5032" t="s">
        <v>14</v>
      </c>
      <c r="E5032" s="4">
        <v>198</v>
      </c>
      <c r="F5032" s="4">
        <v>5</v>
      </c>
      <c r="G5032" s="4">
        <v>216</v>
      </c>
      <c r="H5032" s="4">
        <v>83</v>
      </c>
      <c r="I5032" s="4">
        <v>79</v>
      </c>
      <c r="J5032" s="6">
        <v>292.42</v>
      </c>
      <c r="K5032" s="4">
        <v>7.0000000000000007E-2</v>
      </c>
      <c r="L5032" s="4" t="s">
        <v>27</v>
      </c>
      <c r="M5032" s="4">
        <f>Inventory[[#This Row],[Daily_Demand]]*Inventory[[#This Row],[Lead_Time_Days]]</f>
        <v>990</v>
      </c>
      <c r="N5032" s="4">
        <f>MAX(0, Inventory[[#This Row],[Demand_Duration_Lead_time]]+Inventory[[#This Row],[Safety_Stock]]-Inventory[[#This Row],[Current_Inventory]])</f>
        <v>857</v>
      </c>
      <c r="O50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32" s="8">
        <f>Inventory[[#This Row],[Current_Inventory]]*Inventory[[#This Row],[Unit_Cost]]</f>
        <v>63162.720000000001</v>
      </c>
      <c r="Q5032" t="str">
        <f>IF(Inventory[[#This Row],[Stockout_Risk_Score]] &gt;= 0.8, "Critical",
   IF(Inventory[[#This Row],[Stockout_Risk_Score]] &gt;= 0.6, "High",
      IF(Inventory[[#This Row],[Stockout_Risk_Score]] &gt;= 0.3, "Medium", "Low")
   )
)</f>
        <v>Low</v>
      </c>
      <c r="R5032">
        <f>Inventory[[#This Row],[Lead_Time_Days]]*0.8</f>
        <v>4</v>
      </c>
      <c r="S5032">
        <f>MAX(0,Inventory[[#This Row],[Daily_Demand]]*Inventory[[#This Row],[Adj_Lead_Time]]+Inventory[[#This Row],[Safety_Stock]]-Inventory[[#This Row],[Current_Inventory]])</f>
        <v>659</v>
      </c>
    </row>
    <row r="5033" spans="1:19" x14ac:dyDescent="0.25">
      <c r="A5033">
        <v>5032</v>
      </c>
      <c r="B5033" t="s">
        <v>5054</v>
      </c>
      <c r="C5033" s="4" t="s">
        <v>13</v>
      </c>
      <c r="D5033" t="s">
        <v>22</v>
      </c>
      <c r="E5033" s="4">
        <v>139</v>
      </c>
      <c r="F5033" s="4">
        <v>14</v>
      </c>
      <c r="G5033" s="4">
        <v>559</v>
      </c>
      <c r="H5033" s="4">
        <v>170</v>
      </c>
      <c r="I5033" s="4">
        <v>182</v>
      </c>
      <c r="J5033" s="6">
        <v>1319.07</v>
      </c>
      <c r="K5033" s="4">
        <v>0.622</v>
      </c>
      <c r="L5033" s="4" t="s">
        <v>27</v>
      </c>
      <c r="M5033" s="4">
        <f>Inventory[[#This Row],[Daily_Demand]]*Inventory[[#This Row],[Lead_Time_Days]]</f>
        <v>1946</v>
      </c>
      <c r="N5033" s="4">
        <f>MAX(0, Inventory[[#This Row],[Demand_Duration_Lead_time]]+Inventory[[#This Row],[Safety_Stock]]-Inventory[[#This Row],[Current_Inventory]])</f>
        <v>1557</v>
      </c>
      <c r="O50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33" s="8">
        <f>Inventory[[#This Row],[Current_Inventory]]*Inventory[[#This Row],[Unit_Cost]]</f>
        <v>737360.13</v>
      </c>
      <c r="Q5033" t="str">
        <f>IF(Inventory[[#This Row],[Stockout_Risk_Score]] &gt;= 0.8, "Critical",
   IF(Inventory[[#This Row],[Stockout_Risk_Score]] &gt;= 0.6, "High",
      IF(Inventory[[#This Row],[Stockout_Risk_Score]] &gt;= 0.3, "Medium", "Low")
   )
)</f>
        <v>High</v>
      </c>
      <c r="R5033">
        <f>Inventory[[#This Row],[Lead_Time_Days]]*0.8</f>
        <v>11.200000000000001</v>
      </c>
      <c r="S5033">
        <f>MAX(0,Inventory[[#This Row],[Daily_Demand]]*Inventory[[#This Row],[Adj_Lead_Time]]+Inventory[[#This Row],[Safety_Stock]]-Inventory[[#This Row],[Current_Inventory]])</f>
        <v>1167.8000000000002</v>
      </c>
    </row>
    <row r="5034" spans="1:19" x14ac:dyDescent="0.25">
      <c r="A5034">
        <v>5033</v>
      </c>
      <c r="B5034" t="s">
        <v>5055</v>
      </c>
      <c r="C5034" s="4" t="s">
        <v>13</v>
      </c>
      <c r="D5034" t="s">
        <v>18</v>
      </c>
      <c r="E5034" s="4">
        <v>38</v>
      </c>
      <c r="F5034" s="4">
        <v>2</v>
      </c>
      <c r="G5034" s="4">
        <v>318</v>
      </c>
      <c r="H5034" s="4">
        <v>210</v>
      </c>
      <c r="I5034" s="4">
        <v>188</v>
      </c>
      <c r="J5034" s="6">
        <v>1924.8</v>
      </c>
      <c r="K5034" s="4">
        <v>0.59099999999999997</v>
      </c>
      <c r="L5034" s="4" t="s">
        <v>15</v>
      </c>
      <c r="M5034" s="4">
        <f>Inventory[[#This Row],[Daily_Demand]]*Inventory[[#This Row],[Lead_Time_Days]]</f>
        <v>76</v>
      </c>
      <c r="N5034" s="4">
        <f>MAX(0, Inventory[[#This Row],[Demand_Duration_Lead_time]]+Inventory[[#This Row],[Safety_Stock]]-Inventory[[#This Row],[Current_Inventory]])</f>
        <v>0</v>
      </c>
      <c r="O50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34" s="8">
        <f>Inventory[[#This Row],[Current_Inventory]]*Inventory[[#This Row],[Unit_Cost]]</f>
        <v>612086.4</v>
      </c>
      <c r="Q5034" t="str">
        <f>IF(Inventory[[#This Row],[Stockout_Risk_Score]] &gt;= 0.8, "Critical",
   IF(Inventory[[#This Row],[Stockout_Risk_Score]] &gt;= 0.6, "High",
      IF(Inventory[[#This Row],[Stockout_Risk_Score]] &gt;= 0.3, "Medium", "Low")
   )
)</f>
        <v>Medium</v>
      </c>
      <c r="R5034">
        <f>Inventory[[#This Row],[Lead_Time_Days]]*0.8</f>
        <v>1.6</v>
      </c>
      <c r="S5034">
        <f>MAX(0,Inventory[[#This Row],[Daily_Demand]]*Inventory[[#This Row],[Adj_Lead_Time]]+Inventory[[#This Row],[Safety_Stock]]-Inventory[[#This Row],[Current_Inventory]])</f>
        <v>0</v>
      </c>
    </row>
    <row r="5035" spans="1:19" x14ac:dyDescent="0.25">
      <c r="A5035">
        <v>5034</v>
      </c>
      <c r="B5035" t="s">
        <v>5056</v>
      </c>
      <c r="C5035" s="4" t="s">
        <v>13</v>
      </c>
      <c r="D5035" t="s">
        <v>14</v>
      </c>
      <c r="E5035" s="4">
        <v>36</v>
      </c>
      <c r="F5035" s="4">
        <v>11</v>
      </c>
      <c r="G5035" s="4">
        <v>95</v>
      </c>
      <c r="H5035" s="4">
        <v>42</v>
      </c>
      <c r="I5035" s="4">
        <v>240</v>
      </c>
      <c r="J5035" s="6">
        <v>426.01</v>
      </c>
      <c r="K5035" s="4">
        <v>4.1000000000000002E-2</v>
      </c>
      <c r="L5035" s="4" t="s">
        <v>15</v>
      </c>
      <c r="M5035" s="4">
        <f>Inventory[[#This Row],[Daily_Demand]]*Inventory[[#This Row],[Lead_Time_Days]]</f>
        <v>396</v>
      </c>
      <c r="N5035" s="4">
        <f>MAX(0, Inventory[[#This Row],[Demand_Duration_Lead_time]]+Inventory[[#This Row],[Safety_Stock]]-Inventory[[#This Row],[Current_Inventory]])</f>
        <v>343</v>
      </c>
      <c r="O50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35" s="8">
        <f>Inventory[[#This Row],[Current_Inventory]]*Inventory[[#This Row],[Unit_Cost]]</f>
        <v>40470.949999999997</v>
      </c>
      <c r="Q5035" t="str">
        <f>IF(Inventory[[#This Row],[Stockout_Risk_Score]] &gt;= 0.8, "Critical",
   IF(Inventory[[#This Row],[Stockout_Risk_Score]] &gt;= 0.6, "High",
      IF(Inventory[[#This Row],[Stockout_Risk_Score]] &gt;= 0.3, "Medium", "Low")
   )
)</f>
        <v>Low</v>
      </c>
      <c r="R5035">
        <f>Inventory[[#This Row],[Lead_Time_Days]]*0.8</f>
        <v>8.8000000000000007</v>
      </c>
      <c r="S5035">
        <f>MAX(0,Inventory[[#This Row],[Daily_Demand]]*Inventory[[#This Row],[Adj_Lead_Time]]+Inventory[[#This Row],[Safety_Stock]]-Inventory[[#This Row],[Current_Inventory]])</f>
        <v>263.8</v>
      </c>
    </row>
    <row r="5036" spans="1:19" x14ac:dyDescent="0.25">
      <c r="A5036">
        <v>5035</v>
      </c>
      <c r="B5036" t="s">
        <v>5057</v>
      </c>
      <c r="C5036" s="4" t="s">
        <v>13</v>
      </c>
      <c r="D5036" t="s">
        <v>18</v>
      </c>
      <c r="E5036" s="4">
        <v>121</v>
      </c>
      <c r="F5036" s="4">
        <v>10</v>
      </c>
      <c r="G5036" s="4">
        <v>549</v>
      </c>
      <c r="H5036" s="4">
        <v>82</v>
      </c>
      <c r="I5036" s="4">
        <v>236</v>
      </c>
      <c r="J5036" s="6">
        <v>1823.14</v>
      </c>
      <c r="K5036" s="4">
        <v>0.46</v>
      </c>
      <c r="L5036" s="4" t="s">
        <v>27</v>
      </c>
      <c r="M5036" s="4">
        <f>Inventory[[#This Row],[Daily_Demand]]*Inventory[[#This Row],[Lead_Time_Days]]</f>
        <v>1210</v>
      </c>
      <c r="N5036" s="4">
        <f>MAX(0, Inventory[[#This Row],[Demand_Duration_Lead_time]]+Inventory[[#This Row],[Safety_Stock]]-Inventory[[#This Row],[Current_Inventory]])</f>
        <v>743</v>
      </c>
      <c r="O50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36" s="8">
        <f>Inventory[[#This Row],[Current_Inventory]]*Inventory[[#This Row],[Unit_Cost]]</f>
        <v>1000903.8600000001</v>
      </c>
      <c r="Q5036" t="str">
        <f>IF(Inventory[[#This Row],[Stockout_Risk_Score]] &gt;= 0.8, "Critical",
   IF(Inventory[[#This Row],[Stockout_Risk_Score]] &gt;= 0.6, "High",
      IF(Inventory[[#This Row],[Stockout_Risk_Score]] &gt;= 0.3, "Medium", "Low")
   )
)</f>
        <v>Medium</v>
      </c>
      <c r="R5036">
        <f>Inventory[[#This Row],[Lead_Time_Days]]*0.8</f>
        <v>8</v>
      </c>
      <c r="S5036">
        <f>MAX(0,Inventory[[#This Row],[Daily_Demand]]*Inventory[[#This Row],[Adj_Lead_Time]]+Inventory[[#This Row],[Safety_Stock]]-Inventory[[#This Row],[Current_Inventory]])</f>
        <v>501</v>
      </c>
    </row>
    <row r="5037" spans="1:19" x14ac:dyDescent="0.25">
      <c r="A5037">
        <v>5036</v>
      </c>
      <c r="B5037" t="s">
        <v>5058</v>
      </c>
      <c r="C5037" s="4" t="s">
        <v>41</v>
      </c>
      <c r="D5037" t="s">
        <v>22</v>
      </c>
      <c r="E5037" s="4">
        <v>43</v>
      </c>
      <c r="F5037" s="4">
        <v>7</v>
      </c>
      <c r="G5037" s="4">
        <v>119</v>
      </c>
      <c r="H5037" s="4">
        <v>207</v>
      </c>
      <c r="I5037" s="4">
        <v>189</v>
      </c>
      <c r="J5037" s="6">
        <v>1231.79</v>
      </c>
      <c r="K5037" s="4">
        <v>0.436</v>
      </c>
      <c r="L5037" s="4" t="s">
        <v>27</v>
      </c>
      <c r="M5037" s="4">
        <f>Inventory[[#This Row],[Daily_Demand]]*Inventory[[#This Row],[Lead_Time_Days]]</f>
        <v>301</v>
      </c>
      <c r="N5037" s="4">
        <f>MAX(0, Inventory[[#This Row],[Demand_Duration_Lead_time]]+Inventory[[#This Row],[Safety_Stock]]-Inventory[[#This Row],[Current_Inventory]])</f>
        <v>389</v>
      </c>
      <c r="O50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37" s="8">
        <f>Inventory[[#This Row],[Current_Inventory]]*Inventory[[#This Row],[Unit_Cost]]</f>
        <v>146583.01</v>
      </c>
      <c r="Q5037" t="str">
        <f>IF(Inventory[[#This Row],[Stockout_Risk_Score]] &gt;= 0.8, "Critical",
   IF(Inventory[[#This Row],[Stockout_Risk_Score]] &gt;= 0.6, "High",
      IF(Inventory[[#This Row],[Stockout_Risk_Score]] &gt;= 0.3, "Medium", "Low")
   )
)</f>
        <v>Medium</v>
      </c>
      <c r="R5037">
        <f>Inventory[[#This Row],[Lead_Time_Days]]*0.8</f>
        <v>5.6000000000000005</v>
      </c>
      <c r="S5037">
        <f>MAX(0,Inventory[[#This Row],[Daily_Demand]]*Inventory[[#This Row],[Adj_Lead_Time]]+Inventory[[#This Row],[Safety_Stock]]-Inventory[[#This Row],[Current_Inventory]])</f>
        <v>328.8</v>
      </c>
    </row>
    <row r="5038" spans="1:19" x14ac:dyDescent="0.25">
      <c r="A5038">
        <v>5037</v>
      </c>
      <c r="B5038" t="s">
        <v>5059</v>
      </c>
      <c r="C5038" s="4" t="s">
        <v>21</v>
      </c>
      <c r="D5038" t="s">
        <v>14</v>
      </c>
      <c r="E5038" s="4">
        <v>100</v>
      </c>
      <c r="F5038" s="4">
        <v>7</v>
      </c>
      <c r="G5038" s="4">
        <v>498</v>
      </c>
      <c r="H5038" s="4">
        <v>249</v>
      </c>
      <c r="I5038" s="4">
        <v>369</v>
      </c>
      <c r="J5038" s="6">
        <v>1202.3399999999999</v>
      </c>
      <c r="K5038" s="4">
        <v>0.54700000000000004</v>
      </c>
      <c r="L5038" s="4" t="s">
        <v>15</v>
      </c>
      <c r="M5038" s="4">
        <f>Inventory[[#This Row],[Daily_Demand]]*Inventory[[#This Row],[Lead_Time_Days]]</f>
        <v>700</v>
      </c>
      <c r="N5038" s="4">
        <f>MAX(0, Inventory[[#This Row],[Demand_Duration_Lead_time]]+Inventory[[#This Row],[Safety_Stock]]-Inventory[[#This Row],[Current_Inventory]])</f>
        <v>451</v>
      </c>
      <c r="O50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38" s="8">
        <f>Inventory[[#This Row],[Current_Inventory]]*Inventory[[#This Row],[Unit_Cost]]</f>
        <v>598765.31999999995</v>
      </c>
      <c r="Q5038" t="str">
        <f>IF(Inventory[[#This Row],[Stockout_Risk_Score]] &gt;= 0.8, "Critical",
   IF(Inventory[[#This Row],[Stockout_Risk_Score]] &gt;= 0.6, "High",
      IF(Inventory[[#This Row],[Stockout_Risk_Score]] &gt;= 0.3, "Medium", "Low")
   )
)</f>
        <v>Medium</v>
      </c>
      <c r="R5038">
        <f>Inventory[[#This Row],[Lead_Time_Days]]*0.8</f>
        <v>5.6000000000000005</v>
      </c>
      <c r="S5038">
        <f>MAX(0,Inventory[[#This Row],[Daily_Demand]]*Inventory[[#This Row],[Adj_Lead_Time]]+Inventory[[#This Row],[Safety_Stock]]-Inventory[[#This Row],[Current_Inventory]])</f>
        <v>311</v>
      </c>
    </row>
    <row r="5039" spans="1:19" x14ac:dyDescent="0.25">
      <c r="A5039">
        <v>5038</v>
      </c>
      <c r="B5039" t="s">
        <v>5060</v>
      </c>
      <c r="C5039" s="4" t="s">
        <v>21</v>
      </c>
      <c r="D5039" t="s">
        <v>14</v>
      </c>
      <c r="E5039" s="4">
        <v>175</v>
      </c>
      <c r="F5039" s="4">
        <v>12</v>
      </c>
      <c r="G5039" s="4">
        <v>487</v>
      </c>
      <c r="H5039" s="4">
        <v>83</v>
      </c>
      <c r="I5039" s="4">
        <v>286</v>
      </c>
      <c r="J5039" s="6">
        <v>151.25</v>
      </c>
      <c r="K5039" s="4">
        <v>0.73799999999999999</v>
      </c>
      <c r="L5039" s="4" t="s">
        <v>19</v>
      </c>
      <c r="M5039" s="4">
        <f>Inventory[[#This Row],[Daily_Demand]]*Inventory[[#This Row],[Lead_Time_Days]]</f>
        <v>2100</v>
      </c>
      <c r="N5039" s="4">
        <f>MAX(0, Inventory[[#This Row],[Demand_Duration_Lead_time]]+Inventory[[#This Row],[Safety_Stock]]-Inventory[[#This Row],[Current_Inventory]])</f>
        <v>1696</v>
      </c>
      <c r="O50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39" s="8">
        <f>Inventory[[#This Row],[Current_Inventory]]*Inventory[[#This Row],[Unit_Cost]]</f>
        <v>73658.75</v>
      </c>
      <c r="Q5039" t="str">
        <f>IF(Inventory[[#This Row],[Stockout_Risk_Score]] &gt;= 0.8, "Critical",
   IF(Inventory[[#This Row],[Stockout_Risk_Score]] &gt;= 0.6, "High",
      IF(Inventory[[#This Row],[Stockout_Risk_Score]] &gt;= 0.3, "Medium", "Low")
   )
)</f>
        <v>High</v>
      </c>
      <c r="R5039">
        <f>Inventory[[#This Row],[Lead_Time_Days]]*0.8</f>
        <v>9.6000000000000014</v>
      </c>
      <c r="S5039">
        <f>MAX(0,Inventory[[#This Row],[Daily_Demand]]*Inventory[[#This Row],[Adj_Lead_Time]]+Inventory[[#This Row],[Safety_Stock]]-Inventory[[#This Row],[Current_Inventory]])</f>
        <v>1276.0000000000002</v>
      </c>
    </row>
    <row r="5040" spans="1:19" x14ac:dyDescent="0.25">
      <c r="A5040">
        <v>5039</v>
      </c>
      <c r="B5040" t="s">
        <v>5061</v>
      </c>
      <c r="C5040" s="4" t="s">
        <v>13</v>
      </c>
      <c r="D5040" t="s">
        <v>22</v>
      </c>
      <c r="E5040" s="4">
        <v>175</v>
      </c>
      <c r="F5040" s="4">
        <v>3</v>
      </c>
      <c r="G5040" s="4">
        <v>655</v>
      </c>
      <c r="H5040" s="4">
        <v>40</v>
      </c>
      <c r="I5040" s="4">
        <v>346</v>
      </c>
      <c r="J5040" s="6">
        <v>1509.19</v>
      </c>
      <c r="K5040" s="4">
        <v>0.28299999999999997</v>
      </c>
      <c r="L5040" s="4" t="s">
        <v>27</v>
      </c>
      <c r="M5040" s="4">
        <f>Inventory[[#This Row],[Daily_Demand]]*Inventory[[#This Row],[Lead_Time_Days]]</f>
        <v>525</v>
      </c>
      <c r="N5040" s="4">
        <f>MAX(0, Inventory[[#This Row],[Demand_Duration_Lead_time]]+Inventory[[#This Row],[Safety_Stock]]-Inventory[[#This Row],[Current_Inventory]])</f>
        <v>0</v>
      </c>
      <c r="O50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40" s="8">
        <f>Inventory[[#This Row],[Current_Inventory]]*Inventory[[#This Row],[Unit_Cost]]</f>
        <v>988519.45000000007</v>
      </c>
      <c r="Q5040" t="str">
        <f>IF(Inventory[[#This Row],[Stockout_Risk_Score]] &gt;= 0.8, "Critical",
   IF(Inventory[[#This Row],[Stockout_Risk_Score]] &gt;= 0.6, "High",
      IF(Inventory[[#This Row],[Stockout_Risk_Score]] &gt;= 0.3, "Medium", "Low")
   )
)</f>
        <v>Low</v>
      </c>
      <c r="R5040">
        <f>Inventory[[#This Row],[Lead_Time_Days]]*0.8</f>
        <v>2.4000000000000004</v>
      </c>
      <c r="S5040">
        <f>MAX(0,Inventory[[#This Row],[Daily_Demand]]*Inventory[[#This Row],[Adj_Lead_Time]]+Inventory[[#This Row],[Safety_Stock]]-Inventory[[#This Row],[Current_Inventory]])</f>
        <v>0</v>
      </c>
    </row>
    <row r="5041" spans="1:19" x14ac:dyDescent="0.25">
      <c r="A5041">
        <v>5040</v>
      </c>
      <c r="B5041" t="s">
        <v>5062</v>
      </c>
      <c r="C5041" s="4" t="s">
        <v>41</v>
      </c>
      <c r="D5041" t="s">
        <v>22</v>
      </c>
      <c r="E5041" s="4">
        <v>135</v>
      </c>
      <c r="F5041" s="4">
        <v>8</v>
      </c>
      <c r="G5041" s="4">
        <v>311</v>
      </c>
      <c r="H5041" s="4">
        <v>23</v>
      </c>
      <c r="I5041" s="4">
        <v>249</v>
      </c>
      <c r="J5041" s="6">
        <v>982.63</v>
      </c>
      <c r="K5041" s="4">
        <v>0.433</v>
      </c>
      <c r="L5041" s="4" t="s">
        <v>19</v>
      </c>
      <c r="M5041" s="4">
        <f>Inventory[[#This Row],[Daily_Demand]]*Inventory[[#This Row],[Lead_Time_Days]]</f>
        <v>1080</v>
      </c>
      <c r="N5041" s="4">
        <f>MAX(0, Inventory[[#This Row],[Demand_Duration_Lead_time]]+Inventory[[#This Row],[Safety_Stock]]-Inventory[[#This Row],[Current_Inventory]])</f>
        <v>792</v>
      </c>
      <c r="O50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41" s="8">
        <f>Inventory[[#This Row],[Current_Inventory]]*Inventory[[#This Row],[Unit_Cost]]</f>
        <v>305597.93</v>
      </c>
      <c r="Q5041" t="str">
        <f>IF(Inventory[[#This Row],[Stockout_Risk_Score]] &gt;= 0.8, "Critical",
   IF(Inventory[[#This Row],[Stockout_Risk_Score]] &gt;= 0.6, "High",
      IF(Inventory[[#This Row],[Stockout_Risk_Score]] &gt;= 0.3, "Medium", "Low")
   )
)</f>
        <v>Medium</v>
      </c>
      <c r="R5041">
        <f>Inventory[[#This Row],[Lead_Time_Days]]*0.8</f>
        <v>6.4</v>
      </c>
      <c r="S5041">
        <f>MAX(0,Inventory[[#This Row],[Daily_Demand]]*Inventory[[#This Row],[Adj_Lead_Time]]+Inventory[[#This Row],[Safety_Stock]]-Inventory[[#This Row],[Current_Inventory]])</f>
        <v>576</v>
      </c>
    </row>
    <row r="5042" spans="1:19" x14ac:dyDescent="0.25">
      <c r="A5042">
        <v>5041</v>
      </c>
      <c r="B5042" t="s">
        <v>5063</v>
      </c>
      <c r="C5042" s="4" t="s">
        <v>13</v>
      </c>
      <c r="D5042" t="s">
        <v>14</v>
      </c>
      <c r="E5042" s="4">
        <v>178</v>
      </c>
      <c r="F5042" s="4">
        <v>13</v>
      </c>
      <c r="G5042" s="4">
        <v>144</v>
      </c>
      <c r="H5042" s="4">
        <v>214</v>
      </c>
      <c r="I5042" s="4">
        <v>333</v>
      </c>
      <c r="J5042" s="6">
        <v>1456.29</v>
      </c>
      <c r="K5042" s="4">
        <v>0.79300000000000004</v>
      </c>
      <c r="L5042" s="4" t="s">
        <v>15</v>
      </c>
      <c r="M5042" s="4">
        <f>Inventory[[#This Row],[Daily_Demand]]*Inventory[[#This Row],[Lead_Time_Days]]</f>
        <v>2314</v>
      </c>
      <c r="N5042" s="4">
        <f>MAX(0, Inventory[[#This Row],[Demand_Duration_Lead_time]]+Inventory[[#This Row],[Safety_Stock]]-Inventory[[#This Row],[Current_Inventory]])</f>
        <v>2384</v>
      </c>
      <c r="O50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42" s="8">
        <f>Inventory[[#This Row],[Current_Inventory]]*Inventory[[#This Row],[Unit_Cost]]</f>
        <v>209705.76</v>
      </c>
      <c r="Q5042" t="str">
        <f>IF(Inventory[[#This Row],[Stockout_Risk_Score]] &gt;= 0.8, "Critical",
   IF(Inventory[[#This Row],[Stockout_Risk_Score]] &gt;= 0.6, "High",
      IF(Inventory[[#This Row],[Stockout_Risk_Score]] &gt;= 0.3, "Medium", "Low")
   )
)</f>
        <v>High</v>
      </c>
      <c r="R5042">
        <f>Inventory[[#This Row],[Lead_Time_Days]]*0.8</f>
        <v>10.4</v>
      </c>
      <c r="S5042">
        <f>MAX(0,Inventory[[#This Row],[Daily_Demand]]*Inventory[[#This Row],[Adj_Lead_Time]]+Inventory[[#This Row],[Safety_Stock]]-Inventory[[#This Row],[Current_Inventory]])</f>
        <v>1921.1999999999998</v>
      </c>
    </row>
    <row r="5043" spans="1:19" x14ac:dyDescent="0.25">
      <c r="A5043">
        <v>5042</v>
      </c>
      <c r="B5043" t="s">
        <v>5064</v>
      </c>
      <c r="C5043" s="4" t="s">
        <v>41</v>
      </c>
      <c r="D5043" t="s">
        <v>14</v>
      </c>
      <c r="E5043" s="4">
        <v>164</v>
      </c>
      <c r="F5043" s="4">
        <v>13</v>
      </c>
      <c r="G5043" s="4">
        <v>538</v>
      </c>
      <c r="H5043" s="4">
        <v>77</v>
      </c>
      <c r="I5043" s="4">
        <v>129</v>
      </c>
      <c r="J5043" s="6">
        <v>1627.9</v>
      </c>
      <c r="K5043" s="4">
        <v>0.92300000000000004</v>
      </c>
      <c r="L5043" s="4" t="s">
        <v>27</v>
      </c>
      <c r="M5043" s="4">
        <f>Inventory[[#This Row],[Daily_Demand]]*Inventory[[#This Row],[Lead_Time_Days]]</f>
        <v>2132</v>
      </c>
      <c r="N5043" s="4">
        <f>MAX(0, Inventory[[#This Row],[Demand_Duration_Lead_time]]+Inventory[[#This Row],[Safety_Stock]]-Inventory[[#This Row],[Current_Inventory]])</f>
        <v>1671</v>
      </c>
      <c r="O50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43" s="8">
        <f>Inventory[[#This Row],[Current_Inventory]]*Inventory[[#This Row],[Unit_Cost]]</f>
        <v>875810.20000000007</v>
      </c>
      <c r="Q5043" t="str">
        <f>IF(Inventory[[#This Row],[Stockout_Risk_Score]] &gt;= 0.8, "Critical",
   IF(Inventory[[#This Row],[Stockout_Risk_Score]] &gt;= 0.6, "High",
      IF(Inventory[[#This Row],[Stockout_Risk_Score]] &gt;= 0.3, "Medium", "Low")
   )
)</f>
        <v>Critical</v>
      </c>
      <c r="R5043">
        <f>Inventory[[#This Row],[Lead_Time_Days]]*0.8</f>
        <v>10.4</v>
      </c>
      <c r="S5043">
        <f>MAX(0,Inventory[[#This Row],[Daily_Demand]]*Inventory[[#This Row],[Adj_Lead_Time]]+Inventory[[#This Row],[Safety_Stock]]-Inventory[[#This Row],[Current_Inventory]])</f>
        <v>1244.6000000000001</v>
      </c>
    </row>
    <row r="5044" spans="1:19" x14ac:dyDescent="0.25">
      <c r="A5044">
        <v>5043</v>
      </c>
      <c r="B5044" t="s">
        <v>5065</v>
      </c>
      <c r="C5044" s="4" t="s">
        <v>13</v>
      </c>
      <c r="D5044" t="s">
        <v>22</v>
      </c>
      <c r="E5044" s="4">
        <v>47</v>
      </c>
      <c r="F5044" s="4">
        <v>10</v>
      </c>
      <c r="G5044" s="4">
        <v>42</v>
      </c>
      <c r="H5044" s="4">
        <v>137</v>
      </c>
      <c r="I5044" s="4">
        <v>308</v>
      </c>
      <c r="J5044" s="6">
        <v>1071.4000000000001</v>
      </c>
      <c r="K5044" s="4">
        <v>0.89100000000000001</v>
      </c>
      <c r="L5044" s="4" t="s">
        <v>19</v>
      </c>
      <c r="M5044" s="4">
        <f>Inventory[[#This Row],[Daily_Demand]]*Inventory[[#This Row],[Lead_Time_Days]]</f>
        <v>470</v>
      </c>
      <c r="N5044" s="4">
        <f>MAX(0, Inventory[[#This Row],[Demand_Duration_Lead_time]]+Inventory[[#This Row],[Safety_Stock]]-Inventory[[#This Row],[Current_Inventory]])</f>
        <v>565</v>
      </c>
      <c r="O50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44" s="8">
        <f>Inventory[[#This Row],[Current_Inventory]]*Inventory[[#This Row],[Unit_Cost]]</f>
        <v>44998.8</v>
      </c>
      <c r="Q5044" t="str">
        <f>IF(Inventory[[#This Row],[Stockout_Risk_Score]] &gt;= 0.8, "Critical",
   IF(Inventory[[#This Row],[Stockout_Risk_Score]] &gt;= 0.6, "High",
      IF(Inventory[[#This Row],[Stockout_Risk_Score]] &gt;= 0.3, "Medium", "Low")
   )
)</f>
        <v>Critical</v>
      </c>
      <c r="R5044">
        <f>Inventory[[#This Row],[Lead_Time_Days]]*0.8</f>
        <v>8</v>
      </c>
      <c r="S5044">
        <f>MAX(0,Inventory[[#This Row],[Daily_Demand]]*Inventory[[#This Row],[Adj_Lead_Time]]+Inventory[[#This Row],[Safety_Stock]]-Inventory[[#This Row],[Current_Inventory]])</f>
        <v>471</v>
      </c>
    </row>
    <row r="5045" spans="1:19" x14ac:dyDescent="0.25">
      <c r="A5045">
        <v>5044</v>
      </c>
      <c r="B5045" t="s">
        <v>5066</v>
      </c>
      <c r="C5045" s="4" t="s">
        <v>26</v>
      </c>
      <c r="D5045" t="s">
        <v>18</v>
      </c>
      <c r="E5045" s="4">
        <v>85</v>
      </c>
      <c r="F5045" s="4">
        <v>7</v>
      </c>
      <c r="G5045" s="4">
        <v>181</v>
      </c>
      <c r="H5045" s="4">
        <v>35</v>
      </c>
      <c r="I5045" s="4">
        <v>150</v>
      </c>
      <c r="J5045" s="6">
        <v>564.11</v>
      </c>
      <c r="K5045" s="4">
        <v>0.47799999999999998</v>
      </c>
      <c r="L5045" s="4" t="s">
        <v>15</v>
      </c>
      <c r="M5045" s="4">
        <f>Inventory[[#This Row],[Daily_Demand]]*Inventory[[#This Row],[Lead_Time_Days]]</f>
        <v>595</v>
      </c>
      <c r="N5045" s="4">
        <f>MAX(0, Inventory[[#This Row],[Demand_Duration_Lead_time]]+Inventory[[#This Row],[Safety_Stock]]-Inventory[[#This Row],[Current_Inventory]])</f>
        <v>449</v>
      </c>
      <c r="O50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45" s="8">
        <f>Inventory[[#This Row],[Current_Inventory]]*Inventory[[#This Row],[Unit_Cost]]</f>
        <v>102103.91</v>
      </c>
      <c r="Q5045" t="str">
        <f>IF(Inventory[[#This Row],[Stockout_Risk_Score]] &gt;= 0.8, "Critical",
   IF(Inventory[[#This Row],[Stockout_Risk_Score]] &gt;= 0.6, "High",
      IF(Inventory[[#This Row],[Stockout_Risk_Score]] &gt;= 0.3, "Medium", "Low")
   )
)</f>
        <v>Medium</v>
      </c>
      <c r="R5045">
        <f>Inventory[[#This Row],[Lead_Time_Days]]*0.8</f>
        <v>5.6000000000000005</v>
      </c>
      <c r="S5045">
        <f>MAX(0,Inventory[[#This Row],[Daily_Demand]]*Inventory[[#This Row],[Adj_Lead_Time]]+Inventory[[#This Row],[Safety_Stock]]-Inventory[[#This Row],[Current_Inventory]])</f>
        <v>330.00000000000006</v>
      </c>
    </row>
    <row r="5046" spans="1:19" x14ac:dyDescent="0.25">
      <c r="A5046">
        <v>5045</v>
      </c>
      <c r="B5046" t="s">
        <v>5067</v>
      </c>
      <c r="C5046" s="4" t="s">
        <v>26</v>
      </c>
      <c r="D5046" t="s">
        <v>14</v>
      </c>
      <c r="E5046" s="4">
        <v>7</v>
      </c>
      <c r="F5046" s="4">
        <v>12</v>
      </c>
      <c r="G5046" s="4">
        <v>648</v>
      </c>
      <c r="H5046" s="4">
        <v>193</v>
      </c>
      <c r="I5046" s="4">
        <v>81</v>
      </c>
      <c r="J5046" s="6">
        <v>326.07</v>
      </c>
      <c r="K5046" s="4">
        <v>0.52100000000000002</v>
      </c>
      <c r="L5046" s="4" t="s">
        <v>27</v>
      </c>
      <c r="M5046" s="4">
        <f>Inventory[[#This Row],[Daily_Demand]]*Inventory[[#This Row],[Lead_Time_Days]]</f>
        <v>84</v>
      </c>
      <c r="N5046" s="4">
        <f>MAX(0, Inventory[[#This Row],[Demand_Duration_Lead_time]]+Inventory[[#This Row],[Safety_Stock]]-Inventory[[#This Row],[Current_Inventory]])</f>
        <v>0</v>
      </c>
      <c r="O50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046" s="8">
        <f>Inventory[[#This Row],[Current_Inventory]]*Inventory[[#This Row],[Unit_Cost]]</f>
        <v>211293.36</v>
      </c>
      <c r="Q5046" t="str">
        <f>IF(Inventory[[#This Row],[Stockout_Risk_Score]] &gt;= 0.8, "Critical",
   IF(Inventory[[#This Row],[Stockout_Risk_Score]] &gt;= 0.6, "High",
      IF(Inventory[[#This Row],[Stockout_Risk_Score]] &gt;= 0.3, "Medium", "Low")
   )
)</f>
        <v>Medium</v>
      </c>
      <c r="R5046">
        <f>Inventory[[#This Row],[Lead_Time_Days]]*0.8</f>
        <v>9.6000000000000014</v>
      </c>
      <c r="S5046">
        <f>MAX(0,Inventory[[#This Row],[Daily_Demand]]*Inventory[[#This Row],[Adj_Lead_Time]]+Inventory[[#This Row],[Safety_Stock]]-Inventory[[#This Row],[Current_Inventory]])</f>
        <v>0</v>
      </c>
    </row>
    <row r="5047" spans="1:19" x14ac:dyDescent="0.25">
      <c r="A5047">
        <v>5046</v>
      </c>
      <c r="B5047" t="s">
        <v>5068</v>
      </c>
      <c r="C5047" s="4" t="s">
        <v>17</v>
      </c>
      <c r="D5047" t="s">
        <v>22</v>
      </c>
      <c r="E5047" s="4">
        <v>78</v>
      </c>
      <c r="F5047" s="4">
        <v>9</v>
      </c>
      <c r="G5047" s="4">
        <v>525</v>
      </c>
      <c r="H5047" s="4">
        <v>146</v>
      </c>
      <c r="I5047" s="4">
        <v>326</v>
      </c>
      <c r="J5047" s="6">
        <v>362.98</v>
      </c>
      <c r="K5047" s="4">
        <v>0.52900000000000003</v>
      </c>
      <c r="L5047" s="4" t="s">
        <v>19</v>
      </c>
      <c r="M5047" s="4">
        <f>Inventory[[#This Row],[Daily_Demand]]*Inventory[[#This Row],[Lead_Time_Days]]</f>
        <v>702</v>
      </c>
      <c r="N5047" s="4">
        <f>MAX(0, Inventory[[#This Row],[Demand_Duration_Lead_time]]+Inventory[[#This Row],[Safety_Stock]]-Inventory[[#This Row],[Current_Inventory]])</f>
        <v>323</v>
      </c>
      <c r="O50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47" s="8">
        <f>Inventory[[#This Row],[Current_Inventory]]*Inventory[[#This Row],[Unit_Cost]]</f>
        <v>190564.5</v>
      </c>
      <c r="Q5047" t="str">
        <f>IF(Inventory[[#This Row],[Stockout_Risk_Score]] &gt;= 0.8, "Critical",
   IF(Inventory[[#This Row],[Stockout_Risk_Score]] &gt;= 0.6, "High",
      IF(Inventory[[#This Row],[Stockout_Risk_Score]] &gt;= 0.3, "Medium", "Low")
   )
)</f>
        <v>Medium</v>
      </c>
      <c r="R5047">
        <f>Inventory[[#This Row],[Lead_Time_Days]]*0.8</f>
        <v>7.2</v>
      </c>
      <c r="S5047">
        <f>MAX(0,Inventory[[#This Row],[Daily_Demand]]*Inventory[[#This Row],[Adj_Lead_Time]]+Inventory[[#This Row],[Safety_Stock]]-Inventory[[#This Row],[Current_Inventory]])</f>
        <v>182.60000000000002</v>
      </c>
    </row>
    <row r="5048" spans="1:19" x14ac:dyDescent="0.25">
      <c r="A5048">
        <v>5047</v>
      </c>
      <c r="B5048" t="s">
        <v>5069</v>
      </c>
      <c r="C5048" s="4" t="s">
        <v>13</v>
      </c>
      <c r="D5048" t="s">
        <v>18</v>
      </c>
      <c r="E5048" s="4">
        <v>121</v>
      </c>
      <c r="F5048" s="4">
        <v>13</v>
      </c>
      <c r="G5048" s="4">
        <v>40</v>
      </c>
      <c r="H5048" s="4">
        <v>115</v>
      </c>
      <c r="I5048" s="4">
        <v>170</v>
      </c>
      <c r="J5048" s="6">
        <v>1740.52</v>
      </c>
      <c r="K5048" s="4">
        <v>0.86899999999999999</v>
      </c>
      <c r="L5048" s="4" t="s">
        <v>27</v>
      </c>
      <c r="M5048" s="4">
        <f>Inventory[[#This Row],[Daily_Demand]]*Inventory[[#This Row],[Lead_Time_Days]]</f>
        <v>1573</v>
      </c>
      <c r="N5048" s="4">
        <f>MAX(0, Inventory[[#This Row],[Demand_Duration_Lead_time]]+Inventory[[#This Row],[Safety_Stock]]-Inventory[[#This Row],[Current_Inventory]])</f>
        <v>1648</v>
      </c>
      <c r="O50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48" s="8">
        <f>Inventory[[#This Row],[Current_Inventory]]*Inventory[[#This Row],[Unit_Cost]]</f>
        <v>69620.800000000003</v>
      </c>
      <c r="Q5048" t="str">
        <f>IF(Inventory[[#This Row],[Stockout_Risk_Score]] &gt;= 0.8, "Critical",
   IF(Inventory[[#This Row],[Stockout_Risk_Score]] &gt;= 0.6, "High",
      IF(Inventory[[#This Row],[Stockout_Risk_Score]] &gt;= 0.3, "Medium", "Low")
   )
)</f>
        <v>Critical</v>
      </c>
      <c r="R5048">
        <f>Inventory[[#This Row],[Lead_Time_Days]]*0.8</f>
        <v>10.4</v>
      </c>
      <c r="S5048">
        <f>MAX(0,Inventory[[#This Row],[Daily_Demand]]*Inventory[[#This Row],[Adj_Lead_Time]]+Inventory[[#This Row],[Safety_Stock]]-Inventory[[#This Row],[Current_Inventory]])</f>
        <v>1333.4</v>
      </c>
    </row>
    <row r="5049" spans="1:19" x14ac:dyDescent="0.25">
      <c r="A5049">
        <v>5048</v>
      </c>
      <c r="B5049" t="s">
        <v>5070</v>
      </c>
      <c r="C5049" s="4" t="s">
        <v>21</v>
      </c>
      <c r="D5049" t="s">
        <v>14</v>
      </c>
      <c r="E5049" s="4">
        <v>67</v>
      </c>
      <c r="F5049" s="4">
        <v>6</v>
      </c>
      <c r="G5049" s="4">
        <v>783</v>
      </c>
      <c r="H5049" s="4">
        <v>33</v>
      </c>
      <c r="I5049" s="4">
        <v>104</v>
      </c>
      <c r="J5049" s="6">
        <v>290.98</v>
      </c>
      <c r="K5049" s="4">
        <v>0.84</v>
      </c>
      <c r="L5049" s="4" t="s">
        <v>19</v>
      </c>
      <c r="M5049" s="4">
        <f>Inventory[[#This Row],[Daily_Demand]]*Inventory[[#This Row],[Lead_Time_Days]]</f>
        <v>402</v>
      </c>
      <c r="N5049" s="4">
        <f>MAX(0, Inventory[[#This Row],[Demand_Duration_Lead_time]]+Inventory[[#This Row],[Safety_Stock]]-Inventory[[#This Row],[Current_Inventory]])</f>
        <v>0</v>
      </c>
      <c r="O50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49" s="8">
        <f>Inventory[[#This Row],[Current_Inventory]]*Inventory[[#This Row],[Unit_Cost]]</f>
        <v>227837.34000000003</v>
      </c>
      <c r="Q5049" t="str">
        <f>IF(Inventory[[#This Row],[Stockout_Risk_Score]] &gt;= 0.8, "Critical",
   IF(Inventory[[#This Row],[Stockout_Risk_Score]] &gt;= 0.6, "High",
      IF(Inventory[[#This Row],[Stockout_Risk_Score]] &gt;= 0.3, "Medium", "Low")
   )
)</f>
        <v>Critical</v>
      </c>
      <c r="R5049">
        <f>Inventory[[#This Row],[Lead_Time_Days]]*0.8</f>
        <v>4.8000000000000007</v>
      </c>
      <c r="S5049">
        <f>MAX(0,Inventory[[#This Row],[Daily_Demand]]*Inventory[[#This Row],[Adj_Lead_Time]]+Inventory[[#This Row],[Safety_Stock]]-Inventory[[#This Row],[Current_Inventory]])</f>
        <v>0</v>
      </c>
    </row>
    <row r="5050" spans="1:19" x14ac:dyDescent="0.25">
      <c r="A5050">
        <v>5049</v>
      </c>
      <c r="B5050" t="s">
        <v>5071</v>
      </c>
      <c r="C5050" s="4" t="s">
        <v>17</v>
      </c>
      <c r="D5050" t="s">
        <v>14</v>
      </c>
      <c r="E5050" s="4">
        <v>115</v>
      </c>
      <c r="F5050" s="4">
        <v>3</v>
      </c>
      <c r="G5050" s="4">
        <v>483</v>
      </c>
      <c r="H5050" s="4">
        <v>203</v>
      </c>
      <c r="I5050" s="4">
        <v>67</v>
      </c>
      <c r="J5050" s="6">
        <v>800.15</v>
      </c>
      <c r="K5050" s="4">
        <v>0.312</v>
      </c>
      <c r="L5050" s="4" t="s">
        <v>19</v>
      </c>
      <c r="M5050" s="4">
        <f>Inventory[[#This Row],[Daily_Demand]]*Inventory[[#This Row],[Lead_Time_Days]]</f>
        <v>345</v>
      </c>
      <c r="N5050" s="4">
        <f>MAX(0, Inventory[[#This Row],[Demand_Duration_Lead_time]]+Inventory[[#This Row],[Safety_Stock]]-Inventory[[#This Row],[Current_Inventory]])</f>
        <v>65</v>
      </c>
      <c r="O50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50" s="8">
        <f>Inventory[[#This Row],[Current_Inventory]]*Inventory[[#This Row],[Unit_Cost]]</f>
        <v>386472.45</v>
      </c>
      <c r="Q5050" t="str">
        <f>IF(Inventory[[#This Row],[Stockout_Risk_Score]] &gt;= 0.8, "Critical",
   IF(Inventory[[#This Row],[Stockout_Risk_Score]] &gt;= 0.6, "High",
      IF(Inventory[[#This Row],[Stockout_Risk_Score]] &gt;= 0.3, "Medium", "Low")
   )
)</f>
        <v>Medium</v>
      </c>
      <c r="R5050">
        <f>Inventory[[#This Row],[Lead_Time_Days]]*0.8</f>
        <v>2.4000000000000004</v>
      </c>
      <c r="S5050">
        <f>MAX(0,Inventory[[#This Row],[Daily_Demand]]*Inventory[[#This Row],[Adj_Lead_Time]]+Inventory[[#This Row],[Safety_Stock]]-Inventory[[#This Row],[Current_Inventory]])</f>
        <v>0</v>
      </c>
    </row>
    <row r="5051" spans="1:19" x14ac:dyDescent="0.25">
      <c r="A5051">
        <v>5050</v>
      </c>
      <c r="B5051" t="s">
        <v>5072</v>
      </c>
      <c r="C5051" s="4" t="s">
        <v>26</v>
      </c>
      <c r="D5051" t="s">
        <v>22</v>
      </c>
      <c r="E5051" s="4">
        <v>44</v>
      </c>
      <c r="F5051" s="4">
        <v>14</v>
      </c>
      <c r="G5051" s="4">
        <v>502</v>
      </c>
      <c r="H5051" s="4">
        <v>178</v>
      </c>
      <c r="I5051" s="4">
        <v>358</v>
      </c>
      <c r="J5051" s="6">
        <v>701.84</v>
      </c>
      <c r="K5051" s="4">
        <v>0.16300000000000001</v>
      </c>
      <c r="L5051" s="4" t="s">
        <v>27</v>
      </c>
      <c r="M5051" s="4">
        <f>Inventory[[#This Row],[Daily_Demand]]*Inventory[[#This Row],[Lead_Time_Days]]</f>
        <v>616</v>
      </c>
      <c r="N5051" s="4">
        <f>MAX(0, Inventory[[#This Row],[Demand_Duration_Lead_time]]+Inventory[[#This Row],[Safety_Stock]]-Inventory[[#This Row],[Current_Inventory]])</f>
        <v>292</v>
      </c>
      <c r="O50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51" s="8">
        <f>Inventory[[#This Row],[Current_Inventory]]*Inventory[[#This Row],[Unit_Cost]]</f>
        <v>352323.68</v>
      </c>
      <c r="Q5051" t="str">
        <f>IF(Inventory[[#This Row],[Stockout_Risk_Score]] &gt;= 0.8, "Critical",
   IF(Inventory[[#This Row],[Stockout_Risk_Score]] &gt;= 0.6, "High",
      IF(Inventory[[#This Row],[Stockout_Risk_Score]] &gt;= 0.3, "Medium", "Low")
   )
)</f>
        <v>Low</v>
      </c>
      <c r="R5051">
        <f>Inventory[[#This Row],[Lead_Time_Days]]*0.8</f>
        <v>11.200000000000001</v>
      </c>
      <c r="S5051">
        <f>MAX(0,Inventory[[#This Row],[Daily_Demand]]*Inventory[[#This Row],[Adj_Lead_Time]]+Inventory[[#This Row],[Safety_Stock]]-Inventory[[#This Row],[Current_Inventory]])</f>
        <v>168.80000000000007</v>
      </c>
    </row>
    <row r="5052" spans="1:19" x14ac:dyDescent="0.25">
      <c r="A5052">
        <v>5051</v>
      </c>
      <c r="B5052" t="s">
        <v>5073</v>
      </c>
      <c r="C5052" s="4" t="s">
        <v>13</v>
      </c>
      <c r="D5052" t="s">
        <v>18</v>
      </c>
      <c r="E5052" s="4">
        <v>22</v>
      </c>
      <c r="F5052" s="4">
        <v>5</v>
      </c>
      <c r="G5052" s="4">
        <v>521</v>
      </c>
      <c r="H5052" s="4">
        <v>45</v>
      </c>
      <c r="I5052" s="4">
        <v>170</v>
      </c>
      <c r="J5052" s="6">
        <v>1737.64</v>
      </c>
      <c r="K5052" s="4">
        <v>0.379</v>
      </c>
      <c r="L5052" s="4" t="s">
        <v>15</v>
      </c>
      <c r="M5052" s="4">
        <f>Inventory[[#This Row],[Daily_Demand]]*Inventory[[#This Row],[Lead_Time_Days]]</f>
        <v>110</v>
      </c>
      <c r="N5052" s="4">
        <f>MAX(0, Inventory[[#This Row],[Demand_Duration_Lead_time]]+Inventory[[#This Row],[Safety_Stock]]-Inventory[[#This Row],[Current_Inventory]])</f>
        <v>0</v>
      </c>
      <c r="O50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052" s="8">
        <f>Inventory[[#This Row],[Current_Inventory]]*Inventory[[#This Row],[Unit_Cost]]</f>
        <v>905310.44000000006</v>
      </c>
      <c r="Q5052" t="str">
        <f>IF(Inventory[[#This Row],[Stockout_Risk_Score]] &gt;= 0.8, "Critical",
   IF(Inventory[[#This Row],[Stockout_Risk_Score]] &gt;= 0.6, "High",
      IF(Inventory[[#This Row],[Stockout_Risk_Score]] &gt;= 0.3, "Medium", "Low")
   )
)</f>
        <v>Medium</v>
      </c>
      <c r="R5052">
        <f>Inventory[[#This Row],[Lead_Time_Days]]*0.8</f>
        <v>4</v>
      </c>
      <c r="S5052">
        <f>MAX(0,Inventory[[#This Row],[Daily_Demand]]*Inventory[[#This Row],[Adj_Lead_Time]]+Inventory[[#This Row],[Safety_Stock]]-Inventory[[#This Row],[Current_Inventory]])</f>
        <v>0</v>
      </c>
    </row>
    <row r="5053" spans="1:19" x14ac:dyDescent="0.25">
      <c r="A5053">
        <v>5052</v>
      </c>
      <c r="B5053" t="s">
        <v>5074</v>
      </c>
      <c r="C5053" s="4" t="s">
        <v>17</v>
      </c>
      <c r="D5053" t="s">
        <v>14</v>
      </c>
      <c r="E5053" s="4">
        <v>71</v>
      </c>
      <c r="F5053" s="4">
        <v>13</v>
      </c>
      <c r="G5053" s="4">
        <v>328</v>
      </c>
      <c r="H5053" s="4">
        <v>110</v>
      </c>
      <c r="I5053" s="4">
        <v>159</v>
      </c>
      <c r="J5053" s="6">
        <v>981.5</v>
      </c>
      <c r="K5053" s="4">
        <v>0.28799999999999998</v>
      </c>
      <c r="L5053" s="4" t="s">
        <v>27</v>
      </c>
      <c r="M5053" s="4">
        <f>Inventory[[#This Row],[Daily_Demand]]*Inventory[[#This Row],[Lead_Time_Days]]</f>
        <v>923</v>
      </c>
      <c r="N5053" s="4">
        <f>MAX(0, Inventory[[#This Row],[Demand_Duration_Lead_time]]+Inventory[[#This Row],[Safety_Stock]]-Inventory[[#This Row],[Current_Inventory]])</f>
        <v>705</v>
      </c>
      <c r="O50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53" s="8">
        <f>Inventory[[#This Row],[Current_Inventory]]*Inventory[[#This Row],[Unit_Cost]]</f>
        <v>321932</v>
      </c>
      <c r="Q5053" t="str">
        <f>IF(Inventory[[#This Row],[Stockout_Risk_Score]] &gt;= 0.8, "Critical",
   IF(Inventory[[#This Row],[Stockout_Risk_Score]] &gt;= 0.6, "High",
      IF(Inventory[[#This Row],[Stockout_Risk_Score]] &gt;= 0.3, "Medium", "Low")
   )
)</f>
        <v>Low</v>
      </c>
      <c r="R5053">
        <f>Inventory[[#This Row],[Lead_Time_Days]]*0.8</f>
        <v>10.4</v>
      </c>
      <c r="S5053">
        <f>MAX(0,Inventory[[#This Row],[Daily_Demand]]*Inventory[[#This Row],[Adj_Lead_Time]]+Inventory[[#This Row],[Safety_Stock]]-Inventory[[#This Row],[Current_Inventory]])</f>
        <v>520.4</v>
      </c>
    </row>
    <row r="5054" spans="1:19" x14ac:dyDescent="0.25">
      <c r="A5054">
        <v>5053</v>
      </c>
      <c r="B5054" t="s">
        <v>5075</v>
      </c>
      <c r="C5054" s="4" t="s">
        <v>13</v>
      </c>
      <c r="D5054" t="s">
        <v>18</v>
      </c>
      <c r="E5054" s="4">
        <v>107</v>
      </c>
      <c r="F5054" s="4">
        <v>2</v>
      </c>
      <c r="G5054" s="4">
        <v>615</v>
      </c>
      <c r="H5054" s="4">
        <v>43</v>
      </c>
      <c r="I5054" s="4">
        <v>380</v>
      </c>
      <c r="J5054" s="6">
        <v>1993.07</v>
      </c>
      <c r="K5054" s="4">
        <v>0.95099999999999996</v>
      </c>
      <c r="L5054" s="4" t="s">
        <v>15</v>
      </c>
      <c r="M5054" s="4">
        <f>Inventory[[#This Row],[Daily_Demand]]*Inventory[[#This Row],[Lead_Time_Days]]</f>
        <v>214</v>
      </c>
      <c r="N5054" s="4">
        <f>MAX(0, Inventory[[#This Row],[Demand_Duration_Lead_time]]+Inventory[[#This Row],[Safety_Stock]]-Inventory[[#This Row],[Current_Inventory]])</f>
        <v>0</v>
      </c>
      <c r="O50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054" s="8">
        <f>Inventory[[#This Row],[Current_Inventory]]*Inventory[[#This Row],[Unit_Cost]]</f>
        <v>1225738.05</v>
      </c>
      <c r="Q5054" t="str">
        <f>IF(Inventory[[#This Row],[Stockout_Risk_Score]] &gt;= 0.8, "Critical",
   IF(Inventory[[#This Row],[Stockout_Risk_Score]] &gt;= 0.6, "High",
      IF(Inventory[[#This Row],[Stockout_Risk_Score]] &gt;= 0.3, "Medium", "Low")
   )
)</f>
        <v>Critical</v>
      </c>
      <c r="R5054">
        <f>Inventory[[#This Row],[Lead_Time_Days]]*0.8</f>
        <v>1.6</v>
      </c>
      <c r="S5054">
        <f>MAX(0,Inventory[[#This Row],[Daily_Demand]]*Inventory[[#This Row],[Adj_Lead_Time]]+Inventory[[#This Row],[Safety_Stock]]-Inventory[[#This Row],[Current_Inventory]])</f>
        <v>0</v>
      </c>
    </row>
    <row r="5055" spans="1:19" x14ac:dyDescent="0.25">
      <c r="A5055">
        <v>5054</v>
      </c>
      <c r="B5055" t="s">
        <v>5076</v>
      </c>
      <c r="C5055" s="4" t="s">
        <v>26</v>
      </c>
      <c r="D5055" t="s">
        <v>18</v>
      </c>
      <c r="E5055" s="4">
        <v>194</v>
      </c>
      <c r="F5055" s="4">
        <v>2</v>
      </c>
      <c r="G5055" s="4">
        <v>572</v>
      </c>
      <c r="H5055" s="4">
        <v>48</v>
      </c>
      <c r="I5055" s="4">
        <v>110</v>
      </c>
      <c r="J5055" s="6">
        <v>1487.26</v>
      </c>
      <c r="K5055" s="4">
        <v>0.26600000000000001</v>
      </c>
      <c r="L5055" s="4" t="s">
        <v>19</v>
      </c>
      <c r="M5055" s="4">
        <f>Inventory[[#This Row],[Daily_Demand]]*Inventory[[#This Row],[Lead_Time_Days]]</f>
        <v>388</v>
      </c>
      <c r="N5055" s="4">
        <f>MAX(0, Inventory[[#This Row],[Demand_Duration_Lead_time]]+Inventory[[#This Row],[Safety_Stock]]-Inventory[[#This Row],[Current_Inventory]])</f>
        <v>0</v>
      </c>
      <c r="O50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55" s="8">
        <f>Inventory[[#This Row],[Current_Inventory]]*Inventory[[#This Row],[Unit_Cost]]</f>
        <v>850712.72</v>
      </c>
      <c r="Q5055" t="str">
        <f>IF(Inventory[[#This Row],[Stockout_Risk_Score]] &gt;= 0.8, "Critical",
   IF(Inventory[[#This Row],[Stockout_Risk_Score]] &gt;= 0.6, "High",
      IF(Inventory[[#This Row],[Stockout_Risk_Score]] &gt;= 0.3, "Medium", "Low")
   )
)</f>
        <v>Low</v>
      </c>
      <c r="R5055">
        <f>Inventory[[#This Row],[Lead_Time_Days]]*0.8</f>
        <v>1.6</v>
      </c>
      <c r="S5055">
        <f>MAX(0,Inventory[[#This Row],[Daily_Demand]]*Inventory[[#This Row],[Adj_Lead_Time]]+Inventory[[#This Row],[Safety_Stock]]-Inventory[[#This Row],[Current_Inventory]])</f>
        <v>0</v>
      </c>
    </row>
    <row r="5056" spans="1:19" x14ac:dyDescent="0.25">
      <c r="A5056">
        <v>5055</v>
      </c>
      <c r="B5056" t="s">
        <v>5077</v>
      </c>
      <c r="C5056" s="4" t="s">
        <v>17</v>
      </c>
      <c r="D5056" t="s">
        <v>14</v>
      </c>
      <c r="E5056" s="4">
        <v>142</v>
      </c>
      <c r="F5056" s="4">
        <v>7</v>
      </c>
      <c r="G5056" s="4">
        <v>222</v>
      </c>
      <c r="H5056" s="4">
        <v>220</v>
      </c>
      <c r="I5056" s="4">
        <v>313</v>
      </c>
      <c r="J5056" s="6">
        <v>1709.3</v>
      </c>
      <c r="K5056" s="4">
        <v>0.18099999999999999</v>
      </c>
      <c r="L5056" s="4" t="s">
        <v>19</v>
      </c>
      <c r="M5056" s="4">
        <f>Inventory[[#This Row],[Daily_Demand]]*Inventory[[#This Row],[Lead_Time_Days]]</f>
        <v>994</v>
      </c>
      <c r="N5056" s="4">
        <f>MAX(0, Inventory[[#This Row],[Demand_Duration_Lead_time]]+Inventory[[#This Row],[Safety_Stock]]-Inventory[[#This Row],[Current_Inventory]])</f>
        <v>992</v>
      </c>
      <c r="O50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56" s="8">
        <f>Inventory[[#This Row],[Current_Inventory]]*Inventory[[#This Row],[Unit_Cost]]</f>
        <v>379464.6</v>
      </c>
      <c r="Q5056" t="str">
        <f>IF(Inventory[[#This Row],[Stockout_Risk_Score]] &gt;= 0.8, "Critical",
   IF(Inventory[[#This Row],[Stockout_Risk_Score]] &gt;= 0.6, "High",
      IF(Inventory[[#This Row],[Stockout_Risk_Score]] &gt;= 0.3, "Medium", "Low")
   )
)</f>
        <v>Low</v>
      </c>
      <c r="R5056">
        <f>Inventory[[#This Row],[Lead_Time_Days]]*0.8</f>
        <v>5.6000000000000005</v>
      </c>
      <c r="S5056">
        <f>MAX(0,Inventory[[#This Row],[Daily_Demand]]*Inventory[[#This Row],[Adj_Lead_Time]]+Inventory[[#This Row],[Safety_Stock]]-Inventory[[#This Row],[Current_Inventory]])</f>
        <v>793.2</v>
      </c>
    </row>
    <row r="5057" spans="1:19" x14ac:dyDescent="0.25">
      <c r="A5057">
        <v>5056</v>
      </c>
      <c r="B5057" t="s">
        <v>5078</v>
      </c>
      <c r="C5057" s="4" t="s">
        <v>26</v>
      </c>
      <c r="D5057" t="s">
        <v>18</v>
      </c>
      <c r="E5057" s="4">
        <v>184</v>
      </c>
      <c r="F5057" s="4">
        <v>3</v>
      </c>
      <c r="G5057" s="4">
        <v>435</v>
      </c>
      <c r="H5057" s="4">
        <v>239</v>
      </c>
      <c r="I5057" s="4">
        <v>317</v>
      </c>
      <c r="J5057" s="6">
        <v>242.41</v>
      </c>
      <c r="K5057" s="4">
        <v>0.89900000000000002</v>
      </c>
      <c r="L5057" s="4" t="s">
        <v>19</v>
      </c>
      <c r="M5057" s="4">
        <f>Inventory[[#This Row],[Daily_Demand]]*Inventory[[#This Row],[Lead_Time_Days]]</f>
        <v>552</v>
      </c>
      <c r="N5057" s="4">
        <f>MAX(0, Inventory[[#This Row],[Demand_Duration_Lead_time]]+Inventory[[#This Row],[Safety_Stock]]-Inventory[[#This Row],[Current_Inventory]])</f>
        <v>356</v>
      </c>
      <c r="O50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57" s="8">
        <f>Inventory[[#This Row],[Current_Inventory]]*Inventory[[#This Row],[Unit_Cost]]</f>
        <v>105448.34999999999</v>
      </c>
      <c r="Q5057" t="str">
        <f>IF(Inventory[[#This Row],[Stockout_Risk_Score]] &gt;= 0.8, "Critical",
   IF(Inventory[[#This Row],[Stockout_Risk_Score]] &gt;= 0.6, "High",
      IF(Inventory[[#This Row],[Stockout_Risk_Score]] &gt;= 0.3, "Medium", "Low")
   )
)</f>
        <v>Critical</v>
      </c>
      <c r="R5057">
        <f>Inventory[[#This Row],[Lead_Time_Days]]*0.8</f>
        <v>2.4000000000000004</v>
      </c>
      <c r="S5057">
        <f>MAX(0,Inventory[[#This Row],[Daily_Demand]]*Inventory[[#This Row],[Adj_Lead_Time]]+Inventory[[#This Row],[Safety_Stock]]-Inventory[[#This Row],[Current_Inventory]])</f>
        <v>245.60000000000014</v>
      </c>
    </row>
    <row r="5058" spans="1:19" x14ac:dyDescent="0.25">
      <c r="A5058">
        <v>5057</v>
      </c>
      <c r="B5058" t="s">
        <v>5079</v>
      </c>
      <c r="C5058" s="4" t="s">
        <v>41</v>
      </c>
      <c r="D5058" t="s">
        <v>14</v>
      </c>
      <c r="E5058" s="4">
        <v>50</v>
      </c>
      <c r="F5058" s="4">
        <v>7</v>
      </c>
      <c r="G5058" s="4">
        <v>659</v>
      </c>
      <c r="H5058" s="4">
        <v>288</v>
      </c>
      <c r="I5058" s="4">
        <v>346</v>
      </c>
      <c r="J5058" s="6">
        <v>543.54999999999995</v>
      </c>
      <c r="K5058" s="4">
        <v>8.5999999999999993E-2</v>
      </c>
      <c r="L5058" s="4" t="s">
        <v>15</v>
      </c>
      <c r="M5058" s="4">
        <f>Inventory[[#This Row],[Daily_Demand]]*Inventory[[#This Row],[Lead_Time_Days]]</f>
        <v>350</v>
      </c>
      <c r="N5058" s="4">
        <f>MAX(0, Inventory[[#This Row],[Demand_Duration_Lead_time]]+Inventory[[#This Row],[Safety_Stock]]-Inventory[[#This Row],[Current_Inventory]])</f>
        <v>0</v>
      </c>
      <c r="O50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58" s="8">
        <f>Inventory[[#This Row],[Current_Inventory]]*Inventory[[#This Row],[Unit_Cost]]</f>
        <v>358199.44999999995</v>
      </c>
      <c r="Q5058" t="str">
        <f>IF(Inventory[[#This Row],[Stockout_Risk_Score]] &gt;= 0.8, "Critical",
   IF(Inventory[[#This Row],[Stockout_Risk_Score]] &gt;= 0.6, "High",
      IF(Inventory[[#This Row],[Stockout_Risk_Score]] &gt;= 0.3, "Medium", "Low")
   )
)</f>
        <v>Low</v>
      </c>
      <c r="R5058">
        <f>Inventory[[#This Row],[Lead_Time_Days]]*0.8</f>
        <v>5.6000000000000005</v>
      </c>
      <c r="S5058">
        <f>MAX(0,Inventory[[#This Row],[Daily_Demand]]*Inventory[[#This Row],[Adj_Lead_Time]]+Inventory[[#This Row],[Safety_Stock]]-Inventory[[#This Row],[Current_Inventory]])</f>
        <v>0</v>
      </c>
    </row>
    <row r="5059" spans="1:19" x14ac:dyDescent="0.25">
      <c r="A5059">
        <v>5058</v>
      </c>
      <c r="B5059" t="s">
        <v>5080</v>
      </c>
      <c r="C5059" s="4" t="s">
        <v>26</v>
      </c>
      <c r="D5059" t="s">
        <v>18</v>
      </c>
      <c r="E5059" s="4">
        <v>59</v>
      </c>
      <c r="F5059" s="4">
        <v>2</v>
      </c>
      <c r="G5059" s="4">
        <v>161</v>
      </c>
      <c r="H5059" s="4">
        <v>89</v>
      </c>
      <c r="I5059" s="4">
        <v>176</v>
      </c>
      <c r="J5059" s="6">
        <v>314.12</v>
      </c>
      <c r="K5059" s="4">
        <v>0.26</v>
      </c>
      <c r="L5059" s="4" t="s">
        <v>19</v>
      </c>
      <c r="M5059" s="4">
        <f>Inventory[[#This Row],[Daily_Demand]]*Inventory[[#This Row],[Lead_Time_Days]]</f>
        <v>118</v>
      </c>
      <c r="N5059" s="4">
        <f>MAX(0, Inventory[[#This Row],[Demand_Duration_Lead_time]]+Inventory[[#This Row],[Safety_Stock]]-Inventory[[#This Row],[Current_Inventory]])</f>
        <v>46</v>
      </c>
      <c r="O50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59" s="8">
        <f>Inventory[[#This Row],[Current_Inventory]]*Inventory[[#This Row],[Unit_Cost]]</f>
        <v>50573.32</v>
      </c>
      <c r="Q5059" t="str">
        <f>IF(Inventory[[#This Row],[Stockout_Risk_Score]] &gt;= 0.8, "Critical",
   IF(Inventory[[#This Row],[Stockout_Risk_Score]] &gt;= 0.6, "High",
      IF(Inventory[[#This Row],[Stockout_Risk_Score]] &gt;= 0.3, "Medium", "Low")
   )
)</f>
        <v>Low</v>
      </c>
      <c r="R5059">
        <f>Inventory[[#This Row],[Lead_Time_Days]]*0.8</f>
        <v>1.6</v>
      </c>
      <c r="S5059">
        <f>MAX(0,Inventory[[#This Row],[Daily_Demand]]*Inventory[[#This Row],[Adj_Lead_Time]]+Inventory[[#This Row],[Safety_Stock]]-Inventory[[#This Row],[Current_Inventory]])</f>
        <v>22.400000000000006</v>
      </c>
    </row>
    <row r="5060" spans="1:19" x14ac:dyDescent="0.25">
      <c r="A5060">
        <v>5059</v>
      </c>
      <c r="B5060" t="s">
        <v>5081</v>
      </c>
      <c r="C5060" s="4" t="s">
        <v>13</v>
      </c>
      <c r="D5060" t="s">
        <v>14</v>
      </c>
      <c r="E5060" s="4">
        <v>178</v>
      </c>
      <c r="F5060" s="4">
        <v>12</v>
      </c>
      <c r="G5060" s="4">
        <v>634</v>
      </c>
      <c r="H5060" s="4">
        <v>247</v>
      </c>
      <c r="I5060" s="4">
        <v>186</v>
      </c>
      <c r="J5060" s="6">
        <v>954.06</v>
      </c>
      <c r="K5060" s="4">
        <v>0.439</v>
      </c>
      <c r="L5060" s="4" t="s">
        <v>27</v>
      </c>
      <c r="M5060" s="4">
        <f>Inventory[[#This Row],[Daily_Demand]]*Inventory[[#This Row],[Lead_Time_Days]]</f>
        <v>2136</v>
      </c>
      <c r="N5060" s="4">
        <f>MAX(0, Inventory[[#This Row],[Demand_Duration_Lead_time]]+Inventory[[#This Row],[Safety_Stock]]-Inventory[[#This Row],[Current_Inventory]])</f>
        <v>1749</v>
      </c>
      <c r="O50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60" s="8">
        <f>Inventory[[#This Row],[Current_Inventory]]*Inventory[[#This Row],[Unit_Cost]]</f>
        <v>604874.03999999992</v>
      </c>
      <c r="Q5060" t="str">
        <f>IF(Inventory[[#This Row],[Stockout_Risk_Score]] &gt;= 0.8, "Critical",
   IF(Inventory[[#This Row],[Stockout_Risk_Score]] &gt;= 0.6, "High",
      IF(Inventory[[#This Row],[Stockout_Risk_Score]] &gt;= 0.3, "Medium", "Low")
   )
)</f>
        <v>Medium</v>
      </c>
      <c r="R5060">
        <f>Inventory[[#This Row],[Lead_Time_Days]]*0.8</f>
        <v>9.6000000000000014</v>
      </c>
      <c r="S5060">
        <f>MAX(0,Inventory[[#This Row],[Daily_Demand]]*Inventory[[#This Row],[Adj_Lead_Time]]+Inventory[[#This Row],[Safety_Stock]]-Inventory[[#This Row],[Current_Inventory]])</f>
        <v>1321.8000000000002</v>
      </c>
    </row>
    <row r="5061" spans="1:19" x14ac:dyDescent="0.25">
      <c r="A5061">
        <v>5060</v>
      </c>
      <c r="B5061" t="s">
        <v>5082</v>
      </c>
      <c r="C5061" s="4" t="s">
        <v>21</v>
      </c>
      <c r="D5061" t="s">
        <v>22</v>
      </c>
      <c r="E5061" s="4">
        <v>79</v>
      </c>
      <c r="F5061" s="4">
        <v>11</v>
      </c>
      <c r="G5061" s="4">
        <v>126</v>
      </c>
      <c r="H5061" s="4">
        <v>181</v>
      </c>
      <c r="I5061" s="4">
        <v>127</v>
      </c>
      <c r="J5061" s="6">
        <v>1450.66</v>
      </c>
      <c r="K5061" s="4">
        <v>0.59499999999999997</v>
      </c>
      <c r="L5061" s="4" t="s">
        <v>19</v>
      </c>
      <c r="M5061" s="4">
        <f>Inventory[[#This Row],[Daily_Demand]]*Inventory[[#This Row],[Lead_Time_Days]]</f>
        <v>869</v>
      </c>
      <c r="N5061" s="4">
        <f>MAX(0, Inventory[[#This Row],[Demand_Duration_Lead_time]]+Inventory[[#This Row],[Safety_Stock]]-Inventory[[#This Row],[Current_Inventory]])</f>
        <v>924</v>
      </c>
      <c r="O50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61" s="8">
        <f>Inventory[[#This Row],[Current_Inventory]]*Inventory[[#This Row],[Unit_Cost]]</f>
        <v>182783.16</v>
      </c>
      <c r="Q5061" t="str">
        <f>IF(Inventory[[#This Row],[Stockout_Risk_Score]] &gt;= 0.8, "Critical",
   IF(Inventory[[#This Row],[Stockout_Risk_Score]] &gt;= 0.6, "High",
      IF(Inventory[[#This Row],[Stockout_Risk_Score]] &gt;= 0.3, "Medium", "Low")
   )
)</f>
        <v>Medium</v>
      </c>
      <c r="R5061">
        <f>Inventory[[#This Row],[Lead_Time_Days]]*0.8</f>
        <v>8.8000000000000007</v>
      </c>
      <c r="S5061">
        <f>MAX(0,Inventory[[#This Row],[Daily_Demand]]*Inventory[[#This Row],[Adj_Lead_Time]]+Inventory[[#This Row],[Safety_Stock]]-Inventory[[#This Row],[Current_Inventory]])</f>
        <v>750.2</v>
      </c>
    </row>
    <row r="5062" spans="1:19" x14ac:dyDescent="0.25">
      <c r="A5062">
        <v>5061</v>
      </c>
      <c r="B5062" t="s">
        <v>5083</v>
      </c>
      <c r="C5062" s="4" t="s">
        <v>26</v>
      </c>
      <c r="D5062" t="s">
        <v>14</v>
      </c>
      <c r="E5062" s="4">
        <v>192</v>
      </c>
      <c r="F5062" s="4">
        <v>4</v>
      </c>
      <c r="G5062" s="4">
        <v>548</v>
      </c>
      <c r="H5062" s="4">
        <v>68</v>
      </c>
      <c r="I5062" s="4">
        <v>256</v>
      </c>
      <c r="J5062" s="6">
        <v>379.67</v>
      </c>
      <c r="K5062" s="4">
        <v>0.32800000000000001</v>
      </c>
      <c r="L5062" s="4" t="s">
        <v>15</v>
      </c>
      <c r="M5062" s="4">
        <f>Inventory[[#This Row],[Daily_Demand]]*Inventory[[#This Row],[Lead_Time_Days]]</f>
        <v>768</v>
      </c>
      <c r="N5062" s="4">
        <f>MAX(0, Inventory[[#This Row],[Demand_Duration_Lead_time]]+Inventory[[#This Row],[Safety_Stock]]-Inventory[[#This Row],[Current_Inventory]])</f>
        <v>288</v>
      </c>
      <c r="O50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62" s="8">
        <f>Inventory[[#This Row],[Current_Inventory]]*Inventory[[#This Row],[Unit_Cost]]</f>
        <v>208059.16</v>
      </c>
      <c r="Q5062" t="str">
        <f>IF(Inventory[[#This Row],[Stockout_Risk_Score]] &gt;= 0.8, "Critical",
   IF(Inventory[[#This Row],[Stockout_Risk_Score]] &gt;= 0.6, "High",
      IF(Inventory[[#This Row],[Stockout_Risk_Score]] &gt;= 0.3, "Medium", "Low")
   )
)</f>
        <v>Medium</v>
      </c>
      <c r="R5062">
        <f>Inventory[[#This Row],[Lead_Time_Days]]*0.8</f>
        <v>3.2</v>
      </c>
      <c r="S5062">
        <f>MAX(0,Inventory[[#This Row],[Daily_Demand]]*Inventory[[#This Row],[Adj_Lead_Time]]+Inventory[[#This Row],[Safety_Stock]]-Inventory[[#This Row],[Current_Inventory]])</f>
        <v>134.40000000000009</v>
      </c>
    </row>
    <row r="5063" spans="1:19" x14ac:dyDescent="0.25">
      <c r="A5063">
        <v>5062</v>
      </c>
      <c r="B5063" t="s">
        <v>5084</v>
      </c>
      <c r="C5063" s="4" t="s">
        <v>21</v>
      </c>
      <c r="D5063" t="s">
        <v>14</v>
      </c>
      <c r="E5063" s="4">
        <v>101</v>
      </c>
      <c r="F5063" s="4">
        <v>10</v>
      </c>
      <c r="G5063" s="4">
        <v>556</v>
      </c>
      <c r="H5063" s="4">
        <v>31</v>
      </c>
      <c r="I5063" s="4">
        <v>233</v>
      </c>
      <c r="J5063" s="6">
        <v>303.83</v>
      </c>
      <c r="K5063" s="4">
        <v>0.496</v>
      </c>
      <c r="L5063" s="4" t="s">
        <v>15</v>
      </c>
      <c r="M5063" s="4">
        <f>Inventory[[#This Row],[Daily_Demand]]*Inventory[[#This Row],[Lead_Time_Days]]</f>
        <v>1010</v>
      </c>
      <c r="N5063" s="4">
        <f>MAX(0, Inventory[[#This Row],[Demand_Duration_Lead_time]]+Inventory[[#This Row],[Safety_Stock]]-Inventory[[#This Row],[Current_Inventory]])</f>
        <v>485</v>
      </c>
      <c r="O50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63" s="8">
        <f>Inventory[[#This Row],[Current_Inventory]]*Inventory[[#This Row],[Unit_Cost]]</f>
        <v>168929.47999999998</v>
      </c>
      <c r="Q5063" t="str">
        <f>IF(Inventory[[#This Row],[Stockout_Risk_Score]] &gt;= 0.8, "Critical",
   IF(Inventory[[#This Row],[Stockout_Risk_Score]] &gt;= 0.6, "High",
      IF(Inventory[[#This Row],[Stockout_Risk_Score]] &gt;= 0.3, "Medium", "Low")
   )
)</f>
        <v>Medium</v>
      </c>
      <c r="R5063">
        <f>Inventory[[#This Row],[Lead_Time_Days]]*0.8</f>
        <v>8</v>
      </c>
      <c r="S5063">
        <f>MAX(0,Inventory[[#This Row],[Daily_Demand]]*Inventory[[#This Row],[Adj_Lead_Time]]+Inventory[[#This Row],[Safety_Stock]]-Inventory[[#This Row],[Current_Inventory]])</f>
        <v>283</v>
      </c>
    </row>
    <row r="5064" spans="1:19" x14ac:dyDescent="0.25">
      <c r="A5064">
        <v>5063</v>
      </c>
      <c r="B5064" t="s">
        <v>5085</v>
      </c>
      <c r="C5064" s="4" t="s">
        <v>41</v>
      </c>
      <c r="D5064" t="s">
        <v>14</v>
      </c>
      <c r="E5064" s="4">
        <v>30</v>
      </c>
      <c r="F5064" s="4">
        <v>3</v>
      </c>
      <c r="G5064" s="4">
        <v>595</v>
      </c>
      <c r="H5064" s="4">
        <v>247</v>
      </c>
      <c r="I5064" s="4">
        <v>138</v>
      </c>
      <c r="J5064" s="6">
        <v>1248.49</v>
      </c>
      <c r="K5064" s="4">
        <v>0.19900000000000001</v>
      </c>
      <c r="L5064" s="4" t="s">
        <v>27</v>
      </c>
      <c r="M5064" s="4">
        <f>Inventory[[#This Row],[Daily_Demand]]*Inventory[[#This Row],[Lead_Time_Days]]</f>
        <v>90</v>
      </c>
      <c r="N5064" s="4">
        <f>MAX(0, Inventory[[#This Row],[Demand_Duration_Lead_time]]+Inventory[[#This Row],[Safety_Stock]]-Inventory[[#This Row],[Current_Inventory]])</f>
        <v>0</v>
      </c>
      <c r="O50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64" s="8">
        <f>Inventory[[#This Row],[Current_Inventory]]*Inventory[[#This Row],[Unit_Cost]]</f>
        <v>742851.55</v>
      </c>
      <c r="Q5064" t="str">
        <f>IF(Inventory[[#This Row],[Stockout_Risk_Score]] &gt;= 0.8, "Critical",
   IF(Inventory[[#This Row],[Stockout_Risk_Score]] &gt;= 0.6, "High",
      IF(Inventory[[#This Row],[Stockout_Risk_Score]] &gt;= 0.3, "Medium", "Low")
   )
)</f>
        <v>Low</v>
      </c>
      <c r="R5064">
        <f>Inventory[[#This Row],[Lead_Time_Days]]*0.8</f>
        <v>2.4000000000000004</v>
      </c>
      <c r="S5064">
        <f>MAX(0,Inventory[[#This Row],[Daily_Demand]]*Inventory[[#This Row],[Adj_Lead_Time]]+Inventory[[#This Row],[Safety_Stock]]-Inventory[[#This Row],[Current_Inventory]])</f>
        <v>0</v>
      </c>
    </row>
    <row r="5065" spans="1:19" x14ac:dyDescent="0.25">
      <c r="A5065">
        <v>5064</v>
      </c>
      <c r="B5065" t="s">
        <v>5086</v>
      </c>
      <c r="C5065" s="4" t="s">
        <v>17</v>
      </c>
      <c r="D5065" t="s">
        <v>18</v>
      </c>
      <c r="E5065" s="4">
        <v>159</v>
      </c>
      <c r="F5065" s="4">
        <v>9</v>
      </c>
      <c r="G5065" s="4">
        <v>768</v>
      </c>
      <c r="H5065" s="4">
        <v>103</v>
      </c>
      <c r="I5065" s="4">
        <v>369</v>
      </c>
      <c r="J5065" s="6">
        <v>499.11</v>
      </c>
      <c r="K5065" s="4">
        <v>0.57399999999999995</v>
      </c>
      <c r="L5065" s="4" t="s">
        <v>27</v>
      </c>
      <c r="M5065" s="4">
        <f>Inventory[[#This Row],[Daily_Demand]]*Inventory[[#This Row],[Lead_Time_Days]]</f>
        <v>1431</v>
      </c>
      <c r="N5065" s="4">
        <f>MAX(0, Inventory[[#This Row],[Demand_Duration_Lead_time]]+Inventory[[#This Row],[Safety_Stock]]-Inventory[[#This Row],[Current_Inventory]])</f>
        <v>766</v>
      </c>
      <c r="O50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65" s="8">
        <f>Inventory[[#This Row],[Current_Inventory]]*Inventory[[#This Row],[Unit_Cost]]</f>
        <v>383316.47999999998</v>
      </c>
      <c r="Q5065" t="str">
        <f>IF(Inventory[[#This Row],[Stockout_Risk_Score]] &gt;= 0.8, "Critical",
   IF(Inventory[[#This Row],[Stockout_Risk_Score]] &gt;= 0.6, "High",
      IF(Inventory[[#This Row],[Stockout_Risk_Score]] &gt;= 0.3, "Medium", "Low")
   )
)</f>
        <v>Medium</v>
      </c>
      <c r="R5065">
        <f>Inventory[[#This Row],[Lead_Time_Days]]*0.8</f>
        <v>7.2</v>
      </c>
      <c r="S5065">
        <f>MAX(0,Inventory[[#This Row],[Daily_Demand]]*Inventory[[#This Row],[Adj_Lead_Time]]+Inventory[[#This Row],[Safety_Stock]]-Inventory[[#This Row],[Current_Inventory]])</f>
        <v>479.79999999999995</v>
      </c>
    </row>
    <row r="5066" spans="1:19" x14ac:dyDescent="0.25">
      <c r="A5066">
        <v>5065</v>
      </c>
      <c r="B5066" t="s">
        <v>5087</v>
      </c>
      <c r="C5066" s="4" t="s">
        <v>17</v>
      </c>
      <c r="D5066" t="s">
        <v>22</v>
      </c>
      <c r="E5066" s="4">
        <v>170</v>
      </c>
      <c r="F5066" s="4">
        <v>7</v>
      </c>
      <c r="G5066" s="4">
        <v>707</v>
      </c>
      <c r="H5066" s="4">
        <v>253</v>
      </c>
      <c r="I5066" s="4">
        <v>278</v>
      </c>
      <c r="J5066" s="6">
        <v>984.68</v>
      </c>
      <c r="K5066" s="4">
        <v>0.40799999999999997</v>
      </c>
      <c r="L5066" s="4" t="s">
        <v>15</v>
      </c>
      <c r="M5066" s="4">
        <f>Inventory[[#This Row],[Daily_Demand]]*Inventory[[#This Row],[Lead_Time_Days]]</f>
        <v>1190</v>
      </c>
      <c r="N5066" s="4">
        <f>MAX(0, Inventory[[#This Row],[Demand_Duration_Lead_time]]+Inventory[[#This Row],[Safety_Stock]]-Inventory[[#This Row],[Current_Inventory]])</f>
        <v>736</v>
      </c>
      <c r="O50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66" s="8">
        <f>Inventory[[#This Row],[Current_Inventory]]*Inventory[[#This Row],[Unit_Cost]]</f>
        <v>696168.76</v>
      </c>
      <c r="Q5066" t="str">
        <f>IF(Inventory[[#This Row],[Stockout_Risk_Score]] &gt;= 0.8, "Critical",
   IF(Inventory[[#This Row],[Stockout_Risk_Score]] &gt;= 0.6, "High",
      IF(Inventory[[#This Row],[Stockout_Risk_Score]] &gt;= 0.3, "Medium", "Low")
   )
)</f>
        <v>Medium</v>
      </c>
      <c r="R5066">
        <f>Inventory[[#This Row],[Lead_Time_Days]]*0.8</f>
        <v>5.6000000000000005</v>
      </c>
      <c r="S5066">
        <f>MAX(0,Inventory[[#This Row],[Daily_Demand]]*Inventory[[#This Row],[Adj_Lead_Time]]+Inventory[[#This Row],[Safety_Stock]]-Inventory[[#This Row],[Current_Inventory]])</f>
        <v>498</v>
      </c>
    </row>
    <row r="5067" spans="1:19" x14ac:dyDescent="0.25">
      <c r="A5067">
        <v>5066</v>
      </c>
      <c r="B5067" t="s">
        <v>5088</v>
      </c>
      <c r="C5067" s="4" t="s">
        <v>21</v>
      </c>
      <c r="D5067" t="s">
        <v>18</v>
      </c>
      <c r="E5067" s="4">
        <v>26</v>
      </c>
      <c r="F5067" s="4">
        <v>13</v>
      </c>
      <c r="G5067" s="4">
        <v>310</v>
      </c>
      <c r="H5067" s="4">
        <v>20</v>
      </c>
      <c r="I5067" s="4">
        <v>113</v>
      </c>
      <c r="J5067" s="6">
        <v>149.68</v>
      </c>
      <c r="K5067" s="4">
        <v>0.84899999999999998</v>
      </c>
      <c r="L5067" s="4" t="s">
        <v>15</v>
      </c>
      <c r="M5067" s="4">
        <f>Inventory[[#This Row],[Daily_Demand]]*Inventory[[#This Row],[Lead_Time_Days]]</f>
        <v>338</v>
      </c>
      <c r="N5067" s="4">
        <f>MAX(0, Inventory[[#This Row],[Demand_Duration_Lead_time]]+Inventory[[#This Row],[Safety_Stock]]-Inventory[[#This Row],[Current_Inventory]])</f>
        <v>48</v>
      </c>
      <c r="O50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67" s="8">
        <f>Inventory[[#This Row],[Current_Inventory]]*Inventory[[#This Row],[Unit_Cost]]</f>
        <v>46400.800000000003</v>
      </c>
      <c r="Q5067" t="str">
        <f>IF(Inventory[[#This Row],[Stockout_Risk_Score]] &gt;= 0.8, "Critical",
   IF(Inventory[[#This Row],[Stockout_Risk_Score]] &gt;= 0.6, "High",
      IF(Inventory[[#This Row],[Stockout_Risk_Score]] &gt;= 0.3, "Medium", "Low")
   )
)</f>
        <v>Critical</v>
      </c>
      <c r="R5067">
        <f>Inventory[[#This Row],[Lead_Time_Days]]*0.8</f>
        <v>10.4</v>
      </c>
      <c r="S5067">
        <f>MAX(0,Inventory[[#This Row],[Daily_Demand]]*Inventory[[#This Row],[Adj_Lead_Time]]+Inventory[[#This Row],[Safety_Stock]]-Inventory[[#This Row],[Current_Inventory]])</f>
        <v>0</v>
      </c>
    </row>
    <row r="5068" spans="1:19" x14ac:dyDescent="0.25">
      <c r="A5068">
        <v>5067</v>
      </c>
      <c r="B5068" t="s">
        <v>5089</v>
      </c>
      <c r="C5068" s="4" t="s">
        <v>17</v>
      </c>
      <c r="D5068" t="s">
        <v>18</v>
      </c>
      <c r="E5068" s="4">
        <v>30</v>
      </c>
      <c r="F5068" s="4">
        <v>7</v>
      </c>
      <c r="G5068" s="4">
        <v>330</v>
      </c>
      <c r="H5068" s="4">
        <v>126</v>
      </c>
      <c r="I5068" s="4">
        <v>375</v>
      </c>
      <c r="J5068" s="6">
        <v>1377.19</v>
      </c>
      <c r="K5068" s="4">
        <v>0.41599999999999998</v>
      </c>
      <c r="L5068" s="4" t="s">
        <v>27</v>
      </c>
      <c r="M5068" s="4">
        <f>Inventory[[#This Row],[Daily_Demand]]*Inventory[[#This Row],[Lead_Time_Days]]</f>
        <v>210</v>
      </c>
      <c r="N5068" s="4">
        <f>MAX(0, Inventory[[#This Row],[Demand_Duration_Lead_time]]+Inventory[[#This Row],[Safety_Stock]]-Inventory[[#This Row],[Current_Inventory]])</f>
        <v>6</v>
      </c>
      <c r="O50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68" s="8">
        <f>Inventory[[#This Row],[Current_Inventory]]*Inventory[[#This Row],[Unit_Cost]]</f>
        <v>454472.7</v>
      </c>
      <c r="Q5068" t="str">
        <f>IF(Inventory[[#This Row],[Stockout_Risk_Score]] &gt;= 0.8, "Critical",
   IF(Inventory[[#This Row],[Stockout_Risk_Score]] &gt;= 0.6, "High",
      IF(Inventory[[#This Row],[Stockout_Risk_Score]] &gt;= 0.3, "Medium", "Low")
   )
)</f>
        <v>Medium</v>
      </c>
      <c r="R5068">
        <f>Inventory[[#This Row],[Lead_Time_Days]]*0.8</f>
        <v>5.6000000000000005</v>
      </c>
      <c r="S5068">
        <f>MAX(0,Inventory[[#This Row],[Daily_Demand]]*Inventory[[#This Row],[Adj_Lead_Time]]+Inventory[[#This Row],[Safety_Stock]]-Inventory[[#This Row],[Current_Inventory]])</f>
        <v>0</v>
      </c>
    </row>
    <row r="5069" spans="1:19" x14ac:dyDescent="0.25">
      <c r="A5069">
        <v>5068</v>
      </c>
      <c r="B5069" t="s">
        <v>5090</v>
      </c>
      <c r="C5069" s="4" t="s">
        <v>26</v>
      </c>
      <c r="D5069" t="s">
        <v>14</v>
      </c>
      <c r="E5069" s="4">
        <v>167</v>
      </c>
      <c r="F5069" s="4">
        <v>8</v>
      </c>
      <c r="G5069" s="4">
        <v>687</v>
      </c>
      <c r="H5069" s="4">
        <v>274</v>
      </c>
      <c r="I5069" s="4">
        <v>104</v>
      </c>
      <c r="J5069" s="6">
        <v>1105.57</v>
      </c>
      <c r="K5069" s="4">
        <v>0.44400000000000001</v>
      </c>
      <c r="L5069" s="4" t="s">
        <v>27</v>
      </c>
      <c r="M5069" s="4">
        <f>Inventory[[#This Row],[Daily_Demand]]*Inventory[[#This Row],[Lead_Time_Days]]</f>
        <v>1336</v>
      </c>
      <c r="N5069" s="4">
        <f>MAX(0, Inventory[[#This Row],[Demand_Duration_Lead_time]]+Inventory[[#This Row],[Safety_Stock]]-Inventory[[#This Row],[Current_Inventory]])</f>
        <v>923</v>
      </c>
      <c r="O50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69" s="8">
        <f>Inventory[[#This Row],[Current_Inventory]]*Inventory[[#This Row],[Unit_Cost]]</f>
        <v>759526.59</v>
      </c>
      <c r="Q5069" t="str">
        <f>IF(Inventory[[#This Row],[Stockout_Risk_Score]] &gt;= 0.8, "Critical",
   IF(Inventory[[#This Row],[Stockout_Risk_Score]] &gt;= 0.6, "High",
      IF(Inventory[[#This Row],[Stockout_Risk_Score]] &gt;= 0.3, "Medium", "Low")
   )
)</f>
        <v>Medium</v>
      </c>
      <c r="R5069">
        <f>Inventory[[#This Row],[Lead_Time_Days]]*0.8</f>
        <v>6.4</v>
      </c>
      <c r="S5069">
        <f>MAX(0,Inventory[[#This Row],[Daily_Demand]]*Inventory[[#This Row],[Adj_Lead_Time]]+Inventory[[#This Row],[Safety_Stock]]-Inventory[[#This Row],[Current_Inventory]])</f>
        <v>655.8</v>
      </c>
    </row>
    <row r="5070" spans="1:19" x14ac:dyDescent="0.25">
      <c r="A5070">
        <v>5069</v>
      </c>
      <c r="B5070" t="s">
        <v>5091</v>
      </c>
      <c r="C5070" s="4" t="s">
        <v>21</v>
      </c>
      <c r="D5070" t="s">
        <v>18</v>
      </c>
      <c r="E5070" s="4">
        <v>198</v>
      </c>
      <c r="F5070" s="4">
        <v>6</v>
      </c>
      <c r="G5070" s="4">
        <v>404</v>
      </c>
      <c r="H5070" s="4">
        <v>21</v>
      </c>
      <c r="I5070" s="4">
        <v>342</v>
      </c>
      <c r="J5070" s="6">
        <v>1312.47</v>
      </c>
      <c r="K5070" s="4">
        <v>0.59199999999999997</v>
      </c>
      <c r="L5070" s="4" t="s">
        <v>27</v>
      </c>
      <c r="M5070" s="4">
        <f>Inventory[[#This Row],[Daily_Demand]]*Inventory[[#This Row],[Lead_Time_Days]]</f>
        <v>1188</v>
      </c>
      <c r="N5070" s="4">
        <f>MAX(0, Inventory[[#This Row],[Demand_Duration_Lead_time]]+Inventory[[#This Row],[Safety_Stock]]-Inventory[[#This Row],[Current_Inventory]])</f>
        <v>805</v>
      </c>
      <c r="O50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70" s="8">
        <f>Inventory[[#This Row],[Current_Inventory]]*Inventory[[#This Row],[Unit_Cost]]</f>
        <v>530237.88</v>
      </c>
      <c r="Q5070" t="str">
        <f>IF(Inventory[[#This Row],[Stockout_Risk_Score]] &gt;= 0.8, "Critical",
   IF(Inventory[[#This Row],[Stockout_Risk_Score]] &gt;= 0.6, "High",
      IF(Inventory[[#This Row],[Stockout_Risk_Score]] &gt;= 0.3, "Medium", "Low")
   )
)</f>
        <v>Medium</v>
      </c>
      <c r="R5070">
        <f>Inventory[[#This Row],[Lead_Time_Days]]*0.8</f>
        <v>4.8000000000000007</v>
      </c>
      <c r="S5070">
        <f>MAX(0,Inventory[[#This Row],[Daily_Demand]]*Inventory[[#This Row],[Adj_Lead_Time]]+Inventory[[#This Row],[Safety_Stock]]-Inventory[[#This Row],[Current_Inventory]])</f>
        <v>567.40000000000009</v>
      </c>
    </row>
    <row r="5071" spans="1:19" x14ac:dyDescent="0.25">
      <c r="A5071">
        <v>5070</v>
      </c>
      <c r="B5071" t="s">
        <v>5092</v>
      </c>
      <c r="C5071" s="4" t="s">
        <v>13</v>
      </c>
      <c r="D5071" t="s">
        <v>14</v>
      </c>
      <c r="E5071" s="4">
        <v>77</v>
      </c>
      <c r="F5071" s="4">
        <v>13</v>
      </c>
      <c r="G5071" s="4">
        <v>72</v>
      </c>
      <c r="H5071" s="4">
        <v>163</v>
      </c>
      <c r="I5071" s="4">
        <v>330</v>
      </c>
      <c r="J5071" s="6">
        <v>587.04</v>
      </c>
      <c r="K5071" s="4">
        <v>0.123</v>
      </c>
      <c r="L5071" s="4" t="s">
        <v>27</v>
      </c>
      <c r="M5071" s="4">
        <f>Inventory[[#This Row],[Daily_Demand]]*Inventory[[#This Row],[Lead_Time_Days]]</f>
        <v>1001</v>
      </c>
      <c r="N5071" s="4">
        <f>MAX(0, Inventory[[#This Row],[Demand_Duration_Lead_time]]+Inventory[[#This Row],[Safety_Stock]]-Inventory[[#This Row],[Current_Inventory]])</f>
        <v>1092</v>
      </c>
      <c r="O50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71" s="8">
        <f>Inventory[[#This Row],[Current_Inventory]]*Inventory[[#This Row],[Unit_Cost]]</f>
        <v>42266.879999999997</v>
      </c>
      <c r="Q5071" t="str">
        <f>IF(Inventory[[#This Row],[Stockout_Risk_Score]] &gt;= 0.8, "Critical",
   IF(Inventory[[#This Row],[Stockout_Risk_Score]] &gt;= 0.6, "High",
      IF(Inventory[[#This Row],[Stockout_Risk_Score]] &gt;= 0.3, "Medium", "Low")
   )
)</f>
        <v>Low</v>
      </c>
      <c r="R5071">
        <f>Inventory[[#This Row],[Lead_Time_Days]]*0.8</f>
        <v>10.4</v>
      </c>
      <c r="S5071">
        <f>MAX(0,Inventory[[#This Row],[Daily_Demand]]*Inventory[[#This Row],[Adj_Lead_Time]]+Inventory[[#This Row],[Safety_Stock]]-Inventory[[#This Row],[Current_Inventory]])</f>
        <v>891.80000000000007</v>
      </c>
    </row>
    <row r="5072" spans="1:19" x14ac:dyDescent="0.25">
      <c r="A5072">
        <v>5071</v>
      </c>
      <c r="B5072" t="s">
        <v>5093</v>
      </c>
      <c r="C5072" s="4" t="s">
        <v>26</v>
      </c>
      <c r="D5072" t="s">
        <v>22</v>
      </c>
      <c r="E5072" s="4">
        <v>119</v>
      </c>
      <c r="F5072" s="4">
        <v>12</v>
      </c>
      <c r="G5072" s="4">
        <v>604</v>
      </c>
      <c r="H5072" s="4">
        <v>47</v>
      </c>
      <c r="I5072" s="4">
        <v>328</v>
      </c>
      <c r="J5072" s="6">
        <v>593.28</v>
      </c>
      <c r="K5072" s="4">
        <v>0.157</v>
      </c>
      <c r="L5072" s="4" t="s">
        <v>15</v>
      </c>
      <c r="M5072" s="4">
        <f>Inventory[[#This Row],[Daily_Demand]]*Inventory[[#This Row],[Lead_Time_Days]]</f>
        <v>1428</v>
      </c>
      <c r="N5072" s="4">
        <f>MAX(0, Inventory[[#This Row],[Demand_Duration_Lead_time]]+Inventory[[#This Row],[Safety_Stock]]-Inventory[[#This Row],[Current_Inventory]])</f>
        <v>871</v>
      </c>
      <c r="O50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72" s="8">
        <f>Inventory[[#This Row],[Current_Inventory]]*Inventory[[#This Row],[Unit_Cost]]</f>
        <v>358341.12</v>
      </c>
      <c r="Q5072" t="str">
        <f>IF(Inventory[[#This Row],[Stockout_Risk_Score]] &gt;= 0.8, "Critical",
   IF(Inventory[[#This Row],[Stockout_Risk_Score]] &gt;= 0.6, "High",
      IF(Inventory[[#This Row],[Stockout_Risk_Score]] &gt;= 0.3, "Medium", "Low")
   )
)</f>
        <v>Low</v>
      </c>
      <c r="R5072">
        <f>Inventory[[#This Row],[Lead_Time_Days]]*0.8</f>
        <v>9.6000000000000014</v>
      </c>
      <c r="S5072">
        <f>MAX(0,Inventory[[#This Row],[Daily_Demand]]*Inventory[[#This Row],[Adj_Lead_Time]]+Inventory[[#This Row],[Safety_Stock]]-Inventory[[#This Row],[Current_Inventory]])</f>
        <v>585.40000000000009</v>
      </c>
    </row>
    <row r="5073" spans="1:19" x14ac:dyDescent="0.25">
      <c r="A5073">
        <v>5072</v>
      </c>
      <c r="B5073" t="s">
        <v>5094</v>
      </c>
      <c r="C5073" s="4" t="s">
        <v>26</v>
      </c>
      <c r="D5073" t="s">
        <v>18</v>
      </c>
      <c r="E5073" s="4">
        <v>55</v>
      </c>
      <c r="F5073" s="4">
        <v>5</v>
      </c>
      <c r="G5073" s="4">
        <v>202</v>
      </c>
      <c r="H5073" s="4">
        <v>140</v>
      </c>
      <c r="I5073" s="4">
        <v>237</v>
      </c>
      <c r="J5073" s="6">
        <v>1612.65</v>
      </c>
      <c r="K5073" s="4">
        <v>0.79</v>
      </c>
      <c r="L5073" s="4" t="s">
        <v>19</v>
      </c>
      <c r="M5073" s="4">
        <f>Inventory[[#This Row],[Daily_Demand]]*Inventory[[#This Row],[Lead_Time_Days]]</f>
        <v>275</v>
      </c>
      <c r="N5073" s="4">
        <f>MAX(0, Inventory[[#This Row],[Demand_Duration_Lead_time]]+Inventory[[#This Row],[Safety_Stock]]-Inventory[[#This Row],[Current_Inventory]])</f>
        <v>213</v>
      </c>
      <c r="O50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73" s="8">
        <f>Inventory[[#This Row],[Current_Inventory]]*Inventory[[#This Row],[Unit_Cost]]</f>
        <v>325755.30000000005</v>
      </c>
      <c r="Q5073" t="str">
        <f>IF(Inventory[[#This Row],[Stockout_Risk_Score]] &gt;= 0.8, "Critical",
   IF(Inventory[[#This Row],[Stockout_Risk_Score]] &gt;= 0.6, "High",
      IF(Inventory[[#This Row],[Stockout_Risk_Score]] &gt;= 0.3, "Medium", "Low")
   )
)</f>
        <v>High</v>
      </c>
      <c r="R5073">
        <f>Inventory[[#This Row],[Lead_Time_Days]]*0.8</f>
        <v>4</v>
      </c>
      <c r="S5073">
        <f>MAX(0,Inventory[[#This Row],[Daily_Demand]]*Inventory[[#This Row],[Adj_Lead_Time]]+Inventory[[#This Row],[Safety_Stock]]-Inventory[[#This Row],[Current_Inventory]])</f>
        <v>158</v>
      </c>
    </row>
    <row r="5074" spans="1:19" x14ac:dyDescent="0.25">
      <c r="A5074">
        <v>5073</v>
      </c>
      <c r="B5074" t="s">
        <v>5095</v>
      </c>
      <c r="C5074" s="4" t="s">
        <v>26</v>
      </c>
      <c r="D5074" t="s">
        <v>18</v>
      </c>
      <c r="E5074" s="4">
        <v>117</v>
      </c>
      <c r="F5074" s="4">
        <v>7</v>
      </c>
      <c r="G5074" s="4">
        <v>388</v>
      </c>
      <c r="H5074" s="4">
        <v>234</v>
      </c>
      <c r="I5074" s="4">
        <v>240</v>
      </c>
      <c r="J5074" s="6">
        <v>1451.2</v>
      </c>
      <c r="K5074" s="4">
        <v>0.27300000000000002</v>
      </c>
      <c r="L5074" s="4" t="s">
        <v>15</v>
      </c>
      <c r="M5074" s="4">
        <f>Inventory[[#This Row],[Daily_Demand]]*Inventory[[#This Row],[Lead_Time_Days]]</f>
        <v>819</v>
      </c>
      <c r="N5074" s="4">
        <f>MAX(0, Inventory[[#This Row],[Demand_Duration_Lead_time]]+Inventory[[#This Row],[Safety_Stock]]-Inventory[[#This Row],[Current_Inventory]])</f>
        <v>665</v>
      </c>
      <c r="O50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74" s="8">
        <f>Inventory[[#This Row],[Current_Inventory]]*Inventory[[#This Row],[Unit_Cost]]</f>
        <v>563065.59999999998</v>
      </c>
      <c r="Q5074" t="str">
        <f>IF(Inventory[[#This Row],[Stockout_Risk_Score]] &gt;= 0.8, "Critical",
   IF(Inventory[[#This Row],[Stockout_Risk_Score]] &gt;= 0.6, "High",
      IF(Inventory[[#This Row],[Stockout_Risk_Score]] &gt;= 0.3, "Medium", "Low")
   )
)</f>
        <v>Low</v>
      </c>
      <c r="R5074">
        <f>Inventory[[#This Row],[Lead_Time_Days]]*0.8</f>
        <v>5.6000000000000005</v>
      </c>
      <c r="S5074">
        <f>MAX(0,Inventory[[#This Row],[Daily_Demand]]*Inventory[[#This Row],[Adj_Lead_Time]]+Inventory[[#This Row],[Safety_Stock]]-Inventory[[#This Row],[Current_Inventory]])</f>
        <v>501.20000000000005</v>
      </c>
    </row>
    <row r="5075" spans="1:19" x14ac:dyDescent="0.25">
      <c r="A5075">
        <v>5074</v>
      </c>
      <c r="B5075" t="s">
        <v>5096</v>
      </c>
      <c r="C5075" s="4" t="s">
        <v>13</v>
      </c>
      <c r="D5075" t="s">
        <v>18</v>
      </c>
      <c r="E5075" s="4">
        <v>150</v>
      </c>
      <c r="F5075" s="4">
        <v>9</v>
      </c>
      <c r="G5075" s="4">
        <v>720</v>
      </c>
      <c r="H5075" s="4">
        <v>152</v>
      </c>
      <c r="I5075" s="4">
        <v>322</v>
      </c>
      <c r="J5075" s="6">
        <v>1180.47</v>
      </c>
      <c r="K5075" s="4">
        <v>0.68500000000000005</v>
      </c>
      <c r="L5075" s="4" t="s">
        <v>27</v>
      </c>
      <c r="M5075" s="4">
        <f>Inventory[[#This Row],[Daily_Demand]]*Inventory[[#This Row],[Lead_Time_Days]]</f>
        <v>1350</v>
      </c>
      <c r="N5075" s="4">
        <f>MAX(0, Inventory[[#This Row],[Demand_Duration_Lead_time]]+Inventory[[#This Row],[Safety_Stock]]-Inventory[[#This Row],[Current_Inventory]])</f>
        <v>782</v>
      </c>
      <c r="O50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75" s="8">
        <f>Inventory[[#This Row],[Current_Inventory]]*Inventory[[#This Row],[Unit_Cost]]</f>
        <v>849938.4</v>
      </c>
      <c r="Q5075" t="str">
        <f>IF(Inventory[[#This Row],[Stockout_Risk_Score]] &gt;= 0.8, "Critical",
   IF(Inventory[[#This Row],[Stockout_Risk_Score]] &gt;= 0.6, "High",
      IF(Inventory[[#This Row],[Stockout_Risk_Score]] &gt;= 0.3, "Medium", "Low")
   )
)</f>
        <v>High</v>
      </c>
      <c r="R5075">
        <f>Inventory[[#This Row],[Lead_Time_Days]]*0.8</f>
        <v>7.2</v>
      </c>
      <c r="S5075">
        <f>MAX(0,Inventory[[#This Row],[Daily_Demand]]*Inventory[[#This Row],[Adj_Lead_Time]]+Inventory[[#This Row],[Safety_Stock]]-Inventory[[#This Row],[Current_Inventory]])</f>
        <v>512</v>
      </c>
    </row>
    <row r="5076" spans="1:19" x14ac:dyDescent="0.25">
      <c r="A5076">
        <v>5075</v>
      </c>
      <c r="B5076" t="s">
        <v>5097</v>
      </c>
      <c r="C5076" s="4" t="s">
        <v>41</v>
      </c>
      <c r="D5076" t="s">
        <v>14</v>
      </c>
      <c r="E5076" s="4">
        <v>175</v>
      </c>
      <c r="F5076" s="4">
        <v>5</v>
      </c>
      <c r="G5076" s="4">
        <v>32</v>
      </c>
      <c r="H5076" s="4">
        <v>63</v>
      </c>
      <c r="I5076" s="4">
        <v>144</v>
      </c>
      <c r="J5076" s="6">
        <v>1274.8800000000001</v>
      </c>
      <c r="K5076" s="4">
        <v>9.7000000000000003E-2</v>
      </c>
      <c r="L5076" s="4" t="s">
        <v>15</v>
      </c>
      <c r="M5076" s="4">
        <f>Inventory[[#This Row],[Daily_Demand]]*Inventory[[#This Row],[Lead_Time_Days]]</f>
        <v>875</v>
      </c>
      <c r="N5076" s="4">
        <f>MAX(0, Inventory[[#This Row],[Demand_Duration_Lead_time]]+Inventory[[#This Row],[Safety_Stock]]-Inventory[[#This Row],[Current_Inventory]])</f>
        <v>906</v>
      </c>
      <c r="O50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76" s="8">
        <f>Inventory[[#This Row],[Current_Inventory]]*Inventory[[#This Row],[Unit_Cost]]</f>
        <v>40796.160000000003</v>
      </c>
      <c r="Q5076" t="str">
        <f>IF(Inventory[[#This Row],[Stockout_Risk_Score]] &gt;= 0.8, "Critical",
   IF(Inventory[[#This Row],[Stockout_Risk_Score]] &gt;= 0.6, "High",
      IF(Inventory[[#This Row],[Stockout_Risk_Score]] &gt;= 0.3, "Medium", "Low")
   )
)</f>
        <v>Low</v>
      </c>
      <c r="R5076">
        <f>Inventory[[#This Row],[Lead_Time_Days]]*0.8</f>
        <v>4</v>
      </c>
      <c r="S5076">
        <f>MAX(0,Inventory[[#This Row],[Daily_Demand]]*Inventory[[#This Row],[Adj_Lead_Time]]+Inventory[[#This Row],[Safety_Stock]]-Inventory[[#This Row],[Current_Inventory]])</f>
        <v>731</v>
      </c>
    </row>
    <row r="5077" spans="1:19" x14ac:dyDescent="0.25">
      <c r="A5077">
        <v>5076</v>
      </c>
      <c r="B5077" t="s">
        <v>5098</v>
      </c>
      <c r="C5077" s="4" t="s">
        <v>17</v>
      </c>
      <c r="D5077" t="s">
        <v>14</v>
      </c>
      <c r="E5077" s="4">
        <v>16</v>
      </c>
      <c r="F5077" s="4">
        <v>6</v>
      </c>
      <c r="G5077" s="4">
        <v>578</v>
      </c>
      <c r="H5077" s="4">
        <v>33</v>
      </c>
      <c r="I5077" s="4">
        <v>139</v>
      </c>
      <c r="J5077" s="6">
        <v>233.39</v>
      </c>
      <c r="K5077" s="4">
        <v>0.82199999999999995</v>
      </c>
      <c r="L5077" s="4" t="s">
        <v>27</v>
      </c>
      <c r="M5077" s="4">
        <f>Inventory[[#This Row],[Daily_Demand]]*Inventory[[#This Row],[Lead_Time_Days]]</f>
        <v>96</v>
      </c>
      <c r="N5077" s="4">
        <f>MAX(0, Inventory[[#This Row],[Demand_Duration_Lead_time]]+Inventory[[#This Row],[Safety_Stock]]-Inventory[[#This Row],[Current_Inventory]])</f>
        <v>0</v>
      </c>
      <c r="O50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077" s="8">
        <f>Inventory[[#This Row],[Current_Inventory]]*Inventory[[#This Row],[Unit_Cost]]</f>
        <v>134899.41999999998</v>
      </c>
      <c r="Q5077" t="str">
        <f>IF(Inventory[[#This Row],[Stockout_Risk_Score]] &gt;= 0.8, "Critical",
   IF(Inventory[[#This Row],[Stockout_Risk_Score]] &gt;= 0.6, "High",
      IF(Inventory[[#This Row],[Stockout_Risk_Score]] &gt;= 0.3, "Medium", "Low")
   )
)</f>
        <v>Critical</v>
      </c>
      <c r="R5077">
        <f>Inventory[[#This Row],[Lead_Time_Days]]*0.8</f>
        <v>4.8000000000000007</v>
      </c>
      <c r="S5077">
        <f>MAX(0,Inventory[[#This Row],[Daily_Demand]]*Inventory[[#This Row],[Adj_Lead_Time]]+Inventory[[#This Row],[Safety_Stock]]-Inventory[[#This Row],[Current_Inventory]])</f>
        <v>0</v>
      </c>
    </row>
    <row r="5078" spans="1:19" x14ac:dyDescent="0.25">
      <c r="A5078">
        <v>5077</v>
      </c>
      <c r="B5078" t="s">
        <v>5099</v>
      </c>
      <c r="C5078" s="4" t="s">
        <v>21</v>
      </c>
      <c r="D5078" t="s">
        <v>18</v>
      </c>
      <c r="E5078" s="4">
        <v>7</v>
      </c>
      <c r="F5078" s="4">
        <v>8</v>
      </c>
      <c r="G5078" s="4">
        <v>179</v>
      </c>
      <c r="H5078" s="4">
        <v>130</v>
      </c>
      <c r="I5078" s="4">
        <v>296</v>
      </c>
      <c r="J5078" s="6">
        <v>1719.53</v>
      </c>
      <c r="K5078" s="4">
        <v>0.98799999999999999</v>
      </c>
      <c r="L5078" s="4" t="s">
        <v>15</v>
      </c>
      <c r="M5078" s="4">
        <f>Inventory[[#This Row],[Daily_Demand]]*Inventory[[#This Row],[Lead_Time_Days]]</f>
        <v>56</v>
      </c>
      <c r="N5078" s="4">
        <f>MAX(0, Inventory[[#This Row],[Demand_Duration_Lead_time]]+Inventory[[#This Row],[Safety_Stock]]-Inventory[[#This Row],[Current_Inventory]])</f>
        <v>7</v>
      </c>
      <c r="O50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78" s="8">
        <f>Inventory[[#This Row],[Current_Inventory]]*Inventory[[#This Row],[Unit_Cost]]</f>
        <v>307795.87</v>
      </c>
      <c r="Q5078" t="str">
        <f>IF(Inventory[[#This Row],[Stockout_Risk_Score]] &gt;= 0.8, "Critical",
   IF(Inventory[[#This Row],[Stockout_Risk_Score]] &gt;= 0.6, "High",
      IF(Inventory[[#This Row],[Stockout_Risk_Score]] &gt;= 0.3, "Medium", "Low")
   )
)</f>
        <v>Critical</v>
      </c>
      <c r="R5078">
        <f>Inventory[[#This Row],[Lead_Time_Days]]*0.8</f>
        <v>6.4</v>
      </c>
      <c r="S5078">
        <f>MAX(0,Inventory[[#This Row],[Daily_Demand]]*Inventory[[#This Row],[Adj_Lead_Time]]+Inventory[[#This Row],[Safety_Stock]]-Inventory[[#This Row],[Current_Inventory]])</f>
        <v>0</v>
      </c>
    </row>
    <row r="5079" spans="1:19" x14ac:dyDescent="0.25">
      <c r="A5079">
        <v>5078</v>
      </c>
      <c r="B5079" t="s">
        <v>5100</v>
      </c>
      <c r="C5079" s="4" t="s">
        <v>41</v>
      </c>
      <c r="D5079" t="s">
        <v>18</v>
      </c>
      <c r="E5079" s="4">
        <v>124</v>
      </c>
      <c r="F5079" s="4">
        <v>7</v>
      </c>
      <c r="G5079" s="4">
        <v>303</v>
      </c>
      <c r="H5079" s="4">
        <v>128</v>
      </c>
      <c r="I5079" s="4">
        <v>124</v>
      </c>
      <c r="J5079" s="6">
        <v>1551.32</v>
      </c>
      <c r="K5079" s="4">
        <v>0.374</v>
      </c>
      <c r="L5079" s="4" t="s">
        <v>27</v>
      </c>
      <c r="M5079" s="4">
        <f>Inventory[[#This Row],[Daily_Demand]]*Inventory[[#This Row],[Lead_Time_Days]]</f>
        <v>868</v>
      </c>
      <c r="N5079" s="4">
        <f>MAX(0, Inventory[[#This Row],[Demand_Duration_Lead_time]]+Inventory[[#This Row],[Safety_Stock]]-Inventory[[#This Row],[Current_Inventory]])</f>
        <v>693</v>
      </c>
      <c r="O50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79" s="8">
        <f>Inventory[[#This Row],[Current_Inventory]]*Inventory[[#This Row],[Unit_Cost]]</f>
        <v>470049.95999999996</v>
      </c>
      <c r="Q5079" t="str">
        <f>IF(Inventory[[#This Row],[Stockout_Risk_Score]] &gt;= 0.8, "Critical",
   IF(Inventory[[#This Row],[Stockout_Risk_Score]] &gt;= 0.6, "High",
      IF(Inventory[[#This Row],[Stockout_Risk_Score]] &gt;= 0.3, "Medium", "Low")
   )
)</f>
        <v>Medium</v>
      </c>
      <c r="R5079">
        <f>Inventory[[#This Row],[Lead_Time_Days]]*0.8</f>
        <v>5.6000000000000005</v>
      </c>
      <c r="S5079">
        <f>MAX(0,Inventory[[#This Row],[Daily_Demand]]*Inventory[[#This Row],[Adj_Lead_Time]]+Inventory[[#This Row],[Safety_Stock]]-Inventory[[#This Row],[Current_Inventory]])</f>
        <v>519.40000000000009</v>
      </c>
    </row>
    <row r="5080" spans="1:19" x14ac:dyDescent="0.25">
      <c r="A5080">
        <v>5079</v>
      </c>
      <c r="B5080" t="s">
        <v>5101</v>
      </c>
      <c r="C5080" s="4" t="s">
        <v>21</v>
      </c>
      <c r="D5080" t="s">
        <v>22</v>
      </c>
      <c r="E5080" s="4">
        <v>139</v>
      </c>
      <c r="F5080" s="4">
        <v>14</v>
      </c>
      <c r="G5080" s="4">
        <v>584</v>
      </c>
      <c r="H5080" s="4">
        <v>170</v>
      </c>
      <c r="I5080" s="4">
        <v>111</v>
      </c>
      <c r="J5080" s="6">
        <v>1201.46</v>
      </c>
      <c r="K5080" s="4">
        <v>0.50600000000000001</v>
      </c>
      <c r="L5080" s="4" t="s">
        <v>27</v>
      </c>
      <c r="M5080" s="4">
        <f>Inventory[[#This Row],[Daily_Demand]]*Inventory[[#This Row],[Lead_Time_Days]]</f>
        <v>1946</v>
      </c>
      <c r="N5080" s="4">
        <f>MAX(0, Inventory[[#This Row],[Demand_Duration_Lead_time]]+Inventory[[#This Row],[Safety_Stock]]-Inventory[[#This Row],[Current_Inventory]])</f>
        <v>1532</v>
      </c>
      <c r="O50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80" s="8">
        <f>Inventory[[#This Row],[Current_Inventory]]*Inventory[[#This Row],[Unit_Cost]]</f>
        <v>701652.64</v>
      </c>
      <c r="Q5080" t="str">
        <f>IF(Inventory[[#This Row],[Stockout_Risk_Score]] &gt;= 0.8, "Critical",
   IF(Inventory[[#This Row],[Stockout_Risk_Score]] &gt;= 0.6, "High",
      IF(Inventory[[#This Row],[Stockout_Risk_Score]] &gt;= 0.3, "Medium", "Low")
   )
)</f>
        <v>Medium</v>
      </c>
      <c r="R5080">
        <f>Inventory[[#This Row],[Lead_Time_Days]]*0.8</f>
        <v>11.200000000000001</v>
      </c>
      <c r="S5080">
        <f>MAX(0,Inventory[[#This Row],[Daily_Demand]]*Inventory[[#This Row],[Adj_Lead_Time]]+Inventory[[#This Row],[Safety_Stock]]-Inventory[[#This Row],[Current_Inventory]])</f>
        <v>1142.8000000000002</v>
      </c>
    </row>
    <row r="5081" spans="1:19" x14ac:dyDescent="0.25">
      <c r="A5081">
        <v>5080</v>
      </c>
      <c r="B5081" t="s">
        <v>5102</v>
      </c>
      <c r="C5081" s="4" t="s">
        <v>17</v>
      </c>
      <c r="D5081" t="s">
        <v>22</v>
      </c>
      <c r="E5081" s="4">
        <v>138</v>
      </c>
      <c r="F5081" s="4">
        <v>5</v>
      </c>
      <c r="G5081" s="4">
        <v>306</v>
      </c>
      <c r="H5081" s="4">
        <v>83</v>
      </c>
      <c r="I5081" s="4">
        <v>271</v>
      </c>
      <c r="J5081" s="6">
        <v>1841.26</v>
      </c>
      <c r="K5081" s="4">
        <v>0.443</v>
      </c>
      <c r="L5081" s="4" t="s">
        <v>15</v>
      </c>
      <c r="M5081" s="4">
        <f>Inventory[[#This Row],[Daily_Demand]]*Inventory[[#This Row],[Lead_Time_Days]]</f>
        <v>690</v>
      </c>
      <c r="N5081" s="4">
        <f>MAX(0, Inventory[[#This Row],[Demand_Duration_Lead_time]]+Inventory[[#This Row],[Safety_Stock]]-Inventory[[#This Row],[Current_Inventory]])</f>
        <v>467</v>
      </c>
      <c r="O50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81" s="8">
        <f>Inventory[[#This Row],[Current_Inventory]]*Inventory[[#This Row],[Unit_Cost]]</f>
        <v>563425.55999999994</v>
      </c>
      <c r="Q5081" t="str">
        <f>IF(Inventory[[#This Row],[Stockout_Risk_Score]] &gt;= 0.8, "Critical",
   IF(Inventory[[#This Row],[Stockout_Risk_Score]] &gt;= 0.6, "High",
      IF(Inventory[[#This Row],[Stockout_Risk_Score]] &gt;= 0.3, "Medium", "Low")
   )
)</f>
        <v>Medium</v>
      </c>
      <c r="R5081">
        <f>Inventory[[#This Row],[Lead_Time_Days]]*0.8</f>
        <v>4</v>
      </c>
      <c r="S5081">
        <f>MAX(0,Inventory[[#This Row],[Daily_Demand]]*Inventory[[#This Row],[Adj_Lead_Time]]+Inventory[[#This Row],[Safety_Stock]]-Inventory[[#This Row],[Current_Inventory]])</f>
        <v>329</v>
      </c>
    </row>
    <row r="5082" spans="1:19" x14ac:dyDescent="0.25">
      <c r="A5082">
        <v>5081</v>
      </c>
      <c r="B5082" t="s">
        <v>5103</v>
      </c>
      <c r="C5082" s="4" t="s">
        <v>13</v>
      </c>
      <c r="D5082" t="s">
        <v>22</v>
      </c>
      <c r="E5082" s="4">
        <v>86</v>
      </c>
      <c r="F5082" s="4">
        <v>14</v>
      </c>
      <c r="G5082" s="4">
        <v>27</v>
      </c>
      <c r="H5082" s="4">
        <v>194</v>
      </c>
      <c r="I5082" s="4">
        <v>316</v>
      </c>
      <c r="J5082" s="6">
        <v>378.84</v>
      </c>
      <c r="K5082" s="4">
        <v>0.89400000000000002</v>
      </c>
      <c r="L5082" s="4" t="s">
        <v>27</v>
      </c>
      <c r="M5082" s="4">
        <f>Inventory[[#This Row],[Daily_Demand]]*Inventory[[#This Row],[Lead_Time_Days]]</f>
        <v>1204</v>
      </c>
      <c r="N5082" s="4">
        <f>MAX(0, Inventory[[#This Row],[Demand_Duration_Lead_time]]+Inventory[[#This Row],[Safety_Stock]]-Inventory[[#This Row],[Current_Inventory]])</f>
        <v>1371</v>
      </c>
      <c r="O50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82" s="8">
        <f>Inventory[[#This Row],[Current_Inventory]]*Inventory[[#This Row],[Unit_Cost]]</f>
        <v>10228.679999999998</v>
      </c>
      <c r="Q5082" t="str">
        <f>IF(Inventory[[#This Row],[Stockout_Risk_Score]] &gt;= 0.8, "Critical",
   IF(Inventory[[#This Row],[Stockout_Risk_Score]] &gt;= 0.6, "High",
      IF(Inventory[[#This Row],[Stockout_Risk_Score]] &gt;= 0.3, "Medium", "Low")
   )
)</f>
        <v>Critical</v>
      </c>
      <c r="R5082">
        <f>Inventory[[#This Row],[Lead_Time_Days]]*0.8</f>
        <v>11.200000000000001</v>
      </c>
      <c r="S5082">
        <f>MAX(0,Inventory[[#This Row],[Daily_Demand]]*Inventory[[#This Row],[Adj_Lead_Time]]+Inventory[[#This Row],[Safety_Stock]]-Inventory[[#This Row],[Current_Inventory]])</f>
        <v>1130.2</v>
      </c>
    </row>
    <row r="5083" spans="1:19" x14ac:dyDescent="0.25">
      <c r="A5083">
        <v>5082</v>
      </c>
      <c r="B5083" t="s">
        <v>5104</v>
      </c>
      <c r="C5083" s="4" t="s">
        <v>26</v>
      </c>
      <c r="D5083" t="s">
        <v>22</v>
      </c>
      <c r="E5083" s="4">
        <v>49</v>
      </c>
      <c r="F5083" s="4">
        <v>5</v>
      </c>
      <c r="G5083" s="4">
        <v>91</v>
      </c>
      <c r="H5083" s="4">
        <v>201</v>
      </c>
      <c r="I5083" s="4">
        <v>170</v>
      </c>
      <c r="J5083" s="6">
        <v>1388.98</v>
      </c>
      <c r="K5083" s="4">
        <v>0.01</v>
      </c>
      <c r="L5083" s="4" t="s">
        <v>19</v>
      </c>
      <c r="M5083" s="4">
        <f>Inventory[[#This Row],[Daily_Demand]]*Inventory[[#This Row],[Lead_Time_Days]]</f>
        <v>245</v>
      </c>
      <c r="N5083" s="4">
        <f>MAX(0, Inventory[[#This Row],[Demand_Duration_Lead_time]]+Inventory[[#This Row],[Safety_Stock]]-Inventory[[#This Row],[Current_Inventory]])</f>
        <v>355</v>
      </c>
      <c r="O50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83" s="8">
        <f>Inventory[[#This Row],[Current_Inventory]]*Inventory[[#This Row],[Unit_Cost]]</f>
        <v>126397.18000000001</v>
      </c>
      <c r="Q5083" t="str">
        <f>IF(Inventory[[#This Row],[Stockout_Risk_Score]] &gt;= 0.8, "Critical",
   IF(Inventory[[#This Row],[Stockout_Risk_Score]] &gt;= 0.6, "High",
      IF(Inventory[[#This Row],[Stockout_Risk_Score]] &gt;= 0.3, "Medium", "Low")
   )
)</f>
        <v>Low</v>
      </c>
      <c r="R5083">
        <f>Inventory[[#This Row],[Lead_Time_Days]]*0.8</f>
        <v>4</v>
      </c>
      <c r="S5083">
        <f>MAX(0,Inventory[[#This Row],[Daily_Demand]]*Inventory[[#This Row],[Adj_Lead_Time]]+Inventory[[#This Row],[Safety_Stock]]-Inventory[[#This Row],[Current_Inventory]])</f>
        <v>306</v>
      </c>
    </row>
    <row r="5084" spans="1:19" x14ac:dyDescent="0.25">
      <c r="A5084">
        <v>5083</v>
      </c>
      <c r="B5084" t="s">
        <v>5105</v>
      </c>
      <c r="C5084" s="4" t="s">
        <v>26</v>
      </c>
      <c r="D5084" t="s">
        <v>22</v>
      </c>
      <c r="E5084" s="4">
        <v>131</v>
      </c>
      <c r="F5084" s="4">
        <v>11</v>
      </c>
      <c r="G5084" s="4">
        <v>117</v>
      </c>
      <c r="H5084" s="4">
        <v>229</v>
      </c>
      <c r="I5084" s="4">
        <v>361</v>
      </c>
      <c r="J5084" s="6">
        <v>1927.81</v>
      </c>
      <c r="K5084" s="4">
        <v>0.65300000000000002</v>
      </c>
      <c r="L5084" s="4" t="s">
        <v>27</v>
      </c>
      <c r="M5084" s="4">
        <f>Inventory[[#This Row],[Daily_Demand]]*Inventory[[#This Row],[Lead_Time_Days]]</f>
        <v>1441</v>
      </c>
      <c r="N5084" s="4">
        <f>MAX(0, Inventory[[#This Row],[Demand_Duration_Lead_time]]+Inventory[[#This Row],[Safety_Stock]]-Inventory[[#This Row],[Current_Inventory]])</f>
        <v>1553</v>
      </c>
      <c r="O50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84" s="8">
        <f>Inventory[[#This Row],[Current_Inventory]]*Inventory[[#This Row],[Unit_Cost]]</f>
        <v>225553.77</v>
      </c>
      <c r="Q5084" t="str">
        <f>IF(Inventory[[#This Row],[Stockout_Risk_Score]] &gt;= 0.8, "Critical",
   IF(Inventory[[#This Row],[Stockout_Risk_Score]] &gt;= 0.6, "High",
      IF(Inventory[[#This Row],[Stockout_Risk_Score]] &gt;= 0.3, "Medium", "Low")
   )
)</f>
        <v>High</v>
      </c>
      <c r="R5084">
        <f>Inventory[[#This Row],[Lead_Time_Days]]*0.8</f>
        <v>8.8000000000000007</v>
      </c>
      <c r="S5084">
        <f>MAX(0,Inventory[[#This Row],[Daily_Demand]]*Inventory[[#This Row],[Adj_Lead_Time]]+Inventory[[#This Row],[Safety_Stock]]-Inventory[[#This Row],[Current_Inventory]])</f>
        <v>1264.8000000000002</v>
      </c>
    </row>
    <row r="5085" spans="1:19" x14ac:dyDescent="0.25">
      <c r="A5085">
        <v>5084</v>
      </c>
      <c r="B5085" t="s">
        <v>5106</v>
      </c>
      <c r="C5085" s="4" t="s">
        <v>13</v>
      </c>
      <c r="D5085" t="s">
        <v>14</v>
      </c>
      <c r="E5085" s="4">
        <v>90</v>
      </c>
      <c r="F5085" s="4">
        <v>5</v>
      </c>
      <c r="G5085" s="4">
        <v>106</v>
      </c>
      <c r="H5085" s="4">
        <v>130</v>
      </c>
      <c r="I5085" s="4">
        <v>358</v>
      </c>
      <c r="J5085" s="6">
        <v>654.52</v>
      </c>
      <c r="K5085" s="4">
        <v>0.65200000000000002</v>
      </c>
      <c r="L5085" s="4" t="s">
        <v>27</v>
      </c>
      <c r="M5085" s="4">
        <f>Inventory[[#This Row],[Daily_Demand]]*Inventory[[#This Row],[Lead_Time_Days]]</f>
        <v>450</v>
      </c>
      <c r="N5085" s="4">
        <f>MAX(0, Inventory[[#This Row],[Demand_Duration_Lead_time]]+Inventory[[#This Row],[Safety_Stock]]-Inventory[[#This Row],[Current_Inventory]])</f>
        <v>474</v>
      </c>
      <c r="O50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85" s="8">
        <f>Inventory[[#This Row],[Current_Inventory]]*Inventory[[#This Row],[Unit_Cost]]</f>
        <v>69379.12</v>
      </c>
      <c r="Q5085" t="str">
        <f>IF(Inventory[[#This Row],[Stockout_Risk_Score]] &gt;= 0.8, "Critical",
   IF(Inventory[[#This Row],[Stockout_Risk_Score]] &gt;= 0.6, "High",
      IF(Inventory[[#This Row],[Stockout_Risk_Score]] &gt;= 0.3, "Medium", "Low")
   )
)</f>
        <v>High</v>
      </c>
      <c r="R5085">
        <f>Inventory[[#This Row],[Lead_Time_Days]]*0.8</f>
        <v>4</v>
      </c>
      <c r="S5085">
        <f>MAX(0,Inventory[[#This Row],[Daily_Demand]]*Inventory[[#This Row],[Adj_Lead_Time]]+Inventory[[#This Row],[Safety_Stock]]-Inventory[[#This Row],[Current_Inventory]])</f>
        <v>384</v>
      </c>
    </row>
    <row r="5086" spans="1:19" x14ac:dyDescent="0.25">
      <c r="A5086">
        <v>5085</v>
      </c>
      <c r="B5086" t="s">
        <v>5107</v>
      </c>
      <c r="C5086" s="4" t="s">
        <v>41</v>
      </c>
      <c r="D5086" t="s">
        <v>22</v>
      </c>
      <c r="E5086" s="4">
        <v>119</v>
      </c>
      <c r="F5086" s="4">
        <v>2</v>
      </c>
      <c r="G5086" s="4">
        <v>120</v>
      </c>
      <c r="H5086" s="4">
        <v>218</v>
      </c>
      <c r="I5086" s="4">
        <v>390</v>
      </c>
      <c r="J5086" s="6">
        <v>79.819999999999993</v>
      </c>
      <c r="K5086" s="4">
        <v>0.38200000000000001</v>
      </c>
      <c r="L5086" s="4" t="s">
        <v>27</v>
      </c>
      <c r="M5086" s="4">
        <f>Inventory[[#This Row],[Daily_Demand]]*Inventory[[#This Row],[Lead_Time_Days]]</f>
        <v>238</v>
      </c>
      <c r="N5086" s="4">
        <f>MAX(0, Inventory[[#This Row],[Demand_Duration_Lead_time]]+Inventory[[#This Row],[Safety_Stock]]-Inventory[[#This Row],[Current_Inventory]])</f>
        <v>336</v>
      </c>
      <c r="O50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86" s="8">
        <f>Inventory[[#This Row],[Current_Inventory]]*Inventory[[#This Row],[Unit_Cost]]</f>
        <v>9578.4</v>
      </c>
      <c r="Q5086" t="str">
        <f>IF(Inventory[[#This Row],[Stockout_Risk_Score]] &gt;= 0.8, "Critical",
   IF(Inventory[[#This Row],[Stockout_Risk_Score]] &gt;= 0.6, "High",
      IF(Inventory[[#This Row],[Stockout_Risk_Score]] &gt;= 0.3, "Medium", "Low")
   )
)</f>
        <v>Medium</v>
      </c>
      <c r="R5086">
        <f>Inventory[[#This Row],[Lead_Time_Days]]*0.8</f>
        <v>1.6</v>
      </c>
      <c r="S5086">
        <f>MAX(0,Inventory[[#This Row],[Daily_Demand]]*Inventory[[#This Row],[Adj_Lead_Time]]+Inventory[[#This Row],[Safety_Stock]]-Inventory[[#This Row],[Current_Inventory]])</f>
        <v>288.39999999999998</v>
      </c>
    </row>
    <row r="5087" spans="1:19" x14ac:dyDescent="0.25">
      <c r="A5087">
        <v>5086</v>
      </c>
      <c r="B5087" t="s">
        <v>5108</v>
      </c>
      <c r="C5087" s="4" t="s">
        <v>41</v>
      </c>
      <c r="D5087" t="s">
        <v>22</v>
      </c>
      <c r="E5087" s="4">
        <v>171</v>
      </c>
      <c r="F5087" s="4">
        <v>6</v>
      </c>
      <c r="G5087" s="4">
        <v>300</v>
      </c>
      <c r="H5087" s="4">
        <v>173</v>
      </c>
      <c r="I5087" s="4">
        <v>77</v>
      </c>
      <c r="J5087" s="6">
        <v>1482.99</v>
      </c>
      <c r="K5087" s="4">
        <v>0.219</v>
      </c>
      <c r="L5087" s="4" t="s">
        <v>19</v>
      </c>
      <c r="M5087" s="4">
        <f>Inventory[[#This Row],[Daily_Demand]]*Inventory[[#This Row],[Lead_Time_Days]]</f>
        <v>1026</v>
      </c>
      <c r="N5087" s="4">
        <f>MAX(0, Inventory[[#This Row],[Demand_Duration_Lead_time]]+Inventory[[#This Row],[Safety_Stock]]-Inventory[[#This Row],[Current_Inventory]])</f>
        <v>899</v>
      </c>
      <c r="O50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87" s="8">
        <f>Inventory[[#This Row],[Current_Inventory]]*Inventory[[#This Row],[Unit_Cost]]</f>
        <v>444897</v>
      </c>
      <c r="Q5087" t="str">
        <f>IF(Inventory[[#This Row],[Stockout_Risk_Score]] &gt;= 0.8, "Critical",
   IF(Inventory[[#This Row],[Stockout_Risk_Score]] &gt;= 0.6, "High",
      IF(Inventory[[#This Row],[Stockout_Risk_Score]] &gt;= 0.3, "Medium", "Low")
   )
)</f>
        <v>Low</v>
      </c>
      <c r="R5087">
        <f>Inventory[[#This Row],[Lead_Time_Days]]*0.8</f>
        <v>4.8000000000000007</v>
      </c>
      <c r="S5087">
        <f>MAX(0,Inventory[[#This Row],[Daily_Demand]]*Inventory[[#This Row],[Adj_Lead_Time]]+Inventory[[#This Row],[Safety_Stock]]-Inventory[[#This Row],[Current_Inventory]])</f>
        <v>693.80000000000007</v>
      </c>
    </row>
    <row r="5088" spans="1:19" x14ac:dyDescent="0.25">
      <c r="A5088">
        <v>5087</v>
      </c>
      <c r="B5088" t="s">
        <v>5109</v>
      </c>
      <c r="C5088" s="4" t="s">
        <v>21</v>
      </c>
      <c r="D5088" t="s">
        <v>18</v>
      </c>
      <c r="E5088" s="4">
        <v>183</v>
      </c>
      <c r="F5088" s="4">
        <v>9</v>
      </c>
      <c r="G5088" s="4">
        <v>308</v>
      </c>
      <c r="H5088" s="4">
        <v>277</v>
      </c>
      <c r="I5088" s="4">
        <v>391</v>
      </c>
      <c r="J5088" s="6">
        <v>63.61</v>
      </c>
      <c r="K5088" s="4">
        <v>0.24</v>
      </c>
      <c r="L5088" s="4" t="s">
        <v>15</v>
      </c>
      <c r="M5088" s="4">
        <f>Inventory[[#This Row],[Daily_Demand]]*Inventory[[#This Row],[Lead_Time_Days]]</f>
        <v>1647</v>
      </c>
      <c r="N5088" s="4">
        <f>MAX(0, Inventory[[#This Row],[Demand_Duration_Lead_time]]+Inventory[[#This Row],[Safety_Stock]]-Inventory[[#This Row],[Current_Inventory]])</f>
        <v>1616</v>
      </c>
      <c r="O50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88" s="8">
        <f>Inventory[[#This Row],[Current_Inventory]]*Inventory[[#This Row],[Unit_Cost]]</f>
        <v>19591.88</v>
      </c>
      <c r="Q5088" t="str">
        <f>IF(Inventory[[#This Row],[Stockout_Risk_Score]] &gt;= 0.8, "Critical",
   IF(Inventory[[#This Row],[Stockout_Risk_Score]] &gt;= 0.6, "High",
      IF(Inventory[[#This Row],[Stockout_Risk_Score]] &gt;= 0.3, "Medium", "Low")
   )
)</f>
        <v>Low</v>
      </c>
      <c r="R5088">
        <f>Inventory[[#This Row],[Lead_Time_Days]]*0.8</f>
        <v>7.2</v>
      </c>
      <c r="S5088">
        <f>MAX(0,Inventory[[#This Row],[Daily_Demand]]*Inventory[[#This Row],[Adj_Lead_Time]]+Inventory[[#This Row],[Safety_Stock]]-Inventory[[#This Row],[Current_Inventory]])</f>
        <v>1286.6000000000001</v>
      </c>
    </row>
    <row r="5089" spans="1:19" x14ac:dyDescent="0.25">
      <c r="A5089">
        <v>5088</v>
      </c>
      <c r="B5089" t="s">
        <v>5110</v>
      </c>
      <c r="C5089" s="4" t="s">
        <v>13</v>
      </c>
      <c r="D5089" t="s">
        <v>14</v>
      </c>
      <c r="E5089" s="4">
        <v>13</v>
      </c>
      <c r="F5089" s="4">
        <v>8</v>
      </c>
      <c r="G5089" s="4">
        <v>768</v>
      </c>
      <c r="H5089" s="4">
        <v>12</v>
      </c>
      <c r="I5089" s="4">
        <v>351</v>
      </c>
      <c r="J5089" s="6">
        <v>1751.44</v>
      </c>
      <c r="K5089" s="4">
        <v>0.8</v>
      </c>
      <c r="L5089" s="4" t="s">
        <v>19</v>
      </c>
      <c r="M5089" s="4">
        <f>Inventory[[#This Row],[Daily_Demand]]*Inventory[[#This Row],[Lead_Time_Days]]</f>
        <v>104</v>
      </c>
      <c r="N5089" s="4">
        <f>MAX(0, Inventory[[#This Row],[Demand_Duration_Lead_time]]+Inventory[[#This Row],[Safety_Stock]]-Inventory[[#This Row],[Current_Inventory]])</f>
        <v>0</v>
      </c>
      <c r="O50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089" s="8">
        <f>Inventory[[#This Row],[Current_Inventory]]*Inventory[[#This Row],[Unit_Cost]]</f>
        <v>1345105.9199999999</v>
      </c>
      <c r="Q5089" t="str">
        <f>IF(Inventory[[#This Row],[Stockout_Risk_Score]] &gt;= 0.8, "Critical",
   IF(Inventory[[#This Row],[Stockout_Risk_Score]] &gt;= 0.6, "High",
      IF(Inventory[[#This Row],[Stockout_Risk_Score]] &gt;= 0.3, "Medium", "Low")
   )
)</f>
        <v>Critical</v>
      </c>
      <c r="R5089">
        <f>Inventory[[#This Row],[Lead_Time_Days]]*0.8</f>
        <v>6.4</v>
      </c>
      <c r="S5089">
        <f>MAX(0,Inventory[[#This Row],[Daily_Demand]]*Inventory[[#This Row],[Adj_Lead_Time]]+Inventory[[#This Row],[Safety_Stock]]-Inventory[[#This Row],[Current_Inventory]])</f>
        <v>0</v>
      </c>
    </row>
    <row r="5090" spans="1:19" x14ac:dyDescent="0.25">
      <c r="A5090">
        <v>5089</v>
      </c>
      <c r="B5090" t="s">
        <v>5111</v>
      </c>
      <c r="C5090" s="4" t="s">
        <v>41</v>
      </c>
      <c r="D5090" t="s">
        <v>22</v>
      </c>
      <c r="E5090" s="4">
        <v>155</v>
      </c>
      <c r="F5090" s="4">
        <v>6</v>
      </c>
      <c r="G5090" s="4">
        <v>215</v>
      </c>
      <c r="H5090" s="4">
        <v>59</v>
      </c>
      <c r="I5090" s="4">
        <v>323</v>
      </c>
      <c r="J5090" s="6">
        <v>159.79</v>
      </c>
      <c r="K5090" s="4">
        <v>6.6000000000000003E-2</v>
      </c>
      <c r="L5090" s="4" t="s">
        <v>19</v>
      </c>
      <c r="M5090" s="4">
        <f>Inventory[[#This Row],[Daily_Demand]]*Inventory[[#This Row],[Lead_Time_Days]]</f>
        <v>930</v>
      </c>
      <c r="N5090" s="4">
        <f>MAX(0, Inventory[[#This Row],[Demand_Duration_Lead_time]]+Inventory[[#This Row],[Safety_Stock]]-Inventory[[#This Row],[Current_Inventory]])</f>
        <v>774</v>
      </c>
      <c r="O50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90" s="8">
        <f>Inventory[[#This Row],[Current_Inventory]]*Inventory[[#This Row],[Unit_Cost]]</f>
        <v>34354.85</v>
      </c>
      <c r="Q5090" t="str">
        <f>IF(Inventory[[#This Row],[Stockout_Risk_Score]] &gt;= 0.8, "Critical",
   IF(Inventory[[#This Row],[Stockout_Risk_Score]] &gt;= 0.6, "High",
      IF(Inventory[[#This Row],[Stockout_Risk_Score]] &gt;= 0.3, "Medium", "Low")
   )
)</f>
        <v>Low</v>
      </c>
      <c r="R5090">
        <f>Inventory[[#This Row],[Lead_Time_Days]]*0.8</f>
        <v>4.8000000000000007</v>
      </c>
      <c r="S5090">
        <f>MAX(0,Inventory[[#This Row],[Daily_Demand]]*Inventory[[#This Row],[Adj_Lead_Time]]+Inventory[[#This Row],[Safety_Stock]]-Inventory[[#This Row],[Current_Inventory]])</f>
        <v>588.00000000000011</v>
      </c>
    </row>
    <row r="5091" spans="1:19" x14ac:dyDescent="0.25">
      <c r="A5091">
        <v>5090</v>
      </c>
      <c r="B5091" t="s">
        <v>5112</v>
      </c>
      <c r="C5091" s="4" t="s">
        <v>13</v>
      </c>
      <c r="D5091" t="s">
        <v>22</v>
      </c>
      <c r="E5091" s="4">
        <v>16</v>
      </c>
      <c r="F5091" s="4">
        <v>4</v>
      </c>
      <c r="G5091" s="4">
        <v>410</v>
      </c>
      <c r="H5091" s="4">
        <v>220</v>
      </c>
      <c r="I5091" s="4">
        <v>72</v>
      </c>
      <c r="J5091" s="6">
        <v>1322.89</v>
      </c>
      <c r="K5091" s="4">
        <v>0.56399999999999995</v>
      </c>
      <c r="L5091" s="4" t="s">
        <v>19</v>
      </c>
      <c r="M5091" s="4">
        <f>Inventory[[#This Row],[Daily_Demand]]*Inventory[[#This Row],[Lead_Time_Days]]</f>
        <v>64</v>
      </c>
      <c r="N5091" s="4">
        <f>MAX(0, Inventory[[#This Row],[Demand_Duration_Lead_time]]+Inventory[[#This Row],[Safety_Stock]]-Inventory[[#This Row],[Current_Inventory]])</f>
        <v>0</v>
      </c>
      <c r="O50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91" s="8">
        <f>Inventory[[#This Row],[Current_Inventory]]*Inventory[[#This Row],[Unit_Cost]]</f>
        <v>542384.9</v>
      </c>
      <c r="Q5091" t="str">
        <f>IF(Inventory[[#This Row],[Stockout_Risk_Score]] &gt;= 0.8, "Critical",
   IF(Inventory[[#This Row],[Stockout_Risk_Score]] &gt;= 0.6, "High",
      IF(Inventory[[#This Row],[Stockout_Risk_Score]] &gt;= 0.3, "Medium", "Low")
   )
)</f>
        <v>Medium</v>
      </c>
      <c r="R5091">
        <f>Inventory[[#This Row],[Lead_Time_Days]]*0.8</f>
        <v>3.2</v>
      </c>
      <c r="S5091">
        <f>MAX(0,Inventory[[#This Row],[Daily_Demand]]*Inventory[[#This Row],[Adj_Lead_Time]]+Inventory[[#This Row],[Safety_Stock]]-Inventory[[#This Row],[Current_Inventory]])</f>
        <v>0</v>
      </c>
    </row>
    <row r="5092" spans="1:19" x14ac:dyDescent="0.25">
      <c r="A5092">
        <v>5091</v>
      </c>
      <c r="B5092" t="s">
        <v>5113</v>
      </c>
      <c r="C5092" s="4" t="s">
        <v>17</v>
      </c>
      <c r="D5092" t="s">
        <v>22</v>
      </c>
      <c r="E5092" s="4">
        <v>120</v>
      </c>
      <c r="F5092" s="4">
        <v>12</v>
      </c>
      <c r="G5092" s="4">
        <v>628</v>
      </c>
      <c r="H5092" s="4">
        <v>25</v>
      </c>
      <c r="I5092" s="4">
        <v>148</v>
      </c>
      <c r="J5092" s="6">
        <v>785.51</v>
      </c>
      <c r="K5092" s="4">
        <v>0.307</v>
      </c>
      <c r="L5092" s="4" t="s">
        <v>15</v>
      </c>
      <c r="M5092" s="4">
        <f>Inventory[[#This Row],[Daily_Demand]]*Inventory[[#This Row],[Lead_Time_Days]]</f>
        <v>1440</v>
      </c>
      <c r="N5092" s="4">
        <f>MAX(0, Inventory[[#This Row],[Demand_Duration_Lead_time]]+Inventory[[#This Row],[Safety_Stock]]-Inventory[[#This Row],[Current_Inventory]])</f>
        <v>837</v>
      </c>
      <c r="O50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92" s="8">
        <f>Inventory[[#This Row],[Current_Inventory]]*Inventory[[#This Row],[Unit_Cost]]</f>
        <v>493300.27999999997</v>
      </c>
      <c r="Q5092" t="str">
        <f>IF(Inventory[[#This Row],[Stockout_Risk_Score]] &gt;= 0.8, "Critical",
   IF(Inventory[[#This Row],[Stockout_Risk_Score]] &gt;= 0.6, "High",
      IF(Inventory[[#This Row],[Stockout_Risk_Score]] &gt;= 0.3, "Medium", "Low")
   )
)</f>
        <v>Medium</v>
      </c>
      <c r="R5092">
        <f>Inventory[[#This Row],[Lead_Time_Days]]*0.8</f>
        <v>9.6000000000000014</v>
      </c>
      <c r="S5092">
        <f>MAX(0,Inventory[[#This Row],[Daily_Demand]]*Inventory[[#This Row],[Adj_Lead_Time]]+Inventory[[#This Row],[Safety_Stock]]-Inventory[[#This Row],[Current_Inventory]])</f>
        <v>549.00000000000023</v>
      </c>
    </row>
    <row r="5093" spans="1:19" x14ac:dyDescent="0.25">
      <c r="A5093">
        <v>5092</v>
      </c>
      <c r="B5093" t="s">
        <v>5114</v>
      </c>
      <c r="C5093" s="4" t="s">
        <v>26</v>
      </c>
      <c r="D5093" t="s">
        <v>18</v>
      </c>
      <c r="E5093" s="4">
        <v>92</v>
      </c>
      <c r="F5093" s="4">
        <v>2</v>
      </c>
      <c r="G5093" s="4">
        <v>469</v>
      </c>
      <c r="H5093" s="4">
        <v>177</v>
      </c>
      <c r="I5093" s="4">
        <v>334</v>
      </c>
      <c r="J5093" s="6">
        <v>446.51</v>
      </c>
      <c r="K5093" s="4">
        <v>0.26500000000000001</v>
      </c>
      <c r="L5093" s="4" t="s">
        <v>27</v>
      </c>
      <c r="M5093" s="4">
        <f>Inventory[[#This Row],[Daily_Demand]]*Inventory[[#This Row],[Lead_Time_Days]]</f>
        <v>184</v>
      </c>
      <c r="N5093" s="4">
        <f>MAX(0, Inventory[[#This Row],[Demand_Duration_Lead_time]]+Inventory[[#This Row],[Safety_Stock]]-Inventory[[#This Row],[Current_Inventory]])</f>
        <v>0</v>
      </c>
      <c r="O50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93" s="8">
        <f>Inventory[[#This Row],[Current_Inventory]]*Inventory[[#This Row],[Unit_Cost]]</f>
        <v>209413.19</v>
      </c>
      <c r="Q5093" t="str">
        <f>IF(Inventory[[#This Row],[Stockout_Risk_Score]] &gt;= 0.8, "Critical",
   IF(Inventory[[#This Row],[Stockout_Risk_Score]] &gt;= 0.6, "High",
      IF(Inventory[[#This Row],[Stockout_Risk_Score]] &gt;= 0.3, "Medium", "Low")
   )
)</f>
        <v>Low</v>
      </c>
      <c r="R5093">
        <f>Inventory[[#This Row],[Lead_Time_Days]]*0.8</f>
        <v>1.6</v>
      </c>
      <c r="S5093">
        <f>MAX(0,Inventory[[#This Row],[Daily_Demand]]*Inventory[[#This Row],[Adj_Lead_Time]]+Inventory[[#This Row],[Safety_Stock]]-Inventory[[#This Row],[Current_Inventory]])</f>
        <v>0</v>
      </c>
    </row>
    <row r="5094" spans="1:19" x14ac:dyDescent="0.25">
      <c r="A5094">
        <v>5093</v>
      </c>
      <c r="B5094" t="s">
        <v>5115</v>
      </c>
      <c r="C5094" s="4" t="s">
        <v>26</v>
      </c>
      <c r="D5094" t="s">
        <v>18</v>
      </c>
      <c r="E5094" s="4">
        <v>66</v>
      </c>
      <c r="F5094" s="4">
        <v>14</v>
      </c>
      <c r="G5094" s="4">
        <v>387</v>
      </c>
      <c r="H5094" s="4">
        <v>292</v>
      </c>
      <c r="I5094" s="4">
        <v>357</v>
      </c>
      <c r="J5094" s="6">
        <v>1801.6</v>
      </c>
      <c r="K5094" s="4">
        <v>0.50600000000000001</v>
      </c>
      <c r="L5094" s="4" t="s">
        <v>19</v>
      </c>
      <c r="M5094" s="4">
        <f>Inventory[[#This Row],[Daily_Demand]]*Inventory[[#This Row],[Lead_Time_Days]]</f>
        <v>924</v>
      </c>
      <c r="N5094" s="4">
        <f>MAX(0, Inventory[[#This Row],[Demand_Duration_Lead_time]]+Inventory[[#This Row],[Safety_Stock]]-Inventory[[#This Row],[Current_Inventory]])</f>
        <v>829</v>
      </c>
      <c r="O50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94" s="8">
        <f>Inventory[[#This Row],[Current_Inventory]]*Inventory[[#This Row],[Unit_Cost]]</f>
        <v>697219.2</v>
      </c>
      <c r="Q5094" t="str">
        <f>IF(Inventory[[#This Row],[Stockout_Risk_Score]] &gt;= 0.8, "Critical",
   IF(Inventory[[#This Row],[Stockout_Risk_Score]] &gt;= 0.6, "High",
      IF(Inventory[[#This Row],[Stockout_Risk_Score]] &gt;= 0.3, "Medium", "Low")
   )
)</f>
        <v>Medium</v>
      </c>
      <c r="R5094">
        <f>Inventory[[#This Row],[Lead_Time_Days]]*0.8</f>
        <v>11.200000000000001</v>
      </c>
      <c r="S5094">
        <f>MAX(0,Inventory[[#This Row],[Daily_Demand]]*Inventory[[#This Row],[Adj_Lead_Time]]+Inventory[[#This Row],[Safety_Stock]]-Inventory[[#This Row],[Current_Inventory]])</f>
        <v>644.20000000000005</v>
      </c>
    </row>
    <row r="5095" spans="1:19" x14ac:dyDescent="0.25">
      <c r="A5095">
        <v>5094</v>
      </c>
      <c r="B5095" t="s">
        <v>5116</v>
      </c>
      <c r="C5095" s="4" t="s">
        <v>26</v>
      </c>
      <c r="D5095" t="s">
        <v>18</v>
      </c>
      <c r="E5095" s="4">
        <v>108</v>
      </c>
      <c r="F5095" s="4">
        <v>8</v>
      </c>
      <c r="G5095" s="4">
        <v>449</v>
      </c>
      <c r="H5095" s="4">
        <v>194</v>
      </c>
      <c r="I5095" s="4">
        <v>159</v>
      </c>
      <c r="J5095" s="6">
        <v>1505.18</v>
      </c>
      <c r="K5095" s="4">
        <v>0.89800000000000002</v>
      </c>
      <c r="L5095" s="4" t="s">
        <v>27</v>
      </c>
      <c r="M5095" s="4">
        <f>Inventory[[#This Row],[Daily_Demand]]*Inventory[[#This Row],[Lead_Time_Days]]</f>
        <v>864</v>
      </c>
      <c r="N5095" s="4">
        <f>MAX(0, Inventory[[#This Row],[Demand_Duration_Lead_time]]+Inventory[[#This Row],[Safety_Stock]]-Inventory[[#This Row],[Current_Inventory]])</f>
        <v>609</v>
      </c>
      <c r="O50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95" s="8">
        <f>Inventory[[#This Row],[Current_Inventory]]*Inventory[[#This Row],[Unit_Cost]]</f>
        <v>675825.82000000007</v>
      </c>
      <c r="Q5095" t="str">
        <f>IF(Inventory[[#This Row],[Stockout_Risk_Score]] &gt;= 0.8, "Critical",
   IF(Inventory[[#This Row],[Stockout_Risk_Score]] &gt;= 0.6, "High",
      IF(Inventory[[#This Row],[Stockout_Risk_Score]] &gt;= 0.3, "Medium", "Low")
   )
)</f>
        <v>Critical</v>
      </c>
      <c r="R5095">
        <f>Inventory[[#This Row],[Lead_Time_Days]]*0.8</f>
        <v>6.4</v>
      </c>
      <c r="S5095">
        <f>MAX(0,Inventory[[#This Row],[Daily_Demand]]*Inventory[[#This Row],[Adj_Lead_Time]]+Inventory[[#This Row],[Safety_Stock]]-Inventory[[#This Row],[Current_Inventory]])</f>
        <v>436.20000000000005</v>
      </c>
    </row>
    <row r="5096" spans="1:19" x14ac:dyDescent="0.25">
      <c r="A5096">
        <v>5095</v>
      </c>
      <c r="B5096" t="s">
        <v>5117</v>
      </c>
      <c r="C5096" s="4" t="s">
        <v>13</v>
      </c>
      <c r="D5096" t="s">
        <v>22</v>
      </c>
      <c r="E5096" s="4">
        <v>77</v>
      </c>
      <c r="F5096" s="4">
        <v>14</v>
      </c>
      <c r="G5096" s="4">
        <v>115</v>
      </c>
      <c r="H5096" s="4">
        <v>147</v>
      </c>
      <c r="I5096" s="4">
        <v>252</v>
      </c>
      <c r="J5096" s="6">
        <v>713.86</v>
      </c>
      <c r="K5096" s="4">
        <v>0.61799999999999999</v>
      </c>
      <c r="L5096" s="4" t="s">
        <v>19</v>
      </c>
      <c r="M5096" s="4">
        <f>Inventory[[#This Row],[Daily_Demand]]*Inventory[[#This Row],[Lead_Time_Days]]</f>
        <v>1078</v>
      </c>
      <c r="N5096" s="4">
        <f>MAX(0, Inventory[[#This Row],[Demand_Duration_Lead_time]]+Inventory[[#This Row],[Safety_Stock]]-Inventory[[#This Row],[Current_Inventory]])</f>
        <v>1110</v>
      </c>
      <c r="O50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96" s="8">
        <f>Inventory[[#This Row],[Current_Inventory]]*Inventory[[#This Row],[Unit_Cost]]</f>
        <v>82093.900000000009</v>
      </c>
      <c r="Q5096" t="str">
        <f>IF(Inventory[[#This Row],[Stockout_Risk_Score]] &gt;= 0.8, "Critical",
   IF(Inventory[[#This Row],[Stockout_Risk_Score]] &gt;= 0.6, "High",
      IF(Inventory[[#This Row],[Stockout_Risk_Score]] &gt;= 0.3, "Medium", "Low")
   )
)</f>
        <v>High</v>
      </c>
      <c r="R5096">
        <f>Inventory[[#This Row],[Lead_Time_Days]]*0.8</f>
        <v>11.200000000000001</v>
      </c>
      <c r="S5096">
        <f>MAX(0,Inventory[[#This Row],[Daily_Demand]]*Inventory[[#This Row],[Adj_Lead_Time]]+Inventory[[#This Row],[Safety_Stock]]-Inventory[[#This Row],[Current_Inventory]])</f>
        <v>894.40000000000009</v>
      </c>
    </row>
    <row r="5097" spans="1:19" x14ac:dyDescent="0.25">
      <c r="A5097">
        <v>5096</v>
      </c>
      <c r="B5097" t="s">
        <v>5118</v>
      </c>
      <c r="C5097" s="4" t="s">
        <v>13</v>
      </c>
      <c r="D5097" t="s">
        <v>18</v>
      </c>
      <c r="E5097" s="4">
        <v>81</v>
      </c>
      <c r="F5097" s="4">
        <v>12</v>
      </c>
      <c r="G5097" s="4">
        <v>280</v>
      </c>
      <c r="H5097" s="4">
        <v>134</v>
      </c>
      <c r="I5097" s="4">
        <v>155</v>
      </c>
      <c r="J5097" s="6">
        <v>604.1</v>
      </c>
      <c r="K5097" s="4">
        <v>0.78900000000000003</v>
      </c>
      <c r="L5097" s="4" t="s">
        <v>19</v>
      </c>
      <c r="M5097" s="4">
        <f>Inventory[[#This Row],[Daily_Demand]]*Inventory[[#This Row],[Lead_Time_Days]]</f>
        <v>972</v>
      </c>
      <c r="N5097" s="4">
        <f>MAX(0, Inventory[[#This Row],[Demand_Duration_Lead_time]]+Inventory[[#This Row],[Safety_Stock]]-Inventory[[#This Row],[Current_Inventory]])</f>
        <v>826</v>
      </c>
      <c r="O50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097" s="8">
        <f>Inventory[[#This Row],[Current_Inventory]]*Inventory[[#This Row],[Unit_Cost]]</f>
        <v>169148</v>
      </c>
      <c r="Q5097" t="str">
        <f>IF(Inventory[[#This Row],[Stockout_Risk_Score]] &gt;= 0.8, "Critical",
   IF(Inventory[[#This Row],[Stockout_Risk_Score]] &gt;= 0.6, "High",
      IF(Inventory[[#This Row],[Stockout_Risk_Score]] &gt;= 0.3, "Medium", "Low")
   )
)</f>
        <v>High</v>
      </c>
      <c r="R5097">
        <f>Inventory[[#This Row],[Lead_Time_Days]]*0.8</f>
        <v>9.6000000000000014</v>
      </c>
      <c r="S5097">
        <f>MAX(0,Inventory[[#This Row],[Daily_Demand]]*Inventory[[#This Row],[Adj_Lead_Time]]+Inventory[[#This Row],[Safety_Stock]]-Inventory[[#This Row],[Current_Inventory]])</f>
        <v>631.60000000000014</v>
      </c>
    </row>
    <row r="5098" spans="1:19" x14ac:dyDescent="0.25">
      <c r="A5098">
        <v>5097</v>
      </c>
      <c r="B5098" t="s">
        <v>5119</v>
      </c>
      <c r="C5098" s="4" t="s">
        <v>21</v>
      </c>
      <c r="D5098" t="s">
        <v>22</v>
      </c>
      <c r="E5098" s="4">
        <v>44</v>
      </c>
      <c r="F5098" s="4">
        <v>4</v>
      </c>
      <c r="G5098" s="4">
        <v>531</v>
      </c>
      <c r="H5098" s="4">
        <v>67</v>
      </c>
      <c r="I5098" s="4">
        <v>95</v>
      </c>
      <c r="J5098" s="6">
        <v>1485.22</v>
      </c>
      <c r="K5098" s="4">
        <v>0.60099999999999998</v>
      </c>
      <c r="L5098" s="4" t="s">
        <v>19</v>
      </c>
      <c r="M5098" s="4">
        <f>Inventory[[#This Row],[Daily_Demand]]*Inventory[[#This Row],[Lead_Time_Days]]</f>
        <v>176</v>
      </c>
      <c r="N5098" s="4">
        <f>MAX(0, Inventory[[#This Row],[Demand_Duration_Lead_time]]+Inventory[[#This Row],[Safety_Stock]]-Inventory[[#This Row],[Current_Inventory]])</f>
        <v>0</v>
      </c>
      <c r="O50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098" s="8">
        <f>Inventory[[#This Row],[Current_Inventory]]*Inventory[[#This Row],[Unit_Cost]]</f>
        <v>788651.82000000007</v>
      </c>
      <c r="Q5098" t="str">
        <f>IF(Inventory[[#This Row],[Stockout_Risk_Score]] &gt;= 0.8, "Critical",
   IF(Inventory[[#This Row],[Stockout_Risk_Score]] &gt;= 0.6, "High",
      IF(Inventory[[#This Row],[Stockout_Risk_Score]] &gt;= 0.3, "Medium", "Low")
   )
)</f>
        <v>High</v>
      </c>
      <c r="R5098">
        <f>Inventory[[#This Row],[Lead_Time_Days]]*0.8</f>
        <v>3.2</v>
      </c>
      <c r="S5098">
        <f>MAX(0,Inventory[[#This Row],[Daily_Demand]]*Inventory[[#This Row],[Adj_Lead_Time]]+Inventory[[#This Row],[Safety_Stock]]-Inventory[[#This Row],[Current_Inventory]])</f>
        <v>0</v>
      </c>
    </row>
    <row r="5099" spans="1:19" x14ac:dyDescent="0.25">
      <c r="A5099">
        <v>5098</v>
      </c>
      <c r="B5099" t="s">
        <v>5120</v>
      </c>
      <c r="C5099" s="4" t="s">
        <v>26</v>
      </c>
      <c r="D5099" t="s">
        <v>14</v>
      </c>
      <c r="E5099" s="4">
        <v>186</v>
      </c>
      <c r="F5099" s="4">
        <v>5</v>
      </c>
      <c r="G5099" s="4">
        <v>140</v>
      </c>
      <c r="H5099" s="4">
        <v>75</v>
      </c>
      <c r="I5099" s="4">
        <v>306</v>
      </c>
      <c r="J5099" s="6">
        <v>1681.31</v>
      </c>
      <c r="K5099" s="4">
        <v>0.69799999999999995</v>
      </c>
      <c r="L5099" s="4" t="s">
        <v>19</v>
      </c>
      <c r="M5099" s="4">
        <f>Inventory[[#This Row],[Daily_Demand]]*Inventory[[#This Row],[Lead_Time_Days]]</f>
        <v>930</v>
      </c>
      <c r="N5099" s="4">
        <f>MAX(0, Inventory[[#This Row],[Demand_Duration_Lead_time]]+Inventory[[#This Row],[Safety_Stock]]-Inventory[[#This Row],[Current_Inventory]])</f>
        <v>865</v>
      </c>
      <c r="O50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099" s="8">
        <f>Inventory[[#This Row],[Current_Inventory]]*Inventory[[#This Row],[Unit_Cost]]</f>
        <v>235383.4</v>
      </c>
      <c r="Q5099" t="str">
        <f>IF(Inventory[[#This Row],[Stockout_Risk_Score]] &gt;= 0.8, "Critical",
   IF(Inventory[[#This Row],[Stockout_Risk_Score]] &gt;= 0.6, "High",
      IF(Inventory[[#This Row],[Stockout_Risk_Score]] &gt;= 0.3, "Medium", "Low")
   )
)</f>
        <v>High</v>
      </c>
      <c r="R5099">
        <f>Inventory[[#This Row],[Lead_Time_Days]]*0.8</f>
        <v>4</v>
      </c>
      <c r="S5099">
        <f>MAX(0,Inventory[[#This Row],[Daily_Demand]]*Inventory[[#This Row],[Adj_Lead_Time]]+Inventory[[#This Row],[Safety_Stock]]-Inventory[[#This Row],[Current_Inventory]])</f>
        <v>679</v>
      </c>
    </row>
    <row r="5100" spans="1:19" x14ac:dyDescent="0.25">
      <c r="A5100">
        <v>5099</v>
      </c>
      <c r="B5100" t="s">
        <v>5121</v>
      </c>
      <c r="C5100" s="4" t="s">
        <v>21</v>
      </c>
      <c r="D5100" t="s">
        <v>22</v>
      </c>
      <c r="E5100" s="4">
        <v>139</v>
      </c>
      <c r="F5100" s="4">
        <v>6</v>
      </c>
      <c r="G5100" s="4">
        <v>385</v>
      </c>
      <c r="H5100" s="4">
        <v>211</v>
      </c>
      <c r="I5100" s="4">
        <v>193</v>
      </c>
      <c r="J5100" s="6">
        <v>1445.91</v>
      </c>
      <c r="K5100" s="4">
        <v>0.432</v>
      </c>
      <c r="L5100" s="4" t="s">
        <v>19</v>
      </c>
      <c r="M5100" s="4">
        <f>Inventory[[#This Row],[Daily_Demand]]*Inventory[[#This Row],[Lead_Time_Days]]</f>
        <v>834</v>
      </c>
      <c r="N5100" s="4">
        <f>MAX(0, Inventory[[#This Row],[Demand_Duration_Lead_time]]+Inventory[[#This Row],[Safety_Stock]]-Inventory[[#This Row],[Current_Inventory]])</f>
        <v>660</v>
      </c>
      <c r="O51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00" s="8">
        <f>Inventory[[#This Row],[Current_Inventory]]*Inventory[[#This Row],[Unit_Cost]]</f>
        <v>556675.35</v>
      </c>
      <c r="Q5100" t="str">
        <f>IF(Inventory[[#This Row],[Stockout_Risk_Score]] &gt;= 0.8, "Critical",
   IF(Inventory[[#This Row],[Stockout_Risk_Score]] &gt;= 0.6, "High",
      IF(Inventory[[#This Row],[Stockout_Risk_Score]] &gt;= 0.3, "Medium", "Low")
   )
)</f>
        <v>Medium</v>
      </c>
      <c r="R5100">
        <f>Inventory[[#This Row],[Lead_Time_Days]]*0.8</f>
        <v>4.8000000000000007</v>
      </c>
      <c r="S5100">
        <f>MAX(0,Inventory[[#This Row],[Daily_Demand]]*Inventory[[#This Row],[Adj_Lead_Time]]+Inventory[[#This Row],[Safety_Stock]]-Inventory[[#This Row],[Current_Inventory]])</f>
        <v>493.20000000000005</v>
      </c>
    </row>
    <row r="5101" spans="1:19" x14ac:dyDescent="0.25">
      <c r="A5101">
        <v>5100</v>
      </c>
      <c r="B5101" t="s">
        <v>5122</v>
      </c>
      <c r="C5101" s="4" t="s">
        <v>26</v>
      </c>
      <c r="D5101" t="s">
        <v>18</v>
      </c>
      <c r="E5101" s="4">
        <v>21</v>
      </c>
      <c r="F5101" s="4">
        <v>14</v>
      </c>
      <c r="G5101" s="4">
        <v>351</v>
      </c>
      <c r="H5101" s="4">
        <v>18</v>
      </c>
      <c r="I5101" s="4">
        <v>74</v>
      </c>
      <c r="J5101" s="6">
        <v>1297.98</v>
      </c>
      <c r="K5101" s="4">
        <v>0.92600000000000005</v>
      </c>
      <c r="L5101" s="4" t="s">
        <v>19</v>
      </c>
      <c r="M5101" s="4">
        <f>Inventory[[#This Row],[Daily_Demand]]*Inventory[[#This Row],[Lead_Time_Days]]</f>
        <v>294</v>
      </c>
      <c r="N5101" s="4">
        <f>MAX(0, Inventory[[#This Row],[Demand_Duration_Lead_time]]+Inventory[[#This Row],[Safety_Stock]]-Inventory[[#This Row],[Current_Inventory]])</f>
        <v>0</v>
      </c>
      <c r="O51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01" s="8">
        <f>Inventory[[#This Row],[Current_Inventory]]*Inventory[[#This Row],[Unit_Cost]]</f>
        <v>455590.98</v>
      </c>
      <c r="Q5101" t="str">
        <f>IF(Inventory[[#This Row],[Stockout_Risk_Score]] &gt;= 0.8, "Critical",
   IF(Inventory[[#This Row],[Stockout_Risk_Score]] &gt;= 0.6, "High",
      IF(Inventory[[#This Row],[Stockout_Risk_Score]] &gt;= 0.3, "Medium", "Low")
   )
)</f>
        <v>Critical</v>
      </c>
      <c r="R5101">
        <f>Inventory[[#This Row],[Lead_Time_Days]]*0.8</f>
        <v>11.200000000000001</v>
      </c>
      <c r="S5101">
        <f>MAX(0,Inventory[[#This Row],[Daily_Demand]]*Inventory[[#This Row],[Adj_Lead_Time]]+Inventory[[#This Row],[Safety_Stock]]-Inventory[[#This Row],[Current_Inventory]])</f>
        <v>0</v>
      </c>
    </row>
    <row r="5102" spans="1:19" x14ac:dyDescent="0.25">
      <c r="A5102">
        <v>5101</v>
      </c>
      <c r="B5102" t="s">
        <v>5123</v>
      </c>
      <c r="C5102" s="4" t="s">
        <v>21</v>
      </c>
      <c r="D5102" t="s">
        <v>14</v>
      </c>
      <c r="E5102" s="4">
        <v>123</v>
      </c>
      <c r="F5102" s="4">
        <v>13</v>
      </c>
      <c r="G5102" s="4">
        <v>71</v>
      </c>
      <c r="H5102" s="4">
        <v>114</v>
      </c>
      <c r="I5102" s="4">
        <v>111</v>
      </c>
      <c r="J5102" s="6">
        <v>494.45</v>
      </c>
      <c r="K5102" s="4">
        <v>0.502</v>
      </c>
      <c r="L5102" s="4" t="s">
        <v>15</v>
      </c>
      <c r="M5102" s="4">
        <f>Inventory[[#This Row],[Daily_Demand]]*Inventory[[#This Row],[Lead_Time_Days]]</f>
        <v>1599</v>
      </c>
      <c r="N5102" s="4">
        <f>MAX(0, Inventory[[#This Row],[Demand_Duration_Lead_time]]+Inventory[[#This Row],[Safety_Stock]]-Inventory[[#This Row],[Current_Inventory]])</f>
        <v>1642</v>
      </c>
      <c r="O51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02" s="8">
        <f>Inventory[[#This Row],[Current_Inventory]]*Inventory[[#This Row],[Unit_Cost]]</f>
        <v>35105.949999999997</v>
      </c>
      <c r="Q5102" t="str">
        <f>IF(Inventory[[#This Row],[Stockout_Risk_Score]] &gt;= 0.8, "Critical",
   IF(Inventory[[#This Row],[Stockout_Risk_Score]] &gt;= 0.6, "High",
      IF(Inventory[[#This Row],[Stockout_Risk_Score]] &gt;= 0.3, "Medium", "Low")
   )
)</f>
        <v>Medium</v>
      </c>
      <c r="R5102">
        <f>Inventory[[#This Row],[Lead_Time_Days]]*0.8</f>
        <v>10.4</v>
      </c>
      <c r="S5102">
        <f>MAX(0,Inventory[[#This Row],[Daily_Demand]]*Inventory[[#This Row],[Adj_Lead_Time]]+Inventory[[#This Row],[Safety_Stock]]-Inventory[[#This Row],[Current_Inventory]])</f>
        <v>1322.2</v>
      </c>
    </row>
    <row r="5103" spans="1:19" x14ac:dyDescent="0.25">
      <c r="A5103">
        <v>5102</v>
      </c>
      <c r="B5103" t="s">
        <v>5124</v>
      </c>
      <c r="C5103" s="4" t="s">
        <v>21</v>
      </c>
      <c r="D5103" t="s">
        <v>22</v>
      </c>
      <c r="E5103" s="4">
        <v>130</v>
      </c>
      <c r="F5103" s="4">
        <v>9</v>
      </c>
      <c r="G5103" s="4">
        <v>415</v>
      </c>
      <c r="H5103" s="4">
        <v>98</v>
      </c>
      <c r="I5103" s="4">
        <v>279</v>
      </c>
      <c r="J5103" s="6">
        <v>1712.97</v>
      </c>
      <c r="K5103" s="4">
        <v>0.55200000000000005</v>
      </c>
      <c r="L5103" s="4" t="s">
        <v>27</v>
      </c>
      <c r="M5103" s="4">
        <f>Inventory[[#This Row],[Daily_Demand]]*Inventory[[#This Row],[Lead_Time_Days]]</f>
        <v>1170</v>
      </c>
      <c r="N5103" s="4">
        <f>MAX(0, Inventory[[#This Row],[Demand_Duration_Lead_time]]+Inventory[[#This Row],[Safety_Stock]]-Inventory[[#This Row],[Current_Inventory]])</f>
        <v>853</v>
      </c>
      <c r="O51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03" s="8">
        <f>Inventory[[#This Row],[Current_Inventory]]*Inventory[[#This Row],[Unit_Cost]]</f>
        <v>710882.55</v>
      </c>
      <c r="Q5103" t="str">
        <f>IF(Inventory[[#This Row],[Stockout_Risk_Score]] &gt;= 0.8, "Critical",
   IF(Inventory[[#This Row],[Stockout_Risk_Score]] &gt;= 0.6, "High",
      IF(Inventory[[#This Row],[Stockout_Risk_Score]] &gt;= 0.3, "Medium", "Low")
   )
)</f>
        <v>Medium</v>
      </c>
      <c r="R5103">
        <f>Inventory[[#This Row],[Lead_Time_Days]]*0.8</f>
        <v>7.2</v>
      </c>
      <c r="S5103">
        <f>MAX(0,Inventory[[#This Row],[Daily_Demand]]*Inventory[[#This Row],[Adj_Lead_Time]]+Inventory[[#This Row],[Safety_Stock]]-Inventory[[#This Row],[Current_Inventory]])</f>
        <v>619</v>
      </c>
    </row>
    <row r="5104" spans="1:19" x14ac:dyDescent="0.25">
      <c r="A5104">
        <v>5103</v>
      </c>
      <c r="B5104" t="s">
        <v>5125</v>
      </c>
      <c r="C5104" s="4" t="s">
        <v>17</v>
      </c>
      <c r="D5104" t="s">
        <v>14</v>
      </c>
      <c r="E5104" s="4">
        <v>182</v>
      </c>
      <c r="F5104" s="4">
        <v>14</v>
      </c>
      <c r="G5104" s="4">
        <v>337</v>
      </c>
      <c r="H5104" s="4">
        <v>98</v>
      </c>
      <c r="I5104" s="4">
        <v>131</v>
      </c>
      <c r="J5104" s="6">
        <v>1511.84</v>
      </c>
      <c r="K5104" s="4">
        <v>0.52500000000000002</v>
      </c>
      <c r="L5104" s="4" t="s">
        <v>27</v>
      </c>
      <c r="M5104" s="4">
        <f>Inventory[[#This Row],[Daily_Demand]]*Inventory[[#This Row],[Lead_Time_Days]]</f>
        <v>2548</v>
      </c>
      <c r="N5104" s="4">
        <f>MAX(0, Inventory[[#This Row],[Demand_Duration_Lead_time]]+Inventory[[#This Row],[Safety_Stock]]-Inventory[[#This Row],[Current_Inventory]])</f>
        <v>2309</v>
      </c>
      <c r="O51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04" s="8">
        <f>Inventory[[#This Row],[Current_Inventory]]*Inventory[[#This Row],[Unit_Cost]]</f>
        <v>509490.07999999996</v>
      </c>
      <c r="Q5104" t="str">
        <f>IF(Inventory[[#This Row],[Stockout_Risk_Score]] &gt;= 0.8, "Critical",
   IF(Inventory[[#This Row],[Stockout_Risk_Score]] &gt;= 0.6, "High",
      IF(Inventory[[#This Row],[Stockout_Risk_Score]] &gt;= 0.3, "Medium", "Low")
   )
)</f>
        <v>Medium</v>
      </c>
      <c r="R5104">
        <f>Inventory[[#This Row],[Lead_Time_Days]]*0.8</f>
        <v>11.200000000000001</v>
      </c>
      <c r="S5104">
        <f>MAX(0,Inventory[[#This Row],[Daily_Demand]]*Inventory[[#This Row],[Adj_Lead_Time]]+Inventory[[#This Row],[Safety_Stock]]-Inventory[[#This Row],[Current_Inventory]])</f>
        <v>1799.4</v>
      </c>
    </row>
    <row r="5105" spans="1:19" x14ac:dyDescent="0.25">
      <c r="A5105">
        <v>5104</v>
      </c>
      <c r="B5105" t="s">
        <v>5126</v>
      </c>
      <c r="C5105" s="4" t="s">
        <v>21</v>
      </c>
      <c r="D5105" t="s">
        <v>14</v>
      </c>
      <c r="E5105" s="4">
        <v>28</v>
      </c>
      <c r="F5105" s="4">
        <v>8</v>
      </c>
      <c r="G5105" s="4">
        <v>694</v>
      </c>
      <c r="H5105" s="4">
        <v>15</v>
      </c>
      <c r="I5105" s="4">
        <v>385</v>
      </c>
      <c r="J5105" s="6">
        <v>1058.68</v>
      </c>
      <c r="K5105" s="4">
        <v>0.316</v>
      </c>
      <c r="L5105" s="4" t="s">
        <v>15</v>
      </c>
      <c r="M5105" s="4">
        <f>Inventory[[#This Row],[Daily_Demand]]*Inventory[[#This Row],[Lead_Time_Days]]</f>
        <v>224</v>
      </c>
      <c r="N5105" s="4">
        <f>MAX(0, Inventory[[#This Row],[Demand_Duration_Lead_time]]+Inventory[[#This Row],[Safety_Stock]]-Inventory[[#This Row],[Current_Inventory]])</f>
        <v>0</v>
      </c>
      <c r="O51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105" s="8">
        <f>Inventory[[#This Row],[Current_Inventory]]*Inventory[[#This Row],[Unit_Cost]]</f>
        <v>734723.92</v>
      </c>
      <c r="Q5105" t="str">
        <f>IF(Inventory[[#This Row],[Stockout_Risk_Score]] &gt;= 0.8, "Critical",
   IF(Inventory[[#This Row],[Stockout_Risk_Score]] &gt;= 0.6, "High",
      IF(Inventory[[#This Row],[Stockout_Risk_Score]] &gt;= 0.3, "Medium", "Low")
   )
)</f>
        <v>Medium</v>
      </c>
      <c r="R5105">
        <f>Inventory[[#This Row],[Lead_Time_Days]]*0.8</f>
        <v>6.4</v>
      </c>
      <c r="S5105">
        <f>MAX(0,Inventory[[#This Row],[Daily_Demand]]*Inventory[[#This Row],[Adj_Lead_Time]]+Inventory[[#This Row],[Safety_Stock]]-Inventory[[#This Row],[Current_Inventory]])</f>
        <v>0</v>
      </c>
    </row>
    <row r="5106" spans="1:19" x14ac:dyDescent="0.25">
      <c r="A5106">
        <v>5105</v>
      </c>
      <c r="B5106" t="s">
        <v>5127</v>
      </c>
      <c r="C5106" s="4" t="s">
        <v>13</v>
      </c>
      <c r="D5106" t="s">
        <v>14</v>
      </c>
      <c r="E5106" s="4">
        <v>6</v>
      </c>
      <c r="F5106" s="4">
        <v>10</v>
      </c>
      <c r="G5106" s="4">
        <v>721</v>
      </c>
      <c r="H5106" s="4">
        <v>167</v>
      </c>
      <c r="I5106" s="4">
        <v>260</v>
      </c>
      <c r="J5106" s="6">
        <v>1047.5999999999999</v>
      </c>
      <c r="K5106" s="4">
        <v>0.23100000000000001</v>
      </c>
      <c r="L5106" s="4" t="s">
        <v>19</v>
      </c>
      <c r="M5106" s="4">
        <f>Inventory[[#This Row],[Daily_Demand]]*Inventory[[#This Row],[Lead_Time_Days]]</f>
        <v>60</v>
      </c>
      <c r="N5106" s="4">
        <f>MAX(0, Inventory[[#This Row],[Demand_Duration_Lead_time]]+Inventory[[#This Row],[Safety_Stock]]-Inventory[[#This Row],[Current_Inventory]])</f>
        <v>0</v>
      </c>
      <c r="O51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106" s="8">
        <f>Inventory[[#This Row],[Current_Inventory]]*Inventory[[#This Row],[Unit_Cost]]</f>
        <v>755319.6</v>
      </c>
      <c r="Q5106" t="str">
        <f>IF(Inventory[[#This Row],[Stockout_Risk_Score]] &gt;= 0.8, "Critical",
   IF(Inventory[[#This Row],[Stockout_Risk_Score]] &gt;= 0.6, "High",
      IF(Inventory[[#This Row],[Stockout_Risk_Score]] &gt;= 0.3, "Medium", "Low")
   )
)</f>
        <v>Low</v>
      </c>
      <c r="R5106">
        <f>Inventory[[#This Row],[Lead_Time_Days]]*0.8</f>
        <v>8</v>
      </c>
      <c r="S5106">
        <f>MAX(0,Inventory[[#This Row],[Daily_Demand]]*Inventory[[#This Row],[Adj_Lead_Time]]+Inventory[[#This Row],[Safety_Stock]]-Inventory[[#This Row],[Current_Inventory]])</f>
        <v>0</v>
      </c>
    </row>
    <row r="5107" spans="1:19" x14ac:dyDescent="0.25">
      <c r="A5107">
        <v>5106</v>
      </c>
      <c r="B5107" t="s">
        <v>5128</v>
      </c>
      <c r="C5107" s="4" t="s">
        <v>21</v>
      </c>
      <c r="D5107" t="s">
        <v>22</v>
      </c>
      <c r="E5107" s="4">
        <v>96</v>
      </c>
      <c r="F5107" s="4">
        <v>12</v>
      </c>
      <c r="G5107" s="4">
        <v>296</v>
      </c>
      <c r="H5107" s="4">
        <v>112</v>
      </c>
      <c r="I5107" s="4">
        <v>246</v>
      </c>
      <c r="J5107" s="6">
        <v>1159.8900000000001</v>
      </c>
      <c r="K5107" s="4">
        <v>7.3999999999999996E-2</v>
      </c>
      <c r="L5107" s="4" t="s">
        <v>15</v>
      </c>
      <c r="M5107" s="4">
        <f>Inventory[[#This Row],[Daily_Demand]]*Inventory[[#This Row],[Lead_Time_Days]]</f>
        <v>1152</v>
      </c>
      <c r="N5107" s="4">
        <f>MAX(0, Inventory[[#This Row],[Demand_Duration_Lead_time]]+Inventory[[#This Row],[Safety_Stock]]-Inventory[[#This Row],[Current_Inventory]])</f>
        <v>968</v>
      </c>
      <c r="O51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07" s="8">
        <f>Inventory[[#This Row],[Current_Inventory]]*Inventory[[#This Row],[Unit_Cost]]</f>
        <v>343327.44</v>
      </c>
      <c r="Q5107" t="str">
        <f>IF(Inventory[[#This Row],[Stockout_Risk_Score]] &gt;= 0.8, "Critical",
   IF(Inventory[[#This Row],[Stockout_Risk_Score]] &gt;= 0.6, "High",
      IF(Inventory[[#This Row],[Stockout_Risk_Score]] &gt;= 0.3, "Medium", "Low")
   )
)</f>
        <v>Low</v>
      </c>
      <c r="R5107">
        <f>Inventory[[#This Row],[Lead_Time_Days]]*0.8</f>
        <v>9.6000000000000014</v>
      </c>
      <c r="S5107">
        <f>MAX(0,Inventory[[#This Row],[Daily_Demand]]*Inventory[[#This Row],[Adj_Lead_Time]]+Inventory[[#This Row],[Safety_Stock]]-Inventory[[#This Row],[Current_Inventory]])</f>
        <v>737.60000000000014</v>
      </c>
    </row>
    <row r="5108" spans="1:19" x14ac:dyDescent="0.25">
      <c r="A5108">
        <v>5107</v>
      </c>
      <c r="B5108" t="s">
        <v>5129</v>
      </c>
      <c r="C5108" s="4" t="s">
        <v>26</v>
      </c>
      <c r="D5108" t="s">
        <v>18</v>
      </c>
      <c r="E5108" s="4">
        <v>165</v>
      </c>
      <c r="F5108" s="4">
        <v>4</v>
      </c>
      <c r="G5108" s="4">
        <v>616</v>
      </c>
      <c r="H5108" s="4">
        <v>232</v>
      </c>
      <c r="I5108" s="4">
        <v>396</v>
      </c>
      <c r="J5108" s="6">
        <v>1665.14</v>
      </c>
      <c r="K5108" s="4">
        <v>0.71799999999999997</v>
      </c>
      <c r="L5108" s="4" t="s">
        <v>15</v>
      </c>
      <c r="M5108" s="4">
        <f>Inventory[[#This Row],[Daily_Demand]]*Inventory[[#This Row],[Lead_Time_Days]]</f>
        <v>660</v>
      </c>
      <c r="N5108" s="4">
        <f>MAX(0, Inventory[[#This Row],[Demand_Duration_Lead_time]]+Inventory[[#This Row],[Safety_Stock]]-Inventory[[#This Row],[Current_Inventory]])</f>
        <v>276</v>
      </c>
      <c r="O51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08" s="8">
        <f>Inventory[[#This Row],[Current_Inventory]]*Inventory[[#This Row],[Unit_Cost]]</f>
        <v>1025726.2400000001</v>
      </c>
      <c r="Q5108" t="str">
        <f>IF(Inventory[[#This Row],[Stockout_Risk_Score]] &gt;= 0.8, "Critical",
   IF(Inventory[[#This Row],[Stockout_Risk_Score]] &gt;= 0.6, "High",
      IF(Inventory[[#This Row],[Stockout_Risk_Score]] &gt;= 0.3, "Medium", "Low")
   )
)</f>
        <v>High</v>
      </c>
      <c r="R5108">
        <f>Inventory[[#This Row],[Lead_Time_Days]]*0.8</f>
        <v>3.2</v>
      </c>
      <c r="S5108">
        <f>MAX(0,Inventory[[#This Row],[Daily_Demand]]*Inventory[[#This Row],[Adj_Lead_Time]]+Inventory[[#This Row],[Safety_Stock]]-Inventory[[#This Row],[Current_Inventory]])</f>
        <v>144</v>
      </c>
    </row>
    <row r="5109" spans="1:19" x14ac:dyDescent="0.25">
      <c r="A5109">
        <v>5108</v>
      </c>
      <c r="B5109" t="s">
        <v>5130</v>
      </c>
      <c r="C5109" s="4" t="s">
        <v>21</v>
      </c>
      <c r="D5109" t="s">
        <v>22</v>
      </c>
      <c r="E5109" s="4">
        <v>153</v>
      </c>
      <c r="F5109" s="4">
        <v>12</v>
      </c>
      <c r="G5109" s="4">
        <v>213</v>
      </c>
      <c r="H5109" s="4">
        <v>180</v>
      </c>
      <c r="I5109" s="4">
        <v>247</v>
      </c>
      <c r="J5109" s="6">
        <v>1497.41</v>
      </c>
      <c r="K5109" s="4">
        <v>0.28899999999999998</v>
      </c>
      <c r="L5109" s="4" t="s">
        <v>15</v>
      </c>
      <c r="M5109" s="4">
        <f>Inventory[[#This Row],[Daily_Demand]]*Inventory[[#This Row],[Lead_Time_Days]]</f>
        <v>1836</v>
      </c>
      <c r="N5109" s="4">
        <f>MAX(0, Inventory[[#This Row],[Demand_Duration_Lead_time]]+Inventory[[#This Row],[Safety_Stock]]-Inventory[[#This Row],[Current_Inventory]])</f>
        <v>1803</v>
      </c>
      <c r="O51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09" s="8">
        <f>Inventory[[#This Row],[Current_Inventory]]*Inventory[[#This Row],[Unit_Cost]]</f>
        <v>318948.33</v>
      </c>
      <c r="Q5109" t="str">
        <f>IF(Inventory[[#This Row],[Stockout_Risk_Score]] &gt;= 0.8, "Critical",
   IF(Inventory[[#This Row],[Stockout_Risk_Score]] &gt;= 0.6, "High",
      IF(Inventory[[#This Row],[Stockout_Risk_Score]] &gt;= 0.3, "Medium", "Low")
   )
)</f>
        <v>Low</v>
      </c>
      <c r="R5109">
        <f>Inventory[[#This Row],[Lead_Time_Days]]*0.8</f>
        <v>9.6000000000000014</v>
      </c>
      <c r="S5109">
        <f>MAX(0,Inventory[[#This Row],[Daily_Demand]]*Inventory[[#This Row],[Adj_Lead_Time]]+Inventory[[#This Row],[Safety_Stock]]-Inventory[[#This Row],[Current_Inventory]])</f>
        <v>1435.8000000000002</v>
      </c>
    </row>
    <row r="5110" spans="1:19" x14ac:dyDescent="0.25">
      <c r="A5110">
        <v>5109</v>
      </c>
      <c r="B5110" t="s">
        <v>5131</v>
      </c>
      <c r="C5110" s="4" t="s">
        <v>41</v>
      </c>
      <c r="D5110" t="s">
        <v>18</v>
      </c>
      <c r="E5110" s="4">
        <v>121</v>
      </c>
      <c r="F5110" s="4">
        <v>11</v>
      </c>
      <c r="G5110" s="4">
        <v>712</v>
      </c>
      <c r="H5110" s="4">
        <v>42</v>
      </c>
      <c r="I5110" s="4">
        <v>211</v>
      </c>
      <c r="J5110" s="6">
        <v>1719.68</v>
      </c>
      <c r="K5110" s="4">
        <v>0.38900000000000001</v>
      </c>
      <c r="L5110" s="4" t="s">
        <v>27</v>
      </c>
      <c r="M5110" s="4">
        <f>Inventory[[#This Row],[Daily_Demand]]*Inventory[[#This Row],[Lead_Time_Days]]</f>
        <v>1331</v>
      </c>
      <c r="N5110" s="4">
        <f>MAX(0, Inventory[[#This Row],[Demand_Duration_Lead_time]]+Inventory[[#This Row],[Safety_Stock]]-Inventory[[#This Row],[Current_Inventory]])</f>
        <v>661</v>
      </c>
      <c r="O51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10" s="8">
        <f>Inventory[[#This Row],[Current_Inventory]]*Inventory[[#This Row],[Unit_Cost]]</f>
        <v>1224412.1600000001</v>
      </c>
      <c r="Q5110" t="str">
        <f>IF(Inventory[[#This Row],[Stockout_Risk_Score]] &gt;= 0.8, "Critical",
   IF(Inventory[[#This Row],[Stockout_Risk_Score]] &gt;= 0.6, "High",
      IF(Inventory[[#This Row],[Stockout_Risk_Score]] &gt;= 0.3, "Medium", "Low")
   )
)</f>
        <v>Medium</v>
      </c>
      <c r="R5110">
        <f>Inventory[[#This Row],[Lead_Time_Days]]*0.8</f>
        <v>8.8000000000000007</v>
      </c>
      <c r="S5110">
        <f>MAX(0,Inventory[[#This Row],[Daily_Demand]]*Inventory[[#This Row],[Adj_Lead_Time]]+Inventory[[#This Row],[Safety_Stock]]-Inventory[[#This Row],[Current_Inventory]])</f>
        <v>394.80000000000018</v>
      </c>
    </row>
    <row r="5111" spans="1:19" x14ac:dyDescent="0.25">
      <c r="A5111">
        <v>5110</v>
      </c>
      <c r="B5111" t="s">
        <v>5132</v>
      </c>
      <c r="C5111" s="4" t="s">
        <v>26</v>
      </c>
      <c r="D5111" t="s">
        <v>22</v>
      </c>
      <c r="E5111" s="4">
        <v>57</v>
      </c>
      <c r="F5111" s="4">
        <v>2</v>
      </c>
      <c r="G5111" s="4">
        <v>40</v>
      </c>
      <c r="H5111" s="4">
        <v>190</v>
      </c>
      <c r="I5111" s="4">
        <v>257</v>
      </c>
      <c r="J5111" s="6">
        <v>1039.2</v>
      </c>
      <c r="K5111" s="4">
        <v>0.92</v>
      </c>
      <c r="L5111" s="4" t="s">
        <v>15</v>
      </c>
      <c r="M5111" s="4">
        <f>Inventory[[#This Row],[Daily_Demand]]*Inventory[[#This Row],[Lead_Time_Days]]</f>
        <v>114</v>
      </c>
      <c r="N5111" s="4">
        <f>MAX(0, Inventory[[#This Row],[Demand_Duration_Lead_time]]+Inventory[[#This Row],[Safety_Stock]]-Inventory[[#This Row],[Current_Inventory]])</f>
        <v>264</v>
      </c>
      <c r="O51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11" s="8">
        <f>Inventory[[#This Row],[Current_Inventory]]*Inventory[[#This Row],[Unit_Cost]]</f>
        <v>41568</v>
      </c>
      <c r="Q5111" t="str">
        <f>IF(Inventory[[#This Row],[Stockout_Risk_Score]] &gt;= 0.8, "Critical",
   IF(Inventory[[#This Row],[Stockout_Risk_Score]] &gt;= 0.6, "High",
      IF(Inventory[[#This Row],[Stockout_Risk_Score]] &gt;= 0.3, "Medium", "Low")
   )
)</f>
        <v>Critical</v>
      </c>
      <c r="R5111">
        <f>Inventory[[#This Row],[Lead_Time_Days]]*0.8</f>
        <v>1.6</v>
      </c>
      <c r="S5111">
        <f>MAX(0,Inventory[[#This Row],[Daily_Demand]]*Inventory[[#This Row],[Adj_Lead_Time]]+Inventory[[#This Row],[Safety_Stock]]-Inventory[[#This Row],[Current_Inventory]])</f>
        <v>241.2</v>
      </c>
    </row>
    <row r="5112" spans="1:19" x14ac:dyDescent="0.25">
      <c r="A5112">
        <v>5111</v>
      </c>
      <c r="B5112" t="s">
        <v>5133</v>
      </c>
      <c r="C5112" s="4" t="s">
        <v>41</v>
      </c>
      <c r="D5112" t="s">
        <v>22</v>
      </c>
      <c r="E5112" s="4">
        <v>50</v>
      </c>
      <c r="F5112" s="4">
        <v>2</v>
      </c>
      <c r="G5112" s="4">
        <v>418</v>
      </c>
      <c r="H5112" s="4">
        <v>193</v>
      </c>
      <c r="I5112" s="4">
        <v>358</v>
      </c>
      <c r="J5112" s="6">
        <v>1268.07</v>
      </c>
      <c r="K5112" s="4">
        <v>0.56599999999999995</v>
      </c>
      <c r="L5112" s="4" t="s">
        <v>19</v>
      </c>
      <c r="M5112" s="4">
        <f>Inventory[[#This Row],[Daily_Demand]]*Inventory[[#This Row],[Lead_Time_Days]]</f>
        <v>100</v>
      </c>
      <c r="N5112" s="4">
        <f>MAX(0, Inventory[[#This Row],[Demand_Duration_Lead_time]]+Inventory[[#This Row],[Safety_Stock]]-Inventory[[#This Row],[Current_Inventory]])</f>
        <v>0</v>
      </c>
      <c r="O51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12" s="8">
        <f>Inventory[[#This Row],[Current_Inventory]]*Inventory[[#This Row],[Unit_Cost]]</f>
        <v>530053.26</v>
      </c>
      <c r="Q5112" t="str">
        <f>IF(Inventory[[#This Row],[Stockout_Risk_Score]] &gt;= 0.8, "Critical",
   IF(Inventory[[#This Row],[Stockout_Risk_Score]] &gt;= 0.6, "High",
      IF(Inventory[[#This Row],[Stockout_Risk_Score]] &gt;= 0.3, "Medium", "Low")
   )
)</f>
        <v>Medium</v>
      </c>
      <c r="R5112">
        <f>Inventory[[#This Row],[Lead_Time_Days]]*0.8</f>
        <v>1.6</v>
      </c>
      <c r="S5112">
        <f>MAX(0,Inventory[[#This Row],[Daily_Demand]]*Inventory[[#This Row],[Adj_Lead_Time]]+Inventory[[#This Row],[Safety_Stock]]-Inventory[[#This Row],[Current_Inventory]])</f>
        <v>0</v>
      </c>
    </row>
    <row r="5113" spans="1:19" x14ac:dyDescent="0.25">
      <c r="A5113">
        <v>5112</v>
      </c>
      <c r="B5113" t="s">
        <v>5134</v>
      </c>
      <c r="C5113" s="4" t="s">
        <v>26</v>
      </c>
      <c r="D5113" t="s">
        <v>22</v>
      </c>
      <c r="E5113" s="4">
        <v>49</v>
      </c>
      <c r="F5113" s="4">
        <v>13</v>
      </c>
      <c r="G5113" s="4">
        <v>734</v>
      </c>
      <c r="H5113" s="4">
        <v>96</v>
      </c>
      <c r="I5113" s="4">
        <v>93</v>
      </c>
      <c r="J5113" s="6">
        <v>1716.42</v>
      </c>
      <c r="K5113" s="4">
        <v>9.7000000000000003E-2</v>
      </c>
      <c r="L5113" s="4" t="s">
        <v>15</v>
      </c>
      <c r="M5113" s="4">
        <f>Inventory[[#This Row],[Daily_Demand]]*Inventory[[#This Row],[Lead_Time_Days]]</f>
        <v>637</v>
      </c>
      <c r="N5113" s="4">
        <f>MAX(0, Inventory[[#This Row],[Demand_Duration_Lead_time]]+Inventory[[#This Row],[Safety_Stock]]-Inventory[[#This Row],[Current_Inventory]])</f>
        <v>0</v>
      </c>
      <c r="O51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13" s="8">
        <f>Inventory[[#This Row],[Current_Inventory]]*Inventory[[#This Row],[Unit_Cost]]</f>
        <v>1259852.28</v>
      </c>
      <c r="Q5113" t="str">
        <f>IF(Inventory[[#This Row],[Stockout_Risk_Score]] &gt;= 0.8, "Critical",
   IF(Inventory[[#This Row],[Stockout_Risk_Score]] &gt;= 0.6, "High",
      IF(Inventory[[#This Row],[Stockout_Risk_Score]] &gt;= 0.3, "Medium", "Low")
   )
)</f>
        <v>Low</v>
      </c>
      <c r="R5113">
        <f>Inventory[[#This Row],[Lead_Time_Days]]*0.8</f>
        <v>10.4</v>
      </c>
      <c r="S5113">
        <f>MAX(0,Inventory[[#This Row],[Daily_Demand]]*Inventory[[#This Row],[Adj_Lead_Time]]+Inventory[[#This Row],[Safety_Stock]]-Inventory[[#This Row],[Current_Inventory]])</f>
        <v>0</v>
      </c>
    </row>
    <row r="5114" spans="1:19" x14ac:dyDescent="0.25">
      <c r="A5114">
        <v>5113</v>
      </c>
      <c r="B5114" t="s">
        <v>5135</v>
      </c>
      <c r="C5114" s="4" t="s">
        <v>13</v>
      </c>
      <c r="D5114" t="s">
        <v>18</v>
      </c>
      <c r="E5114" s="4">
        <v>13</v>
      </c>
      <c r="F5114" s="4">
        <v>11</v>
      </c>
      <c r="G5114" s="4">
        <v>221</v>
      </c>
      <c r="H5114" s="4">
        <v>78</v>
      </c>
      <c r="I5114" s="4">
        <v>337</v>
      </c>
      <c r="J5114" s="6">
        <v>503.02</v>
      </c>
      <c r="K5114" s="4">
        <v>0.8</v>
      </c>
      <c r="L5114" s="4" t="s">
        <v>27</v>
      </c>
      <c r="M5114" s="4">
        <f>Inventory[[#This Row],[Daily_Demand]]*Inventory[[#This Row],[Lead_Time_Days]]</f>
        <v>143</v>
      </c>
      <c r="N5114" s="4">
        <f>MAX(0, Inventory[[#This Row],[Demand_Duration_Lead_time]]+Inventory[[#This Row],[Safety_Stock]]-Inventory[[#This Row],[Current_Inventory]])</f>
        <v>0</v>
      </c>
      <c r="O51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14" s="8">
        <f>Inventory[[#This Row],[Current_Inventory]]*Inventory[[#This Row],[Unit_Cost]]</f>
        <v>111167.42</v>
      </c>
      <c r="Q5114" t="str">
        <f>IF(Inventory[[#This Row],[Stockout_Risk_Score]] &gt;= 0.8, "Critical",
   IF(Inventory[[#This Row],[Stockout_Risk_Score]] &gt;= 0.6, "High",
      IF(Inventory[[#This Row],[Stockout_Risk_Score]] &gt;= 0.3, "Medium", "Low")
   )
)</f>
        <v>Critical</v>
      </c>
      <c r="R5114">
        <f>Inventory[[#This Row],[Lead_Time_Days]]*0.8</f>
        <v>8.8000000000000007</v>
      </c>
      <c r="S5114">
        <f>MAX(0,Inventory[[#This Row],[Daily_Demand]]*Inventory[[#This Row],[Adj_Lead_Time]]+Inventory[[#This Row],[Safety_Stock]]-Inventory[[#This Row],[Current_Inventory]])</f>
        <v>0</v>
      </c>
    </row>
    <row r="5115" spans="1:19" x14ac:dyDescent="0.25">
      <c r="A5115">
        <v>5114</v>
      </c>
      <c r="B5115" t="s">
        <v>5136</v>
      </c>
      <c r="C5115" s="4" t="s">
        <v>13</v>
      </c>
      <c r="D5115" t="s">
        <v>22</v>
      </c>
      <c r="E5115" s="4">
        <v>10</v>
      </c>
      <c r="F5115" s="4">
        <v>14</v>
      </c>
      <c r="G5115" s="4">
        <v>485</v>
      </c>
      <c r="H5115" s="4">
        <v>35</v>
      </c>
      <c r="I5115" s="4">
        <v>328</v>
      </c>
      <c r="J5115" s="6">
        <v>915.84</v>
      </c>
      <c r="K5115" s="4">
        <v>0.25600000000000001</v>
      </c>
      <c r="L5115" s="4" t="s">
        <v>27</v>
      </c>
      <c r="M5115" s="4">
        <f>Inventory[[#This Row],[Daily_Demand]]*Inventory[[#This Row],[Lead_Time_Days]]</f>
        <v>140</v>
      </c>
      <c r="N5115" s="4">
        <f>MAX(0, Inventory[[#This Row],[Demand_Duration_Lead_time]]+Inventory[[#This Row],[Safety_Stock]]-Inventory[[#This Row],[Current_Inventory]])</f>
        <v>0</v>
      </c>
      <c r="O51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115" s="8">
        <f>Inventory[[#This Row],[Current_Inventory]]*Inventory[[#This Row],[Unit_Cost]]</f>
        <v>444182.4</v>
      </c>
      <c r="Q5115" t="str">
        <f>IF(Inventory[[#This Row],[Stockout_Risk_Score]] &gt;= 0.8, "Critical",
   IF(Inventory[[#This Row],[Stockout_Risk_Score]] &gt;= 0.6, "High",
      IF(Inventory[[#This Row],[Stockout_Risk_Score]] &gt;= 0.3, "Medium", "Low")
   )
)</f>
        <v>Low</v>
      </c>
      <c r="R5115">
        <f>Inventory[[#This Row],[Lead_Time_Days]]*0.8</f>
        <v>11.200000000000001</v>
      </c>
      <c r="S5115">
        <f>MAX(0,Inventory[[#This Row],[Daily_Demand]]*Inventory[[#This Row],[Adj_Lead_Time]]+Inventory[[#This Row],[Safety_Stock]]-Inventory[[#This Row],[Current_Inventory]])</f>
        <v>0</v>
      </c>
    </row>
    <row r="5116" spans="1:19" x14ac:dyDescent="0.25">
      <c r="A5116">
        <v>5115</v>
      </c>
      <c r="B5116" t="s">
        <v>5137</v>
      </c>
      <c r="C5116" s="4" t="s">
        <v>13</v>
      </c>
      <c r="D5116" t="s">
        <v>14</v>
      </c>
      <c r="E5116" s="4">
        <v>55</v>
      </c>
      <c r="F5116" s="4">
        <v>2</v>
      </c>
      <c r="G5116" s="4">
        <v>170</v>
      </c>
      <c r="H5116" s="4">
        <v>15</v>
      </c>
      <c r="I5116" s="4">
        <v>324</v>
      </c>
      <c r="J5116" s="6">
        <v>1260.27</v>
      </c>
      <c r="K5116" s="4">
        <v>0.55300000000000005</v>
      </c>
      <c r="L5116" s="4" t="s">
        <v>19</v>
      </c>
      <c r="M5116" s="4">
        <f>Inventory[[#This Row],[Daily_Demand]]*Inventory[[#This Row],[Lead_Time_Days]]</f>
        <v>110</v>
      </c>
      <c r="N5116" s="4">
        <f>MAX(0, Inventory[[#This Row],[Demand_Duration_Lead_time]]+Inventory[[#This Row],[Safety_Stock]]-Inventory[[#This Row],[Current_Inventory]])</f>
        <v>0</v>
      </c>
      <c r="O51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16" s="8">
        <f>Inventory[[#This Row],[Current_Inventory]]*Inventory[[#This Row],[Unit_Cost]]</f>
        <v>214245.9</v>
      </c>
      <c r="Q5116" t="str">
        <f>IF(Inventory[[#This Row],[Stockout_Risk_Score]] &gt;= 0.8, "Critical",
   IF(Inventory[[#This Row],[Stockout_Risk_Score]] &gt;= 0.6, "High",
      IF(Inventory[[#This Row],[Stockout_Risk_Score]] &gt;= 0.3, "Medium", "Low")
   )
)</f>
        <v>Medium</v>
      </c>
      <c r="R5116">
        <f>Inventory[[#This Row],[Lead_Time_Days]]*0.8</f>
        <v>1.6</v>
      </c>
      <c r="S5116">
        <f>MAX(0,Inventory[[#This Row],[Daily_Demand]]*Inventory[[#This Row],[Adj_Lead_Time]]+Inventory[[#This Row],[Safety_Stock]]-Inventory[[#This Row],[Current_Inventory]])</f>
        <v>0</v>
      </c>
    </row>
    <row r="5117" spans="1:19" x14ac:dyDescent="0.25">
      <c r="A5117">
        <v>5116</v>
      </c>
      <c r="B5117" t="s">
        <v>5138</v>
      </c>
      <c r="C5117" s="4" t="s">
        <v>41</v>
      </c>
      <c r="D5117" t="s">
        <v>22</v>
      </c>
      <c r="E5117" s="4">
        <v>123</v>
      </c>
      <c r="F5117" s="4">
        <v>3</v>
      </c>
      <c r="G5117" s="4">
        <v>178</v>
      </c>
      <c r="H5117" s="4">
        <v>265</v>
      </c>
      <c r="I5117" s="4">
        <v>270</v>
      </c>
      <c r="J5117" s="6">
        <v>1834.54</v>
      </c>
      <c r="K5117" s="4">
        <v>0.51</v>
      </c>
      <c r="L5117" s="4" t="s">
        <v>15</v>
      </c>
      <c r="M5117" s="4">
        <f>Inventory[[#This Row],[Daily_Demand]]*Inventory[[#This Row],[Lead_Time_Days]]</f>
        <v>369</v>
      </c>
      <c r="N5117" s="4">
        <f>MAX(0, Inventory[[#This Row],[Demand_Duration_Lead_time]]+Inventory[[#This Row],[Safety_Stock]]-Inventory[[#This Row],[Current_Inventory]])</f>
        <v>456</v>
      </c>
      <c r="O51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17" s="8">
        <f>Inventory[[#This Row],[Current_Inventory]]*Inventory[[#This Row],[Unit_Cost]]</f>
        <v>326548.12</v>
      </c>
      <c r="Q5117" t="str">
        <f>IF(Inventory[[#This Row],[Stockout_Risk_Score]] &gt;= 0.8, "Critical",
   IF(Inventory[[#This Row],[Stockout_Risk_Score]] &gt;= 0.6, "High",
      IF(Inventory[[#This Row],[Stockout_Risk_Score]] &gt;= 0.3, "Medium", "Low")
   )
)</f>
        <v>Medium</v>
      </c>
      <c r="R5117">
        <f>Inventory[[#This Row],[Lead_Time_Days]]*0.8</f>
        <v>2.4000000000000004</v>
      </c>
      <c r="S5117">
        <f>MAX(0,Inventory[[#This Row],[Daily_Demand]]*Inventory[[#This Row],[Adj_Lead_Time]]+Inventory[[#This Row],[Safety_Stock]]-Inventory[[#This Row],[Current_Inventory]])</f>
        <v>382.20000000000005</v>
      </c>
    </row>
    <row r="5118" spans="1:19" x14ac:dyDescent="0.25">
      <c r="A5118">
        <v>5117</v>
      </c>
      <c r="B5118" t="s">
        <v>5139</v>
      </c>
      <c r="C5118" s="4" t="s">
        <v>17</v>
      </c>
      <c r="D5118" t="s">
        <v>14</v>
      </c>
      <c r="E5118" s="4">
        <v>39</v>
      </c>
      <c r="F5118" s="4">
        <v>3</v>
      </c>
      <c r="G5118" s="4">
        <v>329</v>
      </c>
      <c r="H5118" s="4">
        <v>191</v>
      </c>
      <c r="I5118" s="4">
        <v>334</v>
      </c>
      <c r="J5118" s="6">
        <v>80.88</v>
      </c>
      <c r="K5118" s="4">
        <v>0.23799999999999999</v>
      </c>
      <c r="L5118" s="4" t="s">
        <v>19</v>
      </c>
      <c r="M5118" s="4">
        <f>Inventory[[#This Row],[Daily_Demand]]*Inventory[[#This Row],[Lead_Time_Days]]</f>
        <v>117</v>
      </c>
      <c r="N5118" s="4">
        <f>MAX(0, Inventory[[#This Row],[Demand_Duration_Lead_time]]+Inventory[[#This Row],[Safety_Stock]]-Inventory[[#This Row],[Current_Inventory]])</f>
        <v>0</v>
      </c>
      <c r="O51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18" s="8">
        <f>Inventory[[#This Row],[Current_Inventory]]*Inventory[[#This Row],[Unit_Cost]]</f>
        <v>26609.519999999997</v>
      </c>
      <c r="Q5118" t="str">
        <f>IF(Inventory[[#This Row],[Stockout_Risk_Score]] &gt;= 0.8, "Critical",
   IF(Inventory[[#This Row],[Stockout_Risk_Score]] &gt;= 0.6, "High",
      IF(Inventory[[#This Row],[Stockout_Risk_Score]] &gt;= 0.3, "Medium", "Low")
   )
)</f>
        <v>Low</v>
      </c>
      <c r="R5118">
        <f>Inventory[[#This Row],[Lead_Time_Days]]*0.8</f>
        <v>2.4000000000000004</v>
      </c>
      <c r="S5118">
        <f>MAX(0,Inventory[[#This Row],[Daily_Demand]]*Inventory[[#This Row],[Adj_Lead_Time]]+Inventory[[#This Row],[Safety_Stock]]-Inventory[[#This Row],[Current_Inventory]])</f>
        <v>0</v>
      </c>
    </row>
    <row r="5119" spans="1:19" x14ac:dyDescent="0.25">
      <c r="A5119">
        <v>5118</v>
      </c>
      <c r="B5119" t="s">
        <v>5140</v>
      </c>
      <c r="C5119" s="4" t="s">
        <v>26</v>
      </c>
      <c r="D5119" t="s">
        <v>18</v>
      </c>
      <c r="E5119" s="4">
        <v>86</v>
      </c>
      <c r="F5119" s="4">
        <v>8</v>
      </c>
      <c r="G5119" s="4">
        <v>523</v>
      </c>
      <c r="H5119" s="4">
        <v>269</v>
      </c>
      <c r="I5119" s="4">
        <v>195</v>
      </c>
      <c r="J5119" s="6">
        <v>464.52</v>
      </c>
      <c r="K5119" s="4">
        <v>0.11600000000000001</v>
      </c>
      <c r="L5119" s="4" t="s">
        <v>15</v>
      </c>
      <c r="M5119" s="4">
        <f>Inventory[[#This Row],[Daily_Demand]]*Inventory[[#This Row],[Lead_Time_Days]]</f>
        <v>688</v>
      </c>
      <c r="N5119" s="4">
        <f>MAX(0, Inventory[[#This Row],[Demand_Duration_Lead_time]]+Inventory[[#This Row],[Safety_Stock]]-Inventory[[#This Row],[Current_Inventory]])</f>
        <v>434</v>
      </c>
      <c r="O51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19" s="8">
        <f>Inventory[[#This Row],[Current_Inventory]]*Inventory[[#This Row],[Unit_Cost]]</f>
        <v>242943.96</v>
      </c>
      <c r="Q5119" t="str">
        <f>IF(Inventory[[#This Row],[Stockout_Risk_Score]] &gt;= 0.8, "Critical",
   IF(Inventory[[#This Row],[Stockout_Risk_Score]] &gt;= 0.6, "High",
      IF(Inventory[[#This Row],[Stockout_Risk_Score]] &gt;= 0.3, "Medium", "Low")
   )
)</f>
        <v>Low</v>
      </c>
      <c r="R5119">
        <f>Inventory[[#This Row],[Lead_Time_Days]]*0.8</f>
        <v>6.4</v>
      </c>
      <c r="S5119">
        <f>MAX(0,Inventory[[#This Row],[Daily_Demand]]*Inventory[[#This Row],[Adj_Lead_Time]]+Inventory[[#This Row],[Safety_Stock]]-Inventory[[#This Row],[Current_Inventory]])</f>
        <v>296.39999999999998</v>
      </c>
    </row>
    <row r="5120" spans="1:19" x14ac:dyDescent="0.25">
      <c r="A5120">
        <v>5119</v>
      </c>
      <c r="B5120" t="s">
        <v>5141</v>
      </c>
      <c r="C5120" s="4" t="s">
        <v>13</v>
      </c>
      <c r="D5120" t="s">
        <v>18</v>
      </c>
      <c r="E5120" s="4">
        <v>185</v>
      </c>
      <c r="F5120" s="4">
        <v>10</v>
      </c>
      <c r="G5120" s="4">
        <v>45</v>
      </c>
      <c r="H5120" s="4">
        <v>243</v>
      </c>
      <c r="I5120" s="4">
        <v>118</v>
      </c>
      <c r="J5120" s="6">
        <v>507.18</v>
      </c>
      <c r="K5120" s="4">
        <v>0.21099999999999999</v>
      </c>
      <c r="L5120" s="4" t="s">
        <v>19</v>
      </c>
      <c r="M5120" s="4">
        <f>Inventory[[#This Row],[Daily_Demand]]*Inventory[[#This Row],[Lead_Time_Days]]</f>
        <v>1850</v>
      </c>
      <c r="N5120" s="4">
        <f>MAX(0, Inventory[[#This Row],[Demand_Duration_Lead_time]]+Inventory[[#This Row],[Safety_Stock]]-Inventory[[#This Row],[Current_Inventory]])</f>
        <v>2048</v>
      </c>
      <c r="O51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20" s="8">
        <f>Inventory[[#This Row],[Current_Inventory]]*Inventory[[#This Row],[Unit_Cost]]</f>
        <v>22823.1</v>
      </c>
      <c r="Q5120" t="str">
        <f>IF(Inventory[[#This Row],[Stockout_Risk_Score]] &gt;= 0.8, "Critical",
   IF(Inventory[[#This Row],[Stockout_Risk_Score]] &gt;= 0.6, "High",
      IF(Inventory[[#This Row],[Stockout_Risk_Score]] &gt;= 0.3, "Medium", "Low")
   )
)</f>
        <v>Low</v>
      </c>
      <c r="R5120">
        <f>Inventory[[#This Row],[Lead_Time_Days]]*0.8</f>
        <v>8</v>
      </c>
      <c r="S5120">
        <f>MAX(0,Inventory[[#This Row],[Daily_Demand]]*Inventory[[#This Row],[Adj_Lead_Time]]+Inventory[[#This Row],[Safety_Stock]]-Inventory[[#This Row],[Current_Inventory]])</f>
        <v>1678</v>
      </c>
    </row>
    <row r="5121" spans="1:19" x14ac:dyDescent="0.25">
      <c r="A5121">
        <v>5120</v>
      </c>
      <c r="B5121" t="s">
        <v>5142</v>
      </c>
      <c r="C5121" s="4" t="s">
        <v>26</v>
      </c>
      <c r="D5121" t="s">
        <v>22</v>
      </c>
      <c r="E5121" s="4">
        <v>151</v>
      </c>
      <c r="F5121" s="4">
        <v>9</v>
      </c>
      <c r="G5121" s="4">
        <v>85</v>
      </c>
      <c r="H5121" s="4">
        <v>291</v>
      </c>
      <c r="I5121" s="4">
        <v>189</v>
      </c>
      <c r="J5121" s="6">
        <v>686.89</v>
      </c>
      <c r="K5121" s="4">
        <v>9.7000000000000003E-2</v>
      </c>
      <c r="L5121" s="4" t="s">
        <v>19</v>
      </c>
      <c r="M5121" s="4">
        <f>Inventory[[#This Row],[Daily_Demand]]*Inventory[[#This Row],[Lead_Time_Days]]</f>
        <v>1359</v>
      </c>
      <c r="N5121" s="4">
        <f>MAX(0, Inventory[[#This Row],[Demand_Duration_Lead_time]]+Inventory[[#This Row],[Safety_Stock]]-Inventory[[#This Row],[Current_Inventory]])</f>
        <v>1565</v>
      </c>
      <c r="O51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21" s="8">
        <f>Inventory[[#This Row],[Current_Inventory]]*Inventory[[#This Row],[Unit_Cost]]</f>
        <v>58385.65</v>
      </c>
      <c r="Q5121" t="str">
        <f>IF(Inventory[[#This Row],[Stockout_Risk_Score]] &gt;= 0.8, "Critical",
   IF(Inventory[[#This Row],[Stockout_Risk_Score]] &gt;= 0.6, "High",
      IF(Inventory[[#This Row],[Stockout_Risk_Score]] &gt;= 0.3, "Medium", "Low")
   )
)</f>
        <v>Low</v>
      </c>
      <c r="R5121">
        <f>Inventory[[#This Row],[Lead_Time_Days]]*0.8</f>
        <v>7.2</v>
      </c>
      <c r="S5121">
        <f>MAX(0,Inventory[[#This Row],[Daily_Demand]]*Inventory[[#This Row],[Adj_Lead_Time]]+Inventory[[#This Row],[Safety_Stock]]-Inventory[[#This Row],[Current_Inventory]])</f>
        <v>1293.2</v>
      </c>
    </row>
    <row r="5122" spans="1:19" x14ac:dyDescent="0.25">
      <c r="A5122">
        <v>5121</v>
      </c>
      <c r="B5122" t="s">
        <v>5143</v>
      </c>
      <c r="C5122" s="4" t="s">
        <v>41</v>
      </c>
      <c r="D5122" t="s">
        <v>22</v>
      </c>
      <c r="E5122" s="4">
        <v>29</v>
      </c>
      <c r="F5122" s="4">
        <v>5</v>
      </c>
      <c r="G5122" s="4">
        <v>282</v>
      </c>
      <c r="H5122" s="4">
        <v>216</v>
      </c>
      <c r="I5122" s="4">
        <v>59</v>
      </c>
      <c r="J5122" s="6">
        <v>599.48</v>
      </c>
      <c r="K5122" s="4">
        <v>0.27600000000000002</v>
      </c>
      <c r="L5122" s="4" t="s">
        <v>19</v>
      </c>
      <c r="M5122" s="4">
        <f>Inventory[[#This Row],[Daily_Demand]]*Inventory[[#This Row],[Lead_Time_Days]]</f>
        <v>145</v>
      </c>
      <c r="N5122" s="4">
        <f>MAX(0, Inventory[[#This Row],[Demand_Duration_Lead_time]]+Inventory[[#This Row],[Safety_Stock]]-Inventory[[#This Row],[Current_Inventory]])</f>
        <v>79</v>
      </c>
      <c r="O51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22" s="8">
        <f>Inventory[[#This Row],[Current_Inventory]]*Inventory[[#This Row],[Unit_Cost]]</f>
        <v>169053.36000000002</v>
      </c>
      <c r="Q5122" t="str">
        <f>IF(Inventory[[#This Row],[Stockout_Risk_Score]] &gt;= 0.8, "Critical",
   IF(Inventory[[#This Row],[Stockout_Risk_Score]] &gt;= 0.6, "High",
      IF(Inventory[[#This Row],[Stockout_Risk_Score]] &gt;= 0.3, "Medium", "Low")
   )
)</f>
        <v>Low</v>
      </c>
      <c r="R5122">
        <f>Inventory[[#This Row],[Lead_Time_Days]]*0.8</f>
        <v>4</v>
      </c>
      <c r="S5122">
        <f>MAX(0,Inventory[[#This Row],[Daily_Demand]]*Inventory[[#This Row],[Adj_Lead_Time]]+Inventory[[#This Row],[Safety_Stock]]-Inventory[[#This Row],[Current_Inventory]])</f>
        <v>50</v>
      </c>
    </row>
    <row r="5123" spans="1:19" x14ac:dyDescent="0.25">
      <c r="A5123">
        <v>5122</v>
      </c>
      <c r="B5123" t="s">
        <v>5144</v>
      </c>
      <c r="C5123" s="4" t="s">
        <v>17</v>
      </c>
      <c r="D5123" t="s">
        <v>22</v>
      </c>
      <c r="E5123" s="4">
        <v>143</v>
      </c>
      <c r="F5123" s="4">
        <v>3</v>
      </c>
      <c r="G5123" s="4">
        <v>491</v>
      </c>
      <c r="H5123" s="4">
        <v>86</v>
      </c>
      <c r="I5123" s="4">
        <v>160</v>
      </c>
      <c r="J5123" s="6">
        <v>1200.77</v>
      </c>
      <c r="K5123" s="4">
        <v>0.997</v>
      </c>
      <c r="L5123" s="4" t="s">
        <v>27</v>
      </c>
      <c r="M5123" s="4">
        <f>Inventory[[#This Row],[Daily_Demand]]*Inventory[[#This Row],[Lead_Time_Days]]</f>
        <v>429</v>
      </c>
      <c r="N5123" s="4">
        <f>MAX(0, Inventory[[#This Row],[Demand_Duration_Lead_time]]+Inventory[[#This Row],[Safety_Stock]]-Inventory[[#This Row],[Current_Inventory]])</f>
        <v>24</v>
      </c>
      <c r="O51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23" s="8">
        <f>Inventory[[#This Row],[Current_Inventory]]*Inventory[[#This Row],[Unit_Cost]]</f>
        <v>589578.06999999995</v>
      </c>
      <c r="Q5123" t="str">
        <f>IF(Inventory[[#This Row],[Stockout_Risk_Score]] &gt;= 0.8, "Critical",
   IF(Inventory[[#This Row],[Stockout_Risk_Score]] &gt;= 0.6, "High",
      IF(Inventory[[#This Row],[Stockout_Risk_Score]] &gt;= 0.3, "Medium", "Low")
   )
)</f>
        <v>Critical</v>
      </c>
      <c r="R5123">
        <f>Inventory[[#This Row],[Lead_Time_Days]]*0.8</f>
        <v>2.4000000000000004</v>
      </c>
      <c r="S5123">
        <f>MAX(0,Inventory[[#This Row],[Daily_Demand]]*Inventory[[#This Row],[Adj_Lead_Time]]+Inventory[[#This Row],[Safety_Stock]]-Inventory[[#This Row],[Current_Inventory]])</f>
        <v>0</v>
      </c>
    </row>
    <row r="5124" spans="1:19" x14ac:dyDescent="0.25">
      <c r="A5124">
        <v>5123</v>
      </c>
      <c r="B5124" t="s">
        <v>5145</v>
      </c>
      <c r="C5124" s="4" t="s">
        <v>41</v>
      </c>
      <c r="D5124" t="s">
        <v>14</v>
      </c>
      <c r="E5124" s="4">
        <v>21</v>
      </c>
      <c r="F5124" s="4">
        <v>4</v>
      </c>
      <c r="G5124" s="4">
        <v>186</v>
      </c>
      <c r="H5124" s="4">
        <v>177</v>
      </c>
      <c r="I5124" s="4">
        <v>86</v>
      </c>
      <c r="J5124" s="6">
        <v>1776.96</v>
      </c>
      <c r="K5124" s="4">
        <v>0.40200000000000002</v>
      </c>
      <c r="L5124" s="4" t="s">
        <v>27</v>
      </c>
      <c r="M5124" s="4">
        <f>Inventory[[#This Row],[Daily_Demand]]*Inventory[[#This Row],[Lead_Time_Days]]</f>
        <v>84</v>
      </c>
      <c r="N5124" s="4">
        <f>MAX(0, Inventory[[#This Row],[Demand_Duration_Lead_time]]+Inventory[[#This Row],[Safety_Stock]]-Inventory[[#This Row],[Current_Inventory]])</f>
        <v>75</v>
      </c>
      <c r="O51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24" s="8">
        <f>Inventory[[#This Row],[Current_Inventory]]*Inventory[[#This Row],[Unit_Cost]]</f>
        <v>330514.56</v>
      </c>
      <c r="Q5124" t="str">
        <f>IF(Inventory[[#This Row],[Stockout_Risk_Score]] &gt;= 0.8, "Critical",
   IF(Inventory[[#This Row],[Stockout_Risk_Score]] &gt;= 0.6, "High",
      IF(Inventory[[#This Row],[Stockout_Risk_Score]] &gt;= 0.3, "Medium", "Low")
   )
)</f>
        <v>Medium</v>
      </c>
      <c r="R5124">
        <f>Inventory[[#This Row],[Lead_Time_Days]]*0.8</f>
        <v>3.2</v>
      </c>
      <c r="S5124">
        <f>MAX(0,Inventory[[#This Row],[Daily_Demand]]*Inventory[[#This Row],[Adj_Lead_Time]]+Inventory[[#This Row],[Safety_Stock]]-Inventory[[#This Row],[Current_Inventory]])</f>
        <v>58.199999999999989</v>
      </c>
    </row>
    <row r="5125" spans="1:19" x14ac:dyDescent="0.25">
      <c r="A5125">
        <v>5124</v>
      </c>
      <c r="B5125" t="s">
        <v>5146</v>
      </c>
      <c r="C5125" s="4" t="s">
        <v>26</v>
      </c>
      <c r="D5125" t="s">
        <v>18</v>
      </c>
      <c r="E5125" s="4">
        <v>40</v>
      </c>
      <c r="F5125" s="4">
        <v>11</v>
      </c>
      <c r="G5125" s="4">
        <v>173</v>
      </c>
      <c r="H5125" s="4">
        <v>65</v>
      </c>
      <c r="I5125" s="4">
        <v>130</v>
      </c>
      <c r="J5125" s="6">
        <v>1292.1099999999999</v>
      </c>
      <c r="K5125" s="4">
        <v>0.86399999999999999</v>
      </c>
      <c r="L5125" s="4" t="s">
        <v>15</v>
      </c>
      <c r="M5125" s="4">
        <f>Inventory[[#This Row],[Daily_Demand]]*Inventory[[#This Row],[Lead_Time_Days]]</f>
        <v>440</v>
      </c>
      <c r="N5125" s="4">
        <f>MAX(0, Inventory[[#This Row],[Demand_Duration_Lead_time]]+Inventory[[#This Row],[Safety_Stock]]-Inventory[[#This Row],[Current_Inventory]])</f>
        <v>332</v>
      </c>
      <c r="O51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25" s="8">
        <f>Inventory[[#This Row],[Current_Inventory]]*Inventory[[#This Row],[Unit_Cost]]</f>
        <v>223535.02999999997</v>
      </c>
      <c r="Q5125" t="str">
        <f>IF(Inventory[[#This Row],[Stockout_Risk_Score]] &gt;= 0.8, "Critical",
   IF(Inventory[[#This Row],[Stockout_Risk_Score]] &gt;= 0.6, "High",
      IF(Inventory[[#This Row],[Stockout_Risk_Score]] &gt;= 0.3, "Medium", "Low")
   )
)</f>
        <v>Critical</v>
      </c>
      <c r="R5125">
        <f>Inventory[[#This Row],[Lead_Time_Days]]*0.8</f>
        <v>8.8000000000000007</v>
      </c>
      <c r="S5125">
        <f>MAX(0,Inventory[[#This Row],[Daily_Demand]]*Inventory[[#This Row],[Adj_Lead_Time]]+Inventory[[#This Row],[Safety_Stock]]-Inventory[[#This Row],[Current_Inventory]])</f>
        <v>244</v>
      </c>
    </row>
    <row r="5126" spans="1:19" x14ac:dyDescent="0.25">
      <c r="A5126">
        <v>5125</v>
      </c>
      <c r="B5126" t="s">
        <v>5147</v>
      </c>
      <c r="C5126" s="4" t="s">
        <v>17</v>
      </c>
      <c r="D5126" t="s">
        <v>14</v>
      </c>
      <c r="E5126" s="4">
        <v>100</v>
      </c>
      <c r="F5126" s="4">
        <v>6</v>
      </c>
      <c r="G5126" s="4">
        <v>362</v>
      </c>
      <c r="H5126" s="4">
        <v>90</v>
      </c>
      <c r="I5126" s="4">
        <v>145</v>
      </c>
      <c r="J5126" s="6">
        <v>520.98</v>
      </c>
      <c r="K5126" s="4">
        <v>0.54900000000000004</v>
      </c>
      <c r="L5126" s="4" t="s">
        <v>27</v>
      </c>
      <c r="M5126" s="4">
        <f>Inventory[[#This Row],[Daily_Demand]]*Inventory[[#This Row],[Lead_Time_Days]]</f>
        <v>600</v>
      </c>
      <c r="N5126" s="4">
        <f>MAX(0, Inventory[[#This Row],[Demand_Duration_Lead_time]]+Inventory[[#This Row],[Safety_Stock]]-Inventory[[#This Row],[Current_Inventory]])</f>
        <v>328</v>
      </c>
      <c r="O51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26" s="8">
        <f>Inventory[[#This Row],[Current_Inventory]]*Inventory[[#This Row],[Unit_Cost]]</f>
        <v>188594.76</v>
      </c>
      <c r="Q5126" t="str">
        <f>IF(Inventory[[#This Row],[Stockout_Risk_Score]] &gt;= 0.8, "Critical",
   IF(Inventory[[#This Row],[Stockout_Risk_Score]] &gt;= 0.6, "High",
      IF(Inventory[[#This Row],[Stockout_Risk_Score]] &gt;= 0.3, "Medium", "Low")
   )
)</f>
        <v>Medium</v>
      </c>
      <c r="R5126">
        <f>Inventory[[#This Row],[Lead_Time_Days]]*0.8</f>
        <v>4.8000000000000007</v>
      </c>
      <c r="S5126">
        <f>MAX(0,Inventory[[#This Row],[Daily_Demand]]*Inventory[[#This Row],[Adj_Lead_Time]]+Inventory[[#This Row],[Safety_Stock]]-Inventory[[#This Row],[Current_Inventory]])</f>
        <v>208</v>
      </c>
    </row>
    <row r="5127" spans="1:19" x14ac:dyDescent="0.25">
      <c r="A5127">
        <v>5126</v>
      </c>
      <c r="B5127" t="s">
        <v>5148</v>
      </c>
      <c r="C5127" s="4" t="s">
        <v>17</v>
      </c>
      <c r="D5127" t="s">
        <v>14</v>
      </c>
      <c r="E5127" s="4">
        <v>25</v>
      </c>
      <c r="F5127" s="4">
        <v>10</v>
      </c>
      <c r="G5127" s="4">
        <v>737</v>
      </c>
      <c r="H5127" s="4">
        <v>176</v>
      </c>
      <c r="I5127" s="4">
        <v>104</v>
      </c>
      <c r="J5127" s="6">
        <v>1734.32</v>
      </c>
      <c r="K5127" s="4">
        <v>0.66700000000000004</v>
      </c>
      <c r="L5127" s="4" t="s">
        <v>19</v>
      </c>
      <c r="M5127" s="4">
        <f>Inventory[[#This Row],[Daily_Demand]]*Inventory[[#This Row],[Lead_Time_Days]]</f>
        <v>250</v>
      </c>
      <c r="N5127" s="4">
        <f>MAX(0, Inventory[[#This Row],[Demand_Duration_Lead_time]]+Inventory[[#This Row],[Safety_Stock]]-Inventory[[#This Row],[Current_Inventory]])</f>
        <v>0</v>
      </c>
      <c r="O51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27" s="8">
        <f>Inventory[[#This Row],[Current_Inventory]]*Inventory[[#This Row],[Unit_Cost]]</f>
        <v>1278193.8399999999</v>
      </c>
      <c r="Q5127" t="str">
        <f>IF(Inventory[[#This Row],[Stockout_Risk_Score]] &gt;= 0.8, "Critical",
   IF(Inventory[[#This Row],[Stockout_Risk_Score]] &gt;= 0.6, "High",
      IF(Inventory[[#This Row],[Stockout_Risk_Score]] &gt;= 0.3, "Medium", "Low")
   )
)</f>
        <v>High</v>
      </c>
      <c r="R5127">
        <f>Inventory[[#This Row],[Lead_Time_Days]]*0.8</f>
        <v>8</v>
      </c>
      <c r="S5127">
        <f>MAX(0,Inventory[[#This Row],[Daily_Demand]]*Inventory[[#This Row],[Adj_Lead_Time]]+Inventory[[#This Row],[Safety_Stock]]-Inventory[[#This Row],[Current_Inventory]])</f>
        <v>0</v>
      </c>
    </row>
    <row r="5128" spans="1:19" x14ac:dyDescent="0.25">
      <c r="A5128">
        <v>5127</v>
      </c>
      <c r="B5128" t="s">
        <v>5149</v>
      </c>
      <c r="C5128" s="4" t="s">
        <v>41</v>
      </c>
      <c r="D5128" t="s">
        <v>22</v>
      </c>
      <c r="E5128" s="4">
        <v>22</v>
      </c>
      <c r="F5128" s="4">
        <v>9</v>
      </c>
      <c r="G5128" s="4">
        <v>432</v>
      </c>
      <c r="H5128" s="4">
        <v>185</v>
      </c>
      <c r="I5128" s="4">
        <v>181</v>
      </c>
      <c r="J5128" s="6">
        <v>1282.49</v>
      </c>
      <c r="K5128" s="4">
        <v>0.156</v>
      </c>
      <c r="L5128" s="4" t="s">
        <v>27</v>
      </c>
      <c r="M5128" s="4">
        <f>Inventory[[#This Row],[Daily_Demand]]*Inventory[[#This Row],[Lead_Time_Days]]</f>
        <v>198</v>
      </c>
      <c r="N5128" s="4">
        <f>MAX(0, Inventory[[#This Row],[Demand_Duration_Lead_time]]+Inventory[[#This Row],[Safety_Stock]]-Inventory[[#This Row],[Current_Inventory]])</f>
        <v>0</v>
      </c>
      <c r="O51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28" s="8">
        <f>Inventory[[#This Row],[Current_Inventory]]*Inventory[[#This Row],[Unit_Cost]]</f>
        <v>554035.68000000005</v>
      </c>
      <c r="Q5128" t="str">
        <f>IF(Inventory[[#This Row],[Stockout_Risk_Score]] &gt;= 0.8, "Critical",
   IF(Inventory[[#This Row],[Stockout_Risk_Score]] &gt;= 0.6, "High",
      IF(Inventory[[#This Row],[Stockout_Risk_Score]] &gt;= 0.3, "Medium", "Low")
   )
)</f>
        <v>Low</v>
      </c>
      <c r="R5128">
        <f>Inventory[[#This Row],[Lead_Time_Days]]*0.8</f>
        <v>7.2</v>
      </c>
      <c r="S5128">
        <f>MAX(0,Inventory[[#This Row],[Daily_Demand]]*Inventory[[#This Row],[Adj_Lead_Time]]+Inventory[[#This Row],[Safety_Stock]]-Inventory[[#This Row],[Current_Inventory]])</f>
        <v>0</v>
      </c>
    </row>
    <row r="5129" spans="1:19" x14ac:dyDescent="0.25">
      <c r="A5129">
        <v>5128</v>
      </c>
      <c r="B5129" t="s">
        <v>5150</v>
      </c>
      <c r="C5129" s="4" t="s">
        <v>13</v>
      </c>
      <c r="D5129" t="s">
        <v>22</v>
      </c>
      <c r="E5129" s="4">
        <v>192</v>
      </c>
      <c r="F5129" s="4">
        <v>14</v>
      </c>
      <c r="G5129" s="4">
        <v>684</v>
      </c>
      <c r="H5129" s="4">
        <v>290</v>
      </c>
      <c r="I5129" s="4">
        <v>272</v>
      </c>
      <c r="J5129" s="6">
        <v>476.98</v>
      </c>
      <c r="K5129" s="4">
        <v>0.27500000000000002</v>
      </c>
      <c r="L5129" s="4" t="s">
        <v>27</v>
      </c>
      <c r="M5129" s="4">
        <f>Inventory[[#This Row],[Daily_Demand]]*Inventory[[#This Row],[Lead_Time_Days]]</f>
        <v>2688</v>
      </c>
      <c r="N5129" s="4">
        <f>MAX(0, Inventory[[#This Row],[Demand_Duration_Lead_time]]+Inventory[[#This Row],[Safety_Stock]]-Inventory[[#This Row],[Current_Inventory]])</f>
        <v>2294</v>
      </c>
      <c r="O51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29" s="8">
        <f>Inventory[[#This Row],[Current_Inventory]]*Inventory[[#This Row],[Unit_Cost]]</f>
        <v>326254.32</v>
      </c>
      <c r="Q5129" t="str">
        <f>IF(Inventory[[#This Row],[Stockout_Risk_Score]] &gt;= 0.8, "Critical",
   IF(Inventory[[#This Row],[Stockout_Risk_Score]] &gt;= 0.6, "High",
      IF(Inventory[[#This Row],[Stockout_Risk_Score]] &gt;= 0.3, "Medium", "Low")
   )
)</f>
        <v>Low</v>
      </c>
      <c r="R5129">
        <f>Inventory[[#This Row],[Lead_Time_Days]]*0.8</f>
        <v>11.200000000000001</v>
      </c>
      <c r="S5129">
        <f>MAX(0,Inventory[[#This Row],[Daily_Demand]]*Inventory[[#This Row],[Adj_Lead_Time]]+Inventory[[#This Row],[Safety_Stock]]-Inventory[[#This Row],[Current_Inventory]])</f>
        <v>1756.4</v>
      </c>
    </row>
    <row r="5130" spans="1:19" x14ac:dyDescent="0.25">
      <c r="A5130">
        <v>5129</v>
      </c>
      <c r="B5130" t="s">
        <v>5151</v>
      </c>
      <c r="C5130" s="4" t="s">
        <v>26</v>
      </c>
      <c r="D5130" t="s">
        <v>14</v>
      </c>
      <c r="E5130" s="4">
        <v>150</v>
      </c>
      <c r="F5130" s="4">
        <v>13</v>
      </c>
      <c r="G5130" s="4">
        <v>203</v>
      </c>
      <c r="H5130" s="4">
        <v>158</v>
      </c>
      <c r="I5130" s="4">
        <v>112</v>
      </c>
      <c r="J5130" s="6">
        <v>755.25</v>
      </c>
      <c r="K5130" s="4">
        <v>0.51</v>
      </c>
      <c r="L5130" s="4" t="s">
        <v>15</v>
      </c>
      <c r="M5130" s="4">
        <f>Inventory[[#This Row],[Daily_Demand]]*Inventory[[#This Row],[Lead_Time_Days]]</f>
        <v>1950</v>
      </c>
      <c r="N5130" s="4">
        <f>MAX(0, Inventory[[#This Row],[Demand_Duration_Lead_time]]+Inventory[[#This Row],[Safety_Stock]]-Inventory[[#This Row],[Current_Inventory]])</f>
        <v>1905</v>
      </c>
      <c r="O51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30" s="8">
        <f>Inventory[[#This Row],[Current_Inventory]]*Inventory[[#This Row],[Unit_Cost]]</f>
        <v>153315.75</v>
      </c>
      <c r="Q5130" t="str">
        <f>IF(Inventory[[#This Row],[Stockout_Risk_Score]] &gt;= 0.8, "Critical",
   IF(Inventory[[#This Row],[Stockout_Risk_Score]] &gt;= 0.6, "High",
      IF(Inventory[[#This Row],[Stockout_Risk_Score]] &gt;= 0.3, "Medium", "Low")
   )
)</f>
        <v>Medium</v>
      </c>
      <c r="R5130">
        <f>Inventory[[#This Row],[Lead_Time_Days]]*0.8</f>
        <v>10.4</v>
      </c>
      <c r="S5130">
        <f>MAX(0,Inventory[[#This Row],[Daily_Demand]]*Inventory[[#This Row],[Adj_Lead_Time]]+Inventory[[#This Row],[Safety_Stock]]-Inventory[[#This Row],[Current_Inventory]])</f>
        <v>1515</v>
      </c>
    </row>
    <row r="5131" spans="1:19" x14ac:dyDescent="0.25">
      <c r="A5131">
        <v>5130</v>
      </c>
      <c r="B5131" t="s">
        <v>5152</v>
      </c>
      <c r="C5131" s="4" t="s">
        <v>21</v>
      </c>
      <c r="D5131" t="s">
        <v>14</v>
      </c>
      <c r="E5131" s="4">
        <v>5</v>
      </c>
      <c r="F5131" s="4">
        <v>4</v>
      </c>
      <c r="G5131" s="4">
        <v>690</v>
      </c>
      <c r="H5131" s="4">
        <v>265</v>
      </c>
      <c r="I5131" s="4">
        <v>61</v>
      </c>
      <c r="J5131" s="6">
        <v>1590.43</v>
      </c>
      <c r="K5131" s="4">
        <v>0.88100000000000001</v>
      </c>
      <c r="L5131" s="4" t="s">
        <v>19</v>
      </c>
      <c r="M5131" s="4">
        <f>Inventory[[#This Row],[Daily_Demand]]*Inventory[[#This Row],[Lead_Time_Days]]</f>
        <v>20</v>
      </c>
      <c r="N5131" s="4">
        <f>MAX(0, Inventory[[#This Row],[Demand_Duration_Lead_time]]+Inventory[[#This Row],[Safety_Stock]]-Inventory[[#This Row],[Current_Inventory]])</f>
        <v>0</v>
      </c>
      <c r="O51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131" s="8">
        <f>Inventory[[#This Row],[Current_Inventory]]*Inventory[[#This Row],[Unit_Cost]]</f>
        <v>1097396.7</v>
      </c>
      <c r="Q5131" t="str">
        <f>IF(Inventory[[#This Row],[Stockout_Risk_Score]] &gt;= 0.8, "Critical",
   IF(Inventory[[#This Row],[Stockout_Risk_Score]] &gt;= 0.6, "High",
      IF(Inventory[[#This Row],[Stockout_Risk_Score]] &gt;= 0.3, "Medium", "Low")
   )
)</f>
        <v>Critical</v>
      </c>
      <c r="R5131">
        <f>Inventory[[#This Row],[Lead_Time_Days]]*0.8</f>
        <v>3.2</v>
      </c>
      <c r="S5131">
        <f>MAX(0,Inventory[[#This Row],[Daily_Demand]]*Inventory[[#This Row],[Adj_Lead_Time]]+Inventory[[#This Row],[Safety_Stock]]-Inventory[[#This Row],[Current_Inventory]])</f>
        <v>0</v>
      </c>
    </row>
    <row r="5132" spans="1:19" x14ac:dyDescent="0.25">
      <c r="A5132">
        <v>5131</v>
      </c>
      <c r="B5132" t="s">
        <v>5153</v>
      </c>
      <c r="C5132" s="4" t="s">
        <v>21</v>
      </c>
      <c r="D5132" t="s">
        <v>22</v>
      </c>
      <c r="E5132" s="4">
        <v>146</v>
      </c>
      <c r="F5132" s="4">
        <v>10</v>
      </c>
      <c r="G5132" s="4">
        <v>213</v>
      </c>
      <c r="H5132" s="4">
        <v>290</v>
      </c>
      <c r="I5132" s="4">
        <v>195</v>
      </c>
      <c r="J5132" s="6">
        <v>1490.92</v>
      </c>
      <c r="K5132" s="4">
        <v>4.2999999999999997E-2</v>
      </c>
      <c r="L5132" s="4" t="s">
        <v>27</v>
      </c>
      <c r="M5132" s="4">
        <f>Inventory[[#This Row],[Daily_Demand]]*Inventory[[#This Row],[Lead_Time_Days]]</f>
        <v>1460</v>
      </c>
      <c r="N5132" s="4">
        <f>MAX(0, Inventory[[#This Row],[Demand_Duration_Lead_time]]+Inventory[[#This Row],[Safety_Stock]]-Inventory[[#This Row],[Current_Inventory]])</f>
        <v>1537</v>
      </c>
      <c r="O51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32" s="8">
        <f>Inventory[[#This Row],[Current_Inventory]]*Inventory[[#This Row],[Unit_Cost]]</f>
        <v>317565.96000000002</v>
      </c>
      <c r="Q5132" t="str">
        <f>IF(Inventory[[#This Row],[Stockout_Risk_Score]] &gt;= 0.8, "Critical",
   IF(Inventory[[#This Row],[Stockout_Risk_Score]] &gt;= 0.6, "High",
      IF(Inventory[[#This Row],[Stockout_Risk_Score]] &gt;= 0.3, "Medium", "Low")
   )
)</f>
        <v>Low</v>
      </c>
      <c r="R5132">
        <f>Inventory[[#This Row],[Lead_Time_Days]]*0.8</f>
        <v>8</v>
      </c>
      <c r="S5132">
        <f>MAX(0,Inventory[[#This Row],[Daily_Demand]]*Inventory[[#This Row],[Adj_Lead_Time]]+Inventory[[#This Row],[Safety_Stock]]-Inventory[[#This Row],[Current_Inventory]])</f>
        <v>1245</v>
      </c>
    </row>
    <row r="5133" spans="1:19" x14ac:dyDescent="0.25">
      <c r="A5133">
        <v>5132</v>
      </c>
      <c r="B5133" t="s">
        <v>5154</v>
      </c>
      <c r="C5133" s="4" t="s">
        <v>41</v>
      </c>
      <c r="D5133" t="s">
        <v>22</v>
      </c>
      <c r="E5133" s="4">
        <v>140</v>
      </c>
      <c r="F5133" s="4">
        <v>11</v>
      </c>
      <c r="G5133" s="4">
        <v>21</v>
      </c>
      <c r="H5133" s="4">
        <v>287</v>
      </c>
      <c r="I5133" s="4">
        <v>313</v>
      </c>
      <c r="J5133" s="6">
        <v>1174.3399999999999</v>
      </c>
      <c r="K5133" s="4">
        <v>0.50700000000000001</v>
      </c>
      <c r="L5133" s="4" t="s">
        <v>27</v>
      </c>
      <c r="M5133" s="4">
        <f>Inventory[[#This Row],[Daily_Demand]]*Inventory[[#This Row],[Lead_Time_Days]]</f>
        <v>1540</v>
      </c>
      <c r="N5133" s="4">
        <f>MAX(0, Inventory[[#This Row],[Demand_Duration_Lead_time]]+Inventory[[#This Row],[Safety_Stock]]-Inventory[[#This Row],[Current_Inventory]])</f>
        <v>1806</v>
      </c>
      <c r="O51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33" s="8">
        <f>Inventory[[#This Row],[Current_Inventory]]*Inventory[[#This Row],[Unit_Cost]]</f>
        <v>24661.14</v>
      </c>
      <c r="Q5133" t="str">
        <f>IF(Inventory[[#This Row],[Stockout_Risk_Score]] &gt;= 0.8, "Critical",
   IF(Inventory[[#This Row],[Stockout_Risk_Score]] &gt;= 0.6, "High",
      IF(Inventory[[#This Row],[Stockout_Risk_Score]] &gt;= 0.3, "Medium", "Low")
   )
)</f>
        <v>Medium</v>
      </c>
      <c r="R5133">
        <f>Inventory[[#This Row],[Lead_Time_Days]]*0.8</f>
        <v>8.8000000000000007</v>
      </c>
      <c r="S5133">
        <f>MAX(0,Inventory[[#This Row],[Daily_Demand]]*Inventory[[#This Row],[Adj_Lead_Time]]+Inventory[[#This Row],[Safety_Stock]]-Inventory[[#This Row],[Current_Inventory]])</f>
        <v>1498</v>
      </c>
    </row>
    <row r="5134" spans="1:19" x14ac:dyDescent="0.25">
      <c r="A5134">
        <v>5133</v>
      </c>
      <c r="B5134" t="s">
        <v>5155</v>
      </c>
      <c r="C5134" s="4" t="s">
        <v>26</v>
      </c>
      <c r="D5134" t="s">
        <v>14</v>
      </c>
      <c r="E5134" s="4">
        <v>198</v>
      </c>
      <c r="F5134" s="4">
        <v>4</v>
      </c>
      <c r="G5134" s="4">
        <v>234</v>
      </c>
      <c r="H5134" s="4">
        <v>288</v>
      </c>
      <c r="I5134" s="4">
        <v>81</v>
      </c>
      <c r="J5134" s="6">
        <v>332.3</v>
      </c>
      <c r="K5134" s="4">
        <v>5.0999999999999997E-2</v>
      </c>
      <c r="L5134" s="4" t="s">
        <v>15</v>
      </c>
      <c r="M5134" s="4">
        <f>Inventory[[#This Row],[Daily_Demand]]*Inventory[[#This Row],[Lead_Time_Days]]</f>
        <v>792</v>
      </c>
      <c r="N5134" s="4">
        <f>MAX(0, Inventory[[#This Row],[Demand_Duration_Lead_time]]+Inventory[[#This Row],[Safety_Stock]]-Inventory[[#This Row],[Current_Inventory]])</f>
        <v>846</v>
      </c>
      <c r="O51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34" s="8">
        <f>Inventory[[#This Row],[Current_Inventory]]*Inventory[[#This Row],[Unit_Cost]]</f>
        <v>77758.2</v>
      </c>
      <c r="Q5134" t="str">
        <f>IF(Inventory[[#This Row],[Stockout_Risk_Score]] &gt;= 0.8, "Critical",
   IF(Inventory[[#This Row],[Stockout_Risk_Score]] &gt;= 0.6, "High",
      IF(Inventory[[#This Row],[Stockout_Risk_Score]] &gt;= 0.3, "Medium", "Low")
   )
)</f>
        <v>Low</v>
      </c>
      <c r="R5134">
        <f>Inventory[[#This Row],[Lead_Time_Days]]*0.8</f>
        <v>3.2</v>
      </c>
      <c r="S5134">
        <f>MAX(0,Inventory[[#This Row],[Daily_Demand]]*Inventory[[#This Row],[Adj_Lead_Time]]+Inventory[[#This Row],[Safety_Stock]]-Inventory[[#This Row],[Current_Inventory]])</f>
        <v>687.6</v>
      </c>
    </row>
    <row r="5135" spans="1:19" x14ac:dyDescent="0.25">
      <c r="A5135">
        <v>5134</v>
      </c>
      <c r="B5135" t="s">
        <v>5156</v>
      </c>
      <c r="C5135" s="4" t="s">
        <v>26</v>
      </c>
      <c r="D5135" t="s">
        <v>22</v>
      </c>
      <c r="E5135" s="4">
        <v>55</v>
      </c>
      <c r="F5135" s="4">
        <v>11</v>
      </c>
      <c r="G5135" s="4">
        <v>706</v>
      </c>
      <c r="H5135" s="4">
        <v>215</v>
      </c>
      <c r="I5135" s="4">
        <v>98</v>
      </c>
      <c r="J5135" s="6">
        <v>1616.41</v>
      </c>
      <c r="K5135" s="4">
        <v>0.45700000000000002</v>
      </c>
      <c r="L5135" s="4" t="s">
        <v>15</v>
      </c>
      <c r="M5135" s="4">
        <f>Inventory[[#This Row],[Daily_Demand]]*Inventory[[#This Row],[Lead_Time_Days]]</f>
        <v>605</v>
      </c>
      <c r="N5135" s="4">
        <f>MAX(0, Inventory[[#This Row],[Demand_Duration_Lead_time]]+Inventory[[#This Row],[Safety_Stock]]-Inventory[[#This Row],[Current_Inventory]])</f>
        <v>114</v>
      </c>
      <c r="O51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35" s="8">
        <f>Inventory[[#This Row],[Current_Inventory]]*Inventory[[#This Row],[Unit_Cost]]</f>
        <v>1141185.46</v>
      </c>
      <c r="Q5135" t="str">
        <f>IF(Inventory[[#This Row],[Stockout_Risk_Score]] &gt;= 0.8, "Critical",
   IF(Inventory[[#This Row],[Stockout_Risk_Score]] &gt;= 0.6, "High",
      IF(Inventory[[#This Row],[Stockout_Risk_Score]] &gt;= 0.3, "Medium", "Low")
   )
)</f>
        <v>Medium</v>
      </c>
      <c r="R5135">
        <f>Inventory[[#This Row],[Lead_Time_Days]]*0.8</f>
        <v>8.8000000000000007</v>
      </c>
      <c r="S5135">
        <f>MAX(0,Inventory[[#This Row],[Daily_Demand]]*Inventory[[#This Row],[Adj_Lead_Time]]+Inventory[[#This Row],[Safety_Stock]]-Inventory[[#This Row],[Current_Inventory]])</f>
        <v>0</v>
      </c>
    </row>
    <row r="5136" spans="1:19" x14ac:dyDescent="0.25">
      <c r="A5136">
        <v>5135</v>
      </c>
      <c r="B5136" t="s">
        <v>5157</v>
      </c>
      <c r="C5136" s="4" t="s">
        <v>41</v>
      </c>
      <c r="D5136" t="s">
        <v>22</v>
      </c>
      <c r="E5136" s="4">
        <v>83</v>
      </c>
      <c r="F5136" s="4">
        <v>13</v>
      </c>
      <c r="G5136" s="4">
        <v>606</v>
      </c>
      <c r="H5136" s="4">
        <v>39</v>
      </c>
      <c r="I5136" s="4">
        <v>236</v>
      </c>
      <c r="J5136" s="6">
        <v>649.71</v>
      </c>
      <c r="K5136" s="4">
        <v>0.629</v>
      </c>
      <c r="L5136" s="4" t="s">
        <v>19</v>
      </c>
      <c r="M5136" s="4">
        <f>Inventory[[#This Row],[Daily_Demand]]*Inventory[[#This Row],[Lead_Time_Days]]</f>
        <v>1079</v>
      </c>
      <c r="N5136" s="4">
        <f>MAX(0, Inventory[[#This Row],[Demand_Duration_Lead_time]]+Inventory[[#This Row],[Safety_Stock]]-Inventory[[#This Row],[Current_Inventory]])</f>
        <v>512</v>
      </c>
      <c r="O51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36" s="8">
        <f>Inventory[[#This Row],[Current_Inventory]]*Inventory[[#This Row],[Unit_Cost]]</f>
        <v>393724.26</v>
      </c>
      <c r="Q5136" t="str">
        <f>IF(Inventory[[#This Row],[Stockout_Risk_Score]] &gt;= 0.8, "Critical",
   IF(Inventory[[#This Row],[Stockout_Risk_Score]] &gt;= 0.6, "High",
      IF(Inventory[[#This Row],[Stockout_Risk_Score]] &gt;= 0.3, "Medium", "Low")
   )
)</f>
        <v>High</v>
      </c>
      <c r="R5136">
        <f>Inventory[[#This Row],[Lead_Time_Days]]*0.8</f>
        <v>10.4</v>
      </c>
      <c r="S5136">
        <f>MAX(0,Inventory[[#This Row],[Daily_Demand]]*Inventory[[#This Row],[Adj_Lead_Time]]+Inventory[[#This Row],[Safety_Stock]]-Inventory[[#This Row],[Current_Inventory]])</f>
        <v>296.20000000000005</v>
      </c>
    </row>
    <row r="5137" spans="1:19" x14ac:dyDescent="0.25">
      <c r="A5137">
        <v>5136</v>
      </c>
      <c r="B5137" t="s">
        <v>5158</v>
      </c>
      <c r="C5137" s="4" t="s">
        <v>26</v>
      </c>
      <c r="D5137" t="s">
        <v>14</v>
      </c>
      <c r="E5137" s="4">
        <v>192</v>
      </c>
      <c r="F5137" s="4">
        <v>9</v>
      </c>
      <c r="G5137" s="4">
        <v>658</v>
      </c>
      <c r="H5137" s="4">
        <v>227</v>
      </c>
      <c r="I5137" s="4">
        <v>392</v>
      </c>
      <c r="J5137" s="6">
        <v>1554.62</v>
      </c>
      <c r="K5137" s="4">
        <v>0.745</v>
      </c>
      <c r="L5137" s="4" t="s">
        <v>15</v>
      </c>
      <c r="M5137" s="4">
        <f>Inventory[[#This Row],[Daily_Demand]]*Inventory[[#This Row],[Lead_Time_Days]]</f>
        <v>1728</v>
      </c>
      <c r="N5137" s="4">
        <f>MAX(0, Inventory[[#This Row],[Demand_Duration_Lead_time]]+Inventory[[#This Row],[Safety_Stock]]-Inventory[[#This Row],[Current_Inventory]])</f>
        <v>1297</v>
      </c>
      <c r="O51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37" s="8">
        <f>Inventory[[#This Row],[Current_Inventory]]*Inventory[[#This Row],[Unit_Cost]]</f>
        <v>1022939.96</v>
      </c>
      <c r="Q5137" t="str">
        <f>IF(Inventory[[#This Row],[Stockout_Risk_Score]] &gt;= 0.8, "Critical",
   IF(Inventory[[#This Row],[Stockout_Risk_Score]] &gt;= 0.6, "High",
      IF(Inventory[[#This Row],[Stockout_Risk_Score]] &gt;= 0.3, "Medium", "Low")
   )
)</f>
        <v>High</v>
      </c>
      <c r="R5137">
        <f>Inventory[[#This Row],[Lead_Time_Days]]*0.8</f>
        <v>7.2</v>
      </c>
      <c r="S5137">
        <f>MAX(0,Inventory[[#This Row],[Daily_Demand]]*Inventory[[#This Row],[Adj_Lead_Time]]+Inventory[[#This Row],[Safety_Stock]]-Inventory[[#This Row],[Current_Inventory]])</f>
        <v>951.40000000000009</v>
      </c>
    </row>
    <row r="5138" spans="1:19" x14ac:dyDescent="0.25">
      <c r="A5138">
        <v>5137</v>
      </c>
      <c r="B5138" t="s">
        <v>5159</v>
      </c>
      <c r="C5138" s="4" t="s">
        <v>13</v>
      </c>
      <c r="D5138" t="s">
        <v>14</v>
      </c>
      <c r="E5138" s="4">
        <v>166</v>
      </c>
      <c r="F5138" s="4">
        <v>2</v>
      </c>
      <c r="G5138" s="4">
        <v>502</v>
      </c>
      <c r="H5138" s="4">
        <v>240</v>
      </c>
      <c r="I5138" s="4">
        <v>148</v>
      </c>
      <c r="J5138" s="6">
        <v>1312.75</v>
      </c>
      <c r="K5138" s="4">
        <v>0.13900000000000001</v>
      </c>
      <c r="L5138" s="4" t="s">
        <v>19</v>
      </c>
      <c r="M5138" s="4">
        <f>Inventory[[#This Row],[Daily_Demand]]*Inventory[[#This Row],[Lead_Time_Days]]</f>
        <v>332</v>
      </c>
      <c r="N5138" s="4">
        <f>MAX(0, Inventory[[#This Row],[Demand_Duration_Lead_time]]+Inventory[[#This Row],[Safety_Stock]]-Inventory[[#This Row],[Current_Inventory]])</f>
        <v>70</v>
      </c>
      <c r="O51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38" s="8">
        <f>Inventory[[#This Row],[Current_Inventory]]*Inventory[[#This Row],[Unit_Cost]]</f>
        <v>659000.5</v>
      </c>
      <c r="Q5138" t="str">
        <f>IF(Inventory[[#This Row],[Stockout_Risk_Score]] &gt;= 0.8, "Critical",
   IF(Inventory[[#This Row],[Stockout_Risk_Score]] &gt;= 0.6, "High",
      IF(Inventory[[#This Row],[Stockout_Risk_Score]] &gt;= 0.3, "Medium", "Low")
   )
)</f>
        <v>Low</v>
      </c>
      <c r="R5138">
        <f>Inventory[[#This Row],[Lead_Time_Days]]*0.8</f>
        <v>1.6</v>
      </c>
      <c r="S5138">
        <f>MAX(0,Inventory[[#This Row],[Daily_Demand]]*Inventory[[#This Row],[Adj_Lead_Time]]+Inventory[[#This Row],[Safety_Stock]]-Inventory[[#This Row],[Current_Inventory]])</f>
        <v>3.6000000000000227</v>
      </c>
    </row>
    <row r="5139" spans="1:19" x14ac:dyDescent="0.25">
      <c r="A5139">
        <v>5138</v>
      </c>
      <c r="B5139" t="s">
        <v>5160</v>
      </c>
      <c r="C5139" s="4" t="s">
        <v>41</v>
      </c>
      <c r="D5139" t="s">
        <v>18</v>
      </c>
      <c r="E5139" s="4">
        <v>40</v>
      </c>
      <c r="F5139" s="4">
        <v>5</v>
      </c>
      <c r="G5139" s="4">
        <v>580</v>
      </c>
      <c r="H5139" s="4">
        <v>171</v>
      </c>
      <c r="I5139" s="4">
        <v>216</v>
      </c>
      <c r="J5139" s="6">
        <v>565.13</v>
      </c>
      <c r="K5139" s="4">
        <v>0.16700000000000001</v>
      </c>
      <c r="L5139" s="4" t="s">
        <v>19</v>
      </c>
      <c r="M5139" s="4">
        <f>Inventory[[#This Row],[Daily_Demand]]*Inventory[[#This Row],[Lead_Time_Days]]</f>
        <v>200</v>
      </c>
      <c r="N5139" s="4">
        <f>MAX(0, Inventory[[#This Row],[Demand_Duration_Lead_time]]+Inventory[[#This Row],[Safety_Stock]]-Inventory[[#This Row],[Current_Inventory]])</f>
        <v>0</v>
      </c>
      <c r="O51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39" s="8">
        <f>Inventory[[#This Row],[Current_Inventory]]*Inventory[[#This Row],[Unit_Cost]]</f>
        <v>327775.40000000002</v>
      </c>
      <c r="Q5139" t="str">
        <f>IF(Inventory[[#This Row],[Stockout_Risk_Score]] &gt;= 0.8, "Critical",
   IF(Inventory[[#This Row],[Stockout_Risk_Score]] &gt;= 0.6, "High",
      IF(Inventory[[#This Row],[Stockout_Risk_Score]] &gt;= 0.3, "Medium", "Low")
   )
)</f>
        <v>Low</v>
      </c>
      <c r="R5139">
        <f>Inventory[[#This Row],[Lead_Time_Days]]*0.8</f>
        <v>4</v>
      </c>
      <c r="S5139">
        <f>MAX(0,Inventory[[#This Row],[Daily_Demand]]*Inventory[[#This Row],[Adj_Lead_Time]]+Inventory[[#This Row],[Safety_Stock]]-Inventory[[#This Row],[Current_Inventory]])</f>
        <v>0</v>
      </c>
    </row>
    <row r="5140" spans="1:19" x14ac:dyDescent="0.25">
      <c r="A5140">
        <v>5139</v>
      </c>
      <c r="B5140" t="s">
        <v>5161</v>
      </c>
      <c r="C5140" s="4" t="s">
        <v>13</v>
      </c>
      <c r="D5140" t="s">
        <v>14</v>
      </c>
      <c r="E5140" s="4">
        <v>66</v>
      </c>
      <c r="F5140" s="4">
        <v>5</v>
      </c>
      <c r="G5140" s="4">
        <v>51</v>
      </c>
      <c r="H5140" s="4">
        <v>226</v>
      </c>
      <c r="I5140" s="4">
        <v>355</v>
      </c>
      <c r="J5140" s="6">
        <v>464.12</v>
      </c>
      <c r="K5140" s="4">
        <v>0.47</v>
      </c>
      <c r="L5140" s="4" t="s">
        <v>27</v>
      </c>
      <c r="M5140" s="4">
        <f>Inventory[[#This Row],[Daily_Demand]]*Inventory[[#This Row],[Lead_Time_Days]]</f>
        <v>330</v>
      </c>
      <c r="N5140" s="4">
        <f>MAX(0, Inventory[[#This Row],[Demand_Duration_Lead_time]]+Inventory[[#This Row],[Safety_Stock]]-Inventory[[#This Row],[Current_Inventory]])</f>
        <v>505</v>
      </c>
      <c r="O51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40" s="8">
        <f>Inventory[[#This Row],[Current_Inventory]]*Inventory[[#This Row],[Unit_Cost]]</f>
        <v>23670.12</v>
      </c>
      <c r="Q5140" t="str">
        <f>IF(Inventory[[#This Row],[Stockout_Risk_Score]] &gt;= 0.8, "Critical",
   IF(Inventory[[#This Row],[Stockout_Risk_Score]] &gt;= 0.6, "High",
      IF(Inventory[[#This Row],[Stockout_Risk_Score]] &gt;= 0.3, "Medium", "Low")
   )
)</f>
        <v>Medium</v>
      </c>
      <c r="R5140">
        <f>Inventory[[#This Row],[Lead_Time_Days]]*0.8</f>
        <v>4</v>
      </c>
      <c r="S5140">
        <f>MAX(0,Inventory[[#This Row],[Daily_Demand]]*Inventory[[#This Row],[Adj_Lead_Time]]+Inventory[[#This Row],[Safety_Stock]]-Inventory[[#This Row],[Current_Inventory]])</f>
        <v>439</v>
      </c>
    </row>
    <row r="5141" spans="1:19" x14ac:dyDescent="0.25">
      <c r="A5141">
        <v>5140</v>
      </c>
      <c r="B5141" t="s">
        <v>5162</v>
      </c>
      <c r="C5141" s="4" t="s">
        <v>26</v>
      </c>
      <c r="D5141" t="s">
        <v>22</v>
      </c>
      <c r="E5141" s="4">
        <v>133</v>
      </c>
      <c r="F5141" s="4">
        <v>7</v>
      </c>
      <c r="G5141" s="4">
        <v>689</v>
      </c>
      <c r="H5141" s="4">
        <v>237</v>
      </c>
      <c r="I5141" s="4">
        <v>262</v>
      </c>
      <c r="J5141" s="6">
        <v>305.27</v>
      </c>
      <c r="K5141" s="4">
        <v>0.998</v>
      </c>
      <c r="L5141" s="4" t="s">
        <v>27</v>
      </c>
      <c r="M5141" s="4">
        <f>Inventory[[#This Row],[Daily_Demand]]*Inventory[[#This Row],[Lead_Time_Days]]</f>
        <v>931</v>
      </c>
      <c r="N5141" s="4">
        <f>MAX(0, Inventory[[#This Row],[Demand_Duration_Lead_time]]+Inventory[[#This Row],[Safety_Stock]]-Inventory[[#This Row],[Current_Inventory]])</f>
        <v>479</v>
      </c>
      <c r="O51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41" s="8">
        <f>Inventory[[#This Row],[Current_Inventory]]*Inventory[[#This Row],[Unit_Cost]]</f>
        <v>210331.03</v>
      </c>
      <c r="Q5141" t="str">
        <f>IF(Inventory[[#This Row],[Stockout_Risk_Score]] &gt;= 0.8, "Critical",
   IF(Inventory[[#This Row],[Stockout_Risk_Score]] &gt;= 0.6, "High",
      IF(Inventory[[#This Row],[Stockout_Risk_Score]] &gt;= 0.3, "Medium", "Low")
   )
)</f>
        <v>Critical</v>
      </c>
      <c r="R5141">
        <f>Inventory[[#This Row],[Lead_Time_Days]]*0.8</f>
        <v>5.6000000000000005</v>
      </c>
      <c r="S5141">
        <f>MAX(0,Inventory[[#This Row],[Daily_Demand]]*Inventory[[#This Row],[Adj_Lead_Time]]+Inventory[[#This Row],[Safety_Stock]]-Inventory[[#This Row],[Current_Inventory]])</f>
        <v>292.80000000000007</v>
      </c>
    </row>
    <row r="5142" spans="1:19" x14ac:dyDescent="0.25">
      <c r="A5142">
        <v>5141</v>
      </c>
      <c r="B5142" t="s">
        <v>5163</v>
      </c>
      <c r="C5142" s="4" t="s">
        <v>41</v>
      </c>
      <c r="D5142" t="s">
        <v>14</v>
      </c>
      <c r="E5142" s="4">
        <v>89</v>
      </c>
      <c r="F5142" s="4">
        <v>13</v>
      </c>
      <c r="G5142" s="4">
        <v>34</v>
      </c>
      <c r="H5142" s="4">
        <v>230</v>
      </c>
      <c r="I5142" s="4">
        <v>248</v>
      </c>
      <c r="J5142" s="6">
        <v>521.79999999999995</v>
      </c>
      <c r="K5142" s="4">
        <v>0.35599999999999998</v>
      </c>
      <c r="L5142" s="4" t="s">
        <v>27</v>
      </c>
      <c r="M5142" s="4">
        <f>Inventory[[#This Row],[Daily_Demand]]*Inventory[[#This Row],[Lead_Time_Days]]</f>
        <v>1157</v>
      </c>
      <c r="N5142" s="4">
        <f>MAX(0, Inventory[[#This Row],[Demand_Duration_Lead_time]]+Inventory[[#This Row],[Safety_Stock]]-Inventory[[#This Row],[Current_Inventory]])</f>
        <v>1353</v>
      </c>
      <c r="O51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42" s="8">
        <f>Inventory[[#This Row],[Current_Inventory]]*Inventory[[#This Row],[Unit_Cost]]</f>
        <v>17741.199999999997</v>
      </c>
      <c r="Q5142" t="str">
        <f>IF(Inventory[[#This Row],[Stockout_Risk_Score]] &gt;= 0.8, "Critical",
   IF(Inventory[[#This Row],[Stockout_Risk_Score]] &gt;= 0.6, "High",
      IF(Inventory[[#This Row],[Stockout_Risk_Score]] &gt;= 0.3, "Medium", "Low")
   )
)</f>
        <v>Medium</v>
      </c>
      <c r="R5142">
        <f>Inventory[[#This Row],[Lead_Time_Days]]*0.8</f>
        <v>10.4</v>
      </c>
      <c r="S5142">
        <f>MAX(0,Inventory[[#This Row],[Daily_Demand]]*Inventory[[#This Row],[Adj_Lead_Time]]+Inventory[[#This Row],[Safety_Stock]]-Inventory[[#This Row],[Current_Inventory]])</f>
        <v>1121.5999999999999</v>
      </c>
    </row>
    <row r="5143" spans="1:19" x14ac:dyDescent="0.25">
      <c r="A5143">
        <v>5142</v>
      </c>
      <c r="B5143" t="s">
        <v>5164</v>
      </c>
      <c r="C5143" s="4" t="s">
        <v>26</v>
      </c>
      <c r="D5143" t="s">
        <v>14</v>
      </c>
      <c r="E5143" s="4">
        <v>46</v>
      </c>
      <c r="F5143" s="4">
        <v>13</v>
      </c>
      <c r="G5143" s="4">
        <v>337</v>
      </c>
      <c r="H5143" s="4">
        <v>243</v>
      </c>
      <c r="I5143" s="4">
        <v>295</v>
      </c>
      <c r="J5143" s="6">
        <v>357.77</v>
      </c>
      <c r="K5143" s="4">
        <v>0.42799999999999999</v>
      </c>
      <c r="L5143" s="4" t="s">
        <v>27</v>
      </c>
      <c r="M5143" s="4">
        <f>Inventory[[#This Row],[Daily_Demand]]*Inventory[[#This Row],[Lead_Time_Days]]</f>
        <v>598</v>
      </c>
      <c r="N5143" s="4">
        <f>MAX(0, Inventory[[#This Row],[Demand_Duration_Lead_time]]+Inventory[[#This Row],[Safety_Stock]]-Inventory[[#This Row],[Current_Inventory]])</f>
        <v>504</v>
      </c>
      <c r="O51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43" s="8">
        <f>Inventory[[#This Row],[Current_Inventory]]*Inventory[[#This Row],[Unit_Cost]]</f>
        <v>120568.48999999999</v>
      </c>
      <c r="Q5143" t="str">
        <f>IF(Inventory[[#This Row],[Stockout_Risk_Score]] &gt;= 0.8, "Critical",
   IF(Inventory[[#This Row],[Stockout_Risk_Score]] &gt;= 0.6, "High",
      IF(Inventory[[#This Row],[Stockout_Risk_Score]] &gt;= 0.3, "Medium", "Low")
   )
)</f>
        <v>Medium</v>
      </c>
      <c r="R5143">
        <f>Inventory[[#This Row],[Lead_Time_Days]]*0.8</f>
        <v>10.4</v>
      </c>
      <c r="S5143">
        <f>MAX(0,Inventory[[#This Row],[Daily_Demand]]*Inventory[[#This Row],[Adj_Lead_Time]]+Inventory[[#This Row],[Safety_Stock]]-Inventory[[#This Row],[Current_Inventory]])</f>
        <v>384.40000000000009</v>
      </c>
    </row>
    <row r="5144" spans="1:19" x14ac:dyDescent="0.25">
      <c r="A5144">
        <v>5143</v>
      </c>
      <c r="B5144" t="s">
        <v>5165</v>
      </c>
      <c r="C5144" s="4" t="s">
        <v>41</v>
      </c>
      <c r="D5144" t="s">
        <v>14</v>
      </c>
      <c r="E5144" s="4">
        <v>5</v>
      </c>
      <c r="F5144" s="4">
        <v>3</v>
      </c>
      <c r="G5144" s="4">
        <v>262</v>
      </c>
      <c r="H5144" s="4">
        <v>82</v>
      </c>
      <c r="I5144" s="4">
        <v>203</v>
      </c>
      <c r="J5144" s="6">
        <v>1253.25</v>
      </c>
      <c r="K5144" s="4">
        <v>0.432</v>
      </c>
      <c r="L5144" s="4" t="s">
        <v>27</v>
      </c>
      <c r="M5144" s="4">
        <f>Inventory[[#This Row],[Daily_Demand]]*Inventory[[#This Row],[Lead_Time_Days]]</f>
        <v>15</v>
      </c>
      <c r="N5144" s="4">
        <f>MAX(0, Inventory[[#This Row],[Demand_Duration_Lead_time]]+Inventory[[#This Row],[Safety_Stock]]-Inventory[[#This Row],[Current_Inventory]])</f>
        <v>0</v>
      </c>
      <c r="O51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144" s="8">
        <f>Inventory[[#This Row],[Current_Inventory]]*Inventory[[#This Row],[Unit_Cost]]</f>
        <v>328351.5</v>
      </c>
      <c r="Q5144" t="str">
        <f>IF(Inventory[[#This Row],[Stockout_Risk_Score]] &gt;= 0.8, "Critical",
   IF(Inventory[[#This Row],[Stockout_Risk_Score]] &gt;= 0.6, "High",
      IF(Inventory[[#This Row],[Stockout_Risk_Score]] &gt;= 0.3, "Medium", "Low")
   )
)</f>
        <v>Medium</v>
      </c>
      <c r="R5144">
        <f>Inventory[[#This Row],[Lead_Time_Days]]*0.8</f>
        <v>2.4000000000000004</v>
      </c>
      <c r="S5144">
        <f>MAX(0,Inventory[[#This Row],[Daily_Demand]]*Inventory[[#This Row],[Adj_Lead_Time]]+Inventory[[#This Row],[Safety_Stock]]-Inventory[[#This Row],[Current_Inventory]])</f>
        <v>0</v>
      </c>
    </row>
    <row r="5145" spans="1:19" x14ac:dyDescent="0.25">
      <c r="A5145">
        <v>5144</v>
      </c>
      <c r="B5145" t="s">
        <v>5166</v>
      </c>
      <c r="C5145" s="4" t="s">
        <v>26</v>
      </c>
      <c r="D5145" t="s">
        <v>18</v>
      </c>
      <c r="E5145" s="4">
        <v>58</v>
      </c>
      <c r="F5145" s="4">
        <v>8</v>
      </c>
      <c r="G5145" s="4">
        <v>36</v>
      </c>
      <c r="H5145" s="4">
        <v>104</v>
      </c>
      <c r="I5145" s="4">
        <v>145</v>
      </c>
      <c r="J5145" s="6">
        <v>1217.6300000000001</v>
      </c>
      <c r="K5145" s="4">
        <v>8.1000000000000003E-2</v>
      </c>
      <c r="L5145" s="4" t="s">
        <v>19</v>
      </c>
      <c r="M5145" s="4">
        <f>Inventory[[#This Row],[Daily_Demand]]*Inventory[[#This Row],[Lead_Time_Days]]</f>
        <v>464</v>
      </c>
      <c r="N5145" s="4">
        <f>MAX(0, Inventory[[#This Row],[Demand_Duration_Lead_time]]+Inventory[[#This Row],[Safety_Stock]]-Inventory[[#This Row],[Current_Inventory]])</f>
        <v>532</v>
      </c>
      <c r="O51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45" s="8">
        <f>Inventory[[#This Row],[Current_Inventory]]*Inventory[[#This Row],[Unit_Cost]]</f>
        <v>43834.680000000008</v>
      </c>
      <c r="Q5145" t="str">
        <f>IF(Inventory[[#This Row],[Stockout_Risk_Score]] &gt;= 0.8, "Critical",
   IF(Inventory[[#This Row],[Stockout_Risk_Score]] &gt;= 0.6, "High",
      IF(Inventory[[#This Row],[Stockout_Risk_Score]] &gt;= 0.3, "Medium", "Low")
   )
)</f>
        <v>Low</v>
      </c>
      <c r="R5145">
        <f>Inventory[[#This Row],[Lead_Time_Days]]*0.8</f>
        <v>6.4</v>
      </c>
      <c r="S5145">
        <f>MAX(0,Inventory[[#This Row],[Daily_Demand]]*Inventory[[#This Row],[Adj_Lead_Time]]+Inventory[[#This Row],[Safety_Stock]]-Inventory[[#This Row],[Current_Inventory]])</f>
        <v>439.20000000000005</v>
      </c>
    </row>
    <row r="5146" spans="1:19" x14ac:dyDescent="0.25">
      <c r="A5146">
        <v>5145</v>
      </c>
      <c r="B5146" t="s">
        <v>5167</v>
      </c>
      <c r="C5146" s="4" t="s">
        <v>13</v>
      </c>
      <c r="D5146" t="s">
        <v>18</v>
      </c>
      <c r="E5146" s="4">
        <v>179</v>
      </c>
      <c r="F5146" s="4">
        <v>6</v>
      </c>
      <c r="G5146" s="4">
        <v>553</v>
      </c>
      <c r="H5146" s="4">
        <v>104</v>
      </c>
      <c r="I5146" s="4">
        <v>112</v>
      </c>
      <c r="J5146" s="6">
        <v>1193.04</v>
      </c>
      <c r="K5146" s="4">
        <v>0.77400000000000002</v>
      </c>
      <c r="L5146" s="4" t="s">
        <v>27</v>
      </c>
      <c r="M5146" s="4">
        <f>Inventory[[#This Row],[Daily_Demand]]*Inventory[[#This Row],[Lead_Time_Days]]</f>
        <v>1074</v>
      </c>
      <c r="N5146" s="4">
        <f>MAX(0, Inventory[[#This Row],[Demand_Duration_Lead_time]]+Inventory[[#This Row],[Safety_Stock]]-Inventory[[#This Row],[Current_Inventory]])</f>
        <v>625</v>
      </c>
      <c r="O51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46" s="8">
        <f>Inventory[[#This Row],[Current_Inventory]]*Inventory[[#This Row],[Unit_Cost]]</f>
        <v>659751.12</v>
      </c>
      <c r="Q5146" t="str">
        <f>IF(Inventory[[#This Row],[Stockout_Risk_Score]] &gt;= 0.8, "Critical",
   IF(Inventory[[#This Row],[Stockout_Risk_Score]] &gt;= 0.6, "High",
      IF(Inventory[[#This Row],[Stockout_Risk_Score]] &gt;= 0.3, "Medium", "Low")
   )
)</f>
        <v>High</v>
      </c>
      <c r="R5146">
        <f>Inventory[[#This Row],[Lead_Time_Days]]*0.8</f>
        <v>4.8000000000000007</v>
      </c>
      <c r="S5146">
        <f>MAX(0,Inventory[[#This Row],[Daily_Demand]]*Inventory[[#This Row],[Adj_Lead_Time]]+Inventory[[#This Row],[Safety_Stock]]-Inventory[[#This Row],[Current_Inventory]])</f>
        <v>410.20000000000016</v>
      </c>
    </row>
    <row r="5147" spans="1:19" x14ac:dyDescent="0.25">
      <c r="A5147">
        <v>5146</v>
      </c>
      <c r="B5147" t="s">
        <v>5168</v>
      </c>
      <c r="C5147" s="4" t="s">
        <v>13</v>
      </c>
      <c r="D5147" t="s">
        <v>22</v>
      </c>
      <c r="E5147" s="4">
        <v>104</v>
      </c>
      <c r="F5147" s="4">
        <v>11</v>
      </c>
      <c r="G5147" s="4">
        <v>775</v>
      </c>
      <c r="H5147" s="4">
        <v>252</v>
      </c>
      <c r="I5147" s="4">
        <v>243</v>
      </c>
      <c r="J5147" s="6">
        <v>1301.69</v>
      </c>
      <c r="K5147" s="4">
        <v>0.253</v>
      </c>
      <c r="L5147" s="4" t="s">
        <v>27</v>
      </c>
      <c r="M5147" s="4">
        <f>Inventory[[#This Row],[Daily_Demand]]*Inventory[[#This Row],[Lead_Time_Days]]</f>
        <v>1144</v>
      </c>
      <c r="N5147" s="4">
        <f>MAX(0, Inventory[[#This Row],[Demand_Duration_Lead_time]]+Inventory[[#This Row],[Safety_Stock]]-Inventory[[#This Row],[Current_Inventory]])</f>
        <v>621</v>
      </c>
      <c r="O51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47" s="8">
        <f>Inventory[[#This Row],[Current_Inventory]]*Inventory[[#This Row],[Unit_Cost]]</f>
        <v>1008809.75</v>
      </c>
      <c r="Q5147" t="str">
        <f>IF(Inventory[[#This Row],[Stockout_Risk_Score]] &gt;= 0.8, "Critical",
   IF(Inventory[[#This Row],[Stockout_Risk_Score]] &gt;= 0.6, "High",
      IF(Inventory[[#This Row],[Stockout_Risk_Score]] &gt;= 0.3, "Medium", "Low")
   )
)</f>
        <v>Low</v>
      </c>
      <c r="R5147">
        <f>Inventory[[#This Row],[Lead_Time_Days]]*0.8</f>
        <v>8.8000000000000007</v>
      </c>
      <c r="S5147">
        <f>MAX(0,Inventory[[#This Row],[Daily_Demand]]*Inventory[[#This Row],[Adj_Lead_Time]]+Inventory[[#This Row],[Safety_Stock]]-Inventory[[#This Row],[Current_Inventory]])</f>
        <v>392.20000000000005</v>
      </c>
    </row>
    <row r="5148" spans="1:19" x14ac:dyDescent="0.25">
      <c r="A5148">
        <v>5147</v>
      </c>
      <c r="B5148" t="s">
        <v>5169</v>
      </c>
      <c r="C5148" s="4" t="s">
        <v>26</v>
      </c>
      <c r="D5148" t="s">
        <v>18</v>
      </c>
      <c r="E5148" s="4">
        <v>43</v>
      </c>
      <c r="F5148" s="4">
        <v>7</v>
      </c>
      <c r="G5148" s="4">
        <v>100</v>
      </c>
      <c r="H5148" s="4">
        <v>272</v>
      </c>
      <c r="I5148" s="4">
        <v>371</v>
      </c>
      <c r="J5148" s="6">
        <v>1638.83</v>
      </c>
      <c r="K5148" s="4">
        <v>0.70399999999999996</v>
      </c>
      <c r="L5148" s="4" t="s">
        <v>27</v>
      </c>
      <c r="M5148" s="4">
        <f>Inventory[[#This Row],[Daily_Demand]]*Inventory[[#This Row],[Lead_Time_Days]]</f>
        <v>301</v>
      </c>
      <c r="N5148" s="4">
        <f>MAX(0, Inventory[[#This Row],[Demand_Duration_Lead_time]]+Inventory[[#This Row],[Safety_Stock]]-Inventory[[#This Row],[Current_Inventory]])</f>
        <v>473</v>
      </c>
      <c r="O51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48" s="8">
        <f>Inventory[[#This Row],[Current_Inventory]]*Inventory[[#This Row],[Unit_Cost]]</f>
        <v>163883</v>
      </c>
      <c r="Q5148" t="str">
        <f>IF(Inventory[[#This Row],[Stockout_Risk_Score]] &gt;= 0.8, "Critical",
   IF(Inventory[[#This Row],[Stockout_Risk_Score]] &gt;= 0.6, "High",
      IF(Inventory[[#This Row],[Stockout_Risk_Score]] &gt;= 0.3, "Medium", "Low")
   )
)</f>
        <v>High</v>
      </c>
      <c r="R5148">
        <f>Inventory[[#This Row],[Lead_Time_Days]]*0.8</f>
        <v>5.6000000000000005</v>
      </c>
      <c r="S5148">
        <f>MAX(0,Inventory[[#This Row],[Daily_Demand]]*Inventory[[#This Row],[Adj_Lead_Time]]+Inventory[[#This Row],[Safety_Stock]]-Inventory[[#This Row],[Current_Inventory]])</f>
        <v>412.79999999999995</v>
      </c>
    </row>
    <row r="5149" spans="1:19" x14ac:dyDescent="0.25">
      <c r="A5149">
        <v>5148</v>
      </c>
      <c r="B5149" t="s">
        <v>5170</v>
      </c>
      <c r="C5149" s="4" t="s">
        <v>41</v>
      </c>
      <c r="D5149" t="s">
        <v>14</v>
      </c>
      <c r="E5149" s="4">
        <v>162</v>
      </c>
      <c r="F5149" s="4">
        <v>12</v>
      </c>
      <c r="G5149" s="4">
        <v>675</v>
      </c>
      <c r="H5149" s="4">
        <v>133</v>
      </c>
      <c r="I5149" s="4">
        <v>351</v>
      </c>
      <c r="J5149" s="6">
        <v>1831.43</v>
      </c>
      <c r="K5149" s="4">
        <v>0.47499999999999998</v>
      </c>
      <c r="L5149" s="4" t="s">
        <v>19</v>
      </c>
      <c r="M5149" s="4">
        <f>Inventory[[#This Row],[Daily_Demand]]*Inventory[[#This Row],[Lead_Time_Days]]</f>
        <v>1944</v>
      </c>
      <c r="N5149" s="4">
        <f>MAX(0, Inventory[[#This Row],[Demand_Duration_Lead_time]]+Inventory[[#This Row],[Safety_Stock]]-Inventory[[#This Row],[Current_Inventory]])</f>
        <v>1402</v>
      </c>
      <c r="O51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49" s="8">
        <f>Inventory[[#This Row],[Current_Inventory]]*Inventory[[#This Row],[Unit_Cost]]</f>
        <v>1236215.25</v>
      </c>
      <c r="Q5149" t="str">
        <f>IF(Inventory[[#This Row],[Stockout_Risk_Score]] &gt;= 0.8, "Critical",
   IF(Inventory[[#This Row],[Stockout_Risk_Score]] &gt;= 0.6, "High",
      IF(Inventory[[#This Row],[Stockout_Risk_Score]] &gt;= 0.3, "Medium", "Low")
   )
)</f>
        <v>Medium</v>
      </c>
      <c r="R5149">
        <f>Inventory[[#This Row],[Lead_Time_Days]]*0.8</f>
        <v>9.6000000000000014</v>
      </c>
      <c r="S5149">
        <f>MAX(0,Inventory[[#This Row],[Daily_Demand]]*Inventory[[#This Row],[Adj_Lead_Time]]+Inventory[[#This Row],[Safety_Stock]]-Inventory[[#This Row],[Current_Inventory]])</f>
        <v>1013.2000000000003</v>
      </c>
    </row>
    <row r="5150" spans="1:19" x14ac:dyDescent="0.25">
      <c r="A5150">
        <v>5149</v>
      </c>
      <c r="B5150" t="s">
        <v>5171</v>
      </c>
      <c r="C5150" s="4" t="s">
        <v>21</v>
      </c>
      <c r="D5150" t="s">
        <v>18</v>
      </c>
      <c r="E5150" s="4">
        <v>11</v>
      </c>
      <c r="F5150" s="4">
        <v>7</v>
      </c>
      <c r="G5150" s="4">
        <v>455</v>
      </c>
      <c r="H5150" s="4">
        <v>297</v>
      </c>
      <c r="I5150" s="4">
        <v>321</v>
      </c>
      <c r="J5150" s="6">
        <v>499.23</v>
      </c>
      <c r="K5150" s="4">
        <v>0.61199999999999999</v>
      </c>
      <c r="L5150" s="4" t="s">
        <v>15</v>
      </c>
      <c r="M5150" s="4">
        <f>Inventory[[#This Row],[Daily_Demand]]*Inventory[[#This Row],[Lead_Time_Days]]</f>
        <v>77</v>
      </c>
      <c r="N5150" s="4">
        <f>MAX(0, Inventory[[#This Row],[Demand_Duration_Lead_time]]+Inventory[[#This Row],[Safety_Stock]]-Inventory[[#This Row],[Current_Inventory]])</f>
        <v>0</v>
      </c>
      <c r="O51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50" s="8">
        <f>Inventory[[#This Row],[Current_Inventory]]*Inventory[[#This Row],[Unit_Cost]]</f>
        <v>227149.65</v>
      </c>
      <c r="Q5150" t="str">
        <f>IF(Inventory[[#This Row],[Stockout_Risk_Score]] &gt;= 0.8, "Critical",
   IF(Inventory[[#This Row],[Stockout_Risk_Score]] &gt;= 0.6, "High",
      IF(Inventory[[#This Row],[Stockout_Risk_Score]] &gt;= 0.3, "Medium", "Low")
   )
)</f>
        <v>High</v>
      </c>
      <c r="R5150">
        <f>Inventory[[#This Row],[Lead_Time_Days]]*0.8</f>
        <v>5.6000000000000005</v>
      </c>
      <c r="S5150">
        <f>MAX(0,Inventory[[#This Row],[Daily_Demand]]*Inventory[[#This Row],[Adj_Lead_Time]]+Inventory[[#This Row],[Safety_Stock]]-Inventory[[#This Row],[Current_Inventory]])</f>
        <v>0</v>
      </c>
    </row>
    <row r="5151" spans="1:19" x14ac:dyDescent="0.25">
      <c r="A5151">
        <v>5150</v>
      </c>
      <c r="B5151" t="s">
        <v>5172</v>
      </c>
      <c r="C5151" s="4" t="s">
        <v>13</v>
      </c>
      <c r="D5151" t="s">
        <v>14</v>
      </c>
      <c r="E5151" s="4">
        <v>154</v>
      </c>
      <c r="F5151" s="4">
        <v>13</v>
      </c>
      <c r="G5151" s="4">
        <v>27</v>
      </c>
      <c r="H5151" s="4">
        <v>276</v>
      </c>
      <c r="I5151" s="4">
        <v>139</v>
      </c>
      <c r="J5151" s="6">
        <v>1196.1600000000001</v>
      </c>
      <c r="K5151" s="4">
        <v>5.3999999999999999E-2</v>
      </c>
      <c r="L5151" s="4" t="s">
        <v>15</v>
      </c>
      <c r="M5151" s="4">
        <f>Inventory[[#This Row],[Daily_Demand]]*Inventory[[#This Row],[Lead_Time_Days]]</f>
        <v>2002</v>
      </c>
      <c r="N5151" s="4">
        <f>MAX(0, Inventory[[#This Row],[Demand_Duration_Lead_time]]+Inventory[[#This Row],[Safety_Stock]]-Inventory[[#This Row],[Current_Inventory]])</f>
        <v>2251</v>
      </c>
      <c r="O51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51" s="8">
        <f>Inventory[[#This Row],[Current_Inventory]]*Inventory[[#This Row],[Unit_Cost]]</f>
        <v>32296.320000000003</v>
      </c>
      <c r="Q5151" t="str">
        <f>IF(Inventory[[#This Row],[Stockout_Risk_Score]] &gt;= 0.8, "Critical",
   IF(Inventory[[#This Row],[Stockout_Risk_Score]] &gt;= 0.6, "High",
      IF(Inventory[[#This Row],[Stockout_Risk_Score]] &gt;= 0.3, "Medium", "Low")
   )
)</f>
        <v>Low</v>
      </c>
      <c r="R5151">
        <f>Inventory[[#This Row],[Lead_Time_Days]]*0.8</f>
        <v>10.4</v>
      </c>
      <c r="S5151">
        <f>MAX(0,Inventory[[#This Row],[Daily_Demand]]*Inventory[[#This Row],[Adj_Lead_Time]]+Inventory[[#This Row],[Safety_Stock]]-Inventory[[#This Row],[Current_Inventory]])</f>
        <v>1850.6000000000001</v>
      </c>
    </row>
    <row r="5152" spans="1:19" x14ac:dyDescent="0.25">
      <c r="A5152">
        <v>5151</v>
      </c>
      <c r="B5152" t="s">
        <v>5173</v>
      </c>
      <c r="C5152" s="4" t="s">
        <v>13</v>
      </c>
      <c r="D5152" t="s">
        <v>18</v>
      </c>
      <c r="E5152" s="4">
        <v>125</v>
      </c>
      <c r="F5152" s="4">
        <v>12</v>
      </c>
      <c r="G5152" s="4">
        <v>698</v>
      </c>
      <c r="H5152" s="4">
        <v>118</v>
      </c>
      <c r="I5152" s="4">
        <v>377</v>
      </c>
      <c r="J5152" s="6">
        <v>202.76</v>
      </c>
      <c r="K5152" s="4">
        <v>0.89</v>
      </c>
      <c r="L5152" s="4" t="s">
        <v>27</v>
      </c>
      <c r="M5152" s="4">
        <f>Inventory[[#This Row],[Daily_Demand]]*Inventory[[#This Row],[Lead_Time_Days]]</f>
        <v>1500</v>
      </c>
      <c r="N5152" s="4">
        <f>MAX(0, Inventory[[#This Row],[Demand_Duration_Lead_time]]+Inventory[[#This Row],[Safety_Stock]]-Inventory[[#This Row],[Current_Inventory]])</f>
        <v>920</v>
      </c>
      <c r="O51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52" s="8">
        <f>Inventory[[#This Row],[Current_Inventory]]*Inventory[[#This Row],[Unit_Cost]]</f>
        <v>141526.47999999998</v>
      </c>
      <c r="Q5152" t="str">
        <f>IF(Inventory[[#This Row],[Stockout_Risk_Score]] &gt;= 0.8, "Critical",
   IF(Inventory[[#This Row],[Stockout_Risk_Score]] &gt;= 0.6, "High",
      IF(Inventory[[#This Row],[Stockout_Risk_Score]] &gt;= 0.3, "Medium", "Low")
   )
)</f>
        <v>Critical</v>
      </c>
      <c r="R5152">
        <f>Inventory[[#This Row],[Lead_Time_Days]]*0.8</f>
        <v>9.6000000000000014</v>
      </c>
      <c r="S5152">
        <f>MAX(0,Inventory[[#This Row],[Daily_Demand]]*Inventory[[#This Row],[Adj_Lead_Time]]+Inventory[[#This Row],[Safety_Stock]]-Inventory[[#This Row],[Current_Inventory]])</f>
        <v>620.00000000000023</v>
      </c>
    </row>
    <row r="5153" spans="1:19" x14ac:dyDescent="0.25">
      <c r="A5153">
        <v>5152</v>
      </c>
      <c r="B5153" t="s">
        <v>5174</v>
      </c>
      <c r="C5153" s="4" t="s">
        <v>21</v>
      </c>
      <c r="D5153" t="s">
        <v>18</v>
      </c>
      <c r="E5153" s="4">
        <v>182</v>
      </c>
      <c r="F5153" s="4">
        <v>7</v>
      </c>
      <c r="G5153" s="4">
        <v>306</v>
      </c>
      <c r="H5153" s="4">
        <v>57</v>
      </c>
      <c r="I5153" s="4">
        <v>321</v>
      </c>
      <c r="J5153" s="6">
        <v>284.27999999999997</v>
      </c>
      <c r="K5153" s="4">
        <v>0.24399999999999999</v>
      </c>
      <c r="L5153" s="4" t="s">
        <v>15</v>
      </c>
      <c r="M5153" s="4">
        <f>Inventory[[#This Row],[Daily_Demand]]*Inventory[[#This Row],[Lead_Time_Days]]</f>
        <v>1274</v>
      </c>
      <c r="N5153" s="4">
        <f>MAX(0, Inventory[[#This Row],[Demand_Duration_Lead_time]]+Inventory[[#This Row],[Safety_Stock]]-Inventory[[#This Row],[Current_Inventory]])</f>
        <v>1025</v>
      </c>
      <c r="O51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53" s="8">
        <f>Inventory[[#This Row],[Current_Inventory]]*Inventory[[#This Row],[Unit_Cost]]</f>
        <v>86989.68</v>
      </c>
      <c r="Q5153" t="str">
        <f>IF(Inventory[[#This Row],[Stockout_Risk_Score]] &gt;= 0.8, "Critical",
   IF(Inventory[[#This Row],[Stockout_Risk_Score]] &gt;= 0.6, "High",
      IF(Inventory[[#This Row],[Stockout_Risk_Score]] &gt;= 0.3, "Medium", "Low")
   )
)</f>
        <v>Low</v>
      </c>
      <c r="R5153">
        <f>Inventory[[#This Row],[Lead_Time_Days]]*0.8</f>
        <v>5.6000000000000005</v>
      </c>
      <c r="S5153">
        <f>MAX(0,Inventory[[#This Row],[Daily_Demand]]*Inventory[[#This Row],[Adj_Lead_Time]]+Inventory[[#This Row],[Safety_Stock]]-Inventory[[#This Row],[Current_Inventory]])</f>
        <v>770.2</v>
      </c>
    </row>
    <row r="5154" spans="1:19" x14ac:dyDescent="0.25">
      <c r="A5154">
        <v>5153</v>
      </c>
      <c r="B5154" t="s">
        <v>5175</v>
      </c>
      <c r="C5154" s="4" t="s">
        <v>26</v>
      </c>
      <c r="D5154" t="s">
        <v>18</v>
      </c>
      <c r="E5154" s="4">
        <v>49</v>
      </c>
      <c r="F5154" s="4">
        <v>11</v>
      </c>
      <c r="G5154" s="4">
        <v>799</v>
      </c>
      <c r="H5154" s="4">
        <v>104</v>
      </c>
      <c r="I5154" s="4">
        <v>134</v>
      </c>
      <c r="J5154" s="6">
        <v>1325.96</v>
      </c>
      <c r="K5154" s="4">
        <v>0.67</v>
      </c>
      <c r="L5154" s="4" t="s">
        <v>19</v>
      </c>
      <c r="M5154" s="4">
        <f>Inventory[[#This Row],[Daily_Demand]]*Inventory[[#This Row],[Lead_Time_Days]]</f>
        <v>539</v>
      </c>
      <c r="N5154" s="4">
        <f>MAX(0, Inventory[[#This Row],[Demand_Duration_Lead_time]]+Inventory[[#This Row],[Safety_Stock]]-Inventory[[#This Row],[Current_Inventory]])</f>
        <v>0</v>
      </c>
      <c r="O51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54" s="8">
        <f>Inventory[[#This Row],[Current_Inventory]]*Inventory[[#This Row],[Unit_Cost]]</f>
        <v>1059442.04</v>
      </c>
      <c r="Q5154" t="str">
        <f>IF(Inventory[[#This Row],[Stockout_Risk_Score]] &gt;= 0.8, "Critical",
   IF(Inventory[[#This Row],[Stockout_Risk_Score]] &gt;= 0.6, "High",
      IF(Inventory[[#This Row],[Stockout_Risk_Score]] &gt;= 0.3, "Medium", "Low")
   )
)</f>
        <v>High</v>
      </c>
      <c r="R5154">
        <f>Inventory[[#This Row],[Lead_Time_Days]]*0.8</f>
        <v>8.8000000000000007</v>
      </c>
      <c r="S5154">
        <f>MAX(0,Inventory[[#This Row],[Daily_Demand]]*Inventory[[#This Row],[Adj_Lead_Time]]+Inventory[[#This Row],[Safety_Stock]]-Inventory[[#This Row],[Current_Inventory]])</f>
        <v>0</v>
      </c>
    </row>
    <row r="5155" spans="1:19" x14ac:dyDescent="0.25">
      <c r="A5155">
        <v>5154</v>
      </c>
      <c r="B5155" t="s">
        <v>5176</v>
      </c>
      <c r="C5155" s="4" t="s">
        <v>41</v>
      </c>
      <c r="D5155" t="s">
        <v>14</v>
      </c>
      <c r="E5155" s="4">
        <v>78</v>
      </c>
      <c r="F5155" s="4">
        <v>13</v>
      </c>
      <c r="G5155" s="4">
        <v>205</v>
      </c>
      <c r="H5155" s="4">
        <v>42</v>
      </c>
      <c r="I5155" s="4">
        <v>344</v>
      </c>
      <c r="J5155" s="6">
        <v>998.83</v>
      </c>
      <c r="K5155" s="4">
        <v>0.79800000000000004</v>
      </c>
      <c r="L5155" s="4" t="s">
        <v>27</v>
      </c>
      <c r="M5155" s="4">
        <f>Inventory[[#This Row],[Daily_Demand]]*Inventory[[#This Row],[Lead_Time_Days]]</f>
        <v>1014</v>
      </c>
      <c r="N5155" s="4">
        <f>MAX(0, Inventory[[#This Row],[Demand_Duration_Lead_time]]+Inventory[[#This Row],[Safety_Stock]]-Inventory[[#This Row],[Current_Inventory]])</f>
        <v>851</v>
      </c>
      <c r="O51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55" s="8">
        <f>Inventory[[#This Row],[Current_Inventory]]*Inventory[[#This Row],[Unit_Cost]]</f>
        <v>204760.15</v>
      </c>
      <c r="Q5155" t="str">
        <f>IF(Inventory[[#This Row],[Stockout_Risk_Score]] &gt;= 0.8, "Critical",
   IF(Inventory[[#This Row],[Stockout_Risk_Score]] &gt;= 0.6, "High",
      IF(Inventory[[#This Row],[Stockout_Risk_Score]] &gt;= 0.3, "Medium", "Low")
   )
)</f>
        <v>High</v>
      </c>
      <c r="R5155">
        <f>Inventory[[#This Row],[Lead_Time_Days]]*0.8</f>
        <v>10.4</v>
      </c>
      <c r="S5155">
        <f>MAX(0,Inventory[[#This Row],[Daily_Demand]]*Inventory[[#This Row],[Adj_Lead_Time]]+Inventory[[#This Row],[Safety_Stock]]-Inventory[[#This Row],[Current_Inventory]])</f>
        <v>648.20000000000005</v>
      </c>
    </row>
    <row r="5156" spans="1:19" x14ac:dyDescent="0.25">
      <c r="A5156">
        <v>5155</v>
      </c>
      <c r="B5156" t="s">
        <v>5177</v>
      </c>
      <c r="C5156" s="4" t="s">
        <v>26</v>
      </c>
      <c r="D5156" t="s">
        <v>18</v>
      </c>
      <c r="E5156" s="4">
        <v>124</v>
      </c>
      <c r="F5156" s="4">
        <v>9</v>
      </c>
      <c r="G5156" s="4">
        <v>543</v>
      </c>
      <c r="H5156" s="4">
        <v>127</v>
      </c>
      <c r="I5156" s="4">
        <v>85</v>
      </c>
      <c r="J5156" s="6">
        <v>1528.75</v>
      </c>
      <c r="K5156" s="4">
        <v>0.54</v>
      </c>
      <c r="L5156" s="4" t="s">
        <v>19</v>
      </c>
      <c r="M5156" s="4">
        <f>Inventory[[#This Row],[Daily_Demand]]*Inventory[[#This Row],[Lead_Time_Days]]</f>
        <v>1116</v>
      </c>
      <c r="N5156" s="4">
        <f>MAX(0, Inventory[[#This Row],[Demand_Duration_Lead_time]]+Inventory[[#This Row],[Safety_Stock]]-Inventory[[#This Row],[Current_Inventory]])</f>
        <v>700</v>
      </c>
      <c r="O51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56" s="8">
        <f>Inventory[[#This Row],[Current_Inventory]]*Inventory[[#This Row],[Unit_Cost]]</f>
        <v>830111.25</v>
      </c>
      <c r="Q5156" t="str">
        <f>IF(Inventory[[#This Row],[Stockout_Risk_Score]] &gt;= 0.8, "Critical",
   IF(Inventory[[#This Row],[Stockout_Risk_Score]] &gt;= 0.6, "High",
      IF(Inventory[[#This Row],[Stockout_Risk_Score]] &gt;= 0.3, "Medium", "Low")
   )
)</f>
        <v>Medium</v>
      </c>
      <c r="R5156">
        <f>Inventory[[#This Row],[Lead_Time_Days]]*0.8</f>
        <v>7.2</v>
      </c>
      <c r="S5156">
        <f>MAX(0,Inventory[[#This Row],[Daily_Demand]]*Inventory[[#This Row],[Adj_Lead_Time]]+Inventory[[#This Row],[Safety_Stock]]-Inventory[[#This Row],[Current_Inventory]])</f>
        <v>476.80000000000007</v>
      </c>
    </row>
    <row r="5157" spans="1:19" x14ac:dyDescent="0.25">
      <c r="A5157">
        <v>5156</v>
      </c>
      <c r="B5157" t="s">
        <v>5178</v>
      </c>
      <c r="C5157" s="4" t="s">
        <v>17</v>
      </c>
      <c r="D5157" t="s">
        <v>14</v>
      </c>
      <c r="E5157" s="4">
        <v>76</v>
      </c>
      <c r="F5157" s="4">
        <v>11</v>
      </c>
      <c r="G5157" s="4">
        <v>441</v>
      </c>
      <c r="H5157" s="4">
        <v>141</v>
      </c>
      <c r="I5157" s="4">
        <v>67</v>
      </c>
      <c r="J5157" s="6">
        <v>880.07</v>
      </c>
      <c r="K5157" s="4">
        <v>0.33700000000000002</v>
      </c>
      <c r="L5157" s="4" t="s">
        <v>19</v>
      </c>
      <c r="M5157" s="4">
        <f>Inventory[[#This Row],[Daily_Demand]]*Inventory[[#This Row],[Lead_Time_Days]]</f>
        <v>836</v>
      </c>
      <c r="N5157" s="4">
        <f>MAX(0, Inventory[[#This Row],[Demand_Duration_Lead_time]]+Inventory[[#This Row],[Safety_Stock]]-Inventory[[#This Row],[Current_Inventory]])</f>
        <v>536</v>
      </c>
      <c r="O51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57" s="8">
        <f>Inventory[[#This Row],[Current_Inventory]]*Inventory[[#This Row],[Unit_Cost]]</f>
        <v>388110.87</v>
      </c>
      <c r="Q5157" t="str">
        <f>IF(Inventory[[#This Row],[Stockout_Risk_Score]] &gt;= 0.8, "Critical",
   IF(Inventory[[#This Row],[Stockout_Risk_Score]] &gt;= 0.6, "High",
      IF(Inventory[[#This Row],[Stockout_Risk_Score]] &gt;= 0.3, "Medium", "Low")
   )
)</f>
        <v>Medium</v>
      </c>
      <c r="R5157">
        <f>Inventory[[#This Row],[Lead_Time_Days]]*0.8</f>
        <v>8.8000000000000007</v>
      </c>
      <c r="S5157">
        <f>MAX(0,Inventory[[#This Row],[Daily_Demand]]*Inventory[[#This Row],[Adj_Lead_Time]]+Inventory[[#This Row],[Safety_Stock]]-Inventory[[#This Row],[Current_Inventory]])</f>
        <v>368.80000000000007</v>
      </c>
    </row>
    <row r="5158" spans="1:19" x14ac:dyDescent="0.25">
      <c r="A5158">
        <v>5157</v>
      </c>
      <c r="B5158" t="s">
        <v>5179</v>
      </c>
      <c r="C5158" s="4" t="s">
        <v>13</v>
      </c>
      <c r="D5158" t="s">
        <v>14</v>
      </c>
      <c r="E5158" s="4">
        <v>142</v>
      </c>
      <c r="F5158" s="4">
        <v>5</v>
      </c>
      <c r="G5158" s="4">
        <v>485</v>
      </c>
      <c r="H5158" s="4">
        <v>260</v>
      </c>
      <c r="I5158" s="4">
        <v>126</v>
      </c>
      <c r="J5158" s="6">
        <v>298.82</v>
      </c>
      <c r="K5158" s="4">
        <v>0.97799999999999998</v>
      </c>
      <c r="L5158" s="4" t="s">
        <v>27</v>
      </c>
      <c r="M5158" s="4">
        <f>Inventory[[#This Row],[Daily_Demand]]*Inventory[[#This Row],[Lead_Time_Days]]</f>
        <v>710</v>
      </c>
      <c r="N5158" s="4">
        <f>MAX(0, Inventory[[#This Row],[Demand_Duration_Lead_time]]+Inventory[[#This Row],[Safety_Stock]]-Inventory[[#This Row],[Current_Inventory]])</f>
        <v>485</v>
      </c>
      <c r="O51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58" s="8">
        <f>Inventory[[#This Row],[Current_Inventory]]*Inventory[[#This Row],[Unit_Cost]]</f>
        <v>144927.69999999998</v>
      </c>
      <c r="Q5158" t="str">
        <f>IF(Inventory[[#This Row],[Stockout_Risk_Score]] &gt;= 0.8, "Critical",
   IF(Inventory[[#This Row],[Stockout_Risk_Score]] &gt;= 0.6, "High",
      IF(Inventory[[#This Row],[Stockout_Risk_Score]] &gt;= 0.3, "Medium", "Low")
   )
)</f>
        <v>Critical</v>
      </c>
      <c r="R5158">
        <f>Inventory[[#This Row],[Lead_Time_Days]]*0.8</f>
        <v>4</v>
      </c>
      <c r="S5158">
        <f>MAX(0,Inventory[[#This Row],[Daily_Demand]]*Inventory[[#This Row],[Adj_Lead_Time]]+Inventory[[#This Row],[Safety_Stock]]-Inventory[[#This Row],[Current_Inventory]])</f>
        <v>343</v>
      </c>
    </row>
    <row r="5159" spans="1:19" x14ac:dyDescent="0.25">
      <c r="A5159">
        <v>5158</v>
      </c>
      <c r="B5159" t="s">
        <v>5180</v>
      </c>
      <c r="C5159" s="4" t="s">
        <v>17</v>
      </c>
      <c r="D5159" t="s">
        <v>22</v>
      </c>
      <c r="E5159" s="4">
        <v>146</v>
      </c>
      <c r="F5159" s="4">
        <v>11</v>
      </c>
      <c r="G5159" s="4">
        <v>102</v>
      </c>
      <c r="H5159" s="4">
        <v>131</v>
      </c>
      <c r="I5159" s="4">
        <v>98</v>
      </c>
      <c r="J5159" s="6">
        <v>1750.5</v>
      </c>
      <c r="K5159" s="4">
        <v>0.27800000000000002</v>
      </c>
      <c r="L5159" s="4" t="s">
        <v>19</v>
      </c>
      <c r="M5159" s="4">
        <f>Inventory[[#This Row],[Daily_Demand]]*Inventory[[#This Row],[Lead_Time_Days]]</f>
        <v>1606</v>
      </c>
      <c r="N5159" s="4">
        <f>MAX(0, Inventory[[#This Row],[Demand_Duration_Lead_time]]+Inventory[[#This Row],[Safety_Stock]]-Inventory[[#This Row],[Current_Inventory]])</f>
        <v>1635</v>
      </c>
      <c r="O51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59" s="8">
        <f>Inventory[[#This Row],[Current_Inventory]]*Inventory[[#This Row],[Unit_Cost]]</f>
        <v>178551</v>
      </c>
      <c r="Q5159" t="str">
        <f>IF(Inventory[[#This Row],[Stockout_Risk_Score]] &gt;= 0.8, "Critical",
   IF(Inventory[[#This Row],[Stockout_Risk_Score]] &gt;= 0.6, "High",
      IF(Inventory[[#This Row],[Stockout_Risk_Score]] &gt;= 0.3, "Medium", "Low")
   )
)</f>
        <v>Low</v>
      </c>
      <c r="R5159">
        <f>Inventory[[#This Row],[Lead_Time_Days]]*0.8</f>
        <v>8.8000000000000007</v>
      </c>
      <c r="S5159">
        <f>MAX(0,Inventory[[#This Row],[Daily_Demand]]*Inventory[[#This Row],[Adj_Lead_Time]]+Inventory[[#This Row],[Safety_Stock]]-Inventory[[#This Row],[Current_Inventory]])</f>
        <v>1313.8000000000002</v>
      </c>
    </row>
    <row r="5160" spans="1:19" x14ac:dyDescent="0.25">
      <c r="A5160">
        <v>5159</v>
      </c>
      <c r="B5160" t="s">
        <v>5181</v>
      </c>
      <c r="C5160" s="4" t="s">
        <v>13</v>
      </c>
      <c r="D5160" t="s">
        <v>18</v>
      </c>
      <c r="E5160" s="4">
        <v>50</v>
      </c>
      <c r="F5160" s="4">
        <v>9</v>
      </c>
      <c r="G5160" s="4">
        <v>586</v>
      </c>
      <c r="H5160" s="4">
        <v>227</v>
      </c>
      <c r="I5160" s="4">
        <v>285</v>
      </c>
      <c r="J5160" s="6">
        <v>211.63</v>
      </c>
      <c r="K5160" s="4">
        <v>0.94899999999999995</v>
      </c>
      <c r="L5160" s="4" t="s">
        <v>27</v>
      </c>
      <c r="M5160" s="4">
        <f>Inventory[[#This Row],[Daily_Demand]]*Inventory[[#This Row],[Lead_Time_Days]]</f>
        <v>450</v>
      </c>
      <c r="N5160" s="4">
        <f>MAX(0, Inventory[[#This Row],[Demand_Duration_Lead_time]]+Inventory[[#This Row],[Safety_Stock]]-Inventory[[#This Row],[Current_Inventory]])</f>
        <v>91</v>
      </c>
      <c r="O51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60" s="8">
        <f>Inventory[[#This Row],[Current_Inventory]]*Inventory[[#This Row],[Unit_Cost]]</f>
        <v>124015.18</v>
      </c>
      <c r="Q5160" t="str">
        <f>IF(Inventory[[#This Row],[Stockout_Risk_Score]] &gt;= 0.8, "Critical",
   IF(Inventory[[#This Row],[Stockout_Risk_Score]] &gt;= 0.6, "High",
      IF(Inventory[[#This Row],[Stockout_Risk_Score]] &gt;= 0.3, "Medium", "Low")
   )
)</f>
        <v>Critical</v>
      </c>
      <c r="R5160">
        <f>Inventory[[#This Row],[Lead_Time_Days]]*0.8</f>
        <v>7.2</v>
      </c>
      <c r="S5160">
        <f>MAX(0,Inventory[[#This Row],[Daily_Demand]]*Inventory[[#This Row],[Adj_Lead_Time]]+Inventory[[#This Row],[Safety_Stock]]-Inventory[[#This Row],[Current_Inventory]])</f>
        <v>1</v>
      </c>
    </row>
    <row r="5161" spans="1:19" x14ac:dyDescent="0.25">
      <c r="A5161">
        <v>5160</v>
      </c>
      <c r="B5161" t="s">
        <v>5182</v>
      </c>
      <c r="C5161" s="4" t="s">
        <v>13</v>
      </c>
      <c r="D5161" t="s">
        <v>22</v>
      </c>
      <c r="E5161" s="4">
        <v>127</v>
      </c>
      <c r="F5161" s="4">
        <v>10</v>
      </c>
      <c r="G5161" s="4">
        <v>662</v>
      </c>
      <c r="H5161" s="4">
        <v>62</v>
      </c>
      <c r="I5161" s="4">
        <v>93</v>
      </c>
      <c r="J5161" s="6">
        <v>418.48</v>
      </c>
      <c r="K5161" s="4">
        <v>0.156</v>
      </c>
      <c r="L5161" s="4" t="s">
        <v>19</v>
      </c>
      <c r="M5161" s="4">
        <f>Inventory[[#This Row],[Daily_Demand]]*Inventory[[#This Row],[Lead_Time_Days]]</f>
        <v>1270</v>
      </c>
      <c r="N5161" s="4">
        <f>MAX(0, Inventory[[#This Row],[Demand_Duration_Lead_time]]+Inventory[[#This Row],[Safety_Stock]]-Inventory[[#This Row],[Current_Inventory]])</f>
        <v>670</v>
      </c>
      <c r="O51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61" s="8">
        <f>Inventory[[#This Row],[Current_Inventory]]*Inventory[[#This Row],[Unit_Cost]]</f>
        <v>277033.76</v>
      </c>
      <c r="Q5161" t="str">
        <f>IF(Inventory[[#This Row],[Stockout_Risk_Score]] &gt;= 0.8, "Critical",
   IF(Inventory[[#This Row],[Stockout_Risk_Score]] &gt;= 0.6, "High",
      IF(Inventory[[#This Row],[Stockout_Risk_Score]] &gt;= 0.3, "Medium", "Low")
   )
)</f>
        <v>Low</v>
      </c>
      <c r="R5161">
        <f>Inventory[[#This Row],[Lead_Time_Days]]*0.8</f>
        <v>8</v>
      </c>
      <c r="S5161">
        <f>MAX(0,Inventory[[#This Row],[Daily_Demand]]*Inventory[[#This Row],[Adj_Lead_Time]]+Inventory[[#This Row],[Safety_Stock]]-Inventory[[#This Row],[Current_Inventory]])</f>
        <v>416</v>
      </c>
    </row>
    <row r="5162" spans="1:19" x14ac:dyDescent="0.25">
      <c r="A5162">
        <v>5161</v>
      </c>
      <c r="B5162" t="s">
        <v>5183</v>
      </c>
      <c r="C5162" s="4" t="s">
        <v>17</v>
      </c>
      <c r="D5162" t="s">
        <v>22</v>
      </c>
      <c r="E5162" s="4">
        <v>122</v>
      </c>
      <c r="F5162" s="4">
        <v>14</v>
      </c>
      <c r="G5162" s="4">
        <v>656</v>
      </c>
      <c r="H5162" s="4">
        <v>135</v>
      </c>
      <c r="I5162" s="4">
        <v>158</v>
      </c>
      <c r="J5162" s="6">
        <v>590.1</v>
      </c>
      <c r="K5162" s="4">
        <v>0.38900000000000001</v>
      </c>
      <c r="L5162" s="4" t="s">
        <v>15</v>
      </c>
      <c r="M5162" s="4">
        <f>Inventory[[#This Row],[Daily_Demand]]*Inventory[[#This Row],[Lead_Time_Days]]</f>
        <v>1708</v>
      </c>
      <c r="N5162" s="4">
        <f>MAX(0, Inventory[[#This Row],[Demand_Duration_Lead_time]]+Inventory[[#This Row],[Safety_Stock]]-Inventory[[#This Row],[Current_Inventory]])</f>
        <v>1187</v>
      </c>
      <c r="O51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62" s="8">
        <f>Inventory[[#This Row],[Current_Inventory]]*Inventory[[#This Row],[Unit_Cost]]</f>
        <v>387105.60000000003</v>
      </c>
      <c r="Q5162" t="str">
        <f>IF(Inventory[[#This Row],[Stockout_Risk_Score]] &gt;= 0.8, "Critical",
   IF(Inventory[[#This Row],[Stockout_Risk_Score]] &gt;= 0.6, "High",
      IF(Inventory[[#This Row],[Stockout_Risk_Score]] &gt;= 0.3, "Medium", "Low")
   )
)</f>
        <v>Medium</v>
      </c>
      <c r="R5162">
        <f>Inventory[[#This Row],[Lead_Time_Days]]*0.8</f>
        <v>11.200000000000001</v>
      </c>
      <c r="S5162">
        <f>MAX(0,Inventory[[#This Row],[Daily_Demand]]*Inventory[[#This Row],[Adj_Lead_Time]]+Inventory[[#This Row],[Safety_Stock]]-Inventory[[#This Row],[Current_Inventory]])</f>
        <v>845.40000000000009</v>
      </c>
    </row>
    <row r="5163" spans="1:19" x14ac:dyDescent="0.25">
      <c r="A5163">
        <v>5162</v>
      </c>
      <c r="B5163" t="s">
        <v>5184</v>
      </c>
      <c r="C5163" s="4" t="s">
        <v>17</v>
      </c>
      <c r="D5163" t="s">
        <v>14</v>
      </c>
      <c r="E5163" s="4">
        <v>79</v>
      </c>
      <c r="F5163" s="4">
        <v>14</v>
      </c>
      <c r="G5163" s="4">
        <v>502</v>
      </c>
      <c r="H5163" s="4">
        <v>168</v>
      </c>
      <c r="I5163" s="4">
        <v>178</v>
      </c>
      <c r="J5163" s="6">
        <v>1990.8</v>
      </c>
      <c r="K5163" s="4">
        <v>0.13800000000000001</v>
      </c>
      <c r="L5163" s="4" t="s">
        <v>15</v>
      </c>
      <c r="M5163" s="4">
        <f>Inventory[[#This Row],[Daily_Demand]]*Inventory[[#This Row],[Lead_Time_Days]]</f>
        <v>1106</v>
      </c>
      <c r="N5163" s="4">
        <f>MAX(0, Inventory[[#This Row],[Demand_Duration_Lead_time]]+Inventory[[#This Row],[Safety_Stock]]-Inventory[[#This Row],[Current_Inventory]])</f>
        <v>772</v>
      </c>
      <c r="O51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63" s="8">
        <f>Inventory[[#This Row],[Current_Inventory]]*Inventory[[#This Row],[Unit_Cost]]</f>
        <v>999381.6</v>
      </c>
      <c r="Q5163" t="str">
        <f>IF(Inventory[[#This Row],[Stockout_Risk_Score]] &gt;= 0.8, "Critical",
   IF(Inventory[[#This Row],[Stockout_Risk_Score]] &gt;= 0.6, "High",
      IF(Inventory[[#This Row],[Stockout_Risk_Score]] &gt;= 0.3, "Medium", "Low")
   )
)</f>
        <v>Low</v>
      </c>
      <c r="R5163">
        <f>Inventory[[#This Row],[Lead_Time_Days]]*0.8</f>
        <v>11.200000000000001</v>
      </c>
      <c r="S5163">
        <f>MAX(0,Inventory[[#This Row],[Daily_Demand]]*Inventory[[#This Row],[Adj_Lead_Time]]+Inventory[[#This Row],[Safety_Stock]]-Inventory[[#This Row],[Current_Inventory]])</f>
        <v>550.80000000000018</v>
      </c>
    </row>
    <row r="5164" spans="1:19" x14ac:dyDescent="0.25">
      <c r="A5164">
        <v>5163</v>
      </c>
      <c r="B5164" t="s">
        <v>5185</v>
      </c>
      <c r="C5164" s="4" t="s">
        <v>26</v>
      </c>
      <c r="D5164" t="s">
        <v>18</v>
      </c>
      <c r="E5164" s="4">
        <v>10</v>
      </c>
      <c r="F5164" s="4">
        <v>5</v>
      </c>
      <c r="G5164" s="4">
        <v>344</v>
      </c>
      <c r="H5164" s="4">
        <v>168</v>
      </c>
      <c r="I5164" s="4">
        <v>56</v>
      </c>
      <c r="J5164" s="6">
        <v>862.88</v>
      </c>
      <c r="K5164" s="4">
        <v>2E-3</v>
      </c>
      <c r="L5164" s="4" t="s">
        <v>15</v>
      </c>
      <c r="M5164" s="4">
        <f>Inventory[[#This Row],[Daily_Demand]]*Inventory[[#This Row],[Lead_Time_Days]]</f>
        <v>50</v>
      </c>
      <c r="N5164" s="4">
        <f>MAX(0, Inventory[[#This Row],[Demand_Duration_Lead_time]]+Inventory[[#This Row],[Safety_Stock]]-Inventory[[#This Row],[Current_Inventory]])</f>
        <v>0</v>
      </c>
      <c r="O51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64" s="8">
        <f>Inventory[[#This Row],[Current_Inventory]]*Inventory[[#This Row],[Unit_Cost]]</f>
        <v>296830.71999999997</v>
      </c>
      <c r="Q5164" t="str">
        <f>IF(Inventory[[#This Row],[Stockout_Risk_Score]] &gt;= 0.8, "Critical",
   IF(Inventory[[#This Row],[Stockout_Risk_Score]] &gt;= 0.6, "High",
      IF(Inventory[[#This Row],[Stockout_Risk_Score]] &gt;= 0.3, "Medium", "Low")
   )
)</f>
        <v>Low</v>
      </c>
      <c r="R5164">
        <f>Inventory[[#This Row],[Lead_Time_Days]]*0.8</f>
        <v>4</v>
      </c>
      <c r="S5164">
        <f>MAX(0,Inventory[[#This Row],[Daily_Demand]]*Inventory[[#This Row],[Adj_Lead_Time]]+Inventory[[#This Row],[Safety_Stock]]-Inventory[[#This Row],[Current_Inventory]])</f>
        <v>0</v>
      </c>
    </row>
    <row r="5165" spans="1:19" x14ac:dyDescent="0.25">
      <c r="A5165">
        <v>5164</v>
      </c>
      <c r="B5165" t="s">
        <v>5186</v>
      </c>
      <c r="C5165" s="4" t="s">
        <v>17</v>
      </c>
      <c r="D5165" t="s">
        <v>14</v>
      </c>
      <c r="E5165" s="4">
        <v>25</v>
      </c>
      <c r="F5165" s="4">
        <v>2</v>
      </c>
      <c r="G5165" s="4">
        <v>438</v>
      </c>
      <c r="H5165" s="4">
        <v>292</v>
      </c>
      <c r="I5165" s="4">
        <v>353</v>
      </c>
      <c r="J5165" s="6">
        <v>1028.33</v>
      </c>
      <c r="K5165" s="4">
        <v>0.26</v>
      </c>
      <c r="L5165" s="4" t="s">
        <v>19</v>
      </c>
      <c r="M5165" s="4">
        <f>Inventory[[#This Row],[Daily_Demand]]*Inventory[[#This Row],[Lead_Time_Days]]</f>
        <v>50</v>
      </c>
      <c r="N5165" s="4">
        <f>MAX(0, Inventory[[#This Row],[Demand_Duration_Lead_time]]+Inventory[[#This Row],[Safety_Stock]]-Inventory[[#This Row],[Current_Inventory]])</f>
        <v>0</v>
      </c>
      <c r="O51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65" s="8">
        <f>Inventory[[#This Row],[Current_Inventory]]*Inventory[[#This Row],[Unit_Cost]]</f>
        <v>450408.54</v>
      </c>
      <c r="Q5165" t="str">
        <f>IF(Inventory[[#This Row],[Stockout_Risk_Score]] &gt;= 0.8, "Critical",
   IF(Inventory[[#This Row],[Stockout_Risk_Score]] &gt;= 0.6, "High",
      IF(Inventory[[#This Row],[Stockout_Risk_Score]] &gt;= 0.3, "Medium", "Low")
   )
)</f>
        <v>Low</v>
      </c>
      <c r="R5165">
        <f>Inventory[[#This Row],[Lead_Time_Days]]*0.8</f>
        <v>1.6</v>
      </c>
      <c r="S5165">
        <f>MAX(0,Inventory[[#This Row],[Daily_Demand]]*Inventory[[#This Row],[Adj_Lead_Time]]+Inventory[[#This Row],[Safety_Stock]]-Inventory[[#This Row],[Current_Inventory]])</f>
        <v>0</v>
      </c>
    </row>
    <row r="5166" spans="1:19" x14ac:dyDescent="0.25">
      <c r="A5166">
        <v>5165</v>
      </c>
      <c r="B5166" t="s">
        <v>5187</v>
      </c>
      <c r="C5166" s="4" t="s">
        <v>26</v>
      </c>
      <c r="D5166" t="s">
        <v>14</v>
      </c>
      <c r="E5166" s="4">
        <v>194</v>
      </c>
      <c r="F5166" s="4">
        <v>4</v>
      </c>
      <c r="G5166" s="4">
        <v>70</v>
      </c>
      <c r="H5166" s="4">
        <v>98</v>
      </c>
      <c r="I5166" s="4">
        <v>161</v>
      </c>
      <c r="J5166" s="6">
        <v>1550.91</v>
      </c>
      <c r="K5166" s="4">
        <v>8.6999999999999994E-2</v>
      </c>
      <c r="L5166" s="4" t="s">
        <v>27</v>
      </c>
      <c r="M5166" s="4">
        <f>Inventory[[#This Row],[Daily_Demand]]*Inventory[[#This Row],[Lead_Time_Days]]</f>
        <v>776</v>
      </c>
      <c r="N5166" s="4">
        <f>MAX(0, Inventory[[#This Row],[Demand_Duration_Lead_time]]+Inventory[[#This Row],[Safety_Stock]]-Inventory[[#This Row],[Current_Inventory]])</f>
        <v>804</v>
      </c>
      <c r="O51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66" s="8">
        <f>Inventory[[#This Row],[Current_Inventory]]*Inventory[[#This Row],[Unit_Cost]]</f>
        <v>108563.70000000001</v>
      </c>
      <c r="Q5166" t="str">
        <f>IF(Inventory[[#This Row],[Stockout_Risk_Score]] &gt;= 0.8, "Critical",
   IF(Inventory[[#This Row],[Stockout_Risk_Score]] &gt;= 0.6, "High",
      IF(Inventory[[#This Row],[Stockout_Risk_Score]] &gt;= 0.3, "Medium", "Low")
   )
)</f>
        <v>Low</v>
      </c>
      <c r="R5166">
        <f>Inventory[[#This Row],[Lead_Time_Days]]*0.8</f>
        <v>3.2</v>
      </c>
      <c r="S5166">
        <f>MAX(0,Inventory[[#This Row],[Daily_Demand]]*Inventory[[#This Row],[Adj_Lead_Time]]+Inventory[[#This Row],[Safety_Stock]]-Inventory[[#This Row],[Current_Inventory]])</f>
        <v>648.80000000000007</v>
      </c>
    </row>
    <row r="5167" spans="1:19" x14ac:dyDescent="0.25">
      <c r="A5167">
        <v>5166</v>
      </c>
      <c r="B5167" t="s">
        <v>5188</v>
      </c>
      <c r="C5167" s="4" t="s">
        <v>26</v>
      </c>
      <c r="D5167" t="s">
        <v>18</v>
      </c>
      <c r="E5167" s="4">
        <v>151</v>
      </c>
      <c r="F5167" s="4">
        <v>2</v>
      </c>
      <c r="G5167" s="4">
        <v>46</v>
      </c>
      <c r="H5167" s="4">
        <v>185</v>
      </c>
      <c r="I5167" s="4">
        <v>262</v>
      </c>
      <c r="J5167" s="6">
        <v>1291.01</v>
      </c>
      <c r="K5167" s="4">
        <v>0.98599999999999999</v>
      </c>
      <c r="L5167" s="4" t="s">
        <v>15</v>
      </c>
      <c r="M5167" s="4">
        <f>Inventory[[#This Row],[Daily_Demand]]*Inventory[[#This Row],[Lead_Time_Days]]</f>
        <v>302</v>
      </c>
      <c r="N5167" s="4">
        <f>MAX(0, Inventory[[#This Row],[Demand_Duration_Lead_time]]+Inventory[[#This Row],[Safety_Stock]]-Inventory[[#This Row],[Current_Inventory]])</f>
        <v>441</v>
      </c>
      <c r="O51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67" s="8">
        <f>Inventory[[#This Row],[Current_Inventory]]*Inventory[[#This Row],[Unit_Cost]]</f>
        <v>59386.46</v>
      </c>
      <c r="Q5167" t="str">
        <f>IF(Inventory[[#This Row],[Stockout_Risk_Score]] &gt;= 0.8, "Critical",
   IF(Inventory[[#This Row],[Stockout_Risk_Score]] &gt;= 0.6, "High",
      IF(Inventory[[#This Row],[Stockout_Risk_Score]] &gt;= 0.3, "Medium", "Low")
   )
)</f>
        <v>Critical</v>
      </c>
      <c r="R5167">
        <f>Inventory[[#This Row],[Lead_Time_Days]]*0.8</f>
        <v>1.6</v>
      </c>
      <c r="S5167">
        <f>MAX(0,Inventory[[#This Row],[Daily_Demand]]*Inventory[[#This Row],[Adj_Lead_Time]]+Inventory[[#This Row],[Safety_Stock]]-Inventory[[#This Row],[Current_Inventory]])</f>
        <v>380.6</v>
      </c>
    </row>
    <row r="5168" spans="1:19" x14ac:dyDescent="0.25">
      <c r="A5168">
        <v>5167</v>
      </c>
      <c r="B5168" t="s">
        <v>5189</v>
      </c>
      <c r="C5168" s="4" t="s">
        <v>26</v>
      </c>
      <c r="D5168" t="s">
        <v>14</v>
      </c>
      <c r="E5168" s="4">
        <v>107</v>
      </c>
      <c r="F5168" s="4">
        <v>8</v>
      </c>
      <c r="G5168" s="4">
        <v>696</v>
      </c>
      <c r="H5168" s="4">
        <v>168</v>
      </c>
      <c r="I5168" s="4">
        <v>353</v>
      </c>
      <c r="J5168" s="6">
        <v>1690.77</v>
      </c>
      <c r="K5168" s="4">
        <v>0.76200000000000001</v>
      </c>
      <c r="L5168" s="4" t="s">
        <v>27</v>
      </c>
      <c r="M5168" s="4">
        <f>Inventory[[#This Row],[Daily_Demand]]*Inventory[[#This Row],[Lead_Time_Days]]</f>
        <v>856</v>
      </c>
      <c r="N5168" s="4">
        <f>MAX(0, Inventory[[#This Row],[Demand_Duration_Lead_time]]+Inventory[[#This Row],[Safety_Stock]]-Inventory[[#This Row],[Current_Inventory]])</f>
        <v>328</v>
      </c>
      <c r="O51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68" s="8">
        <f>Inventory[[#This Row],[Current_Inventory]]*Inventory[[#This Row],[Unit_Cost]]</f>
        <v>1176775.92</v>
      </c>
      <c r="Q5168" t="str">
        <f>IF(Inventory[[#This Row],[Stockout_Risk_Score]] &gt;= 0.8, "Critical",
   IF(Inventory[[#This Row],[Stockout_Risk_Score]] &gt;= 0.6, "High",
      IF(Inventory[[#This Row],[Stockout_Risk_Score]] &gt;= 0.3, "Medium", "Low")
   )
)</f>
        <v>High</v>
      </c>
      <c r="R5168">
        <f>Inventory[[#This Row],[Lead_Time_Days]]*0.8</f>
        <v>6.4</v>
      </c>
      <c r="S5168">
        <f>MAX(0,Inventory[[#This Row],[Daily_Demand]]*Inventory[[#This Row],[Adj_Lead_Time]]+Inventory[[#This Row],[Safety_Stock]]-Inventory[[#This Row],[Current_Inventory]])</f>
        <v>156.80000000000007</v>
      </c>
    </row>
    <row r="5169" spans="1:19" x14ac:dyDescent="0.25">
      <c r="A5169">
        <v>5168</v>
      </c>
      <c r="B5169" t="s">
        <v>5190</v>
      </c>
      <c r="C5169" s="4" t="s">
        <v>13</v>
      </c>
      <c r="D5169" t="s">
        <v>18</v>
      </c>
      <c r="E5169" s="4">
        <v>92</v>
      </c>
      <c r="F5169" s="4">
        <v>13</v>
      </c>
      <c r="G5169" s="4">
        <v>564</v>
      </c>
      <c r="H5169" s="4">
        <v>258</v>
      </c>
      <c r="I5169" s="4">
        <v>356</v>
      </c>
      <c r="J5169" s="6">
        <v>998.55</v>
      </c>
      <c r="K5169" s="4">
        <v>4.0000000000000001E-3</v>
      </c>
      <c r="L5169" s="4" t="s">
        <v>15</v>
      </c>
      <c r="M5169" s="4">
        <f>Inventory[[#This Row],[Daily_Demand]]*Inventory[[#This Row],[Lead_Time_Days]]</f>
        <v>1196</v>
      </c>
      <c r="N5169" s="4">
        <f>MAX(0, Inventory[[#This Row],[Demand_Duration_Lead_time]]+Inventory[[#This Row],[Safety_Stock]]-Inventory[[#This Row],[Current_Inventory]])</f>
        <v>890</v>
      </c>
      <c r="O51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69" s="8">
        <f>Inventory[[#This Row],[Current_Inventory]]*Inventory[[#This Row],[Unit_Cost]]</f>
        <v>563182.19999999995</v>
      </c>
      <c r="Q5169" t="str">
        <f>IF(Inventory[[#This Row],[Stockout_Risk_Score]] &gt;= 0.8, "Critical",
   IF(Inventory[[#This Row],[Stockout_Risk_Score]] &gt;= 0.6, "High",
      IF(Inventory[[#This Row],[Stockout_Risk_Score]] &gt;= 0.3, "Medium", "Low")
   )
)</f>
        <v>Low</v>
      </c>
      <c r="R5169">
        <f>Inventory[[#This Row],[Lead_Time_Days]]*0.8</f>
        <v>10.4</v>
      </c>
      <c r="S5169">
        <f>MAX(0,Inventory[[#This Row],[Daily_Demand]]*Inventory[[#This Row],[Adj_Lead_Time]]+Inventory[[#This Row],[Safety_Stock]]-Inventory[[#This Row],[Current_Inventory]])</f>
        <v>650.80000000000018</v>
      </c>
    </row>
    <row r="5170" spans="1:19" x14ac:dyDescent="0.25">
      <c r="A5170">
        <v>5169</v>
      </c>
      <c r="B5170" t="s">
        <v>5191</v>
      </c>
      <c r="C5170" s="4" t="s">
        <v>13</v>
      </c>
      <c r="D5170" t="s">
        <v>18</v>
      </c>
      <c r="E5170" s="4">
        <v>103</v>
      </c>
      <c r="F5170" s="4">
        <v>2</v>
      </c>
      <c r="G5170" s="4">
        <v>81</v>
      </c>
      <c r="H5170" s="4">
        <v>131</v>
      </c>
      <c r="I5170" s="4">
        <v>115</v>
      </c>
      <c r="J5170" s="6">
        <v>1945.75</v>
      </c>
      <c r="K5170" s="4">
        <v>0.224</v>
      </c>
      <c r="L5170" s="4" t="s">
        <v>15</v>
      </c>
      <c r="M5170" s="4">
        <f>Inventory[[#This Row],[Daily_Demand]]*Inventory[[#This Row],[Lead_Time_Days]]</f>
        <v>206</v>
      </c>
      <c r="N5170" s="4">
        <f>MAX(0, Inventory[[#This Row],[Demand_Duration_Lead_time]]+Inventory[[#This Row],[Safety_Stock]]-Inventory[[#This Row],[Current_Inventory]])</f>
        <v>256</v>
      </c>
      <c r="O51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70" s="8">
        <f>Inventory[[#This Row],[Current_Inventory]]*Inventory[[#This Row],[Unit_Cost]]</f>
        <v>157605.75</v>
      </c>
      <c r="Q5170" t="str">
        <f>IF(Inventory[[#This Row],[Stockout_Risk_Score]] &gt;= 0.8, "Critical",
   IF(Inventory[[#This Row],[Stockout_Risk_Score]] &gt;= 0.6, "High",
      IF(Inventory[[#This Row],[Stockout_Risk_Score]] &gt;= 0.3, "Medium", "Low")
   )
)</f>
        <v>Low</v>
      </c>
      <c r="R5170">
        <f>Inventory[[#This Row],[Lead_Time_Days]]*0.8</f>
        <v>1.6</v>
      </c>
      <c r="S5170">
        <f>MAX(0,Inventory[[#This Row],[Daily_Demand]]*Inventory[[#This Row],[Adj_Lead_Time]]+Inventory[[#This Row],[Safety_Stock]]-Inventory[[#This Row],[Current_Inventory]])</f>
        <v>214.8</v>
      </c>
    </row>
    <row r="5171" spans="1:19" x14ac:dyDescent="0.25">
      <c r="A5171">
        <v>5170</v>
      </c>
      <c r="B5171" t="s">
        <v>5192</v>
      </c>
      <c r="C5171" s="4" t="s">
        <v>17</v>
      </c>
      <c r="D5171" t="s">
        <v>14</v>
      </c>
      <c r="E5171" s="4">
        <v>66</v>
      </c>
      <c r="F5171" s="4">
        <v>12</v>
      </c>
      <c r="G5171" s="4">
        <v>676</v>
      </c>
      <c r="H5171" s="4">
        <v>246</v>
      </c>
      <c r="I5171" s="4">
        <v>80</v>
      </c>
      <c r="J5171" s="6">
        <v>1603.78</v>
      </c>
      <c r="K5171" s="4">
        <v>0.67</v>
      </c>
      <c r="L5171" s="4" t="s">
        <v>19</v>
      </c>
      <c r="M5171" s="4">
        <f>Inventory[[#This Row],[Daily_Demand]]*Inventory[[#This Row],[Lead_Time_Days]]</f>
        <v>792</v>
      </c>
      <c r="N5171" s="4">
        <f>MAX(0, Inventory[[#This Row],[Demand_Duration_Lead_time]]+Inventory[[#This Row],[Safety_Stock]]-Inventory[[#This Row],[Current_Inventory]])</f>
        <v>362</v>
      </c>
      <c r="O51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71" s="8">
        <f>Inventory[[#This Row],[Current_Inventory]]*Inventory[[#This Row],[Unit_Cost]]</f>
        <v>1084155.28</v>
      </c>
      <c r="Q5171" t="str">
        <f>IF(Inventory[[#This Row],[Stockout_Risk_Score]] &gt;= 0.8, "Critical",
   IF(Inventory[[#This Row],[Stockout_Risk_Score]] &gt;= 0.6, "High",
      IF(Inventory[[#This Row],[Stockout_Risk_Score]] &gt;= 0.3, "Medium", "Low")
   )
)</f>
        <v>High</v>
      </c>
      <c r="R5171">
        <f>Inventory[[#This Row],[Lead_Time_Days]]*0.8</f>
        <v>9.6000000000000014</v>
      </c>
      <c r="S5171">
        <f>MAX(0,Inventory[[#This Row],[Daily_Demand]]*Inventory[[#This Row],[Adj_Lead_Time]]+Inventory[[#This Row],[Safety_Stock]]-Inventory[[#This Row],[Current_Inventory]])</f>
        <v>203.60000000000014</v>
      </c>
    </row>
    <row r="5172" spans="1:19" x14ac:dyDescent="0.25">
      <c r="A5172">
        <v>5171</v>
      </c>
      <c r="B5172" t="s">
        <v>5193</v>
      </c>
      <c r="C5172" s="4" t="s">
        <v>13</v>
      </c>
      <c r="D5172" t="s">
        <v>14</v>
      </c>
      <c r="E5172" s="4">
        <v>111</v>
      </c>
      <c r="F5172" s="4">
        <v>5</v>
      </c>
      <c r="G5172" s="4">
        <v>190</v>
      </c>
      <c r="H5172" s="4">
        <v>134</v>
      </c>
      <c r="I5172" s="4">
        <v>344</v>
      </c>
      <c r="J5172" s="6">
        <v>832.66</v>
      </c>
      <c r="K5172" s="4">
        <v>0.39900000000000002</v>
      </c>
      <c r="L5172" s="4" t="s">
        <v>15</v>
      </c>
      <c r="M5172" s="4">
        <f>Inventory[[#This Row],[Daily_Demand]]*Inventory[[#This Row],[Lead_Time_Days]]</f>
        <v>555</v>
      </c>
      <c r="N5172" s="4">
        <f>MAX(0, Inventory[[#This Row],[Demand_Duration_Lead_time]]+Inventory[[#This Row],[Safety_Stock]]-Inventory[[#This Row],[Current_Inventory]])</f>
        <v>499</v>
      </c>
      <c r="O51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72" s="8">
        <f>Inventory[[#This Row],[Current_Inventory]]*Inventory[[#This Row],[Unit_Cost]]</f>
        <v>158205.4</v>
      </c>
      <c r="Q5172" t="str">
        <f>IF(Inventory[[#This Row],[Stockout_Risk_Score]] &gt;= 0.8, "Critical",
   IF(Inventory[[#This Row],[Stockout_Risk_Score]] &gt;= 0.6, "High",
      IF(Inventory[[#This Row],[Stockout_Risk_Score]] &gt;= 0.3, "Medium", "Low")
   )
)</f>
        <v>Medium</v>
      </c>
      <c r="R5172">
        <f>Inventory[[#This Row],[Lead_Time_Days]]*0.8</f>
        <v>4</v>
      </c>
      <c r="S5172">
        <f>MAX(0,Inventory[[#This Row],[Daily_Demand]]*Inventory[[#This Row],[Adj_Lead_Time]]+Inventory[[#This Row],[Safety_Stock]]-Inventory[[#This Row],[Current_Inventory]])</f>
        <v>388</v>
      </c>
    </row>
    <row r="5173" spans="1:19" x14ac:dyDescent="0.25">
      <c r="A5173">
        <v>5172</v>
      </c>
      <c r="B5173" t="s">
        <v>5194</v>
      </c>
      <c r="C5173" s="4" t="s">
        <v>17</v>
      </c>
      <c r="D5173" t="s">
        <v>22</v>
      </c>
      <c r="E5173" s="4">
        <v>87</v>
      </c>
      <c r="F5173" s="4">
        <v>14</v>
      </c>
      <c r="G5173" s="4">
        <v>305</v>
      </c>
      <c r="H5173" s="4">
        <v>288</v>
      </c>
      <c r="I5173" s="4">
        <v>314</v>
      </c>
      <c r="J5173" s="6">
        <v>793.48</v>
      </c>
      <c r="K5173" s="4">
        <v>0.83199999999999996</v>
      </c>
      <c r="L5173" s="4" t="s">
        <v>27</v>
      </c>
      <c r="M5173" s="4">
        <f>Inventory[[#This Row],[Daily_Demand]]*Inventory[[#This Row],[Lead_Time_Days]]</f>
        <v>1218</v>
      </c>
      <c r="N5173" s="4">
        <f>MAX(0, Inventory[[#This Row],[Demand_Duration_Lead_time]]+Inventory[[#This Row],[Safety_Stock]]-Inventory[[#This Row],[Current_Inventory]])</f>
        <v>1201</v>
      </c>
      <c r="O51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73" s="8">
        <f>Inventory[[#This Row],[Current_Inventory]]*Inventory[[#This Row],[Unit_Cost]]</f>
        <v>242011.4</v>
      </c>
      <c r="Q5173" t="str">
        <f>IF(Inventory[[#This Row],[Stockout_Risk_Score]] &gt;= 0.8, "Critical",
   IF(Inventory[[#This Row],[Stockout_Risk_Score]] &gt;= 0.6, "High",
      IF(Inventory[[#This Row],[Stockout_Risk_Score]] &gt;= 0.3, "Medium", "Low")
   )
)</f>
        <v>Critical</v>
      </c>
      <c r="R5173">
        <f>Inventory[[#This Row],[Lead_Time_Days]]*0.8</f>
        <v>11.200000000000001</v>
      </c>
      <c r="S5173">
        <f>MAX(0,Inventory[[#This Row],[Daily_Demand]]*Inventory[[#This Row],[Adj_Lead_Time]]+Inventory[[#This Row],[Safety_Stock]]-Inventory[[#This Row],[Current_Inventory]])</f>
        <v>957.40000000000009</v>
      </c>
    </row>
    <row r="5174" spans="1:19" x14ac:dyDescent="0.25">
      <c r="A5174">
        <v>5173</v>
      </c>
      <c r="B5174" t="s">
        <v>5195</v>
      </c>
      <c r="C5174" s="4" t="s">
        <v>13</v>
      </c>
      <c r="D5174" t="s">
        <v>14</v>
      </c>
      <c r="E5174" s="4">
        <v>185</v>
      </c>
      <c r="F5174" s="4">
        <v>2</v>
      </c>
      <c r="G5174" s="4">
        <v>136</v>
      </c>
      <c r="H5174" s="4">
        <v>101</v>
      </c>
      <c r="I5174" s="4">
        <v>346</v>
      </c>
      <c r="J5174" s="6">
        <v>1862.51</v>
      </c>
      <c r="K5174" s="4">
        <v>0.505</v>
      </c>
      <c r="L5174" s="4" t="s">
        <v>27</v>
      </c>
      <c r="M5174" s="4">
        <f>Inventory[[#This Row],[Daily_Demand]]*Inventory[[#This Row],[Lead_Time_Days]]</f>
        <v>370</v>
      </c>
      <c r="N5174" s="4">
        <f>MAX(0, Inventory[[#This Row],[Demand_Duration_Lead_time]]+Inventory[[#This Row],[Safety_Stock]]-Inventory[[#This Row],[Current_Inventory]])</f>
        <v>335</v>
      </c>
      <c r="O51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74" s="8">
        <f>Inventory[[#This Row],[Current_Inventory]]*Inventory[[#This Row],[Unit_Cost]]</f>
        <v>253301.36</v>
      </c>
      <c r="Q5174" t="str">
        <f>IF(Inventory[[#This Row],[Stockout_Risk_Score]] &gt;= 0.8, "Critical",
   IF(Inventory[[#This Row],[Stockout_Risk_Score]] &gt;= 0.6, "High",
      IF(Inventory[[#This Row],[Stockout_Risk_Score]] &gt;= 0.3, "Medium", "Low")
   )
)</f>
        <v>Medium</v>
      </c>
      <c r="R5174">
        <f>Inventory[[#This Row],[Lead_Time_Days]]*0.8</f>
        <v>1.6</v>
      </c>
      <c r="S5174">
        <f>MAX(0,Inventory[[#This Row],[Daily_Demand]]*Inventory[[#This Row],[Adj_Lead_Time]]+Inventory[[#This Row],[Safety_Stock]]-Inventory[[#This Row],[Current_Inventory]])</f>
        <v>261</v>
      </c>
    </row>
    <row r="5175" spans="1:19" x14ac:dyDescent="0.25">
      <c r="A5175">
        <v>5174</v>
      </c>
      <c r="B5175" t="s">
        <v>5196</v>
      </c>
      <c r="C5175" s="4" t="s">
        <v>41</v>
      </c>
      <c r="D5175" t="s">
        <v>18</v>
      </c>
      <c r="E5175" s="4">
        <v>156</v>
      </c>
      <c r="F5175" s="4">
        <v>14</v>
      </c>
      <c r="G5175" s="4">
        <v>23</v>
      </c>
      <c r="H5175" s="4">
        <v>114</v>
      </c>
      <c r="I5175" s="4">
        <v>368</v>
      </c>
      <c r="J5175" s="6">
        <v>1384.61</v>
      </c>
      <c r="K5175" s="4">
        <v>0.65400000000000003</v>
      </c>
      <c r="L5175" s="4" t="s">
        <v>15</v>
      </c>
      <c r="M5175" s="4">
        <f>Inventory[[#This Row],[Daily_Demand]]*Inventory[[#This Row],[Lead_Time_Days]]</f>
        <v>2184</v>
      </c>
      <c r="N5175" s="4">
        <f>MAX(0, Inventory[[#This Row],[Demand_Duration_Lead_time]]+Inventory[[#This Row],[Safety_Stock]]-Inventory[[#This Row],[Current_Inventory]])</f>
        <v>2275</v>
      </c>
      <c r="O51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75" s="8">
        <f>Inventory[[#This Row],[Current_Inventory]]*Inventory[[#This Row],[Unit_Cost]]</f>
        <v>31846.03</v>
      </c>
      <c r="Q5175" t="str">
        <f>IF(Inventory[[#This Row],[Stockout_Risk_Score]] &gt;= 0.8, "Critical",
   IF(Inventory[[#This Row],[Stockout_Risk_Score]] &gt;= 0.6, "High",
      IF(Inventory[[#This Row],[Stockout_Risk_Score]] &gt;= 0.3, "Medium", "Low")
   )
)</f>
        <v>High</v>
      </c>
      <c r="R5175">
        <f>Inventory[[#This Row],[Lead_Time_Days]]*0.8</f>
        <v>11.200000000000001</v>
      </c>
      <c r="S5175">
        <f>MAX(0,Inventory[[#This Row],[Daily_Demand]]*Inventory[[#This Row],[Adj_Lead_Time]]+Inventory[[#This Row],[Safety_Stock]]-Inventory[[#This Row],[Current_Inventory]])</f>
        <v>1838.2000000000003</v>
      </c>
    </row>
    <row r="5176" spans="1:19" x14ac:dyDescent="0.25">
      <c r="A5176">
        <v>5175</v>
      </c>
      <c r="B5176" t="s">
        <v>5197</v>
      </c>
      <c r="C5176" s="4" t="s">
        <v>41</v>
      </c>
      <c r="D5176" t="s">
        <v>22</v>
      </c>
      <c r="E5176" s="4">
        <v>60</v>
      </c>
      <c r="F5176" s="4">
        <v>14</v>
      </c>
      <c r="G5176" s="4">
        <v>85</v>
      </c>
      <c r="H5176" s="4">
        <v>51</v>
      </c>
      <c r="I5176" s="4">
        <v>63</v>
      </c>
      <c r="J5176" s="6">
        <v>1261.8</v>
      </c>
      <c r="K5176" s="4">
        <v>0.59699999999999998</v>
      </c>
      <c r="L5176" s="4" t="s">
        <v>27</v>
      </c>
      <c r="M5176" s="4">
        <f>Inventory[[#This Row],[Daily_Demand]]*Inventory[[#This Row],[Lead_Time_Days]]</f>
        <v>840</v>
      </c>
      <c r="N5176" s="4">
        <f>MAX(0, Inventory[[#This Row],[Demand_Duration_Lead_time]]+Inventory[[#This Row],[Safety_Stock]]-Inventory[[#This Row],[Current_Inventory]])</f>
        <v>806</v>
      </c>
      <c r="O51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76" s="8">
        <f>Inventory[[#This Row],[Current_Inventory]]*Inventory[[#This Row],[Unit_Cost]]</f>
        <v>107253</v>
      </c>
      <c r="Q5176" t="str">
        <f>IF(Inventory[[#This Row],[Stockout_Risk_Score]] &gt;= 0.8, "Critical",
   IF(Inventory[[#This Row],[Stockout_Risk_Score]] &gt;= 0.6, "High",
      IF(Inventory[[#This Row],[Stockout_Risk_Score]] &gt;= 0.3, "Medium", "Low")
   )
)</f>
        <v>Medium</v>
      </c>
      <c r="R5176">
        <f>Inventory[[#This Row],[Lead_Time_Days]]*0.8</f>
        <v>11.200000000000001</v>
      </c>
      <c r="S5176">
        <f>MAX(0,Inventory[[#This Row],[Daily_Demand]]*Inventory[[#This Row],[Adj_Lead_Time]]+Inventory[[#This Row],[Safety_Stock]]-Inventory[[#This Row],[Current_Inventory]])</f>
        <v>638.00000000000011</v>
      </c>
    </row>
    <row r="5177" spans="1:19" x14ac:dyDescent="0.25">
      <c r="A5177">
        <v>5176</v>
      </c>
      <c r="B5177" t="s">
        <v>5198</v>
      </c>
      <c r="C5177" s="4" t="s">
        <v>17</v>
      </c>
      <c r="D5177" t="s">
        <v>18</v>
      </c>
      <c r="E5177" s="4">
        <v>194</v>
      </c>
      <c r="F5177" s="4">
        <v>3</v>
      </c>
      <c r="G5177" s="4">
        <v>79</v>
      </c>
      <c r="H5177" s="4">
        <v>138</v>
      </c>
      <c r="I5177" s="4">
        <v>107</v>
      </c>
      <c r="J5177" s="6">
        <v>1527.77</v>
      </c>
      <c r="K5177" s="4">
        <v>0.63800000000000001</v>
      </c>
      <c r="L5177" s="4" t="s">
        <v>27</v>
      </c>
      <c r="M5177" s="4">
        <f>Inventory[[#This Row],[Daily_Demand]]*Inventory[[#This Row],[Lead_Time_Days]]</f>
        <v>582</v>
      </c>
      <c r="N5177" s="4">
        <f>MAX(0, Inventory[[#This Row],[Demand_Duration_Lead_time]]+Inventory[[#This Row],[Safety_Stock]]-Inventory[[#This Row],[Current_Inventory]])</f>
        <v>641</v>
      </c>
      <c r="O51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77" s="8">
        <f>Inventory[[#This Row],[Current_Inventory]]*Inventory[[#This Row],[Unit_Cost]]</f>
        <v>120693.83</v>
      </c>
      <c r="Q5177" t="str">
        <f>IF(Inventory[[#This Row],[Stockout_Risk_Score]] &gt;= 0.8, "Critical",
   IF(Inventory[[#This Row],[Stockout_Risk_Score]] &gt;= 0.6, "High",
      IF(Inventory[[#This Row],[Stockout_Risk_Score]] &gt;= 0.3, "Medium", "Low")
   )
)</f>
        <v>High</v>
      </c>
      <c r="R5177">
        <f>Inventory[[#This Row],[Lead_Time_Days]]*0.8</f>
        <v>2.4000000000000004</v>
      </c>
      <c r="S5177">
        <f>MAX(0,Inventory[[#This Row],[Daily_Demand]]*Inventory[[#This Row],[Adj_Lead_Time]]+Inventory[[#This Row],[Safety_Stock]]-Inventory[[#This Row],[Current_Inventory]])</f>
        <v>524.60000000000014</v>
      </c>
    </row>
    <row r="5178" spans="1:19" x14ac:dyDescent="0.25">
      <c r="A5178">
        <v>5177</v>
      </c>
      <c r="B5178" t="s">
        <v>5199</v>
      </c>
      <c r="C5178" s="4" t="s">
        <v>13</v>
      </c>
      <c r="D5178" t="s">
        <v>22</v>
      </c>
      <c r="E5178" s="4">
        <v>166</v>
      </c>
      <c r="F5178" s="4">
        <v>12</v>
      </c>
      <c r="G5178" s="4">
        <v>521</v>
      </c>
      <c r="H5178" s="4">
        <v>62</v>
      </c>
      <c r="I5178" s="4">
        <v>393</v>
      </c>
      <c r="J5178" s="6">
        <v>1143.6300000000001</v>
      </c>
      <c r="K5178" s="4">
        <v>0.23</v>
      </c>
      <c r="L5178" s="4" t="s">
        <v>27</v>
      </c>
      <c r="M5178" s="4">
        <f>Inventory[[#This Row],[Daily_Demand]]*Inventory[[#This Row],[Lead_Time_Days]]</f>
        <v>1992</v>
      </c>
      <c r="N5178" s="4">
        <f>MAX(0, Inventory[[#This Row],[Demand_Duration_Lead_time]]+Inventory[[#This Row],[Safety_Stock]]-Inventory[[#This Row],[Current_Inventory]])</f>
        <v>1533</v>
      </c>
      <c r="O51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78" s="8">
        <f>Inventory[[#This Row],[Current_Inventory]]*Inventory[[#This Row],[Unit_Cost]]</f>
        <v>595831.2300000001</v>
      </c>
      <c r="Q5178" t="str">
        <f>IF(Inventory[[#This Row],[Stockout_Risk_Score]] &gt;= 0.8, "Critical",
   IF(Inventory[[#This Row],[Stockout_Risk_Score]] &gt;= 0.6, "High",
      IF(Inventory[[#This Row],[Stockout_Risk_Score]] &gt;= 0.3, "Medium", "Low")
   )
)</f>
        <v>Low</v>
      </c>
      <c r="R5178">
        <f>Inventory[[#This Row],[Lead_Time_Days]]*0.8</f>
        <v>9.6000000000000014</v>
      </c>
      <c r="S5178">
        <f>MAX(0,Inventory[[#This Row],[Daily_Demand]]*Inventory[[#This Row],[Adj_Lead_Time]]+Inventory[[#This Row],[Safety_Stock]]-Inventory[[#This Row],[Current_Inventory]])</f>
        <v>1134.6000000000001</v>
      </c>
    </row>
    <row r="5179" spans="1:19" x14ac:dyDescent="0.25">
      <c r="A5179">
        <v>5178</v>
      </c>
      <c r="B5179" t="s">
        <v>5200</v>
      </c>
      <c r="C5179" s="4" t="s">
        <v>13</v>
      </c>
      <c r="D5179" t="s">
        <v>14</v>
      </c>
      <c r="E5179" s="4">
        <v>26</v>
      </c>
      <c r="F5179" s="4">
        <v>2</v>
      </c>
      <c r="G5179" s="4">
        <v>248</v>
      </c>
      <c r="H5179" s="4">
        <v>177</v>
      </c>
      <c r="I5179" s="4">
        <v>291</v>
      </c>
      <c r="J5179" s="6">
        <v>360.38</v>
      </c>
      <c r="K5179" s="4">
        <v>0.373</v>
      </c>
      <c r="L5179" s="4" t="s">
        <v>27</v>
      </c>
      <c r="M5179" s="4">
        <f>Inventory[[#This Row],[Daily_Demand]]*Inventory[[#This Row],[Lead_Time_Days]]</f>
        <v>52</v>
      </c>
      <c r="N5179" s="4">
        <f>MAX(0, Inventory[[#This Row],[Demand_Duration_Lead_time]]+Inventory[[#This Row],[Safety_Stock]]-Inventory[[#This Row],[Current_Inventory]])</f>
        <v>0</v>
      </c>
      <c r="O51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79" s="8">
        <f>Inventory[[#This Row],[Current_Inventory]]*Inventory[[#This Row],[Unit_Cost]]</f>
        <v>89374.24</v>
      </c>
      <c r="Q5179" t="str">
        <f>IF(Inventory[[#This Row],[Stockout_Risk_Score]] &gt;= 0.8, "Critical",
   IF(Inventory[[#This Row],[Stockout_Risk_Score]] &gt;= 0.6, "High",
      IF(Inventory[[#This Row],[Stockout_Risk_Score]] &gt;= 0.3, "Medium", "Low")
   )
)</f>
        <v>Medium</v>
      </c>
      <c r="R5179">
        <f>Inventory[[#This Row],[Lead_Time_Days]]*0.8</f>
        <v>1.6</v>
      </c>
      <c r="S5179">
        <f>MAX(0,Inventory[[#This Row],[Daily_Demand]]*Inventory[[#This Row],[Adj_Lead_Time]]+Inventory[[#This Row],[Safety_Stock]]-Inventory[[#This Row],[Current_Inventory]])</f>
        <v>0</v>
      </c>
    </row>
    <row r="5180" spans="1:19" x14ac:dyDescent="0.25">
      <c r="A5180">
        <v>5179</v>
      </c>
      <c r="B5180" t="s">
        <v>5201</v>
      </c>
      <c r="C5180" s="4" t="s">
        <v>26</v>
      </c>
      <c r="D5180" t="s">
        <v>14</v>
      </c>
      <c r="E5180" s="4">
        <v>72</v>
      </c>
      <c r="F5180" s="4">
        <v>14</v>
      </c>
      <c r="G5180" s="4">
        <v>119</v>
      </c>
      <c r="H5180" s="4">
        <v>99</v>
      </c>
      <c r="I5180" s="4">
        <v>297</v>
      </c>
      <c r="J5180" s="6">
        <v>672.47</v>
      </c>
      <c r="K5180" s="4">
        <v>5.0999999999999997E-2</v>
      </c>
      <c r="L5180" s="4" t="s">
        <v>27</v>
      </c>
      <c r="M5180" s="4">
        <f>Inventory[[#This Row],[Daily_Demand]]*Inventory[[#This Row],[Lead_Time_Days]]</f>
        <v>1008</v>
      </c>
      <c r="N5180" s="4">
        <f>MAX(0, Inventory[[#This Row],[Demand_Duration_Lead_time]]+Inventory[[#This Row],[Safety_Stock]]-Inventory[[#This Row],[Current_Inventory]])</f>
        <v>988</v>
      </c>
      <c r="O51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80" s="8">
        <f>Inventory[[#This Row],[Current_Inventory]]*Inventory[[#This Row],[Unit_Cost]]</f>
        <v>80023.930000000008</v>
      </c>
      <c r="Q5180" t="str">
        <f>IF(Inventory[[#This Row],[Stockout_Risk_Score]] &gt;= 0.8, "Critical",
   IF(Inventory[[#This Row],[Stockout_Risk_Score]] &gt;= 0.6, "High",
      IF(Inventory[[#This Row],[Stockout_Risk_Score]] &gt;= 0.3, "Medium", "Low")
   )
)</f>
        <v>Low</v>
      </c>
      <c r="R5180">
        <f>Inventory[[#This Row],[Lead_Time_Days]]*0.8</f>
        <v>11.200000000000001</v>
      </c>
      <c r="S5180">
        <f>MAX(0,Inventory[[#This Row],[Daily_Demand]]*Inventory[[#This Row],[Adj_Lead_Time]]+Inventory[[#This Row],[Safety_Stock]]-Inventory[[#This Row],[Current_Inventory]])</f>
        <v>786.40000000000009</v>
      </c>
    </row>
    <row r="5181" spans="1:19" x14ac:dyDescent="0.25">
      <c r="A5181">
        <v>5180</v>
      </c>
      <c r="B5181" t="s">
        <v>5202</v>
      </c>
      <c r="C5181" s="4" t="s">
        <v>21</v>
      </c>
      <c r="D5181" t="s">
        <v>14</v>
      </c>
      <c r="E5181" s="4">
        <v>189</v>
      </c>
      <c r="F5181" s="4">
        <v>6</v>
      </c>
      <c r="G5181" s="4">
        <v>138</v>
      </c>
      <c r="H5181" s="4">
        <v>256</v>
      </c>
      <c r="I5181" s="4">
        <v>147</v>
      </c>
      <c r="J5181" s="6">
        <v>1137.99</v>
      </c>
      <c r="K5181" s="4">
        <v>0.58799999999999997</v>
      </c>
      <c r="L5181" s="4" t="s">
        <v>15</v>
      </c>
      <c r="M5181" s="4">
        <f>Inventory[[#This Row],[Daily_Demand]]*Inventory[[#This Row],[Lead_Time_Days]]</f>
        <v>1134</v>
      </c>
      <c r="N5181" s="4">
        <f>MAX(0, Inventory[[#This Row],[Demand_Duration_Lead_time]]+Inventory[[#This Row],[Safety_Stock]]-Inventory[[#This Row],[Current_Inventory]])</f>
        <v>1252</v>
      </c>
      <c r="O51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81" s="8">
        <f>Inventory[[#This Row],[Current_Inventory]]*Inventory[[#This Row],[Unit_Cost]]</f>
        <v>157042.62</v>
      </c>
      <c r="Q5181" t="str">
        <f>IF(Inventory[[#This Row],[Stockout_Risk_Score]] &gt;= 0.8, "Critical",
   IF(Inventory[[#This Row],[Stockout_Risk_Score]] &gt;= 0.6, "High",
      IF(Inventory[[#This Row],[Stockout_Risk_Score]] &gt;= 0.3, "Medium", "Low")
   )
)</f>
        <v>Medium</v>
      </c>
      <c r="R5181">
        <f>Inventory[[#This Row],[Lead_Time_Days]]*0.8</f>
        <v>4.8000000000000007</v>
      </c>
      <c r="S5181">
        <f>MAX(0,Inventory[[#This Row],[Daily_Demand]]*Inventory[[#This Row],[Adj_Lead_Time]]+Inventory[[#This Row],[Safety_Stock]]-Inventory[[#This Row],[Current_Inventory]])</f>
        <v>1025.2000000000003</v>
      </c>
    </row>
    <row r="5182" spans="1:19" x14ac:dyDescent="0.25">
      <c r="A5182">
        <v>5181</v>
      </c>
      <c r="B5182" t="s">
        <v>5203</v>
      </c>
      <c r="C5182" s="4" t="s">
        <v>17</v>
      </c>
      <c r="D5182" t="s">
        <v>18</v>
      </c>
      <c r="E5182" s="4">
        <v>14</v>
      </c>
      <c r="F5182" s="4">
        <v>8</v>
      </c>
      <c r="G5182" s="4">
        <v>88</v>
      </c>
      <c r="H5182" s="4">
        <v>183</v>
      </c>
      <c r="I5182" s="4">
        <v>211</v>
      </c>
      <c r="J5182" s="6">
        <v>85.43</v>
      </c>
      <c r="K5182" s="4">
        <v>0.45900000000000002</v>
      </c>
      <c r="L5182" s="4" t="s">
        <v>27</v>
      </c>
      <c r="M5182" s="4">
        <f>Inventory[[#This Row],[Daily_Demand]]*Inventory[[#This Row],[Lead_Time_Days]]</f>
        <v>112</v>
      </c>
      <c r="N5182" s="4">
        <f>MAX(0, Inventory[[#This Row],[Demand_Duration_Lead_time]]+Inventory[[#This Row],[Safety_Stock]]-Inventory[[#This Row],[Current_Inventory]])</f>
        <v>207</v>
      </c>
      <c r="O51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82" s="8">
        <f>Inventory[[#This Row],[Current_Inventory]]*Inventory[[#This Row],[Unit_Cost]]</f>
        <v>7517.84</v>
      </c>
      <c r="Q5182" t="str">
        <f>IF(Inventory[[#This Row],[Stockout_Risk_Score]] &gt;= 0.8, "Critical",
   IF(Inventory[[#This Row],[Stockout_Risk_Score]] &gt;= 0.6, "High",
      IF(Inventory[[#This Row],[Stockout_Risk_Score]] &gt;= 0.3, "Medium", "Low")
   )
)</f>
        <v>Medium</v>
      </c>
      <c r="R5182">
        <f>Inventory[[#This Row],[Lead_Time_Days]]*0.8</f>
        <v>6.4</v>
      </c>
      <c r="S5182">
        <f>MAX(0,Inventory[[#This Row],[Daily_Demand]]*Inventory[[#This Row],[Adj_Lead_Time]]+Inventory[[#This Row],[Safety_Stock]]-Inventory[[#This Row],[Current_Inventory]])</f>
        <v>184.60000000000002</v>
      </c>
    </row>
    <row r="5183" spans="1:19" x14ac:dyDescent="0.25">
      <c r="A5183">
        <v>5182</v>
      </c>
      <c r="B5183" t="s">
        <v>5204</v>
      </c>
      <c r="C5183" s="4" t="s">
        <v>21</v>
      </c>
      <c r="D5183" t="s">
        <v>22</v>
      </c>
      <c r="E5183" s="4">
        <v>70</v>
      </c>
      <c r="F5183" s="4">
        <v>4</v>
      </c>
      <c r="G5183" s="4">
        <v>683</v>
      </c>
      <c r="H5183" s="4">
        <v>96</v>
      </c>
      <c r="I5183" s="4">
        <v>296</v>
      </c>
      <c r="J5183" s="6">
        <v>902.83</v>
      </c>
      <c r="K5183" s="4">
        <v>0.76100000000000001</v>
      </c>
      <c r="L5183" s="4" t="s">
        <v>27</v>
      </c>
      <c r="M5183" s="4">
        <f>Inventory[[#This Row],[Daily_Demand]]*Inventory[[#This Row],[Lead_Time_Days]]</f>
        <v>280</v>
      </c>
      <c r="N5183" s="4">
        <f>MAX(0, Inventory[[#This Row],[Demand_Duration_Lead_time]]+Inventory[[#This Row],[Safety_Stock]]-Inventory[[#This Row],[Current_Inventory]])</f>
        <v>0</v>
      </c>
      <c r="O51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83" s="8">
        <f>Inventory[[#This Row],[Current_Inventory]]*Inventory[[#This Row],[Unit_Cost]]</f>
        <v>616632.89</v>
      </c>
      <c r="Q5183" t="str">
        <f>IF(Inventory[[#This Row],[Stockout_Risk_Score]] &gt;= 0.8, "Critical",
   IF(Inventory[[#This Row],[Stockout_Risk_Score]] &gt;= 0.6, "High",
      IF(Inventory[[#This Row],[Stockout_Risk_Score]] &gt;= 0.3, "Medium", "Low")
   )
)</f>
        <v>High</v>
      </c>
      <c r="R5183">
        <f>Inventory[[#This Row],[Lead_Time_Days]]*0.8</f>
        <v>3.2</v>
      </c>
      <c r="S5183">
        <f>MAX(0,Inventory[[#This Row],[Daily_Demand]]*Inventory[[#This Row],[Adj_Lead_Time]]+Inventory[[#This Row],[Safety_Stock]]-Inventory[[#This Row],[Current_Inventory]])</f>
        <v>0</v>
      </c>
    </row>
    <row r="5184" spans="1:19" x14ac:dyDescent="0.25">
      <c r="A5184">
        <v>5183</v>
      </c>
      <c r="B5184" t="s">
        <v>5205</v>
      </c>
      <c r="C5184" s="4" t="s">
        <v>21</v>
      </c>
      <c r="D5184" t="s">
        <v>18</v>
      </c>
      <c r="E5184" s="4">
        <v>12</v>
      </c>
      <c r="F5184" s="4">
        <v>9</v>
      </c>
      <c r="G5184" s="4">
        <v>240</v>
      </c>
      <c r="H5184" s="4">
        <v>159</v>
      </c>
      <c r="I5184" s="4">
        <v>375</v>
      </c>
      <c r="J5184" s="6">
        <v>1523.82</v>
      </c>
      <c r="K5184" s="4">
        <v>0.20599999999999999</v>
      </c>
      <c r="L5184" s="4" t="s">
        <v>15</v>
      </c>
      <c r="M5184" s="4">
        <f>Inventory[[#This Row],[Daily_Demand]]*Inventory[[#This Row],[Lead_Time_Days]]</f>
        <v>108</v>
      </c>
      <c r="N5184" s="4">
        <f>MAX(0, Inventory[[#This Row],[Demand_Duration_Lead_time]]+Inventory[[#This Row],[Safety_Stock]]-Inventory[[#This Row],[Current_Inventory]])</f>
        <v>27</v>
      </c>
      <c r="O51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84" s="8">
        <f>Inventory[[#This Row],[Current_Inventory]]*Inventory[[#This Row],[Unit_Cost]]</f>
        <v>365716.8</v>
      </c>
      <c r="Q5184" t="str">
        <f>IF(Inventory[[#This Row],[Stockout_Risk_Score]] &gt;= 0.8, "Critical",
   IF(Inventory[[#This Row],[Stockout_Risk_Score]] &gt;= 0.6, "High",
      IF(Inventory[[#This Row],[Stockout_Risk_Score]] &gt;= 0.3, "Medium", "Low")
   )
)</f>
        <v>Low</v>
      </c>
      <c r="R5184">
        <f>Inventory[[#This Row],[Lead_Time_Days]]*0.8</f>
        <v>7.2</v>
      </c>
      <c r="S5184">
        <f>MAX(0,Inventory[[#This Row],[Daily_Demand]]*Inventory[[#This Row],[Adj_Lead_Time]]+Inventory[[#This Row],[Safety_Stock]]-Inventory[[#This Row],[Current_Inventory]])</f>
        <v>5.4000000000000057</v>
      </c>
    </row>
    <row r="5185" spans="1:19" x14ac:dyDescent="0.25">
      <c r="A5185">
        <v>5184</v>
      </c>
      <c r="B5185" t="s">
        <v>5206</v>
      </c>
      <c r="C5185" s="4" t="s">
        <v>17</v>
      </c>
      <c r="D5185" t="s">
        <v>22</v>
      </c>
      <c r="E5185" s="4">
        <v>127</v>
      </c>
      <c r="F5185" s="4">
        <v>6</v>
      </c>
      <c r="G5185" s="4">
        <v>242</v>
      </c>
      <c r="H5185" s="4">
        <v>258</v>
      </c>
      <c r="I5185" s="4">
        <v>391</v>
      </c>
      <c r="J5185" s="6">
        <v>370.26</v>
      </c>
      <c r="K5185" s="4">
        <v>0.437</v>
      </c>
      <c r="L5185" s="4" t="s">
        <v>19</v>
      </c>
      <c r="M5185" s="4">
        <f>Inventory[[#This Row],[Daily_Demand]]*Inventory[[#This Row],[Lead_Time_Days]]</f>
        <v>762</v>
      </c>
      <c r="N5185" s="4">
        <f>MAX(0, Inventory[[#This Row],[Demand_Duration_Lead_time]]+Inventory[[#This Row],[Safety_Stock]]-Inventory[[#This Row],[Current_Inventory]])</f>
        <v>778</v>
      </c>
      <c r="O51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85" s="8">
        <f>Inventory[[#This Row],[Current_Inventory]]*Inventory[[#This Row],[Unit_Cost]]</f>
        <v>89602.92</v>
      </c>
      <c r="Q5185" t="str">
        <f>IF(Inventory[[#This Row],[Stockout_Risk_Score]] &gt;= 0.8, "Critical",
   IF(Inventory[[#This Row],[Stockout_Risk_Score]] &gt;= 0.6, "High",
      IF(Inventory[[#This Row],[Stockout_Risk_Score]] &gt;= 0.3, "Medium", "Low")
   )
)</f>
        <v>Medium</v>
      </c>
      <c r="R5185">
        <f>Inventory[[#This Row],[Lead_Time_Days]]*0.8</f>
        <v>4.8000000000000007</v>
      </c>
      <c r="S5185">
        <f>MAX(0,Inventory[[#This Row],[Daily_Demand]]*Inventory[[#This Row],[Adj_Lead_Time]]+Inventory[[#This Row],[Safety_Stock]]-Inventory[[#This Row],[Current_Inventory]])</f>
        <v>625.60000000000014</v>
      </c>
    </row>
    <row r="5186" spans="1:19" x14ac:dyDescent="0.25">
      <c r="A5186">
        <v>5185</v>
      </c>
      <c r="B5186" t="s">
        <v>5207</v>
      </c>
      <c r="C5186" s="4" t="s">
        <v>13</v>
      </c>
      <c r="D5186" t="s">
        <v>14</v>
      </c>
      <c r="E5186" s="4">
        <v>42</v>
      </c>
      <c r="F5186" s="4">
        <v>6</v>
      </c>
      <c r="G5186" s="4">
        <v>696</v>
      </c>
      <c r="H5186" s="4">
        <v>124</v>
      </c>
      <c r="I5186" s="4">
        <v>53</v>
      </c>
      <c r="J5186" s="6">
        <v>175.89</v>
      </c>
      <c r="K5186" s="4">
        <v>0.18099999999999999</v>
      </c>
      <c r="L5186" s="4" t="s">
        <v>27</v>
      </c>
      <c r="M5186" s="4">
        <f>Inventory[[#This Row],[Daily_Demand]]*Inventory[[#This Row],[Lead_Time_Days]]</f>
        <v>252</v>
      </c>
      <c r="N5186" s="4">
        <f>MAX(0, Inventory[[#This Row],[Demand_Duration_Lead_time]]+Inventory[[#This Row],[Safety_Stock]]-Inventory[[#This Row],[Current_Inventory]])</f>
        <v>0</v>
      </c>
      <c r="O51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86" s="8">
        <f>Inventory[[#This Row],[Current_Inventory]]*Inventory[[#This Row],[Unit_Cost]]</f>
        <v>122419.43999999999</v>
      </c>
      <c r="Q5186" t="str">
        <f>IF(Inventory[[#This Row],[Stockout_Risk_Score]] &gt;= 0.8, "Critical",
   IF(Inventory[[#This Row],[Stockout_Risk_Score]] &gt;= 0.6, "High",
      IF(Inventory[[#This Row],[Stockout_Risk_Score]] &gt;= 0.3, "Medium", "Low")
   )
)</f>
        <v>Low</v>
      </c>
      <c r="R5186">
        <f>Inventory[[#This Row],[Lead_Time_Days]]*0.8</f>
        <v>4.8000000000000007</v>
      </c>
      <c r="S5186">
        <f>MAX(0,Inventory[[#This Row],[Daily_Demand]]*Inventory[[#This Row],[Adj_Lead_Time]]+Inventory[[#This Row],[Safety_Stock]]-Inventory[[#This Row],[Current_Inventory]])</f>
        <v>0</v>
      </c>
    </row>
    <row r="5187" spans="1:19" x14ac:dyDescent="0.25">
      <c r="A5187">
        <v>5186</v>
      </c>
      <c r="B5187" t="s">
        <v>5208</v>
      </c>
      <c r="C5187" s="4" t="s">
        <v>17</v>
      </c>
      <c r="D5187" t="s">
        <v>18</v>
      </c>
      <c r="E5187" s="4">
        <v>127</v>
      </c>
      <c r="F5187" s="4">
        <v>14</v>
      </c>
      <c r="G5187" s="4">
        <v>523</v>
      </c>
      <c r="H5187" s="4">
        <v>189</v>
      </c>
      <c r="I5187" s="4">
        <v>355</v>
      </c>
      <c r="J5187" s="6">
        <v>1680.26</v>
      </c>
      <c r="K5187" s="4">
        <v>0.61399999999999999</v>
      </c>
      <c r="L5187" s="4" t="s">
        <v>19</v>
      </c>
      <c r="M5187" s="4">
        <f>Inventory[[#This Row],[Daily_Demand]]*Inventory[[#This Row],[Lead_Time_Days]]</f>
        <v>1778</v>
      </c>
      <c r="N5187" s="4">
        <f>MAX(0, Inventory[[#This Row],[Demand_Duration_Lead_time]]+Inventory[[#This Row],[Safety_Stock]]-Inventory[[#This Row],[Current_Inventory]])</f>
        <v>1444</v>
      </c>
      <c r="O51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87" s="8">
        <f>Inventory[[#This Row],[Current_Inventory]]*Inventory[[#This Row],[Unit_Cost]]</f>
        <v>878775.98</v>
      </c>
      <c r="Q5187" t="str">
        <f>IF(Inventory[[#This Row],[Stockout_Risk_Score]] &gt;= 0.8, "Critical",
   IF(Inventory[[#This Row],[Stockout_Risk_Score]] &gt;= 0.6, "High",
      IF(Inventory[[#This Row],[Stockout_Risk_Score]] &gt;= 0.3, "Medium", "Low")
   )
)</f>
        <v>High</v>
      </c>
      <c r="R5187">
        <f>Inventory[[#This Row],[Lead_Time_Days]]*0.8</f>
        <v>11.200000000000001</v>
      </c>
      <c r="S5187">
        <f>MAX(0,Inventory[[#This Row],[Daily_Demand]]*Inventory[[#This Row],[Adj_Lead_Time]]+Inventory[[#This Row],[Safety_Stock]]-Inventory[[#This Row],[Current_Inventory]])</f>
        <v>1088.4000000000001</v>
      </c>
    </row>
    <row r="5188" spans="1:19" x14ac:dyDescent="0.25">
      <c r="A5188">
        <v>5187</v>
      </c>
      <c r="B5188" t="s">
        <v>5209</v>
      </c>
      <c r="C5188" s="4" t="s">
        <v>21</v>
      </c>
      <c r="D5188" t="s">
        <v>14</v>
      </c>
      <c r="E5188" s="4">
        <v>66</v>
      </c>
      <c r="F5188" s="4">
        <v>6</v>
      </c>
      <c r="G5188" s="4">
        <v>230</v>
      </c>
      <c r="H5188" s="4">
        <v>129</v>
      </c>
      <c r="I5188" s="4">
        <v>310</v>
      </c>
      <c r="J5188" s="6">
        <v>1253.68</v>
      </c>
      <c r="K5188" s="4">
        <v>0.84799999999999998</v>
      </c>
      <c r="L5188" s="4" t="s">
        <v>19</v>
      </c>
      <c r="M5188" s="4">
        <f>Inventory[[#This Row],[Daily_Demand]]*Inventory[[#This Row],[Lead_Time_Days]]</f>
        <v>396</v>
      </c>
      <c r="N5188" s="4">
        <f>MAX(0, Inventory[[#This Row],[Demand_Duration_Lead_time]]+Inventory[[#This Row],[Safety_Stock]]-Inventory[[#This Row],[Current_Inventory]])</f>
        <v>295</v>
      </c>
      <c r="O51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88" s="8">
        <f>Inventory[[#This Row],[Current_Inventory]]*Inventory[[#This Row],[Unit_Cost]]</f>
        <v>288346.40000000002</v>
      </c>
      <c r="Q5188" t="str">
        <f>IF(Inventory[[#This Row],[Stockout_Risk_Score]] &gt;= 0.8, "Critical",
   IF(Inventory[[#This Row],[Stockout_Risk_Score]] &gt;= 0.6, "High",
      IF(Inventory[[#This Row],[Stockout_Risk_Score]] &gt;= 0.3, "Medium", "Low")
   )
)</f>
        <v>Critical</v>
      </c>
      <c r="R5188">
        <f>Inventory[[#This Row],[Lead_Time_Days]]*0.8</f>
        <v>4.8000000000000007</v>
      </c>
      <c r="S5188">
        <f>MAX(0,Inventory[[#This Row],[Daily_Demand]]*Inventory[[#This Row],[Adj_Lead_Time]]+Inventory[[#This Row],[Safety_Stock]]-Inventory[[#This Row],[Current_Inventory]])</f>
        <v>215.80000000000007</v>
      </c>
    </row>
    <row r="5189" spans="1:19" x14ac:dyDescent="0.25">
      <c r="A5189">
        <v>5188</v>
      </c>
      <c r="B5189" t="s">
        <v>5210</v>
      </c>
      <c r="C5189" s="4" t="s">
        <v>13</v>
      </c>
      <c r="D5189" t="s">
        <v>18</v>
      </c>
      <c r="E5189" s="4">
        <v>160</v>
      </c>
      <c r="F5189" s="4">
        <v>9</v>
      </c>
      <c r="G5189" s="4">
        <v>594</v>
      </c>
      <c r="H5189" s="4">
        <v>37</v>
      </c>
      <c r="I5189" s="4">
        <v>380</v>
      </c>
      <c r="J5189" s="6">
        <v>394.33</v>
      </c>
      <c r="K5189" s="4">
        <v>0.76500000000000001</v>
      </c>
      <c r="L5189" s="4" t="s">
        <v>15</v>
      </c>
      <c r="M5189" s="4">
        <f>Inventory[[#This Row],[Daily_Demand]]*Inventory[[#This Row],[Lead_Time_Days]]</f>
        <v>1440</v>
      </c>
      <c r="N5189" s="4">
        <f>MAX(0, Inventory[[#This Row],[Demand_Duration_Lead_time]]+Inventory[[#This Row],[Safety_Stock]]-Inventory[[#This Row],[Current_Inventory]])</f>
        <v>883</v>
      </c>
      <c r="O51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89" s="8">
        <f>Inventory[[#This Row],[Current_Inventory]]*Inventory[[#This Row],[Unit_Cost]]</f>
        <v>234232.02</v>
      </c>
      <c r="Q5189" t="str">
        <f>IF(Inventory[[#This Row],[Stockout_Risk_Score]] &gt;= 0.8, "Critical",
   IF(Inventory[[#This Row],[Stockout_Risk_Score]] &gt;= 0.6, "High",
      IF(Inventory[[#This Row],[Stockout_Risk_Score]] &gt;= 0.3, "Medium", "Low")
   )
)</f>
        <v>High</v>
      </c>
      <c r="R5189">
        <f>Inventory[[#This Row],[Lead_Time_Days]]*0.8</f>
        <v>7.2</v>
      </c>
      <c r="S5189">
        <f>MAX(0,Inventory[[#This Row],[Daily_Demand]]*Inventory[[#This Row],[Adj_Lead_Time]]+Inventory[[#This Row],[Safety_Stock]]-Inventory[[#This Row],[Current_Inventory]])</f>
        <v>595</v>
      </c>
    </row>
    <row r="5190" spans="1:19" x14ac:dyDescent="0.25">
      <c r="A5190">
        <v>5189</v>
      </c>
      <c r="B5190" t="s">
        <v>5211</v>
      </c>
      <c r="C5190" s="4" t="s">
        <v>41</v>
      </c>
      <c r="D5190" t="s">
        <v>14</v>
      </c>
      <c r="E5190" s="4">
        <v>142</v>
      </c>
      <c r="F5190" s="4">
        <v>3</v>
      </c>
      <c r="G5190" s="4">
        <v>281</v>
      </c>
      <c r="H5190" s="4">
        <v>126</v>
      </c>
      <c r="I5190" s="4">
        <v>94</v>
      </c>
      <c r="J5190" s="6">
        <v>1622.29</v>
      </c>
      <c r="K5190" s="4">
        <v>0.94399999999999995</v>
      </c>
      <c r="L5190" s="4" t="s">
        <v>19</v>
      </c>
      <c r="M5190" s="4">
        <f>Inventory[[#This Row],[Daily_Demand]]*Inventory[[#This Row],[Lead_Time_Days]]</f>
        <v>426</v>
      </c>
      <c r="N5190" s="4">
        <f>MAX(0, Inventory[[#This Row],[Demand_Duration_Lead_time]]+Inventory[[#This Row],[Safety_Stock]]-Inventory[[#This Row],[Current_Inventory]])</f>
        <v>271</v>
      </c>
      <c r="O51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90" s="8">
        <f>Inventory[[#This Row],[Current_Inventory]]*Inventory[[#This Row],[Unit_Cost]]</f>
        <v>455863.49</v>
      </c>
      <c r="Q5190" t="str">
        <f>IF(Inventory[[#This Row],[Stockout_Risk_Score]] &gt;= 0.8, "Critical",
   IF(Inventory[[#This Row],[Stockout_Risk_Score]] &gt;= 0.6, "High",
      IF(Inventory[[#This Row],[Stockout_Risk_Score]] &gt;= 0.3, "Medium", "Low")
   )
)</f>
        <v>Critical</v>
      </c>
      <c r="R5190">
        <f>Inventory[[#This Row],[Lead_Time_Days]]*0.8</f>
        <v>2.4000000000000004</v>
      </c>
      <c r="S5190">
        <f>MAX(0,Inventory[[#This Row],[Daily_Demand]]*Inventory[[#This Row],[Adj_Lead_Time]]+Inventory[[#This Row],[Safety_Stock]]-Inventory[[#This Row],[Current_Inventory]])</f>
        <v>185.80000000000007</v>
      </c>
    </row>
    <row r="5191" spans="1:19" x14ac:dyDescent="0.25">
      <c r="A5191">
        <v>5190</v>
      </c>
      <c r="B5191" t="s">
        <v>5212</v>
      </c>
      <c r="C5191" s="4" t="s">
        <v>17</v>
      </c>
      <c r="D5191" t="s">
        <v>18</v>
      </c>
      <c r="E5191" s="4">
        <v>49</v>
      </c>
      <c r="F5191" s="4">
        <v>3</v>
      </c>
      <c r="G5191" s="4">
        <v>537</v>
      </c>
      <c r="H5191" s="4">
        <v>200</v>
      </c>
      <c r="I5191" s="4">
        <v>260</v>
      </c>
      <c r="J5191" s="6">
        <v>1333.35</v>
      </c>
      <c r="K5191" s="4">
        <v>0.97199999999999998</v>
      </c>
      <c r="L5191" s="4" t="s">
        <v>19</v>
      </c>
      <c r="M5191" s="4">
        <f>Inventory[[#This Row],[Daily_Demand]]*Inventory[[#This Row],[Lead_Time_Days]]</f>
        <v>147</v>
      </c>
      <c r="N5191" s="4">
        <f>MAX(0, Inventory[[#This Row],[Demand_Duration_Lead_time]]+Inventory[[#This Row],[Safety_Stock]]-Inventory[[#This Row],[Current_Inventory]])</f>
        <v>0</v>
      </c>
      <c r="O51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91" s="8">
        <f>Inventory[[#This Row],[Current_Inventory]]*Inventory[[#This Row],[Unit_Cost]]</f>
        <v>716008.95</v>
      </c>
      <c r="Q5191" t="str">
        <f>IF(Inventory[[#This Row],[Stockout_Risk_Score]] &gt;= 0.8, "Critical",
   IF(Inventory[[#This Row],[Stockout_Risk_Score]] &gt;= 0.6, "High",
      IF(Inventory[[#This Row],[Stockout_Risk_Score]] &gt;= 0.3, "Medium", "Low")
   )
)</f>
        <v>Critical</v>
      </c>
      <c r="R5191">
        <f>Inventory[[#This Row],[Lead_Time_Days]]*0.8</f>
        <v>2.4000000000000004</v>
      </c>
      <c r="S5191">
        <f>MAX(0,Inventory[[#This Row],[Daily_Demand]]*Inventory[[#This Row],[Adj_Lead_Time]]+Inventory[[#This Row],[Safety_Stock]]-Inventory[[#This Row],[Current_Inventory]])</f>
        <v>0</v>
      </c>
    </row>
    <row r="5192" spans="1:19" x14ac:dyDescent="0.25">
      <c r="A5192">
        <v>5191</v>
      </c>
      <c r="B5192" t="s">
        <v>5213</v>
      </c>
      <c r="C5192" s="4" t="s">
        <v>17</v>
      </c>
      <c r="D5192" t="s">
        <v>18</v>
      </c>
      <c r="E5192" s="4">
        <v>69</v>
      </c>
      <c r="F5192" s="4">
        <v>13</v>
      </c>
      <c r="G5192" s="4">
        <v>267</v>
      </c>
      <c r="H5192" s="4">
        <v>154</v>
      </c>
      <c r="I5192" s="4">
        <v>293</v>
      </c>
      <c r="J5192" s="6">
        <v>701.53</v>
      </c>
      <c r="K5192" s="4">
        <v>0.77200000000000002</v>
      </c>
      <c r="L5192" s="4" t="s">
        <v>19</v>
      </c>
      <c r="M5192" s="4">
        <f>Inventory[[#This Row],[Daily_Demand]]*Inventory[[#This Row],[Lead_Time_Days]]</f>
        <v>897</v>
      </c>
      <c r="N5192" s="4">
        <f>MAX(0, Inventory[[#This Row],[Demand_Duration_Lead_time]]+Inventory[[#This Row],[Safety_Stock]]-Inventory[[#This Row],[Current_Inventory]])</f>
        <v>784</v>
      </c>
      <c r="O51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92" s="8">
        <f>Inventory[[#This Row],[Current_Inventory]]*Inventory[[#This Row],[Unit_Cost]]</f>
        <v>187308.50999999998</v>
      </c>
      <c r="Q5192" t="str">
        <f>IF(Inventory[[#This Row],[Stockout_Risk_Score]] &gt;= 0.8, "Critical",
   IF(Inventory[[#This Row],[Stockout_Risk_Score]] &gt;= 0.6, "High",
      IF(Inventory[[#This Row],[Stockout_Risk_Score]] &gt;= 0.3, "Medium", "Low")
   )
)</f>
        <v>High</v>
      </c>
      <c r="R5192">
        <f>Inventory[[#This Row],[Lead_Time_Days]]*0.8</f>
        <v>10.4</v>
      </c>
      <c r="S5192">
        <f>MAX(0,Inventory[[#This Row],[Daily_Demand]]*Inventory[[#This Row],[Adj_Lead_Time]]+Inventory[[#This Row],[Safety_Stock]]-Inventory[[#This Row],[Current_Inventory]])</f>
        <v>604.6</v>
      </c>
    </row>
    <row r="5193" spans="1:19" x14ac:dyDescent="0.25">
      <c r="A5193">
        <v>5192</v>
      </c>
      <c r="B5193" t="s">
        <v>5214</v>
      </c>
      <c r="C5193" s="4" t="s">
        <v>13</v>
      </c>
      <c r="D5193" t="s">
        <v>22</v>
      </c>
      <c r="E5193" s="4">
        <v>71</v>
      </c>
      <c r="F5193" s="4">
        <v>9</v>
      </c>
      <c r="G5193" s="4">
        <v>760</v>
      </c>
      <c r="H5193" s="4">
        <v>271</v>
      </c>
      <c r="I5193" s="4">
        <v>252</v>
      </c>
      <c r="J5193" s="6">
        <v>783.58</v>
      </c>
      <c r="K5193" s="4">
        <v>0.28699999999999998</v>
      </c>
      <c r="L5193" s="4" t="s">
        <v>15</v>
      </c>
      <c r="M5193" s="4">
        <f>Inventory[[#This Row],[Daily_Demand]]*Inventory[[#This Row],[Lead_Time_Days]]</f>
        <v>639</v>
      </c>
      <c r="N5193" s="4">
        <f>MAX(0, Inventory[[#This Row],[Demand_Duration_Lead_time]]+Inventory[[#This Row],[Safety_Stock]]-Inventory[[#This Row],[Current_Inventory]])</f>
        <v>150</v>
      </c>
      <c r="O51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93" s="8">
        <f>Inventory[[#This Row],[Current_Inventory]]*Inventory[[#This Row],[Unit_Cost]]</f>
        <v>595520.80000000005</v>
      </c>
      <c r="Q5193" t="str">
        <f>IF(Inventory[[#This Row],[Stockout_Risk_Score]] &gt;= 0.8, "Critical",
   IF(Inventory[[#This Row],[Stockout_Risk_Score]] &gt;= 0.6, "High",
      IF(Inventory[[#This Row],[Stockout_Risk_Score]] &gt;= 0.3, "Medium", "Low")
   )
)</f>
        <v>Low</v>
      </c>
      <c r="R5193">
        <f>Inventory[[#This Row],[Lead_Time_Days]]*0.8</f>
        <v>7.2</v>
      </c>
      <c r="S5193">
        <f>MAX(0,Inventory[[#This Row],[Daily_Demand]]*Inventory[[#This Row],[Adj_Lead_Time]]+Inventory[[#This Row],[Safety_Stock]]-Inventory[[#This Row],[Current_Inventory]])</f>
        <v>22.200000000000045</v>
      </c>
    </row>
    <row r="5194" spans="1:19" x14ac:dyDescent="0.25">
      <c r="A5194">
        <v>5193</v>
      </c>
      <c r="B5194" t="s">
        <v>5215</v>
      </c>
      <c r="C5194" s="4" t="s">
        <v>41</v>
      </c>
      <c r="D5194" t="s">
        <v>14</v>
      </c>
      <c r="E5194" s="4">
        <v>141</v>
      </c>
      <c r="F5194" s="4">
        <v>10</v>
      </c>
      <c r="G5194" s="4">
        <v>276</v>
      </c>
      <c r="H5194" s="4">
        <v>151</v>
      </c>
      <c r="I5194" s="4">
        <v>252</v>
      </c>
      <c r="J5194" s="6">
        <v>353.98</v>
      </c>
      <c r="K5194" s="4">
        <v>0.219</v>
      </c>
      <c r="L5194" s="4" t="s">
        <v>27</v>
      </c>
      <c r="M5194" s="4">
        <f>Inventory[[#This Row],[Daily_Demand]]*Inventory[[#This Row],[Lead_Time_Days]]</f>
        <v>1410</v>
      </c>
      <c r="N5194" s="4">
        <f>MAX(0, Inventory[[#This Row],[Demand_Duration_Lead_time]]+Inventory[[#This Row],[Safety_Stock]]-Inventory[[#This Row],[Current_Inventory]])</f>
        <v>1285</v>
      </c>
      <c r="O51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94" s="8">
        <f>Inventory[[#This Row],[Current_Inventory]]*Inventory[[#This Row],[Unit_Cost]]</f>
        <v>97698.48000000001</v>
      </c>
      <c r="Q5194" t="str">
        <f>IF(Inventory[[#This Row],[Stockout_Risk_Score]] &gt;= 0.8, "Critical",
   IF(Inventory[[#This Row],[Stockout_Risk_Score]] &gt;= 0.6, "High",
      IF(Inventory[[#This Row],[Stockout_Risk_Score]] &gt;= 0.3, "Medium", "Low")
   )
)</f>
        <v>Low</v>
      </c>
      <c r="R5194">
        <f>Inventory[[#This Row],[Lead_Time_Days]]*0.8</f>
        <v>8</v>
      </c>
      <c r="S5194">
        <f>MAX(0,Inventory[[#This Row],[Daily_Demand]]*Inventory[[#This Row],[Adj_Lead_Time]]+Inventory[[#This Row],[Safety_Stock]]-Inventory[[#This Row],[Current_Inventory]])</f>
        <v>1003</v>
      </c>
    </row>
    <row r="5195" spans="1:19" x14ac:dyDescent="0.25">
      <c r="A5195">
        <v>5194</v>
      </c>
      <c r="B5195" t="s">
        <v>5216</v>
      </c>
      <c r="C5195" s="4" t="s">
        <v>41</v>
      </c>
      <c r="D5195" t="s">
        <v>22</v>
      </c>
      <c r="E5195" s="4">
        <v>137</v>
      </c>
      <c r="F5195" s="4">
        <v>12</v>
      </c>
      <c r="G5195" s="4">
        <v>82</v>
      </c>
      <c r="H5195" s="4">
        <v>123</v>
      </c>
      <c r="I5195" s="4">
        <v>76</v>
      </c>
      <c r="J5195" s="6">
        <v>1678.75</v>
      </c>
      <c r="K5195" s="4">
        <v>0.44800000000000001</v>
      </c>
      <c r="L5195" s="4" t="s">
        <v>15</v>
      </c>
      <c r="M5195" s="4">
        <f>Inventory[[#This Row],[Daily_Demand]]*Inventory[[#This Row],[Lead_Time_Days]]</f>
        <v>1644</v>
      </c>
      <c r="N5195" s="4">
        <f>MAX(0, Inventory[[#This Row],[Demand_Duration_Lead_time]]+Inventory[[#This Row],[Safety_Stock]]-Inventory[[#This Row],[Current_Inventory]])</f>
        <v>1685</v>
      </c>
      <c r="O51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95" s="8">
        <f>Inventory[[#This Row],[Current_Inventory]]*Inventory[[#This Row],[Unit_Cost]]</f>
        <v>137657.5</v>
      </c>
      <c r="Q5195" t="str">
        <f>IF(Inventory[[#This Row],[Stockout_Risk_Score]] &gt;= 0.8, "Critical",
   IF(Inventory[[#This Row],[Stockout_Risk_Score]] &gt;= 0.6, "High",
      IF(Inventory[[#This Row],[Stockout_Risk_Score]] &gt;= 0.3, "Medium", "Low")
   )
)</f>
        <v>Medium</v>
      </c>
      <c r="R5195">
        <f>Inventory[[#This Row],[Lead_Time_Days]]*0.8</f>
        <v>9.6000000000000014</v>
      </c>
      <c r="S5195">
        <f>MAX(0,Inventory[[#This Row],[Daily_Demand]]*Inventory[[#This Row],[Adj_Lead_Time]]+Inventory[[#This Row],[Safety_Stock]]-Inventory[[#This Row],[Current_Inventory]])</f>
        <v>1356.2000000000003</v>
      </c>
    </row>
    <row r="5196" spans="1:19" x14ac:dyDescent="0.25">
      <c r="A5196">
        <v>5195</v>
      </c>
      <c r="B5196" t="s">
        <v>5217</v>
      </c>
      <c r="C5196" s="4" t="s">
        <v>13</v>
      </c>
      <c r="D5196" t="s">
        <v>22</v>
      </c>
      <c r="E5196" s="4">
        <v>110</v>
      </c>
      <c r="F5196" s="4">
        <v>13</v>
      </c>
      <c r="G5196" s="4">
        <v>411</v>
      </c>
      <c r="H5196" s="4">
        <v>282</v>
      </c>
      <c r="I5196" s="4">
        <v>167</v>
      </c>
      <c r="J5196" s="6">
        <v>1042.56</v>
      </c>
      <c r="K5196" s="4">
        <v>0.99399999999999999</v>
      </c>
      <c r="L5196" s="4" t="s">
        <v>15</v>
      </c>
      <c r="M5196" s="4">
        <f>Inventory[[#This Row],[Daily_Demand]]*Inventory[[#This Row],[Lead_Time_Days]]</f>
        <v>1430</v>
      </c>
      <c r="N5196" s="4">
        <f>MAX(0, Inventory[[#This Row],[Demand_Duration_Lead_time]]+Inventory[[#This Row],[Safety_Stock]]-Inventory[[#This Row],[Current_Inventory]])</f>
        <v>1301</v>
      </c>
      <c r="O51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96" s="8">
        <f>Inventory[[#This Row],[Current_Inventory]]*Inventory[[#This Row],[Unit_Cost]]</f>
        <v>428492.16</v>
      </c>
      <c r="Q5196" t="str">
        <f>IF(Inventory[[#This Row],[Stockout_Risk_Score]] &gt;= 0.8, "Critical",
   IF(Inventory[[#This Row],[Stockout_Risk_Score]] &gt;= 0.6, "High",
      IF(Inventory[[#This Row],[Stockout_Risk_Score]] &gt;= 0.3, "Medium", "Low")
   )
)</f>
        <v>Critical</v>
      </c>
      <c r="R5196">
        <f>Inventory[[#This Row],[Lead_Time_Days]]*0.8</f>
        <v>10.4</v>
      </c>
      <c r="S5196">
        <f>MAX(0,Inventory[[#This Row],[Daily_Demand]]*Inventory[[#This Row],[Adj_Lead_Time]]+Inventory[[#This Row],[Safety_Stock]]-Inventory[[#This Row],[Current_Inventory]])</f>
        <v>1015</v>
      </c>
    </row>
    <row r="5197" spans="1:19" x14ac:dyDescent="0.25">
      <c r="A5197">
        <v>5196</v>
      </c>
      <c r="B5197" t="s">
        <v>5218</v>
      </c>
      <c r="C5197" s="4" t="s">
        <v>26</v>
      </c>
      <c r="D5197" t="s">
        <v>14</v>
      </c>
      <c r="E5197" s="4">
        <v>142</v>
      </c>
      <c r="F5197" s="4">
        <v>11</v>
      </c>
      <c r="G5197" s="4">
        <v>559</v>
      </c>
      <c r="H5197" s="4">
        <v>47</v>
      </c>
      <c r="I5197" s="4">
        <v>275</v>
      </c>
      <c r="J5197" s="6">
        <v>1136.19</v>
      </c>
      <c r="K5197" s="4">
        <v>0.41299999999999998</v>
      </c>
      <c r="L5197" s="4" t="s">
        <v>15</v>
      </c>
      <c r="M5197" s="4">
        <f>Inventory[[#This Row],[Daily_Demand]]*Inventory[[#This Row],[Lead_Time_Days]]</f>
        <v>1562</v>
      </c>
      <c r="N5197" s="4">
        <f>MAX(0, Inventory[[#This Row],[Demand_Duration_Lead_time]]+Inventory[[#This Row],[Safety_Stock]]-Inventory[[#This Row],[Current_Inventory]])</f>
        <v>1050</v>
      </c>
      <c r="O51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97" s="8">
        <f>Inventory[[#This Row],[Current_Inventory]]*Inventory[[#This Row],[Unit_Cost]]</f>
        <v>635130.21000000008</v>
      </c>
      <c r="Q5197" t="str">
        <f>IF(Inventory[[#This Row],[Stockout_Risk_Score]] &gt;= 0.8, "Critical",
   IF(Inventory[[#This Row],[Stockout_Risk_Score]] &gt;= 0.6, "High",
      IF(Inventory[[#This Row],[Stockout_Risk_Score]] &gt;= 0.3, "Medium", "Low")
   )
)</f>
        <v>Medium</v>
      </c>
      <c r="R5197">
        <f>Inventory[[#This Row],[Lead_Time_Days]]*0.8</f>
        <v>8.8000000000000007</v>
      </c>
      <c r="S5197">
        <f>MAX(0,Inventory[[#This Row],[Daily_Demand]]*Inventory[[#This Row],[Adj_Lead_Time]]+Inventory[[#This Row],[Safety_Stock]]-Inventory[[#This Row],[Current_Inventory]])</f>
        <v>737.60000000000014</v>
      </c>
    </row>
    <row r="5198" spans="1:19" x14ac:dyDescent="0.25">
      <c r="A5198">
        <v>5197</v>
      </c>
      <c r="B5198" t="s">
        <v>5219</v>
      </c>
      <c r="C5198" s="4" t="s">
        <v>17</v>
      </c>
      <c r="D5198" t="s">
        <v>18</v>
      </c>
      <c r="E5198" s="4">
        <v>144</v>
      </c>
      <c r="F5198" s="4">
        <v>11</v>
      </c>
      <c r="G5198" s="4">
        <v>436</v>
      </c>
      <c r="H5198" s="4">
        <v>206</v>
      </c>
      <c r="I5198" s="4">
        <v>254</v>
      </c>
      <c r="J5198" s="6">
        <v>1772.81</v>
      </c>
      <c r="K5198" s="4">
        <v>0.19900000000000001</v>
      </c>
      <c r="L5198" s="4" t="s">
        <v>27</v>
      </c>
      <c r="M5198" s="4">
        <f>Inventory[[#This Row],[Daily_Demand]]*Inventory[[#This Row],[Lead_Time_Days]]</f>
        <v>1584</v>
      </c>
      <c r="N5198" s="4">
        <f>MAX(0, Inventory[[#This Row],[Demand_Duration_Lead_time]]+Inventory[[#This Row],[Safety_Stock]]-Inventory[[#This Row],[Current_Inventory]])</f>
        <v>1354</v>
      </c>
      <c r="O51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198" s="8">
        <f>Inventory[[#This Row],[Current_Inventory]]*Inventory[[#This Row],[Unit_Cost]]</f>
        <v>772945.16</v>
      </c>
      <c r="Q5198" t="str">
        <f>IF(Inventory[[#This Row],[Stockout_Risk_Score]] &gt;= 0.8, "Critical",
   IF(Inventory[[#This Row],[Stockout_Risk_Score]] &gt;= 0.6, "High",
      IF(Inventory[[#This Row],[Stockout_Risk_Score]] &gt;= 0.3, "Medium", "Low")
   )
)</f>
        <v>Low</v>
      </c>
      <c r="R5198">
        <f>Inventory[[#This Row],[Lead_Time_Days]]*0.8</f>
        <v>8.8000000000000007</v>
      </c>
      <c r="S5198">
        <f>MAX(0,Inventory[[#This Row],[Daily_Demand]]*Inventory[[#This Row],[Adj_Lead_Time]]+Inventory[[#This Row],[Safety_Stock]]-Inventory[[#This Row],[Current_Inventory]])</f>
        <v>1037.2</v>
      </c>
    </row>
    <row r="5199" spans="1:19" x14ac:dyDescent="0.25">
      <c r="A5199">
        <v>5198</v>
      </c>
      <c r="B5199" t="s">
        <v>5220</v>
      </c>
      <c r="C5199" s="4" t="s">
        <v>17</v>
      </c>
      <c r="D5199" t="s">
        <v>22</v>
      </c>
      <c r="E5199" s="4">
        <v>86</v>
      </c>
      <c r="F5199" s="4">
        <v>3</v>
      </c>
      <c r="G5199" s="4">
        <v>72</v>
      </c>
      <c r="H5199" s="4">
        <v>22</v>
      </c>
      <c r="I5199" s="4">
        <v>296</v>
      </c>
      <c r="J5199" s="6">
        <v>80.87</v>
      </c>
      <c r="K5199" s="4">
        <v>0.94399999999999995</v>
      </c>
      <c r="L5199" s="4" t="s">
        <v>19</v>
      </c>
      <c r="M5199" s="4">
        <f>Inventory[[#This Row],[Daily_Demand]]*Inventory[[#This Row],[Lead_Time_Days]]</f>
        <v>258</v>
      </c>
      <c r="N5199" s="4">
        <f>MAX(0, Inventory[[#This Row],[Demand_Duration_Lead_time]]+Inventory[[#This Row],[Safety_Stock]]-Inventory[[#This Row],[Current_Inventory]])</f>
        <v>208</v>
      </c>
      <c r="O51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199" s="8">
        <f>Inventory[[#This Row],[Current_Inventory]]*Inventory[[#This Row],[Unit_Cost]]</f>
        <v>5822.64</v>
      </c>
      <c r="Q5199" t="str">
        <f>IF(Inventory[[#This Row],[Stockout_Risk_Score]] &gt;= 0.8, "Critical",
   IF(Inventory[[#This Row],[Stockout_Risk_Score]] &gt;= 0.6, "High",
      IF(Inventory[[#This Row],[Stockout_Risk_Score]] &gt;= 0.3, "Medium", "Low")
   )
)</f>
        <v>Critical</v>
      </c>
      <c r="R5199">
        <f>Inventory[[#This Row],[Lead_Time_Days]]*0.8</f>
        <v>2.4000000000000004</v>
      </c>
      <c r="S5199">
        <f>MAX(0,Inventory[[#This Row],[Daily_Demand]]*Inventory[[#This Row],[Adj_Lead_Time]]+Inventory[[#This Row],[Safety_Stock]]-Inventory[[#This Row],[Current_Inventory]])</f>
        <v>156.40000000000003</v>
      </c>
    </row>
    <row r="5200" spans="1:19" x14ac:dyDescent="0.25">
      <c r="A5200">
        <v>5199</v>
      </c>
      <c r="B5200" t="s">
        <v>5221</v>
      </c>
      <c r="C5200" s="4" t="s">
        <v>21</v>
      </c>
      <c r="D5200" t="s">
        <v>14</v>
      </c>
      <c r="E5200" s="4">
        <v>62</v>
      </c>
      <c r="F5200" s="4">
        <v>5</v>
      </c>
      <c r="G5200" s="4">
        <v>783</v>
      </c>
      <c r="H5200" s="4">
        <v>121</v>
      </c>
      <c r="I5200" s="4">
        <v>98</v>
      </c>
      <c r="J5200" s="6">
        <v>180.5</v>
      </c>
      <c r="K5200" s="4">
        <v>0.38600000000000001</v>
      </c>
      <c r="L5200" s="4" t="s">
        <v>27</v>
      </c>
      <c r="M5200" s="4">
        <f>Inventory[[#This Row],[Daily_Demand]]*Inventory[[#This Row],[Lead_Time_Days]]</f>
        <v>310</v>
      </c>
      <c r="N5200" s="4">
        <f>MAX(0, Inventory[[#This Row],[Demand_Duration_Lead_time]]+Inventory[[#This Row],[Safety_Stock]]-Inventory[[#This Row],[Current_Inventory]])</f>
        <v>0</v>
      </c>
      <c r="O52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00" s="8">
        <f>Inventory[[#This Row],[Current_Inventory]]*Inventory[[#This Row],[Unit_Cost]]</f>
        <v>141331.5</v>
      </c>
      <c r="Q5200" t="str">
        <f>IF(Inventory[[#This Row],[Stockout_Risk_Score]] &gt;= 0.8, "Critical",
   IF(Inventory[[#This Row],[Stockout_Risk_Score]] &gt;= 0.6, "High",
      IF(Inventory[[#This Row],[Stockout_Risk_Score]] &gt;= 0.3, "Medium", "Low")
   )
)</f>
        <v>Medium</v>
      </c>
      <c r="R5200">
        <f>Inventory[[#This Row],[Lead_Time_Days]]*0.8</f>
        <v>4</v>
      </c>
      <c r="S5200">
        <f>MAX(0,Inventory[[#This Row],[Daily_Demand]]*Inventory[[#This Row],[Adj_Lead_Time]]+Inventory[[#This Row],[Safety_Stock]]-Inventory[[#This Row],[Current_Inventory]])</f>
        <v>0</v>
      </c>
    </row>
    <row r="5201" spans="1:19" x14ac:dyDescent="0.25">
      <c r="A5201">
        <v>5200</v>
      </c>
      <c r="B5201" t="s">
        <v>5222</v>
      </c>
      <c r="C5201" s="4" t="s">
        <v>13</v>
      </c>
      <c r="D5201" t="s">
        <v>18</v>
      </c>
      <c r="E5201" s="4">
        <v>153</v>
      </c>
      <c r="F5201" s="4">
        <v>9</v>
      </c>
      <c r="G5201" s="4">
        <v>57</v>
      </c>
      <c r="H5201" s="4">
        <v>146</v>
      </c>
      <c r="I5201" s="4">
        <v>302</v>
      </c>
      <c r="J5201" s="6">
        <v>365.08</v>
      </c>
      <c r="K5201" s="4">
        <v>0.69099999999999995</v>
      </c>
      <c r="L5201" s="4" t="s">
        <v>19</v>
      </c>
      <c r="M5201" s="4">
        <f>Inventory[[#This Row],[Daily_Demand]]*Inventory[[#This Row],[Lead_Time_Days]]</f>
        <v>1377</v>
      </c>
      <c r="N5201" s="4">
        <f>MAX(0, Inventory[[#This Row],[Demand_Duration_Lead_time]]+Inventory[[#This Row],[Safety_Stock]]-Inventory[[#This Row],[Current_Inventory]])</f>
        <v>1466</v>
      </c>
      <c r="O52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01" s="8">
        <f>Inventory[[#This Row],[Current_Inventory]]*Inventory[[#This Row],[Unit_Cost]]</f>
        <v>20809.559999999998</v>
      </c>
      <c r="Q5201" t="str">
        <f>IF(Inventory[[#This Row],[Stockout_Risk_Score]] &gt;= 0.8, "Critical",
   IF(Inventory[[#This Row],[Stockout_Risk_Score]] &gt;= 0.6, "High",
      IF(Inventory[[#This Row],[Stockout_Risk_Score]] &gt;= 0.3, "Medium", "Low")
   )
)</f>
        <v>High</v>
      </c>
      <c r="R5201">
        <f>Inventory[[#This Row],[Lead_Time_Days]]*0.8</f>
        <v>7.2</v>
      </c>
      <c r="S5201">
        <f>MAX(0,Inventory[[#This Row],[Daily_Demand]]*Inventory[[#This Row],[Adj_Lead_Time]]+Inventory[[#This Row],[Safety_Stock]]-Inventory[[#This Row],[Current_Inventory]])</f>
        <v>1190.6000000000001</v>
      </c>
    </row>
    <row r="5202" spans="1:19" x14ac:dyDescent="0.25">
      <c r="A5202">
        <v>5201</v>
      </c>
      <c r="B5202" t="s">
        <v>5223</v>
      </c>
      <c r="C5202" s="4" t="s">
        <v>21</v>
      </c>
      <c r="D5202" t="s">
        <v>22</v>
      </c>
      <c r="E5202" s="4">
        <v>153</v>
      </c>
      <c r="F5202" s="4">
        <v>3</v>
      </c>
      <c r="G5202" s="4">
        <v>327</v>
      </c>
      <c r="H5202" s="4">
        <v>181</v>
      </c>
      <c r="I5202" s="4">
        <v>127</v>
      </c>
      <c r="J5202" s="6">
        <v>108.57</v>
      </c>
      <c r="K5202" s="4">
        <v>0.78800000000000003</v>
      </c>
      <c r="L5202" s="4" t="s">
        <v>27</v>
      </c>
      <c r="M5202" s="4">
        <f>Inventory[[#This Row],[Daily_Demand]]*Inventory[[#This Row],[Lead_Time_Days]]</f>
        <v>459</v>
      </c>
      <c r="N5202" s="4">
        <f>MAX(0, Inventory[[#This Row],[Demand_Duration_Lead_time]]+Inventory[[#This Row],[Safety_Stock]]-Inventory[[#This Row],[Current_Inventory]])</f>
        <v>313</v>
      </c>
      <c r="O52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02" s="8">
        <f>Inventory[[#This Row],[Current_Inventory]]*Inventory[[#This Row],[Unit_Cost]]</f>
        <v>35502.39</v>
      </c>
      <c r="Q5202" t="str">
        <f>IF(Inventory[[#This Row],[Stockout_Risk_Score]] &gt;= 0.8, "Critical",
   IF(Inventory[[#This Row],[Stockout_Risk_Score]] &gt;= 0.6, "High",
      IF(Inventory[[#This Row],[Stockout_Risk_Score]] &gt;= 0.3, "Medium", "Low")
   )
)</f>
        <v>High</v>
      </c>
      <c r="R5202">
        <f>Inventory[[#This Row],[Lead_Time_Days]]*0.8</f>
        <v>2.4000000000000004</v>
      </c>
      <c r="S5202">
        <f>MAX(0,Inventory[[#This Row],[Daily_Demand]]*Inventory[[#This Row],[Adj_Lead_Time]]+Inventory[[#This Row],[Safety_Stock]]-Inventory[[#This Row],[Current_Inventory]])</f>
        <v>221.20000000000005</v>
      </c>
    </row>
    <row r="5203" spans="1:19" x14ac:dyDescent="0.25">
      <c r="A5203">
        <v>5202</v>
      </c>
      <c r="B5203" t="s">
        <v>5224</v>
      </c>
      <c r="C5203" s="4" t="s">
        <v>21</v>
      </c>
      <c r="D5203" t="s">
        <v>22</v>
      </c>
      <c r="E5203" s="4">
        <v>197</v>
      </c>
      <c r="F5203" s="4">
        <v>5</v>
      </c>
      <c r="G5203" s="4">
        <v>670</v>
      </c>
      <c r="H5203" s="4">
        <v>136</v>
      </c>
      <c r="I5203" s="4">
        <v>306</v>
      </c>
      <c r="J5203" s="6">
        <v>1333.4</v>
      </c>
      <c r="K5203" s="4">
        <v>0.84299999999999997</v>
      </c>
      <c r="L5203" s="4" t="s">
        <v>15</v>
      </c>
      <c r="M5203" s="4">
        <f>Inventory[[#This Row],[Daily_Demand]]*Inventory[[#This Row],[Lead_Time_Days]]</f>
        <v>985</v>
      </c>
      <c r="N5203" s="4">
        <f>MAX(0, Inventory[[#This Row],[Demand_Duration_Lead_time]]+Inventory[[#This Row],[Safety_Stock]]-Inventory[[#This Row],[Current_Inventory]])</f>
        <v>451</v>
      </c>
      <c r="O52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03" s="8">
        <f>Inventory[[#This Row],[Current_Inventory]]*Inventory[[#This Row],[Unit_Cost]]</f>
        <v>893378.00000000012</v>
      </c>
      <c r="Q5203" t="str">
        <f>IF(Inventory[[#This Row],[Stockout_Risk_Score]] &gt;= 0.8, "Critical",
   IF(Inventory[[#This Row],[Stockout_Risk_Score]] &gt;= 0.6, "High",
      IF(Inventory[[#This Row],[Stockout_Risk_Score]] &gt;= 0.3, "Medium", "Low")
   )
)</f>
        <v>Critical</v>
      </c>
      <c r="R5203">
        <f>Inventory[[#This Row],[Lead_Time_Days]]*0.8</f>
        <v>4</v>
      </c>
      <c r="S5203">
        <f>MAX(0,Inventory[[#This Row],[Daily_Demand]]*Inventory[[#This Row],[Adj_Lead_Time]]+Inventory[[#This Row],[Safety_Stock]]-Inventory[[#This Row],[Current_Inventory]])</f>
        <v>254</v>
      </c>
    </row>
    <row r="5204" spans="1:19" x14ac:dyDescent="0.25">
      <c r="A5204">
        <v>5203</v>
      </c>
      <c r="B5204" t="s">
        <v>5225</v>
      </c>
      <c r="C5204" s="4" t="s">
        <v>41</v>
      </c>
      <c r="D5204" t="s">
        <v>22</v>
      </c>
      <c r="E5204" s="4">
        <v>135</v>
      </c>
      <c r="F5204" s="4">
        <v>11</v>
      </c>
      <c r="G5204" s="4">
        <v>72</v>
      </c>
      <c r="H5204" s="4">
        <v>28</v>
      </c>
      <c r="I5204" s="4">
        <v>169</v>
      </c>
      <c r="J5204" s="6">
        <v>1286.06</v>
      </c>
      <c r="K5204" s="4">
        <v>0.82099999999999995</v>
      </c>
      <c r="L5204" s="4" t="s">
        <v>15</v>
      </c>
      <c r="M5204" s="4">
        <f>Inventory[[#This Row],[Daily_Demand]]*Inventory[[#This Row],[Lead_Time_Days]]</f>
        <v>1485</v>
      </c>
      <c r="N5204" s="4">
        <f>MAX(0, Inventory[[#This Row],[Demand_Duration_Lead_time]]+Inventory[[#This Row],[Safety_Stock]]-Inventory[[#This Row],[Current_Inventory]])</f>
        <v>1441</v>
      </c>
      <c r="O52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04" s="8">
        <f>Inventory[[#This Row],[Current_Inventory]]*Inventory[[#This Row],[Unit_Cost]]</f>
        <v>92596.319999999992</v>
      </c>
      <c r="Q5204" t="str">
        <f>IF(Inventory[[#This Row],[Stockout_Risk_Score]] &gt;= 0.8, "Critical",
   IF(Inventory[[#This Row],[Stockout_Risk_Score]] &gt;= 0.6, "High",
      IF(Inventory[[#This Row],[Stockout_Risk_Score]] &gt;= 0.3, "Medium", "Low")
   )
)</f>
        <v>Critical</v>
      </c>
      <c r="R5204">
        <f>Inventory[[#This Row],[Lead_Time_Days]]*0.8</f>
        <v>8.8000000000000007</v>
      </c>
      <c r="S5204">
        <f>MAX(0,Inventory[[#This Row],[Daily_Demand]]*Inventory[[#This Row],[Adj_Lead_Time]]+Inventory[[#This Row],[Safety_Stock]]-Inventory[[#This Row],[Current_Inventory]])</f>
        <v>1144</v>
      </c>
    </row>
    <row r="5205" spans="1:19" x14ac:dyDescent="0.25">
      <c r="A5205">
        <v>5204</v>
      </c>
      <c r="B5205" t="s">
        <v>5226</v>
      </c>
      <c r="C5205" s="4" t="s">
        <v>17</v>
      </c>
      <c r="D5205" t="s">
        <v>18</v>
      </c>
      <c r="E5205" s="4">
        <v>73</v>
      </c>
      <c r="F5205" s="4">
        <v>14</v>
      </c>
      <c r="G5205" s="4">
        <v>625</v>
      </c>
      <c r="H5205" s="4">
        <v>217</v>
      </c>
      <c r="I5205" s="4">
        <v>84</v>
      </c>
      <c r="J5205" s="6">
        <v>461.06</v>
      </c>
      <c r="K5205" s="4">
        <v>0.83599999999999997</v>
      </c>
      <c r="L5205" s="4" t="s">
        <v>19</v>
      </c>
      <c r="M5205" s="4">
        <f>Inventory[[#This Row],[Daily_Demand]]*Inventory[[#This Row],[Lead_Time_Days]]</f>
        <v>1022</v>
      </c>
      <c r="N5205" s="4">
        <f>MAX(0, Inventory[[#This Row],[Demand_Duration_Lead_time]]+Inventory[[#This Row],[Safety_Stock]]-Inventory[[#This Row],[Current_Inventory]])</f>
        <v>614</v>
      </c>
      <c r="O52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05" s="8">
        <f>Inventory[[#This Row],[Current_Inventory]]*Inventory[[#This Row],[Unit_Cost]]</f>
        <v>288162.5</v>
      </c>
      <c r="Q5205" t="str">
        <f>IF(Inventory[[#This Row],[Stockout_Risk_Score]] &gt;= 0.8, "Critical",
   IF(Inventory[[#This Row],[Stockout_Risk_Score]] &gt;= 0.6, "High",
      IF(Inventory[[#This Row],[Stockout_Risk_Score]] &gt;= 0.3, "Medium", "Low")
   )
)</f>
        <v>Critical</v>
      </c>
      <c r="R5205">
        <f>Inventory[[#This Row],[Lead_Time_Days]]*0.8</f>
        <v>11.200000000000001</v>
      </c>
      <c r="S5205">
        <f>MAX(0,Inventory[[#This Row],[Daily_Demand]]*Inventory[[#This Row],[Adj_Lead_Time]]+Inventory[[#This Row],[Safety_Stock]]-Inventory[[#This Row],[Current_Inventory]])</f>
        <v>409.59999999999991</v>
      </c>
    </row>
    <row r="5206" spans="1:19" x14ac:dyDescent="0.25">
      <c r="A5206">
        <v>5205</v>
      </c>
      <c r="B5206" t="s">
        <v>5227</v>
      </c>
      <c r="C5206" s="4" t="s">
        <v>21</v>
      </c>
      <c r="D5206" t="s">
        <v>22</v>
      </c>
      <c r="E5206" s="4">
        <v>93</v>
      </c>
      <c r="F5206" s="4">
        <v>14</v>
      </c>
      <c r="G5206" s="4">
        <v>625</v>
      </c>
      <c r="H5206" s="4">
        <v>167</v>
      </c>
      <c r="I5206" s="4">
        <v>361</v>
      </c>
      <c r="J5206" s="6">
        <v>341.34</v>
      </c>
      <c r="K5206" s="4">
        <v>0.66800000000000004</v>
      </c>
      <c r="L5206" s="4" t="s">
        <v>15</v>
      </c>
      <c r="M5206" s="4">
        <f>Inventory[[#This Row],[Daily_Demand]]*Inventory[[#This Row],[Lead_Time_Days]]</f>
        <v>1302</v>
      </c>
      <c r="N5206" s="4">
        <f>MAX(0, Inventory[[#This Row],[Demand_Duration_Lead_time]]+Inventory[[#This Row],[Safety_Stock]]-Inventory[[#This Row],[Current_Inventory]])</f>
        <v>844</v>
      </c>
      <c r="O52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06" s="8">
        <f>Inventory[[#This Row],[Current_Inventory]]*Inventory[[#This Row],[Unit_Cost]]</f>
        <v>213337.49999999997</v>
      </c>
      <c r="Q5206" t="str">
        <f>IF(Inventory[[#This Row],[Stockout_Risk_Score]] &gt;= 0.8, "Critical",
   IF(Inventory[[#This Row],[Stockout_Risk_Score]] &gt;= 0.6, "High",
      IF(Inventory[[#This Row],[Stockout_Risk_Score]] &gt;= 0.3, "Medium", "Low")
   )
)</f>
        <v>High</v>
      </c>
      <c r="R5206">
        <f>Inventory[[#This Row],[Lead_Time_Days]]*0.8</f>
        <v>11.200000000000001</v>
      </c>
      <c r="S5206">
        <f>MAX(0,Inventory[[#This Row],[Daily_Demand]]*Inventory[[#This Row],[Adj_Lead_Time]]+Inventory[[#This Row],[Safety_Stock]]-Inventory[[#This Row],[Current_Inventory]])</f>
        <v>583.60000000000014</v>
      </c>
    </row>
    <row r="5207" spans="1:19" x14ac:dyDescent="0.25">
      <c r="A5207">
        <v>5206</v>
      </c>
      <c r="B5207" t="s">
        <v>5228</v>
      </c>
      <c r="C5207" s="4" t="s">
        <v>41</v>
      </c>
      <c r="D5207" t="s">
        <v>18</v>
      </c>
      <c r="E5207" s="4">
        <v>68</v>
      </c>
      <c r="F5207" s="4">
        <v>2</v>
      </c>
      <c r="G5207" s="4">
        <v>471</v>
      </c>
      <c r="H5207" s="4">
        <v>169</v>
      </c>
      <c r="I5207" s="4">
        <v>192</v>
      </c>
      <c r="J5207" s="6">
        <v>334.09</v>
      </c>
      <c r="K5207" s="4">
        <v>0.40400000000000003</v>
      </c>
      <c r="L5207" s="4" t="s">
        <v>15</v>
      </c>
      <c r="M5207" s="4">
        <f>Inventory[[#This Row],[Daily_Demand]]*Inventory[[#This Row],[Lead_Time_Days]]</f>
        <v>136</v>
      </c>
      <c r="N5207" s="4">
        <f>MAX(0, Inventory[[#This Row],[Demand_Duration_Lead_time]]+Inventory[[#This Row],[Safety_Stock]]-Inventory[[#This Row],[Current_Inventory]])</f>
        <v>0</v>
      </c>
      <c r="O52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07" s="8">
        <f>Inventory[[#This Row],[Current_Inventory]]*Inventory[[#This Row],[Unit_Cost]]</f>
        <v>157356.38999999998</v>
      </c>
      <c r="Q5207" t="str">
        <f>IF(Inventory[[#This Row],[Stockout_Risk_Score]] &gt;= 0.8, "Critical",
   IF(Inventory[[#This Row],[Stockout_Risk_Score]] &gt;= 0.6, "High",
      IF(Inventory[[#This Row],[Stockout_Risk_Score]] &gt;= 0.3, "Medium", "Low")
   )
)</f>
        <v>Medium</v>
      </c>
      <c r="R5207">
        <f>Inventory[[#This Row],[Lead_Time_Days]]*0.8</f>
        <v>1.6</v>
      </c>
      <c r="S5207">
        <f>MAX(0,Inventory[[#This Row],[Daily_Demand]]*Inventory[[#This Row],[Adj_Lead_Time]]+Inventory[[#This Row],[Safety_Stock]]-Inventory[[#This Row],[Current_Inventory]])</f>
        <v>0</v>
      </c>
    </row>
    <row r="5208" spans="1:19" x14ac:dyDescent="0.25">
      <c r="A5208">
        <v>5207</v>
      </c>
      <c r="B5208" t="s">
        <v>5229</v>
      </c>
      <c r="C5208" s="4" t="s">
        <v>13</v>
      </c>
      <c r="D5208" t="s">
        <v>22</v>
      </c>
      <c r="E5208" s="4">
        <v>181</v>
      </c>
      <c r="F5208" s="4">
        <v>3</v>
      </c>
      <c r="G5208" s="4">
        <v>480</v>
      </c>
      <c r="H5208" s="4">
        <v>249</v>
      </c>
      <c r="I5208" s="4">
        <v>246</v>
      </c>
      <c r="J5208" s="6">
        <v>1908.82</v>
      </c>
      <c r="K5208" s="4">
        <v>0.66700000000000004</v>
      </c>
      <c r="L5208" s="4" t="s">
        <v>27</v>
      </c>
      <c r="M5208" s="4">
        <f>Inventory[[#This Row],[Daily_Demand]]*Inventory[[#This Row],[Lead_Time_Days]]</f>
        <v>543</v>
      </c>
      <c r="N5208" s="4">
        <f>MAX(0, Inventory[[#This Row],[Demand_Duration_Lead_time]]+Inventory[[#This Row],[Safety_Stock]]-Inventory[[#This Row],[Current_Inventory]])</f>
        <v>312</v>
      </c>
      <c r="O52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08" s="8">
        <f>Inventory[[#This Row],[Current_Inventory]]*Inventory[[#This Row],[Unit_Cost]]</f>
        <v>916233.6</v>
      </c>
      <c r="Q5208" t="str">
        <f>IF(Inventory[[#This Row],[Stockout_Risk_Score]] &gt;= 0.8, "Critical",
   IF(Inventory[[#This Row],[Stockout_Risk_Score]] &gt;= 0.6, "High",
      IF(Inventory[[#This Row],[Stockout_Risk_Score]] &gt;= 0.3, "Medium", "Low")
   )
)</f>
        <v>High</v>
      </c>
      <c r="R5208">
        <f>Inventory[[#This Row],[Lead_Time_Days]]*0.8</f>
        <v>2.4000000000000004</v>
      </c>
      <c r="S5208">
        <f>MAX(0,Inventory[[#This Row],[Daily_Demand]]*Inventory[[#This Row],[Adj_Lead_Time]]+Inventory[[#This Row],[Safety_Stock]]-Inventory[[#This Row],[Current_Inventory]])</f>
        <v>203.40000000000009</v>
      </c>
    </row>
    <row r="5209" spans="1:19" x14ac:dyDescent="0.25">
      <c r="A5209">
        <v>5208</v>
      </c>
      <c r="B5209" t="s">
        <v>5230</v>
      </c>
      <c r="C5209" s="4" t="s">
        <v>21</v>
      </c>
      <c r="D5209" t="s">
        <v>14</v>
      </c>
      <c r="E5209" s="4">
        <v>76</v>
      </c>
      <c r="F5209" s="4">
        <v>8</v>
      </c>
      <c r="G5209" s="4">
        <v>794</v>
      </c>
      <c r="H5209" s="4">
        <v>88</v>
      </c>
      <c r="I5209" s="4">
        <v>309</v>
      </c>
      <c r="J5209" s="6">
        <v>1402.33</v>
      </c>
      <c r="K5209" s="4">
        <v>0.83699999999999997</v>
      </c>
      <c r="L5209" s="4" t="s">
        <v>19</v>
      </c>
      <c r="M5209" s="4">
        <f>Inventory[[#This Row],[Daily_Demand]]*Inventory[[#This Row],[Lead_Time_Days]]</f>
        <v>608</v>
      </c>
      <c r="N5209" s="4">
        <f>MAX(0, Inventory[[#This Row],[Demand_Duration_Lead_time]]+Inventory[[#This Row],[Safety_Stock]]-Inventory[[#This Row],[Current_Inventory]])</f>
        <v>0</v>
      </c>
      <c r="O52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09" s="8">
        <f>Inventory[[#This Row],[Current_Inventory]]*Inventory[[#This Row],[Unit_Cost]]</f>
        <v>1113450.02</v>
      </c>
      <c r="Q5209" t="str">
        <f>IF(Inventory[[#This Row],[Stockout_Risk_Score]] &gt;= 0.8, "Critical",
   IF(Inventory[[#This Row],[Stockout_Risk_Score]] &gt;= 0.6, "High",
      IF(Inventory[[#This Row],[Stockout_Risk_Score]] &gt;= 0.3, "Medium", "Low")
   )
)</f>
        <v>Critical</v>
      </c>
      <c r="R5209">
        <f>Inventory[[#This Row],[Lead_Time_Days]]*0.8</f>
        <v>6.4</v>
      </c>
      <c r="S5209">
        <f>MAX(0,Inventory[[#This Row],[Daily_Demand]]*Inventory[[#This Row],[Adj_Lead_Time]]+Inventory[[#This Row],[Safety_Stock]]-Inventory[[#This Row],[Current_Inventory]])</f>
        <v>0</v>
      </c>
    </row>
    <row r="5210" spans="1:19" x14ac:dyDescent="0.25">
      <c r="A5210">
        <v>5209</v>
      </c>
      <c r="B5210" t="s">
        <v>5231</v>
      </c>
      <c r="C5210" s="4" t="s">
        <v>17</v>
      </c>
      <c r="D5210" t="s">
        <v>22</v>
      </c>
      <c r="E5210" s="4">
        <v>21</v>
      </c>
      <c r="F5210" s="4">
        <v>2</v>
      </c>
      <c r="G5210" s="4">
        <v>505</v>
      </c>
      <c r="H5210" s="4">
        <v>206</v>
      </c>
      <c r="I5210" s="4">
        <v>133</v>
      </c>
      <c r="J5210" s="6">
        <v>1191.5899999999999</v>
      </c>
      <c r="K5210" s="4">
        <v>0.35099999999999998</v>
      </c>
      <c r="L5210" s="4" t="s">
        <v>27</v>
      </c>
      <c r="M5210" s="4">
        <f>Inventory[[#This Row],[Daily_Demand]]*Inventory[[#This Row],[Lead_Time_Days]]</f>
        <v>42</v>
      </c>
      <c r="N5210" s="4">
        <f>MAX(0, Inventory[[#This Row],[Demand_Duration_Lead_time]]+Inventory[[#This Row],[Safety_Stock]]-Inventory[[#This Row],[Current_Inventory]])</f>
        <v>0</v>
      </c>
      <c r="O52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210" s="8">
        <f>Inventory[[#This Row],[Current_Inventory]]*Inventory[[#This Row],[Unit_Cost]]</f>
        <v>601752.94999999995</v>
      </c>
      <c r="Q5210" t="str">
        <f>IF(Inventory[[#This Row],[Stockout_Risk_Score]] &gt;= 0.8, "Critical",
   IF(Inventory[[#This Row],[Stockout_Risk_Score]] &gt;= 0.6, "High",
      IF(Inventory[[#This Row],[Stockout_Risk_Score]] &gt;= 0.3, "Medium", "Low")
   )
)</f>
        <v>Medium</v>
      </c>
      <c r="R5210">
        <f>Inventory[[#This Row],[Lead_Time_Days]]*0.8</f>
        <v>1.6</v>
      </c>
      <c r="S5210">
        <f>MAX(0,Inventory[[#This Row],[Daily_Demand]]*Inventory[[#This Row],[Adj_Lead_Time]]+Inventory[[#This Row],[Safety_Stock]]-Inventory[[#This Row],[Current_Inventory]])</f>
        <v>0</v>
      </c>
    </row>
    <row r="5211" spans="1:19" x14ac:dyDescent="0.25">
      <c r="A5211">
        <v>5210</v>
      </c>
      <c r="B5211" t="s">
        <v>5232</v>
      </c>
      <c r="C5211" s="4" t="s">
        <v>21</v>
      </c>
      <c r="D5211" t="s">
        <v>14</v>
      </c>
      <c r="E5211" s="4">
        <v>77</v>
      </c>
      <c r="F5211" s="4">
        <v>13</v>
      </c>
      <c r="G5211" s="4">
        <v>156</v>
      </c>
      <c r="H5211" s="4">
        <v>129</v>
      </c>
      <c r="I5211" s="4">
        <v>241</v>
      </c>
      <c r="J5211" s="6">
        <v>678.85</v>
      </c>
      <c r="K5211" s="4">
        <v>0.29699999999999999</v>
      </c>
      <c r="L5211" s="4" t="s">
        <v>27</v>
      </c>
      <c r="M5211" s="4">
        <f>Inventory[[#This Row],[Daily_Demand]]*Inventory[[#This Row],[Lead_Time_Days]]</f>
        <v>1001</v>
      </c>
      <c r="N5211" s="4">
        <f>MAX(0, Inventory[[#This Row],[Demand_Duration_Lead_time]]+Inventory[[#This Row],[Safety_Stock]]-Inventory[[#This Row],[Current_Inventory]])</f>
        <v>974</v>
      </c>
      <c r="O52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11" s="8">
        <f>Inventory[[#This Row],[Current_Inventory]]*Inventory[[#This Row],[Unit_Cost]]</f>
        <v>105900.6</v>
      </c>
      <c r="Q5211" t="str">
        <f>IF(Inventory[[#This Row],[Stockout_Risk_Score]] &gt;= 0.8, "Critical",
   IF(Inventory[[#This Row],[Stockout_Risk_Score]] &gt;= 0.6, "High",
      IF(Inventory[[#This Row],[Stockout_Risk_Score]] &gt;= 0.3, "Medium", "Low")
   )
)</f>
        <v>Low</v>
      </c>
      <c r="R5211">
        <f>Inventory[[#This Row],[Lead_Time_Days]]*0.8</f>
        <v>10.4</v>
      </c>
      <c r="S5211">
        <f>MAX(0,Inventory[[#This Row],[Daily_Demand]]*Inventory[[#This Row],[Adj_Lead_Time]]+Inventory[[#This Row],[Safety_Stock]]-Inventory[[#This Row],[Current_Inventory]])</f>
        <v>773.80000000000007</v>
      </c>
    </row>
    <row r="5212" spans="1:19" x14ac:dyDescent="0.25">
      <c r="A5212">
        <v>5211</v>
      </c>
      <c r="B5212" t="s">
        <v>5233</v>
      </c>
      <c r="C5212" s="4" t="s">
        <v>13</v>
      </c>
      <c r="D5212" t="s">
        <v>14</v>
      </c>
      <c r="E5212" s="4">
        <v>164</v>
      </c>
      <c r="F5212" s="4">
        <v>2</v>
      </c>
      <c r="G5212" s="4">
        <v>391</v>
      </c>
      <c r="H5212" s="4">
        <v>257</v>
      </c>
      <c r="I5212" s="4">
        <v>71</v>
      </c>
      <c r="J5212" s="6">
        <v>894.43</v>
      </c>
      <c r="K5212" s="4">
        <v>0.34399999999999997</v>
      </c>
      <c r="L5212" s="4" t="s">
        <v>15</v>
      </c>
      <c r="M5212" s="4">
        <f>Inventory[[#This Row],[Daily_Demand]]*Inventory[[#This Row],[Lead_Time_Days]]</f>
        <v>328</v>
      </c>
      <c r="N5212" s="4">
        <f>MAX(0, Inventory[[#This Row],[Demand_Duration_Lead_time]]+Inventory[[#This Row],[Safety_Stock]]-Inventory[[#This Row],[Current_Inventory]])</f>
        <v>194</v>
      </c>
      <c r="O52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12" s="8">
        <f>Inventory[[#This Row],[Current_Inventory]]*Inventory[[#This Row],[Unit_Cost]]</f>
        <v>349722.13</v>
      </c>
      <c r="Q5212" t="str">
        <f>IF(Inventory[[#This Row],[Stockout_Risk_Score]] &gt;= 0.8, "Critical",
   IF(Inventory[[#This Row],[Stockout_Risk_Score]] &gt;= 0.6, "High",
      IF(Inventory[[#This Row],[Stockout_Risk_Score]] &gt;= 0.3, "Medium", "Low")
   )
)</f>
        <v>Medium</v>
      </c>
      <c r="R5212">
        <f>Inventory[[#This Row],[Lead_Time_Days]]*0.8</f>
        <v>1.6</v>
      </c>
      <c r="S5212">
        <f>MAX(0,Inventory[[#This Row],[Daily_Demand]]*Inventory[[#This Row],[Adj_Lead_Time]]+Inventory[[#This Row],[Safety_Stock]]-Inventory[[#This Row],[Current_Inventory]])</f>
        <v>128.40000000000009</v>
      </c>
    </row>
    <row r="5213" spans="1:19" x14ac:dyDescent="0.25">
      <c r="A5213">
        <v>5212</v>
      </c>
      <c r="B5213" t="s">
        <v>5234</v>
      </c>
      <c r="C5213" s="4" t="s">
        <v>21</v>
      </c>
      <c r="D5213" t="s">
        <v>14</v>
      </c>
      <c r="E5213" s="4">
        <v>74</v>
      </c>
      <c r="F5213" s="4">
        <v>3</v>
      </c>
      <c r="G5213" s="4">
        <v>275</v>
      </c>
      <c r="H5213" s="4">
        <v>148</v>
      </c>
      <c r="I5213" s="4">
        <v>73</v>
      </c>
      <c r="J5213" s="6">
        <v>224.34</v>
      </c>
      <c r="K5213" s="4">
        <v>0.55100000000000005</v>
      </c>
      <c r="L5213" s="4" t="s">
        <v>27</v>
      </c>
      <c r="M5213" s="4">
        <f>Inventory[[#This Row],[Daily_Demand]]*Inventory[[#This Row],[Lead_Time_Days]]</f>
        <v>222</v>
      </c>
      <c r="N5213" s="4">
        <f>MAX(0, Inventory[[#This Row],[Demand_Duration_Lead_time]]+Inventory[[#This Row],[Safety_Stock]]-Inventory[[#This Row],[Current_Inventory]])</f>
        <v>95</v>
      </c>
      <c r="O52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13" s="8">
        <f>Inventory[[#This Row],[Current_Inventory]]*Inventory[[#This Row],[Unit_Cost]]</f>
        <v>61693.5</v>
      </c>
      <c r="Q5213" t="str">
        <f>IF(Inventory[[#This Row],[Stockout_Risk_Score]] &gt;= 0.8, "Critical",
   IF(Inventory[[#This Row],[Stockout_Risk_Score]] &gt;= 0.6, "High",
      IF(Inventory[[#This Row],[Stockout_Risk_Score]] &gt;= 0.3, "Medium", "Low")
   )
)</f>
        <v>Medium</v>
      </c>
      <c r="R5213">
        <f>Inventory[[#This Row],[Lead_Time_Days]]*0.8</f>
        <v>2.4000000000000004</v>
      </c>
      <c r="S5213">
        <f>MAX(0,Inventory[[#This Row],[Daily_Demand]]*Inventory[[#This Row],[Adj_Lead_Time]]+Inventory[[#This Row],[Safety_Stock]]-Inventory[[#This Row],[Current_Inventory]])</f>
        <v>50.600000000000023</v>
      </c>
    </row>
    <row r="5214" spans="1:19" x14ac:dyDescent="0.25">
      <c r="A5214">
        <v>5213</v>
      </c>
      <c r="B5214" t="s">
        <v>5235</v>
      </c>
      <c r="C5214" s="4" t="s">
        <v>17</v>
      </c>
      <c r="D5214" t="s">
        <v>18</v>
      </c>
      <c r="E5214" s="4">
        <v>117</v>
      </c>
      <c r="F5214" s="4">
        <v>5</v>
      </c>
      <c r="G5214" s="4">
        <v>414</v>
      </c>
      <c r="H5214" s="4">
        <v>235</v>
      </c>
      <c r="I5214" s="4">
        <v>124</v>
      </c>
      <c r="J5214" s="6">
        <v>1996.4</v>
      </c>
      <c r="K5214" s="4">
        <v>5.1999999999999998E-2</v>
      </c>
      <c r="L5214" s="4" t="s">
        <v>19</v>
      </c>
      <c r="M5214" s="4">
        <f>Inventory[[#This Row],[Daily_Demand]]*Inventory[[#This Row],[Lead_Time_Days]]</f>
        <v>585</v>
      </c>
      <c r="N5214" s="4">
        <f>MAX(0, Inventory[[#This Row],[Demand_Duration_Lead_time]]+Inventory[[#This Row],[Safety_Stock]]-Inventory[[#This Row],[Current_Inventory]])</f>
        <v>406</v>
      </c>
      <c r="O52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14" s="8">
        <f>Inventory[[#This Row],[Current_Inventory]]*Inventory[[#This Row],[Unit_Cost]]</f>
        <v>826509.60000000009</v>
      </c>
      <c r="Q5214" t="str">
        <f>IF(Inventory[[#This Row],[Stockout_Risk_Score]] &gt;= 0.8, "Critical",
   IF(Inventory[[#This Row],[Stockout_Risk_Score]] &gt;= 0.6, "High",
      IF(Inventory[[#This Row],[Stockout_Risk_Score]] &gt;= 0.3, "Medium", "Low")
   )
)</f>
        <v>Low</v>
      </c>
      <c r="R5214">
        <f>Inventory[[#This Row],[Lead_Time_Days]]*0.8</f>
        <v>4</v>
      </c>
      <c r="S5214">
        <f>MAX(0,Inventory[[#This Row],[Daily_Demand]]*Inventory[[#This Row],[Adj_Lead_Time]]+Inventory[[#This Row],[Safety_Stock]]-Inventory[[#This Row],[Current_Inventory]])</f>
        <v>289</v>
      </c>
    </row>
    <row r="5215" spans="1:19" x14ac:dyDescent="0.25">
      <c r="A5215">
        <v>5214</v>
      </c>
      <c r="B5215" t="s">
        <v>5236</v>
      </c>
      <c r="C5215" s="4" t="s">
        <v>41</v>
      </c>
      <c r="D5215" t="s">
        <v>14</v>
      </c>
      <c r="E5215" s="4">
        <v>25</v>
      </c>
      <c r="F5215" s="4">
        <v>8</v>
      </c>
      <c r="G5215" s="4">
        <v>56</v>
      </c>
      <c r="H5215" s="4">
        <v>92</v>
      </c>
      <c r="I5215" s="4">
        <v>183</v>
      </c>
      <c r="J5215" s="6">
        <v>1522.42</v>
      </c>
      <c r="K5215" s="4">
        <v>0.77900000000000003</v>
      </c>
      <c r="L5215" s="4" t="s">
        <v>15</v>
      </c>
      <c r="M5215" s="4">
        <f>Inventory[[#This Row],[Daily_Demand]]*Inventory[[#This Row],[Lead_Time_Days]]</f>
        <v>200</v>
      </c>
      <c r="N5215" s="4">
        <f>MAX(0, Inventory[[#This Row],[Demand_Duration_Lead_time]]+Inventory[[#This Row],[Safety_Stock]]-Inventory[[#This Row],[Current_Inventory]])</f>
        <v>236</v>
      </c>
      <c r="O52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15" s="8">
        <f>Inventory[[#This Row],[Current_Inventory]]*Inventory[[#This Row],[Unit_Cost]]</f>
        <v>85255.52</v>
      </c>
      <c r="Q5215" t="str">
        <f>IF(Inventory[[#This Row],[Stockout_Risk_Score]] &gt;= 0.8, "Critical",
   IF(Inventory[[#This Row],[Stockout_Risk_Score]] &gt;= 0.6, "High",
      IF(Inventory[[#This Row],[Stockout_Risk_Score]] &gt;= 0.3, "Medium", "Low")
   )
)</f>
        <v>High</v>
      </c>
      <c r="R5215">
        <f>Inventory[[#This Row],[Lead_Time_Days]]*0.8</f>
        <v>6.4</v>
      </c>
      <c r="S5215">
        <f>MAX(0,Inventory[[#This Row],[Daily_Demand]]*Inventory[[#This Row],[Adj_Lead_Time]]+Inventory[[#This Row],[Safety_Stock]]-Inventory[[#This Row],[Current_Inventory]])</f>
        <v>196</v>
      </c>
    </row>
    <row r="5216" spans="1:19" x14ac:dyDescent="0.25">
      <c r="A5216">
        <v>5215</v>
      </c>
      <c r="B5216" t="s">
        <v>5237</v>
      </c>
      <c r="C5216" s="4" t="s">
        <v>17</v>
      </c>
      <c r="D5216" t="s">
        <v>22</v>
      </c>
      <c r="E5216" s="4">
        <v>139</v>
      </c>
      <c r="F5216" s="4">
        <v>5</v>
      </c>
      <c r="G5216" s="4">
        <v>673</v>
      </c>
      <c r="H5216" s="4">
        <v>35</v>
      </c>
      <c r="I5216" s="4">
        <v>216</v>
      </c>
      <c r="J5216" s="6">
        <v>1261.83</v>
      </c>
      <c r="K5216" s="4">
        <v>0.13900000000000001</v>
      </c>
      <c r="L5216" s="4" t="s">
        <v>19</v>
      </c>
      <c r="M5216" s="4">
        <f>Inventory[[#This Row],[Daily_Demand]]*Inventory[[#This Row],[Lead_Time_Days]]</f>
        <v>695</v>
      </c>
      <c r="N5216" s="4">
        <f>MAX(0, Inventory[[#This Row],[Demand_Duration_Lead_time]]+Inventory[[#This Row],[Safety_Stock]]-Inventory[[#This Row],[Current_Inventory]])</f>
        <v>57</v>
      </c>
      <c r="O52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16" s="8">
        <f>Inventory[[#This Row],[Current_Inventory]]*Inventory[[#This Row],[Unit_Cost]]</f>
        <v>849211.59</v>
      </c>
      <c r="Q5216" t="str">
        <f>IF(Inventory[[#This Row],[Stockout_Risk_Score]] &gt;= 0.8, "Critical",
   IF(Inventory[[#This Row],[Stockout_Risk_Score]] &gt;= 0.6, "High",
      IF(Inventory[[#This Row],[Stockout_Risk_Score]] &gt;= 0.3, "Medium", "Low")
   )
)</f>
        <v>Low</v>
      </c>
      <c r="R5216">
        <f>Inventory[[#This Row],[Lead_Time_Days]]*0.8</f>
        <v>4</v>
      </c>
      <c r="S5216">
        <f>MAX(0,Inventory[[#This Row],[Daily_Demand]]*Inventory[[#This Row],[Adj_Lead_Time]]+Inventory[[#This Row],[Safety_Stock]]-Inventory[[#This Row],[Current_Inventory]])</f>
        <v>0</v>
      </c>
    </row>
    <row r="5217" spans="1:19" x14ac:dyDescent="0.25">
      <c r="A5217">
        <v>5216</v>
      </c>
      <c r="B5217" t="s">
        <v>5238</v>
      </c>
      <c r="C5217" s="4" t="s">
        <v>41</v>
      </c>
      <c r="D5217" t="s">
        <v>18</v>
      </c>
      <c r="E5217" s="4">
        <v>11</v>
      </c>
      <c r="F5217" s="4">
        <v>6</v>
      </c>
      <c r="G5217" s="4">
        <v>166</v>
      </c>
      <c r="H5217" s="4">
        <v>137</v>
      </c>
      <c r="I5217" s="4">
        <v>159</v>
      </c>
      <c r="J5217" s="6">
        <v>1196.1500000000001</v>
      </c>
      <c r="K5217" s="4">
        <v>0.13300000000000001</v>
      </c>
      <c r="L5217" s="4" t="s">
        <v>19</v>
      </c>
      <c r="M5217" s="4">
        <f>Inventory[[#This Row],[Daily_Demand]]*Inventory[[#This Row],[Lead_Time_Days]]</f>
        <v>66</v>
      </c>
      <c r="N5217" s="4">
        <f>MAX(0, Inventory[[#This Row],[Demand_Duration_Lead_time]]+Inventory[[#This Row],[Safety_Stock]]-Inventory[[#This Row],[Current_Inventory]])</f>
        <v>37</v>
      </c>
      <c r="O52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17" s="8">
        <f>Inventory[[#This Row],[Current_Inventory]]*Inventory[[#This Row],[Unit_Cost]]</f>
        <v>198560.90000000002</v>
      </c>
      <c r="Q5217" t="str">
        <f>IF(Inventory[[#This Row],[Stockout_Risk_Score]] &gt;= 0.8, "Critical",
   IF(Inventory[[#This Row],[Stockout_Risk_Score]] &gt;= 0.6, "High",
      IF(Inventory[[#This Row],[Stockout_Risk_Score]] &gt;= 0.3, "Medium", "Low")
   )
)</f>
        <v>Low</v>
      </c>
      <c r="R5217">
        <f>Inventory[[#This Row],[Lead_Time_Days]]*0.8</f>
        <v>4.8000000000000007</v>
      </c>
      <c r="S5217">
        <f>MAX(0,Inventory[[#This Row],[Daily_Demand]]*Inventory[[#This Row],[Adj_Lead_Time]]+Inventory[[#This Row],[Safety_Stock]]-Inventory[[#This Row],[Current_Inventory]])</f>
        <v>23.800000000000011</v>
      </c>
    </row>
    <row r="5218" spans="1:19" x14ac:dyDescent="0.25">
      <c r="A5218">
        <v>5217</v>
      </c>
      <c r="B5218" t="s">
        <v>5239</v>
      </c>
      <c r="C5218" s="4" t="s">
        <v>26</v>
      </c>
      <c r="D5218" t="s">
        <v>14</v>
      </c>
      <c r="E5218" s="4">
        <v>115</v>
      </c>
      <c r="F5218" s="4">
        <v>5</v>
      </c>
      <c r="G5218" s="4">
        <v>27</v>
      </c>
      <c r="H5218" s="4">
        <v>232</v>
      </c>
      <c r="I5218" s="4">
        <v>139</v>
      </c>
      <c r="J5218" s="6">
        <v>1033.4100000000001</v>
      </c>
      <c r="K5218" s="4">
        <v>0.19800000000000001</v>
      </c>
      <c r="L5218" s="4" t="s">
        <v>19</v>
      </c>
      <c r="M5218" s="4">
        <f>Inventory[[#This Row],[Daily_Demand]]*Inventory[[#This Row],[Lead_Time_Days]]</f>
        <v>575</v>
      </c>
      <c r="N5218" s="4">
        <f>MAX(0, Inventory[[#This Row],[Demand_Duration_Lead_time]]+Inventory[[#This Row],[Safety_Stock]]-Inventory[[#This Row],[Current_Inventory]])</f>
        <v>780</v>
      </c>
      <c r="O52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18" s="8">
        <f>Inventory[[#This Row],[Current_Inventory]]*Inventory[[#This Row],[Unit_Cost]]</f>
        <v>27902.070000000003</v>
      </c>
      <c r="Q5218" t="str">
        <f>IF(Inventory[[#This Row],[Stockout_Risk_Score]] &gt;= 0.8, "Critical",
   IF(Inventory[[#This Row],[Stockout_Risk_Score]] &gt;= 0.6, "High",
      IF(Inventory[[#This Row],[Stockout_Risk_Score]] &gt;= 0.3, "Medium", "Low")
   )
)</f>
        <v>Low</v>
      </c>
      <c r="R5218">
        <f>Inventory[[#This Row],[Lead_Time_Days]]*0.8</f>
        <v>4</v>
      </c>
      <c r="S5218">
        <f>MAX(0,Inventory[[#This Row],[Daily_Demand]]*Inventory[[#This Row],[Adj_Lead_Time]]+Inventory[[#This Row],[Safety_Stock]]-Inventory[[#This Row],[Current_Inventory]])</f>
        <v>665</v>
      </c>
    </row>
    <row r="5219" spans="1:19" x14ac:dyDescent="0.25">
      <c r="A5219">
        <v>5218</v>
      </c>
      <c r="B5219" t="s">
        <v>5240</v>
      </c>
      <c r="C5219" s="4" t="s">
        <v>17</v>
      </c>
      <c r="D5219" t="s">
        <v>18</v>
      </c>
      <c r="E5219" s="4">
        <v>31</v>
      </c>
      <c r="F5219" s="4">
        <v>5</v>
      </c>
      <c r="G5219" s="4">
        <v>270</v>
      </c>
      <c r="H5219" s="4">
        <v>53</v>
      </c>
      <c r="I5219" s="4">
        <v>86</v>
      </c>
      <c r="J5219" s="6">
        <v>551.98</v>
      </c>
      <c r="K5219" s="4">
        <v>0.57699999999999996</v>
      </c>
      <c r="L5219" s="4" t="s">
        <v>19</v>
      </c>
      <c r="M5219" s="4">
        <f>Inventory[[#This Row],[Daily_Demand]]*Inventory[[#This Row],[Lead_Time_Days]]</f>
        <v>155</v>
      </c>
      <c r="N5219" s="4">
        <f>MAX(0, Inventory[[#This Row],[Demand_Duration_Lead_time]]+Inventory[[#This Row],[Safety_Stock]]-Inventory[[#This Row],[Current_Inventory]])</f>
        <v>0</v>
      </c>
      <c r="O52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19" s="8">
        <f>Inventory[[#This Row],[Current_Inventory]]*Inventory[[#This Row],[Unit_Cost]]</f>
        <v>149034.6</v>
      </c>
      <c r="Q5219" t="str">
        <f>IF(Inventory[[#This Row],[Stockout_Risk_Score]] &gt;= 0.8, "Critical",
   IF(Inventory[[#This Row],[Stockout_Risk_Score]] &gt;= 0.6, "High",
      IF(Inventory[[#This Row],[Stockout_Risk_Score]] &gt;= 0.3, "Medium", "Low")
   )
)</f>
        <v>Medium</v>
      </c>
      <c r="R5219">
        <f>Inventory[[#This Row],[Lead_Time_Days]]*0.8</f>
        <v>4</v>
      </c>
      <c r="S5219">
        <f>MAX(0,Inventory[[#This Row],[Daily_Demand]]*Inventory[[#This Row],[Adj_Lead_Time]]+Inventory[[#This Row],[Safety_Stock]]-Inventory[[#This Row],[Current_Inventory]])</f>
        <v>0</v>
      </c>
    </row>
    <row r="5220" spans="1:19" x14ac:dyDescent="0.25">
      <c r="A5220">
        <v>5219</v>
      </c>
      <c r="B5220" t="s">
        <v>5241</v>
      </c>
      <c r="C5220" s="4" t="s">
        <v>17</v>
      </c>
      <c r="D5220" t="s">
        <v>18</v>
      </c>
      <c r="E5220" s="4">
        <v>12</v>
      </c>
      <c r="F5220" s="4">
        <v>10</v>
      </c>
      <c r="G5220" s="4">
        <v>666</v>
      </c>
      <c r="H5220" s="4">
        <v>93</v>
      </c>
      <c r="I5220" s="4">
        <v>359</v>
      </c>
      <c r="J5220" s="6">
        <v>491.46</v>
      </c>
      <c r="K5220" s="4">
        <v>0.28599999999999998</v>
      </c>
      <c r="L5220" s="4" t="s">
        <v>27</v>
      </c>
      <c r="M5220" s="4">
        <f>Inventory[[#This Row],[Daily_Demand]]*Inventory[[#This Row],[Lead_Time_Days]]</f>
        <v>120</v>
      </c>
      <c r="N5220" s="4">
        <f>MAX(0, Inventory[[#This Row],[Demand_Duration_Lead_time]]+Inventory[[#This Row],[Safety_Stock]]-Inventory[[#This Row],[Current_Inventory]])</f>
        <v>0</v>
      </c>
      <c r="O52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220" s="8">
        <f>Inventory[[#This Row],[Current_Inventory]]*Inventory[[#This Row],[Unit_Cost]]</f>
        <v>327312.36</v>
      </c>
      <c r="Q5220" t="str">
        <f>IF(Inventory[[#This Row],[Stockout_Risk_Score]] &gt;= 0.8, "Critical",
   IF(Inventory[[#This Row],[Stockout_Risk_Score]] &gt;= 0.6, "High",
      IF(Inventory[[#This Row],[Stockout_Risk_Score]] &gt;= 0.3, "Medium", "Low")
   )
)</f>
        <v>Low</v>
      </c>
      <c r="R5220">
        <f>Inventory[[#This Row],[Lead_Time_Days]]*0.8</f>
        <v>8</v>
      </c>
      <c r="S5220">
        <f>MAX(0,Inventory[[#This Row],[Daily_Demand]]*Inventory[[#This Row],[Adj_Lead_Time]]+Inventory[[#This Row],[Safety_Stock]]-Inventory[[#This Row],[Current_Inventory]])</f>
        <v>0</v>
      </c>
    </row>
    <row r="5221" spans="1:19" x14ac:dyDescent="0.25">
      <c r="A5221">
        <v>5220</v>
      </c>
      <c r="B5221" t="s">
        <v>5242</v>
      </c>
      <c r="C5221" s="4" t="s">
        <v>13</v>
      </c>
      <c r="D5221" t="s">
        <v>18</v>
      </c>
      <c r="E5221" s="4">
        <v>32</v>
      </c>
      <c r="F5221" s="4">
        <v>7</v>
      </c>
      <c r="G5221" s="4">
        <v>590</v>
      </c>
      <c r="H5221" s="4">
        <v>34</v>
      </c>
      <c r="I5221" s="4">
        <v>100</v>
      </c>
      <c r="J5221" s="6">
        <v>1121.5899999999999</v>
      </c>
      <c r="K5221" s="4">
        <v>0.36799999999999999</v>
      </c>
      <c r="L5221" s="4" t="s">
        <v>15</v>
      </c>
      <c r="M5221" s="4">
        <f>Inventory[[#This Row],[Daily_Demand]]*Inventory[[#This Row],[Lead_Time_Days]]</f>
        <v>224</v>
      </c>
      <c r="N5221" s="4">
        <f>MAX(0, Inventory[[#This Row],[Demand_Duration_Lead_time]]+Inventory[[#This Row],[Safety_Stock]]-Inventory[[#This Row],[Current_Inventory]])</f>
        <v>0</v>
      </c>
      <c r="O52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221" s="8">
        <f>Inventory[[#This Row],[Current_Inventory]]*Inventory[[#This Row],[Unit_Cost]]</f>
        <v>661738.1</v>
      </c>
      <c r="Q5221" t="str">
        <f>IF(Inventory[[#This Row],[Stockout_Risk_Score]] &gt;= 0.8, "Critical",
   IF(Inventory[[#This Row],[Stockout_Risk_Score]] &gt;= 0.6, "High",
      IF(Inventory[[#This Row],[Stockout_Risk_Score]] &gt;= 0.3, "Medium", "Low")
   )
)</f>
        <v>Medium</v>
      </c>
      <c r="R5221">
        <f>Inventory[[#This Row],[Lead_Time_Days]]*0.8</f>
        <v>5.6000000000000005</v>
      </c>
      <c r="S5221">
        <f>MAX(0,Inventory[[#This Row],[Daily_Demand]]*Inventory[[#This Row],[Adj_Lead_Time]]+Inventory[[#This Row],[Safety_Stock]]-Inventory[[#This Row],[Current_Inventory]])</f>
        <v>0</v>
      </c>
    </row>
    <row r="5222" spans="1:19" x14ac:dyDescent="0.25">
      <c r="A5222">
        <v>5221</v>
      </c>
      <c r="B5222" t="s">
        <v>5243</v>
      </c>
      <c r="C5222" s="4" t="s">
        <v>21</v>
      </c>
      <c r="D5222" t="s">
        <v>22</v>
      </c>
      <c r="E5222" s="4">
        <v>198</v>
      </c>
      <c r="F5222" s="4">
        <v>13</v>
      </c>
      <c r="G5222" s="4">
        <v>654</v>
      </c>
      <c r="H5222" s="4">
        <v>229</v>
      </c>
      <c r="I5222" s="4">
        <v>109</v>
      </c>
      <c r="J5222" s="6">
        <v>186.89</v>
      </c>
      <c r="K5222" s="4">
        <v>0.93200000000000005</v>
      </c>
      <c r="L5222" s="4" t="s">
        <v>27</v>
      </c>
      <c r="M5222" s="4">
        <f>Inventory[[#This Row],[Daily_Demand]]*Inventory[[#This Row],[Lead_Time_Days]]</f>
        <v>2574</v>
      </c>
      <c r="N5222" s="4">
        <f>MAX(0, Inventory[[#This Row],[Demand_Duration_Lead_time]]+Inventory[[#This Row],[Safety_Stock]]-Inventory[[#This Row],[Current_Inventory]])</f>
        <v>2149</v>
      </c>
      <c r="O52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22" s="8">
        <f>Inventory[[#This Row],[Current_Inventory]]*Inventory[[#This Row],[Unit_Cost]]</f>
        <v>122226.06</v>
      </c>
      <c r="Q5222" t="str">
        <f>IF(Inventory[[#This Row],[Stockout_Risk_Score]] &gt;= 0.8, "Critical",
   IF(Inventory[[#This Row],[Stockout_Risk_Score]] &gt;= 0.6, "High",
      IF(Inventory[[#This Row],[Stockout_Risk_Score]] &gt;= 0.3, "Medium", "Low")
   )
)</f>
        <v>Critical</v>
      </c>
      <c r="R5222">
        <f>Inventory[[#This Row],[Lead_Time_Days]]*0.8</f>
        <v>10.4</v>
      </c>
      <c r="S5222">
        <f>MAX(0,Inventory[[#This Row],[Daily_Demand]]*Inventory[[#This Row],[Adj_Lead_Time]]+Inventory[[#This Row],[Safety_Stock]]-Inventory[[#This Row],[Current_Inventory]])</f>
        <v>1634.2000000000003</v>
      </c>
    </row>
    <row r="5223" spans="1:19" x14ac:dyDescent="0.25">
      <c r="A5223">
        <v>5222</v>
      </c>
      <c r="B5223" t="s">
        <v>5244</v>
      </c>
      <c r="C5223" s="4" t="s">
        <v>41</v>
      </c>
      <c r="D5223" t="s">
        <v>14</v>
      </c>
      <c r="E5223" s="4">
        <v>51</v>
      </c>
      <c r="F5223" s="4">
        <v>4</v>
      </c>
      <c r="G5223" s="4">
        <v>466</v>
      </c>
      <c r="H5223" s="4">
        <v>213</v>
      </c>
      <c r="I5223" s="4">
        <v>121</v>
      </c>
      <c r="J5223" s="6">
        <v>195.22</v>
      </c>
      <c r="K5223" s="4">
        <v>0.84699999999999998</v>
      </c>
      <c r="L5223" s="4" t="s">
        <v>15</v>
      </c>
      <c r="M5223" s="4">
        <f>Inventory[[#This Row],[Daily_Demand]]*Inventory[[#This Row],[Lead_Time_Days]]</f>
        <v>204</v>
      </c>
      <c r="N5223" s="4">
        <f>MAX(0, Inventory[[#This Row],[Demand_Duration_Lead_time]]+Inventory[[#This Row],[Safety_Stock]]-Inventory[[#This Row],[Current_Inventory]])</f>
        <v>0</v>
      </c>
      <c r="O52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23" s="8">
        <f>Inventory[[#This Row],[Current_Inventory]]*Inventory[[#This Row],[Unit_Cost]]</f>
        <v>90972.52</v>
      </c>
      <c r="Q5223" t="str">
        <f>IF(Inventory[[#This Row],[Stockout_Risk_Score]] &gt;= 0.8, "Critical",
   IF(Inventory[[#This Row],[Stockout_Risk_Score]] &gt;= 0.6, "High",
      IF(Inventory[[#This Row],[Stockout_Risk_Score]] &gt;= 0.3, "Medium", "Low")
   )
)</f>
        <v>Critical</v>
      </c>
      <c r="R5223">
        <f>Inventory[[#This Row],[Lead_Time_Days]]*0.8</f>
        <v>3.2</v>
      </c>
      <c r="S5223">
        <f>MAX(0,Inventory[[#This Row],[Daily_Demand]]*Inventory[[#This Row],[Adj_Lead_Time]]+Inventory[[#This Row],[Safety_Stock]]-Inventory[[#This Row],[Current_Inventory]])</f>
        <v>0</v>
      </c>
    </row>
    <row r="5224" spans="1:19" x14ac:dyDescent="0.25">
      <c r="A5224">
        <v>5223</v>
      </c>
      <c r="B5224" t="s">
        <v>5245</v>
      </c>
      <c r="C5224" s="4" t="s">
        <v>41</v>
      </c>
      <c r="D5224" t="s">
        <v>18</v>
      </c>
      <c r="E5224" s="4">
        <v>90</v>
      </c>
      <c r="F5224" s="4">
        <v>7</v>
      </c>
      <c r="G5224" s="4">
        <v>282</v>
      </c>
      <c r="H5224" s="4">
        <v>202</v>
      </c>
      <c r="I5224" s="4">
        <v>177</v>
      </c>
      <c r="J5224" s="6">
        <v>1143.5899999999999</v>
      </c>
      <c r="K5224" s="4">
        <v>0.85199999999999998</v>
      </c>
      <c r="L5224" s="4" t="s">
        <v>27</v>
      </c>
      <c r="M5224" s="4">
        <f>Inventory[[#This Row],[Daily_Demand]]*Inventory[[#This Row],[Lead_Time_Days]]</f>
        <v>630</v>
      </c>
      <c r="N5224" s="4">
        <f>MAX(0, Inventory[[#This Row],[Demand_Duration_Lead_time]]+Inventory[[#This Row],[Safety_Stock]]-Inventory[[#This Row],[Current_Inventory]])</f>
        <v>550</v>
      </c>
      <c r="O52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24" s="8">
        <f>Inventory[[#This Row],[Current_Inventory]]*Inventory[[#This Row],[Unit_Cost]]</f>
        <v>322492.38</v>
      </c>
      <c r="Q5224" t="str">
        <f>IF(Inventory[[#This Row],[Stockout_Risk_Score]] &gt;= 0.8, "Critical",
   IF(Inventory[[#This Row],[Stockout_Risk_Score]] &gt;= 0.6, "High",
      IF(Inventory[[#This Row],[Stockout_Risk_Score]] &gt;= 0.3, "Medium", "Low")
   )
)</f>
        <v>Critical</v>
      </c>
      <c r="R5224">
        <f>Inventory[[#This Row],[Lead_Time_Days]]*0.8</f>
        <v>5.6000000000000005</v>
      </c>
      <c r="S5224">
        <f>MAX(0,Inventory[[#This Row],[Daily_Demand]]*Inventory[[#This Row],[Adj_Lead_Time]]+Inventory[[#This Row],[Safety_Stock]]-Inventory[[#This Row],[Current_Inventory]])</f>
        <v>424</v>
      </c>
    </row>
    <row r="5225" spans="1:19" x14ac:dyDescent="0.25">
      <c r="A5225">
        <v>5224</v>
      </c>
      <c r="B5225" t="s">
        <v>5246</v>
      </c>
      <c r="C5225" s="4" t="s">
        <v>13</v>
      </c>
      <c r="D5225" t="s">
        <v>18</v>
      </c>
      <c r="E5225" s="4">
        <v>14</v>
      </c>
      <c r="F5225" s="4">
        <v>14</v>
      </c>
      <c r="G5225" s="4">
        <v>651</v>
      </c>
      <c r="H5225" s="4">
        <v>11</v>
      </c>
      <c r="I5225" s="4">
        <v>356</v>
      </c>
      <c r="J5225" s="6">
        <v>1843.63</v>
      </c>
      <c r="K5225" s="4">
        <v>0.57799999999999996</v>
      </c>
      <c r="L5225" s="4" t="s">
        <v>15</v>
      </c>
      <c r="M5225" s="4">
        <f>Inventory[[#This Row],[Daily_Demand]]*Inventory[[#This Row],[Lead_Time_Days]]</f>
        <v>196</v>
      </c>
      <c r="N5225" s="4">
        <f>MAX(0, Inventory[[#This Row],[Demand_Duration_Lead_time]]+Inventory[[#This Row],[Safety_Stock]]-Inventory[[#This Row],[Current_Inventory]])</f>
        <v>0</v>
      </c>
      <c r="O52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225" s="8">
        <f>Inventory[[#This Row],[Current_Inventory]]*Inventory[[#This Row],[Unit_Cost]]</f>
        <v>1200203.1300000001</v>
      </c>
      <c r="Q5225" t="str">
        <f>IF(Inventory[[#This Row],[Stockout_Risk_Score]] &gt;= 0.8, "Critical",
   IF(Inventory[[#This Row],[Stockout_Risk_Score]] &gt;= 0.6, "High",
      IF(Inventory[[#This Row],[Stockout_Risk_Score]] &gt;= 0.3, "Medium", "Low")
   )
)</f>
        <v>Medium</v>
      </c>
      <c r="R5225">
        <f>Inventory[[#This Row],[Lead_Time_Days]]*0.8</f>
        <v>11.200000000000001</v>
      </c>
      <c r="S5225">
        <f>MAX(0,Inventory[[#This Row],[Daily_Demand]]*Inventory[[#This Row],[Adj_Lead_Time]]+Inventory[[#This Row],[Safety_Stock]]-Inventory[[#This Row],[Current_Inventory]])</f>
        <v>0</v>
      </c>
    </row>
    <row r="5226" spans="1:19" x14ac:dyDescent="0.25">
      <c r="A5226">
        <v>5225</v>
      </c>
      <c r="B5226" t="s">
        <v>5247</v>
      </c>
      <c r="C5226" s="4" t="s">
        <v>13</v>
      </c>
      <c r="D5226" t="s">
        <v>18</v>
      </c>
      <c r="E5226" s="4">
        <v>118</v>
      </c>
      <c r="F5226" s="4">
        <v>8</v>
      </c>
      <c r="G5226" s="4">
        <v>458</v>
      </c>
      <c r="H5226" s="4">
        <v>211</v>
      </c>
      <c r="I5226" s="4">
        <v>111</v>
      </c>
      <c r="J5226" s="6">
        <v>1832.83</v>
      </c>
      <c r="K5226" s="4">
        <v>0.86599999999999999</v>
      </c>
      <c r="L5226" s="4" t="s">
        <v>19</v>
      </c>
      <c r="M5226" s="4">
        <f>Inventory[[#This Row],[Daily_Demand]]*Inventory[[#This Row],[Lead_Time_Days]]</f>
        <v>944</v>
      </c>
      <c r="N5226" s="4">
        <f>MAX(0, Inventory[[#This Row],[Demand_Duration_Lead_time]]+Inventory[[#This Row],[Safety_Stock]]-Inventory[[#This Row],[Current_Inventory]])</f>
        <v>697</v>
      </c>
      <c r="O52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26" s="8">
        <f>Inventory[[#This Row],[Current_Inventory]]*Inventory[[#This Row],[Unit_Cost]]</f>
        <v>839436.14</v>
      </c>
      <c r="Q5226" t="str">
        <f>IF(Inventory[[#This Row],[Stockout_Risk_Score]] &gt;= 0.8, "Critical",
   IF(Inventory[[#This Row],[Stockout_Risk_Score]] &gt;= 0.6, "High",
      IF(Inventory[[#This Row],[Stockout_Risk_Score]] &gt;= 0.3, "Medium", "Low")
   )
)</f>
        <v>Critical</v>
      </c>
      <c r="R5226">
        <f>Inventory[[#This Row],[Lead_Time_Days]]*0.8</f>
        <v>6.4</v>
      </c>
      <c r="S5226">
        <f>MAX(0,Inventory[[#This Row],[Daily_Demand]]*Inventory[[#This Row],[Adj_Lead_Time]]+Inventory[[#This Row],[Safety_Stock]]-Inventory[[#This Row],[Current_Inventory]])</f>
        <v>508.20000000000005</v>
      </c>
    </row>
    <row r="5227" spans="1:19" x14ac:dyDescent="0.25">
      <c r="A5227">
        <v>5226</v>
      </c>
      <c r="B5227" t="s">
        <v>5248</v>
      </c>
      <c r="C5227" s="4" t="s">
        <v>21</v>
      </c>
      <c r="D5227" t="s">
        <v>14</v>
      </c>
      <c r="E5227" s="4">
        <v>37</v>
      </c>
      <c r="F5227" s="4">
        <v>8</v>
      </c>
      <c r="G5227" s="4">
        <v>278</v>
      </c>
      <c r="H5227" s="4">
        <v>41</v>
      </c>
      <c r="I5227" s="4">
        <v>354</v>
      </c>
      <c r="J5227" s="6">
        <v>71.12</v>
      </c>
      <c r="K5227" s="4">
        <v>0.77900000000000003</v>
      </c>
      <c r="L5227" s="4" t="s">
        <v>19</v>
      </c>
      <c r="M5227" s="4">
        <f>Inventory[[#This Row],[Daily_Demand]]*Inventory[[#This Row],[Lead_Time_Days]]</f>
        <v>296</v>
      </c>
      <c r="N5227" s="4">
        <f>MAX(0, Inventory[[#This Row],[Demand_Duration_Lead_time]]+Inventory[[#This Row],[Safety_Stock]]-Inventory[[#This Row],[Current_Inventory]])</f>
        <v>59</v>
      </c>
      <c r="O52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27" s="8">
        <f>Inventory[[#This Row],[Current_Inventory]]*Inventory[[#This Row],[Unit_Cost]]</f>
        <v>19771.36</v>
      </c>
      <c r="Q5227" t="str">
        <f>IF(Inventory[[#This Row],[Stockout_Risk_Score]] &gt;= 0.8, "Critical",
   IF(Inventory[[#This Row],[Stockout_Risk_Score]] &gt;= 0.6, "High",
      IF(Inventory[[#This Row],[Stockout_Risk_Score]] &gt;= 0.3, "Medium", "Low")
   )
)</f>
        <v>High</v>
      </c>
      <c r="R5227">
        <f>Inventory[[#This Row],[Lead_Time_Days]]*0.8</f>
        <v>6.4</v>
      </c>
      <c r="S5227">
        <f>MAX(0,Inventory[[#This Row],[Daily_Demand]]*Inventory[[#This Row],[Adj_Lead_Time]]+Inventory[[#This Row],[Safety_Stock]]-Inventory[[#This Row],[Current_Inventory]])</f>
        <v>0</v>
      </c>
    </row>
    <row r="5228" spans="1:19" x14ac:dyDescent="0.25">
      <c r="A5228">
        <v>5227</v>
      </c>
      <c r="B5228" t="s">
        <v>5249</v>
      </c>
      <c r="C5228" s="4" t="s">
        <v>21</v>
      </c>
      <c r="D5228" t="s">
        <v>18</v>
      </c>
      <c r="E5228" s="4">
        <v>139</v>
      </c>
      <c r="F5228" s="4">
        <v>9</v>
      </c>
      <c r="G5228" s="4">
        <v>342</v>
      </c>
      <c r="H5228" s="4">
        <v>98</v>
      </c>
      <c r="I5228" s="4">
        <v>228</v>
      </c>
      <c r="J5228" s="6">
        <v>259.42</v>
      </c>
      <c r="K5228" s="4">
        <v>0.95299999999999996</v>
      </c>
      <c r="L5228" s="4" t="s">
        <v>27</v>
      </c>
      <c r="M5228" s="4">
        <f>Inventory[[#This Row],[Daily_Demand]]*Inventory[[#This Row],[Lead_Time_Days]]</f>
        <v>1251</v>
      </c>
      <c r="N5228" s="4">
        <f>MAX(0, Inventory[[#This Row],[Demand_Duration_Lead_time]]+Inventory[[#This Row],[Safety_Stock]]-Inventory[[#This Row],[Current_Inventory]])</f>
        <v>1007</v>
      </c>
      <c r="O52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28" s="8">
        <f>Inventory[[#This Row],[Current_Inventory]]*Inventory[[#This Row],[Unit_Cost]]</f>
        <v>88721.64</v>
      </c>
      <c r="Q5228" t="str">
        <f>IF(Inventory[[#This Row],[Stockout_Risk_Score]] &gt;= 0.8, "Critical",
   IF(Inventory[[#This Row],[Stockout_Risk_Score]] &gt;= 0.6, "High",
      IF(Inventory[[#This Row],[Stockout_Risk_Score]] &gt;= 0.3, "Medium", "Low")
   )
)</f>
        <v>Critical</v>
      </c>
      <c r="R5228">
        <f>Inventory[[#This Row],[Lead_Time_Days]]*0.8</f>
        <v>7.2</v>
      </c>
      <c r="S5228">
        <f>MAX(0,Inventory[[#This Row],[Daily_Demand]]*Inventory[[#This Row],[Adj_Lead_Time]]+Inventory[[#This Row],[Safety_Stock]]-Inventory[[#This Row],[Current_Inventory]])</f>
        <v>756.80000000000018</v>
      </c>
    </row>
    <row r="5229" spans="1:19" x14ac:dyDescent="0.25">
      <c r="A5229">
        <v>5228</v>
      </c>
      <c r="B5229" t="s">
        <v>5250</v>
      </c>
      <c r="C5229" s="4" t="s">
        <v>17</v>
      </c>
      <c r="D5229" t="s">
        <v>18</v>
      </c>
      <c r="E5229" s="4">
        <v>135</v>
      </c>
      <c r="F5229" s="4">
        <v>14</v>
      </c>
      <c r="G5229" s="4">
        <v>549</v>
      </c>
      <c r="H5229" s="4">
        <v>211</v>
      </c>
      <c r="I5229" s="4">
        <v>77</v>
      </c>
      <c r="J5229" s="6">
        <v>1187</v>
      </c>
      <c r="K5229" s="4">
        <v>6.4000000000000001E-2</v>
      </c>
      <c r="L5229" s="4" t="s">
        <v>27</v>
      </c>
      <c r="M5229" s="4">
        <f>Inventory[[#This Row],[Daily_Demand]]*Inventory[[#This Row],[Lead_Time_Days]]</f>
        <v>1890</v>
      </c>
      <c r="N5229" s="4">
        <f>MAX(0, Inventory[[#This Row],[Demand_Duration_Lead_time]]+Inventory[[#This Row],[Safety_Stock]]-Inventory[[#This Row],[Current_Inventory]])</f>
        <v>1552</v>
      </c>
      <c r="O52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29" s="8">
        <f>Inventory[[#This Row],[Current_Inventory]]*Inventory[[#This Row],[Unit_Cost]]</f>
        <v>651663</v>
      </c>
      <c r="Q5229" t="str">
        <f>IF(Inventory[[#This Row],[Stockout_Risk_Score]] &gt;= 0.8, "Critical",
   IF(Inventory[[#This Row],[Stockout_Risk_Score]] &gt;= 0.6, "High",
      IF(Inventory[[#This Row],[Stockout_Risk_Score]] &gt;= 0.3, "Medium", "Low")
   )
)</f>
        <v>Low</v>
      </c>
      <c r="R5229">
        <f>Inventory[[#This Row],[Lead_Time_Days]]*0.8</f>
        <v>11.200000000000001</v>
      </c>
      <c r="S5229">
        <f>MAX(0,Inventory[[#This Row],[Daily_Demand]]*Inventory[[#This Row],[Adj_Lead_Time]]+Inventory[[#This Row],[Safety_Stock]]-Inventory[[#This Row],[Current_Inventory]])</f>
        <v>1174.0000000000002</v>
      </c>
    </row>
    <row r="5230" spans="1:19" x14ac:dyDescent="0.25">
      <c r="A5230">
        <v>5229</v>
      </c>
      <c r="B5230" t="s">
        <v>5251</v>
      </c>
      <c r="C5230" s="4" t="s">
        <v>26</v>
      </c>
      <c r="D5230" t="s">
        <v>22</v>
      </c>
      <c r="E5230" s="4">
        <v>18</v>
      </c>
      <c r="F5230" s="4">
        <v>5</v>
      </c>
      <c r="G5230" s="4">
        <v>320</v>
      </c>
      <c r="H5230" s="4">
        <v>187</v>
      </c>
      <c r="I5230" s="4">
        <v>289</v>
      </c>
      <c r="J5230" s="6">
        <v>1704.53</v>
      </c>
      <c r="K5230" s="4">
        <v>2.9000000000000001E-2</v>
      </c>
      <c r="L5230" s="4" t="s">
        <v>19</v>
      </c>
      <c r="M5230" s="4">
        <f>Inventory[[#This Row],[Daily_Demand]]*Inventory[[#This Row],[Lead_Time_Days]]</f>
        <v>90</v>
      </c>
      <c r="N5230" s="4">
        <f>MAX(0, Inventory[[#This Row],[Demand_Duration_Lead_time]]+Inventory[[#This Row],[Safety_Stock]]-Inventory[[#This Row],[Current_Inventory]])</f>
        <v>0</v>
      </c>
      <c r="O52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30" s="8">
        <f>Inventory[[#This Row],[Current_Inventory]]*Inventory[[#This Row],[Unit_Cost]]</f>
        <v>545449.6</v>
      </c>
      <c r="Q5230" t="str">
        <f>IF(Inventory[[#This Row],[Stockout_Risk_Score]] &gt;= 0.8, "Critical",
   IF(Inventory[[#This Row],[Stockout_Risk_Score]] &gt;= 0.6, "High",
      IF(Inventory[[#This Row],[Stockout_Risk_Score]] &gt;= 0.3, "Medium", "Low")
   )
)</f>
        <v>Low</v>
      </c>
      <c r="R5230">
        <f>Inventory[[#This Row],[Lead_Time_Days]]*0.8</f>
        <v>4</v>
      </c>
      <c r="S5230">
        <f>MAX(0,Inventory[[#This Row],[Daily_Demand]]*Inventory[[#This Row],[Adj_Lead_Time]]+Inventory[[#This Row],[Safety_Stock]]-Inventory[[#This Row],[Current_Inventory]])</f>
        <v>0</v>
      </c>
    </row>
    <row r="5231" spans="1:19" x14ac:dyDescent="0.25">
      <c r="A5231">
        <v>5230</v>
      </c>
      <c r="B5231" t="s">
        <v>5252</v>
      </c>
      <c r="C5231" s="4" t="s">
        <v>21</v>
      </c>
      <c r="D5231" t="s">
        <v>14</v>
      </c>
      <c r="E5231" s="4">
        <v>176</v>
      </c>
      <c r="F5231" s="4">
        <v>2</v>
      </c>
      <c r="G5231" s="4">
        <v>504</v>
      </c>
      <c r="H5231" s="4">
        <v>202</v>
      </c>
      <c r="I5231" s="4">
        <v>281</v>
      </c>
      <c r="J5231" s="6">
        <v>1911.18</v>
      </c>
      <c r="K5231" s="4">
        <v>0.17499999999999999</v>
      </c>
      <c r="L5231" s="4" t="s">
        <v>27</v>
      </c>
      <c r="M5231" s="4">
        <f>Inventory[[#This Row],[Daily_Demand]]*Inventory[[#This Row],[Lead_Time_Days]]</f>
        <v>352</v>
      </c>
      <c r="N5231" s="4">
        <f>MAX(0, Inventory[[#This Row],[Demand_Duration_Lead_time]]+Inventory[[#This Row],[Safety_Stock]]-Inventory[[#This Row],[Current_Inventory]])</f>
        <v>50</v>
      </c>
      <c r="O52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31" s="8">
        <f>Inventory[[#This Row],[Current_Inventory]]*Inventory[[#This Row],[Unit_Cost]]</f>
        <v>963234.72000000009</v>
      </c>
      <c r="Q5231" t="str">
        <f>IF(Inventory[[#This Row],[Stockout_Risk_Score]] &gt;= 0.8, "Critical",
   IF(Inventory[[#This Row],[Stockout_Risk_Score]] &gt;= 0.6, "High",
      IF(Inventory[[#This Row],[Stockout_Risk_Score]] &gt;= 0.3, "Medium", "Low")
   )
)</f>
        <v>Low</v>
      </c>
      <c r="R5231">
        <f>Inventory[[#This Row],[Lead_Time_Days]]*0.8</f>
        <v>1.6</v>
      </c>
      <c r="S5231">
        <f>MAX(0,Inventory[[#This Row],[Daily_Demand]]*Inventory[[#This Row],[Adj_Lead_Time]]+Inventory[[#This Row],[Safety_Stock]]-Inventory[[#This Row],[Current_Inventory]])</f>
        <v>0</v>
      </c>
    </row>
    <row r="5232" spans="1:19" x14ac:dyDescent="0.25">
      <c r="A5232">
        <v>5231</v>
      </c>
      <c r="B5232" t="s">
        <v>5253</v>
      </c>
      <c r="C5232" s="4" t="s">
        <v>13</v>
      </c>
      <c r="D5232" t="s">
        <v>22</v>
      </c>
      <c r="E5232" s="4">
        <v>50</v>
      </c>
      <c r="F5232" s="4">
        <v>7</v>
      </c>
      <c r="G5232" s="4">
        <v>111</v>
      </c>
      <c r="H5232" s="4">
        <v>169</v>
      </c>
      <c r="I5232" s="4">
        <v>202</v>
      </c>
      <c r="J5232" s="6">
        <v>1728.14</v>
      </c>
      <c r="K5232" s="4">
        <v>0.92900000000000005</v>
      </c>
      <c r="L5232" s="4" t="s">
        <v>27</v>
      </c>
      <c r="M5232" s="4">
        <f>Inventory[[#This Row],[Daily_Demand]]*Inventory[[#This Row],[Lead_Time_Days]]</f>
        <v>350</v>
      </c>
      <c r="N5232" s="4">
        <f>MAX(0, Inventory[[#This Row],[Demand_Duration_Lead_time]]+Inventory[[#This Row],[Safety_Stock]]-Inventory[[#This Row],[Current_Inventory]])</f>
        <v>408</v>
      </c>
      <c r="O52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32" s="8">
        <f>Inventory[[#This Row],[Current_Inventory]]*Inventory[[#This Row],[Unit_Cost]]</f>
        <v>191823.54</v>
      </c>
      <c r="Q5232" t="str">
        <f>IF(Inventory[[#This Row],[Stockout_Risk_Score]] &gt;= 0.8, "Critical",
   IF(Inventory[[#This Row],[Stockout_Risk_Score]] &gt;= 0.6, "High",
      IF(Inventory[[#This Row],[Stockout_Risk_Score]] &gt;= 0.3, "Medium", "Low")
   )
)</f>
        <v>Critical</v>
      </c>
      <c r="R5232">
        <f>Inventory[[#This Row],[Lead_Time_Days]]*0.8</f>
        <v>5.6000000000000005</v>
      </c>
      <c r="S5232">
        <f>MAX(0,Inventory[[#This Row],[Daily_Demand]]*Inventory[[#This Row],[Adj_Lead_Time]]+Inventory[[#This Row],[Safety_Stock]]-Inventory[[#This Row],[Current_Inventory]])</f>
        <v>338</v>
      </c>
    </row>
    <row r="5233" spans="1:19" x14ac:dyDescent="0.25">
      <c r="A5233">
        <v>5232</v>
      </c>
      <c r="B5233" t="s">
        <v>5254</v>
      </c>
      <c r="C5233" s="4" t="s">
        <v>21</v>
      </c>
      <c r="D5233" t="s">
        <v>14</v>
      </c>
      <c r="E5233" s="4">
        <v>65</v>
      </c>
      <c r="F5233" s="4">
        <v>9</v>
      </c>
      <c r="G5233" s="4">
        <v>183</v>
      </c>
      <c r="H5233" s="4">
        <v>213</v>
      </c>
      <c r="I5233" s="4">
        <v>382</v>
      </c>
      <c r="J5233" s="6">
        <v>1371.35</v>
      </c>
      <c r="K5233" s="4">
        <v>0.60599999999999998</v>
      </c>
      <c r="L5233" s="4" t="s">
        <v>15</v>
      </c>
      <c r="M5233" s="4">
        <f>Inventory[[#This Row],[Daily_Demand]]*Inventory[[#This Row],[Lead_Time_Days]]</f>
        <v>585</v>
      </c>
      <c r="N5233" s="4">
        <f>MAX(0, Inventory[[#This Row],[Demand_Duration_Lead_time]]+Inventory[[#This Row],[Safety_Stock]]-Inventory[[#This Row],[Current_Inventory]])</f>
        <v>615</v>
      </c>
      <c r="O52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33" s="8">
        <f>Inventory[[#This Row],[Current_Inventory]]*Inventory[[#This Row],[Unit_Cost]]</f>
        <v>250957.05</v>
      </c>
      <c r="Q5233" t="str">
        <f>IF(Inventory[[#This Row],[Stockout_Risk_Score]] &gt;= 0.8, "Critical",
   IF(Inventory[[#This Row],[Stockout_Risk_Score]] &gt;= 0.6, "High",
      IF(Inventory[[#This Row],[Stockout_Risk_Score]] &gt;= 0.3, "Medium", "Low")
   )
)</f>
        <v>High</v>
      </c>
      <c r="R5233">
        <f>Inventory[[#This Row],[Lead_Time_Days]]*0.8</f>
        <v>7.2</v>
      </c>
      <c r="S5233">
        <f>MAX(0,Inventory[[#This Row],[Daily_Demand]]*Inventory[[#This Row],[Adj_Lead_Time]]+Inventory[[#This Row],[Safety_Stock]]-Inventory[[#This Row],[Current_Inventory]])</f>
        <v>498</v>
      </c>
    </row>
    <row r="5234" spans="1:19" x14ac:dyDescent="0.25">
      <c r="A5234">
        <v>5233</v>
      </c>
      <c r="B5234" t="s">
        <v>5255</v>
      </c>
      <c r="C5234" s="4" t="s">
        <v>41</v>
      </c>
      <c r="D5234" t="s">
        <v>14</v>
      </c>
      <c r="E5234" s="4">
        <v>168</v>
      </c>
      <c r="F5234" s="4">
        <v>6</v>
      </c>
      <c r="G5234" s="4">
        <v>675</v>
      </c>
      <c r="H5234" s="4">
        <v>250</v>
      </c>
      <c r="I5234" s="4">
        <v>56</v>
      </c>
      <c r="J5234" s="6">
        <v>441.02</v>
      </c>
      <c r="K5234" s="4">
        <v>0.42599999999999999</v>
      </c>
      <c r="L5234" s="4" t="s">
        <v>15</v>
      </c>
      <c r="M5234" s="4">
        <f>Inventory[[#This Row],[Daily_Demand]]*Inventory[[#This Row],[Lead_Time_Days]]</f>
        <v>1008</v>
      </c>
      <c r="N5234" s="4">
        <f>MAX(0, Inventory[[#This Row],[Demand_Duration_Lead_time]]+Inventory[[#This Row],[Safety_Stock]]-Inventory[[#This Row],[Current_Inventory]])</f>
        <v>583</v>
      </c>
      <c r="O52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34" s="8">
        <f>Inventory[[#This Row],[Current_Inventory]]*Inventory[[#This Row],[Unit_Cost]]</f>
        <v>297688.5</v>
      </c>
      <c r="Q5234" t="str">
        <f>IF(Inventory[[#This Row],[Stockout_Risk_Score]] &gt;= 0.8, "Critical",
   IF(Inventory[[#This Row],[Stockout_Risk_Score]] &gt;= 0.6, "High",
      IF(Inventory[[#This Row],[Stockout_Risk_Score]] &gt;= 0.3, "Medium", "Low")
   )
)</f>
        <v>Medium</v>
      </c>
      <c r="R5234">
        <f>Inventory[[#This Row],[Lead_Time_Days]]*0.8</f>
        <v>4.8000000000000007</v>
      </c>
      <c r="S5234">
        <f>MAX(0,Inventory[[#This Row],[Daily_Demand]]*Inventory[[#This Row],[Adj_Lead_Time]]+Inventory[[#This Row],[Safety_Stock]]-Inventory[[#This Row],[Current_Inventory]])</f>
        <v>381.40000000000009</v>
      </c>
    </row>
    <row r="5235" spans="1:19" x14ac:dyDescent="0.25">
      <c r="A5235">
        <v>5234</v>
      </c>
      <c r="B5235" t="s">
        <v>5256</v>
      </c>
      <c r="C5235" s="4" t="s">
        <v>26</v>
      </c>
      <c r="D5235" t="s">
        <v>14</v>
      </c>
      <c r="E5235" s="4">
        <v>17</v>
      </c>
      <c r="F5235" s="4">
        <v>14</v>
      </c>
      <c r="G5235" s="4">
        <v>354</v>
      </c>
      <c r="H5235" s="4">
        <v>124</v>
      </c>
      <c r="I5235" s="4">
        <v>114</v>
      </c>
      <c r="J5235" s="6">
        <v>191.61</v>
      </c>
      <c r="K5235" s="4">
        <v>0.51300000000000001</v>
      </c>
      <c r="L5235" s="4" t="s">
        <v>15</v>
      </c>
      <c r="M5235" s="4">
        <f>Inventory[[#This Row],[Daily_Demand]]*Inventory[[#This Row],[Lead_Time_Days]]</f>
        <v>238</v>
      </c>
      <c r="N5235" s="4">
        <f>MAX(0, Inventory[[#This Row],[Demand_Duration_Lead_time]]+Inventory[[#This Row],[Safety_Stock]]-Inventory[[#This Row],[Current_Inventory]])</f>
        <v>8</v>
      </c>
      <c r="O52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35" s="8">
        <f>Inventory[[#This Row],[Current_Inventory]]*Inventory[[#This Row],[Unit_Cost]]</f>
        <v>67829.94</v>
      </c>
      <c r="Q5235" t="str">
        <f>IF(Inventory[[#This Row],[Stockout_Risk_Score]] &gt;= 0.8, "Critical",
   IF(Inventory[[#This Row],[Stockout_Risk_Score]] &gt;= 0.6, "High",
      IF(Inventory[[#This Row],[Stockout_Risk_Score]] &gt;= 0.3, "Medium", "Low")
   )
)</f>
        <v>Medium</v>
      </c>
      <c r="R5235">
        <f>Inventory[[#This Row],[Lead_Time_Days]]*0.8</f>
        <v>11.200000000000001</v>
      </c>
      <c r="S5235">
        <f>MAX(0,Inventory[[#This Row],[Daily_Demand]]*Inventory[[#This Row],[Adj_Lead_Time]]+Inventory[[#This Row],[Safety_Stock]]-Inventory[[#This Row],[Current_Inventory]])</f>
        <v>0</v>
      </c>
    </row>
    <row r="5236" spans="1:19" x14ac:dyDescent="0.25">
      <c r="A5236">
        <v>5235</v>
      </c>
      <c r="B5236" t="s">
        <v>5257</v>
      </c>
      <c r="C5236" s="4" t="s">
        <v>17</v>
      </c>
      <c r="D5236" t="s">
        <v>22</v>
      </c>
      <c r="E5236" s="4">
        <v>20</v>
      </c>
      <c r="F5236" s="4">
        <v>4</v>
      </c>
      <c r="G5236" s="4">
        <v>334</v>
      </c>
      <c r="H5236" s="4">
        <v>219</v>
      </c>
      <c r="I5236" s="4">
        <v>172</v>
      </c>
      <c r="J5236" s="6">
        <v>142.66</v>
      </c>
      <c r="K5236" s="4">
        <v>0.83</v>
      </c>
      <c r="L5236" s="4" t="s">
        <v>27</v>
      </c>
      <c r="M5236" s="4">
        <f>Inventory[[#This Row],[Daily_Demand]]*Inventory[[#This Row],[Lead_Time_Days]]</f>
        <v>80</v>
      </c>
      <c r="N5236" s="4">
        <f>MAX(0, Inventory[[#This Row],[Demand_Duration_Lead_time]]+Inventory[[#This Row],[Safety_Stock]]-Inventory[[#This Row],[Current_Inventory]])</f>
        <v>0</v>
      </c>
      <c r="O52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36" s="8">
        <f>Inventory[[#This Row],[Current_Inventory]]*Inventory[[#This Row],[Unit_Cost]]</f>
        <v>47648.44</v>
      </c>
      <c r="Q5236" t="str">
        <f>IF(Inventory[[#This Row],[Stockout_Risk_Score]] &gt;= 0.8, "Critical",
   IF(Inventory[[#This Row],[Stockout_Risk_Score]] &gt;= 0.6, "High",
      IF(Inventory[[#This Row],[Stockout_Risk_Score]] &gt;= 0.3, "Medium", "Low")
   )
)</f>
        <v>Critical</v>
      </c>
      <c r="R5236">
        <f>Inventory[[#This Row],[Lead_Time_Days]]*0.8</f>
        <v>3.2</v>
      </c>
      <c r="S5236">
        <f>MAX(0,Inventory[[#This Row],[Daily_Demand]]*Inventory[[#This Row],[Adj_Lead_Time]]+Inventory[[#This Row],[Safety_Stock]]-Inventory[[#This Row],[Current_Inventory]])</f>
        <v>0</v>
      </c>
    </row>
    <row r="5237" spans="1:19" x14ac:dyDescent="0.25">
      <c r="A5237">
        <v>5236</v>
      </c>
      <c r="B5237" t="s">
        <v>5258</v>
      </c>
      <c r="C5237" s="4" t="s">
        <v>41</v>
      </c>
      <c r="D5237" t="s">
        <v>22</v>
      </c>
      <c r="E5237" s="4">
        <v>137</v>
      </c>
      <c r="F5237" s="4">
        <v>5</v>
      </c>
      <c r="G5237" s="4">
        <v>257</v>
      </c>
      <c r="H5237" s="4">
        <v>231</v>
      </c>
      <c r="I5237" s="4">
        <v>85</v>
      </c>
      <c r="J5237" s="6">
        <v>1243.55</v>
      </c>
      <c r="K5237" s="4">
        <v>0.92900000000000005</v>
      </c>
      <c r="L5237" s="4" t="s">
        <v>19</v>
      </c>
      <c r="M5237" s="4">
        <f>Inventory[[#This Row],[Daily_Demand]]*Inventory[[#This Row],[Lead_Time_Days]]</f>
        <v>685</v>
      </c>
      <c r="N5237" s="4">
        <f>MAX(0, Inventory[[#This Row],[Demand_Duration_Lead_time]]+Inventory[[#This Row],[Safety_Stock]]-Inventory[[#This Row],[Current_Inventory]])</f>
        <v>659</v>
      </c>
      <c r="O52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37" s="8">
        <f>Inventory[[#This Row],[Current_Inventory]]*Inventory[[#This Row],[Unit_Cost]]</f>
        <v>319592.34999999998</v>
      </c>
      <c r="Q5237" t="str">
        <f>IF(Inventory[[#This Row],[Stockout_Risk_Score]] &gt;= 0.8, "Critical",
   IF(Inventory[[#This Row],[Stockout_Risk_Score]] &gt;= 0.6, "High",
      IF(Inventory[[#This Row],[Stockout_Risk_Score]] &gt;= 0.3, "Medium", "Low")
   )
)</f>
        <v>Critical</v>
      </c>
      <c r="R5237">
        <f>Inventory[[#This Row],[Lead_Time_Days]]*0.8</f>
        <v>4</v>
      </c>
      <c r="S5237">
        <f>MAX(0,Inventory[[#This Row],[Daily_Demand]]*Inventory[[#This Row],[Adj_Lead_Time]]+Inventory[[#This Row],[Safety_Stock]]-Inventory[[#This Row],[Current_Inventory]])</f>
        <v>522</v>
      </c>
    </row>
    <row r="5238" spans="1:19" x14ac:dyDescent="0.25">
      <c r="A5238">
        <v>5237</v>
      </c>
      <c r="B5238" t="s">
        <v>5259</v>
      </c>
      <c r="C5238" s="4" t="s">
        <v>41</v>
      </c>
      <c r="D5238" t="s">
        <v>22</v>
      </c>
      <c r="E5238" s="4">
        <v>42</v>
      </c>
      <c r="F5238" s="4">
        <v>9</v>
      </c>
      <c r="G5238" s="4">
        <v>705</v>
      </c>
      <c r="H5238" s="4">
        <v>191</v>
      </c>
      <c r="I5238" s="4">
        <v>287</v>
      </c>
      <c r="J5238" s="6">
        <v>120.57</v>
      </c>
      <c r="K5238" s="4">
        <v>0.73</v>
      </c>
      <c r="L5238" s="4" t="s">
        <v>19</v>
      </c>
      <c r="M5238" s="4">
        <f>Inventory[[#This Row],[Daily_Demand]]*Inventory[[#This Row],[Lead_Time_Days]]</f>
        <v>378</v>
      </c>
      <c r="N5238" s="4">
        <f>MAX(0, Inventory[[#This Row],[Demand_Duration_Lead_time]]+Inventory[[#This Row],[Safety_Stock]]-Inventory[[#This Row],[Current_Inventory]])</f>
        <v>0</v>
      </c>
      <c r="O52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38" s="8">
        <f>Inventory[[#This Row],[Current_Inventory]]*Inventory[[#This Row],[Unit_Cost]]</f>
        <v>85001.849999999991</v>
      </c>
      <c r="Q5238" t="str">
        <f>IF(Inventory[[#This Row],[Stockout_Risk_Score]] &gt;= 0.8, "Critical",
   IF(Inventory[[#This Row],[Stockout_Risk_Score]] &gt;= 0.6, "High",
      IF(Inventory[[#This Row],[Stockout_Risk_Score]] &gt;= 0.3, "Medium", "Low")
   )
)</f>
        <v>High</v>
      </c>
      <c r="R5238">
        <f>Inventory[[#This Row],[Lead_Time_Days]]*0.8</f>
        <v>7.2</v>
      </c>
      <c r="S5238">
        <f>MAX(0,Inventory[[#This Row],[Daily_Demand]]*Inventory[[#This Row],[Adj_Lead_Time]]+Inventory[[#This Row],[Safety_Stock]]-Inventory[[#This Row],[Current_Inventory]])</f>
        <v>0</v>
      </c>
    </row>
    <row r="5239" spans="1:19" x14ac:dyDescent="0.25">
      <c r="A5239">
        <v>5238</v>
      </c>
      <c r="B5239" t="s">
        <v>5260</v>
      </c>
      <c r="C5239" s="4" t="s">
        <v>26</v>
      </c>
      <c r="D5239" t="s">
        <v>22</v>
      </c>
      <c r="E5239" s="4">
        <v>182</v>
      </c>
      <c r="F5239" s="4">
        <v>7</v>
      </c>
      <c r="G5239" s="4">
        <v>102</v>
      </c>
      <c r="H5239" s="4">
        <v>268</v>
      </c>
      <c r="I5239" s="4">
        <v>122</v>
      </c>
      <c r="J5239" s="6">
        <v>1491.52</v>
      </c>
      <c r="K5239" s="4">
        <v>0.76</v>
      </c>
      <c r="L5239" s="4" t="s">
        <v>19</v>
      </c>
      <c r="M5239" s="4">
        <f>Inventory[[#This Row],[Daily_Demand]]*Inventory[[#This Row],[Lead_Time_Days]]</f>
        <v>1274</v>
      </c>
      <c r="N5239" s="4">
        <f>MAX(0, Inventory[[#This Row],[Demand_Duration_Lead_time]]+Inventory[[#This Row],[Safety_Stock]]-Inventory[[#This Row],[Current_Inventory]])</f>
        <v>1440</v>
      </c>
      <c r="O52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39" s="8">
        <f>Inventory[[#This Row],[Current_Inventory]]*Inventory[[#This Row],[Unit_Cost]]</f>
        <v>152135.04000000001</v>
      </c>
      <c r="Q5239" t="str">
        <f>IF(Inventory[[#This Row],[Stockout_Risk_Score]] &gt;= 0.8, "Critical",
   IF(Inventory[[#This Row],[Stockout_Risk_Score]] &gt;= 0.6, "High",
      IF(Inventory[[#This Row],[Stockout_Risk_Score]] &gt;= 0.3, "Medium", "Low")
   )
)</f>
        <v>High</v>
      </c>
      <c r="R5239">
        <f>Inventory[[#This Row],[Lead_Time_Days]]*0.8</f>
        <v>5.6000000000000005</v>
      </c>
      <c r="S5239">
        <f>MAX(0,Inventory[[#This Row],[Daily_Demand]]*Inventory[[#This Row],[Adj_Lead_Time]]+Inventory[[#This Row],[Safety_Stock]]-Inventory[[#This Row],[Current_Inventory]])</f>
        <v>1185.2</v>
      </c>
    </row>
    <row r="5240" spans="1:19" x14ac:dyDescent="0.25">
      <c r="A5240">
        <v>5239</v>
      </c>
      <c r="B5240" t="s">
        <v>5261</v>
      </c>
      <c r="C5240" s="4" t="s">
        <v>17</v>
      </c>
      <c r="D5240" t="s">
        <v>18</v>
      </c>
      <c r="E5240" s="4">
        <v>42</v>
      </c>
      <c r="F5240" s="4">
        <v>14</v>
      </c>
      <c r="G5240" s="4">
        <v>688</v>
      </c>
      <c r="H5240" s="4">
        <v>49</v>
      </c>
      <c r="I5240" s="4">
        <v>79</v>
      </c>
      <c r="J5240" s="6">
        <v>1439.32</v>
      </c>
      <c r="K5240" s="4">
        <v>0.32</v>
      </c>
      <c r="L5240" s="4" t="s">
        <v>19</v>
      </c>
      <c r="M5240" s="4">
        <f>Inventory[[#This Row],[Daily_Demand]]*Inventory[[#This Row],[Lead_Time_Days]]</f>
        <v>588</v>
      </c>
      <c r="N5240" s="4">
        <f>MAX(0, Inventory[[#This Row],[Demand_Duration_Lead_time]]+Inventory[[#This Row],[Safety_Stock]]-Inventory[[#This Row],[Current_Inventory]])</f>
        <v>0</v>
      </c>
      <c r="O52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40" s="8">
        <f>Inventory[[#This Row],[Current_Inventory]]*Inventory[[#This Row],[Unit_Cost]]</f>
        <v>990252.15999999992</v>
      </c>
      <c r="Q5240" t="str">
        <f>IF(Inventory[[#This Row],[Stockout_Risk_Score]] &gt;= 0.8, "Critical",
   IF(Inventory[[#This Row],[Stockout_Risk_Score]] &gt;= 0.6, "High",
      IF(Inventory[[#This Row],[Stockout_Risk_Score]] &gt;= 0.3, "Medium", "Low")
   )
)</f>
        <v>Medium</v>
      </c>
      <c r="R5240">
        <f>Inventory[[#This Row],[Lead_Time_Days]]*0.8</f>
        <v>11.200000000000001</v>
      </c>
      <c r="S5240">
        <f>MAX(0,Inventory[[#This Row],[Daily_Demand]]*Inventory[[#This Row],[Adj_Lead_Time]]+Inventory[[#This Row],[Safety_Stock]]-Inventory[[#This Row],[Current_Inventory]])</f>
        <v>0</v>
      </c>
    </row>
    <row r="5241" spans="1:19" x14ac:dyDescent="0.25">
      <c r="A5241">
        <v>5240</v>
      </c>
      <c r="B5241" t="s">
        <v>5262</v>
      </c>
      <c r="C5241" s="4" t="s">
        <v>13</v>
      </c>
      <c r="D5241" t="s">
        <v>18</v>
      </c>
      <c r="E5241" s="4">
        <v>107</v>
      </c>
      <c r="F5241" s="4">
        <v>14</v>
      </c>
      <c r="G5241" s="4">
        <v>128</v>
      </c>
      <c r="H5241" s="4">
        <v>69</v>
      </c>
      <c r="I5241" s="4">
        <v>276</v>
      </c>
      <c r="J5241" s="6">
        <v>205.24</v>
      </c>
      <c r="K5241" s="4">
        <v>0.46700000000000003</v>
      </c>
      <c r="L5241" s="4" t="s">
        <v>15</v>
      </c>
      <c r="M5241" s="4">
        <f>Inventory[[#This Row],[Daily_Demand]]*Inventory[[#This Row],[Lead_Time_Days]]</f>
        <v>1498</v>
      </c>
      <c r="N5241" s="4">
        <f>MAX(0, Inventory[[#This Row],[Demand_Duration_Lead_time]]+Inventory[[#This Row],[Safety_Stock]]-Inventory[[#This Row],[Current_Inventory]])</f>
        <v>1439</v>
      </c>
      <c r="O52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41" s="8">
        <f>Inventory[[#This Row],[Current_Inventory]]*Inventory[[#This Row],[Unit_Cost]]</f>
        <v>26270.720000000001</v>
      </c>
      <c r="Q5241" t="str">
        <f>IF(Inventory[[#This Row],[Stockout_Risk_Score]] &gt;= 0.8, "Critical",
   IF(Inventory[[#This Row],[Stockout_Risk_Score]] &gt;= 0.6, "High",
      IF(Inventory[[#This Row],[Stockout_Risk_Score]] &gt;= 0.3, "Medium", "Low")
   )
)</f>
        <v>Medium</v>
      </c>
      <c r="R5241">
        <f>Inventory[[#This Row],[Lead_Time_Days]]*0.8</f>
        <v>11.200000000000001</v>
      </c>
      <c r="S5241">
        <f>MAX(0,Inventory[[#This Row],[Daily_Demand]]*Inventory[[#This Row],[Adj_Lead_Time]]+Inventory[[#This Row],[Safety_Stock]]-Inventory[[#This Row],[Current_Inventory]])</f>
        <v>1139.4000000000001</v>
      </c>
    </row>
    <row r="5242" spans="1:19" x14ac:dyDescent="0.25">
      <c r="A5242">
        <v>5241</v>
      </c>
      <c r="B5242" t="s">
        <v>5263</v>
      </c>
      <c r="C5242" s="4" t="s">
        <v>17</v>
      </c>
      <c r="D5242" t="s">
        <v>18</v>
      </c>
      <c r="E5242" s="4">
        <v>60</v>
      </c>
      <c r="F5242" s="4">
        <v>6</v>
      </c>
      <c r="G5242" s="4">
        <v>197</v>
      </c>
      <c r="H5242" s="4">
        <v>20</v>
      </c>
      <c r="I5242" s="4">
        <v>352</v>
      </c>
      <c r="J5242" s="6">
        <v>1817.91</v>
      </c>
      <c r="K5242" s="4">
        <v>0.88500000000000001</v>
      </c>
      <c r="L5242" s="4" t="s">
        <v>15</v>
      </c>
      <c r="M5242" s="4">
        <f>Inventory[[#This Row],[Daily_Demand]]*Inventory[[#This Row],[Lead_Time_Days]]</f>
        <v>360</v>
      </c>
      <c r="N5242" s="4">
        <f>MAX(0, Inventory[[#This Row],[Demand_Duration_Lead_time]]+Inventory[[#This Row],[Safety_Stock]]-Inventory[[#This Row],[Current_Inventory]])</f>
        <v>183</v>
      </c>
      <c r="O52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42" s="8">
        <f>Inventory[[#This Row],[Current_Inventory]]*Inventory[[#This Row],[Unit_Cost]]</f>
        <v>358128.27</v>
      </c>
      <c r="Q5242" t="str">
        <f>IF(Inventory[[#This Row],[Stockout_Risk_Score]] &gt;= 0.8, "Critical",
   IF(Inventory[[#This Row],[Stockout_Risk_Score]] &gt;= 0.6, "High",
      IF(Inventory[[#This Row],[Stockout_Risk_Score]] &gt;= 0.3, "Medium", "Low")
   )
)</f>
        <v>Critical</v>
      </c>
      <c r="R5242">
        <f>Inventory[[#This Row],[Lead_Time_Days]]*0.8</f>
        <v>4.8000000000000007</v>
      </c>
      <c r="S5242">
        <f>MAX(0,Inventory[[#This Row],[Daily_Demand]]*Inventory[[#This Row],[Adj_Lead_Time]]+Inventory[[#This Row],[Safety_Stock]]-Inventory[[#This Row],[Current_Inventory]])</f>
        <v>111.00000000000006</v>
      </c>
    </row>
    <row r="5243" spans="1:19" x14ac:dyDescent="0.25">
      <c r="A5243">
        <v>5242</v>
      </c>
      <c r="B5243" t="s">
        <v>5264</v>
      </c>
      <c r="C5243" s="4" t="s">
        <v>21</v>
      </c>
      <c r="D5243" t="s">
        <v>14</v>
      </c>
      <c r="E5243" s="4">
        <v>67</v>
      </c>
      <c r="F5243" s="4">
        <v>14</v>
      </c>
      <c r="G5243" s="4">
        <v>269</v>
      </c>
      <c r="H5243" s="4">
        <v>129</v>
      </c>
      <c r="I5243" s="4">
        <v>396</v>
      </c>
      <c r="J5243" s="6">
        <v>1067.76</v>
      </c>
      <c r="K5243" s="4">
        <v>0.78600000000000003</v>
      </c>
      <c r="L5243" s="4" t="s">
        <v>27</v>
      </c>
      <c r="M5243" s="4">
        <f>Inventory[[#This Row],[Daily_Demand]]*Inventory[[#This Row],[Lead_Time_Days]]</f>
        <v>938</v>
      </c>
      <c r="N5243" s="4">
        <f>MAX(0, Inventory[[#This Row],[Demand_Duration_Lead_time]]+Inventory[[#This Row],[Safety_Stock]]-Inventory[[#This Row],[Current_Inventory]])</f>
        <v>798</v>
      </c>
      <c r="O52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43" s="8">
        <f>Inventory[[#This Row],[Current_Inventory]]*Inventory[[#This Row],[Unit_Cost]]</f>
        <v>287227.44</v>
      </c>
      <c r="Q5243" t="str">
        <f>IF(Inventory[[#This Row],[Stockout_Risk_Score]] &gt;= 0.8, "Critical",
   IF(Inventory[[#This Row],[Stockout_Risk_Score]] &gt;= 0.6, "High",
      IF(Inventory[[#This Row],[Stockout_Risk_Score]] &gt;= 0.3, "Medium", "Low")
   )
)</f>
        <v>High</v>
      </c>
      <c r="R5243">
        <f>Inventory[[#This Row],[Lead_Time_Days]]*0.8</f>
        <v>11.200000000000001</v>
      </c>
      <c r="S5243">
        <f>MAX(0,Inventory[[#This Row],[Daily_Demand]]*Inventory[[#This Row],[Adj_Lead_Time]]+Inventory[[#This Row],[Safety_Stock]]-Inventory[[#This Row],[Current_Inventory]])</f>
        <v>610.40000000000009</v>
      </c>
    </row>
    <row r="5244" spans="1:19" x14ac:dyDescent="0.25">
      <c r="A5244">
        <v>5243</v>
      </c>
      <c r="B5244" t="s">
        <v>5265</v>
      </c>
      <c r="C5244" s="4" t="s">
        <v>41</v>
      </c>
      <c r="D5244" t="s">
        <v>18</v>
      </c>
      <c r="E5244" s="4">
        <v>124</v>
      </c>
      <c r="F5244" s="4">
        <v>10</v>
      </c>
      <c r="G5244" s="4">
        <v>784</v>
      </c>
      <c r="H5244" s="4">
        <v>51</v>
      </c>
      <c r="I5244" s="4">
        <v>334</v>
      </c>
      <c r="J5244" s="6">
        <v>1813.66</v>
      </c>
      <c r="K5244" s="4">
        <v>0.68400000000000005</v>
      </c>
      <c r="L5244" s="4" t="s">
        <v>19</v>
      </c>
      <c r="M5244" s="4">
        <f>Inventory[[#This Row],[Daily_Demand]]*Inventory[[#This Row],[Lead_Time_Days]]</f>
        <v>1240</v>
      </c>
      <c r="N5244" s="4">
        <f>MAX(0, Inventory[[#This Row],[Demand_Duration_Lead_time]]+Inventory[[#This Row],[Safety_Stock]]-Inventory[[#This Row],[Current_Inventory]])</f>
        <v>507</v>
      </c>
      <c r="O52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44" s="8">
        <f>Inventory[[#This Row],[Current_Inventory]]*Inventory[[#This Row],[Unit_Cost]]</f>
        <v>1421909.4400000002</v>
      </c>
      <c r="Q5244" t="str">
        <f>IF(Inventory[[#This Row],[Stockout_Risk_Score]] &gt;= 0.8, "Critical",
   IF(Inventory[[#This Row],[Stockout_Risk_Score]] &gt;= 0.6, "High",
      IF(Inventory[[#This Row],[Stockout_Risk_Score]] &gt;= 0.3, "Medium", "Low")
   )
)</f>
        <v>High</v>
      </c>
      <c r="R5244">
        <f>Inventory[[#This Row],[Lead_Time_Days]]*0.8</f>
        <v>8</v>
      </c>
      <c r="S5244">
        <f>MAX(0,Inventory[[#This Row],[Daily_Demand]]*Inventory[[#This Row],[Adj_Lead_Time]]+Inventory[[#This Row],[Safety_Stock]]-Inventory[[#This Row],[Current_Inventory]])</f>
        <v>259</v>
      </c>
    </row>
    <row r="5245" spans="1:19" x14ac:dyDescent="0.25">
      <c r="A5245">
        <v>5244</v>
      </c>
      <c r="B5245" t="s">
        <v>5266</v>
      </c>
      <c r="C5245" s="4" t="s">
        <v>21</v>
      </c>
      <c r="D5245" t="s">
        <v>14</v>
      </c>
      <c r="E5245" s="4">
        <v>52</v>
      </c>
      <c r="F5245" s="4">
        <v>11</v>
      </c>
      <c r="G5245" s="4">
        <v>586</v>
      </c>
      <c r="H5245" s="4">
        <v>199</v>
      </c>
      <c r="I5245" s="4">
        <v>54</v>
      </c>
      <c r="J5245" s="6">
        <v>1808.14</v>
      </c>
      <c r="K5245" s="4">
        <v>6.5000000000000002E-2</v>
      </c>
      <c r="L5245" s="4" t="s">
        <v>27</v>
      </c>
      <c r="M5245" s="4">
        <f>Inventory[[#This Row],[Daily_Demand]]*Inventory[[#This Row],[Lead_Time_Days]]</f>
        <v>572</v>
      </c>
      <c r="N5245" s="4">
        <f>MAX(0, Inventory[[#This Row],[Demand_Duration_Lead_time]]+Inventory[[#This Row],[Safety_Stock]]-Inventory[[#This Row],[Current_Inventory]])</f>
        <v>185</v>
      </c>
      <c r="O52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45" s="8">
        <f>Inventory[[#This Row],[Current_Inventory]]*Inventory[[#This Row],[Unit_Cost]]</f>
        <v>1059570.04</v>
      </c>
      <c r="Q5245" t="str">
        <f>IF(Inventory[[#This Row],[Stockout_Risk_Score]] &gt;= 0.8, "Critical",
   IF(Inventory[[#This Row],[Stockout_Risk_Score]] &gt;= 0.6, "High",
      IF(Inventory[[#This Row],[Stockout_Risk_Score]] &gt;= 0.3, "Medium", "Low")
   )
)</f>
        <v>Low</v>
      </c>
      <c r="R5245">
        <f>Inventory[[#This Row],[Lead_Time_Days]]*0.8</f>
        <v>8.8000000000000007</v>
      </c>
      <c r="S5245">
        <f>MAX(0,Inventory[[#This Row],[Daily_Demand]]*Inventory[[#This Row],[Adj_Lead_Time]]+Inventory[[#This Row],[Safety_Stock]]-Inventory[[#This Row],[Current_Inventory]])</f>
        <v>70.600000000000023</v>
      </c>
    </row>
    <row r="5246" spans="1:19" x14ac:dyDescent="0.25">
      <c r="A5246">
        <v>5245</v>
      </c>
      <c r="B5246" t="s">
        <v>5267</v>
      </c>
      <c r="C5246" s="4" t="s">
        <v>13</v>
      </c>
      <c r="D5246" t="s">
        <v>22</v>
      </c>
      <c r="E5246" s="4">
        <v>109</v>
      </c>
      <c r="F5246" s="4">
        <v>4</v>
      </c>
      <c r="G5246" s="4">
        <v>686</v>
      </c>
      <c r="H5246" s="4">
        <v>132</v>
      </c>
      <c r="I5246" s="4">
        <v>114</v>
      </c>
      <c r="J5246" s="6">
        <v>434.22</v>
      </c>
      <c r="K5246" s="4">
        <v>0.04</v>
      </c>
      <c r="L5246" s="4" t="s">
        <v>19</v>
      </c>
      <c r="M5246" s="4">
        <f>Inventory[[#This Row],[Daily_Demand]]*Inventory[[#This Row],[Lead_Time_Days]]</f>
        <v>436</v>
      </c>
      <c r="N5246" s="4">
        <f>MAX(0, Inventory[[#This Row],[Demand_Duration_Lead_time]]+Inventory[[#This Row],[Safety_Stock]]-Inventory[[#This Row],[Current_Inventory]])</f>
        <v>0</v>
      </c>
      <c r="O52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46" s="8">
        <f>Inventory[[#This Row],[Current_Inventory]]*Inventory[[#This Row],[Unit_Cost]]</f>
        <v>297874.92000000004</v>
      </c>
      <c r="Q5246" t="str">
        <f>IF(Inventory[[#This Row],[Stockout_Risk_Score]] &gt;= 0.8, "Critical",
   IF(Inventory[[#This Row],[Stockout_Risk_Score]] &gt;= 0.6, "High",
      IF(Inventory[[#This Row],[Stockout_Risk_Score]] &gt;= 0.3, "Medium", "Low")
   )
)</f>
        <v>Low</v>
      </c>
      <c r="R5246">
        <f>Inventory[[#This Row],[Lead_Time_Days]]*0.8</f>
        <v>3.2</v>
      </c>
      <c r="S5246">
        <f>MAX(0,Inventory[[#This Row],[Daily_Demand]]*Inventory[[#This Row],[Adj_Lead_Time]]+Inventory[[#This Row],[Safety_Stock]]-Inventory[[#This Row],[Current_Inventory]])</f>
        <v>0</v>
      </c>
    </row>
    <row r="5247" spans="1:19" x14ac:dyDescent="0.25">
      <c r="A5247">
        <v>5246</v>
      </c>
      <c r="B5247" t="s">
        <v>5268</v>
      </c>
      <c r="C5247" s="4" t="s">
        <v>21</v>
      </c>
      <c r="D5247" t="s">
        <v>14</v>
      </c>
      <c r="E5247" s="4">
        <v>63</v>
      </c>
      <c r="F5247" s="4">
        <v>8</v>
      </c>
      <c r="G5247" s="4">
        <v>110</v>
      </c>
      <c r="H5247" s="4">
        <v>198</v>
      </c>
      <c r="I5247" s="4">
        <v>284</v>
      </c>
      <c r="J5247" s="6">
        <v>792.13</v>
      </c>
      <c r="K5247" s="4">
        <v>0.13</v>
      </c>
      <c r="L5247" s="4" t="s">
        <v>19</v>
      </c>
      <c r="M5247" s="4">
        <f>Inventory[[#This Row],[Daily_Demand]]*Inventory[[#This Row],[Lead_Time_Days]]</f>
        <v>504</v>
      </c>
      <c r="N5247" s="4">
        <f>MAX(0, Inventory[[#This Row],[Demand_Duration_Lead_time]]+Inventory[[#This Row],[Safety_Stock]]-Inventory[[#This Row],[Current_Inventory]])</f>
        <v>592</v>
      </c>
      <c r="O52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47" s="8">
        <f>Inventory[[#This Row],[Current_Inventory]]*Inventory[[#This Row],[Unit_Cost]]</f>
        <v>87134.3</v>
      </c>
      <c r="Q5247" t="str">
        <f>IF(Inventory[[#This Row],[Stockout_Risk_Score]] &gt;= 0.8, "Critical",
   IF(Inventory[[#This Row],[Stockout_Risk_Score]] &gt;= 0.6, "High",
      IF(Inventory[[#This Row],[Stockout_Risk_Score]] &gt;= 0.3, "Medium", "Low")
   )
)</f>
        <v>Low</v>
      </c>
      <c r="R5247">
        <f>Inventory[[#This Row],[Lead_Time_Days]]*0.8</f>
        <v>6.4</v>
      </c>
      <c r="S5247">
        <f>MAX(0,Inventory[[#This Row],[Daily_Demand]]*Inventory[[#This Row],[Adj_Lead_Time]]+Inventory[[#This Row],[Safety_Stock]]-Inventory[[#This Row],[Current_Inventory]])</f>
        <v>491.20000000000005</v>
      </c>
    </row>
    <row r="5248" spans="1:19" x14ac:dyDescent="0.25">
      <c r="A5248">
        <v>5247</v>
      </c>
      <c r="B5248" t="s">
        <v>5269</v>
      </c>
      <c r="C5248" s="4" t="s">
        <v>17</v>
      </c>
      <c r="D5248" t="s">
        <v>14</v>
      </c>
      <c r="E5248" s="4">
        <v>81</v>
      </c>
      <c r="F5248" s="4">
        <v>10</v>
      </c>
      <c r="G5248" s="4">
        <v>358</v>
      </c>
      <c r="H5248" s="4">
        <v>261</v>
      </c>
      <c r="I5248" s="4">
        <v>164</v>
      </c>
      <c r="J5248" s="6">
        <v>312.52</v>
      </c>
      <c r="K5248" s="4">
        <v>0.58099999999999996</v>
      </c>
      <c r="L5248" s="4" t="s">
        <v>27</v>
      </c>
      <c r="M5248" s="4">
        <f>Inventory[[#This Row],[Daily_Demand]]*Inventory[[#This Row],[Lead_Time_Days]]</f>
        <v>810</v>
      </c>
      <c r="N5248" s="4">
        <f>MAX(0, Inventory[[#This Row],[Demand_Duration_Lead_time]]+Inventory[[#This Row],[Safety_Stock]]-Inventory[[#This Row],[Current_Inventory]])</f>
        <v>713</v>
      </c>
      <c r="O52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48" s="8">
        <f>Inventory[[#This Row],[Current_Inventory]]*Inventory[[#This Row],[Unit_Cost]]</f>
        <v>111882.15999999999</v>
      </c>
      <c r="Q5248" t="str">
        <f>IF(Inventory[[#This Row],[Stockout_Risk_Score]] &gt;= 0.8, "Critical",
   IF(Inventory[[#This Row],[Stockout_Risk_Score]] &gt;= 0.6, "High",
      IF(Inventory[[#This Row],[Stockout_Risk_Score]] &gt;= 0.3, "Medium", "Low")
   )
)</f>
        <v>Medium</v>
      </c>
      <c r="R5248">
        <f>Inventory[[#This Row],[Lead_Time_Days]]*0.8</f>
        <v>8</v>
      </c>
      <c r="S5248">
        <f>MAX(0,Inventory[[#This Row],[Daily_Demand]]*Inventory[[#This Row],[Adj_Lead_Time]]+Inventory[[#This Row],[Safety_Stock]]-Inventory[[#This Row],[Current_Inventory]])</f>
        <v>551</v>
      </c>
    </row>
    <row r="5249" spans="1:19" x14ac:dyDescent="0.25">
      <c r="A5249">
        <v>5248</v>
      </c>
      <c r="B5249" t="s">
        <v>5270</v>
      </c>
      <c r="C5249" s="4" t="s">
        <v>21</v>
      </c>
      <c r="D5249" t="s">
        <v>18</v>
      </c>
      <c r="E5249" s="4">
        <v>176</v>
      </c>
      <c r="F5249" s="4">
        <v>12</v>
      </c>
      <c r="G5249" s="4">
        <v>657</v>
      </c>
      <c r="H5249" s="4">
        <v>101</v>
      </c>
      <c r="I5249" s="4">
        <v>368</v>
      </c>
      <c r="J5249" s="6">
        <v>1561.21</v>
      </c>
      <c r="K5249" s="4">
        <v>0.53600000000000003</v>
      </c>
      <c r="L5249" s="4" t="s">
        <v>15</v>
      </c>
      <c r="M5249" s="4">
        <f>Inventory[[#This Row],[Daily_Demand]]*Inventory[[#This Row],[Lead_Time_Days]]</f>
        <v>2112</v>
      </c>
      <c r="N5249" s="4">
        <f>MAX(0, Inventory[[#This Row],[Demand_Duration_Lead_time]]+Inventory[[#This Row],[Safety_Stock]]-Inventory[[#This Row],[Current_Inventory]])</f>
        <v>1556</v>
      </c>
      <c r="O52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49" s="8">
        <f>Inventory[[#This Row],[Current_Inventory]]*Inventory[[#This Row],[Unit_Cost]]</f>
        <v>1025714.97</v>
      </c>
      <c r="Q5249" t="str">
        <f>IF(Inventory[[#This Row],[Stockout_Risk_Score]] &gt;= 0.8, "Critical",
   IF(Inventory[[#This Row],[Stockout_Risk_Score]] &gt;= 0.6, "High",
      IF(Inventory[[#This Row],[Stockout_Risk_Score]] &gt;= 0.3, "Medium", "Low")
   )
)</f>
        <v>Medium</v>
      </c>
      <c r="R5249">
        <f>Inventory[[#This Row],[Lead_Time_Days]]*0.8</f>
        <v>9.6000000000000014</v>
      </c>
      <c r="S5249">
        <f>MAX(0,Inventory[[#This Row],[Daily_Demand]]*Inventory[[#This Row],[Adj_Lead_Time]]+Inventory[[#This Row],[Safety_Stock]]-Inventory[[#This Row],[Current_Inventory]])</f>
        <v>1133.6000000000004</v>
      </c>
    </row>
    <row r="5250" spans="1:19" x14ac:dyDescent="0.25">
      <c r="A5250">
        <v>5249</v>
      </c>
      <c r="B5250" t="s">
        <v>5271</v>
      </c>
      <c r="C5250" s="4" t="s">
        <v>13</v>
      </c>
      <c r="D5250" t="s">
        <v>22</v>
      </c>
      <c r="E5250" s="4">
        <v>131</v>
      </c>
      <c r="F5250" s="4">
        <v>14</v>
      </c>
      <c r="G5250" s="4">
        <v>188</v>
      </c>
      <c r="H5250" s="4">
        <v>222</v>
      </c>
      <c r="I5250" s="4">
        <v>295</v>
      </c>
      <c r="J5250" s="6">
        <v>1033.04</v>
      </c>
      <c r="K5250" s="4">
        <v>0.94299999999999995</v>
      </c>
      <c r="L5250" s="4" t="s">
        <v>27</v>
      </c>
      <c r="M5250" s="4">
        <f>Inventory[[#This Row],[Daily_Demand]]*Inventory[[#This Row],[Lead_Time_Days]]</f>
        <v>1834</v>
      </c>
      <c r="N5250" s="4">
        <f>MAX(0, Inventory[[#This Row],[Demand_Duration_Lead_time]]+Inventory[[#This Row],[Safety_Stock]]-Inventory[[#This Row],[Current_Inventory]])</f>
        <v>1868</v>
      </c>
      <c r="O52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50" s="8">
        <f>Inventory[[#This Row],[Current_Inventory]]*Inventory[[#This Row],[Unit_Cost]]</f>
        <v>194211.52</v>
      </c>
      <c r="Q5250" t="str">
        <f>IF(Inventory[[#This Row],[Stockout_Risk_Score]] &gt;= 0.8, "Critical",
   IF(Inventory[[#This Row],[Stockout_Risk_Score]] &gt;= 0.6, "High",
      IF(Inventory[[#This Row],[Stockout_Risk_Score]] &gt;= 0.3, "Medium", "Low")
   )
)</f>
        <v>Critical</v>
      </c>
      <c r="R5250">
        <f>Inventory[[#This Row],[Lead_Time_Days]]*0.8</f>
        <v>11.200000000000001</v>
      </c>
      <c r="S5250">
        <f>MAX(0,Inventory[[#This Row],[Daily_Demand]]*Inventory[[#This Row],[Adj_Lead_Time]]+Inventory[[#This Row],[Safety_Stock]]-Inventory[[#This Row],[Current_Inventory]])</f>
        <v>1501.2</v>
      </c>
    </row>
    <row r="5251" spans="1:19" x14ac:dyDescent="0.25">
      <c r="A5251">
        <v>5250</v>
      </c>
      <c r="B5251" t="s">
        <v>5272</v>
      </c>
      <c r="C5251" s="4" t="s">
        <v>13</v>
      </c>
      <c r="D5251" t="s">
        <v>22</v>
      </c>
      <c r="E5251" s="4">
        <v>59</v>
      </c>
      <c r="F5251" s="4">
        <v>12</v>
      </c>
      <c r="G5251" s="4">
        <v>158</v>
      </c>
      <c r="H5251" s="4">
        <v>211</v>
      </c>
      <c r="I5251" s="4">
        <v>398</v>
      </c>
      <c r="J5251" s="6">
        <v>1861.17</v>
      </c>
      <c r="K5251" s="4">
        <v>0.69499999999999995</v>
      </c>
      <c r="L5251" s="4" t="s">
        <v>27</v>
      </c>
      <c r="M5251" s="4">
        <f>Inventory[[#This Row],[Daily_Demand]]*Inventory[[#This Row],[Lead_Time_Days]]</f>
        <v>708</v>
      </c>
      <c r="N5251" s="4">
        <f>MAX(0, Inventory[[#This Row],[Demand_Duration_Lead_time]]+Inventory[[#This Row],[Safety_Stock]]-Inventory[[#This Row],[Current_Inventory]])</f>
        <v>761</v>
      </c>
      <c r="O52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51" s="8">
        <f>Inventory[[#This Row],[Current_Inventory]]*Inventory[[#This Row],[Unit_Cost]]</f>
        <v>294064.86</v>
      </c>
      <c r="Q5251" t="str">
        <f>IF(Inventory[[#This Row],[Stockout_Risk_Score]] &gt;= 0.8, "Critical",
   IF(Inventory[[#This Row],[Stockout_Risk_Score]] &gt;= 0.6, "High",
      IF(Inventory[[#This Row],[Stockout_Risk_Score]] &gt;= 0.3, "Medium", "Low")
   )
)</f>
        <v>High</v>
      </c>
      <c r="R5251">
        <f>Inventory[[#This Row],[Lead_Time_Days]]*0.8</f>
        <v>9.6000000000000014</v>
      </c>
      <c r="S5251">
        <f>MAX(0,Inventory[[#This Row],[Daily_Demand]]*Inventory[[#This Row],[Adj_Lead_Time]]+Inventory[[#This Row],[Safety_Stock]]-Inventory[[#This Row],[Current_Inventory]])</f>
        <v>619.40000000000009</v>
      </c>
    </row>
    <row r="5252" spans="1:19" x14ac:dyDescent="0.25">
      <c r="A5252">
        <v>5251</v>
      </c>
      <c r="B5252" t="s">
        <v>5273</v>
      </c>
      <c r="C5252" s="4" t="s">
        <v>13</v>
      </c>
      <c r="D5252" t="s">
        <v>18</v>
      </c>
      <c r="E5252" s="4">
        <v>59</v>
      </c>
      <c r="F5252" s="4">
        <v>13</v>
      </c>
      <c r="G5252" s="4">
        <v>536</v>
      </c>
      <c r="H5252" s="4">
        <v>277</v>
      </c>
      <c r="I5252" s="4">
        <v>66</v>
      </c>
      <c r="J5252" s="6">
        <v>456.02</v>
      </c>
      <c r="K5252" s="4">
        <v>0.29399999999999998</v>
      </c>
      <c r="L5252" s="4" t="s">
        <v>19</v>
      </c>
      <c r="M5252" s="4">
        <f>Inventory[[#This Row],[Daily_Demand]]*Inventory[[#This Row],[Lead_Time_Days]]</f>
        <v>767</v>
      </c>
      <c r="N5252" s="4">
        <f>MAX(0, Inventory[[#This Row],[Demand_Duration_Lead_time]]+Inventory[[#This Row],[Safety_Stock]]-Inventory[[#This Row],[Current_Inventory]])</f>
        <v>508</v>
      </c>
      <c r="O52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52" s="8">
        <f>Inventory[[#This Row],[Current_Inventory]]*Inventory[[#This Row],[Unit_Cost]]</f>
        <v>244426.72</v>
      </c>
      <c r="Q5252" t="str">
        <f>IF(Inventory[[#This Row],[Stockout_Risk_Score]] &gt;= 0.8, "Critical",
   IF(Inventory[[#This Row],[Stockout_Risk_Score]] &gt;= 0.6, "High",
      IF(Inventory[[#This Row],[Stockout_Risk_Score]] &gt;= 0.3, "Medium", "Low")
   )
)</f>
        <v>Low</v>
      </c>
      <c r="R5252">
        <f>Inventory[[#This Row],[Lead_Time_Days]]*0.8</f>
        <v>10.4</v>
      </c>
      <c r="S5252">
        <f>MAX(0,Inventory[[#This Row],[Daily_Demand]]*Inventory[[#This Row],[Adj_Lead_Time]]+Inventory[[#This Row],[Safety_Stock]]-Inventory[[#This Row],[Current_Inventory]])</f>
        <v>354.6</v>
      </c>
    </row>
    <row r="5253" spans="1:19" x14ac:dyDescent="0.25">
      <c r="A5253">
        <v>5252</v>
      </c>
      <c r="B5253" t="s">
        <v>5274</v>
      </c>
      <c r="C5253" s="4" t="s">
        <v>17</v>
      </c>
      <c r="D5253" t="s">
        <v>22</v>
      </c>
      <c r="E5253" s="4">
        <v>133</v>
      </c>
      <c r="F5253" s="4">
        <v>5</v>
      </c>
      <c r="G5253" s="4">
        <v>597</v>
      </c>
      <c r="H5253" s="4">
        <v>164</v>
      </c>
      <c r="I5253" s="4">
        <v>356</v>
      </c>
      <c r="J5253" s="6">
        <v>1392.32</v>
      </c>
      <c r="K5253" s="4">
        <v>0.161</v>
      </c>
      <c r="L5253" s="4" t="s">
        <v>15</v>
      </c>
      <c r="M5253" s="4">
        <f>Inventory[[#This Row],[Daily_Demand]]*Inventory[[#This Row],[Lead_Time_Days]]</f>
        <v>665</v>
      </c>
      <c r="N5253" s="4">
        <f>MAX(0, Inventory[[#This Row],[Demand_Duration_Lead_time]]+Inventory[[#This Row],[Safety_Stock]]-Inventory[[#This Row],[Current_Inventory]])</f>
        <v>232</v>
      </c>
      <c r="O52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53" s="8">
        <f>Inventory[[#This Row],[Current_Inventory]]*Inventory[[#This Row],[Unit_Cost]]</f>
        <v>831215.03999999992</v>
      </c>
      <c r="Q5253" t="str">
        <f>IF(Inventory[[#This Row],[Stockout_Risk_Score]] &gt;= 0.8, "Critical",
   IF(Inventory[[#This Row],[Stockout_Risk_Score]] &gt;= 0.6, "High",
      IF(Inventory[[#This Row],[Stockout_Risk_Score]] &gt;= 0.3, "Medium", "Low")
   )
)</f>
        <v>Low</v>
      </c>
      <c r="R5253">
        <f>Inventory[[#This Row],[Lead_Time_Days]]*0.8</f>
        <v>4</v>
      </c>
      <c r="S5253">
        <f>MAX(0,Inventory[[#This Row],[Daily_Demand]]*Inventory[[#This Row],[Adj_Lead_Time]]+Inventory[[#This Row],[Safety_Stock]]-Inventory[[#This Row],[Current_Inventory]])</f>
        <v>99</v>
      </c>
    </row>
    <row r="5254" spans="1:19" x14ac:dyDescent="0.25">
      <c r="A5254">
        <v>5253</v>
      </c>
      <c r="B5254" t="s">
        <v>5275</v>
      </c>
      <c r="C5254" s="4" t="s">
        <v>13</v>
      </c>
      <c r="D5254" t="s">
        <v>22</v>
      </c>
      <c r="E5254" s="4">
        <v>140</v>
      </c>
      <c r="F5254" s="4">
        <v>11</v>
      </c>
      <c r="G5254" s="4">
        <v>642</v>
      </c>
      <c r="H5254" s="4">
        <v>204</v>
      </c>
      <c r="I5254" s="4">
        <v>86</v>
      </c>
      <c r="J5254" s="6">
        <v>1979.01</v>
      </c>
      <c r="K5254" s="4">
        <v>0.85</v>
      </c>
      <c r="L5254" s="4" t="s">
        <v>27</v>
      </c>
      <c r="M5254" s="4">
        <f>Inventory[[#This Row],[Daily_Demand]]*Inventory[[#This Row],[Lead_Time_Days]]</f>
        <v>1540</v>
      </c>
      <c r="N5254" s="4">
        <f>MAX(0, Inventory[[#This Row],[Demand_Duration_Lead_time]]+Inventory[[#This Row],[Safety_Stock]]-Inventory[[#This Row],[Current_Inventory]])</f>
        <v>1102</v>
      </c>
      <c r="O52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54" s="8">
        <f>Inventory[[#This Row],[Current_Inventory]]*Inventory[[#This Row],[Unit_Cost]]</f>
        <v>1270524.42</v>
      </c>
      <c r="Q5254" t="str">
        <f>IF(Inventory[[#This Row],[Stockout_Risk_Score]] &gt;= 0.8, "Critical",
   IF(Inventory[[#This Row],[Stockout_Risk_Score]] &gt;= 0.6, "High",
      IF(Inventory[[#This Row],[Stockout_Risk_Score]] &gt;= 0.3, "Medium", "Low")
   )
)</f>
        <v>Critical</v>
      </c>
      <c r="R5254">
        <f>Inventory[[#This Row],[Lead_Time_Days]]*0.8</f>
        <v>8.8000000000000007</v>
      </c>
      <c r="S5254">
        <f>MAX(0,Inventory[[#This Row],[Daily_Demand]]*Inventory[[#This Row],[Adj_Lead_Time]]+Inventory[[#This Row],[Safety_Stock]]-Inventory[[#This Row],[Current_Inventory]])</f>
        <v>794</v>
      </c>
    </row>
    <row r="5255" spans="1:19" x14ac:dyDescent="0.25">
      <c r="A5255">
        <v>5254</v>
      </c>
      <c r="B5255" t="s">
        <v>5276</v>
      </c>
      <c r="C5255" s="4" t="s">
        <v>41</v>
      </c>
      <c r="D5255" t="s">
        <v>22</v>
      </c>
      <c r="E5255" s="4">
        <v>131</v>
      </c>
      <c r="F5255" s="4">
        <v>11</v>
      </c>
      <c r="G5255" s="4">
        <v>203</v>
      </c>
      <c r="H5255" s="4">
        <v>37</v>
      </c>
      <c r="I5255" s="4">
        <v>393</v>
      </c>
      <c r="J5255" s="6">
        <v>1347.49</v>
      </c>
      <c r="K5255" s="4">
        <v>0.46</v>
      </c>
      <c r="L5255" s="4" t="s">
        <v>15</v>
      </c>
      <c r="M5255" s="4">
        <f>Inventory[[#This Row],[Daily_Demand]]*Inventory[[#This Row],[Lead_Time_Days]]</f>
        <v>1441</v>
      </c>
      <c r="N5255" s="4">
        <f>MAX(0, Inventory[[#This Row],[Demand_Duration_Lead_time]]+Inventory[[#This Row],[Safety_Stock]]-Inventory[[#This Row],[Current_Inventory]])</f>
        <v>1275</v>
      </c>
      <c r="O52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55" s="8">
        <f>Inventory[[#This Row],[Current_Inventory]]*Inventory[[#This Row],[Unit_Cost]]</f>
        <v>273540.47000000003</v>
      </c>
      <c r="Q5255" t="str">
        <f>IF(Inventory[[#This Row],[Stockout_Risk_Score]] &gt;= 0.8, "Critical",
   IF(Inventory[[#This Row],[Stockout_Risk_Score]] &gt;= 0.6, "High",
      IF(Inventory[[#This Row],[Stockout_Risk_Score]] &gt;= 0.3, "Medium", "Low")
   )
)</f>
        <v>Medium</v>
      </c>
      <c r="R5255">
        <f>Inventory[[#This Row],[Lead_Time_Days]]*0.8</f>
        <v>8.8000000000000007</v>
      </c>
      <c r="S5255">
        <f>MAX(0,Inventory[[#This Row],[Daily_Demand]]*Inventory[[#This Row],[Adj_Lead_Time]]+Inventory[[#This Row],[Safety_Stock]]-Inventory[[#This Row],[Current_Inventory]])</f>
        <v>986.80000000000018</v>
      </c>
    </row>
    <row r="5256" spans="1:19" x14ac:dyDescent="0.25">
      <c r="A5256">
        <v>5255</v>
      </c>
      <c r="B5256" t="s">
        <v>5277</v>
      </c>
      <c r="C5256" s="4" t="s">
        <v>13</v>
      </c>
      <c r="D5256" t="s">
        <v>18</v>
      </c>
      <c r="E5256" s="4">
        <v>136</v>
      </c>
      <c r="F5256" s="4">
        <v>4</v>
      </c>
      <c r="G5256" s="4">
        <v>799</v>
      </c>
      <c r="H5256" s="4">
        <v>203</v>
      </c>
      <c r="I5256" s="4">
        <v>268</v>
      </c>
      <c r="J5256" s="6">
        <v>184.11</v>
      </c>
      <c r="K5256" s="4">
        <v>0.65300000000000002</v>
      </c>
      <c r="L5256" s="4" t="s">
        <v>15</v>
      </c>
      <c r="M5256" s="4">
        <f>Inventory[[#This Row],[Daily_Demand]]*Inventory[[#This Row],[Lead_Time_Days]]</f>
        <v>544</v>
      </c>
      <c r="N5256" s="4">
        <f>MAX(0, Inventory[[#This Row],[Demand_Duration_Lead_time]]+Inventory[[#This Row],[Safety_Stock]]-Inventory[[#This Row],[Current_Inventory]])</f>
        <v>0</v>
      </c>
      <c r="O52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56" s="8">
        <f>Inventory[[#This Row],[Current_Inventory]]*Inventory[[#This Row],[Unit_Cost]]</f>
        <v>147103.89000000001</v>
      </c>
      <c r="Q5256" t="str">
        <f>IF(Inventory[[#This Row],[Stockout_Risk_Score]] &gt;= 0.8, "Critical",
   IF(Inventory[[#This Row],[Stockout_Risk_Score]] &gt;= 0.6, "High",
      IF(Inventory[[#This Row],[Stockout_Risk_Score]] &gt;= 0.3, "Medium", "Low")
   )
)</f>
        <v>High</v>
      </c>
      <c r="R5256">
        <f>Inventory[[#This Row],[Lead_Time_Days]]*0.8</f>
        <v>3.2</v>
      </c>
      <c r="S5256">
        <f>MAX(0,Inventory[[#This Row],[Daily_Demand]]*Inventory[[#This Row],[Adj_Lead_Time]]+Inventory[[#This Row],[Safety_Stock]]-Inventory[[#This Row],[Current_Inventory]])</f>
        <v>0</v>
      </c>
    </row>
    <row r="5257" spans="1:19" x14ac:dyDescent="0.25">
      <c r="A5257">
        <v>5256</v>
      </c>
      <c r="B5257" t="s">
        <v>5278</v>
      </c>
      <c r="C5257" s="4" t="s">
        <v>21</v>
      </c>
      <c r="D5257" t="s">
        <v>22</v>
      </c>
      <c r="E5257" s="4">
        <v>89</v>
      </c>
      <c r="F5257" s="4">
        <v>2</v>
      </c>
      <c r="G5257" s="4">
        <v>189</v>
      </c>
      <c r="H5257" s="4">
        <v>232</v>
      </c>
      <c r="I5257" s="4">
        <v>186</v>
      </c>
      <c r="J5257" s="6">
        <v>1197.43</v>
      </c>
      <c r="K5257" s="4">
        <v>0.56499999999999995</v>
      </c>
      <c r="L5257" s="4" t="s">
        <v>15</v>
      </c>
      <c r="M5257" s="4">
        <f>Inventory[[#This Row],[Daily_Demand]]*Inventory[[#This Row],[Lead_Time_Days]]</f>
        <v>178</v>
      </c>
      <c r="N5257" s="4">
        <f>MAX(0, Inventory[[#This Row],[Demand_Duration_Lead_time]]+Inventory[[#This Row],[Safety_Stock]]-Inventory[[#This Row],[Current_Inventory]])</f>
        <v>221</v>
      </c>
      <c r="O52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57" s="8">
        <f>Inventory[[#This Row],[Current_Inventory]]*Inventory[[#This Row],[Unit_Cost]]</f>
        <v>226314.27000000002</v>
      </c>
      <c r="Q5257" t="str">
        <f>IF(Inventory[[#This Row],[Stockout_Risk_Score]] &gt;= 0.8, "Critical",
   IF(Inventory[[#This Row],[Stockout_Risk_Score]] &gt;= 0.6, "High",
      IF(Inventory[[#This Row],[Stockout_Risk_Score]] &gt;= 0.3, "Medium", "Low")
   )
)</f>
        <v>Medium</v>
      </c>
      <c r="R5257">
        <f>Inventory[[#This Row],[Lead_Time_Days]]*0.8</f>
        <v>1.6</v>
      </c>
      <c r="S5257">
        <f>MAX(0,Inventory[[#This Row],[Daily_Demand]]*Inventory[[#This Row],[Adj_Lead_Time]]+Inventory[[#This Row],[Safety_Stock]]-Inventory[[#This Row],[Current_Inventory]])</f>
        <v>185.39999999999998</v>
      </c>
    </row>
    <row r="5258" spans="1:19" x14ac:dyDescent="0.25">
      <c r="A5258">
        <v>5257</v>
      </c>
      <c r="B5258" t="s">
        <v>5279</v>
      </c>
      <c r="C5258" s="4" t="s">
        <v>21</v>
      </c>
      <c r="D5258" t="s">
        <v>14</v>
      </c>
      <c r="E5258" s="4">
        <v>119</v>
      </c>
      <c r="F5258" s="4">
        <v>10</v>
      </c>
      <c r="G5258" s="4">
        <v>381</v>
      </c>
      <c r="H5258" s="4">
        <v>116</v>
      </c>
      <c r="I5258" s="4">
        <v>295</v>
      </c>
      <c r="J5258" s="6">
        <v>400.69</v>
      </c>
      <c r="K5258" s="4">
        <v>0.107</v>
      </c>
      <c r="L5258" s="4" t="s">
        <v>15</v>
      </c>
      <c r="M5258" s="4">
        <f>Inventory[[#This Row],[Daily_Demand]]*Inventory[[#This Row],[Lead_Time_Days]]</f>
        <v>1190</v>
      </c>
      <c r="N5258" s="4">
        <f>MAX(0, Inventory[[#This Row],[Demand_Duration_Lead_time]]+Inventory[[#This Row],[Safety_Stock]]-Inventory[[#This Row],[Current_Inventory]])</f>
        <v>925</v>
      </c>
      <c r="O52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58" s="8">
        <f>Inventory[[#This Row],[Current_Inventory]]*Inventory[[#This Row],[Unit_Cost]]</f>
        <v>152662.88999999998</v>
      </c>
      <c r="Q5258" t="str">
        <f>IF(Inventory[[#This Row],[Stockout_Risk_Score]] &gt;= 0.8, "Critical",
   IF(Inventory[[#This Row],[Stockout_Risk_Score]] &gt;= 0.6, "High",
      IF(Inventory[[#This Row],[Stockout_Risk_Score]] &gt;= 0.3, "Medium", "Low")
   )
)</f>
        <v>Low</v>
      </c>
      <c r="R5258">
        <f>Inventory[[#This Row],[Lead_Time_Days]]*0.8</f>
        <v>8</v>
      </c>
      <c r="S5258">
        <f>MAX(0,Inventory[[#This Row],[Daily_Demand]]*Inventory[[#This Row],[Adj_Lead_Time]]+Inventory[[#This Row],[Safety_Stock]]-Inventory[[#This Row],[Current_Inventory]])</f>
        <v>687</v>
      </c>
    </row>
    <row r="5259" spans="1:19" x14ac:dyDescent="0.25">
      <c r="A5259">
        <v>5258</v>
      </c>
      <c r="B5259" t="s">
        <v>5280</v>
      </c>
      <c r="C5259" s="4" t="s">
        <v>21</v>
      </c>
      <c r="D5259" t="s">
        <v>14</v>
      </c>
      <c r="E5259" s="4">
        <v>185</v>
      </c>
      <c r="F5259" s="4">
        <v>14</v>
      </c>
      <c r="G5259" s="4">
        <v>263</v>
      </c>
      <c r="H5259" s="4">
        <v>158</v>
      </c>
      <c r="I5259" s="4">
        <v>87</v>
      </c>
      <c r="J5259" s="6">
        <v>109.48</v>
      </c>
      <c r="K5259" s="4">
        <v>5.7000000000000002E-2</v>
      </c>
      <c r="L5259" s="4" t="s">
        <v>19</v>
      </c>
      <c r="M5259" s="4">
        <f>Inventory[[#This Row],[Daily_Demand]]*Inventory[[#This Row],[Lead_Time_Days]]</f>
        <v>2590</v>
      </c>
      <c r="N5259" s="4">
        <f>MAX(0, Inventory[[#This Row],[Demand_Duration_Lead_time]]+Inventory[[#This Row],[Safety_Stock]]-Inventory[[#This Row],[Current_Inventory]])</f>
        <v>2485</v>
      </c>
      <c r="O52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59" s="8">
        <f>Inventory[[#This Row],[Current_Inventory]]*Inventory[[#This Row],[Unit_Cost]]</f>
        <v>28793.24</v>
      </c>
      <c r="Q5259" t="str">
        <f>IF(Inventory[[#This Row],[Stockout_Risk_Score]] &gt;= 0.8, "Critical",
   IF(Inventory[[#This Row],[Stockout_Risk_Score]] &gt;= 0.6, "High",
      IF(Inventory[[#This Row],[Stockout_Risk_Score]] &gt;= 0.3, "Medium", "Low")
   )
)</f>
        <v>Low</v>
      </c>
      <c r="R5259">
        <f>Inventory[[#This Row],[Lead_Time_Days]]*0.8</f>
        <v>11.200000000000001</v>
      </c>
      <c r="S5259">
        <f>MAX(0,Inventory[[#This Row],[Daily_Demand]]*Inventory[[#This Row],[Adj_Lead_Time]]+Inventory[[#This Row],[Safety_Stock]]-Inventory[[#This Row],[Current_Inventory]])</f>
        <v>1967</v>
      </c>
    </row>
    <row r="5260" spans="1:19" x14ac:dyDescent="0.25">
      <c r="A5260">
        <v>5259</v>
      </c>
      <c r="B5260" t="s">
        <v>5281</v>
      </c>
      <c r="C5260" s="4" t="s">
        <v>17</v>
      </c>
      <c r="D5260" t="s">
        <v>22</v>
      </c>
      <c r="E5260" s="4">
        <v>62</v>
      </c>
      <c r="F5260" s="4">
        <v>2</v>
      </c>
      <c r="G5260" s="4">
        <v>157</v>
      </c>
      <c r="H5260" s="4">
        <v>144</v>
      </c>
      <c r="I5260" s="4">
        <v>300</v>
      </c>
      <c r="J5260" s="6">
        <v>703.17</v>
      </c>
      <c r="K5260" s="4">
        <v>0.377</v>
      </c>
      <c r="L5260" s="4" t="s">
        <v>19</v>
      </c>
      <c r="M5260" s="4">
        <f>Inventory[[#This Row],[Daily_Demand]]*Inventory[[#This Row],[Lead_Time_Days]]</f>
        <v>124</v>
      </c>
      <c r="N5260" s="4">
        <f>MAX(0, Inventory[[#This Row],[Demand_Duration_Lead_time]]+Inventory[[#This Row],[Safety_Stock]]-Inventory[[#This Row],[Current_Inventory]])</f>
        <v>111</v>
      </c>
      <c r="O52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60" s="8">
        <f>Inventory[[#This Row],[Current_Inventory]]*Inventory[[#This Row],[Unit_Cost]]</f>
        <v>110397.68999999999</v>
      </c>
      <c r="Q5260" t="str">
        <f>IF(Inventory[[#This Row],[Stockout_Risk_Score]] &gt;= 0.8, "Critical",
   IF(Inventory[[#This Row],[Stockout_Risk_Score]] &gt;= 0.6, "High",
      IF(Inventory[[#This Row],[Stockout_Risk_Score]] &gt;= 0.3, "Medium", "Low")
   )
)</f>
        <v>Medium</v>
      </c>
      <c r="R5260">
        <f>Inventory[[#This Row],[Lead_Time_Days]]*0.8</f>
        <v>1.6</v>
      </c>
      <c r="S5260">
        <f>MAX(0,Inventory[[#This Row],[Daily_Demand]]*Inventory[[#This Row],[Adj_Lead_Time]]+Inventory[[#This Row],[Safety_Stock]]-Inventory[[#This Row],[Current_Inventory]])</f>
        <v>86.199999999999989</v>
      </c>
    </row>
    <row r="5261" spans="1:19" x14ac:dyDescent="0.25">
      <c r="A5261">
        <v>5260</v>
      </c>
      <c r="B5261" t="s">
        <v>5282</v>
      </c>
      <c r="C5261" s="4" t="s">
        <v>21</v>
      </c>
      <c r="D5261" t="s">
        <v>18</v>
      </c>
      <c r="E5261" s="4">
        <v>41</v>
      </c>
      <c r="F5261" s="4">
        <v>3</v>
      </c>
      <c r="G5261" s="4">
        <v>47</v>
      </c>
      <c r="H5261" s="4">
        <v>104</v>
      </c>
      <c r="I5261" s="4">
        <v>102</v>
      </c>
      <c r="J5261" s="6">
        <v>568.9</v>
      </c>
      <c r="K5261" s="4">
        <v>0.36199999999999999</v>
      </c>
      <c r="L5261" s="4" t="s">
        <v>19</v>
      </c>
      <c r="M5261" s="4">
        <f>Inventory[[#This Row],[Daily_Demand]]*Inventory[[#This Row],[Lead_Time_Days]]</f>
        <v>123</v>
      </c>
      <c r="N5261" s="4">
        <f>MAX(0, Inventory[[#This Row],[Demand_Duration_Lead_time]]+Inventory[[#This Row],[Safety_Stock]]-Inventory[[#This Row],[Current_Inventory]])</f>
        <v>180</v>
      </c>
      <c r="O52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61" s="8">
        <f>Inventory[[#This Row],[Current_Inventory]]*Inventory[[#This Row],[Unit_Cost]]</f>
        <v>26738.3</v>
      </c>
      <c r="Q5261" t="str">
        <f>IF(Inventory[[#This Row],[Stockout_Risk_Score]] &gt;= 0.8, "Critical",
   IF(Inventory[[#This Row],[Stockout_Risk_Score]] &gt;= 0.6, "High",
      IF(Inventory[[#This Row],[Stockout_Risk_Score]] &gt;= 0.3, "Medium", "Low")
   )
)</f>
        <v>Medium</v>
      </c>
      <c r="R5261">
        <f>Inventory[[#This Row],[Lead_Time_Days]]*0.8</f>
        <v>2.4000000000000004</v>
      </c>
      <c r="S5261">
        <f>MAX(0,Inventory[[#This Row],[Daily_Demand]]*Inventory[[#This Row],[Adj_Lead_Time]]+Inventory[[#This Row],[Safety_Stock]]-Inventory[[#This Row],[Current_Inventory]])</f>
        <v>155.40000000000003</v>
      </c>
    </row>
    <row r="5262" spans="1:19" x14ac:dyDescent="0.25">
      <c r="A5262">
        <v>5261</v>
      </c>
      <c r="B5262" t="s">
        <v>5283</v>
      </c>
      <c r="C5262" s="4" t="s">
        <v>17</v>
      </c>
      <c r="D5262" t="s">
        <v>18</v>
      </c>
      <c r="E5262" s="4">
        <v>53</v>
      </c>
      <c r="F5262" s="4">
        <v>10</v>
      </c>
      <c r="G5262" s="4">
        <v>538</v>
      </c>
      <c r="H5262" s="4">
        <v>279</v>
      </c>
      <c r="I5262" s="4">
        <v>395</v>
      </c>
      <c r="J5262" s="6">
        <v>1588.1</v>
      </c>
      <c r="K5262" s="4">
        <v>0.67400000000000004</v>
      </c>
      <c r="L5262" s="4" t="s">
        <v>19</v>
      </c>
      <c r="M5262" s="4">
        <f>Inventory[[#This Row],[Daily_Demand]]*Inventory[[#This Row],[Lead_Time_Days]]</f>
        <v>530</v>
      </c>
      <c r="N5262" s="4">
        <f>MAX(0, Inventory[[#This Row],[Demand_Duration_Lead_time]]+Inventory[[#This Row],[Safety_Stock]]-Inventory[[#This Row],[Current_Inventory]])</f>
        <v>271</v>
      </c>
      <c r="O52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62" s="8">
        <f>Inventory[[#This Row],[Current_Inventory]]*Inventory[[#This Row],[Unit_Cost]]</f>
        <v>854397.79999999993</v>
      </c>
      <c r="Q5262" t="str">
        <f>IF(Inventory[[#This Row],[Stockout_Risk_Score]] &gt;= 0.8, "Critical",
   IF(Inventory[[#This Row],[Stockout_Risk_Score]] &gt;= 0.6, "High",
      IF(Inventory[[#This Row],[Stockout_Risk_Score]] &gt;= 0.3, "Medium", "Low")
   )
)</f>
        <v>High</v>
      </c>
      <c r="R5262">
        <f>Inventory[[#This Row],[Lead_Time_Days]]*0.8</f>
        <v>8</v>
      </c>
      <c r="S5262">
        <f>MAX(0,Inventory[[#This Row],[Daily_Demand]]*Inventory[[#This Row],[Adj_Lead_Time]]+Inventory[[#This Row],[Safety_Stock]]-Inventory[[#This Row],[Current_Inventory]])</f>
        <v>165</v>
      </c>
    </row>
    <row r="5263" spans="1:19" x14ac:dyDescent="0.25">
      <c r="A5263">
        <v>5262</v>
      </c>
      <c r="B5263" t="s">
        <v>5284</v>
      </c>
      <c r="C5263" s="4" t="s">
        <v>17</v>
      </c>
      <c r="D5263" t="s">
        <v>18</v>
      </c>
      <c r="E5263" s="4">
        <v>71</v>
      </c>
      <c r="F5263" s="4">
        <v>6</v>
      </c>
      <c r="G5263" s="4">
        <v>417</v>
      </c>
      <c r="H5263" s="4">
        <v>135</v>
      </c>
      <c r="I5263" s="4">
        <v>358</v>
      </c>
      <c r="J5263" s="6">
        <v>778.68</v>
      </c>
      <c r="K5263" s="4">
        <v>0.63200000000000001</v>
      </c>
      <c r="L5263" s="4" t="s">
        <v>19</v>
      </c>
      <c r="M5263" s="4">
        <f>Inventory[[#This Row],[Daily_Demand]]*Inventory[[#This Row],[Lead_Time_Days]]</f>
        <v>426</v>
      </c>
      <c r="N5263" s="4">
        <f>MAX(0, Inventory[[#This Row],[Demand_Duration_Lead_time]]+Inventory[[#This Row],[Safety_Stock]]-Inventory[[#This Row],[Current_Inventory]])</f>
        <v>144</v>
      </c>
      <c r="O52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63" s="8">
        <f>Inventory[[#This Row],[Current_Inventory]]*Inventory[[#This Row],[Unit_Cost]]</f>
        <v>324709.56</v>
      </c>
      <c r="Q5263" t="str">
        <f>IF(Inventory[[#This Row],[Stockout_Risk_Score]] &gt;= 0.8, "Critical",
   IF(Inventory[[#This Row],[Stockout_Risk_Score]] &gt;= 0.6, "High",
      IF(Inventory[[#This Row],[Stockout_Risk_Score]] &gt;= 0.3, "Medium", "Low")
   )
)</f>
        <v>High</v>
      </c>
      <c r="R5263">
        <f>Inventory[[#This Row],[Lead_Time_Days]]*0.8</f>
        <v>4.8000000000000007</v>
      </c>
      <c r="S5263">
        <f>MAX(0,Inventory[[#This Row],[Daily_Demand]]*Inventory[[#This Row],[Adj_Lead_Time]]+Inventory[[#This Row],[Safety_Stock]]-Inventory[[#This Row],[Current_Inventory]])</f>
        <v>58.800000000000068</v>
      </c>
    </row>
    <row r="5264" spans="1:19" x14ac:dyDescent="0.25">
      <c r="A5264">
        <v>5263</v>
      </c>
      <c r="B5264" t="s">
        <v>5285</v>
      </c>
      <c r="C5264" s="4" t="s">
        <v>13</v>
      </c>
      <c r="D5264" t="s">
        <v>22</v>
      </c>
      <c r="E5264" s="4">
        <v>23</v>
      </c>
      <c r="F5264" s="4">
        <v>5</v>
      </c>
      <c r="G5264" s="4">
        <v>352</v>
      </c>
      <c r="H5264" s="4">
        <v>21</v>
      </c>
      <c r="I5264" s="4">
        <v>252</v>
      </c>
      <c r="J5264" s="6">
        <v>1479.27</v>
      </c>
      <c r="K5264" s="4">
        <v>0.96899999999999997</v>
      </c>
      <c r="L5264" s="4" t="s">
        <v>27</v>
      </c>
      <c r="M5264" s="4">
        <f>Inventory[[#This Row],[Daily_Demand]]*Inventory[[#This Row],[Lead_Time_Days]]</f>
        <v>115</v>
      </c>
      <c r="N5264" s="4">
        <f>MAX(0, Inventory[[#This Row],[Demand_Duration_Lead_time]]+Inventory[[#This Row],[Safety_Stock]]-Inventory[[#This Row],[Current_Inventory]])</f>
        <v>0</v>
      </c>
      <c r="O52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264" s="8">
        <f>Inventory[[#This Row],[Current_Inventory]]*Inventory[[#This Row],[Unit_Cost]]</f>
        <v>520703.04</v>
      </c>
      <c r="Q5264" t="str">
        <f>IF(Inventory[[#This Row],[Stockout_Risk_Score]] &gt;= 0.8, "Critical",
   IF(Inventory[[#This Row],[Stockout_Risk_Score]] &gt;= 0.6, "High",
      IF(Inventory[[#This Row],[Stockout_Risk_Score]] &gt;= 0.3, "Medium", "Low")
   )
)</f>
        <v>Critical</v>
      </c>
      <c r="R5264">
        <f>Inventory[[#This Row],[Lead_Time_Days]]*0.8</f>
        <v>4</v>
      </c>
      <c r="S5264">
        <f>MAX(0,Inventory[[#This Row],[Daily_Demand]]*Inventory[[#This Row],[Adj_Lead_Time]]+Inventory[[#This Row],[Safety_Stock]]-Inventory[[#This Row],[Current_Inventory]])</f>
        <v>0</v>
      </c>
    </row>
    <row r="5265" spans="1:19" x14ac:dyDescent="0.25">
      <c r="A5265">
        <v>5264</v>
      </c>
      <c r="B5265" t="s">
        <v>5286</v>
      </c>
      <c r="C5265" s="4" t="s">
        <v>41</v>
      </c>
      <c r="D5265" t="s">
        <v>22</v>
      </c>
      <c r="E5265" s="4">
        <v>133</v>
      </c>
      <c r="F5265" s="4">
        <v>10</v>
      </c>
      <c r="G5265" s="4">
        <v>336</v>
      </c>
      <c r="H5265" s="4">
        <v>13</v>
      </c>
      <c r="I5265" s="4">
        <v>98</v>
      </c>
      <c r="J5265" s="6">
        <v>81.67</v>
      </c>
      <c r="K5265" s="4">
        <v>0.85799999999999998</v>
      </c>
      <c r="L5265" s="4" t="s">
        <v>15</v>
      </c>
      <c r="M5265" s="4">
        <f>Inventory[[#This Row],[Daily_Demand]]*Inventory[[#This Row],[Lead_Time_Days]]</f>
        <v>1330</v>
      </c>
      <c r="N5265" s="4">
        <f>MAX(0, Inventory[[#This Row],[Demand_Duration_Lead_time]]+Inventory[[#This Row],[Safety_Stock]]-Inventory[[#This Row],[Current_Inventory]])</f>
        <v>1007</v>
      </c>
      <c r="O52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65" s="8">
        <f>Inventory[[#This Row],[Current_Inventory]]*Inventory[[#This Row],[Unit_Cost]]</f>
        <v>27441.119999999999</v>
      </c>
      <c r="Q5265" t="str">
        <f>IF(Inventory[[#This Row],[Stockout_Risk_Score]] &gt;= 0.8, "Critical",
   IF(Inventory[[#This Row],[Stockout_Risk_Score]] &gt;= 0.6, "High",
      IF(Inventory[[#This Row],[Stockout_Risk_Score]] &gt;= 0.3, "Medium", "Low")
   )
)</f>
        <v>Critical</v>
      </c>
      <c r="R5265">
        <f>Inventory[[#This Row],[Lead_Time_Days]]*0.8</f>
        <v>8</v>
      </c>
      <c r="S5265">
        <f>MAX(0,Inventory[[#This Row],[Daily_Demand]]*Inventory[[#This Row],[Adj_Lead_Time]]+Inventory[[#This Row],[Safety_Stock]]-Inventory[[#This Row],[Current_Inventory]])</f>
        <v>741</v>
      </c>
    </row>
    <row r="5266" spans="1:19" x14ac:dyDescent="0.25">
      <c r="A5266">
        <v>5265</v>
      </c>
      <c r="B5266" t="s">
        <v>5287</v>
      </c>
      <c r="C5266" s="4" t="s">
        <v>13</v>
      </c>
      <c r="D5266" t="s">
        <v>14</v>
      </c>
      <c r="E5266" s="4">
        <v>33</v>
      </c>
      <c r="F5266" s="4">
        <v>10</v>
      </c>
      <c r="G5266" s="4">
        <v>582</v>
      </c>
      <c r="H5266" s="4">
        <v>177</v>
      </c>
      <c r="I5266" s="4">
        <v>171</v>
      </c>
      <c r="J5266" s="6">
        <v>78.88</v>
      </c>
      <c r="K5266" s="4">
        <v>0.497</v>
      </c>
      <c r="L5266" s="4" t="s">
        <v>19</v>
      </c>
      <c r="M5266" s="4">
        <f>Inventory[[#This Row],[Daily_Demand]]*Inventory[[#This Row],[Lead_Time_Days]]</f>
        <v>330</v>
      </c>
      <c r="N5266" s="4">
        <f>MAX(0, Inventory[[#This Row],[Demand_Duration_Lead_time]]+Inventory[[#This Row],[Safety_Stock]]-Inventory[[#This Row],[Current_Inventory]])</f>
        <v>0</v>
      </c>
      <c r="O52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66" s="8">
        <f>Inventory[[#This Row],[Current_Inventory]]*Inventory[[#This Row],[Unit_Cost]]</f>
        <v>45908.159999999996</v>
      </c>
      <c r="Q5266" t="str">
        <f>IF(Inventory[[#This Row],[Stockout_Risk_Score]] &gt;= 0.8, "Critical",
   IF(Inventory[[#This Row],[Stockout_Risk_Score]] &gt;= 0.6, "High",
      IF(Inventory[[#This Row],[Stockout_Risk_Score]] &gt;= 0.3, "Medium", "Low")
   )
)</f>
        <v>Medium</v>
      </c>
      <c r="R5266">
        <f>Inventory[[#This Row],[Lead_Time_Days]]*0.8</f>
        <v>8</v>
      </c>
      <c r="S5266">
        <f>MAX(0,Inventory[[#This Row],[Daily_Demand]]*Inventory[[#This Row],[Adj_Lead_Time]]+Inventory[[#This Row],[Safety_Stock]]-Inventory[[#This Row],[Current_Inventory]])</f>
        <v>0</v>
      </c>
    </row>
    <row r="5267" spans="1:19" x14ac:dyDescent="0.25">
      <c r="A5267">
        <v>5266</v>
      </c>
      <c r="B5267" t="s">
        <v>5288</v>
      </c>
      <c r="C5267" s="4" t="s">
        <v>13</v>
      </c>
      <c r="D5267" t="s">
        <v>18</v>
      </c>
      <c r="E5267" s="4">
        <v>91</v>
      </c>
      <c r="F5267" s="4">
        <v>3</v>
      </c>
      <c r="G5267" s="4">
        <v>445</v>
      </c>
      <c r="H5267" s="4">
        <v>17</v>
      </c>
      <c r="I5267" s="4">
        <v>375</v>
      </c>
      <c r="J5267" s="6">
        <v>107.16</v>
      </c>
      <c r="K5267" s="4">
        <v>0.5</v>
      </c>
      <c r="L5267" s="4" t="s">
        <v>15</v>
      </c>
      <c r="M5267" s="4">
        <f>Inventory[[#This Row],[Daily_Demand]]*Inventory[[#This Row],[Lead_Time_Days]]</f>
        <v>273</v>
      </c>
      <c r="N5267" s="4">
        <f>MAX(0, Inventory[[#This Row],[Demand_Duration_Lead_time]]+Inventory[[#This Row],[Safety_Stock]]-Inventory[[#This Row],[Current_Inventory]])</f>
        <v>0</v>
      </c>
      <c r="O52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67" s="8">
        <f>Inventory[[#This Row],[Current_Inventory]]*Inventory[[#This Row],[Unit_Cost]]</f>
        <v>47686.2</v>
      </c>
      <c r="Q5267" t="str">
        <f>IF(Inventory[[#This Row],[Stockout_Risk_Score]] &gt;= 0.8, "Critical",
   IF(Inventory[[#This Row],[Stockout_Risk_Score]] &gt;= 0.6, "High",
      IF(Inventory[[#This Row],[Stockout_Risk_Score]] &gt;= 0.3, "Medium", "Low")
   )
)</f>
        <v>Medium</v>
      </c>
      <c r="R5267">
        <f>Inventory[[#This Row],[Lead_Time_Days]]*0.8</f>
        <v>2.4000000000000004</v>
      </c>
      <c r="S5267">
        <f>MAX(0,Inventory[[#This Row],[Daily_Demand]]*Inventory[[#This Row],[Adj_Lead_Time]]+Inventory[[#This Row],[Safety_Stock]]-Inventory[[#This Row],[Current_Inventory]])</f>
        <v>0</v>
      </c>
    </row>
    <row r="5268" spans="1:19" x14ac:dyDescent="0.25">
      <c r="A5268">
        <v>5267</v>
      </c>
      <c r="B5268" t="s">
        <v>5289</v>
      </c>
      <c r="C5268" s="4" t="s">
        <v>17</v>
      </c>
      <c r="D5268" t="s">
        <v>14</v>
      </c>
      <c r="E5268" s="4">
        <v>37</v>
      </c>
      <c r="F5268" s="4">
        <v>4</v>
      </c>
      <c r="G5268" s="4">
        <v>155</v>
      </c>
      <c r="H5268" s="4">
        <v>133</v>
      </c>
      <c r="I5268" s="4">
        <v>65</v>
      </c>
      <c r="J5268" s="6">
        <v>477.75</v>
      </c>
      <c r="K5268" s="4">
        <v>0.67400000000000004</v>
      </c>
      <c r="L5268" s="4" t="s">
        <v>19</v>
      </c>
      <c r="M5268" s="4">
        <f>Inventory[[#This Row],[Daily_Demand]]*Inventory[[#This Row],[Lead_Time_Days]]</f>
        <v>148</v>
      </c>
      <c r="N5268" s="4">
        <f>MAX(0, Inventory[[#This Row],[Demand_Duration_Lead_time]]+Inventory[[#This Row],[Safety_Stock]]-Inventory[[#This Row],[Current_Inventory]])</f>
        <v>126</v>
      </c>
      <c r="O52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68" s="8">
        <f>Inventory[[#This Row],[Current_Inventory]]*Inventory[[#This Row],[Unit_Cost]]</f>
        <v>74051.25</v>
      </c>
      <c r="Q5268" t="str">
        <f>IF(Inventory[[#This Row],[Stockout_Risk_Score]] &gt;= 0.8, "Critical",
   IF(Inventory[[#This Row],[Stockout_Risk_Score]] &gt;= 0.6, "High",
      IF(Inventory[[#This Row],[Stockout_Risk_Score]] &gt;= 0.3, "Medium", "Low")
   )
)</f>
        <v>High</v>
      </c>
      <c r="R5268">
        <f>Inventory[[#This Row],[Lead_Time_Days]]*0.8</f>
        <v>3.2</v>
      </c>
      <c r="S5268">
        <f>MAX(0,Inventory[[#This Row],[Daily_Demand]]*Inventory[[#This Row],[Adj_Lead_Time]]+Inventory[[#This Row],[Safety_Stock]]-Inventory[[#This Row],[Current_Inventory]])</f>
        <v>96.4</v>
      </c>
    </row>
    <row r="5269" spans="1:19" x14ac:dyDescent="0.25">
      <c r="A5269">
        <v>5268</v>
      </c>
      <c r="B5269" t="s">
        <v>5290</v>
      </c>
      <c r="C5269" s="4" t="s">
        <v>17</v>
      </c>
      <c r="D5269" t="s">
        <v>14</v>
      </c>
      <c r="E5269" s="4">
        <v>123</v>
      </c>
      <c r="F5269" s="4">
        <v>13</v>
      </c>
      <c r="G5269" s="4">
        <v>709</v>
      </c>
      <c r="H5269" s="4">
        <v>194</v>
      </c>
      <c r="I5269" s="4">
        <v>318</v>
      </c>
      <c r="J5269" s="6">
        <v>779.28</v>
      </c>
      <c r="K5269" s="4">
        <v>0.114</v>
      </c>
      <c r="L5269" s="4" t="s">
        <v>19</v>
      </c>
      <c r="M5269" s="4">
        <f>Inventory[[#This Row],[Daily_Demand]]*Inventory[[#This Row],[Lead_Time_Days]]</f>
        <v>1599</v>
      </c>
      <c r="N5269" s="4">
        <f>MAX(0, Inventory[[#This Row],[Demand_Duration_Lead_time]]+Inventory[[#This Row],[Safety_Stock]]-Inventory[[#This Row],[Current_Inventory]])</f>
        <v>1084</v>
      </c>
      <c r="O52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69" s="8">
        <f>Inventory[[#This Row],[Current_Inventory]]*Inventory[[#This Row],[Unit_Cost]]</f>
        <v>552509.52</v>
      </c>
      <c r="Q5269" t="str">
        <f>IF(Inventory[[#This Row],[Stockout_Risk_Score]] &gt;= 0.8, "Critical",
   IF(Inventory[[#This Row],[Stockout_Risk_Score]] &gt;= 0.6, "High",
      IF(Inventory[[#This Row],[Stockout_Risk_Score]] &gt;= 0.3, "Medium", "Low")
   )
)</f>
        <v>Low</v>
      </c>
      <c r="R5269">
        <f>Inventory[[#This Row],[Lead_Time_Days]]*0.8</f>
        <v>10.4</v>
      </c>
      <c r="S5269">
        <f>MAX(0,Inventory[[#This Row],[Daily_Demand]]*Inventory[[#This Row],[Adj_Lead_Time]]+Inventory[[#This Row],[Safety_Stock]]-Inventory[[#This Row],[Current_Inventory]])</f>
        <v>764.2</v>
      </c>
    </row>
    <row r="5270" spans="1:19" x14ac:dyDescent="0.25">
      <c r="A5270">
        <v>5269</v>
      </c>
      <c r="B5270" t="s">
        <v>5291</v>
      </c>
      <c r="C5270" s="4" t="s">
        <v>21</v>
      </c>
      <c r="D5270" t="s">
        <v>18</v>
      </c>
      <c r="E5270" s="4">
        <v>184</v>
      </c>
      <c r="F5270" s="4">
        <v>4</v>
      </c>
      <c r="G5270" s="4">
        <v>660</v>
      </c>
      <c r="H5270" s="4">
        <v>44</v>
      </c>
      <c r="I5270" s="4">
        <v>285</v>
      </c>
      <c r="J5270" s="6">
        <v>1235.3</v>
      </c>
      <c r="K5270" s="4">
        <v>1</v>
      </c>
      <c r="L5270" s="4" t="s">
        <v>27</v>
      </c>
      <c r="M5270" s="4">
        <f>Inventory[[#This Row],[Daily_Demand]]*Inventory[[#This Row],[Lead_Time_Days]]</f>
        <v>736</v>
      </c>
      <c r="N5270" s="4">
        <f>MAX(0, Inventory[[#This Row],[Demand_Duration_Lead_time]]+Inventory[[#This Row],[Safety_Stock]]-Inventory[[#This Row],[Current_Inventory]])</f>
        <v>120</v>
      </c>
      <c r="O52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70" s="8">
        <f>Inventory[[#This Row],[Current_Inventory]]*Inventory[[#This Row],[Unit_Cost]]</f>
        <v>815298</v>
      </c>
      <c r="Q5270" t="str">
        <f>IF(Inventory[[#This Row],[Stockout_Risk_Score]] &gt;= 0.8, "Critical",
   IF(Inventory[[#This Row],[Stockout_Risk_Score]] &gt;= 0.6, "High",
      IF(Inventory[[#This Row],[Stockout_Risk_Score]] &gt;= 0.3, "Medium", "Low")
   )
)</f>
        <v>Critical</v>
      </c>
      <c r="R5270">
        <f>Inventory[[#This Row],[Lead_Time_Days]]*0.8</f>
        <v>3.2</v>
      </c>
      <c r="S5270">
        <f>MAX(0,Inventory[[#This Row],[Daily_Demand]]*Inventory[[#This Row],[Adj_Lead_Time]]+Inventory[[#This Row],[Safety_Stock]]-Inventory[[#This Row],[Current_Inventory]])</f>
        <v>0</v>
      </c>
    </row>
    <row r="5271" spans="1:19" x14ac:dyDescent="0.25">
      <c r="A5271">
        <v>5270</v>
      </c>
      <c r="B5271" t="s">
        <v>5292</v>
      </c>
      <c r="C5271" s="4" t="s">
        <v>21</v>
      </c>
      <c r="D5271" t="s">
        <v>22</v>
      </c>
      <c r="E5271" s="4">
        <v>173</v>
      </c>
      <c r="F5271" s="4">
        <v>6</v>
      </c>
      <c r="G5271" s="4">
        <v>728</v>
      </c>
      <c r="H5271" s="4">
        <v>82</v>
      </c>
      <c r="I5271" s="4">
        <v>170</v>
      </c>
      <c r="J5271" s="6">
        <v>1972.53</v>
      </c>
      <c r="K5271" s="4">
        <v>0.51900000000000002</v>
      </c>
      <c r="L5271" s="4" t="s">
        <v>15</v>
      </c>
      <c r="M5271" s="4">
        <f>Inventory[[#This Row],[Daily_Demand]]*Inventory[[#This Row],[Lead_Time_Days]]</f>
        <v>1038</v>
      </c>
      <c r="N5271" s="4">
        <f>MAX(0, Inventory[[#This Row],[Demand_Duration_Lead_time]]+Inventory[[#This Row],[Safety_Stock]]-Inventory[[#This Row],[Current_Inventory]])</f>
        <v>392</v>
      </c>
      <c r="O52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71" s="8">
        <f>Inventory[[#This Row],[Current_Inventory]]*Inventory[[#This Row],[Unit_Cost]]</f>
        <v>1436001.84</v>
      </c>
      <c r="Q5271" t="str">
        <f>IF(Inventory[[#This Row],[Stockout_Risk_Score]] &gt;= 0.8, "Critical",
   IF(Inventory[[#This Row],[Stockout_Risk_Score]] &gt;= 0.6, "High",
      IF(Inventory[[#This Row],[Stockout_Risk_Score]] &gt;= 0.3, "Medium", "Low")
   )
)</f>
        <v>Medium</v>
      </c>
      <c r="R5271">
        <f>Inventory[[#This Row],[Lead_Time_Days]]*0.8</f>
        <v>4.8000000000000007</v>
      </c>
      <c r="S5271">
        <f>MAX(0,Inventory[[#This Row],[Daily_Demand]]*Inventory[[#This Row],[Adj_Lead_Time]]+Inventory[[#This Row],[Safety_Stock]]-Inventory[[#This Row],[Current_Inventory]])</f>
        <v>184.40000000000009</v>
      </c>
    </row>
    <row r="5272" spans="1:19" x14ac:dyDescent="0.25">
      <c r="A5272">
        <v>5271</v>
      </c>
      <c r="B5272" t="s">
        <v>5293</v>
      </c>
      <c r="C5272" s="4" t="s">
        <v>13</v>
      </c>
      <c r="D5272" t="s">
        <v>22</v>
      </c>
      <c r="E5272" s="4">
        <v>155</v>
      </c>
      <c r="F5272" s="4">
        <v>14</v>
      </c>
      <c r="G5272" s="4">
        <v>286</v>
      </c>
      <c r="H5272" s="4">
        <v>22</v>
      </c>
      <c r="I5272" s="4">
        <v>188</v>
      </c>
      <c r="J5272" s="6">
        <v>741.1</v>
      </c>
      <c r="K5272" s="4">
        <v>0.91</v>
      </c>
      <c r="L5272" s="4" t="s">
        <v>19</v>
      </c>
      <c r="M5272" s="4">
        <f>Inventory[[#This Row],[Daily_Demand]]*Inventory[[#This Row],[Lead_Time_Days]]</f>
        <v>2170</v>
      </c>
      <c r="N5272" s="4">
        <f>MAX(0, Inventory[[#This Row],[Demand_Duration_Lead_time]]+Inventory[[#This Row],[Safety_Stock]]-Inventory[[#This Row],[Current_Inventory]])</f>
        <v>1906</v>
      </c>
      <c r="O52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72" s="8">
        <f>Inventory[[#This Row],[Current_Inventory]]*Inventory[[#This Row],[Unit_Cost]]</f>
        <v>211954.6</v>
      </c>
      <c r="Q5272" t="str">
        <f>IF(Inventory[[#This Row],[Stockout_Risk_Score]] &gt;= 0.8, "Critical",
   IF(Inventory[[#This Row],[Stockout_Risk_Score]] &gt;= 0.6, "High",
      IF(Inventory[[#This Row],[Stockout_Risk_Score]] &gt;= 0.3, "Medium", "Low")
   )
)</f>
        <v>Critical</v>
      </c>
      <c r="R5272">
        <f>Inventory[[#This Row],[Lead_Time_Days]]*0.8</f>
        <v>11.200000000000001</v>
      </c>
      <c r="S5272">
        <f>MAX(0,Inventory[[#This Row],[Daily_Demand]]*Inventory[[#This Row],[Adj_Lead_Time]]+Inventory[[#This Row],[Safety_Stock]]-Inventory[[#This Row],[Current_Inventory]])</f>
        <v>1472.0000000000002</v>
      </c>
    </row>
    <row r="5273" spans="1:19" x14ac:dyDescent="0.25">
      <c r="A5273">
        <v>5272</v>
      </c>
      <c r="B5273" t="s">
        <v>5294</v>
      </c>
      <c r="C5273" s="4" t="s">
        <v>26</v>
      </c>
      <c r="D5273" t="s">
        <v>14</v>
      </c>
      <c r="E5273" s="4">
        <v>137</v>
      </c>
      <c r="F5273" s="4">
        <v>4</v>
      </c>
      <c r="G5273" s="4">
        <v>126</v>
      </c>
      <c r="H5273" s="4">
        <v>48</v>
      </c>
      <c r="I5273" s="4">
        <v>136</v>
      </c>
      <c r="J5273" s="6">
        <v>158.53</v>
      </c>
      <c r="K5273" s="4">
        <v>0.96699999999999997</v>
      </c>
      <c r="L5273" s="4" t="s">
        <v>19</v>
      </c>
      <c r="M5273" s="4">
        <f>Inventory[[#This Row],[Daily_Demand]]*Inventory[[#This Row],[Lead_Time_Days]]</f>
        <v>548</v>
      </c>
      <c r="N5273" s="4">
        <f>MAX(0, Inventory[[#This Row],[Demand_Duration_Lead_time]]+Inventory[[#This Row],[Safety_Stock]]-Inventory[[#This Row],[Current_Inventory]])</f>
        <v>470</v>
      </c>
      <c r="O52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73" s="8">
        <f>Inventory[[#This Row],[Current_Inventory]]*Inventory[[#This Row],[Unit_Cost]]</f>
        <v>19974.78</v>
      </c>
      <c r="Q5273" t="str">
        <f>IF(Inventory[[#This Row],[Stockout_Risk_Score]] &gt;= 0.8, "Critical",
   IF(Inventory[[#This Row],[Stockout_Risk_Score]] &gt;= 0.6, "High",
      IF(Inventory[[#This Row],[Stockout_Risk_Score]] &gt;= 0.3, "Medium", "Low")
   )
)</f>
        <v>Critical</v>
      </c>
      <c r="R5273">
        <f>Inventory[[#This Row],[Lead_Time_Days]]*0.8</f>
        <v>3.2</v>
      </c>
      <c r="S5273">
        <f>MAX(0,Inventory[[#This Row],[Daily_Demand]]*Inventory[[#This Row],[Adj_Lead_Time]]+Inventory[[#This Row],[Safety_Stock]]-Inventory[[#This Row],[Current_Inventory]])</f>
        <v>360.40000000000003</v>
      </c>
    </row>
    <row r="5274" spans="1:19" x14ac:dyDescent="0.25">
      <c r="A5274">
        <v>5273</v>
      </c>
      <c r="B5274" t="s">
        <v>5295</v>
      </c>
      <c r="C5274" s="4" t="s">
        <v>26</v>
      </c>
      <c r="D5274" t="s">
        <v>14</v>
      </c>
      <c r="E5274" s="4">
        <v>75</v>
      </c>
      <c r="F5274" s="4">
        <v>11</v>
      </c>
      <c r="G5274" s="4">
        <v>579</v>
      </c>
      <c r="H5274" s="4">
        <v>93</v>
      </c>
      <c r="I5274" s="4">
        <v>179</v>
      </c>
      <c r="J5274" s="6">
        <v>430.06</v>
      </c>
      <c r="K5274" s="4">
        <v>0.58199999999999996</v>
      </c>
      <c r="L5274" s="4" t="s">
        <v>27</v>
      </c>
      <c r="M5274" s="4">
        <f>Inventory[[#This Row],[Daily_Demand]]*Inventory[[#This Row],[Lead_Time_Days]]</f>
        <v>825</v>
      </c>
      <c r="N5274" s="4">
        <f>MAX(0, Inventory[[#This Row],[Demand_Duration_Lead_time]]+Inventory[[#This Row],[Safety_Stock]]-Inventory[[#This Row],[Current_Inventory]])</f>
        <v>339</v>
      </c>
      <c r="O52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74" s="8">
        <f>Inventory[[#This Row],[Current_Inventory]]*Inventory[[#This Row],[Unit_Cost]]</f>
        <v>249004.74</v>
      </c>
      <c r="Q5274" t="str">
        <f>IF(Inventory[[#This Row],[Stockout_Risk_Score]] &gt;= 0.8, "Critical",
   IF(Inventory[[#This Row],[Stockout_Risk_Score]] &gt;= 0.6, "High",
      IF(Inventory[[#This Row],[Stockout_Risk_Score]] &gt;= 0.3, "Medium", "Low")
   )
)</f>
        <v>Medium</v>
      </c>
      <c r="R5274">
        <f>Inventory[[#This Row],[Lead_Time_Days]]*0.8</f>
        <v>8.8000000000000007</v>
      </c>
      <c r="S5274">
        <f>MAX(0,Inventory[[#This Row],[Daily_Demand]]*Inventory[[#This Row],[Adj_Lead_Time]]+Inventory[[#This Row],[Safety_Stock]]-Inventory[[#This Row],[Current_Inventory]])</f>
        <v>174</v>
      </c>
    </row>
    <row r="5275" spans="1:19" x14ac:dyDescent="0.25">
      <c r="A5275">
        <v>5274</v>
      </c>
      <c r="B5275" t="s">
        <v>5296</v>
      </c>
      <c r="C5275" s="4" t="s">
        <v>21</v>
      </c>
      <c r="D5275" t="s">
        <v>14</v>
      </c>
      <c r="E5275" s="4">
        <v>189</v>
      </c>
      <c r="F5275" s="4">
        <v>7</v>
      </c>
      <c r="G5275" s="4">
        <v>157</v>
      </c>
      <c r="H5275" s="4">
        <v>30</v>
      </c>
      <c r="I5275" s="4">
        <v>301</v>
      </c>
      <c r="J5275" s="6">
        <v>1800.81</v>
      </c>
      <c r="K5275" s="4">
        <v>0.10299999999999999</v>
      </c>
      <c r="L5275" s="4" t="s">
        <v>15</v>
      </c>
      <c r="M5275" s="4">
        <f>Inventory[[#This Row],[Daily_Demand]]*Inventory[[#This Row],[Lead_Time_Days]]</f>
        <v>1323</v>
      </c>
      <c r="N5275" s="4">
        <f>MAX(0, Inventory[[#This Row],[Demand_Duration_Lead_time]]+Inventory[[#This Row],[Safety_Stock]]-Inventory[[#This Row],[Current_Inventory]])</f>
        <v>1196</v>
      </c>
      <c r="O52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75" s="8">
        <f>Inventory[[#This Row],[Current_Inventory]]*Inventory[[#This Row],[Unit_Cost]]</f>
        <v>282727.17</v>
      </c>
      <c r="Q5275" t="str">
        <f>IF(Inventory[[#This Row],[Stockout_Risk_Score]] &gt;= 0.8, "Critical",
   IF(Inventory[[#This Row],[Stockout_Risk_Score]] &gt;= 0.6, "High",
      IF(Inventory[[#This Row],[Stockout_Risk_Score]] &gt;= 0.3, "Medium", "Low")
   )
)</f>
        <v>Low</v>
      </c>
      <c r="R5275">
        <f>Inventory[[#This Row],[Lead_Time_Days]]*0.8</f>
        <v>5.6000000000000005</v>
      </c>
      <c r="S5275">
        <f>MAX(0,Inventory[[#This Row],[Daily_Demand]]*Inventory[[#This Row],[Adj_Lead_Time]]+Inventory[[#This Row],[Safety_Stock]]-Inventory[[#This Row],[Current_Inventory]])</f>
        <v>931.40000000000009</v>
      </c>
    </row>
    <row r="5276" spans="1:19" x14ac:dyDescent="0.25">
      <c r="A5276">
        <v>5275</v>
      </c>
      <c r="B5276" t="s">
        <v>5297</v>
      </c>
      <c r="C5276" s="4" t="s">
        <v>26</v>
      </c>
      <c r="D5276" t="s">
        <v>14</v>
      </c>
      <c r="E5276" s="4">
        <v>138</v>
      </c>
      <c r="F5276" s="4">
        <v>3</v>
      </c>
      <c r="G5276" s="4">
        <v>634</v>
      </c>
      <c r="H5276" s="4">
        <v>262</v>
      </c>
      <c r="I5276" s="4">
        <v>399</v>
      </c>
      <c r="J5276" s="6">
        <v>1413.79</v>
      </c>
      <c r="K5276" s="4">
        <v>0.57299999999999995</v>
      </c>
      <c r="L5276" s="4" t="s">
        <v>15</v>
      </c>
      <c r="M5276" s="4">
        <f>Inventory[[#This Row],[Daily_Demand]]*Inventory[[#This Row],[Lead_Time_Days]]</f>
        <v>414</v>
      </c>
      <c r="N5276" s="4">
        <f>MAX(0, Inventory[[#This Row],[Demand_Duration_Lead_time]]+Inventory[[#This Row],[Safety_Stock]]-Inventory[[#This Row],[Current_Inventory]])</f>
        <v>42</v>
      </c>
      <c r="O52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76" s="8">
        <f>Inventory[[#This Row],[Current_Inventory]]*Inventory[[#This Row],[Unit_Cost]]</f>
        <v>896342.86</v>
      </c>
      <c r="Q5276" t="str">
        <f>IF(Inventory[[#This Row],[Stockout_Risk_Score]] &gt;= 0.8, "Critical",
   IF(Inventory[[#This Row],[Stockout_Risk_Score]] &gt;= 0.6, "High",
      IF(Inventory[[#This Row],[Stockout_Risk_Score]] &gt;= 0.3, "Medium", "Low")
   )
)</f>
        <v>Medium</v>
      </c>
      <c r="R5276">
        <f>Inventory[[#This Row],[Lead_Time_Days]]*0.8</f>
        <v>2.4000000000000004</v>
      </c>
      <c r="S5276">
        <f>MAX(0,Inventory[[#This Row],[Daily_Demand]]*Inventory[[#This Row],[Adj_Lead_Time]]+Inventory[[#This Row],[Safety_Stock]]-Inventory[[#This Row],[Current_Inventory]])</f>
        <v>0</v>
      </c>
    </row>
    <row r="5277" spans="1:19" x14ac:dyDescent="0.25">
      <c r="A5277">
        <v>5276</v>
      </c>
      <c r="B5277" t="s">
        <v>5298</v>
      </c>
      <c r="C5277" s="4" t="s">
        <v>21</v>
      </c>
      <c r="D5277" t="s">
        <v>18</v>
      </c>
      <c r="E5277" s="4">
        <v>181</v>
      </c>
      <c r="F5277" s="4">
        <v>7</v>
      </c>
      <c r="G5277" s="4">
        <v>66</v>
      </c>
      <c r="H5277" s="4">
        <v>267</v>
      </c>
      <c r="I5277" s="4">
        <v>324</v>
      </c>
      <c r="J5277" s="6">
        <v>1590.89</v>
      </c>
      <c r="K5277" s="4">
        <v>0.59799999999999998</v>
      </c>
      <c r="L5277" s="4" t="s">
        <v>19</v>
      </c>
      <c r="M5277" s="4">
        <f>Inventory[[#This Row],[Daily_Demand]]*Inventory[[#This Row],[Lead_Time_Days]]</f>
        <v>1267</v>
      </c>
      <c r="N5277" s="4">
        <f>MAX(0, Inventory[[#This Row],[Demand_Duration_Lead_time]]+Inventory[[#This Row],[Safety_Stock]]-Inventory[[#This Row],[Current_Inventory]])</f>
        <v>1468</v>
      </c>
      <c r="O52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77" s="8">
        <f>Inventory[[#This Row],[Current_Inventory]]*Inventory[[#This Row],[Unit_Cost]]</f>
        <v>104998.74</v>
      </c>
      <c r="Q5277" t="str">
        <f>IF(Inventory[[#This Row],[Stockout_Risk_Score]] &gt;= 0.8, "Critical",
   IF(Inventory[[#This Row],[Stockout_Risk_Score]] &gt;= 0.6, "High",
      IF(Inventory[[#This Row],[Stockout_Risk_Score]] &gt;= 0.3, "Medium", "Low")
   )
)</f>
        <v>Medium</v>
      </c>
      <c r="R5277">
        <f>Inventory[[#This Row],[Lead_Time_Days]]*0.8</f>
        <v>5.6000000000000005</v>
      </c>
      <c r="S5277">
        <f>MAX(0,Inventory[[#This Row],[Daily_Demand]]*Inventory[[#This Row],[Adj_Lead_Time]]+Inventory[[#This Row],[Safety_Stock]]-Inventory[[#This Row],[Current_Inventory]])</f>
        <v>1214.6000000000001</v>
      </c>
    </row>
    <row r="5278" spans="1:19" x14ac:dyDescent="0.25">
      <c r="A5278">
        <v>5277</v>
      </c>
      <c r="B5278" t="s">
        <v>5299</v>
      </c>
      <c r="C5278" s="4" t="s">
        <v>17</v>
      </c>
      <c r="D5278" t="s">
        <v>14</v>
      </c>
      <c r="E5278" s="4">
        <v>26</v>
      </c>
      <c r="F5278" s="4">
        <v>7</v>
      </c>
      <c r="G5278" s="4">
        <v>684</v>
      </c>
      <c r="H5278" s="4">
        <v>39</v>
      </c>
      <c r="I5278" s="4">
        <v>350</v>
      </c>
      <c r="J5278" s="6">
        <v>292.13</v>
      </c>
      <c r="K5278" s="4">
        <v>0.78900000000000003</v>
      </c>
      <c r="L5278" s="4" t="s">
        <v>27</v>
      </c>
      <c r="M5278" s="4">
        <f>Inventory[[#This Row],[Daily_Demand]]*Inventory[[#This Row],[Lead_Time_Days]]</f>
        <v>182</v>
      </c>
      <c r="N5278" s="4">
        <f>MAX(0, Inventory[[#This Row],[Demand_Duration_Lead_time]]+Inventory[[#This Row],[Safety_Stock]]-Inventory[[#This Row],[Current_Inventory]])</f>
        <v>0</v>
      </c>
      <c r="O52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278" s="8">
        <f>Inventory[[#This Row],[Current_Inventory]]*Inventory[[#This Row],[Unit_Cost]]</f>
        <v>199816.91999999998</v>
      </c>
      <c r="Q5278" t="str">
        <f>IF(Inventory[[#This Row],[Stockout_Risk_Score]] &gt;= 0.8, "Critical",
   IF(Inventory[[#This Row],[Stockout_Risk_Score]] &gt;= 0.6, "High",
      IF(Inventory[[#This Row],[Stockout_Risk_Score]] &gt;= 0.3, "Medium", "Low")
   )
)</f>
        <v>High</v>
      </c>
      <c r="R5278">
        <f>Inventory[[#This Row],[Lead_Time_Days]]*0.8</f>
        <v>5.6000000000000005</v>
      </c>
      <c r="S5278">
        <f>MAX(0,Inventory[[#This Row],[Daily_Demand]]*Inventory[[#This Row],[Adj_Lead_Time]]+Inventory[[#This Row],[Safety_Stock]]-Inventory[[#This Row],[Current_Inventory]])</f>
        <v>0</v>
      </c>
    </row>
    <row r="5279" spans="1:19" x14ac:dyDescent="0.25">
      <c r="A5279">
        <v>5278</v>
      </c>
      <c r="B5279" t="s">
        <v>5300</v>
      </c>
      <c r="C5279" s="4" t="s">
        <v>13</v>
      </c>
      <c r="D5279" t="s">
        <v>14</v>
      </c>
      <c r="E5279" s="4">
        <v>81</v>
      </c>
      <c r="F5279" s="4">
        <v>3</v>
      </c>
      <c r="G5279" s="4">
        <v>387</v>
      </c>
      <c r="H5279" s="4">
        <v>137</v>
      </c>
      <c r="I5279" s="4">
        <v>96</v>
      </c>
      <c r="J5279" s="6">
        <v>313.22000000000003</v>
      </c>
      <c r="K5279" s="4">
        <v>4.8000000000000001E-2</v>
      </c>
      <c r="L5279" s="4" t="s">
        <v>27</v>
      </c>
      <c r="M5279" s="4">
        <f>Inventory[[#This Row],[Daily_Demand]]*Inventory[[#This Row],[Lead_Time_Days]]</f>
        <v>243</v>
      </c>
      <c r="N5279" s="4">
        <f>MAX(0, Inventory[[#This Row],[Demand_Duration_Lead_time]]+Inventory[[#This Row],[Safety_Stock]]-Inventory[[#This Row],[Current_Inventory]])</f>
        <v>0</v>
      </c>
      <c r="O52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79" s="8">
        <f>Inventory[[#This Row],[Current_Inventory]]*Inventory[[#This Row],[Unit_Cost]]</f>
        <v>121216.14000000001</v>
      </c>
      <c r="Q5279" t="str">
        <f>IF(Inventory[[#This Row],[Stockout_Risk_Score]] &gt;= 0.8, "Critical",
   IF(Inventory[[#This Row],[Stockout_Risk_Score]] &gt;= 0.6, "High",
      IF(Inventory[[#This Row],[Stockout_Risk_Score]] &gt;= 0.3, "Medium", "Low")
   )
)</f>
        <v>Low</v>
      </c>
      <c r="R5279">
        <f>Inventory[[#This Row],[Lead_Time_Days]]*0.8</f>
        <v>2.4000000000000004</v>
      </c>
      <c r="S5279">
        <f>MAX(0,Inventory[[#This Row],[Daily_Demand]]*Inventory[[#This Row],[Adj_Lead_Time]]+Inventory[[#This Row],[Safety_Stock]]-Inventory[[#This Row],[Current_Inventory]])</f>
        <v>0</v>
      </c>
    </row>
    <row r="5280" spans="1:19" x14ac:dyDescent="0.25">
      <c r="A5280">
        <v>5279</v>
      </c>
      <c r="B5280" t="s">
        <v>5301</v>
      </c>
      <c r="C5280" s="4" t="s">
        <v>41</v>
      </c>
      <c r="D5280" t="s">
        <v>22</v>
      </c>
      <c r="E5280" s="4">
        <v>8</v>
      </c>
      <c r="F5280" s="4">
        <v>7</v>
      </c>
      <c r="G5280" s="4">
        <v>25</v>
      </c>
      <c r="H5280" s="4">
        <v>49</v>
      </c>
      <c r="I5280" s="4">
        <v>128</v>
      </c>
      <c r="J5280" s="6">
        <v>268.88</v>
      </c>
      <c r="K5280" s="4">
        <v>0.46600000000000003</v>
      </c>
      <c r="L5280" s="4" t="s">
        <v>19</v>
      </c>
      <c r="M5280" s="4">
        <f>Inventory[[#This Row],[Daily_Demand]]*Inventory[[#This Row],[Lead_Time_Days]]</f>
        <v>56</v>
      </c>
      <c r="N5280" s="4">
        <f>MAX(0, Inventory[[#This Row],[Demand_Duration_Lead_time]]+Inventory[[#This Row],[Safety_Stock]]-Inventory[[#This Row],[Current_Inventory]])</f>
        <v>80</v>
      </c>
      <c r="O52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80" s="8">
        <f>Inventory[[#This Row],[Current_Inventory]]*Inventory[[#This Row],[Unit_Cost]]</f>
        <v>6722</v>
      </c>
      <c r="Q5280" t="str">
        <f>IF(Inventory[[#This Row],[Stockout_Risk_Score]] &gt;= 0.8, "Critical",
   IF(Inventory[[#This Row],[Stockout_Risk_Score]] &gt;= 0.6, "High",
      IF(Inventory[[#This Row],[Stockout_Risk_Score]] &gt;= 0.3, "Medium", "Low")
   )
)</f>
        <v>Medium</v>
      </c>
      <c r="R5280">
        <f>Inventory[[#This Row],[Lead_Time_Days]]*0.8</f>
        <v>5.6000000000000005</v>
      </c>
      <c r="S5280">
        <f>MAX(0,Inventory[[#This Row],[Daily_Demand]]*Inventory[[#This Row],[Adj_Lead_Time]]+Inventory[[#This Row],[Safety_Stock]]-Inventory[[#This Row],[Current_Inventory]])</f>
        <v>68.800000000000011</v>
      </c>
    </row>
    <row r="5281" spans="1:19" x14ac:dyDescent="0.25">
      <c r="A5281">
        <v>5280</v>
      </c>
      <c r="B5281" t="s">
        <v>5302</v>
      </c>
      <c r="C5281" s="4" t="s">
        <v>13</v>
      </c>
      <c r="D5281" t="s">
        <v>22</v>
      </c>
      <c r="E5281" s="4">
        <v>76</v>
      </c>
      <c r="F5281" s="4">
        <v>7</v>
      </c>
      <c r="G5281" s="4">
        <v>542</v>
      </c>
      <c r="H5281" s="4">
        <v>106</v>
      </c>
      <c r="I5281" s="4">
        <v>347</v>
      </c>
      <c r="J5281" s="6">
        <v>1721.48</v>
      </c>
      <c r="K5281" s="4">
        <v>0.92300000000000004</v>
      </c>
      <c r="L5281" s="4" t="s">
        <v>15</v>
      </c>
      <c r="M5281" s="4">
        <f>Inventory[[#This Row],[Daily_Demand]]*Inventory[[#This Row],[Lead_Time_Days]]</f>
        <v>532</v>
      </c>
      <c r="N5281" s="4">
        <f>MAX(0, Inventory[[#This Row],[Demand_Duration_Lead_time]]+Inventory[[#This Row],[Safety_Stock]]-Inventory[[#This Row],[Current_Inventory]])</f>
        <v>96</v>
      </c>
      <c r="O52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81" s="8">
        <f>Inventory[[#This Row],[Current_Inventory]]*Inventory[[#This Row],[Unit_Cost]]</f>
        <v>933042.16</v>
      </c>
      <c r="Q5281" t="str">
        <f>IF(Inventory[[#This Row],[Stockout_Risk_Score]] &gt;= 0.8, "Critical",
   IF(Inventory[[#This Row],[Stockout_Risk_Score]] &gt;= 0.6, "High",
      IF(Inventory[[#This Row],[Stockout_Risk_Score]] &gt;= 0.3, "Medium", "Low")
   )
)</f>
        <v>Critical</v>
      </c>
      <c r="R5281">
        <f>Inventory[[#This Row],[Lead_Time_Days]]*0.8</f>
        <v>5.6000000000000005</v>
      </c>
      <c r="S5281">
        <f>MAX(0,Inventory[[#This Row],[Daily_Demand]]*Inventory[[#This Row],[Adj_Lead_Time]]+Inventory[[#This Row],[Safety_Stock]]-Inventory[[#This Row],[Current_Inventory]])</f>
        <v>0</v>
      </c>
    </row>
    <row r="5282" spans="1:19" x14ac:dyDescent="0.25">
      <c r="A5282">
        <v>5281</v>
      </c>
      <c r="B5282" t="s">
        <v>5303</v>
      </c>
      <c r="C5282" s="4" t="s">
        <v>21</v>
      </c>
      <c r="D5282" t="s">
        <v>22</v>
      </c>
      <c r="E5282" s="4">
        <v>196</v>
      </c>
      <c r="F5282" s="4">
        <v>7</v>
      </c>
      <c r="G5282" s="4">
        <v>548</v>
      </c>
      <c r="H5282" s="4">
        <v>233</v>
      </c>
      <c r="I5282" s="4">
        <v>391</v>
      </c>
      <c r="J5282" s="6">
        <v>459.44</v>
      </c>
      <c r="K5282" s="4">
        <v>0.99099999999999999</v>
      </c>
      <c r="L5282" s="4" t="s">
        <v>19</v>
      </c>
      <c r="M5282" s="4">
        <f>Inventory[[#This Row],[Daily_Demand]]*Inventory[[#This Row],[Lead_Time_Days]]</f>
        <v>1372</v>
      </c>
      <c r="N5282" s="4">
        <f>MAX(0, Inventory[[#This Row],[Demand_Duration_Lead_time]]+Inventory[[#This Row],[Safety_Stock]]-Inventory[[#This Row],[Current_Inventory]])</f>
        <v>1057</v>
      </c>
      <c r="O52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82" s="8">
        <f>Inventory[[#This Row],[Current_Inventory]]*Inventory[[#This Row],[Unit_Cost]]</f>
        <v>251773.12</v>
      </c>
      <c r="Q5282" t="str">
        <f>IF(Inventory[[#This Row],[Stockout_Risk_Score]] &gt;= 0.8, "Critical",
   IF(Inventory[[#This Row],[Stockout_Risk_Score]] &gt;= 0.6, "High",
      IF(Inventory[[#This Row],[Stockout_Risk_Score]] &gt;= 0.3, "Medium", "Low")
   )
)</f>
        <v>Critical</v>
      </c>
      <c r="R5282">
        <f>Inventory[[#This Row],[Lead_Time_Days]]*0.8</f>
        <v>5.6000000000000005</v>
      </c>
      <c r="S5282">
        <f>MAX(0,Inventory[[#This Row],[Daily_Demand]]*Inventory[[#This Row],[Adj_Lead_Time]]+Inventory[[#This Row],[Safety_Stock]]-Inventory[[#This Row],[Current_Inventory]])</f>
        <v>782.60000000000014</v>
      </c>
    </row>
    <row r="5283" spans="1:19" x14ac:dyDescent="0.25">
      <c r="A5283">
        <v>5282</v>
      </c>
      <c r="B5283" t="s">
        <v>5304</v>
      </c>
      <c r="C5283" s="4" t="s">
        <v>21</v>
      </c>
      <c r="D5283" t="s">
        <v>18</v>
      </c>
      <c r="E5283" s="4">
        <v>169</v>
      </c>
      <c r="F5283" s="4">
        <v>13</v>
      </c>
      <c r="G5283" s="4">
        <v>674</v>
      </c>
      <c r="H5283" s="4">
        <v>101</v>
      </c>
      <c r="I5283" s="4">
        <v>268</v>
      </c>
      <c r="J5283" s="6">
        <v>1304.1500000000001</v>
      </c>
      <c r="K5283" s="4">
        <v>0.191</v>
      </c>
      <c r="L5283" s="4" t="s">
        <v>15</v>
      </c>
      <c r="M5283" s="4">
        <f>Inventory[[#This Row],[Daily_Demand]]*Inventory[[#This Row],[Lead_Time_Days]]</f>
        <v>2197</v>
      </c>
      <c r="N5283" s="4">
        <f>MAX(0, Inventory[[#This Row],[Demand_Duration_Lead_time]]+Inventory[[#This Row],[Safety_Stock]]-Inventory[[#This Row],[Current_Inventory]])</f>
        <v>1624</v>
      </c>
      <c r="O52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83" s="8">
        <f>Inventory[[#This Row],[Current_Inventory]]*Inventory[[#This Row],[Unit_Cost]]</f>
        <v>878997.10000000009</v>
      </c>
      <c r="Q5283" t="str">
        <f>IF(Inventory[[#This Row],[Stockout_Risk_Score]] &gt;= 0.8, "Critical",
   IF(Inventory[[#This Row],[Stockout_Risk_Score]] &gt;= 0.6, "High",
      IF(Inventory[[#This Row],[Stockout_Risk_Score]] &gt;= 0.3, "Medium", "Low")
   )
)</f>
        <v>Low</v>
      </c>
      <c r="R5283">
        <f>Inventory[[#This Row],[Lead_Time_Days]]*0.8</f>
        <v>10.4</v>
      </c>
      <c r="S5283">
        <f>MAX(0,Inventory[[#This Row],[Daily_Demand]]*Inventory[[#This Row],[Adj_Lead_Time]]+Inventory[[#This Row],[Safety_Stock]]-Inventory[[#This Row],[Current_Inventory]])</f>
        <v>1184.6000000000001</v>
      </c>
    </row>
    <row r="5284" spans="1:19" x14ac:dyDescent="0.25">
      <c r="A5284">
        <v>5283</v>
      </c>
      <c r="B5284" t="s">
        <v>5305</v>
      </c>
      <c r="C5284" s="4" t="s">
        <v>13</v>
      </c>
      <c r="D5284" t="s">
        <v>18</v>
      </c>
      <c r="E5284" s="4">
        <v>163</v>
      </c>
      <c r="F5284" s="4">
        <v>14</v>
      </c>
      <c r="G5284" s="4">
        <v>291</v>
      </c>
      <c r="H5284" s="4">
        <v>289</v>
      </c>
      <c r="I5284" s="4">
        <v>160</v>
      </c>
      <c r="J5284" s="6">
        <v>1056.52</v>
      </c>
      <c r="K5284" s="4">
        <v>0.871</v>
      </c>
      <c r="L5284" s="4" t="s">
        <v>27</v>
      </c>
      <c r="M5284" s="4">
        <f>Inventory[[#This Row],[Daily_Demand]]*Inventory[[#This Row],[Lead_Time_Days]]</f>
        <v>2282</v>
      </c>
      <c r="N5284" s="4">
        <f>MAX(0, Inventory[[#This Row],[Demand_Duration_Lead_time]]+Inventory[[#This Row],[Safety_Stock]]-Inventory[[#This Row],[Current_Inventory]])</f>
        <v>2280</v>
      </c>
      <c r="O52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84" s="8">
        <f>Inventory[[#This Row],[Current_Inventory]]*Inventory[[#This Row],[Unit_Cost]]</f>
        <v>307447.32</v>
      </c>
      <c r="Q5284" t="str">
        <f>IF(Inventory[[#This Row],[Stockout_Risk_Score]] &gt;= 0.8, "Critical",
   IF(Inventory[[#This Row],[Stockout_Risk_Score]] &gt;= 0.6, "High",
      IF(Inventory[[#This Row],[Stockout_Risk_Score]] &gt;= 0.3, "Medium", "Low")
   )
)</f>
        <v>Critical</v>
      </c>
      <c r="R5284">
        <f>Inventory[[#This Row],[Lead_Time_Days]]*0.8</f>
        <v>11.200000000000001</v>
      </c>
      <c r="S5284">
        <f>MAX(0,Inventory[[#This Row],[Daily_Demand]]*Inventory[[#This Row],[Adj_Lead_Time]]+Inventory[[#This Row],[Safety_Stock]]-Inventory[[#This Row],[Current_Inventory]])</f>
        <v>1823.6000000000004</v>
      </c>
    </row>
    <row r="5285" spans="1:19" x14ac:dyDescent="0.25">
      <c r="A5285">
        <v>5284</v>
      </c>
      <c r="B5285" t="s">
        <v>5306</v>
      </c>
      <c r="C5285" s="4" t="s">
        <v>21</v>
      </c>
      <c r="D5285" t="s">
        <v>22</v>
      </c>
      <c r="E5285" s="4">
        <v>169</v>
      </c>
      <c r="F5285" s="4">
        <v>6</v>
      </c>
      <c r="G5285" s="4">
        <v>85</v>
      </c>
      <c r="H5285" s="4">
        <v>179</v>
      </c>
      <c r="I5285" s="4">
        <v>276</v>
      </c>
      <c r="J5285" s="6">
        <v>1111.56</v>
      </c>
      <c r="K5285" s="4">
        <v>0.14599999999999999</v>
      </c>
      <c r="L5285" s="4" t="s">
        <v>19</v>
      </c>
      <c r="M5285" s="4">
        <f>Inventory[[#This Row],[Daily_Demand]]*Inventory[[#This Row],[Lead_Time_Days]]</f>
        <v>1014</v>
      </c>
      <c r="N5285" s="4">
        <f>MAX(0, Inventory[[#This Row],[Demand_Duration_Lead_time]]+Inventory[[#This Row],[Safety_Stock]]-Inventory[[#This Row],[Current_Inventory]])</f>
        <v>1108</v>
      </c>
      <c r="O52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285" s="8">
        <f>Inventory[[#This Row],[Current_Inventory]]*Inventory[[#This Row],[Unit_Cost]]</f>
        <v>94482.599999999991</v>
      </c>
      <c r="Q5285" t="str">
        <f>IF(Inventory[[#This Row],[Stockout_Risk_Score]] &gt;= 0.8, "Critical",
   IF(Inventory[[#This Row],[Stockout_Risk_Score]] &gt;= 0.6, "High",
      IF(Inventory[[#This Row],[Stockout_Risk_Score]] &gt;= 0.3, "Medium", "Low")
   )
)</f>
        <v>Low</v>
      </c>
      <c r="R5285">
        <f>Inventory[[#This Row],[Lead_Time_Days]]*0.8</f>
        <v>4.8000000000000007</v>
      </c>
      <c r="S5285">
        <f>MAX(0,Inventory[[#This Row],[Daily_Demand]]*Inventory[[#This Row],[Adj_Lead_Time]]+Inventory[[#This Row],[Safety_Stock]]-Inventory[[#This Row],[Current_Inventory]])</f>
        <v>905.20000000000016</v>
      </c>
    </row>
    <row r="5286" spans="1:19" x14ac:dyDescent="0.25">
      <c r="A5286">
        <v>5285</v>
      </c>
      <c r="B5286" t="s">
        <v>5307</v>
      </c>
      <c r="C5286" s="4" t="s">
        <v>26</v>
      </c>
      <c r="D5286" t="s">
        <v>22</v>
      </c>
      <c r="E5286" s="4">
        <v>132</v>
      </c>
      <c r="F5286" s="4">
        <v>8</v>
      </c>
      <c r="G5286" s="4">
        <v>439</v>
      </c>
      <c r="H5286" s="4">
        <v>293</v>
      </c>
      <c r="I5286" s="4">
        <v>324</v>
      </c>
      <c r="J5286" s="6">
        <v>431.1</v>
      </c>
      <c r="K5286" s="4">
        <v>0.84099999999999997</v>
      </c>
      <c r="L5286" s="4" t="s">
        <v>19</v>
      </c>
      <c r="M5286" s="4">
        <f>Inventory[[#This Row],[Daily_Demand]]*Inventory[[#This Row],[Lead_Time_Days]]</f>
        <v>1056</v>
      </c>
      <c r="N5286" s="4">
        <f>MAX(0, Inventory[[#This Row],[Demand_Duration_Lead_time]]+Inventory[[#This Row],[Safety_Stock]]-Inventory[[#This Row],[Current_Inventory]])</f>
        <v>910</v>
      </c>
      <c r="O52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86" s="8">
        <f>Inventory[[#This Row],[Current_Inventory]]*Inventory[[#This Row],[Unit_Cost]]</f>
        <v>189252.90000000002</v>
      </c>
      <c r="Q5286" t="str">
        <f>IF(Inventory[[#This Row],[Stockout_Risk_Score]] &gt;= 0.8, "Critical",
   IF(Inventory[[#This Row],[Stockout_Risk_Score]] &gt;= 0.6, "High",
      IF(Inventory[[#This Row],[Stockout_Risk_Score]] &gt;= 0.3, "Medium", "Low")
   )
)</f>
        <v>Critical</v>
      </c>
      <c r="R5286">
        <f>Inventory[[#This Row],[Lead_Time_Days]]*0.8</f>
        <v>6.4</v>
      </c>
      <c r="S5286">
        <f>MAX(0,Inventory[[#This Row],[Daily_Demand]]*Inventory[[#This Row],[Adj_Lead_Time]]+Inventory[[#This Row],[Safety_Stock]]-Inventory[[#This Row],[Current_Inventory]])</f>
        <v>698.80000000000018</v>
      </c>
    </row>
    <row r="5287" spans="1:19" x14ac:dyDescent="0.25">
      <c r="A5287">
        <v>5286</v>
      </c>
      <c r="B5287" t="s">
        <v>5308</v>
      </c>
      <c r="C5287" s="4" t="s">
        <v>26</v>
      </c>
      <c r="D5287" t="s">
        <v>14</v>
      </c>
      <c r="E5287" s="4">
        <v>49</v>
      </c>
      <c r="F5287" s="4">
        <v>14</v>
      </c>
      <c r="G5287" s="4">
        <v>358</v>
      </c>
      <c r="H5287" s="4">
        <v>231</v>
      </c>
      <c r="I5287" s="4">
        <v>305</v>
      </c>
      <c r="J5287" s="6">
        <v>1288.73</v>
      </c>
      <c r="K5287" s="4">
        <v>0.27700000000000002</v>
      </c>
      <c r="L5287" s="4" t="s">
        <v>19</v>
      </c>
      <c r="M5287" s="4">
        <f>Inventory[[#This Row],[Daily_Demand]]*Inventory[[#This Row],[Lead_Time_Days]]</f>
        <v>686</v>
      </c>
      <c r="N5287" s="4">
        <f>MAX(0, Inventory[[#This Row],[Demand_Duration_Lead_time]]+Inventory[[#This Row],[Safety_Stock]]-Inventory[[#This Row],[Current_Inventory]])</f>
        <v>559</v>
      </c>
      <c r="O52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87" s="8">
        <f>Inventory[[#This Row],[Current_Inventory]]*Inventory[[#This Row],[Unit_Cost]]</f>
        <v>461365.34</v>
      </c>
      <c r="Q5287" t="str">
        <f>IF(Inventory[[#This Row],[Stockout_Risk_Score]] &gt;= 0.8, "Critical",
   IF(Inventory[[#This Row],[Stockout_Risk_Score]] &gt;= 0.6, "High",
      IF(Inventory[[#This Row],[Stockout_Risk_Score]] &gt;= 0.3, "Medium", "Low")
   )
)</f>
        <v>Low</v>
      </c>
      <c r="R5287">
        <f>Inventory[[#This Row],[Lead_Time_Days]]*0.8</f>
        <v>11.200000000000001</v>
      </c>
      <c r="S5287">
        <f>MAX(0,Inventory[[#This Row],[Daily_Demand]]*Inventory[[#This Row],[Adj_Lead_Time]]+Inventory[[#This Row],[Safety_Stock]]-Inventory[[#This Row],[Current_Inventory]])</f>
        <v>421.80000000000007</v>
      </c>
    </row>
    <row r="5288" spans="1:19" x14ac:dyDescent="0.25">
      <c r="A5288">
        <v>5287</v>
      </c>
      <c r="B5288" t="s">
        <v>5309</v>
      </c>
      <c r="C5288" s="4" t="s">
        <v>21</v>
      </c>
      <c r="D5288" t="s">
        <v>14</v>
      </c>
      <c r="E5288" s="4">
        <v>140</v>
      </c>
      <c r="F5288" s="4">
        <v>13</v>
      </c>
      <c r="G5288" s="4">
        <v>517</v>
      </c>
      <c r="H5288" s="4">
        <v>126</v>
      </c>
      <c r="I5288" s="4">
        <v>88</v>
      </c>
      <c r="J5288" s="6">
        <v>134.05000000000001</v>
      </c>
      <c r="K5288" s="4">
        <v>0.96</v>
      </c>
      <c r="L5288" s="4" t="s">
        <v>15</v>
      </c>
      <c r="M5288" s="4">
        <f>Inventory[[#This Row],[Daily_Demand]]*Inventory[[#This Row],[Lead_Time_Days]]</f>
        <v>1820</v>
      </c>
      <c r="N5288" s="4">
        <f>MAX(0, Inventory[[#This Row],[Demand_Duration_Lead_time]]+Inventory[[#This Row],[Safety_Stock]]-Inventory[[#This Row],[Current_Inventory]])</f>
        <v>1429</v>
      </c>
      <c r="O52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88" s="8">
        <f>Inventory[[#This Row],[Current_Inventory]]*Inventory[[#This Row],[Unit_Cost]]</f>
        <v>69303.850000000006</v>
      </c>
      <c r="Q5288" t="str">
        <f>IF(Inventory[[#This Row],[Stockout_Risk_Score]] &gt;= 0.8, "Critical",
   IF(Inventory[[#This Row],[Stockout_Risk_Score]] &gt;= 0.6, "High",
      IF(Inventory[[#This Row],[Stockout_Risk_Score]] &gt;= 0.3, "Medium", "Low")
   )
)</f>
        <v>Critical</v>
      </c>
      <c r="R5288">
        <f>Inventory[[#This Row],[Lead_Time_Days]]*0.8</f>
        <v>10.4</v>
      </c>
      <c r="S5288">
        <f>MAX(0,Inventory[[#This Row],[Daily_Demand]]*Inventory[[#This Row],[Adj_Lead_Time]]+Inventory[[#This Row],[Safety_Stock]]-Inventory[[#This Row],[Current_Inventory]])</f>
        <v>1065</v>
      </c>
    </row>
    <row r="5289" spans="1:19" x14ac:dyDescent="0.25">
      <c r="A5289">
        <v>5288</v>
      </c>
      <c r="B5289" t="s">
        <v>5310</v>
      </c>
      <c r="C5289" s="4" t="s">
        <v>21</v>
      </c>
      <c r="D5289" t="s">
        <v>18</v>
      </c>
      <c r="E5289" s="4">
        <v>172</v>
      </c>
      <c r="F5289" s="4">
        <v>6</v>
      </c>
      <c r="G5289" s="4">
        <v>488</v>
      </c>
      <c r="H5289" s="4">
        <v>257</v>
      </c>
      <c r="I5289" s="4">
        <v>184</v>
      </c>
      <c r="J5289" s="6">
        <v>1987.27</v>
      </c>
      <c r="K5289" s="4">
        <v>0.69499999999999995</v>
      </c>
      <c r="L5289" s="4" t="s">
        <v>15</v>
      </c>
      <c r="M5289" s="4">
        <f>Inventory[[#This Row],[Daily_Demand]]*Inventory[[#This Row],[Lead_Time_Days]]</f>
        <v>1032</v>
      </c>
      <c r="N5289" s="4">
        <f>MAX(0, Inventory[[#This Row],[Demand_Duration_Lead_time]]+Inventory[[#This Row],[Safety_Stock]]-Inventory[[#This Row],[Current_Inventory]])</f>
        <v>801</v>
      </c>
      <c r="O52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89" s="8">
        <f>Inventory[[#This Row],[Current_Inventory]]*Inventory[[#This Row],[Unit_Cost]]</f>
        <v>969787.76</v>
      </c>
      <c r="Q5289" t="str">
        <f>IF(Inventory[[#This Row],[Stockout_Risk_Score]] &gt;= 0.8, "Critical",
   IF(Inventory[[#This Row],[Stockout_Risk_Score]] &gt;= 0.6, "High",
      IF(Inventory[[#This Row],[Stockout_Risk_Score]] &gt;= 0.3, "Medium", "Low")
   )
)</f>
        <v>High</v>
      </c>
      <c r="R5289">
        <f>Inventory[[#This Row],[Lead_Time_Days]]*0.8</f>
        <v>4.8000000000000007</v>
      </c>
      <c r="S5289">
        <f>MAX(0,Inventory[[#This Row],[Daily_Demand]]*Inventory[[#This Row],[Adj_Lead_Time]]+Inventory[[#This Row],[Safety_Stock]]-Inventory[[#This Row],[Current_Inventory]])</f>
        <v>594.60000000000014</v>
      </c>
    </row>
    <row r="5290" spans="1:19" x14ac:dyDescent="0.25">
      <c r="A5290">
        <v>5289</v>
      </c>
      <c r="B5290" t="s">
        <v>5311</v>
      </c>
      <c r="C5290" s="4" t="s">
        <v>26</v>
      </c>
      <c r="D5290" t="s">
        <v>18</v>
      </c>
      <c r="E5290" s="4">
        <v>97</v>
      </c>
      <c r="F5290" s="4">
        <v>12</v>
      </c>
      <c r="G5290" s="4">
        <v>350</v>
      </c>
      <c r="H5290" s="4">
        <v>98</v>
      </c>
      <c r="I5290" s="4">
        <v>344</v>
      </c>
      <c r="J5290" s="6">
        <v>102.18</v>
      </c>
      <c r="K5290" s="4">
        <v>0.39900000000000002</v>
      </c>
      <c r="L5290" s="4" t="s">
        <v>27</v>
      </c>
      <c r="M5290" s="4">
        <f>Inventory[[#This Row],[Daily_Demand]]*Inventory[[#This Row],[Lead_Time_Days]]</f>
        <v>1164</v>
      </c>
      <c r="N5290" s="4">
        <f>MAX(0, Inventory[[#This Row],[Demand_Duration_Lead_time]]+Inventory[[#This Row],[Safety_Stock]]-Inventory[[#This Row],[Current_Inventory]])</f>
        <v>912</v>
      </c>
      <c r="O52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90" s="8">
        <f>Inventory[[#This Row],[Current_Inventory]]*Inventory[[#This Row],[Unit_Cost]]</f>
        <v>35763</v>
      </c>
      <c r="Q5290" t="str">
        <f>IF(Inventory[[#This Row],[Stockout_Risk_Score]] &gt;= 0.8, "Critical",
   IF(Inventory[[#This Row],[Stockout_Risk_Score]] &gt;= 0.6, "High",
      IF(Inventory[[#This Row],[Stockout_Risk_Score]] &gt;= 0.3, "Medium", "Low")
   )
)</f>
        <v>Medium</v>
      </c>
      <c r="R5290">
        <f>Inventory[[#This Row],[Lead_Time_Days]]*0.8</f>
        <v>9.6000000000000014</v>
      </c>
      <c r="S5290">
        <f>MAX(0,Inventory[[#This Row],[Daily_Demand]]*Inventory[[#This Row],[Adj_Lead_Time]]+Inventory[[#This Row],[Safety_Stock]]-Inventory[[#This Row],[Current_Inventory]])</f>
        <v>679.20000000000027</v>
      </c>
    </row>
    <row r="5291" spans="1:19" x14ac:dyDescent="0.25">
      <c r="A5291">
        <v>5290</v>
      </c>
      <c r="B5291" t="s">
        <v>5312</v>
      </c>
      <c r="C5291" s="4" t="s">
        <v>21</v>
      </c>
      <c r="D5291" t="s">
        <v>14</v>
      </c>
      <c r="E5291" s="4">
        <v>9</v>
      </c>
      <c r="F5291" s="4">
        <v>2</v>
      </c>
      <c r="G5291" s="4">
        <v>787</v>
      </c>
      <c r="H5291" s="4">
        <v>87</v>
      </c>
      <c r="I5291" s="4">
        <v>147</v>
      </c>
      <c r="J5291" s="6">
        <v>147.81</v>
      </c>
      <c r="K5291" s="4">
        <v>0.28100000000000003</v>
      </c>
      <c r="L5291" s="4" t="s">
        <v>15</v>
      </c>
      <c r="M5291" s="4">
        <f>Inventory[[#This Row],[Daily_Demand]]*Inventory[[#This Row],[Lead_Time_Days]]</f>
        <v>18</v>
      </c>
      <c r="N5291" s="4">
        <f>MAX(0, Inventory[[#This Row],[Demand_Duration_Lead_time]]+Inventory[[#This Row],[Safety_Stock]]-Inventory[[#This Row],[Current_Inventory]])</f>
        <v>0</v>
      </c>
      <c r="O52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291" s="8">
        <f>Inventory[[#This Row],[Current_Inventory]]*Inventory[[#This Row],[Unit_Cost]]</f>
        <v>116326.47</v>
      </c>
      <c r="Q5291" t="str">
        <f>IF(Inventory[[#This Row],[Stockout_Risk_Score]] &gt;= 0.8, "Critical",
   IF(Inventory[[#This Row],[Stockout_Risk_Score]] &gt;= 0.6, "High",
      IF(Inventory[[#This Row],[Stockout_Risk_Score]] &gt;= 0.3, "Medium", "Low")
   )
)</f>
        <v>Low</v>
      </c>
      <c r="R5291">
        <f>Inventory[[#This Row],[Lead_Time_Days]]*0.8</f>
        <v>1.6</v>
      </c>
      <c r="S5291">
        <f>MAX(0,Inventory[[#This Row],[Daily_Demand]]*Inventory[[#This Row],[Adj_Lead_Time]]+Inventory[[#This Row],[Safety_Stock]]-Inventory[[#This Row],[Current_Inventory]])</f>
        <v>0</v>
      </c>
    </row>
    <row r="5292" spans="1:19" x14ac:dyDescent="0.25">
      <c r="A5292">
        <v>5291</v>
      </c>
      <c r="B5292" t="s">
        <v>5313</v>
      </c>
      <c r="C5292" s="4" t="s">
        <v>21</v>
      </c>
      <c r="D5292" t="s">
        <v>22</v>
      </c>
      <c r="E5292" s="4">
        <v>160</v>
      </c>
      <c r="F5292" s="4">
        <v>13</v>
      </c>
      <c r="G5292" s="4">
        <v>658</v>
      </c>
      <c r="H5292" s="4">
        <v>83</v>
      </c>
      <c r="I5292" s="4">
        <v>83</v>
      </c>
      <c r="J5292" s="6">
        <v>683.06</v>
      </c>
      <c r="K5292" s="4">
        <v>0.23499999999999999</v>
      </c>
      <c r="L5292" s="4" t="s">
        <v>15</v>
      </c>
      <c r="M5292" s="4">
        <f>Inventory[[#This Row],[Daily_Demand]]*Inventory[[#This Row],[Lead_Time_Days]]</f>
        <v>2080</v>
      </c>
      <c r="N5292" s="4">
        <f>MAX(0, Inventory[[#This Row],[Demand_Duration_Lead_time]]+Inventory[[#This Row],[Safety_Stock]]-Inventory[[#This Row],[Current_Inventory]])</f>
        <v>1505</v>
      </c>
      <c r="O52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92" s="8">
        <f>Inventory[[#This Row],[Current_Inventory]]*Inventory[[#This Row],[Unit_Cost]]</f>
        <v>449453.48</v>
      </c>
      <c r="Q5292" t="str">
        <f>IF(Inventory[[#This Row],[Stockout_Risk_Score]] &gt;= 0.8, "Critical",
   IF(Inventory[[#This Row],[Stockout_Risk_Score]] &gt;= 0.6, "High",
      IF(Inventory[[#This Row],[Stockout_Risk_Score]] &gt;= 0.3, "Medium", "Low")
   )
)</f>
        <v>Low</v>
      </c>
      <c r="R5292">
        <f>Inventory[[#This Row],[Lead_Time_Days]]*0.8</f>
        <v>10.4</v>
      </c>
      <c r="S5292">
        <f>MAX(0,Inventory[[#This Row],[Daily_Demand]]*Inventory[[#This Row],[Adj_Lead_Time]]+Inventory[[#This Row],[Safety_Stock]]-Inventory[[#This Row],[Current_Inventory]])</f>
        <v>1089</v>
      </c>
    </row>
    <row r="5293" spans="1:19" x14ac:dyDescent="0.25">
      <c r="A5293">
        <v>5292</v>
      </c>
      <c r="B5293" t="s">
        <v>5314</v>
      </c>
      <c r="C5293" s="4" t="s">
        <v>13</v>
      </c>
      <c r="D5293" t="s">
        <v>14</v>
      </c>
      <c r="E5293" s="4">
        <v>108</v>
      </c>
      <c r="F5293" s="4">
        <v>10</v>
      </c>
      <c r="G5293" s="4">
        <v>150</v>
      </c>
      <c r="H5293" s="4">
        <v>23</v>
      </c>
      <c r="I5293" s="4">
        <v>117</v>
      </c>
      <c r="J5293" s="6">
        <v>1671.67</v>
      </c>
      <c r="K5293" s="4">
        <v>0.68100000000000005</v>
      </c>
      <c r="L5293" s="4" t="s">
        <v>19</v>
      </c>
      <c r="M5293" s="4">
        <f>Inventory[[#This Row],[Daily_Demand]]*Inventory[[#This Row],[Lead_Time_Days]]</f>
        <v>1080</v>
      </c>
      <c r="N5293" s="4">
        <f>MAX(0, Inventory[[#This Row],[Demand_Duration_Lead_time]]+Inventory[[#This Row],[Safety_Stock]]-Inventory[[#This Row],[Current_Inventory]])</f>
        <v>953</v>
      </c>
      <c r="O52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93" s="8">
        <f>Inventory[[#This Row],[Current_Inventory]]*Inventory[[#This Row],[Unit_Cost]]</f>
        <v>250750.5</v>
      </c>
      <c r="Q5293" t="str">
        <f>IF(Inventory[[#This Row],[Stockout_Risk_Score]] &gt;= 0.8, "Critical",
   IF(Inventory[[#This Row],[Stockout_Risk_Score]] &gt;= 0.6, "High",
      IF(Inventory[[#This Row],[Stockout_Risk_Score]] &gt;= 0.3, "Medium", "Low")
   )
)</f>
        <v>High</v>
      </c>
      <c r="R5293">
        <f>Inventory[[#This Row],[Lead_Time_Days]]*0.8</f>
        <v>8</v>
      </c>
      <c r="S5293">
        <f>MAX(0,Inventory[[#This Row],[Daily_Demand]]*Inventory[[#This Row],[Adj_Lead_Time]]+Inventory[[#This Row],[Safety_Stock]]-Inventory[[#This Row],[Current_Inventory]])</f>
        <v>737</v>
      </c>
    </row>
    <row r="5294" spans="1:19" x14ac:dyDescent="0.25">
      <c r="A5294">
        <v>5293</v>
      </c>
      <c r="B5294" t="s">
        <v>5315</v>
      </c>
      <c r="C5294" s="4" t="s">
        <v>41</v>
      </c>
      <c r="D5294" t="s">
        <v>18</v>
      </c>
      <c r="E5294" s="4">
        <v>85</v>
      </c>
      <c r="F5294" s="4">
        <v>4</v>
      </c>
      <c r="G5294" s="4">
        <v>549</v>
      </c>
      <c r="H5294" s="4">
        <v>54</v>
      </c>
      <c r="I5294" s="4">
        <v>240</v>
      </c>
      <c r="J5294" s="6">
        <v>551.52</v>
      </c>
      <c r="K5294" s="4">
        <v>0.89600000000000002</v>
      </c>
      <c r="L5294" s="4" t="s">
        <v>27</v>
      </c>
      <c r="M5294" s="4">
        <f>Inventory[[#This Row],[Daily_Demand]]*Inventory[[#This Row],[Lead_Time_Days]]</f>
        <v>340</v>
      </c>
      <c r="N5294" s="4">
        <f>MAX(0, Inventory[[#This Row],[Demand_Duration_Lead_time]]+Inventory[[#This Row],[Safety_Stock]]-Inventory[[#This Row],[Current_Inventory]])</f>
        <v>0</v>
      </c>
      <c r="O52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94" s="8">
        <f>Inventory[[#This Row],[Current_Inventory]]*Inventory[[#This Row],[Unit_Cost]]</f>
        <v>302784.48</v>
      </c>
      <c r="Q5294" t="str">
        <f>IF(Inventory[[#This Row],[Stockout_Risk_Score]] &gt;= 0.8, "Critical",
   IF(Inventory[[#This Row],[Stockout_Risk_Score]] &gt;= 0.6, "High",
      IF(Inventory[[#This Row],[Stockout_Risk_Score]] &gt;= 0.3, "Medium", "Low")
   )
)</f>
        <v>Critical</v>
      </c>
      <c r="R5294">
        <f>Inventory[[#This Row],[Lead_Time_Days]]*0.8</f>
        <v>3.2</v>
      </c>
      <c r="S5294">
        <f>MAX(0,Inventory[[#This Row],[Daily_Demand]]*Inventory[[#This Row],[Adj_Lead_Time]]+Inventory[[#This Row],[Safety_Stock]]-Inventory[[#This Row],[Current_Inventory]])</f>
        <v>0</v>
      </c>
    </row>
    <row r="5295" spans="1:19" x14ac:dyDescent="0.25">
      <c r="A5295">
        <v>5294</v>
      </c>
      <c r="B5295" t="s">
        <v>5316</v>
      </c>
      <c r="C5295" s="4" t="s">
        <v>26</v>
      </c>
      <c r="D5295" t="s">
        <v>18</v>
      </c>
      <c r="E5295" s="4">
        <v>91</v>
      </c>
      <c r="F5295" s="4">
        <v>3</v>
      </c>
      <c r="G5295" s="4">
        <v>738</v>
      </c>
      <c r="H5295" s="4">
        <v>47</v>
      </c>
      <c r="I5295" s="4">
        <v>248</v>
      </c>
      <c r="J5295" s="6">
        <v>970.27</v>
      </c>
      <c r="K5295" s="4">
        <v>0.755</v>
      </c>
      <c r="L5295" s="4" t="s">
        <v>27</v>
      </c>
      <c r="M5295" s="4">
        <f>Inventory[[#This Row],[Daily_Demand]]*Inventory[[#This Row],[Lead_Time_Days]]</f>
        <v>273</v>
      </c>
      <c r="N5295" s="4">
        <f>MAX(0, Inventory[[#This Row],[Demand_Duration_Lead_time]]+Inventory[[#This Row],[Safety_Stock]]-Inventory[[#This Row],[Current_Inventory]])</f>
        <v>0</v>
      </c>
      <c r="O52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295" s="8">
        <f>Inventory[[#This Row],[Current_Inventory]]*Inventory[[#This Row],[Unit_Cost]]</f>
        <v>716059.26</v>
      </c>
      <c r="Q5295" t="str">
        <f>IF(Inventory[[#This Row],[Stockout_Risk_Score]] &gt;= 0.8, "Critical",
   IF(Inventory[[#This Row],[Stockout_Risk_Score]] &gt;= 0.6, "High",
      IF(Inventory[[#This Row],[Stockout_Risk_Score]] &gt;= 0.3, "Medium", "Low")
   )
)</f>
        <v>High</v>
      </c>
      <c r="R5295">
        <f>Inventory[[#This Row],[Lead_Time_Days]]*0.8</f>
        <v>2.4000000000000004</v>
      </c>
      <c r="S5295">
        <f>MAX(0,Inventory[[#This Row],[Daily_Demand]]*Inventory[[#This Row],[Adj_Lead_Time]]+Inventory[[#This Row],[Safety_Stock]]-Inventory[[#This Row],[Current_Inventory]])</f>
        <v>0</v>
      </c>
    </row>
    <row r="5296" spans="1:19" x14ac:dyDescent="0.25">
      <c r="A5296">
        <v>5295</v>
      </c>
      <c r="B5296" t="s">
        <v>5317</v>
      </c>
      <c r="C5296" s="4" t="s">
        <v>13</v>
      </c>
      <c r="D5296" t="s">
        <v>14</v>
      </c>
      <c r="E5296" s="4">
        <v>141</v>
      </c>
      <c r="F5296" s="4">
        <v>11</v>
      </c>
      <c r="G5296" s="4">
        <v>620</v>
      </c>
      <c r="H5296" s="4">
        <v>254</v>
      </c>
      <c r="I5296" s="4">
        <v>97</v>
      </c>
      <c r="J5296" s="6">
        <v>85.06</v>
      </c>
      <c r="K5296" s="4">
        <v>0.83499999999999996</v>
      </c>
      <c r="L5296" s="4" t="s">
        <v>19</v>
      </c>
      <c r="M5296" s="4">
        <f>Inventory[[#This Row],[Daily_Demand]]*Inventory[[#This Row],[Lead_Time_Days]]</f>
        <v>1551</v>
      </c>
      <c r="N5296" s="4">
        <f>MAX(0, Inventory[[#This Row],[Demand_Duration_Lead_time]]+Inventory[[#This Row],[Safety_Stock]]-Inventory[[#This Row],[Current_Inventory]])</f>
        <v>1185</v>
      </c>
      <c r="O52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96" s="8">
        <f>Inventory[[#This Row],[Current_Inventory]]*Inventory[[#This Row],[Unit_Cost]]</f>
        <v>52737.200000000004</v>
      </c>
      <c r="Q5296" t="str">
        <f>IF(Inventory[[#This Row],[Stockout_Risk_Score]] &gt;= 0.8, "Critical",
   IF(Inventory[[#This Row],[Stockout_Risk_Score]] &gt;= 0.6, "High",
      IF(Inventory[[#This Row],[Stockout_Risk_Score]] &gt;= 0.3, "Medium", "Low")
   )
)</f>
        <v>Critical</v>
      </c>
      <c r="R5296">
        <f>Inventory[[#This Row],[Lead_Time_Days]]*0.8</f>
        <v>8.8000000000000007</v>
      </c>
      <c r="S5296">
        <f>MAX(0,Inventory[[#This Row],[Daily_Demand]]*Inventory[[#This Row],[Adj_Lead_Time]]+Inventory[[#This Row],[Safety_Stock]]-Inventory[[#This Row],[Current_Inventory]])</f>
        <v>874.80000000000018</v>
      </c>
    </row>
    <row r="5297" spans="1:19" x14ac:dyDescent="0.25">
      <c r="A5297">
        <v>5296</v>
      </c>
      <c r="B5297" t="s">
        <v>5318</v>
      </c>
      <c r="C5297" s="4" t="s">
        <v>41</v>
      </c>
      <c r="D5297" t="s">
        <v>14</v>
      </c>
      <c r="E5297" s="4">
        <v>134</v>
      </c>
      <c r="F5297" s="4">
        <v>7</v>
      </c>
      <c r="G5297" s="4">
        <v>457</v>
      </c>
      <c r="H5297" s="4">
        <v>71</v>
      </c>
      <c r="I5297" s="4">
        <v>308</v>
      </c>
      <c r="J5297" s="6">
        <v>203.81</v>
      </c>
      <c r="K5297" s="4">
        <v>0.78100000000000003</v>
      </c>
      <c r="L5297" s="4" t="s">
        <v>15</v>
      </c>
      <c r="M5297" s="4">
        <f>Inventory[[#This Row],[Daily_Demand]]*Inventory[[#This Row],[Lead_Time_Days]]</f>
        <v>938</v>
      </c>
      <c r="N5297" s="4">
        <f>MAX(0, Inventory[[#This Row],[Demand_Duration_Lead_time]]+Inventory[[#This Row],[Safety_Stock]]-Inventory[[#This Row],[Current_Inventory]])</f>
        <v>552</v>
      </c>
      <c r="O52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97" s="8">
        <f>Inventory[[#This Row],[Current_Inventory]]*Inventory[[#This Row],[Unit_Cost]]</f>
        <v>93141.17</v>
      </c>
      <c r="Q5297" t="str">
        <f>IF(Inventory[[#This Row],[Stockout_Risk_Score]] &gt;= 0.8, "Critical",
   IF(Inventory[[#This Row],[Stockout_Risk_Score]] &gt;= 0.6, "High",
      IF(Inventory[[#This Row],[Stockout_Risk_Score]] &gt;= 0.3, "Medium", "Low")
   )
)</f>
        <v>High</v>
      </c>
      <c r="R5297">
        <f>Inventory[[#This Row],[Lead_Time_Days]]*0.8</f>
        <v>5.6000000000000005</v>
      </c>
      <c r="S5297">
        <f>MAX(0,Inventory[[#This Row],[Daily_Demand]]*Inventory[[#This Row],[Adj_Lead_Time]]+Inventory[[#This Row],[Safety_Stock]]-Inventory[[#This Row],[Current_Inventory]])</f>
        <v>364.40000000000009</v>
      </c>
    </row>
    <row r="5298" spans="1:19" x14ac:dyDescent="0.25">
      <c r="A5298">
        <v>5297</v>
      </c>
      <c r="B5298" t="s">
        <v>5319</v>
      </c>
      <c r="C5298" s="4" t="s">
        <v>21</v>
      </c>
      <c r="D5298" t="s">
        <v>14</v>
      </c>
      <c r="E5298" s="4">
        <v>67</v>
      </c>
      <c r="F5298" s="4">
        <v>9</v>
      </c>
      <c r="G5298" s="4">
        <v>262</v>
      </c>
      <c r="H5298" s="4">
        <v>105</v>
      </c>
      <c r="I5298" s="4">
        <v>262</v>
      </c>
      <c r="J5298" s="6">
        <v>1235.53</v>
      </c>
      <c r="K5298" s="4">
        <v>0.97899999999999998</v>
      </c>
      <c r="L5298" s="4" t="s">
        <v>15</v>
      </c>
      <c r="M5298" s="4">
        <f>Inventory[[#This Row],[Daily_Demand]]*Inventory[[#This Row],[Lead_Time_Days]]</f>
        <v>603</v>
      </c>
      <c r="N5298" s="4">
        <f>MAX(0, Inventory[[#This Row],[Demand_Duration_Lead_time]]+Inventory[[#This Row],[Safety_Stock]]-Inventory[[#This Row],[Current_Inventory]])</f>
        <v>446</v>
      </c>
      <c r="O52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98" s="8">
        <f>Inventory[[#This Row],[Current_Inventory]]*Inventory[[#This Row],[Unit_Cost]]</f>
        <v>323708.86</v>
      </c>
      <c r="Q5298" t="str">
        <f>IF(Inventory[[#This Row],[Stockout_Risk_Score]] &gt;= 0.8, "Critical",
   IF(Inventory[[#This Row],[Stockout_Risk_Score]] &gt;= 0.6, "High",
      IF(Inventory[[#This Row],[Stockout_Risk_Score]] &gt;= 0.3, "Medium", "Low")
   )
)</f>
        <v>Critical</v>
      </c>
      <c r="R5298">
        <f>Inventory[[#This Row],[Lead_Time_Days]]*0.8</f>
        <v>7.2</v>
      </c>
      <c r="S5298">
        <f>MAX(0,Inventory[[#This Row],[Daily_Demand]]*Inventory[[#This Row],[Adj_Lead_Time]]+Inventory[[#This Row],[Safety_Stock]]-Inventory[[#This Row],[Current_Inventory]])</f>
        <v>325.40000000000009</v>
      </c>
    </row>
    <row r="5299" spans="1:19" x14ac:dyDescent="0.25">
      <c r="A5299">
        <v>5298</v>
      </c>
      <c r="B5299" t="s">
        <v>5320</v>
      </c>
      <c r="C5299" s="4" t="s">
        <v>21</v>
      </c>
      <c r="D5299" t="s">
        <v>18</v>
      </c>
      <c r="E5299" s="4">
        <v>55</v>
      </c>
      <c r="F5299" s="4">
        <v>3</v>
      </c>
      <c r="G5299" s="4">
        <v>482</v>
      </c>
      <c r="H5299" s="4">
        <v>261</v>
      </c>
      <c r="I5299" s="4">
        <v>211</v>
      </c>
      <c r="J5299" s="6">
        <v>429</v>
      </c>
      <c r="K5299" s="4">
        <v>0.75800000000000001</v>
      </c>
      <c r="L5299" s="4" t="s">
        <v>19</v>
      </c>
      <c r="M5299" s="4">
        <f>Inventory[[#This Row],[Daily_Demand]]*Inventory[[#This Row],[Lead_Time_Days]]</f>
        <v>165</v>
      </c>
      <c r="N5299" s="4">
        <f>MAX(0, Inventory[[#This Row],[Demand_Duration_Lead_time]]+Inventory[[#This Row],[Safety_Stock]]-Inventory[[#This Row],[Current_Inventory]])</f>
        <v>0</v>
      </c>
      <c r="O52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299" s="8">
        <f>Inventory[[#This Row],[Current_Inventory]]*Inventory[[#This Row],[Unit_Cost]]</f>
        <v>206778</v>
      </c>
      <c r="Q5299" t="str">
        <f>IF(Inventory[[#This Row],[Stockout_Risk_Score]] &gt;= 0.8, "Critical",
   IF(Inventory[[#This Row],[Stockout_Risk_Score]] &gt;= 0.6, "High",
      IF(Inventory[[#This Row],[Stockout_Risk_Score]] &gt;= 0.3, "Medium", "Low")
   )
)</f>
        <v>High</v>
      </c>
      <c r="R5299">
        <f>Inventory[[#This Row],[Lead_Time_Days]]*0.8</f>
        <v>2.4000000000000004</v>
      </c>
      <c r="S5299">
        <f>MAX(0,Inventory[[#This Row],[Daily_Demand]]*Inventory[[#This Row],[Adj_Lead_Time]]+Inventory[[#This Row],[Safety_Stock]]-Inventory[[#This Row],[Current_Inventory]])</f>
        <v>0</v>
      </c>
    </row>
    <row r="5300" spans="1:19" x14ac:dyDescent="0.25">
      <c r="A5300">
        <v>5299</v>
      </c>
      <c r="B5300" t="s">
        <v>5321</v>
      </c>
      <c r="C5300" s="4" t="s">
        <v>13</v>
      </c>
      <c r="D5300" t="s">
        <v>22</v>
      </c>
      <c r="E5300" s="4">
        <v>120</v>
      </c>
      <c r="F5300" s="4">
        <v>5</v>
      </c>
      <c r="G5300" s="4">
        <v>369</v>
      </c>
      <c r="H5300" s="4">
        <v>70</v>
      </c>
      <c r="I5300" s="4">
        <v>162</v>
      </c>
      <c r="J5300" s="6">
        <v>1403.8</v>
      </c>
      <c r="K5300" s="4">
        <v>0.21</v>
      </c>
      <c r="L5300" s="4" t="s">
        <v>19</v>
      </c>
      <c r="M5300" s="4">
        <f>Inventory[[#This Row],[Daily_Demand]]*Inventory[[#This Row],[Lead_Time_Days]]</f>
        <v>600</v>
      </c>
      <c r="N5300" s="4">
        <f>MAX(0, Inventory[[#This Row],[Demand_Duration_Lead_time]]+Inventory[[#This Row],[Safety_Stock]]-Inventory[[#This Row],[Current_Inventory]])</f>
        <v>301</v>
      </c>
      <c r="O53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00" s="8">
        <f>Inventory[[#This Row],[Current_Inventory]]*Inventory[[#This Row],[Unit_Cost]]</f>
        <v>518002.2</v>
      </c>
      <c r="Q5300" t="str">
        <f>IF(Inventory[[#This Row],[Stockout_Risk_Score]] &gt;= 0.8, "Critical",
   IF(Inventory[[#This Row],[Stockout_Risk_Score]] &gt;= 0.6, "High",
      IF(Inventory[[#This Row],[Stockout_Risk_Score]] &gt;= 0.3, "Medium", "Low")
   )
)</f>
        <v>Low</v>
      </c>
      <c r="R5300">
        <f>Inventory[[#This Row],[Lead_Time_Days]]*0.8</f>
        <v>4</v>
      </c>
      <c r="S5300">
        <f>MAX(0,Inventory[[#This Row],[Daily_Demand]]*Inventory[[#This Row],[Adj_Lead_Time]]+Inventory[[#This Row],[Safety_Stock]]-Inventory[[#This Row],[Current_Inventory]])</f>
        <v>181</v>
      </c>
    </row>
    <row r="5301" spans="1:19" x14ac:dyDescent="0.25">
      <c r="A5301">
        <v>5300</v>
      </c>
      <c r="B5301" t="s">
        <v>5322</v>
      </c>
      <c r="C5301" s="4" t="s">
        <v>21</v>
      </c>
      <c r="D5301" t="s">
        <v>14</v>
      </c>
      <c r="E5301" s="4">
        <v>117</v>
      </c>
      <c r="F5301" s="4">
        <v>3</v>
      </c>
      <c r="G5301" s="4">
        <v>36</v>
      </c>
      <c r="H5301" s="4">
        <v>278</v>
      </c>
      <c r="I5301" s="4">
        <v>186</v>
      </c>
      <c r="J5301" s="6">
        <v>1581.51</v>
      </c>
      <c r="K5301" s="4">
        <v>0.79200000000000004</v>
      </c>
      <c r="L5301" s="4" t="s">
        <v>15</v>
      </c>
      <c r="M5301" s="4">
        <f>Inventory[[#This Row],[Daily_Demand]]*Inventory[[#This Row],[Lead_Time_Days]]</f>
        <v>351</v>
      </c>
      <c r="N5301" s="4">
        <f>MAX(0, Inventory[[#This Row],[Demand_Duration_Lead_time]]+Inventory[[#This Row],[Safety_Stock]]-Inventory[[#This Row],[Current_Inventory]])</f>
        <v>593</v>
      </c>
      <c r="O53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01" s="8">
        <f>Inventory[[#This Row],[Current_Inventory]]*Inventory[[#This Row],[Unit_Cost]]</f>
        <v>56934.36</v>
      </c>
      <c r="Q5301" t="str">
        <f>IF(Inventory[[#This Row],[Stockout_Risk_Score]] &gt;= 0.8, "Critical",
   IF(Inventory[[#This Row],[Stockout_Risk_Score]] &gt;= 0.6, "High",
      IF(Inventory[[#This Row],[Stockout_Risk_Score]] &gt;= 0.3, "Medium", "Low")
   )
)</f>
        <v>High</v>
      </c>
      <c r="R5301">
        <f>Inventory[[#This Row],[Lead_Time_Days]]*0.8</f>
        <v>2.4000000000000004</v>
      </c>
      <c r="S5301">
        <f>MAX(0,Inventory[[#This Row],[Daily_Demand]]*Inventory[[#This Row],[Adj_Lead_Time]]+Inventory[[#This Row],[Safety_Stock]]-Inventory[[#This Row],[Current_Inventory]])</f>
        <v>522.80000000000007</v>
      </c>
    </row>
    <row r="5302" spans="1:19" x14ac:dyDescent="0.25">
      <c r="A5302">
        <v>5301</v>
      </c>
      <c r="B5302" t="s">
        <v>5323</v>
      </c>
      <c r="C5302" s="4" t="s">
        <v>17</v>
      </c>
      <c r="D5302" t="s">
        <v>18</v>
      </c>
      <c r="E5302" s="4">
        <v>35</v>
      </c>
      <c r="F5302" s="4">
        <v>13</v>
      </c>
      <c r="G5302" s="4">
        <v>485</v>
      </c>
      <c r="H5302" s="4">
        <v>128</v>
      </c>
      <c r="I5302" s="4">
        <v>366</v>
      </c>
      <c r="J5302" s="6">
        <v>1708.15</v>
      </c>
      <c r="K5302" s="4">
        <v>0.32200000000000001</v>
      </c>
      <c r="L5302" s="4" t="s">
        <v>27</v>
      </c>
      <c r="M5302" s="4">
        <f>Inventory[[#This Row],[Daily_Demand]]*Inventory[[#This Row],[Lead_Time_Days]]</f>
        <v>455</v>
      </c>
      <c r="N5302" s="4">
        <f>MAX(0, Inventory[[#This Row],[Demand_Duration_Lead_time]]+Inventory[[#This Row],[Safety_Stock]]-Inventory[[#This Row],[Current_Inventory]])</f>
        <v>98</v>
      </c>
      <c r="O53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02" s="8">
        <f>Inventory[[#This Row],[Current_Inventory]]*Inventory[[#This Row],[Unit_Cost]]</f>
        <v>828452.75</v>
      </c>
      <c r="Q5302" t="str">
        <f>IF(Inventory[[#This Row],[Stockout_Risk_Score]] &gt;= 0.8, "Critical",
   IF(Inventory[[#This Row],[Stockout_Risk_Score]] &gt;= 0.6, "High",
      IF(Inventory[[#This Row],[Stockout_Risk_Score]] &gt;= 0.3, "Medium", "Low")
   )
)</f>
        <v>Medium</v>
      </c>
      <c r="R5302">
        <f>Inventory[[#This Row],[Lead_Time_Days]]*0.8</f>
        <v>10.4</v>
      </c>
      <c r="S5302">
        <f>MAX(0,Inventory[[#This Row],[Daily_Demand]]*Inventory[[#This Row],[Adj_Lead_Time]]+Inventory[[#This Row],[Safety_Stock]]-Inventory[[#This Row],[Current_Inventory]])</f>
        <v>7</v>
      </c>
    </row>
    <row r="5303" spans="1:19" x14ac:dyDescent="0.25">
      <c r="A5303">
        <v>5302</v>
      </c>
      <c r="B5303" t="s">
        <v>5324</v>
      </c>
      <c r="C5303" s="4" t="s">
        <v>13</v>
      </c>
      <c r="D5303" t="s">
        <v>18</v>
      </c>
      <c r="E5303" s="4">
        <v>11</v>
      </c>
      <c r="F5303" s="4">
        <v>13</v>
      </c>
      <c r="G5303" s="4">
        <v>754</v>
      </c>
      <c r="H5303" s="4">
        <v>96</v>
      </c>
      <c r="I5303" s="4">
        <v>61</v>
      </c>
      <c r="J5303" s="6">
        <v>310.91000000000003</v>
      </c>
      <c r="K5303" s="4">
        <v>0.996</v>
      </c>
      <c r="L5303" s="4" t="s">
        <v>19</v>
      </c>
      <c r="M5303" s="4">
        <f>Inventory[[#This Row],[Daily_Demand]]*Inventory[[#This Row],[Lead_Time_Days]]</f>
        <v>143</v>
      </c>
      <c r="N5303" s="4">
        <f>MAX(0, Inventory[[#This Row],[Demand_Duration_Lead_time]]+Inventory[[#This Row],[Safety_Stock]]-Inventory[[#This Row],[Current_Inventory]])</f>
        <v>0</v>
      </c>
      <c r="O53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303" s="8">
        <f>Inventory[[#This Row],[Current_Inventory]]*Inventory[[#This Row],[Unit_Cost]]</f>
        <v>234426.14</v>
      </c>
      <c r="Q5303" t="str">
        <f>IF(Inventory[[#This Row],[Stockout_Risk_Score]] &gt;= 0.8, "Critical",
   IF(Inventory[[#This Row],[Stockout_Risk_Score]] &gt;= 0.6, "High",
      IF(Inventory[[#This Row],[Stockout_Risk_Score]] &gt;= 0.3, "Medium", "Low")
   )
)</f>
        <v>Critical</v>
      </c>
      <c r="R5303">
        <f>Inventory[[#This Row],[Lead_Time_Days]]*0.8</f>
        <v>10.4</v>
      </c>
      <c r="S5303">
        <f>MAX(0,Inventory[[#This Row],[Daily_Demand]]*Inventory[[#This Row],[Adj_Lead_Time]]+Inventory[[#This Row],[Safety_Stock]]-Inventory[[#This Row],[Current_Inventory]])</f>
        <v>0</v>
      </c>
    </row>
    <row r="5304" spans="1:19" x14ac:dyDescent="0.25">
      <c r="A5304">
        <v>5303</v>
      </c>
      <c r="B5304" t="s">
        <v>5325</v>
      </c>
      <c r="C5304" s="4" t="s">
        <v>41</v>
      </c>
      <c r="D5304" t="s">
        <v>18</v>
      </c>
      <c r="E5304" s="4">
        <v>162</v>
      </c>
      <c r="F5304" s="4">
        <v>10</v>
      </c>
      <c r="G5304" s="4">
        <v>382</v>
      </c>
      <c r="H5304" s="4">
        <v>92</v>
      </c>
      <c r="I5304" s="4">
        <v>287</v>
      </c>
      <c r="J5304" s="6">
        <v>938.24</v>
      </c>
      <c r="K5304" s="4">
        <v>0.377</v>
      </c>
      <c r="L5304" s="4" t="s">
        <v>15</v>
      </c>
      <c r="M5304" s="4">
        <f>Inventory[[#This Row],[Daily_Demand]]*Inventory[[#This Row],[Lead_Time_Days]]</f>
        <v>1620</v>
      </c>
      <c r="N5304" s="4">
        <f>MAX(0, Inventory[[#This Row],[Demand_Duration_Lead_time]]+Inventory[[#This Row],[Safety_Stock]]-Inventory[[#This Row],[Current_Inventory]])</f>
        <v>1330</v>
      </c>
      <c r="O53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04" s="8">
        <f>Inventory[[#This Row],[Current_Inventory]]*Inventory[[#This Row],[Unit_Cost]]</f>
        <v>358407.67999999999</v>
      </c>
      <c r="Q5304" t="str">
        <f>IF(Inventory[[#This Row],[Stockout_Risk_Score]] &gt;= 0.8, "Critical",
   IF(Inventory[[#This Row],[Stockout_Risk_Score]] &gt;= 0.6, "High",
      IF(Inventory[[#This Row],[Stockout_Risk_Score]] &gt;= 0.3, "Medium", "Low")
   )
)</f>
        <v>Medium</v>
      </c>
      <c r="R5304">
        <f>Inventory[[#This Row],[Lead_Time_Days]]*0.8</f>
        <v>8</v>
      </c>
      <c r="S5304">
        <f>MAX(0,Inventory[[#This Row],[Daily_Demand]]*Inventory[[#This Row],[Adj_Lead_Time]]+Inventory[[#This Row],[Safety_Stock]]-Inventory[[#This Row],[Current_Inventory]])</f>
        <v>1006</v>
      </c>
    </row>
    <row r="5305" spans="1:19" x14ac:dyDescent="0.25">
      <c r="A5305">
        <v>5304</v>
      </c>
      <c r="B5305" t="s">
        <v>5326</v>
      </c>
      <c r="C5305" s="4" t="s">
        <v>13</v>
      </c>
      <c r="D5305" t="s">
        <v>14</v>
      </c>
      <c r="E5305" s="4">
        <v>190</v>
      </c>
      <c r="F5305" s="4">
        <v>11</v>
      </c>
      <c r="G5305" s="4">
        <v>229</v>
      </c>
      <c r="H5305" s="4">
        <v>89</v>
      </c>
      <c r="I5305" s="4">
        <v>333</v>
      </c>
      <c r="J5305" s="6">
        <v>1896.81</v>
      </c>
      <c r="K5305" s="4">
        <v>0.29299999999999998</v>
      </c>
      <c r="L5305" s="4" t="s">
        <v>19</v>
      </c>
      <c r="M5305" s="4">
        <f>Inventory[[#This Row],[Daily_Demand]]*Inventory[[#This Row],[Lead_Time_Days]]</f>
        <v>2090</v>
      </c>
      <c r="N5305" s="4">
        <f>MAX(0, Inventory[[#This Row],[Demand_Duration_Lead_time]]+Inventory[[#This Row],[Safety_Stock]]-Inventory[[#This Row],[Current_Inventory]])</f>
        <v>1950</v>
      </c>
      <c r="O53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05" s="8">
        <f>Inventory[[#This Row],[Current_Inventory]]*Inventory[[#This Row],[Unit_Cost]]</f>
        <v>434369.49</v>
      </c>
      <c r="Q5305" t="str">
        <f>IF(Inventory[[#This Row],[Stockout_Risk_Score]] &gt;= 0.8, "Critical",
   IF(Inventory[[#This Row],[Stockout_Risk_Score]] &gt;= 0.6, "High",
      IF(Inventory[[#This Row],[Stockout_Risk_Score]] &gt;= 0.3, "Medium", "Low")
   )
)</f>
        <v>Low</v>
      </c>
      <c r="R5305">
        <f>Inventory[[#This Row],[Lead_Time_Days]]*0.8</f>
        <v>8.8000000000000007</v>
      </c>
      <c r="S5305">
        <f>MAX(0,Inventory[[#This Row],[Daily_Demand]]*Inventory[[#This Row],[Adj_Lead_Time]]+Inventory[[#This Row],[Safety_Stock]]-Inventory[[#This Row],[Current_Inventory]])</f>
        <v>1532.0000000000002</v>
      </c>
    </row>
    <row r="5306" spans="1:19" x14ac:dyDescent="0.25">
      <c r="A5306">
        <v>5305</v>
      </c>
      <c r="B5306" t="s">
        <v>5327</v>
      </c>
      <c r="C5306" s="4" t="s">
        <v>26</v>
      </c>
      <c r="D5306" t="s">
        <v>14</v>
      </c>
      <c r="E5306" s="4">
        <v>7</v>
      </c>
      <c r="F5306" s="4">
        <v>14</v>
      </c>
      <c r="G5306" s="4">
        <v>630</v>
      </c>
      <c r="H5306" s="4">
        <v>237</v>
      </c>
      <c r="I5306" s="4">
        <v>225</v>
      </c>
      <c r="J5306" s="6">
        <v>1555.56</v>
      </c>
      <c r="K5306" s="4">
        <v>0.23899999999999999</v>
      </c>
      <c r="L5306" s="4" t="s">
        <v>27</v>
      </c>
      <c r="M5306" s="4">
        <f>Inventory[[#This Row],[Daily_Demand]]*Inventory[[#This Row],[Lead_Time_Days]]</f>
        <v>98</v>
      </c>
      <c r="N5306" s="4">
        <f>MAX(0, Inventory[[#This Row],[Demand_Duration_Lead_time]]+Inventory[[#This Row],[Safety_Stock]]-Inventory[[#This Row],[Current_Inventory]])</f>
        <v>0</v>
      </c>
      <c r="O53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06" s="8">
        <f>Inventory[[#This Row],[Current_Inventory]]*Inventory[[#This Row],[Unit_Cost]]</f>
        <v>980002.79999999993</v>
      </c>
      <c r="Q5306" t="str">
        <f>IF(Inventory[[#This Row],[Stockout_Risk_Score]] &gt;= 0.8, "Critical",
   IF(Inventory[[#This Row],[Stockout_Risk_Score]] &gt;= 0.6, "High",
      IF(Inventory[[#This Row],[Stockout_Risk_Score]] &gt;= 0.3, "Medium", "Low")
   )
)</f>
        <v>Low</v>
      </c>
      <c r="R5306">
        <f>Inventory[[#This Row],[Lead_Time_Days]]*0.8</f>
        <v>11.200000000000001</v>
      </c>
      <c r="S5306">
        <f>MAX(0,Inventory[[#This Row],[Daily_Demand]]*Inventory[[#This Row],[Adj_Lead_Time]]+Inventory[[#This Row],[Safety_Stock]]-Inventory[[#This Row],[Current_Inventory]])</f>
        <v>0</v>
      </c>
    </row>
    <row r="5307" spans="1:19" x14ac:dyDescent="0.25">
      <c r="A5307">
        <v>5306</v>
      </c>
      <c r="B5307" t="s">
        <v>5328</v>
      </c>
      <c r="C5307" s="4" t="s">
        <v>13</v>
      </c>
      <c r="D5307" t="s">
        <v>22</v>
      </c>
      <c r="E5307" s="4">
        <v>55</v>
      </c>
      <c r="F5307" s="4">
        <v>3</v>
      </c>
      <c r="G5307" s="4">
        <v>544</v>
      </c>
      <c r="H5307" s="4">
        <v>120</v>
      </c>
      <c r="I5307" s="4">
        <v>274</v>
      </c>
      <c r="J5307" s="6">
        <v>278.07</v>
      </c>
      <c r="K5307" s="4">
        <v>0.65900000000000003</v>
      </c>
      <c r="L5307" s="4" t="s">
        <v>27</v>
      </c>
      <c r="M5307" s="4">
        <f>Inventory[[#This Row],[Daily_Demand]]*Inventory[[#This Row],[Lead_Time_Days]]</f>
        <v>165</v>
      </c>
      <c r="N5307" s="4">
        <f>MAX(0, Inventory[[#This Row],[Demand_Duration_Lead_time]]+Inventory[[#This Row],[Safety_Stock]]-Inventory[[#This Row],[Current_Inventory]])</f>
        <v>0</v>
      </c>
      <c r="O53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07" s="8">
        <f>Inventory[[#This Row],[Current_Inventory]]*Inventory[[#This Row],[Unit_Cost]]</f>
        <v>151270.07999999999</v>
      </c>
      <c r="Q5307" t="str">
        <f>IF(Inventory[[#This Row],[Stockout_Risk_Score]] &gt;= 0.8, "Critical",
   IF(Inventory[[#This Row],[Stockout_Risk_Score]] &gt;= 0.6, "High",
      IF(Inventory[[#This Row],[Stockout_Risk_Score]] &gt;= 0.3, "Medium", "Low")
   )
)</f>
        <v>High</v>
      </c>
      <c r="R5307">
        <f>Inventory[[#This Row],[Lead_Time_Days]]*0.8</f>
        <v>2.4000000000000004</v>
      </c>
      <c r="S5307">
        <f>MAX(0,Inventory[[#This Row],[Daily_Demand]]*Inventory[[#This Row],[Adj_Lead_Time]]+Inventory[[#This Row],[Safety_Stock]]-Inventory[[#This Row],[Current_Inventory]])</f>
        <v>0</v>
      </c>
    </row>
    <row r="5308" spans="1:19" x14ac:dyDescent="0.25">
      <c r="A5308">
        <v>5307</v>
      </c>
      <c r="B5308" t="s">
        <v>5329</v>
      </c>
      <c r="C5308" s="4" t="s">
        <v>21</v>
      </c>
      <c r="D5308" t="s">
        <v>18</v>
      </c>
      <c r="E5308" s="4">
        <v>60</v>
      </c>
      <c r="F5308" s="4">
        <v>11</v>
      </c>
      <c r="G5308" s="4">
        <v>718</v>
      </c>
      <c r="H5308" s="4">
        <v>80</v>
      </c>
      <c r="I5308" s="4">
        <v>124</v>
      </c>
      <c r="J5308" s="6">
        <v>1029.8800000000001</v>
      </c>
      <c r="K5308" s="4">
        <v>0.109</v>
      </c>
      <c r="L5308" s="4" t="s">
        <v>15</v>
      </c>
      <c r="M5308" s="4">
        <f>Inventory[[#This Row],[Daily_Demand]]*Inventory[[#This Row],[Lead_Time_Days]]</f>
        <v>660</v>
      </c>
      <c r="N5308" s="4">
        <f>MAX(0, Inventory[[#This Row],[Demand_Duration_Lead_time]]+Inventory[[#This Row],[Safety_Stock]]-Inventory[[#This Row],[Current_Inventory]])</f>
        <v>22</v>
      </c>
      <c r="O53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08" s="8">
        <f>Inventory[[#This Row],[Current_Inventory]]*Inventory[[#This Row],[Unit_Cost]]</f>
        <v>739453.84000000008</v>
      </c>
      <c r="Q5308" t="str">
        <f>IF(Inventory[[#This Row],[Stockout_Risk_Score]] &gt;= 0.8, "Critical",
   IF(Inventory[[#This Row],[Stockout_Risk_Score]] &gt;= 0.6, "High",
      IF(Inventory[[#This Row],[Stockout_Risk_Score]] &gt;= 0.3, "Medium", "Low")
   )
)</f>
        <v>Low</v>
      </c>
      <c r="R5308">
        <f>Inventory[[#This Row],[Lead_Time_Days]]*0.8</f>
        <v>8.8000000000000007</v>
      </c>
      <c r="S5308">
        <f>MAX(0,Inventory[[#This Row],[Daily_Demand]]*Inventory[[#This Row],[Adj_Lead_Time]]+Inventory[[#This Row],[Safety_Stock]]-Inventory[[#This Row],[Current_Inventory]])</f>
        <v>0</v>
      </c>
    </row>
    <row r="5309" spans="1:19" x14ac:dyDescent="0.25">
      <c r="A5309">
        <v>5308</v>
      </c>
      <c r="B5309" t="s">
        <v>5330</v>
      </c>
      <c r="C5309" s="4" t="s">
        <v>21</v>
      </c>
      <c r="D5309" t="s">
        <v>14</v>
      </c>
      <c r="E5309" s="4">
        <v>77</v>
      </c>
      <c r="F5309" s="4">
        <v>3</v>
      </c>
      <c r="G5309" s="4">
        <v>439</v>
      </c>
      <c r="H5309" s="4">
        <v>34</v>
      </c>
      <c r="I5309" s="4">
        <v>184</v>
      </c>
      <c r="J5309" s="6">
        <v>1848.64</v>
      </c>
      <c r="K5309" s="4">
        <v>0.95399999999999996</v>
      </c>
      <c r="L5309" s="4" t="s">
        <v>27</v>
      </c>
      <c r="M5309" s="4">
        <f>Inventory[[#This Row],[Daily_Demand]]*Inventory[[#This Row],[Lead_Time_Days]]</f>
        <v>231</v>
      </c>
      <c r="N5309" s="4">
        <f>MAX(0, Inventory[[#This Row],[Demand_Duration_Lead_time]]+Inventory[[#This Row],[Safety_Stock]]-Inventory[[#This Row],[Current_Inventory]])</f>
        <v>0</v>
      </c>
      <c r="O53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09" s="8">
        <f>Inventory[[#This Row],[Current_Inventory]]*Inventory[[#This Row],[Unit_Cost]]</f>
        <v>811552.96000000008</v>
      </c>
      <c r="Q5309" t="str">
        <f>IF(Inventory[[#This Row],[Stockout_Risk_Score]] &gt;= 0.8, "Critical",
   IF(Inventory[[#This Row],[Stockout_Risk_Score]] &gt;= 0.6, "High",
      IF(Inventory[[#This Row],[Stockout_Risk_Score]] &gt;= 0.3, "Medium", "Low")
   )
)</f>
        <v>Critical</v>
      </c>
      <c r="R5309">
        <f>Inventory[[#This Row],[Lead_Time_Days]]*0.8</f>
        <v>2.4000000000000004</v>
      </c>
      <c r="S5309">
        <f>MAX(0,Inventory[[#This Row],[Daily_Demand]]*Inventory[[#This Row],[Adj_Lead_Time]]+Inventory[[#This Row],[Safety_Stock]]-Inventory[[#This Row],[Current_Inventory]])</f>
        <v>0</v>
      </c>
    </row>
    <row r="5310" spans="1:19" x14ac:dyDescent="0.25">
      <c r="A5310">
        <v>5309</v>
      </c>
      <c r="B5310" t="s">
        <v>5331</v>
      </c>
      <c r="C5310" s="4" t="s">
        <v>17</v>
      </c>
      <c r="D5310" t="s">
        <v>18</v>
      </c>
      <c r="E5310" s="4">
        <v>14</v>
      </c>
      <c r="F5310" s="4">
        <v>14</v>
      </c>
      <c r="G5310" s="4">
        <v>152</v>
      </c>
      <c r="H5310" s="4">
        <v>288</v>
      </c>
      <c r="I5310" s="4">
        <v>131</v>
      </c>
      <c r="J5310" s="6">
        <v>908.08</v>
      </c>
      <c r="K5310" s="4">
        <v>0.29399999999999998</v>
      </c>
      <c r="L5310" s="4" t="s">
        <v>19</v>
      </c>
      <c r="M5310" s="4">
        <f>Inventory[[#This Row],[Daily_Demand]]*Inventory[[#This Row],[Lead_Time_Days]]</f>
        <v>196</v>
      </c>
      <c r="N5310" s="4">
        <f>MAX(0, Inventory[[#This Row],[Demand_Duration_Lead_time]]+Inventory[[#This Row],[Safety_Stock]]-Inventory[[#This Row],[Current_Inventory]])</f>
        <v>332</v>
      </c>
      <c r="O53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10" s="8">
        <f>Inventory[[#This Row],[Current_Inventory]]*Inventory[[#This Row],[Unit_Cost]]</f>
        <v>138028.16</v>
      </c>
      <c r="Q5310" t="str">
        <f>IF(Inventory[[#This Row],[Stockout_Risk_Score]] &gt;= 0.8, "Critical",
   IF(Inventory[[#This Row],[Stockout_Risk_Score]] &gt;= 0.6, "High",
      IF(Inventory[[#This Row],[Stockout_Risk_Score]] &gt;= 0.3, "Medium", "Low")
   )
)</f>
        <v>Low</v>
      </c>
      <c r="R5310">
        <f>Inventory[[#This Row],[Lead_Time_Days]]*0.8</f>
        <v>11.200000000000001</v>
      </c>
      <c r="S5310">
        <f>MAX(0,Inventory[[#This Row],[Daily_Demand]]*Inventory[[#This Row],[Adj_Lead_Time]]+Inventory[[#This Row],[Safety_Stock]]-Inventory[[#This Row],[Current_Inventory]])</f>
        <v>292.8</v>
      </c>
    </row>
    <row r="5311" spans="1:19" x14ac:dyDescent="0.25">
      <c r="A5311">
        <v>5310</v>
      </c>
      <c r="B5311" t="s">
        <v>5332</v>
      </c>
      <c r="C5311" s="4" t="s">
        <v>17</v>
      </c>
      <c r="D5311" t="s">
        <v>18</v>
      </c>
      <c r="E5311" s="4">
        <v>65</v>
      </c>
      <c r="F5311" s="4">
        <v>6</v>
      </c>
      <c r="G5311" s="4">
        <v>33</v>
      </c>
      <c r="H5311" s="4">
        <v>211</v>
      </c>
      <c r="I5311" s="4">
        <v>132</v>
      </c>
      <c r="J5311" s="6">
        <v>1682.96</v>
      </c>
      <c r="K5311" s="4">
        <v>0.29499999999999998</v>
      </c>
      <c r="L5311" s="4" t="s">
        <v>27</v>
      </c>
      <c r="M5311" s="4">
        <f>Inventory[[#This Row],[Daily_Demand]]*Inventory[[#This Row],[Lead_Time_Days]]</f>
        <v>390</v>
      </c>
      <c r="N5311" s="4">
        <f>MAX(0, Inventory[[#This Row],[Demand_Duration_Lead_time]]+Inventory[[#This Row],[Safety_Stock]]-Inventory[[#This Row],[Current_Inventory]])</f>
        <v>568</v>
      </c>
      <c r="O53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11" s="8">
        <f>Inventory[[#This Row],[Current_Inventory]]*Inventory[[#This Row],[Unit_Cost]]</f>
        <v>55537.68</v>
      </c>
      <c r="Q5311" t="str">
        <f>IF(Inventory[[#This Row],[Stockout_Risk_Score]] &gt;= 0.8, "Critical",
   IF(Inventory[[#This Row],[Stockout_Risk_Score]] &gt;= 0.6, "High",
      IF(Inventory[[#This Row],[Stockout_Risk_Score]] &gt;= 0.3, "Medium", "Low")
   )
)</f>
        <v>Low</v>
      </c>
      <c r="R5311">
        <f>Inventory[[#This Row],[Lead_Time_Days]]*0.8</f>
        <v>4.8000000000000007</v>
      </c>
      <c r="S5311">
        <f>MAX(0,Inventory[[#This Row],[Daily_Demand]]*Inventory[[#This Row],[Adj_Lead_Time]]+Inventory[[#This Row],[Safety_Stock]]-Inventory[[#This Row],[Current_Inventory]])</f>
        <v>490</v>
      </c>
    </row>
    <row r="5312" spans="1:19" x14ac:dyDescent="0.25">
      <c r="A5312">
        <v>5311</v>
      </c>
      <c r="B5312" t="s">
        <v>5333</v>
      </c>
      <c r="C5312" s="4" t="s">
        <v>17</v>
      </c>
      <c r="D5312" t="s">
        <v>22</v>
      </c>
      <c r="E5312" s="4">
        <v>54</v>
      </c>
      <c r="F5312" s="4">
        <v>13</v>
      </c>
      <c r="G5312" s="4">
        <v>63</v>
      </c>
      <c r="H5312" s="4">
        <v>234</v>
      </c>
      <c r="I5312" s="4">
        <v>191</v>
      </c>
      <c r="J5312" s="6">
        <v>1016.9</v>
      </c>
      <c r="K5312" s="4">
        <v>4.5999999999999999E-2</v>
      </c>
      <c r="L5312" s="4" t="s">
        <v>15</v>
      </c>
      <c r="M5312" s="4">
        <f>Inventory[[#This Row],[Daily_Demand]]*Inventory[[#This Row],[Lead_Time_Days]]</f>
        <v>702</v>
      </c>
      <c r="N5312" s="4">
        <f>MAX(0, Inventory[[#This Row],[Demand_Duration_Lead_time]]+Inventory[[#This Row],[Safety_Stock]]-Inventory[[#This Row],[Current_Inventory]])</f>
        <v>873</v>
      </c>
      <c r="O53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12" s="8">
        <f>Inventory[[#This Row],[Current_Inventory]]*Inventory[[#This Row],[Unit_Cost]]</f>
        <v>64064.7</v>
      </c>
      <c r="Q5312" t="str">
        <f>IF(Inventory[[#This Row],[Stockout_Risk_Score]] &gt;= 0.8, "Critical",
   IF(Inventory[[#This Row],[Stockout_Risk_Score]] &gt;= 0.6, "High",
      IF(Inventory[[#This Row],[Stockout_Risk_Score]] &gt;= 0.3, "Medium", "Low")
   )
)</f>
        <v>Low</v>
      </c>
      <c r="R5312">
        <f>Inventory[[#This Row],[Lead_Time_Days]]*0.8</f>
        <v>10.4</v>
      </c>
      <c r="S5312">
        <f>MAX(0,Inventory[[#This Row],[Daily_Demand]]*Inventory[[#This Row],[Adj_Lead_Time]]+Inventory[[#This Row],[Safety_Stock]]-Inventory[[#This Row],[Current_Inventory]])</f>
        <v>732.6</v>
      </c>
    </row>
    <row r="5313" spans="1:19" x14ac:dyDescent="0.25">
      <c r="A5313">
        <v>5312</v>
      </c>
      <c r="B5313" t="s">
        <v>5334</v>
      </c>
      <c r="C5313" s="4" t="s">
        <v>41</v>
      </c>
      <c r="D5313" t="s">
        <v>14</v>
      </c>
      <c r="E5313" s="4">
        <v>126</v>
      </c>
      <c r="F5313" s="4">
        <v>6</v>
      </c>
      <c r="G5313" s="4">
        <v>396</v>
      </c>
      <c r="H5313" s="4">
        <v>276</v>
      </c>
      <c r="I5313" s="4">
        <v>258</v>
      </c>
      <c r="J5313" s="6">
        <v>258.27999999999997</v>
      </c>
      <c r="K5313" s="4">
        <v>0.246</v>
      </c>
      <c r="L5313" s="4" t="s">
        <v>19</v>
      </c>
      <c r="M5313" s="4">
        <f>Inventory[[#This Row],[Daily_Demand]]*Inventory[[#This Row],[Lead_Time_Days]]</f>
        <v>756</v>
      </c>
      <c r="N5313" s="4">
        <f>MAX(0, Inventory[[#This Row],[Demand_Duration_Lead_time]]+Inventory[[#This Row],[Safety_Stock]]-Inventory[[#This Row],[Current_Inventory]])</f>
        <v>636</v>
      </c>
      <c r="O53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13" s="8">
        <f>Inventory[[#This Row],[Current_Inventory]]*Inventory[[#This Row],[Unit_Cost]]</f>
        <v>102278.87999999999</v>
      </c>
      <c r="Q5313" t="str">
        <f>IF(Inventory[[#This Row],[Stockout_Risk_Score]] &gt;= 0.8, "Critical",
   IF(Inventory[[#This Row],[Stockout_Risk_Score]] &gt;= 0.6, "High",
      IF(Inventory[[#This Row],[Stockout_Risk_Score]] &gt;= 0.3, "Medium", "Low")
   )
)</f>
        <v>Low</v>
      </c>
      <c r="R5313">
        <f>Inventory[[#This Row],[Lead_Time_Days]]*0.8</f>
        <v>4.8000000000000007</v>
      </c>
      <c r="S5313">
        <f>MAX(0,Inventory[[#This Row],[Daily_Demand]]*Inventory[[#This Row],[Adj_Lead_Time]]+Inventory[[#This Row],[Safety_Stock]]-Inventory[[#This Row],[Current_Inventory]])</f>
        <v>484.80000000000007</v>
      </c>
    </row>
    <row r="5314" spans="1:19" x14ac:dyDescent="0.25">
      <c r="A5314">
        <v>5313</v>
      </c>
      <c r="B5314" t="s">
        <v>5335</v>
      </c>
      <c r="C5314" s="4" t="s">
        <v>17</v>
      </c>
      <c r="D5314" t="s">
        <v>14</v>
      </c>
      <c r="E5314" s="4">
        <v>179</v>
      </c>
      <c r="F5314" s="4">
        <v>13</v>
      </c>
      <c r="G5314" s="4">
        <v>314</v>
      </c>
      <c r="H5314" s="4">
        <v>292</v>
      </c>
      <c r="I5314" s="4">
        <v>264</v>
      </c>
      <c r="J5314" s="6">
        <v>338.32</v>
      </c>
      <c r="K5314" s="4">
        <v>0.41899999999999998</v>
      </c>
      <c r="L5314" s="4" t="s">
        <v>27</v>
      </c>
      <c r="M5314" s="4">
        <f>Inventory[[#This Row],[Daily_Demand]]*Inventory[[#This Row],[Lead_Time_Days]]</f>
        <v>2327</v>
      </c>
      <c r="N5314" s="4">
        <f>MAX(0, Inventory[[#This Row],[Demand_Duration_Lead_time]]+Inventory[[#This Row],[Safety_Stock]]-Inventory[[#This Row],[Current_Inventory]])</f>
        <v>2305</v>
      </c>
      <c r="O53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14" s="8">
        <f>Inventory[[#This Row],[Current_Inventory]]*Inventory[[#This Row],[Unit_Cost]]</f>
        <v>106232.48</v>
      </c>
      <c r="Q5314" t="str">
        <f>IF(Inventory[[#This Row],[Stockout_Risk_Score]] &gt;= 0.8, "Critical",
   IF(Inventory[[#This Row],[Stockout_Risk_Score]] &gt;= 0.6, "High",
      IF(Inventory[[#This Row],[Stockout_Risk_Score]] &gt;= 0.3, "Medium", "Low")
   )
)</f>
        <v>Medium</v>
      </c>
      <c r="R5314">
        <f>Inventory[[#This Row],[Lead_Time_Days]]*0.8</f>
        <v>10.4</v>
      </c>
      <c r="S5314">
        <f>MAX(0,Inventory[[#This Row],[Daily_Demand]]*Inventory[[#This Row],[Adj_Lead_Time]]+Inventory[[#This Row],[Safety_Stock]]-Inventory[[#This Row],[Current_Inventory]])</f>
        <v>1839.6000000000004</v>
      </c>
    </row>
    <row r="5315" spans="1:19" x14ac:dyDescent="0.25">
      <c r="A5315">
        <v>5314</v>
      </c>
      <c r="B5315" t="s">
        <v>5336</v>
      </c>
      <c r="C5315" s="4" t="s">
        <v>41</v>
      </c>
      <c r="D5315" t="s">
        <v>18</v>
      </c>
      <c r="E5315" s="4">
        <v>5</v>
      </c>
      <c r="F5315" s="4">
        <v>8</v>
      </c>
      <c r="G5315" s="4">
        <v>415</v>
      </c>
      <c r="H5315" s="4">
        <v>126</v>
      </c>
      <c r="I5315" s="4">
        <v>359</v>
      </c>
      <c r="J5315" s="6">
        <v>141.02000000000001</v>
      </c>
      <c r="K5315" s="4">
        <v>0.37</v>
      </c>
      <c r="L5315" s="4" t="s">
        <v>27</v>
      </c>
      <c r="M5315" s="4">
        <f>Inventory[[#This Row],[Daily_Demand]]*Inventory[[#This Row],[Lead_Time_Days]]</f>
        <v>40</v>
      </c>
      <c r="N5315" s="4">
        <f>MAX(0, Inventory[[#This Row],[Demand_Duration_Lead_time]]+Inventory[[#This Row],[Safety_Stock]]-Inventory[[#This Row],[Current_Inventory]])</f>
        <v>0</v>
      </c>
      <c r="O53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315" s="8">
        <f>Inventory[[#This Row],[Current_Inventory]]*Inventory[[#This Row],[Unit_Cost]]</f>
        <v>58523.3</v>
      </c>
      <c r="Q5315" t="str">
        <f>IF(Inventory[[#This Row],[Stockout_Risk_Score]] &gt;= 0.8, "Critical",
   IF(Inventory[[#This Row],[Stockout_Risk_Score]] &gt;= 0.6, "High",
      IF(Inventory[[#This Row],[Stockout_Risk_Score]] &gt;= 0.3, "Medium", "Low")
   )
)</f>
        <v>Medium</v>
      </c>
      <c r="R5315">
        <f>Inventory[[#This Row],[Lead_Time_Days]]*0.8</f>
        <v>6.4</v>
      </c>
      <c r="S5315">
        <f>MAX(0,Inventory[[#This Row],[Daily_Demand]]*Inventory[[#This Row],[Adj_Lead_Time]]+Inventory[[#This Row],[Safety_Stock]]-Inventory[[#This Row],[Current_Inventory]])</f>
        <v>0</v>
      </c>
    </row>
    <row r="5316" spans="1:19" x14ac:dyDescent="0.25">
      <c r="A5316">
        <v>5315</v>
      </c>
      <c r="B5316" t="s">
        <v>5337</v>
      </c>
      <c r="C5316" s="4" t="s">
        <v>17</v>
      </c>
      <c r="D5316" t="s">
        <v>18</v>
      </c>
      <c r="E5316" s="4">
        <v>189</v>
      </c>
      <c r="F5316" s="4">
        <v>2</v>
      </c>
      <c r="G5316" s="4">
        <v>123</v>
      </c>
      <c r="H5316" s="4">
        <v>76</v>
      </c>
      <c r="I5316" s="4">
        <v>304</v>
      </c>
      <c r="J5316" s="6">
        <v>430.86</v>
      </c>
      <c r="K5316" s="4">
        <v>0.27300000000000002</v>
      </c>
      <c r="L5316" s="4" t="s">
        <v>27</v>
      </c>
      <c r="M5316" s="4">
        <f>Inventory[[#This Row],[Daily_Demand]]*Inventory[[#This Row],[Lead_Time_Days]]</f>
        <v>378</v>
      </c>
      <c r="N5316" s="4">
        <f>MAX(0, Inventory[[#This Row],[Demand_Duration_Lead_time]]+Inventory[[#This Row],[Safety_Stock]]-Inventory[[#This Row],[Current_Inventory]])</f>
        <v>331</v>
      </c>
      <c r="O53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16" s="8">
        <f>Inventory[[#This Row],[Current_Inventory]]*Inventory[[#This Row],[Unit_Cost]]</f>
        <v>52995.78</v>
      </c>
      <c r="Q5316" t="str">
        <f>IF(Inventory[[#This Row],[Stockout_Risk_Score]] &gt;= 0.8, "Critical",
   IF(Inventory[[#This Row],[Stockout_Risk_Score]] &gt;= 0.6, "High",
      IF(Inventory[[#This Row],[Stockout_Risk_Score]] &gt;= 0.3, "Medium", "Low")
   )
)</f>
        <v>Low</v>
      </c>
      <c r="R5316">
        <f>Inventory[[#This Row],[Lead_Time_Days]]*0.8</f>
        <v>1.6</v>
      </c>
      <c r="S5316">
        <f>MAX(0,Inventory[[#This Row],[Daily_Demand]]*Inventory[[#This Row],[Adj_Lead_Time]]+Inventory[[#This Row],[Safety_Stock]]-Inventory[[#This Row],[Current_Inventory]])</f>
        <v>255.40000000000003</v>
      </c>
    </row>
    <row r="5317" spans="1:19" x14ac:dyDescent="0.25">
      <c r="A5317">
        <v>5316</v>
      </c>
      <c r="B5317" t="s">
        <v>5338</v>
      </c>
      <c r="C5317" s="4" t="s">
        <v>41</v>
      </c>
      <c r="D5317" t="s">
        <v>22</v>
      </c>
      <c r="E5317" s="4">
        <v>42</v>
      </c>
      <c r="F5317" s="4">
        <v>13</v>
      </c>
      <c r="G5317" s="4">
        <v>464</v>
      </c>
      <c r="H5317" s="4">
        <v>56</v>
      </c>
      <c r="I5317" s="4">
        <v>237</v>
      </c>
      <c r="J5317" s="6">
        <v>1792.55</v>
      </c>
      <c r="K5317" s="4">
        <v>4.1000000000000002E-2</v>
      </c>
      <c r="L5317" s="4" t="s">
        <v>15</v>
      </c>
      <c r="M5317" s="4">
        <f>Inventory[[#This Row],[Daily_Demand]]*Inventory[[#This Row],[Lead_Time_Days]]</f>
        <v>546</v>
      </c>
      <c r="N5317" s="4">
        <f>MAX(0, Inventory[[#This Row],[Demand_Duration_Lead_time]]+Inventory[[#This Row],[Safety_Stock]]-Inventory[[#This Row],[Current_Inventory]])</f>
        <v>138</v>
      </c>
      <c r="O53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17" s="8">
        <f>Inventory[[#This Row],[Current_Inventory]]*Inventory[[#This Row],[Unit_Cost]]</f>
        <v>831743.2</v>
      </c>
      <c r="Q5317" t="str">
        <f>IF(Inventory[[#This Row],[Stockout_Risk_Score]] &gt;= 0.8, "Critical",
   IF(Inventory[[#This Row],[Stockout_Risk_Score]] &gt;= 0.6, "High",
      IF(Inventory[[#This Row],[Stockout_Risk_Score]] &gt;= 0.3, "Medium", "Low")
   )
)</f>
        <v>Low</v>
      </c>
      <c r="R5317">
        <f>Inventory[[#This Row],[Lead_Time_Days]]*0.8</f>
        <v>10.4</v>
      </c>
      <c r="S5317">
        <f>MAX(0,Inventory[[#This Row],[Daily_Demand]]*Inventory[[#This Row],[Adj_Lead_Time]]+Inventory[[#This Row],[Safety_Stock]]-Inventory[[#This Row],[Current_Inventory]])</f>
        <v>28.800000000000011</v>
      </c>
    </row>
    <row r="5318" spans="1:19" x14ac:dyDescent="0.25">
      <c r="A5318">
        <v>5317</v>
      </c>
      <c r="B5318" t="s">
        <v>5339</v>
      </c>
      <c r="C5318" s="4" t="s">
        <v>13</v>
      </c>
      <c r="D5318" t="s">
        <v>22</v>
      </c>
      <c r="E5318" s="4">
        <v>194</v>
      </c>
      <c r="F5318" s="4">
        <v>3</v>
      </c>
      <c r="G5318" s="4">
        <v>81</v>
      </c>
      <c r="H5318" s="4">
        <v>250</v>
      </c>
      <c r="I5318" s="4">
        <v>296</v>
      </c>
      <c r="J5318" s="6">
        <v>1317.89</v>
      </c>
      <c r="K5318" s="4">
        <v>0.30099999999999999</v>
      </c>
      <c r="L5318" s="4" t="s">
        <v>15</v>
      </c>
      <c r="M5318" s="4">
        <f>Inventory[[#This Row],[Daily_Demand]]*Inventory[[#This Row],[Lead_Time_Days]]</f>
        <v>582</v>
      </c>
      <c r="N5318" s="4">
        <f>MAX(0, Inventory[[#This Row],[Demand_Duration_Lead_time]]+Inventory[[#This Row],[Safety_Stock]]-Inventory[[#This Row],[Current_Inventory]])</f>
        <v>751</v>
      </c>
      <c r="O53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18" s="8">
        <f>Inventory[[#This Row],[Current_Inventory]]*Inventory[[#This Row],[Unit_Cost]]</f>
        <v>106749.09000000001</v>
      </c>
      <c r="Q5318" t="str">
        <f>IF(Inventory[[#This Row],[Stockout_Risk_Score]] &gt;= 0.8, "Critical",
   IF(Inventory[[#This Row],[Stockout_Risk_Score]] &gt;= 0.6, "High",
      IF(Inventory[[#This Row],[Stockout_Risk_Score]] &gt;= 0.3, "Medium", "Low")
   )
)</f>
        <v>Medium</v>
      </c>
      <c r="R5318">
        <f>Inventory[[#This Row],[Lead_Time_Days]]*0.8</f>
        <v>2.4000000000000004</v>
      </c>
      <c r="S5318">
        <f>MAX(0,Inventory[[#This Row],[Daily_Demand]]*Inventory[[#This Row],[Adj_Lead_Time]]+Inventory[[#This Row],[Safety_Stock]]-Inventory[[#This Row],[Current_Inventory]])</f>
        <v>634.60000000000014</v>
      </c>
    </row>
    <row r="5319" spans="1:19" x14ac:dyDescent="0.25">
      <c r="A5319">
        <v>5318</v>
      </c>
      <c r="B5319" t="s">
        <v>5340</v>
      </c>
      <c r="C5319" s="4" t="s">
        <v>13</v>
      </c>
      <c r="D5319" t="s">
        <v>22</v>
      </c>
      <c r="E5319" s="4">
        <v>83</v>
      </c>
      <c r="F5319" s="4">
        <v>12</v>
      </c>
      <c r="G5319" s="4">
        <v>584</v>
      </c>
      <c r="H5319" s="4">
        <v>187</v>
      </c>
      <c r="I5319" s="4">
        <v>304</v>
      </c>
      <c r="J5319" s="6">
        <v>1490.77</v>
      </c>
      <c r="K5319" s="4">
        <v>0.77800000000000002</v>
      </c>
      <c r="L5319" s="4" t="s">
        <v>27</v>
      </c>
      <c r="M5319" s="4">
        <f>Inventory[[#This Row],[Daily_Demand]]*Inventory[[#This Row],[Lead_Time_Days]]</f>
        <v>996</v>
      </c>
      <c r="N5319" s="4">
        <f>MAX(0, Inventory[[#This Row],[Demand_Duration_Lead_time]]+Inventory[[#This Row],[Safety_Stock]]-Inventory[[#This Row],[Current_Inventory]])</f>
        <v>599</v>
      </c>
      <c r="O53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19" s="8">
        <f>Inventory[[#This Row],[Current_Inventory]]*Inventory[[#This Row],[Unit_Cost]]</f>
        <v>870609.67999999993</v>
      </c>
      <c r="Q5319" t="str">
        <f>IF(Inventory[[#This Row],[Stockout_Risk_Score]] &gt;= 0.8, "Critical",
   IF(Inventory[[#This Row],[Stockout_Risk_Score]] &gt;= 0.6, "High",
      IF(Inventory[[#This Row],[Stockout_Risk_Score]] &gt;= 0.3, "Medium", "Low")
   )
)</f>
        <v>High</v>
      </c>
      <c r="R5319">
        <f>Inventory[[#This Row],[Lead_Time_Days]]*0.8</f>
        <v>9.6000000000000014</v>
      </c>
      <c r="S5319">
        <f>MAX(0,Inventory[[#This Row],[Daily_Demand]]*Inventory[[#This Row],[Adj_Lead_Time]]+Inventory[[#This Row],[Safety_Stock]]-Inventory[[#This Row],[Current_Inventory]])</f>
        <v>399.80000000000007</v>
      </c>
    </row>
    <row r="5320" spans="1:19" x14ac:dyDescent="0.25">
      <c r="A5320">
        <v>5319</v>
      </c>
      <c r="B5320" t="s">
        <v>5341</v>
      </c>
      <c r="C5320" s="4" t="s">
        <v>21</v>
      </c>
      <c r="D5320" t="s">
        <v>22</v>
      </c>
      <c r="E5320" s="4">
        <v>93</v>
      </c>
      <c r="F5320" s="4">
        <v>12</v>
      </c>
      <c r="G5320" s="4">
        <v>431</v>
      </c>
      <c r="H5320" s="4">
        <v>17</v>
      </c>
      <c r="I5320" s="4">
        <v>372</v>
      </c>
      <c r="J5320" s="6">
        <v>1262.24</v>
      </c>
      <c r="K5320" s="4">
        <v>0.439</v>
      </c>
      <c r="L5320" s="4" t="s">
        <v>19</v>
      </c>
      <c r="M5320" s="4">
        <f>Inventory[[#This Row],[Daily_Demand]]*Inventory[[#This Row],[Lead_Time_Days]]</f>
        <v>1116</v>
      </c>
      <c r="N5320" s="4">
        <f>MAX(0, Inventory[[#This Row],[Demand_Duration_Lead_time]]+Inventory[[#This Row],[Safety_Stock]]-Inventory[[#This Row],[Current_Inventory]])</f>
        <v>702</v>
      </c>
      <c r="O53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20" s="8">
        <f>Inventory[[#This Row],[Current_Inventory]]*Inventory[[#This Row],[Unit_Cost]]</f>
        <v>544025.44000000006</v>
      </c>
      <c r="Q5320" t="str">
        <f>IF(Inventory[[#This Row],[Stockout_Risk_Score]] &gt;= 0.8, "Critical",
   IF(Inventory[[#This Row],[Stockout_Risk_Score]] &gt;= 0.6, "High",
      IF(Inventory[[#This Row],[Stockout_Risk_Score]] &gt;= 0.3, "Medium", "Low")
   )
)</f>
        <v>Medium</v>
      </c>
      <c r="R5320">
        <f>Inventory[[#This Row],[Lead_Time_Days]]*0.8</f>
        <v>9.6000000000000014</v>
      </c>
      <c r="S5320">
        <f>MAX(0,Inventory[[#This Row],[Daily_Demand]]*Inventory[[#This Row],[Adj_Lead_Time]]+Inventory[[#This Row],[Safety_Stock]]-Inventory[[#This Row],[Current_Inventory]])</f>
        <v>478.80000000000018</v>
      </c>
    </row>
    <row r="5321" spans="1:19" x14ac:dyDescent="0.25">
      <c r="A5321">
        <v>5320</v>
      </c>
      <c r="B5321" t="s">
        <v>5342</v>
      </c>
      <c r="C5321" s="4" t="s">
        <v>41</v>
      </c>
      <c r="D5321" t="s">
        <v>22</v>
      </c>
      <c r="E5321" s="4">
        <v>86</v>
      </c>
      <c r="F5321" s="4">
        <v>7</v>
      </c>
      <c r="G5321" s="4">
        <v>649</v>
      </c>
      <c r="H5321" s="4">
        <v>192</v>
      </c>
      <c r="I5321" s="4">
        <v>211</v>
      </c>
      <c r="J5321" s="6">
        <v>803.75</v>
      </c>
      <c r="K5321" s="4">
        <v>0.29099999999999998</v>
      </c>
      <c r="L5321" s="4" t="s">
        <v>27</v>
      </c>
      <c r="M5321" s="4">
        <f>Inventory[[#This Row],[Daily_Demand]]*Inventory[[#This Row],[Lead_Time_Days]]</f>
        <v>602</v>
      </c>
      <c r="N5321" s="4">
        <f>MAX(0, Inventory[[#This Row],[Demand_Duration_Lead_time]]+Inventory[[#This Row],[Safety_Stock]]-Inventory[[#This Row],[Current_Inventory]])</f>
        <v>145</v>
      </c>
      <c r="O53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21" s="8">
        <f>Inventory[[#This Row],[Current_Inventory]]*Inventory[[#This Row],[Unit_Cost]]</f>
        <v>521633.75</v>
      </c>
      <c r="Q5321" t="str">
        <f>IF(Inventory[[#This Row],[Stockout_Risk_Score]] &gt;= 0.8, "Critical",
   IF(Inventory[[#This Row],[Stockout_Risk_Score]] &gt;= 0.6, "High",
      IF(Inventory[[#This Row],[Stockout_Risk_Score]] &gt;= 0.3, "Medium", "Low")
   )
)</f>
        <v>Low</v>
      </c>
      <c r="R5321">
        <f>Inventory[[#This Row],[Lead_Time_Days]]*0.8</f>
        <v>5.6000000000000005</v>
      </c>
      <c r="S5321">
        <f>MAX(0,Inventory[[#This Row],[Daily_Demand]]*Inventory[[#This Row],[Adj_Lead_Time]]+Inventory[[#This Row],[Safety_Stock]]-Inventory[[#This Row],[Current_Inventory]])</f>
        <v>24.600000000000023</v>
      </c>
    </row>
    <row r="5322" spans="1:19" x14ac:dyDescent="0.25">
      <c r="A5322">
        <v>5321</v>
      </c>
      <c r="B5322" t="s">
        <v>5343</v>
      </c>
      <c r="C5322" s="4" t="s">
        <v>26</v>
      </c>
      <c r="D5322" t="s">
        <v>22</v>
      </c>
      <c r="E5322" s="4">
        <v>197</v>
      </c>
      <c r="F5322" s="4">
        <v>3</v>
      </c>
      <c r="G5322" s="4">
        <v>340</v>
      </c>
      <c r="H5322" s="4">
        <v>86</v>
      </c>
      <c r="I5322" s="4">
        <v>394</v>
      </c>
      <c r="J5322" s="6">
        <v>472.88</v>
      </c>
      <c r="K5322" s="4">
        <v>0.30499999999999999</v>
      </c>
      <c r="L5322" s="4" t="s">
        <v>19</v>
      </c>
      <c r="M5322" s="4">
        <f>Inventory[[#This Row],[Daily_Demand]]*Inventory[[#This Row],[Lead_Time_Days]]</f>
        <v>591</v>
      </c>
      <c r="N5322" s="4">
        <f>MAX(0, Inventory[[#This Row],[Demand_Duration_Lead_time]]+Inventory[[#This Row],[Safety_Stock]]-Inventory[[#This Row],[Current_Inventory]])</f>
        <v>337</v>
      </c>
      <c r="O53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22" s="8">
        <f>Inventory[[#This Row],[Current_Inventory]]*Inventory[[#This Row],[Unit_Cost]]</f>
        <v>160779.20000000001</v>
      </c>
      <c r="Q5322" t="str">
        <f>IF(Inventory[[#This Row],[Stockout_Risk_Score]] &gt;= 0.8, "Critical",
   IF(Inventory[[#This Row],[Stockout_Risk_Score]] &gt;= 0.6, "High",
      IF(Inventory[[#This Row],[Stockout_Risk_Score]] &gt;= 0.3, "Medium", "Low")
   )
)</f>
        <v>Medium</v>
      </c>
      <c r="R5322">
        <f>Inventory[[#This Row],[Lead_Time_Days]]*0.8</f>
        <v>2.4000000000000004</v>
      </c>
      <c r="S5322">
        <f>MAX(0,Inventory[[#This Row],[Daily_Demand]]*Inventory[[#This Row],[Adj_Lead_Time]]+Inventory[[#This Row],[Safety_Stock]]-Inventory[[#This Row],[Current_Inventory]])</f>
        <v>218.80000000000007</v>
      </c>
    </row>
    <row r="5323" spans="1:19" x14ac:dyDescent="0.25">
      <c r="A5323">
        <v>5322</v>
      </c>
      <c r="B5323" t="s">
        <v>5344</v>
      </c>
      <c r="C5323" s="4" t="s">
        <v>21</v>
      </c>
      <c r="D5323" t="s">
        <v>18</v>
      </c>
      <c r="E5323" s="4">
        <v>194</v>
      </c>
      <c r="F5323" s="4">
        <v>5</v>
      </c>
      <c r="G5323" s="4">
        <v>150</v>
      </c>
      <c r="H5323" s="4">
        <v>76</v>
      </c>
      <c r="I5323" s="4">
        <v>216</v>
      </c>
      <c r="J5323" s="6">
        <v>1854.95</v>
      </c>
      <c r="K5323" s="4">
        <v>0.55400000000000005</v>
      </c>
      <c r="L5323" s="4" t="s">
        <v>19</v>
      </c>
      <c r="M5323" s="4">
        <f>Inventory[[#This Row],[Daily_Demand]]*Inventory[[#This Row],[Lead_Time_Days]]</f>
        <v>970</v>
      </c>
      <c r="N5323" s="4">
        <f>MAX(0, Inventory[[#This Row],[Demand_Duration_Lead_time]]+Inventory[[#This Row],[Safety_Stock]]-Inventory[[#This Row],[Current_Inventory]])</f>
        <v>896</v>
      </c>
      <c r="O53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23" s="8">
        <f>Inventory[[#This Row],[Current_Inventory]]*Inventory[[#This Row],[Unit_Cost]]</f>
        <v>278242.5</v>
      </c>
      <c r="Q5323" t="str">
        <f>IF(Inventory[[#This Row],[Stockout_Risk_Score]] &gt;= 0.8, "Critical",
   IF(Inventory[[#This Row],[Stockout_Risk_Score]] &gt;= 0.6, "High",
      IF(Inventory[[#This Row],[Stockout_Risk_Score]] &gt;= 0.3, "Medium", "Low")
   )
)</f>
        <v>Medium</v>
      </c>
      <c r="R5323">
        <f>Inventory[[#This Row],[Lead_Time_Days]]*0.8</f>
        <v>4</v>
      </c>
      <c r="S5323">
        <f>MAX(0,Inventory[[#This Row],[Daily_Demand]]*Inventory[[#This Row],[Adj_Lead_Time]]+Inventory[[#This Row],[Safety_Stock]]-Inventory[[#This Row],[Current_Inventory]])</f>
        <v>702</v>
      </c>
    </row>
    <row r="5324" spans="1:19" x14ac:dyDescent="0.25">
      <c r="A5324">
        <v>5323</v>
      </c>
      <c r="B5324" t="s">
        <v>5345</v>
      </c>
      <c r="C5324" s="4" t="s">
        <v>13</v>
      </c>
      <c r="D5324" t="s">
        <v>22</v>
      </c>
      <c r="E5324" s="4">
        <v>188</v>
      </c>
      <c r="F5324" s="4">
        <v>11</v>
      </c>
      <c r="G5324" s="4">
        <v>218</v>
      </c>
      <c r="H5324" s="4">
        <v>157</v>
      </c>
      <c r="I5324" s="4">
        <v>127</v>
      </c>
      <c r="J5324" s="6">
        <v>1053.92</v>
      </c>
      <c r="K5324" s="4">
        <v>0.30199999999999999</v>
      </c>
      <c r="L5324" s="4" t="s">
        <v>15</v>
      </c>
      <c r="M5324" s="4">
        <f>Inventory[[#This Row],[Daily_Demand]]*Inventory[[#This Row],[Lead_Time_Days]]</f>
        <v>2068</v>
      </c>
      <c r="N5324" s="4">
        <f>MAX(0, Inventory[[#This Row],[Demand_Duration_Lead_time]]+Inventory[[#This Row],[Safety_Stock]]-Inventory[[#This Row],[Current_Inventory]])</f>
        <v>2007</v>
      </c>
      <c r="O53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24" s="8">
        <f>Inventory[[#This Row],[Current_Inventory]]*Inventory[[#This Row],[Unit_Cost]]</f>
        <v>229754.56000000003</v>
      </c>
      <c r="Q5324" t="str">
        <f>IF(Inventory[[#This Row],[Stockout_Risk_Score]] &gt;= 0.8, "Critical",
   IF(Inventory[[#This Row],[Stockout_Risk_Score]] &gt;= 0.6, "High",
      IF(Inventory[[#This Row],[Stockout_Risk_Score]] &gt;= 0.3, "Medium", "Low")
   )
)</f>
        <v>Medium</v>
      </c>
      <c r="R5324">
        <f>Inventory[[#This Row],[Lead_Time_Days]]*0.8</f>
        <v>8.8000000000000007</v>
      </c>
      <c r="S5324">
        <f>MAX(0,Inventory[[#This Row],[Daily_Demand]]*Inventory[[#This Row],[Adj_Lead_Time]]+Inventory[[#This Row],[Safety_Stock]]-Inventory[[#This Row],[Current_Inventory]])</f>
        <v>1593.4</v>
      </c>
    </row>
    <row r="5325" spans="1:19" x14ac:dyDescent="0.25">
      <c r="A5325">
        <v>5324</v>
      </c>
      <c r="B5325" t="s">
        <v>5346</v>
      </c>
      <c r="C5325" s="4" t="s">
        <v>41</v>
      </c>
      <c r="D5325" t="s">
        <v>18</v>
      </c>
      <c r="E5325" s="4">
        <v>71</v>
      </c>
      <c r="F5325" s="4">
        <v>7</v>
      </c>
      <c r="G5325" s="4">
        <v>55</v>
      </c>
      <c r="H5325" s="4">
        <v>182</v>
      </c>
      <c r="I5325" s="4">
        <v>224</v>
      </c>
      <c r="J5325" s="6">
        <v>988.14</v>
      </c>
      <c r="K5325" s="4">
        <v>0.63100000000000001</v>
      </c>
      <c r="L5325" s="4" t="s">
        <v>27</v>
      </c>
      <c r="M5325" s="4">
        <f>Inventory[[#This Row],[Daily_Demand]]*Inventory[[#This Row],[Lead_Time_Days]]</f>
        <v>497</v>
      </c>
      <c r="N5325" s="4">
        <f>MAX(0, Inventory[[#This Row],[Demand_Duration_Lead_time]]+Inventory[[#This Row],[Safety_Stock]]-Inventory[[#This Row],[Current_Inventory]])</f>
        <v>624</v>
      </c>
      <c r="O53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25" s="8">
        <f>Inventory[[#This Row],[Current_Inventory]]*Inventory[[#This Row],[Unit_Cost]]</f>
        <v>54347.7</v>
      </c>
      <c r="Q5325" t="str">
        <f>IF(Inventory[[#This Row],[Stockout_Risk_Score]] &gt;= 0.8, "Critical",
   IF(Inventory[[#This Row],[Stockout_Risk_Score]] &gt;= 0.6, "High",
      IF(Inventory[[#This Row],[Stockout_Risk_Score]] &gt;= 0.3, "Medium", "Low")
   )
)</f>
        <v>High</v>
      </c>
      <c r="R5325">
        <f>Inventory[[#This Row],[Lead_Time_Days]]*0.8</f>
        <v>5.6000000000000005</v>
      </c>
      <c r="S5325">
        <f>MAX(0,Inventory[[#This Row],[Daily_Demand]]*Inventory[[#This Row],[Adj_Lead_Time]]+Inventory[[#This Row],[Safety_Stock]]-Inventory[[#This Row],[Current_Inventory]])</f>
        <v>524.6</v>
      </c>
    </row>
    <row r="5326" spans="1:19" x14ac:dyDescent="0.25">
      <c r="A5326">
        <v>5325</v>
      </c>
      <c r="B5326" t="s">
        <v>5347</v>
      </c>
      <c r="C5326" s="4" t="s">
        <v>17</v>
      </c>
      <c r="D5326" t="s">
        <v>18</v>
      </c>
      <c r="E5326" s="4">
        <v>21</v>
      </c>
      <c r="F5326" s="4">
        <v>14</v>
      </c>
      <c r="G5326" s="4">
        <v>235</v>
      </c>
      <c r="H5326" s="4">
        <v>44</v>
      </c>
      <c r="I5326" s="4">
        <v>69</v>
      </c>
      <c r="J5326" s="6">
        <v>1992.4</v>
      </c>
      <c r="K5326" s="4">
        <v>0.98899999999999999</v>
      </c>
      <c r="L5326" s="4" t="s">
        <v>15</v>
      </c>
      <c r="M5326" s="4">
        <f>Inventory[[#This Row],[Daily_Demand]]*Inventory[[#This Row],[Lead_Time_Days]]</f>
        <v>294</v>
      </c>
      <c r="N5326" s="4">
        <f>MAX(0, Inventory[[#This Row],[Demand_Duration_Lead_time]]+Inventory[[#This Row],[Safety_Stock]]-Inventory[[#This Row],[Current_Inventory]])</f>
        <v>103</v>
      </c>
      <c r="O53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26" s="8">
        <f>Inventory[[#This Row],[Current_Inventory]]*Inventory[[#This Row],[Unit_Cost]]</f>
        <v>468214</v>
      </c>
      <c r="Q5326" t="str">
        <f>IF(Inventory[[#This Row],[Stockout_Risk_Score]] &gt;= 0.8, "Critical",
   IF(Inventory[[#This Row],[Stockout_Risk_Score]] &gt;= 0.6, "High",
      IF(Inventory[[#This Row],[Stockout_Risk_Score]] &gt;= 0.3, "Medium", "Low")
   )
)</f>
        <v>Critical</v>
      </c>
      <c r="R5326">
        <f>Inventory[[#This Row],[Lead_Time_Days]]*0.8</f>
        <v>11.200000000000001</v>
      </c>
      <c r="S5326">
        <f>MAX(0,Inventory[[#This Row],[Daily_Demand]]*Inventory[[#This Row],[Adj_Lead_Time]]+Inventory[[#This Row],[Safety_Stock]]-Inventory[[#This Row],[Current_Inventory]])</f>
        <v>44.200000000000045</v>
      </c>
    </row>
    <row r="5327" spans="1:19" x14ac:dyDescent="0.25">
      <c r="A5327">
        <v>5326</v>
      </c>
      <c r="B5327" t="s">
        <v>5348</v>
      </c>
      <c r="C5327" s="4" t="s">
        <v>26</v>
      </c>
      <c r="D5327" t="s">
        <v>14</v>
      </c>
      <c r="E5327" s="4">
        <v>131</v>
      </c>
      <c r="F5327" s="4">
        <v>13</v>
      </c>
      <c r="G5327" s="4">
        <v>605</v>
      </c>
      <c r="H5327" s="4">
        <v>86</v>
      </c>
      <c r="I5327" s="4">
        <v>145</v>
      </c>
      <c r="J5327" s="6">
        <v>798.66</v>
      </c>
      <c r="K5327" s="4">
        <v>4.1000000000000002E-2</v>
      </c>
      <c r="L5327" s="4" t="s">
        <v>27</v>
      </c>
      <c r="M5327" s="4">
        <f>Inventory[[#This Row],[Daily_Demand]]*Inventory[[#This Row],[Lead_Time_Days]]</f>
        <v>1703</v>
      </c>
      <c r="N5327" s="4">
        <f>MAX(0, Inventory[[#This Row],[Demand_Duration_Lead_time]]+Inventory[[#This Row],[Safety_Stock]]-Inventory[[#This Row],[Current_Inventory]])</f>
        <v>1184</v>
      </c>
      <c r="O53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27" s="8">
        <f>Inventory[[#This Row],[Current_Inventory]]*Inventory[[#This Row],[Unit_Cost]]</f>
        <v>483189.3</v>
      </c>
      <c r="Q5327" t="str">
        <f>IF(Inventory[[#This Row],[Stockout_Risk_Score]] &gt;= 0.8, "Critical",
   IF(Inventory[[#This Row],[Stockout_Risk_Score]] &gt;= 0.6, "High",
      IF(Inventory[[#This Row],[Stockout_Risk_Score]] &gt;= 0.3, "Medium", "Low")
   )
)</f>
        <v>Low</v>
      </c>
      <c r="R5327">
        <f>Inventory[[#This Row],[Lead_Time_Days]]*0.8</f>
        <v>10.4</v>
      </c>
      <c r="S5327">
        <f>MAX(0,Inventory[[#This Row],[Daily_Demand]]*Inventory[[#This Row],[Adj_Lead_Time]]+Inventory[[#This Row],[Safety_Stock]]-Inventory[[#This Row],[Current_Inventory]])</f>
        <v>843.40000000000009</v>
      </c>
    </row>
    <row r="5328" spans="1:19" x14ac:dyDescent="0.25">
      <c r="A5328">
        <v>5327</v>
      </c>
      <c r="B5328" t="s">
        <v>5349</v>
      </c>
      <c r="C5328" s="4" t="s">
        <v>13</v>
      </c>
      <c r="D5328" t="s">
        <v>18</v>
      </c>
      <c r="E5328" s="4">
        <v>116</v>
      </c>
      <c r="F5328" s="4">
        <v>8</v>
      </c>
      <c r="G5328" s="4">
        <v>325</v>
      </c>
      <c r="H5328" s="4">
        <v>289</v>
      </c>
      <c r="I5328" s="4">
        <v>229</v>
      </c>
      <c r="J5328" s="6">
        <v>1715.54</v>
      </c>
      <c r="K5328" s="4">
        <v>0.16900000000000001</v>
      </c>
      <c r="L5328" s="4" t="s">
        <v>19</v>
      </c>
      <c r="M5328" s="4">
        <f>Inventory[[#This Row],[Daily_Demand]]*Inventory[[#This Row],[Lead_Time_Days]]</f>
        <v>928</v>
      </c>
      <c r="N5328" s="4">
        <f>MAX(0, Inventory[[#This Row],[Demand_Duration_Lead_time]]+Inventory[[#This Row],[Safety_Stock]]-Inventory[[#This Row],[Current_Inventory]])</f>
        <v>892</v>
      </c>
      <c r="O53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28" s="8">
        <f>Inventory[[#This Row],[Current_Inventory]]*Inventory[[#This Row],[Unit_Cost]]</f>
        <v>557550.5</v>
      </c>
      <c r="Q5328" t="str">
        <f>IF(Inventory[[#This Row],[Stockout_Risk_Score]] &gt;= 0.8, "Critical",
   IF(Inventory[[#This Row],[Stockout_Risk_Score]] &gt;= 0.6, "High",
      IF(Inventory[[#This Row],[Stockout_Risk_Score]] &gt;= 0.3, "Medium", "Low")
   )
)</f>
        <v>Low</v>
      </c>
      <c r="R5328">
        <f>Inventory[[#This Row],[Lead_Time_Days]]*0.8</f>
        <v>6.4</v>
      </c>
      <c r="S5328">
        <f>MAX(0,Inventory[[#This Row],[Daily_Demand]]*Inventory[[#This Row],[Adj_Lead_Time]]+Inventory[[#This Row],[Safety_Stock]]-Inventory[[#This Row],[Current_Inventory]])</f>
        <v>706.40000000000009</v>
      </c>
    </row>
    <row r="5329" spans="1:19" x14ac:dyDescent="0.25">
      <c r="A5329">
        <v>5328</v>
      </c>
      <c r="B5329" t="s">
        <v>5350</v>
      </c>
      <c r="C5329" s="4" t="s">
        <v>21</v>
      </c>
      <c r="D5329" t="s">
        <v>18</v>
      </c>
      <c r="E5329" s="4">
        <v>140</v>
      </c>
      <c r="F5329" s="4">
        <v>11</v>
      </c>
      <c r="G5329" s="4">
        <v>586</v>
      </c>
      <c r="H5329" s="4">
        <v>194</v>
      </c>
      <c r="I5329" s="4">
        <v>144</v>
      </c>
      <c r="J5329" s="6">
        <v>1731.57</v>
      </c>
      <c r="K5329" s="4">
        <v>0.17899999999999999</v>
      </c>
      <c r="L5329" s="4" t="s">
        <v>15</v>
      </c>
      <c r="M5329" s="4">
        <f>Inventory[[#This Row],[Daily_Demand]]*Inventory[[#This Row],[Lead_Time_Days]]</f>
        <v>1540</v>
      </c>
      <c r="N5329" s="4">
        <f>MAX(0, Inventory[[#This Row],[Demand_Duration_Lead_time]]+Inventory[[#This Row],[Safety_Stock]]-Inventory[[#This Row],[Current_Inventory]])</f>
        <v>1148</v>
      </c>
      <c r="O53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29" s="8">
        <f>Inventory[[#This Row],[Current_Inventory]]*Inventory[[#This Row],[Unit_Cost]]</f>
        <v>1014700.02</v>
      </c>
      <c r="Q5329" t="str">
        <f>IF(Inventory[[#This Row],[Stockout_Risk_Score]] &gt;= 0.8, "Critical",
   IF(Inventory[[#This Row],[Stockout_Risk_Score]] &gt;= 0.6, "High",
      IF(Inventory[[#This Row],[Stockout_Risk_Score]] &gt;= 0.3, "Medium", "Low")
   )
)</f>
        <v>Low</v>
      </c>
      <c r="R5329">
        <f>Inventory[[#This Row],[Lead_Time_Days]]*0.8</f>
        <v>8.8000000000000007</v>
      </c>
      <c r="S5329">
        <f>MAX(0,Inventory[[#This Row],[Daily_Demand]]*Inventory[[#This Row],[Adj_Lead_Time]]+Inventory[[#This Row],[Safety_Stock]]-Inventory[[#This Row],[Current_Inventory]])</f>
        <v>840</v>
      </c>
    </row>
    <row r="5330" spans="1:19" x14ac:dyDescent="0.25">
      <c r="A5330">
        <v>5329</v>
      </c>
      <c r="B5330" t="s">
        <v>5351</v>
      </c>
      <c r="C5330" s="4" t="s">
        <v>41</v>
      </c>
      <c r="D5330" t="s">
        <v>22</v>
      </c>
      <c r="E5330" s="4">
        <v>64</v>
      </c>
      <c r="F5330" s="4">
        <v>6</v>
      </c>
      <c r="G5330" s="4">
        <v>31</v>
      </c>
      <c r="H5330" s="4">
        <v>64</v>
      </c>
      <c r="I5330" s="4">
        <v>120</v>
      </c>
      <c r="J5330" s="6">
        <v>503.71</v>
      </c>
      <c r="K5330" s="4">
        <v>0.44700000000000001</v>
      </c>
      <c r="L5330" s="4" t="s">
        <v>15</v>
      </c>
      <c r="M5330" s="4">
        <f>Inventory[[#This Row],[Daily_Demand]]*Inventory[[#This Row],[Lead_Time_Days]]</f>
        <v>384</v>
      </c>
      <c r="N5330" s="4">
        <f>MAX(0, Inventory[[#This Row],[Demand_Duration_Lead_time]]+Inventory[[#This Row],[Safety_Stock]]-Inventory[[#This Row],[Current_Inventory]])</f>
        <v>417</v>
      </c>
      <c r="O53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30" s="8">
        <f>Inventory[[#This Row],[Current_Inventory]]*Inventory[[#This Row],[Unit_Cost]]</f>
        <v>15615.01</v>
      </c>
      <c r="Q5330" t="str">
        <f>IF(Inventory[[#This Row],[Stockout_Risk_Score]] &gt;= 0.8, "Critical",
   IF(Inventory[[#This Row],[Stockout_Risk_Score]] &gt;= 0.6, "High",
      IF(Inventory[[#This Row],[Stockout_Risk_Score]] &gt;= 0.3, "Medium", "Low")
   )
)</f>
        <v>Medium</v>
      </c>
      <c r="R5330">
        <f>Inventory[[#This Row],[Lead_Time_Days]]*0.8</f>
        <v>4.8000000000000007</v>
      </c>
      <c r="S5330">
        <f>MAX(0,Inventory[[#This Row],[Daily_Demand]]*Inventory[[#This Row],[Adj_Lead_Time]]+Inventory[[#This Row],[Safety_Stock]]-Inventory[[#This Row],[Current_Inventory]])</f>
        <v>340.20000000000005</v>
      </c>
    </row>
    <row r="5331" spans="1:19" x14ac:dyDescent="0.25">
      <c r="A5331">
        <v>5330</v>
      </c>
      <c r="B5331" t="s">
        <v>5352</v>
      </c>
      <c r="C5331" s="4" t="s">
        <v>26</v>
      </c>
      <c r="D5331" t="s">
        <v>18</v>
      </c>
      <c r="E5331" s="4">
        <v>44</v>
      </c>
      <c r="F5331" s="4">
        <v>9</v>
      </c>
      <c r="G5331" s="4">
        <v>102</v>
      </c>
      <c r="H5331" s="4">
        <v>103</v>
      </c>
      <c r="I5331" s="4">
        <v>239</v>
      </c>
      <c r="J5331" s="6">
        <v>234.94</v>
      </c>
      <c r="K5331" s="4">
        <v>4.1000000000000002E-2</v>
      </c>
      <c r="L5331" s="4" t="s">
        <v>15</v>
      </c>
      <c r="M5331" s="4">
        <f>Inventory[[#This Row],[Daily_Demand]]*Inventory[[#This Row],[Lead_Time_Days]]</f>
        <v>396</v>
      </c>
      <c r="N5331" s="4">
        <f>MAX(0, Inventory[[#This Row],[Demand_Duration_Lead_time]]+Inventory[[#This Row],[Safety_Stock]]-Inventory[[#This Row],[Current_Inventory]])</f>
        <v>397</v>
      </c>
      <c r="O53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31" s="8">
        <f>Inventory[[#This Row],[Current_Inventory]]*Inventory[[#This Row],[Unit_Cost]]</f>
        <v>23963.88</v>
      </c>
      <c r="Q5331" t="str">
        <f>IF(Inventory[[#This Row],[Stockout_Risk_Score]] &gt;= 0.8, "Critical",
   IF(Inventory[[#This Row],[Stockout_Risk_Score]] &gt;= 0.6, "High",
      IF(Inventory[[#This Row],[Stockout_Risk_Score]] &gt;= 0.3, "Medium", "Low")
   )
)</f>
        <v>Low</v>
      </c>
      <c r="R5331">
        <f>Inventory[[#This Row],[Lead_Time_Days]]*0.8</f>
        <v>7.2</v>
      </c>
      <c r="S5331">
        <f>MAX(0,Inventory[[#This Row],[Daily_Demand]]*Inventory[[#This Row],[Adj_Lead_Time]]+Inventory[[#This Row],[Safety_Stock]]-Inventory[[#This Row],[Current_Inventory]])</f>
        <v>317.8</v>
      </c>
    </row>
    <row r="5332" spans="1:19" x14ac:dyDescent="0.25">
      <c r="A5332">
        <v>5331</v>
      </c>
      <c r="B5332" t="s">
        <v>5353</v>
      </c>
      <c r="C5332" s="4" t="s">
        <v>41</v>
      </c>
      <c r="D5332" t="s">
        <v>22</v>
      </c>
      <c r="E5332" s="4">
        <v>93</v>
      </c>
      <c r="F5332" s="4">
        <v>7</v>
      </c>
      <c r="G5332" s="4">
        <v>51</v>
      </c>
      <c r="H5332" s="4">
        <v>153</v>
      </c>
      <c r="I5332" s="4">
        <v>181</v>
      </c>
      <c r="J5332" s="6">
        <v>1952.46</v>
      </c>
      <c r="K5332" s="4">
        <v>0.47799999999999998</v>
      </c>
      <c r="L5332" s="4" t="s">
        <v>19</v>
      </c>
      <c r="M5332" s="4">
        <f>Inventory[[#This Row],[Daily_Demand]]*Inventory[[#This Row],[Lead_Time_Days]]</f>
        <v>651</v>
      </c>
      <c r="N5332" s="4">
        <f>MAX(0, Inventory[[#This Row],[Demand_Duration_Lead_time]]+Inventory[[#This Row],[Safety_Stock]]-Inventory[[#This Row],[Current_Inventory]])</f>
        <v>753</v>
      </c>
      <c r="O53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32" s="8">
        <f>Inventory[[#This Row],[Current_Inventory]]*Inventory[[#This Row],[Unit_Cost]]</f>
        <v>99575.46</v>
      </c>
      <c r="Q5332" t="str">
        <f>IF(Inventory[[#This Row],[Stockout_Risk_Score]] &gt;= 0.8, "Critical",
   IF(Inventory[[#This Row],[Stockout_Risk_Score]] &gt;= 0.6, "High",
      IF(Inventory[[#This Row],[Stockout_Risk_Score]] &gt;= 0.3, "Medium", "Low")
   )
)</f>
        <v>Medium</v>
      </c>
      <c r="R5332">
        <f>Inventory[[#This Row],[Lead_Time_Days]]*0.8</f>
        <v>5.6000000000000005</v>
      </c>
      <c r="S5332">
        <f>MAX(0,Inventory[[#This Row],[Daily_Demand]]*Inventory[[#This Row],[Adj_Lead_Time]]+Inventory[[#This Row],[Safety_Stock]]-Inventory[[#This Row],[Current_Inventory]])</f>
        <v>622.80000000000007</v>
      </c>
    </row>
    <row r="5333" spans="1:19" x14ac:dyDescent="0.25">
      <c r="A5333">
        <v>5332</v>
      </c>
      <c r="B5333" t="s">
        <v>5354</v>
      </c>
      <c r="C5333" s="4" t="s">
        <v>17</v>
      </c>
      <c r="D5333" t="s">
        <v>22</v>
      </c>
      <c r="E5333" s="4">
        <v>194</v>
      </c>
      <c r="F5333" s="4">
        <v>6</v>
      </c>
      <c r="G5333" s="4">
        <v>427</v>
      </c>
      <c r="H5333" s="4">
        <v>256</v>
      </c>
      <c r="I5333" s="4">
        <v>188</v>
      </c>
      <c r="J5333" s="6">
        <v>880.5</v>
      </c>
      <c r="K5333" s="4">
        <v>0.92900000000000005</v>
      </c>
      <c r="L5333" s="4" t="s">
        <v>15</v>
      </c>
      <c r="M5333" s="4">
        <f>Inventory[[#This Row],[Daily_Demand]]*Inventory[[#This Row],[Lead_Time_Days]]</f>
        <v>1164</v>
      </c>
      <c r="N5333" s="4">
        <f>MAX(0, Inventory[[#This Row],[Demand_Duration_Lead_time]]+Inventory[[#This Row],[Safety_Stock]]-Inventory[[#This Row],[Current_Inventory]])</f>
        <v>993</v>
      </c>
      <c r="O53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33" s="8">
        <f>Inventory[[#This Row],[Current_Inventory]]*Inventory[[#This Row],[Unit_Cost]]</f>
        <v>375973.5</v>
      </c>
      <c r="Q5333" t="str">
        <f>IF(Inventory[[#This Row],[Stockout_Risk_Score]] &gt;= 0.8, "Critical",
   IF(Inventory[[#This Row],[Stockout_Risk_Score]] &gt;= 0.6, "High",
      IF(Inventory[[#This Row],[Stockout_Risk_Score]] &gt;= 0.3, "Medium", "Low")
   )
)</f>
        <v>Critical</v>
      </c>
      <c r="R5333">
        <f>Inventory[[#This Row],[Lead_Time_Days]]*0.8</f>
        <v>4.8000000000000007</v>
      </c>
      <c r="S5333">
        <f>MAX(0,Inventory[[#This Row],[Daily_Demand]]*Inventory[[#This Row],[Adj_Lead_Time]]+Inventory[[#This Row],[Safety_Stock]]-Inventory[[#This Row],[Current_Inventory]])</f>
        <v>760.20000000000027</v>
      </c>
    </row>
    <row r="5334" spans="1:19" x14ac:dyDescent="0.25">
      <c r="A5334">
        <v>5333</v>
      </c>
      <c r="B5334" t="s">
        <v>5355</v>
      </c>
      <c r="C5334" s="4" t="s">
        <v>21</v>
      </c>
      <c r="D5334" t="s">
        <v>22</v>
      </c>
      <c r="E5334" s="4">
        <v>45</v>
      </c>
      <c r="F5334" s="4">
        <v>5</v>
      </c>
      <c r="G5334" s="4">
        <v>105</v>
      </c>
      <c r="H5334" s="4">
        <v>209</v>
      </c>
      <c r="I5334" s="4">
        <v>324</v>
      </c>
      <c r="J5334" s="6">
        <v>54.33</v>
      </c>
      <c r="K5334" s="4">
        <v>1.2E-2</v>
      </c>
      <c r="L5334" s="4" t="s">
        <v>27</v>
      </c>
      <c r="M5334" s="4">
        <f>Inventory[[#This Row],[Daily_Demand]]*Inventory[[#This Row],[Lead_Time_Days]]</f>
        <v>225</v>
      </c>
      <c r="N5334" s="4">
        <f>MAX(0, Inventory[[#This Row],[Demand_Duration_Lead_time]]+Inventory[[#This Row],[Safety_Stock]]-Inventory[[#This Row],[Current_Inventory]])</f>
        <v>329</v>
      </c>
      <c r="O53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34" s="8">
        <f>Inventory[[#This Row],[Current_Inventory]]*Inventory[[#This Row],[Unit_Cost]]</f>
        <v>5704.65</v>
      </c>
      <c r="Q5334" t="str">
        <f>IF(Inventory[[#This Row],[Stockout_Risk_Score]] &gt;= 0.8, "Critical",
   IF(Inventory[[#This Row],[Stockout_Risk_Score]] &gt;= 0.6, "High",
      IF(Inventory[[#This Row],[Stockout_Risk_Score]] &gt;= 0.3, "Medium", "Low")
   )
)</f>
        <v>Low</v>
      </c>
      <c r="R5334">
        <f>Inventory[[#This Row],[Lead_Time_Days]]*0.8</f>
        <v>4</v>
      </c>
      <c r="S5334">
        <f>MAX(0,Inventory[[#This Row],[Daily_Demand]]*Inventory[[#This Row],[Adj_Lead_Time]]+Inventory[[#This Row],[Safety_Stock]]-Inventory[[#This Row],[Current_Inventory]])</f>
        <v>284</v>
      </c>
    </row>
    <row r="5335" spans="1:19" x14ac:dyDescent="0.25">
      <c r="A5335">
        <v>5334</v>
      </c>
      <c r="B5335" t="s">
        <v>5356</v>
      </c>
      <c r="C5335" s="4" t="s">
        <v>41</v>
      </c>
      <c r="D5335" t="s">
        <v>14</v>
      </c>
      <c r="E5335" s="4">
        <v>144</v>
      </c>
      <c r="F5335" s="4">
        <v>7</v>
      </c>
      <c r="G5335" s="4">
        <v>763</v>
      </c>
      <c r="H5335" s="4">
        <v>245</v>
      </c>
      <c r="I5335" s="4">
        <v>151</v>
      </c>
      <c r="J5335" s="6">
        <v>1023.08</v>
      </c>
      <c r="K5335" s="4">
        <v>0.36499999999999999</v>
      </c>
      <c r="L5335" s="4" t="s">
        <v>27</v>
      </c>
      <c r="M5335" s="4">
        <f>Inventory[[#This Row],[Daily_Demand]]*Inventory[[#This Row],[Lead_Time_Days]]</f>
        <v>1008</v>
      </c>
      <c r="N5335" s="4">
        <f>MAX(0, Inventory[[#This Row],[Demand_Duration_Lead_time]]+Inventory[[#This Row],[Safety_Stock]]-Inventory[[#This Row],[Current_Inventory]])</f>
        <v>490</v>
      </c>
      <c r="O53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35" s="8">
        <f>Inventory[[#This Row],[Current_Inventory]]*Inventory[[#This Row],[Unit_Cost]]</f>
        <v>780610.04</v>
      </c>
      <c r="Q5335" t="str">
        <f>IF(Inventory[[#This Row],[Stockout_Risk_Score]] &gt;= 0.8, "Critical",
   IF(Inventory[[#This Row],[Stockout_Risk_Score]] &gt;= 0.6, "High",
      IF(Inventory[[#This Row],[Stockout_Risk_Score]] &gt;= 0.3, "Medium", "Low")
   )
)</f>
        <v>Medium</v>
      </c>
      <c r="R5335">
        <f>Inventory[[#This Row],[Lead_Time_Days]]*0.8</f>
        <v>5.6000000000000005</v>
      </c>
      <c r="S5335">
        <f>MAX(0,Inventory[[#This Row],[Daily_Demand]]*Inventory[[#This Row],[Adj_Lead_Time]]+Inventory[[#This Row],[Safety_Stock]]-Inventory[[#This Row],[Current_Inventory]])</f>
        <v>288.40000000000009</v>
      </c>
    </row>
    <row r="5336" spans="1:19" x14ac:dyDescent="0.25">
      <c r="A5336">
        <v>5335</v>
      </c>
      <c r="B5336" t="s">
        <v>5357</v>
      </c>
      <c r="C5336" s="4" t="s">
        <v>13</v>
      </c>
      <c r="D5336" t="s">
        <v>22</v>
      </c>
      <c r="E5336" s="4">
        <v>119</v>
      </c>
      <c r="F5336" s="4">
        <v>7</v>
      </c>
      <c r="G5336" s="4">
        <v>430</v>
      </c>
      <c r="H5336" s="4">
        <v>229</v>
      </c>
      <c r="I5336" s="4">
        <v>332</v>
      </c>
      <c r="J5336" s="6">
        <v>1257.6400000000001</v>
      </c>
      <c r="K5336" s="4">
        <v>0.76100000000000001</v>
      </c>
      <c r="L5336" s="4" t="s">
        <v>19</v>
      </c>
      <c r="M5336" s="4">
        <f>Inventory[[#This Row],[Daily_Demand]]*Inventory[[#This Row],[Lead_Time_Days]]</f>
        <v>833</v>
      </c>
      <c r="N5336" s="4">
        <f>MAX(0, Inventory[[#This Row],[Demand_Duration_Lead_time]]+Inventory[[#This Row],[Safety_Stock]]-Inventory[[#This Row],[Current_Inventory]])</f>
        <v>632</v>
      </c>
      <c r="O53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36" s="8">
        <f>Inventory[[#This Row],[Current_Inventory]]*Inventory[[#This Row],[Unit_Cost]]</f>
        <v>540785.20000000007</v>
      </c>
      <c r="Q5336" t="str">
        <f>IF(Inventory[[#This Row],[Stockout_Risk_Score]] &gt;= 0.8, "Critical",
   IF(Inventory[[#This Row],[Stockout_Risk_Score]] &gt;= 0.6, "High",
      IF(Inventory[[#This Row],[Stockout_Risk_Score]] &gt;= 0.3, "Medium", "Low")
   )
)</f>
        <v>High</v>
      </c>
      <c r="R5336">
        <f>Inventory[[#This Row],[Lead_Time_Days]]*0.8</f>
        <v>5.6000000000000005</v>
      </c>
      <c r="S5336">
        <f>MAX(0,Inventory[[#This Row],[Daily_Demand]]*Inventory[[#This Row],[Adj_Lead_Time]]+Inventory[[#This Row],[Safety_Stock]]-Inventory[[#This Row],[Current_Inventory]])</f>
        <v>465.40000000000009</v>
      </c>
    </row>
    <row r="5337" spans="1:19" x14ac:dyDescent="0.25">
      <c r="A5337">
        <v>5336</v>
      </c>
      <c r="B5337" t="s">
        <v>5358</v>
      </c>
      <c r="C5337" s="4" t="s">
        <v>21</v>
      </c>
      <c r="D5337" t="s">
        <v>18</v>
      </c>
      <c r="E5337" s="4">
        <v>104</v>
      </c>
      <c r="F5337" s="4">
        <v>7</v>
      </c>
      <c r="G5337" s="4">
        <v>732</v>
      </c>
      <c r="H5337" s="4">
        <v>225</v>
      </c>
      <c r="I5337" s="4">
        <v>78</v>
      </c>
      <c r="J5337" s="6">
        <v>1563.37</v>
      </c>
      <c r="K5337" s="4">
        <v>0.154</v>
      </c>
      <c r="L5337" s="4" t="s">
        <v>15</v>
      </c>
      <c r="M5337" s="4">
        <f>Inventory[[#This Row],[Daily_Demand]]*Inventory[[#This Row],[Lead_Time_Days]]</f>
        <v>728</v>
      </c>
      <c r="N5337" s="4">
        <f>MAX(0, Inventory[[#This Row],[Demand_Duration_Lead_time]]+Inventory[[#This Row],[Safety_Stock]]-Inventory[[#This Row],[Current_Inventory]])</f>
        <v>221</v>
      </c>
      <c r="O53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37" s="8">
        <f>Inventory[[#This Row],[Current_Inventory]]*Inventory[[#This Row],[Unit_Cost]]</f>
        <v>1144386.8399999999</v>
      </c>
      <c r="Q5337" t="str">
        <f>IF(Inventory[[#This Row],[Stockout_Risk_Score]] &gt;= 0.8, "Critical",
   IF(Inventory[[#This Row],[Stockout_Risk_Score]] &gt;= 0.6, "High",
      IF(Inventory[[#This Row],[Stockout_Risk_Score]] &gt;= 0.3, "Medium", "Low")
   )
)</f>
        <v>Low</v>
      </c>
      <c r="R5337">
        <f>Inventory[[#This Row],[Lead_Time_Days]]*0.8</f>
        <v>5.6000000000000005</v>
      </c>
      <c r="S5337">
        <f>MAX(0,Inventory[[#This Row],[Daily_Demand]]*Inventory[[#This Row],[Adj_Lead_Time]]+Inventory[[#This Row],[Safety_Stock]]-Inventory[[#This Row],[Current_Inventory]])</f>
        <v>75.400000000000091</v>
      </c>
    </row>
    <row r="5338" spans="1:19" x14ac:dyDescent="0.25">
      <c r="A5338">
        <v>5337</v>
      </c>
      <c r="B5338" t="s">
        <v>5359</v>
      </c>
      <c r="C5338" s="4" t="s">
        <v>13</v>
      </c>
      <c r="D5338" t="s">
        <v>22</v>
      </c>
      <c r="E5338" s="4">
        <v>121</v>
      </c>
      <c r="F5338" s="4">
        <v>2</v>
      </c>
      <c r="G5338" s="4">
        <v>582</v>
      </c>
      <c r="H5338" s="4">
        <v>58</v>
      </c>
      <c r="I5338" s="4">
        <v>67</v>
      </c>
      <c r="J5338" s="6">
        <v>1888.74</v>
      </c>
      <c r="K5338" s="4">
        <v>7.8E-2</v>
      </c>
      <c r="L5338" s="4" t="s">
        <v>27</v>
      </c>
      <c r="M5338" s="4">
        <f>Inventory[[#This Row],[Daily_Demand]]*Inventory[[#This Row],[Lead_Time_Days]]</f>
        <v>242</v>
      </c>
      <c r="N5338" s="4">
        <f>MAX(0, Inventory[[#This Row],[Demand_Duration_Lead_time]]+Inventory[[#This Row],[Safety_Stock]]-Inventory[[#This Row],[Current_Inventory]])</f>
        <v>0</v>
      </c>
      <c r="O53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38" s="8">
        <f>Inventory[[#This Row],[Current_Inventory]]*Inventory[[#This Row],[Unit_Cost]]</f>
        <v>1099246.68</v>
      </c>
      <c r="Q5338" t="str">
        <f>IF(Inventory[[#This Row],[Stockout_Risk_Score]] &gt;= 0.8, "Critical",
   IF(Inventory[[#This Row],[Stockout_Risk_Score]] &gt;= 0.6, "High",
      IF(Inventory[[#This Row],[Stockout_Risk_Score]] &gt;= 0.3, "Medium", "Low")
   )
)</f>
        <v>Low</v>
      </c>
      <c r="R5338">
        <f>Inventory[[#This Row],[Lead_Time_Days]]*0.8</f>
        <v>1.6</v>
      </c>
      <c r="S5338">
        <f>MAX(0,Inventory[[#This Row],[Daily_Demand]]*Inventory[[#This Row],[Adj_Lead_Time]]+Inventory[[#This Row],[Safety_Stock]]-Inventory[[#This Row],[Current_Inventory]])</f>
        <v>0</v>
      </c>
    </row>
    <row r="5339" spans="1:19" x14ac:dyDescent="0.25">
      <c r="A5339">
        <v>5338</v>
      </c>
      <c r="B5339" t="s">
        <v>5360</v>
      </c>
      <c r="C5339" s="4" t="s">
        <v>41</v>
      </c>
      <c r="D5339" t="s">
        <v>22</v>
      </c>
      <c r="E5339" s="4">
        <v>186</v>
      </c>
      <c r="F5339" s="4">
        <v>7</v>
      </c>
      <c r="G5339" s="4">
        <v>275</v>
      </c>
      <c r="H5339" s="4">
        <v>294</v>
      </c>
      <c r="I5339" s="4">
        <v>293</v>
      </c>
      <c r="J5339" s="6">
        <v>1834.58</v>
      </c>
      <c r="K5339" s="4">
        <v>0.63100000000000001</v>
      </c>
      <c r="L5339" s="4" t="s">
        <v>15</v>
      </c>
      <c r="M5339" s="4">
        <f>Inventory[[#This Row],[Daily_Demand]]*Inventory[[#This Row],[Lead_Time_Days]]</f>
        <v>1302</v>
      </c>
      <c r="N5339" s="4">
        <f>MAX(0, Inventory[[#This Row],[Demand_Duration_Lead_time]]+Inventory[[#This Row],[Safety_Stock]]-Inventory[[#This Row],[Current_Inventory]])</f>
        <v>1321</v>
      </c>
      <c r="O53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39" s="8">
        <f>Inventory[[#This Row],[Current_Inventory]]*Inventory[[#This Row],[Unit_Cost]]</f>
        <v>504509.5</v>
      </c>
      <c r="Q5339" t="str">
        <f>IF(Inventory[[#This Row],[Stockout_Risk_Score]] &gt;= 0.8, "Critical",
   IF(Inventory[[#This Row],[Stockout_Risk_Score]] &gt;= 0.6, "High",
      IF(Inventory[[#This Row],[Stockout_Risk_Score]] &gt;= 0.3, "Medium", "Low")
   )
)</f>
        <v>High</v>
      </c>
      <c r="R5339">
        <f>Inventory[[#This Row],[Lead_Time_Days]]*0.8</f>
        <v>5.6000000000000005</v>
      </c>
      <c r="S5339">
        <f>MAX(0,Inventory[[#This Row],[Daily_Demand]]*Inventory[[#This Row],[Adj_Lead_Time]]+Inventory[[#This Row],[Safety_Stock]]-Inventory[[#This Row],[Current_Inventory]])</f>
        <v>1060.6000000000001</v>
      </c>
    </row>
    <row r="5340" spans="1:19" x14ac:dyDescent="0.25">
      <c r="A5340">
        <v>5339</v>
      </c>
      <c r="B5340" t="s">
        <v>5361</v>
      </c>
      <c r="C5340" s="4" t="s">
        <v>21</v>
      </c>
      <c r="D5340" t="s">
        <v>22</v>
      </c>
      <c r="E5340" s="4">
        <v>93</v>
      </c>
      <c r="F5340" s="4">
        <v>2</v>
      </c>
      <c r="G5340" s="4">
        <v>260</v>
      </c>
      <c r="H5340" s="4">
        <v>127</v>
      </c>
      <c r="I5340" s="4">
        <v>224</v>
      </c>
      <c r="J5340" s="6">
        <v>1883.26</v>
      </c>
      <c r="K5340" s="4">
        <v>0.01</v>
      </c>
      <c r="L5340" s="4" t="s">
        <v>27</v>
      </c>
      <c r="M5340" s="4">
        <f>Inventory[[#This Row],[Daily_Demand]]*Inventory[[#This Row],[Lead_Time_Days]]</f>
        <v>186</v>
      </c>
      <c r="N5340" s="4">
        <f>MAX(0, Inventory[[#This Row],[Demand_Duration_Lead_time]]+Inventory[[#This Row],[Safety_Stock]]-Inventory[[#This Row],[Current_Inventory]])</f>
        <v>53</v>
      </c>
      <c r="O53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40" s="8">
        <f>Inventory[[#This Row],[Current_Inventory]]*Inventory[[#This Row],[Unit_Cost]]</f>
        <v>489647.6</v>
      </c>
      <c r="Q5340" t="str">
        <f>IF(Inventory[[#This Row],[Stockout_Risk_Score]] &gt;= 0.8, "Critical",
   IF(Inventory[[#This Row],[Stockout_Risk_Score]] &gt;= 0.6, "High",
      IF(Inventory[[#This Row],[Stockout_Risk_Score]] &gt;= 0.3, "Medium", "Low")
   )
)</f>
        <v>Low</v>
      </c>
      <c r="R5340">
        <f>Inventory[[#This Row],[Lead_Time_Days]]*0.8</f>
        <v>1.6</v>
      </c>
      <c r="S5340">
        <f>MAX(0,Inventory[[#This Row],[Daily_Demand]]*Inventory[[#This Row],[Adj_Lead_Time]]+Inventory[[#This Row],[Safety_Stock]]-Inventory[[#This Row],[Current_Inventory]])</f>
        <v>15.800000000000011</v>
      </c>
    </row>
    <row r="5341" spans="1:19" x14ac:dyDescent="0.25">
      <c r="A5341">
        <v>5340</v>
      </c>
      <c r="B5341" t="s">
        <v>5362</v>
      </c>
      <c r="C5341" s="4" t="s">
        <v>13</v>
      </c>
      <c r="D5341" t="s">
        <v>14</v>
      </c>
      <c r="E5341" s="4">
        <v>97</v>
      </c>
      <c r="F5341" s="4">
        <v>6</v>
      </c>
      <c r="G5341" s="4">
        <v>736</v>
      </c>
      <c r="H5341" s="4">
        <v>91</v>
      </c>
      <c r="I5341" s="4">
        <v>138</v>
      </c>
      <c r="J5341" s="6">
        <v>112.64</v>
      </c>
      <c r="K5341" s="4">
        <v>0.80200000000000005</v>
      </c>
      <c r="L5341" s="4" t="s">
        <v>19</v>
      </c>
      <c r="M5341" s="4">
        <f>Inventory[[#This Row],[Daily_Demand]]*Inventory[[#This Row],[Lead_Time_Days]]</f>
        <v>582</v>
      </c>
      <c r="N5341" s="4">
        <f>MAX(0, Inventory[[#This Row],[Demand_Duration_Lead_time]]+Inventory[[#This Row],[Safety_Stock]]-Inventory[[#This Row],[Current_Inventory]])</f>
        <v>0</v>
      </c>
      <c r="O53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41" s="8">
        <f>Inventory[[#This Row],[Current_Inventory]]*Inventory[[#This Row],[Unit_Cost]]</f>
        <v>82903.039999999994</v>
      </c>
      <c r="Q5341" t="str">
        <f>IF(Inventory[[#This Row],[Stockout_Risk_Score]] &gt;= 0.8, "Critical",
   IF(Inventory[[#This Row],[Stockout_Risk_Score]] &gt;= 0.6, "High",
      IF(Inventory[[#This Row],[Stockout_Risk_Score]] &gt;= 0.3, "Medium", "Low")
   )
)</f>
        <v>Critical</v>
      </c>
      <c r="R5341">
        <f>Inventory[[#This Row],[Lead_Time_Days]]*0.8</f>
        <v>4.8000000000000007</v>
      </c>
      <c r="S5341">
        <f>MAX(0,Inventory[[#This Row],[Daily_Demand]]*Inventory[[#This Row],[Adj_Lead_Time]]+Inventory[[#This Row],[Safety_Stock]]-Inventory[[#This Row],[Current_Inventory]])</f>
        <v>0</v>
      </c>
    </row>
    <row r="5342" spans="1:19" x14ac:dyDescent="0.25">
      <c r="A5342">
        <v>5341</v>
      </c>
      <c r="B5342" t="s">
        <v>5363</v>
      </c>
      <c r="C5342" s="4" t="s">
        <v>17</v>
      </c>
      <c r="D5342" t="s">
        <v>18</v>
      </c>
      <c r="E5342" s="4">
        <v>143</v>
      </c>
      <c r="F5342" s="4">
        <v>8</v>
      </c>
      <c r="G5342" s="4">
        <v>727</v>
      </c>
      <c r="H5342" s="4">
        <v>272</v>
      </c>
      <c r="I5342" s="4">
        <v>69</v>
      </c>
      <c r="J5342" s="6">
        <v>1437.96</v>
      </c>
      <c r="K5342" s="4">
        <v>6.7000000000000004E-2</v>
      </c>
      <c r="L5342" s="4" t="s">
        <v>27</v>
      </c>
      <c r="M5342" s="4">
        <f>Inventory[[#This Row],[Daily_Demand]]*Inventory[[#This Row],[Lead_Time_Days]]</f>
        <v>1144</v>
      </c>
      <c r="N5342" s="4">
        <f>MAX(0, Inventory[[#This Row],[Demand_Duration_Lead_time]]+Inventory[[#This Row],[Safety_Stock]]-Inventory[[#This Row],[Current_Inventory]])</f>
        <v>689</v>
      </c>
      <c r="O53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42" s="8">
        <f>Inventory[[#This Row],[Current_Inventory]]*Inventory[[#This Row],[Unit_Cost]]</f>
        <v>1045396.92</v>
      </c>
      <c r="Q5342" t="str">
        <f>IF(Inventory[[#This Row],[Stockout_Risk_Score]] &gt;= 0.8, "Critical",
   IF(Inventory[[#This Row],[Stockout_Risk_Score]] &gt;= 0.6, "High",
      IF(Inventory[[#This Row],[Stockout_Risk_Score]] &gt;= 0.3, "Medium", "Low")
   )
)</f>
        <v>Low</v>
      </c>
      <c r="R5342">
        <f>Inventory[[#This Row],[Lead_Time_Days]]*0.8</f>
        <v>6.4</v>
      </c>
      <c r="S5342">
        <f>MAX(0,Inventory[[#This Row],[Daily_Demand]]*Inventory[[#This Row],[Adj_Lead_Time]]+Inventory[[#This Row],[Safety_Stock]]-Inventory[[#This Row],[Current_Inventory]])</f>
        <v>460.20000000000005</v>
      </c>
    </row>
    <row r="5343" spans="1:19" x14ac:dyDescent="0.25">
      <c r="A5343">
        <v>5342</v>
      </c>
      <c r="B5343" t="s">
        <v>5364</v>
      </c>
      <c r="C5343" s="4" t="s">
        <v>17</v>
      </c>
      <c r="D5343" t="s">
        <v>14</v>
      </c>
      <c r="E5343" s="4">
        <v>64</v>
      </c>
      <c r="F5343" s="4">
        <v>2</v>
      </c>
      <c r="G5343" s="4">
        <v>471</v>
      </c>
      <c r="H5343" s="4">
        <v>86</v>
      </c>
      <c r="I5343" s="4">
        <v>375</v>
      </c>
      <c r="J5343" s="6">
        <v>490.42</v>
      </c>
      <c r="K5343" s="4">
        <v>0.52400000000000002</v>
      </c>
      <c r="L5343" s="4" t="s">
        <v>27</v>
      </c>
      <c r="M5343" s="4">
        <f>Inventory[[#This Row],[Daily_Demand]]*Inventory[[#This Row],[Lead_Time_Days]]</f>
        <v>128</v>
      </c>
      <c r="N5343" s="4">
        <f>MAX(0, Inventory[[#This Row],[Demand_Duration_Lead_time]]+Inventory[[#This Row],[Safety_Stock]]-Inventory[[#This Row],[Current_Inventory]])</f>
        <v>0</v>
      </c>
      <c r="O53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343" s="8">
        <f>Inventory[[#This Row],[Current_Inventory]]*Inventory[[#This Row],[Unit_Cost]]</f>
        <v>230987.82</v>
      </c>
      <c r="Q5343" t="str">
        <f>IF(Inventory[[#This Row],[Stockout_Risk_Score]] &gt;= 0.8, "Critical",
   IF(Inventory[[#This Row],[Stockout_Risk_Score]] &gt;= 0.6, "High",
      IF(Inventory[[#This Row],[Stockout_Risk_Score]] &gt;= 0.3, "Medium", "Low")
   )
)</f>
        <v>Medium</v>
      </c>
      <c r="R5343">
        <f>Inventory[[#This Row],[Lead_Time_Days]]*0.8</f>
        <v>1.6</v>
      </c>
      <c r="S5343">
        <f>MAX(0,Inventory[[#This Row],[Daily_Demand]]*Inventory[[#This Row],[Adj_Lead_Time]]+Inventory[[#This Row],[Safety_Stock]]-Inventory[[#This Row],[Current_Inventory]])</f>
        <v>0</v>
      </c>
    </row>
    <row r="5344" spans="1:19" x14ac:dyDescent="0.25">
      <c r="A5344">
        <v>5343</v>
      </c>
      <c r="B5344" t="s">
        <v>5365</v>
      </c>
      <c r="C5344" s="4" t="s">
        <v>41</v>
      </c>
      <c r="D5344" t="s">
        <v>18</v>
      </c>
      <c r="E5344" s="4">
        <v>72</v>
      </c>
      <c r="F5344" s="4">
        <v>14</v>
      </c>
      <c r="G5344" s="4">
        <v>775</v>
      </c>
      <c r="H5344" s="4">
        <v>220</v>
      </c>
      <c r="I5344" s="4">
        <v>67</v>
      </c>
      <c r="J5344" s="6">
        <v>415.73</v>
      </c>
      <c r="K5344" s="4">
        <v>0.74</v>
      </c>
      <c r="L5344" s="4" t="s">
        <v>27</v>
      </c>
      <c r="M5344" s="4">
        <f>Inventory[[#This Row],[Daily_Demand]]*Inventory[[#This Row],[Lead_Time_Days]]</f>
        <v>1008</v>
      </c>
      <c r="N5344" s="4">
        <f>MAX(0, Inventory[[#This Row],[Demand_Duration_Lead_time]]+Inventory[[#This Row],[Safety_Stock]]-Inventory[[#This Row],[Current_Inventory]])</f>
        <v>453</v>
      </c>
      <c r="O53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44" s="8">
        <f>Inventory[[#This Row],[Current_Inventory]]*Inventory[[#This Row],[Unit_Cost]]</f>
        <v>322190.75</v>
      </c>
      <c r="Q5344" t="str">
        <f>IF(Inventory[[#This Row],[Stockout_Risk_Score]] &gt;= 0.8, "Critical",
   IF(Inventory[[#This Row],[Stockout_Risk_Score]] &gt;= 0.6, "High",
      IF(Inventory[[#This Row],[Stockout_Risk_Score]] &gt;= 0.3, "Medium", "Low")
   )
)</f>
        <v>High</v>
      </c>
      <c r="R5344">
        <f>Inventory[[#This Row],[Lead_Time_Days]]*0.8</f>
        <v>11.200000000000001</v>
      </c>
      <c r="S5344">
        <f>MAX(0,Inventory[[#This Row],[Daily_Demand]]*Inventory[[#This Row],[Adj_Lead_Time]]+Inventory[[#This Row],[Safety_Stock]]-Inventory[[#This Row],[Current_Inventory]])</f>
        <v>251.40000000000009</v>
      </c>
    </row>
    <row r="5345" spans="1:19" x14ac:dyDescent="0.25">
      <c r="A5345">
        <v>5344</v>
      </c>
      <c r="B5345" t="s">
        <v>5366</v>
      </c>
      <c r="C5345" s="4" t="s">
        <v>21</v>
      </c>
      <c r="D5345" t="s">
        <v>14</v>
      </c>
      <c r="E5345" s="4">
        <v>82</v>
      </c>
      <c r="F5345" s="4">
        <v>2</v>
      </c>
      <c r="G5345" s="4">
        <v>20</v>
      </c>
      <c r="H5345" s="4">
        <v>131</v>
      </c>
      <c r="I5345" s="4">
        <v>87</v>
      </c>
      <c r="J5345" s="6">
        <v>1610.62</v>
      </c>
      <c r="K5345" s="4">
        <v>0.24199999999999999</v>
      </c>
      <c r="L5345" s="4" t="s">
        <v>19</v>
      </c>
      <c r="M5345" s="4">
        <f>Inventory[[#This Row],[Daily_Demand]]*Inventory[[#This Row],[Lead_Time_Days]]</f>
        <v>164</v>
      </c>
      <c r="N5345" s="4">
        <f>MAX(0, Inventory[[#This Row],[Demand_Duration_Lead_time]]+Inventory[[#This Row],[Safety_Stock]]-Inventory[[#This Row],[Current_Inventory]])</f>
        <v>275</v>
      </c>
      <c r="O53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45" s="8">
        <f>Inventory[[#This Row],[Current_Inventory]]*Inventory[[#This Row],[Unit_Cost]]</f>
        <v>32212.399999999998</v>
      </c>
      <c r="Q5345" t="str">
        <f>IF(Inventory[[#This Row],[Stockout_Risk_Score]] &gt;= 0.8, "Critical",
   IF(Inventory[[#This Row],[Stockout_Risk_Score]] &gt;= 0.6, "High",
      IF(Inventory[[#This Row],[Stockout_Risk_Score]] &gt;= 0.3, "Medium", "Low")
   )
)</f>
        <v>Low</v>
      </c>
      <c r="R5345">
        <f>Inventory[[#This Row],[Lead_Time_Days]]*0.8</f>
        <v>1.6</v>
      </c>
      <c r="S5345">
        <f>MAX(0,Inventory[[#This Row],[Daily_Demand]]*Inventory[[#This Row],[Adj_Lead_Time]]+Inventory[[#This Row],[Safety_Stock]]-Inventory[[#This Row],[Current_Inventory]])</f>
        <v>242.20000000000005</v>
      </c>
    </row>
    <row r="5346" spans="1:19" x14ac:dyDescent="0.25">
      <c r="A5346">
        <v>5345</v>
      </c>
      <c r="B5346" t="s">
        <v>5367</v>
      </c>
      <c r="C5346" s="4" t="s">
        <v>26</v>
      </c>
      <c r="D5346" t="s">
        <v>18</v>
      </c>
      <c r="E5346" s="4">
        <v>50</v>
      </c>
      <c r="F5346" s="4">
        <v>14</v>
      </c>
      <c r="G5346" s="4">
        <v>620</v>
      </c>
      <c r="H5346" s="4">
        <v>99</v>
      </c>
      <c r="I5346" s="4">
        <v>138</v>
      </c>
      <c r="J5346" s="6">
        <v>863.4</v>
      </c>
      <c r="K5346" s="4">
        <v>0.104</v>
      </c>
      <c r="L5346" s="4" t="s">
        <v>27</v>
      </c>
      <c r="M5346" s="4">
        <f>Inventory[[#This Row],[Daily_Demand]]*Inventory[[#This Row],[Lead_Time_Days]]</f>
        <v>700</v>
      </c>
      <c r="N5346" s="4">
        <f>MAX(0, Inventory[[#This Row],[Demand_Duration_Lead_time]]+Inventory[[#This Row],[Safety_Stock]]-Inventory[[#This Row],[Current_Inventory]])</f>
        <v>179</v>
      </c>
      <c r="O53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46" s="8">
        <f>Inventory[[#This Row],[Current_Inventory]]*Inventory[[#This Row],[Unit_Cost]]</f>
        <v>535308</v>
      </c>
      <c r="Q5346" t="str">
        <f>IF(Inventory[[#This Row],[Stockout_Risk_Score]] &gt;= 0.8, "Critical",
   IF(Inventory[[#This Row],[Stockout_Risk_Score]] &gt;= 0.6, "High",
      IF(Inventory[[#This Row],[Stockout_Risk_Score]] &gt;= 0.3, "Medium", "Low")
   )
)</f>
        <v>Low</v>
      </c>
      <c r="R5346">
        <f>Inventory[[#This Row],[Lead_Time_Days]]*0.8</f>
        <v>11.200000000000001</v>
      </c>
      <c r="S5346">
        <f>MAX(0,Inventory[[#This Row],[Daily_Demand]]*Inventory[[#This Row],[Adj_Lead_Time]]+Inventory[[#This Row],[Safety_Stock]]-Inventory[[#This Row],[Current_Inventory]])</f>
        <v>39</v>
      </c>
    </row>
    <row r="5347" spans="1:19" x14ac:dyDescent="0.25">
      <c r="A5347">
        <v>5346</v>
      </c>
      <c r="B5347" t="s">
        <v>5368</v>
      </c>
      <c r="C5347" s="4" t="s">
        <v>21</v>
      </c>
      <c r="D5347" t="s">
        <v>14</v>
      </c>
      <c r="E5347" s="4">
        <v>42</v>
      </c>
      <c r="F5347" s="4">
        <v>14</v>
      </c>
      <c r="G5347" s="4">
        <v>301</v>
      </c>
      <c r="H5347" s="4">
        <v>267</v>
      </c>
      <c r="I5347" s="4">
        <v>389</v>
      </c>
      <c r="J5347" s="6">
        <v>1837.37</v>
      </c>
      <c r="K5347" s="4">
        <v>0.17599999999999999</v>
      </c>
      <c r="L5347" s="4" t="s">
        <v>19</v>
      </c>
      <c r="M5347" s="4">
        <f>Inventory[[#This Row],[Daily_Demand]]*Inventory[[#This Row],[Lead_Time_Days]]</f>
        <v>588</v>
      </c>
      <c r="N5347" s="4">
        <f>MAX(0, Inventory[[#This Row],[Demand_Duration_Lead_time]]+Inventory[[#This Row],[Safety_Stock]]-Inventory[[#This Row],[Current_Inventory]])</f>
        <v>554</v>
      </c>
      <c r="O53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47" s="8">
        <f>Inventory[[#This Row],[Current_Inventory]]*Inventory[[#This Row],[Unit_Cost]]</f>
        <v>553048.37</v>
      </c>
      <c r="Q5347" t="str">
        <f>IF(Inventory[[#This Row],[Stockout_Risk_Score]] &gt;= 0.8, "Critical",
   IF(Inventory[[#This Row],[Stockout_Risk_Score]] &gt;= 0.6, "High",
      IF(Inventory[[#This Row],[Stockout_Risk_Score]] &gt;= 0.3, "Medium", "Low")
   )
)</f>
        <v>Low</v>
      </c>
      <c r="R5347">
        <f>Inventory[[#This Row],[Lead_Time_Days]]*0.8</f>
        <v>11.200000000000001</v>
      </c>
      <c r="S5347">
        <f>MAX(0,Inventory[[#This Row],[Daily_Demand]]*Inventory[[#This Row],[Adj_Lead_Time]]+Inventory[[#This Row],[Safety_Stock]]-Inventory[[#This Row],[Current_Inventory]])</f>
        <v>436.40000000000009</v>
      </c>
    </row>
    <row r="5348" spans="1:19" x14ac:dyDescent="0.25">
      <c r="A5348">
        <v>5347</v>
      </c>
      <c r="B5348" t="s">
        <v>5369</v>
      </c>
      <c r="C5348" s="4" t="s">
        <v>17</v>
      </c>
      <c r="D5348" t="s">
        <v>22</v>
      </c>
      <c r="E5348" s="4">
        <v>193</v>
      </c>
      <c r="F5348" s="4">
        <v>7</v>
      </c>
      <c r="G5348" s="4">
        <v>670</v>
      </c>
      <c r="H5348" s="4">
        <v>170</v>
      </c>
      <c r="I5348" s="4">
        <v>199</v>
      </c>
      <c r="J5348" s="6">
        <v>132.75</v>
      </c>
      <c r="K5348" s="4">
        <v>0.85499999999999998</v>
      </c>
      <c r="L5348" s="4" t="s">
        <v>19</v>
      </c>
      <c r="M5348" s="4">
        <f>Inventory[[#This Row],[Daily_Demand]]*Inventory[[#This Row],[Lead_Time_Days]]</f>
        <v>1351</v>
      </c>
      <c r="N5348" s="4">
        <f>MAX(0, Inventory[[#This Row],[Demand_Duration_Lead_time]]+Inventory[[#This Row],[Safety_Stock]]-Inventory[[#This Row],[Current_Inventory]])</f>
        <v>851</v>
      </c>
      <c r="O53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48" s="8">
        <f>Inventory[[#This Row],[Current_Inventory]]*Inventory[[#This Row],[Unit_Cost]]</f>
        <v>88942.5</v>
      </c>
      <c r="Q5348" t="str">
        <f>IF(Inventory[[#This Row],[Stockout_Risk_Score]] &gt;= 0.8, "Critical",
   IF(Inventory[[#This Row],[Stockout_Risk_Score]] &gt;= 0.6, "High",
      IF(Inventory[[#This Row],[Stockout_Risk_Score]] &gt;= 0.3, "Medium", "Low")
   )
)</f>
        <v>Critical</v>
      </c>
      <c r="R5348">
        <f>Inventory[[#This Row],[Lead_Time_Days]]*0.8</f>
        <v>5.6000000000000005</v>
      </c>
      <c r="S5348">
        <f>MAX(0,Inventory[[#This Row],[Daily_Demand]]*Inventory[[#This Row],[Adj_Lead_Time]]+Inventory[[#This Row],[Safety_Stock]]-Inventory[[#This Row],[Current_Inventory]])</f>
        <v>580.80000000000018</v>
      </c>
    </row>
    <row r="5349" spans="1:19" x14ac:dyDescent="0.25">
      <c r="A5349">
        <v>5348</v>
      </c>
      <c r="B5349" t="s">
        <v>5370</v>
      </c>
      <c r="C5349" s="4" t="s">
        <v>13</v>
      </c>
      <c r="D5349" t="s">
        <v>14</v>
      </c>
      <c r="E5349" s="4">
        <v>21</v>
      </c>
      <c r="F5349" s="4">
        <v>8</v>
      </c>
      <c r="G5349" s="4">
        <v>618</v>
      </c>
      <c r="H5349" s="4">
        <v>185</v>
      </c>
      <c r="I5349" s="4">
        <v>253</v>
      </c>
      <c r="J5349" s="6">
        <v>1614.25</v>
      </c>
      <c r="K5349" s="4">
        <v>0.70599999999999996</v>
      </c>
      <c r="L5349" s="4" t="s">
        <v>27</v>
      </c>
      <c r="M5349" s="4">
        <f>Inventory[[#This Row],[Daily_Demand]]*Inventory[[#This Row],[Lead_Time_Days]]</f>
        <v>168</v>
      </c>
      <c r="N5349" s="4">
        <f>MAX(0, Inventory[[#This Row],[Demand_Duration_Lead_time]]+Inventory[[#This Row],[Safety_Stock]]-Inventory[[#This Row],[Current_Inventory]])</f>
        <v>0</v>
      </c>
      <c r="O53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49" s="8">
        <f>Inventory[[#This Row],[Current_Inventory]]*Inventory[[#This Row],[Unit_Cost]]</f>
        <v>997606.5</v>
      </c>
      <c r="Q5349" t="str">
        <f>IF(Inventory[[#This Row],[Stockout_Risk_Score]] &gt;= 0.8, "Critical",
   IF(Inventory[[#This Row],[Stockout_Risk_Score]] &gt;= 0.6, "High",
      IF(Inventory[[#This Row],[Stockout_Risk_Score]] &gt;= 0.3, "Medium", "Low")
   )
)</f>
        <v>High</v>
      </c>
      <c r="R5349">
        <f>Inventory[[#This Row],[Lead_Time_Days]]*0.8</f>
        <v>6.4</v>
      </c>
      <c r="S5349">
        <f>MAX(0,Inventory[[#This Row],[Daily_Demand]]*Inventory[[#This Row],[Adj_Lead_Time]]+Inventory[[#This Row],[Safety_Stock]]-Inventory[[#This Row],[Current_Inventory]])</f>
        <v>0</v>
      </c>
    </row>
    <row r="5350" spans="1:19" x14ac:dyDescent="0.25">
      <c r="A5350">
        <v>5349</v>
      </c>
      <c r="B5350" t="s">
        <v>5371</v>
      </c>
      <c r="C5350" s="4" t="s">
        <v>26</v>
      </c>
      <c r="D5350" t="s">
        <v>14</v>
      </c>
      <c r="E5350" s="4">
        <v>70</v>
      </c>
      <c r="F5350" s="4">
        <v>7</v>
      </c>
      <c r="G5350" s="4">
        <v>533</v>
      </c>
      <c r="H5350" s="4">
        <v>98</v>
      </c>
      <c r="I5350" s="4">
        <v>282</v>
      </c>
      <c r="J5350" s="6">
        <v>316.83</v>
      </c>
      <c r="K5350" s="4">
        <v>0.19800000000000001</v>
      </c>
      <c r="L5350" s="4" t="s">
        <v>15</v>
      </c>
      <c r="M5350" s="4">
        <f>Inventory[[#This Row],[Daily_Demand]]*Inventory[[#This Row],[Lead_Time_Days]]</f>
        <v>490</v>
      </c>
      <c r="N5350" s="4">
        <f>MAX(0, Inventory[[#This Row],[Demand_Duration_Lead_time]]+Inventory[[#This Row],[Safety_Stock]]-Inventory[[#This Row],[Current_Inventory]])</f>
        <v>55</v>
      </c>
      <c r="O53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50" s="8">
        <f>Inventory[[#This Row],[Current_Inventory]]*Inventory[[#This Row],[Unit_Cost]]</f>
        <v>168870.38999999998</v>
      </c>
      <c r="Q5350" t="str">
        <f>IF(Inventory[[#This Row],[Stockout_Risk_Score]] &gt;= 0.8, "Critical",
   IF(Inventory[[#This Row],[Stockout_Risk_Score]] &gt;= 0.6, "High",
      IF(Inventory[[#This Row],[Stockout_Risk_Score]] &gt;= 0.3, "Medium", "Low")
   )
)</f>
        <v>Low</v>
      </c>
      <c r="R5350">
        <f>Inventory[[#This Row],[Lead_Time_Days]]*0.8</f>
        <v>5.6000000000000005</v>
      </c>
      <c r="S5350">
        <f>MAX(0,Inventory[[#This Row],[Daily_Demand]]*Inventory[[#This Row],[Adj_Lead_Time]]+Inventory[[#This Row],[Safety_Stock]]-Inventory[[#This Row],[Current_Inventory]])</f>
        <v>0</v>
      </c>
    </row>
    <row r="5351" spans="1:19" x14ac:dyDescent="0.25">
      <c r="A5351">
        <v>5350</v>
      </c>
      <c r="B5351" t="s">
        <v>5372</v>
      </c>
      <c r="C5351" s="4" t="s">
        <v>41</v>
      </c>
      <c r="D5351" t="s">
        <v>22</v>
      </c>
      <c r="E5351" s="4">
        <v>40</v>
      </c>
      <c r="F5351" s="4">
        <v>6</v>
      </c>
      <c r="G5351" s="4">
        <v>699</v>
      </c>
      <c r="H5351" s="4">
        <v>136</v>
      </c>
      <c r="I5351" s="4">
        <v>153</v>
      </c>
      <c r="J5351" s="6">
        <v>394.33</v>
      </c>
      <c r="K5351" s="4">
        <v>0.71599999999999997</v>
      </c>
      <c r="L5351" s="4" t="s">
        <v>27</v>
      </c>
      <c r="M5351" s="4">
        <f>Inventory[[#This Row],[Daily_Demand]]*Inventory[[#This Row],[Lead_Time_Days]]</f>
        <v>240</v>
      </c>
      <c r="N5351" s="4">
        <f>MAX(0, Inventory[[#This Row],[Demand_Duration_Lead_time]]+Inventory[[#This Row],[Safety_Stock]]-Inventory[[#This Row],[Current_Inventory]])</f>
        <v>0</v>
      </c>
      <c r="O53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51" s="8">
        <f>Inventory[[#This Row],[Current_Inventory]]*Inventory[[#This Row],[Unit_Cost]]</f>
        <v>275636.67</v>
      </c>
      <c r="Q5351" t="str">
        <f>IF(Inventory[[#This Row],[Stockout_Risk_Score]] &gt;= 0.8, "Critical",
   IF(Inventory[[#This Row],[Stockout_Risk_Score]] &gt;= 0.6, "High",
      IF(Inventory[[#This Row],[Stockout_Risk_Score]] &gt;= 0.3, "Medium", "Low")
   )
)</f>
        <v>High</v>
      </c>
      <c r="R5351">
        <f>Inventory[[#This Row],[Lead_Time_Days]]*0.8</f>
        <v>4.8000000000000007</v>
      </c>
      <c r="S5351">
        <f>MAX(0,Inventory[[#This Row],[Daily_Demand]]*Inventory[[#This Row],[Adj_Lead_Time]]+Inventory[[#This Row],[Safety_Stock]]-Inventory[[#This Row],[Current_Inventory]])</f>
        <v>0</v>
      </c>
    </row>
    <row r="5352" spans="1:19" x14ac:dyDescent="0.25">
      <c r="A5352">
        <v>5351</v>
      </c>
      <c r="B5352" t="s">
        <v>5373</v>
      </c>
      <c r="C5352" s="4" t="s">
        <v>26</v>
      </c>
      <c r="D5352" t="s">
        <v>22</v>
      </c>
      <c r="E5352" s="4">
        <v>78</v>
      </c>
      <c r="F5352" s="4">
        <v>7</v>
      </c>
      <c r="G5352" s="4">
        <v>138</v>
      </c>
      <c r="H5352" s="4">
        <v>295</v>
      </c>
      <c r="I5352" s="4">
        <v>160</v>
      </c>
      <c r="J5352" s="6">
        <v>980.84</v>
      </c>
      <c r="K5352" s="4">
        <v>0.70899999999999996</v>
      </c>
      <c r="L5352" s="4" t="s">
        <v>19</v>
      </c>
      <c r="M5352" s="4">
        <f>Inventory[[#This Row],[Daily_Demand]]*Inventory[[#This Row],[Lead_Time_Days]]</f>
        <v>546</v>
      </c>
      <c r="N5352" s="4">
        <f>MAX(0, Inventory[[#This Row],[Demand_Duration_Lead_time]]+Inventory[[#This Row],[Safety_Stock]]-Inventory[[#This Row],[Current_Inventory]])</f>
        <v>703</v>
      </c>
      <c r="O53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52" s="8">
        <f>Inventory[[#This Row],[Current_Inventory]]*Inventory[[#This Row],[Unit_Cost]]</f>
        <v>135355.92000000001</v>
      </c>
      <c r="Q5352" t="str">
        <f>IF(Inventory[[#This Row],[Stockout_Risk_Score]] &gt;= 0.8, "Critical",
   IF(Inventory[[#This Row],[Stockout_Risk_Score]] &gt;= 0.6, "High",
      IF(Inventory[[#This Row],[Stockout_Risk_Score]] &gt;= 0.3, "Medium", "Low")
   )
)</f>
        <v>High</v>
      </c>
      <c r="R5352">
        <f>Inventory[[#This Row],[Lead_Time_Days]]*0.8</f>
        <v>5.6000000000000005</v>
      </c>
      <c r="S5352">
        <f>MAX(0,Inventory[[#This Row],[Daily_Demand]]*Inventory[[#This Row],[Adj_Lead_Time]]+Inventory[[#This Row],[Safety_Stock]]-Inventory[[#This Row],[Current_Inventory]])</f>
        <v>593.80000000000007</v>
      </c>
    </row>
    <row r="5353" spans="1:19" x14ac:dyDescent="0.25">
      <c r="A5353">
        <v>5352</v>
      </c>
      <c r="B5353" t="s">
        <v>5374</v>
      </c>
      <c r="C5353" s="4" t="s">
        <v>41</v>
      </c>
      <c r="D5353" t="s">
        <v>18</v>
      </c>
      <c r="E5353" s="4">
        <v>11</v>
      </c>
      <c r="F5353" s="4">
        <v>14</v>
      </c>
      <c r="G5353" s="4">
        <v>524</v>
      </c>
      <c r="H5353" s="4">
        <v>269</v>
      </c>
      <c r="I5353" s="4">
        <v>274</v>
      </c>
      <c r="J5353" s="6">
        <v>821.4</v>
      </c>
      <c r="K5353" s="4">
        <v>0.998</v>
      </c>
      <c r="L5353" s="4" t="s">
        <v>15</v>
      </c>
      <c r="M5353" s="4">
        <f>Inventory[[#This Row],[Daily_Demand]]*Inventory[[#This Row],[Lead_Time_Days]]</f>
        <v>154</v>
      </c>
      <c r="N5353" s="4">
        <f>MAX(0, Inventory[[#This Row],[Demand_Duration_Lead_time]]+Inventory[[#This Row],[Safety_Stock]]-Inventory[[#This Row],[Current_Inventory]])</f>
        <v>0</v>
      </c>
      <c r="O53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53" s="8">
        <f>Inventory[[#This Row],[Current_Inventory]]*Inventory[[#This Row],[Unit_Cost]]</f>
        <v>430413.6</v>
      </c>
      <c r="Q5353" t="str">
        <f>IF(Inventory[[#This Row],[Stockout_Risk_Score]] &gt;= 0.8, "Critical",
   IF(Inventory[[#This Row],[Stockout_Risk_Score]] &gt;= 0.6, "High",
      IF(Inventory[[#This Row],[Stockout_Risk_Score]] &gt;= 0.3, "Medium", "Low")
   )
)</f>
        <v>Critical</v>
      </c>
      <c r="R5353">
        <f>Inventory[[#This Row],[Lead_Time_Days]]*0.8</f>
        <v>11.200000000000001</v>
      </c>
      <c r="S5353">
        <f>MAX(0,Inventory[[#This Row],[Daily_Demand]]*Inventory[[#This Row],[Adj_Lead_Time]]+Inventory[[#This Row],[Safety_Stock]]-Inventory[[#This Row],[Current_Inventory]])</f>
        <v>0</v>
      </c>
    </row>
    <row r="5354" spans="1:19" x14ac:dyDescent="0.25">
      <c r="A5354">
        <v>5353</v>
      </c>
      <c r="B5354" t="s">
        <v>5375</v>
      </c>
      <c r="C5354" s="4" t="s">
        <v>26</v>
      </c>
      <c r="D5354" t="s">
        <v>18</v>
      </c>
      <c r="E5354" s="4">
        <v>20</v>
      </c>
      <c r="F5354" s="4">
        <v>4</v>
      </c>
      <c r="G5354" s="4">
        <v>99</v>
      </c>
      <c r="H5354" s="4">
        <v>253</v>
      </c>
      <c r="I5354" s="4">
        <v>270</v>
      </c>
      <c r="J5354" s="6">
        <v>998.04</v>
      </c>
      <c r="K5354" s="4">
        <v>0.39200000000000002</v>
      </c>
      <c r="L5354" s="4" t="s">
        <v>27</v>
      </c>
      <c r="M5354" s="4">
        <f>Inventory[[#This Row],[Daily_Demand]]*Inventory[[#This Row],[Lead_Time_Days]]</f>
        <v>80</v>
      </c>
      <c r="N5354" s="4">
        <f>MAX(0, Inventory[[#This Row],[Demand_Duration_Lead_time]]+Inventory[[#This Row],[Safety_Stock]]-Inventory[[#This Row],[Current_Inventory]])</f>
        <v>234</v>
      </c>
      <c r="O53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54" s="8">
        <f>Inventory[[#This Row],[Current_Inventory]]*Inventory[[#This Row],[Unit_Cost]]</f>
        <v>98805.959999999992</v>
      </c>
      <c r="Q5354" t="str">
        <f>IF(Inventory[[#This Row],[Stockout_Risk_Score]] &gt;= 0.8, "Critical",
   IF(Inventory[[#This Row],[Stockout_Risk_Score]] &gt;= 0.6, "High",
      IF(Inventory[[#This Row],[Stockout_Risk_Score]] &gt;= 0.3, "Medium", "Low")
   )
)</f>
        <v>Medium</v>
      </c>
      <c r="R5354">
        <f>Inventory[[#This Row],[Lead_Time_Days]]*0.8</f>
        <v>3.2</v>
      </c>
      <c r="S5354">
        <f>MAX(0,Inventory[[#This Row],[Daily_Demand]]*Inventory[[#This Row],[Adj_Lead_Time]]+Inventory[[#This Row],[Safety_Stock]]-Inventory[[#This Row],[Current_Inventory]])</f>
        <v>218</v>
      </c>
    </row>
    <row r="5355" spans="1:19" x14ac:dyDescent="0.25">
      <c r="A5355">
        <v>5354</v>
      </c>
      <c r="B5355" t="s">
        <v>5376</v>
      </c>
      <c r="C5355" s="4" t="s">
        <v>41</v>
      </c>
      <c r="D5355" t="s">
        <v>18</v>
      </c>
      <c r="E5355" s="4">
        <v>18</v>
      </c>
      <c r="F5355" s="4">
        <v>10</v>
      </c>
      <c r="G5355" s="4">
        <v>642</v>
      </c>
      <c r="H5355" s="4">
        <v>120</v>
      </c>
      <c r="I5355" s="4">
        <v>75</v>
      </c>
      <c r="J5355" s="6">
        <v>1883.05</v>
      </c>
      <c r="K5355" s="4">
        <v>0.86499999999999999</v>
      </c>
      <c r="L5355" s="4" t="s">
        <v>27</v>
      </c>
      <c r="M5355" s="4">
        <f>Inventory[[#This Row],[Daily_Demand]]*Inventory[[#This Row],[Lead_Time_Days]]</f>
        <v>180</v>
      </c>
      <c r="N5355" s="4">
        <f>MAX(0, Inventory[[#This Row],[Demand_Duration_Lead_time]]+Inventory[[#This Row],[Safety_Stock]]-Inventory[[#This Row],[Current_Inventory]])</f>
        <v>0</v>
      </c>
      <c r="O53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355" s="8">
        <f>Inventory[[#This Row],[Current_Inventory]]*Inventory[[#This Row],[Unit_Cost]]</f>
        <v>1208918.0999999999</v>
      </c>
      <c r="Q5355" t="str">
        <f>IF(Inventory[[#This Row],[Stockout_Risk_Score]] &gt;= 0.8, "Critical",
   IF(Inventory[[#This Row],[Stockout_Risk_Score]] &gt;= 0.6, "High",
      IF(Inventory[[#This Row],[Stockout_Risk_Score]] &gt;= 0.3, "Medium", "Low")
   )
)</f>
        <v>Critical</v>
      </c>
      <c r="R5355">
        <f>Inventory[[#This Row],[Lead_Time_Days]]*0.8</f>
        <v>8</v>
      </c>
      <c r="S5355">
        <f>MAX(0,Inventory[[#This Row],[Daily_Demand]]*Inventory[[#This Row],[Adj_Lead_Time]]+Inventory[[#This Row],[Safety_Stock]]-Inventory[[#This Row],[Current_Inventory]])</f>
        <v>0</v>
      </c>
    </row>
    <row r="5356" spans="1:19" x14ac:dyDescent="0.25">
      <c r="A5356">
        <v>5355</v>
      </c>
      <c r="B5356" t="s">
        <v>5377</v>
      </c>
      <c r="C5356" s="4" t="s">
        <v>41</v>
      </c>
      <c r="D5356" t="s">
        <v>14</v>
      </c>
      <c r="E5356" s="4">
        <v>84</v>
      </c>
      <c r="F5356" s="4">
        <v>6</v>
      </c>
      <c r="G5356" s="4">
        <v>696</v>
      </c>
      <c r="H5356" s="4">
        <v>33</v>
      </c>
      <c r="I5356" s="4">
        <v>113</v>
      </c>
      <c r="J5356" s="6">
        <v>1331.91</v>
      </c>
      <c r="K5356" s="4">
        <v>0.44600000000000001</v>
      </c>
      <c r="L5356" s="4" t="s">
        <v>27</v>
      </c>
      <c r="M5356" s="4">
        <f>Inventory[[#This Row],[Daily_Demand]]*Inventory[[#This Row],[Lead_Time_Days]]</f>
        <v>504</v>
      </c>
      <c r="N5356" s="4">
        <f>MAX(0, Inventory[[#This Row],[Demand_Duration_Lead_time]]+Inventory[[#This Row],[Safety_Stock]]-Inventory[[#This Row],[Current_Inventory]])</f>
        <v>0</v>
      </c>
      <c r="O53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56" s="8">
        <f>Inventory[[#This Row],[Current_Inventory]]*Inventory[[#This Row],[Unit_Cost]]</f>
        <v>927009.3600000001</v>
      </c>
      <c r="Q5356" t="str">
        <f>IF(Inventory[[#This Row],[Stockout_Risk_Score]] &gt;= 0.8, "Critical",
   IF(Inventory[[#This Row],[Stockout_Risk_Score]] &gt;= 0.6, "High",
      IF(Inventory[[#This Row],[Stockout_Risk_Score]] &gt;= 0.3, "Medium", "Low")
   )
)</f>
        <v>Medium</v>
      </c>
      <c r="R5356">
        <f>Inventory[[#This Row],[Lead_Time_Days]]*0.8</f>
        <v>4.8000000000000007</v>
      </c>
      <c r="S5356">
        <f>MAX(0,Inventory[[#This Row],[Daily_Demand]]*Inventory[[#This Row],[Adj_Lead_Time]]+Inventory[[#This Row],[Safety_Stock]]-Inventory[[#This Row],[Current_Inventory]])</f>
        <v>0</v>
      </c>
    </row>
    <row r="5357" spans="1:19" x14ac:dyDescent="0.25">
      <c r="A5357">
        <v>5356</v>
      </c>
      <c r="B5357" t="s">
        <v>5378</v>
      </c>
      <c r="C5357" s="4" t="s">
        <v>26</v>
      </c>
      <c r="D5357" t="s">
        <v>18</v>
      </c>
      <c r="E5357" s="4">
        <v>29</v>
      </c>
      <c r="F5357" s="4">
        <v>3</v>
      </c>
      <c r="G5357" s="4">
        <v>238</v>
      </c>
      <c r="H5357" s="4">
        <v>59</v>
      </c>
      <c r="I5357" s="4">
        <v>303</v>
      </c>
      <c r="J5357" s="6">
        <v>616.1</v>
      </c>
      <c r="K5357" s="4">
        <v>0.89800000000000002</v>
      </c>
      <c r="L5357" s="4" t="s">
        <v>27</v>
      </c>
      <c r="M5357" s="4">
        <f>Inventory[[#This Row],[Daily_Demand]]*Inventory[[#This Row],[Lead_Time_Days]]</f>
        <v>87</v>
      </c>
      <c r="N5357" s="4">
        <f>MAX(0, Inventory[[#This Row],[Demand_Duration_Lead_time]]+Inventory[[#This Row],[Safety_Stock]]-Inventory[[#This Row],[Current_Inventory]])</f>
        <v>0</v>
      </c>
      <c r="O53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57" s="8">
        <f>Inventory[[#This Row],[Current_Inventory]]*Inventory[[#This Row],[Unit_Cost]]</f>
        <v>146631.80000000002</v>
      </c>
      <c r="Q5357" t="str">
        <f>IF(Inventory[[#This Row],[Stockout_Risk_Score]] &gt;= 0.8, "Critical",
   IF(Inventory[[#This Row],[Stockout_Risk_Score]] &gt;= 0.6, "High",
      IF(Inventory[[#This Row],[Stockout_Risk_Score]] &gt;= 0.3, "Medium", "Low")
   )
)</f>
        <v>Critical</v>
      </c>
      <c r="R5357">
        <f>Inventory[[#This Row],[Lead_Time_Days]]*0.8</f>
        <v>2.4000000000000004</v>
      </c>
      <c r="S5357">
        <f>MAX(0,Inventory[[#This Row],[Daily_Demand]]*Inventory[[#This Row],[Adj_Lead_Time]]+Inventory[[#This Row],[Safety_Stock]]-Inventory[[#This Row],[Current_Inventory]])</f>
        <v>0</v>
      </c>
    </row>
    <row r="5358" spans="1:19" x14ac:dyDescent="0.25">
      <c r="A5358">
        <v>5357</v>
      </c>
      <c r="B5358" t="s">
        <v>5379</v>
      </c>
      <c r="C5358" s="4" t="s">
        <v>26</v>
      </c>
      <c r="D5358" t="s">
        <v>14</v>
      </c>
      <c r="E5358" s="4">
        <v>109</v>
      </c>
      <c r="F5358" s="4">
        <v>13</v>
      </c>
      <c r="G5358" s="4">
        <v>536</v>
      </c>
      <c r="H5358" s="4">
        <v>46</v>
      </c>
      <c r="I5358" s="4">
        <v>298</v>
      </c>
      <c r="J5358" s="6">
        <v>387.17</v>
      </c>
      <c r="K5358" s="4">
        <v>9.1999999999999998E-2</v>
      </c>
      <c r="L5358" s="4" t="s">
        <v>27</v>
      </c>
      <c r="M5358" s="4">
        <f>Inventory[[#This Row],[Daily_Demand]]*Inventory[[#This Row],[Lead_Time_Days]]</f>
        <v>1417</v>
      </c>
      <c r="N5358" s="4">
        <f>MAX(0, Inventory[[#This Row],[Demand_Duration_Lead_time]]+Inventory[[#This Row],[Safety_Stock]]-Inventory[[#This Row],[Current_Inventory]])</f>
        <v>927</v>
      </c>
      <c r="O53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58" s="8">
        <f>Inventory[[#This Row],[Current_Inventory]]*Inventory[[#This Row],[Unit_Cost]]</f>
        <v>207523.12</v>
      </c>
      <c r="Q5358" t="str">
        <f>IF(Inventory[[#This Row],[Stockout_Risk_Score]] &gt;= 0.8, "Critical",
   IF(Inventory[[#This Row],[Stockout_Risk_Score]] &gt;= 0.6, "High",
      IF(Inventory[[#This Row],[Stockout_Risk_Score]] &gt;= 0.3, "Medium", "Low")
   )
)</f>
        <v>Low</v>
      </c>
      <c r="R5358">
        <f>Inventory[[#This Row],[Lead_Time_Days]]*0.8</f>
        <v>10.4</v>
      </c>
      <c r="S5358">
        <f>MAX(0,Inventory[[#This Row],[Daily_Demand]]*Inventory[[#This Row],[Adj_Lead_Time]]+Inventory[[#This Row],[Safety_Stock]]-Inventory[[#This Row],[Current_Inventory]])</f>
        <v>643.60000000000014</v>
      </c>
    </row>
    <row r="5359" spans="1:19" x14ac:dyDescent="0.25">
      <c r="A5359">
        <v>5358</v>
      </c>
      <c r="B5359" t="s">
        <v>5380</v>
      </c>
      <c r="C5359" s="4" t="s">
        <v>41</v>
      </c>
      <c r="D5359" t="s">
        <v>14</v>
      </c>
      <c r="E5359" s="4">
        <v>8</v>
      </c>
      <c r="F5359" s="4">
        <v>11</v>
      </c>
      <c r="G5359" s="4">
        <v>746</v>
      </c>
      <c r="H5359" s="4">
        <v>190</v>
      </c>
      <c r="I5359" s="4">
        <v>273</v>
      </c>
      <c r="J5359" s="6">
        <v>869.09</v>
      </c>
      <c r="K5359" s="4">
        <v>0.17499999999999999</v>
      </c>
      <c r="L5359" s="4" t="s">
        <v>15</v>
      </c>
      <c r="M5359" s="4">
        <f>Inventory[[#This Row],[Daily_Demand]]*Inventory[[#This Row],[Lead_Time_Days]]</f>
        <v>88</v>
      </c>
      <c r="N5359" s="4">
        <f>MAX(0, Inventory[[#This Row],[Demand_Duration_Lead_time]]+Inventory[[#This Row],[Safety_Stock]]-Inventory[[#This Row],[Current_Inventory]])</f>
        <v>0</v>
      </c>
      <c r="O53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359" s="8">
        <f>Inventory[[#This Row],[Current_Inventory]]*Inventory[[#This Row],[Unit_Cost]]</f>
        <v>648341.14</v>
      </c>
      <c r="Q5359" t="str">
        <f>IF(Inventory[[#This Row],[Stockout_Risk_Score]] &gt;= 0.8, "Critical",
   IF(Inventory[[#This Row],[Stockout_Risk_Score]] &gt;= 0.6, "High",
      IF(Inventory[[#This Row],[Stockout_Risk_Score]] &gt;= 0.3, "Medium", "Low")
   )
)</f>
        <v>Low</v>
      </c>
      <c r="R5359">
        <f>Inventory[[#This Row],[Lead_Time_Days]]*0.8</f>
        <v>8.8000000000000007</v>
      </c>
      <c r="S5359">
        <f>MAX(0,Inventory[[#This Row],[Daily_Demand]]*Inventory[[#This Row],[Adj_Lead_Time]]+Inventory[[#This Row],[Safety_Stock]]-Inventory[[#This Row],[Current_Inventory]])</f>
        <v>0</v>
      </c>
    </row>
    <row r="5360" spans="1:19" x14ac:dyDescent="0.25">
      <c r="A5360">
        <v>5359</v>
      </c>
      <c r="B5360" t="s">
        <v>5381</v>
      </c>
      <c r="C5360" s="4" t="s">
        <v>17</v>
      </c>
      <c r="D5360" t="s">
        <v>18</v>
      </c>
      <c r="E5360" s="4">
        <v>161</v>
      </c>
      <c r="F5360" s="4">
        <v>11</v>
      </c>
      <c r="G5360" s="4">
        <v>726</v>
      </c>
      <c r="H5360" s="4">
        <v>262</v>
      </c>
      <c r="I5360" s="4">
        <v>363</v>
      </c>
      <c r="J5360" s="6">
        <v>930.7</v>
      </c>
      <c r="K5360" s="4">
        <v>0.85</v>
      </c>
      <c r="L5360" s="4" t="s">
        <v>27</v>
      </c>
      <c r="M5360" s="4">
        <f>Inventory[[#This Row],[Daily_Demand]]*Inventory[[#This Row],[Lead_Time_Days]]</f>
        <v>1771</v>
      </c>
      <c r="N5360" s="4">
        <f>MAX(0, Inventory[[#This Row],[Demand_Duration_Lead_time]]+Inventory[[#This Row],[Safety_Stock]]-Inventory[[#This Row],[Current_Inventory]])</f>
        <v>1307</v>
      </c>
      <c r="O53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60" s="8">
        <f>Inventory[[#This Row],[Current_Inventory]]*Inventory[[#This Row],[Unit_Cost]]</f>
        <v>675688.20000000007</v>
      </c>
      <c r="Q5360" t="str">
        <f>IF(Inventory[[#This Row],[Stockout_Risk_Score]] &gt;= 0.8, "Critical",
   IF(Inventory[[#This Row],[Stockout_Risk_Score]] &gt;= 0.6, "High",
      IF(Inventory[[#This Row],[Stockout_Risk_Score]] &gt;= 0.3, "Medium", "Low")
   )
)</f>
        <v>Critical</v>
      </c>
      <c r="R5360">
        <f>Inventory[[#This Row],[Lead_Time_Days]]*0.8</f>
        <v>8.8000000000000007</v>
      </c>
      <c r="S5360">
        <f>MAX(0,Inventory[[#This Row],[Daily_Demand]]*Inventory[[#This Row],[Adj_Lead_Time]]+Inventory[[#This Row],[Safety_Stock]]-Inventory[[#This Row],[Current_Inventory]])</f>
        <v>952.80000000000018</v>
      </c>
    </row>
    <row r="5361" spans="1:19" x14ac:dyDescent="0.25">
      <c r="A5361">
        <v>5360</v>
      </c>
      <c r="B5361" t="s">
        <v>5382</v>
      </c>
      <c r="C5361" s="4" t="s">
        <v>26</v>
      </c>
      <c r="D5361" t="s">
        <v>18</v>
      </c>
      <c r="E5361" s="4">
        <v>131</v>
      </c>
      <c r="F5361" s="4">
        <v>8</v>
      </c>
      <c r="G5361" s="4">
        <v>485</v>
      </c>
      <c r="H5361" s="4">
        <v>34</v>
      </c>
      <c r="I5361" s="4">
        <v>180</v>
      </c>
      <c r="J5361" s="6">
        <v>1222.52</v>
      </c>
      <c r="K5361" s="4">
        <v>0.81899999999999995</v>
      </c>
      <c r="L5361" s="4" t="s">
        <v>19</v>
      </c>
      <c r="M5361" s="4">
        <f>Inventory[[#This Row],[Daily_Demand]]*Inventory[[#This Row],[Lead_Time_Days]]</f>
        <v>1048</v>
      </c>
      <c r="N5361" s="4">
        <f>MAX(0, Inventory[[#This Row],[Demand_Duration_Lead_time]]+Inventory[[#This Row],[Safety_Stock]]-Inventory[[#This Row],[Current_Inventory]])</f>
        <v>597</v>
      </c>
      <c r="O53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61" s="8">
        <f>Inventory[[#This Row],[Current_Inventory]]*Inventory[[#This Row],[Unit_Cost]]</f>
        <v>592922.19999999995</v>
      </c>
      <c r="Q5361" t="str">
        <f>IF(Inventory[[#This Row],[Stockout_Risk_Score]] &gt;= 0.8, "Critical",
   IF(Inventory[[#This Row],[Stockout_Risk_Score]] &gt;= 0.6, "High",
      IF(Inventory[[#This Row],[Stockout_Risk_Score]] &gt;= 0.3, "Medium", "Low")
   )
)</f>
        <v>Critical</v>
      </c>
      <c r="R5361">
        <f>Inventory[[#This Row],[Lead_Time_Days]]*0.8</f>
        <v>6.4</v>
      </c>
      <c r="S5361">
        <f>MAX(0,Inventory[[#This Row],[Daily_Demand]]*Inventory[[#This Row],[Adj_Lead_Time]]+Inventory[[#This Row],[Safety_Stock]]-Inventory[[#This Row],[Current_Inventory]])</f>
        <v>387.40000000000009</v>
      </c>
    </row>
    <row r="5362" spans="1:19" x14ac:dyDescent="0.25">
      <c r="A5362">
        <v>5361</v>
      </c>
      <c r="B5362" t="s">
        <v>5383</v>
      </c>
      <c r="C5362" s="4" t="s">
        <v>21</v>
      </c>
      <c r="D5362" t="s">
        <v>14</v>
      </c>
      <c r="E5362" s="4">
        <v>60</v>
      </c>
      <c r="F5362" s="4">
        <v>4</v>
      </c>
      <c r="G5362" s="4">
        <v>537</v>
      </c>
      <c r="H5362" s="4">
        <v>134</v>
      </c>
      <c r="I5362" s="4">
        <v>79</v>
      </c>
      <c r="J5362" s="6">
        <v>568.71</v>
      </c>
      <c r="K5362" s="4">
        <v>0.30499999999999999</v>
      </c>
      <c r="L5362" s="4" t="s">
        <v>19</v>
      </c>
      <c r="M5362" s="4">
        <f>Inventory[[#This Row],[Daily_Demand]]*Inventory[[#This Row],[Lead_Time_Days]]</f>
        <v>240</v>
      </c>
      <c r="N5362" s="4">
        <f>MAX(0, Inventory[[#This Row],[Demand_Duration_Lead_time]]+Inventory[[#This Row],[Safety_Stock]]-Inventory[[#This Row],[Current_Inventory]])</f>
        <v>0</v>
      </c>
      <c r="O53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62" s="8">
        <f>Inventory[[#This Row],[Current_Inventory]]*Inventory[[#This Row],[Unit_Cost]]</f>
        <v>305397.27</v>
      </c>
      <c r="Q5362" t="str">
        <f>IF(Inventory[[#This Row],[Stockout_Risk_Score]] &gt;= 0.8, "Critical",
   IF(Inventory[[#This Row],[Stockout_Risk_Score]] &gt;= 0.6, "High",
      IF(Inventory[[#This Row],[Stockout_Risk_Score]] &gt;= 0.3, "Medium", "Low")
   )
)</f>
        <v>Medium</v>
      </c>
      <c r="R5362">
        <f>Inventory[[#This Row],[Lead_Time_Days]]*0.8</f>
        <v>3.2</v>
      </c>
      <c r="S5362">
        <f>MAX(0,Inventory[[#This Row],[Daily_Demand]]*Inventory[[#This Row],[Adj_Lead_Time]]+Inventory[[#This Row],[Safety_Stock]]-Inventory[[#This Row],[Current_Inventory]])</f>
        <v>0</v>
      </c>
    </row>
    <row r="5363" spans="1:19" x14ac:dyDescent="0.25">
      <c r="A5363">
        <v>5362</v>
      </c>
      <c r="B5363" t="s">
        <v>5384</v>
      </c>
      <c r="C5363" s="4" t="s">
        <v>13</v>
      </c>
      <c r="D5363" t="s">
        <v>22</v>
      </c>
      <c r="E5363" s="4">
        <v>10</v>
      </c>
      <c r="F5363" s="4">
        <v>2</v>
      </c>
      <c r="G5363" s="4">
        <v>521</v>
      </c>
      <c r="H5363" s="4">
        <v>40</v>
      </c>
      <c r="I5363" s="4">
        <v>324</v>
      </c>
      <c r="J5363" s="6">
        <v>1546.64</v>
      </c>
      <c r="K5363" s="4">
        <v>0.59699999999999998</v>
      </c>
      <c r="L5363" s="4" t="s">
        <v>15</v>
      </c>
      <c r="M5363" s="4">
        <f>Inventory[[#This Row],[Daily_Demand]]*Inventory[[#This Row],[Lead_Time_Days]]</f>
        <v>20</v>
      </c>
      <c r="N5363" s="4">
        <f>MAX(0, Inventory[[#This Row],[Demand_Duration_Lead_time]]+Inventory[[#This Row],[Safety_Stock]]-Inventory[[#This Row],[Current_Inventory]])</f>
        <v>0</v>
      </c>
      <c r="O53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363" s="8">
        <f>Inventory[[#This Row],[Current_Inventory]]*Inventory[[#This Row],[Unit_Cost]]</f>
        <v>805799.44000000006</v>
      </c>
      <c r="Q5363" t="str">
        <f>IF(Inventory[[#This Row],[Stockout_Risk_Score]] &gt;= 0.8, "Critical",
   IF(Inventory[[#This Row],[Stockout_Risk_Score]] &gt;= 0.6, "High",
      IF(Inventory[[#This Row],[Stockout_Risk_Score]] &gt;= 0.3, "Medium", "Low")
   )
)</f>
        <v>Medium</v>
      </c>
      <c r="R5363">
        <f>Inventory[[#This Row],[Lead_Time_Days]]*0.8</f>
        <v>1.6</v>
      </c>
      <c r="S5363">
        <f>MAX(0,Inventory[[#This Row],[Daily_Demand]]*Inventory[[#This Row],[Adj_Lead_Time]]+Inventory[[#This Row],[Safety_Stock]]-Inventory[[#This Row],[Current_Inventory]])</f>
        <v>0</v>
      </c>
    </row>
    <row r="5364" spans="1:19" x14ac:dyDescent="0.25">
      <c r="A5364">
        <v>5363</v>
      </c>
      <c r="B5364" t="s">
        <v>5385</v>
      </c>
      <c r="C5364" s="4" t="s">
        <v>41</v>
      </c>
      <c r="D5364" t="s">
        <v>22</v>
      </c>
      <c r="E5364" s="4">
        <v>133</v>
      </c>
      <c r="F5364" s="4">
        <v>4</v>
      </c>
      <c r="G5364" s="4">
        <v>77</v>
      </c>
      <c r="H5364" s="4">
        <v>246</v>
      </c>
      <c r="I5364" s="4">
        <v>59</v>
      </c>
      <c r="J5364" s="6">
        <v>242</v>
      </c>
      <c r="K5364" s="4">
        <v>0.38300000000000001</v>
      </c>
      <c r="L5364" s="4" t="s">
        <v>19</v>
      </c>
      <c r="M5364" s="4">
        <f>Inventory[[#This Row],[Daily_Demand]]*Inventory[[#This Row],[Lead_Time_Days]]</f>
        <v>532</v>
      </c>
      <c r="N5364" s="4">
        <f>MAX(0, Inventory[[#This Row],[Demand_Duration_Lead_time]]+Inventory[[#This Row],[Safety_Stock]]-Inventory[[#This Row],[Current_Inventory]])</f>
        <v>701</v>
      </c>
      <c r="O53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64" s="8">
        <f>Inventory[[#This Row],[Current_Inventory]]*Inventory[[#This Row],[Unit_Cost]]</f>
        <v>18634</v>
      </c>
      <c r="Q5364" t="str">
        <f>IF(Inventory[[#This Row],[Stockout_Risk_Score]] &gt;= 0.8, "Critical",
   IF(Inventory[[#This Row],[Stockout_Risk_Score]] &gt;= 0.6, "High",
      IF(Inventory[[#This Row],[Stockout_Risk_Score]] &gt;= 0.3, "Medium", "Low")
   )
)</f>
        <v>Medium</v>
      </c>
      <c r="R5364">
        <f>Inventory[[#This Row],[Lead_Time_Days]]*0.8</f>
        <v>3.2</v>
      </c>
      <c r="S5364">
        <f>MAX(0,Inventory[[#This Row],[Daily_Demand]]*Inventory[[#This Row],[Adj_Lead_Time]]+Inventory[[#This Row],[Safety_Stock]]-Inventory[[#This Row],[Current_Inventory]])</f>
        <v>594.6</v>
      </c>
    </row>
    <row r="5365" spans="1:19" x14ac:dyDescent="0.25">
      <c r="A5365">
        <v>5364</v>
      </c>
      <c r="B5365" t="s">
        <v>5386</v>
      </c>
      <c r="C5365" s="4" t="s">
        <v>41</v>
      </c>
      <c r="D5365" t="s">
        <v>14</v>
      </c>
      <c r="E5365" s="4">
        <v>171</v>
      </c>
      <c r="F5365" s="4">
        <v>10</v>
      </c>
      <c r="G5365" s="4">
        <v>356</v>
      </c>
      <c r="H5365" s="4">
        <v>236</v>
      </c>
      <c r="I5365" s="4">
        <v>138</v>
      </c>
      <c r="J5365" s="6">
        <v>1142.8800000000001</v>
      </c>
      <c r="K5365" s="4">
        <v>0.01</v>
      </c>
      <c r="L5365" s="4" t="s">
        <v>15</v>
      </c>
      <c r="M5365" s="4">
        <f>Inventory[[#This Row],[Daily_Demand]]*Inventory[[#This Row],[Lead_Time_Days]]</f>
        <v>1710</v>
      </c>
      <c r="N5365" s="4">
        <f>MAX(0, Inventory[[#This Row],[Demand_Duration_Lead_time]]+Inventory[[#This Row],[Safety_Stock]]-Inventory[[#This Row],[Current_Inventory]])</f>
        <v>1590</v>
      </c>
      <c r="O53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65" s="8">
        <f>Inventory[[#This Row],[Current_Inventory]]*Inventory[[#This Row],[Unit_Cost]]</f>
        <v>406865.28</v>
      </c>
      <c r="Q5365" t="str">
        <f>IF(Inventory[[#This Row],[Stockout_Risk_Score]] &gt;= 0.8, "Critical",
   IF(Inventory[[#This Row],[Stockout_Risk_Score]] &gt;= 0.6, "High",
      IF(Inventory[[#This Row],[Stockout_Risk_Score]] &gt;= 0.3, "Medium", "Low")
   )
)</f>
        <v>Low</v>
      </c>
      <c r="R5365">
        <f>Inventory[[#This Row],[Lead_Time_Days]]*0.8</f>
        <v>8</v>
      </c>
      <c r="S5365">
        <f>MAX(0,Inventory[[#This Row],[Daily_Demand]]*Inventory[[#This Row],[Adj_Lead_Time]]+Inventory[[#This Row],[Safety_Stock]]-Inventory[[#This Row],[Current_Inventory]])</f>
        <v>1248</v>
      </c>
    </row>
    <row r="5366" spans="1:19" x14ac:dyDescent="0.25">
      <c r="A5366">
        <v>5365</v>
      </c>
      <c r="B5366" t="s">
        <v>5387</v>
      </c>
      <c r="C5366" s="4" t="s">
        <v>13</v>
      </c>
      <c r="D5366" t="s">
        <v>18</v>
      </c>
      <c r="E5366" s="4">
        <v>133</v>
      </c>
      <c r="F5366" s="4">
        <v>6</v>
      </c>
      <c r="G5366" s="4">
        <v>529</v>
      </c>
      <c r="H5366" s="4">
        <v>47</v>
      </c>
      <c r="I5366" s="4">
        <v>196</v>
      </c>
      <c r="J5366" s="6">
        <v>1265.8900000000001</v>
      </c>
      <c r="K5366" s="4">
        <v>2.5999999999999999E-2</v>
      </c>
      <c r="L5366" s="4" t="s">
        <v>19</v>
      </c>
      <c r="M5366" s="4">
        <f>Inventory[[#This Row],[Daily_Demand]]*Inventory[[#This Row],[Lead_Time_Days]]</f>
        <v>798</v>
      </c>
      <c r="N5366" s="4">
        <f>MAX(0, Inventory[[#This Row],[Demand_Duration_Lead_time]]+Inventory[[#This Row],[Safety_Stock]]-Inventory[[#This Row],[Current_Inventory]])</f>
        <v>316</v>
      </c>
      <c r="O53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66" s="8">
        <f>Inventory[[#This Row],[Current_Inventory]]*Inventory[[#This Row],[Unit_Cost]]</f>
        <v>669655.81000000006</v>
      </c>
      <c r="Q5366" t="str">
        <f>IF(Inventory[[#This Row],[Stockout_Risk_Score]] &gt;= 0.8, "Critical",
   IF(Inventory[[#This Row],[Stockout_Risk_Score]] &gt;= 0.6, "High",
      IF(Inventory[[#This Row],[Stockout_Risk_Score]] &gt;= 0.3, "Medium", "Low")
   )
)</f>
        <v>Low</v>
      </c>
      <c r="R5366">
        <f>Inventory[[#This Row],[Lead_Time_Days]]*0.8</f>
        <v>4.8000000000000007</v>
      </c>
      <c r="S5366">
        <f>MAX(0,Inventory[[#This Row],[Daily_Demand]]*Inventory[[#This Row],[Adj_Lead_Time]]+Inventory[[#This Row],[Safety_Stock]]-Inventory[[#This Row],[Current_Inventory]])</f>
        <v>156.40000000000009</v>
      </c>
    </row>
    <row r="5367" spans="1:19" x14ac:dyDescent="0.25">
      <c r="A5367">
        <v>5366</v>
      </c>
      <c r="B5367" t="s">
        <v>5388</v>
      </c>
      <c r="C5367" s="4" t="s">
        <v>17</v>
      </c>
      <c r="D5367" t="s">
        <v>14</v>
      </c>
      <c r="E5367" s="4">
        <v>119</v>
      </c>
      <c r="F5367" s="4">
        <v>8</v>
      </c>
      <c r="G5367" s="4">
        <v>633</v>
      </c>
      <c r="H5367" s="4">
        <v>67</v>
      </c>
      <c r="I5367" s="4">
        <v>176</v>
      </c>
      <c r="J5367" s="6">
        <v>453.32</v>
      </c>
      <c r="K5367" s="4">
        <v>5.3999999999999999E-2</v>
      </c>
      <c r="L5367" s="4" t="s">
        <v>15</v>
      </c>
      <c r="M5367" s="4">
        <f>Inventory[[#This Row],[Daily_Demand]]*Inventory[[#This Row],[Lead_Time_Days]]</f>
        <v>952</v>
      </c>
      <c r="N5367" s="4">
        <f>MAX(0, Inventory[[#This Row],[Demand_Duration_Lead_time]]+Inventory[[#This Row],[Safety_Stock]]-Inventory[[#This Row],[Current_Inventory]])</f>
        <v>386</v>
      </c>
      <c r="O53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67" s="8">
        <f>Inventory[[#This Row],[Current_Inventory]]*Inventory[[#This Row],[Unit_Cost]]</f>
        <v>286951.56</v>
      </c>
      <c r="Q5367" t="str">
        <f>IF(Inventory[[#This Row],[Stockout_Risk_Score]] &gt;= 0.8, "Critical",
   IF(Inventory[[#This Row],[Stockout_Risk_Score]] &gt;= 0.6, "High",
      IF(Inventory[[#This Row],[Stockout_Risk_Score]] &gt;= 0.3, "Medium", "Low")
   )
)</f>
        <v>Low</v>
      </c>
      <c r="R5367">
        <f>Inventory[[#This Row],[Lead_Time_Days]]*0.8</f>
        <v>6.4</v>
      </c>
      <c r="S5367">
        <f>MAX(0,Inventory[[#This Row],[Daily_Demand]]*Inventory[[#This Row],[Adj_Lead_Time]]+Inventory[[#This Row],[Safety_Stock]]-Inventory[[#This Row],[Current_Inventory]])</f>
        <v>195.60000000000002</v>
      </c>
    </row>
    <row r="5368" spans="1:19" x14ac:dyDescent="0.25">
      <c r="A5368">
        <v>5367</v>
      </c>
      <c r="B5368" t="s">
        <v>5389</v>
      </c>
      <c r="C5368" s="4" t="s">
        <v>13</v>
      </c>
      <c r="D5368" t="s">
        <v>14</v>
      </c>
      <c r="E5368" s="4">
        <v>195</v>
      </c>
      <c r="F5368" s="4">
        <v>4</v>
      </c>
      <c r="G5368" s="4">
        <v>445</v>
      </c>
      <c r="H5368" s="4">
        <v>245</v>
      </c>
      <c r="I5368" s="4">
        <v>235</v>
      </c>
      <c r="J5368" s="6">
        <v>1660.72</v>
      </c>
      <c r="K5368" s="4">
        <v>0.59399999999999997</v>
      </c>
      <c r="L5368" s="4" t="s">
        <v>27</v>
      </c>
      <c r="M5368" s="4">
        <f>Inventory[[#This Row],[Daily_Demand]]*Inventory[[#This Row],[Lead_Time_Days]]</f>
        <v>780</v>
      </c>
      <c r="N5368" s="4">
        <f>MAX(0, Inventory[[#This Row],[Demand_Duration_Lead_time]]+Inventory[[#This Row],[Safety_Stock]]-Inventory[[#This Row],[Current_Inventory]])</f>
        <v>580</v>
      </c>
      <c r="O53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68" s="8">
        <f>Inventory[[#This Row],[Current_Inventory]]*Inventory[[#This Row],[Unit_Cost]]</f>
        <v>739020.4</v>
      </c>
      <c r="Q5368" t="str">
        <f>IF(Inventory[[#This Row],[Stockout_Risk_Score]] &gt;= 0.8, "Critical",
   IF(Inventory[[#This Row],[Stockout_Risk_Score]] &gt;= 0.6, "High",
      IF(Inventory[[#This Row],[Stockout_Risk_Score]] &gt;= 0.3, "Medium", "Low")
   )
)</f>
        <v>Medium</v>
      </c>
      <c r="R5368">
        <f>Inventory[[#This Row],[Lead_Time_Days]]*0.8</f>
        <v>3.2</v>
      </c>
      <c r="S5368">
        <f>MAX(0,Inventory[[#This Row],[Daily_Demand]]*Inventory[[#This Row],[Adj_Lead_Time]]+Inventory[[#This Row],[Safety_Stock]]-Inventory[[#This Row],[Current_Inventory]])</f>
        <v>424</v>
      </c>
    </row>
    <row r="5369" spans="1:19" x14ac:dyDescent="0.25">
      <c r="A5369">
        <v>5368</v>
      </c>
      <c r="B5369" t="s">
        <v>5390</v>
      </c>
      <c r="C5369" s="4" t="s">
        <v>26</v>
      </c>
      <c r="D5369" t="s">
        <v>18</v>
      </c>
      <c r="E5369" s="4">
        <v>61</v>
      </c>
      <c r="F5369" s="4">
        <v>5</v>
      </c>
      <c r="G5369" s="4">
        <v>579</v>
      </c>
      <c r="H5369" s="4">
        <v>190</v>
      </c>
      <c r="I5369" s="4">
        <v>173</v>
      </c>
      <c r="J5369" s="6">
        <v>1250.0899999999999</v>
      </c>
      <c r="K5369" s="4">
        <v>0.27900000000000003</v>
      </c>
      <c r="L5369" s="4" t="s">
        <v>19</v>
      </c>
      <c r="M5369" s="4">
        <f>Inventory[[#This Row],[Daily_Demand]]*Inventory[[#This Row],[Lead_Time_Days]]</f>
        <v>305</v>
      </c>
      <c r="N5369" s="4">
        <f>MAX(0, Inventory[[#This Row],[Demand_Duration_Lead_time]]+Inventory[[#This Row],[Safety_Stock]]-Inventory[[#This Row],[Current_Inventory]])</f>
        <v>0</v>
      </c>
      <c r="O53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69" s="8">
        <f>Inventory[[#This Row],[Current_Inventory]]*Inventory[[#This Row],[Unit_Cost]]</f>
        <v>723802.11</v>
      </c>
      <c r="Q5369" t="str">
        <f>IF(Inventory[[#This Row],[Stockout_Risk_Score]] &gt;= 0.8, "Critical",
   IF(Inventory[[#This Row],[Stockout_Risk_Score]] &gt;= 0.6, "High",
      IF(Inventory[[#This Row],[Stockout_Risk_Score]] &gt;= 0.3, "Medium", "Low")
   )
)</f>
        <v>Low</v>
      </c>
      <c r="R5369">
        <f>Inventory[[#This Row],[Lead_Time_Days]]*0.8</f>
        <v>4</v>
      </c>
      <c r="S5369">
        <f>MAX(0,Inventory[[#This Row],[Daily_Demand]]*Inventory[[#This Row],[Adj_Lead_Time]]+Inventory[[#This Row],[Safety_Stock]]-Inventory[[#This Row],[Current_Inventory]])</f>
        <v>0</v>
      </c>
    </row>
    <row r="5370" spans="1:19" x14ac:dyDescent="0.25">
      <c r="A5370">
        <v>5369</v>
      </c>
      <c r="B5370" t="s">
        <v>5391</v>
      </c>
      <c r="C5370" s="4" t="s">
        <v>13</v>
      </c>
      <c r="D5370" t="s">
        <v>22</v>
      </c>
      <c r="E5370" s="4">
        <v>199</v>
      </c>
      <c r="F5370" s="4">
        <v>2</v>
      </c>
      <c r="G5370" s="4">
        <v>389</v>
      </c>
      <c r="H5370" s="4">
        <v>123</v>
      </c>
      <c r="I5370" s="4">
        <v>156</v>
      </c>
      <c r="J5370" s="6">
        <v>1309.1600000000001</v>
      </c>
      <c r="K5370" s="4">
        <v>0.14399999999999999</v>
      </c>
      <c r="L5370" s="4" t="s">
        <v>19</v>
      </c>
      <c r="M5370" s="4">
        <f>Inventory[[#This Row],[Daily_Demand]]*Inventory[[#This Row],[Lead_Time_Days]]</f>
        <v>398</v>
      </c>
      <c r="N5370" s="4">
        <f>MAX(0, Inventory[[#This Row],[Demand_Duration_Lead_time]]+Inventory[[#This Row],[Safety_Stock]]-Inventory[[#This Row],[Current_Inventory]])</f>
        <v>132</v>
      </c>
      <c r="O53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70" s="8">
        <f>Inventory[[#This Row],[Current_Inventory]]*Inventory[[#This Row],[Unit_Cost]]</f>
        <v>509263.24000000005</v>
      </c>
      <c r="Q5370" t="str">
        <f>IF(Inventory[[#This Row],[Stockout_Risk_Score]] &gt;= 0.8, "Critical",
   IF(Inventory[[#This Row],[Stockout_Risk_Score]] &gt;= 0.6, "High",
      IF(Inventory[[#This Row],[Stockout_Risk_Score]] &gt;= 0.3, "Medium", "Low")
   )
)</f>
        <v>Low</v>
      </c>
      <c r="R5370">
        <f>Inventory[[#This Row],[Lead_Time_Days]]*0.8</f>
        <v>1.6</v>
      </c>
      <c r="S5370">
        <f>MAX(0,Inventory[[#This Row],[Daily_Demand]]*Inventory[[#This Row],[Adj_Lead_Time]]+Inventory[[#This Row],[Safety_Stock]]-Inventory[[#This Row],[Current_Inventory]])</f>
        <v>52.400000000000034</v>
      </c>
    </row>
    <row r="5371" spans="1:19" x14ac:dyDescent="0.25">
      <c r="A5371">
        <v>5370</v>
      </c>
      <c r="B5371" t="s">
        <v>5392</v>
      </c>
      <c r="C5371" s="4" t="s">
        <v>41</v>
      </c>
      <c r="D5371" t="s">
        <v>14</v>
      </c>
      <c r="E5371" s="4">
        <v>69</v>
      </c>
      <c r="F5371" s="4">
        <v>4</v>
      </c>
      <c r="G5371" s="4">
        <v>430</v>
      </c>
      <c r="H5371" s="4">
        <v>141</v>
      </c>
      <c r="I5371" s="4">
        <v>390</v>
      </c>
      <c r="J5371" s="6">
        <v>1020.6</v>
      </c>
      <c r="K5371" s="4">
        <v>0.94099999999999995</v>
      </c>
      <c r="L5371" s="4" t="s">
        <v>15</v>
      </c>
      <c r="M5371" s="4">
        <f>Inventory[[#This Row],[Daily_Demand]]*Inventory[[#This Row],[Lead_Time_Days]]</f>
        <v>276</v>
      </c>
      <c r="N5371" s="4">
        <f>MAX(0, Inventory[[#This Row],[Demand_Duration_Lead_time]]+Inventory[[#This Row],[Safety_Stock]]-Inventory[[#This Row],[Current_Inventory]])</f>
        <v>0</v>
      </c>
      <c r="O53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71" s="8">
        <f>Inventory[[#This Row],[Current_Inventory]]*Inventory[[#This Row],[Unit_Cost]]</f>
        <v>438858</v>
      </c>
      <c r="Q5371" t="str">
        <f>IF(Inventory[[#This Row],[Stockout_Risk_Score]] &gt;= 0.8, "Critical",
   IF(Inventory[[#This Row],[Stockout_Risk_Score]] &gt;= 0.6, "High",
      IF(Inventory[[#This Row],[Stockout_Risk_Score]] &gt;= 0.3, "Medium", "Low")
   )
)</f>
        <v>Critical</v>
      </c>
      <c r="R5371">
        <f>Inventory[[#This Row],[Lead_Time_Days]]*0.8</f>
        <v>3.2</v>
      </c>
      <c r="S5371">
        <f>MAX(0,Inventory[[#This Row],[Daily_Demand]]*Inventory[[#This Row],[Adj_Lead_Time]]+Inventory[[#This Row],[Safety_Stock]]-Inventory[[#This Row],[Current_Inventory]])</f>
        <v>0</v>
      </c>
    </row>
    <row r="5372" spans="1:19" x14ac:dyDescent="0.25">
      <c r="A5372">
        <v>5371</v>
      </c>
      <c r="B5372" t="s">
        <v>5393</v>
      </c>
      <c r="C5372" s="4" t="s">
        <v>13</v>
      </c>
      <c r="D5372" t="s">
        <v>22</v>
      </c>
      <c r="E5372" s="4">
        <v>69</v>
      </c>
      <c r="F5372" s="4">
        <v>8</v>
      </c>
      <c r="G5372" s="4">
        <v>694</v>
      </c>
      <c r="H5372" s="4">
        <v>189</v>
      </c>
      <c r="I5372" s="4">
        <v>55</v>
      </c>
      <c r="J5372" s="6">
        <v>1823.71</v>
      </c>
      <c r="K5372" s="4">
        <v>0.121</v>
      </c>
      <c r="L5372" s="4" t="s">
        <v>15</v>
      </c>
      <c r="M5372" s="4">
        <f>Inventory[[#This Row],[Daily_Demand]]*Inventory[[#This Row],[Lead_Time_Days]]</f>
        <v>552</v>
      </c>
      <c r="N5372" s="4">
        <f>MAX(0, Inventory[[#This Row],[Demand_Duration_Lead_time]]+Inventory[[#This Row],[Safety_Stock]]-Inventory[[#This Row],[Current_Inventory]])</f>
        <v>47</v>
      </c>
      <c r="O53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72" s="8">
        <f>Inventory[[#This Row],[Current_Inventory]]*Inventory[[#This Row],[Unit_Cost]]</f>
        <v>1265654.74</v>
      </c>
      <c r="Q5372" t="str">
        <f>IF(Inventory[[#This Row],[Stockout_Risk_Score]] &gt;= 0.8, "Critical",
   IF(Inventory[[#This Row],[Stockout_Risk_Score]] &gt;= 0.6, "High",
      IF(Inventory[[#This Row],[Stockout_Risk_Score]] &gt;= 0.3, "Medium", "Low")
   )
)</f>
        <v>Low</v>
      </c>
      <c r="R5372">
        <f>Inventory[[#This Row],[Lead_Time_Days]]*0.8</f>
        <v>6.4</v>
      </c>
      <c r="S5372">
        <f>MAX(0,Inventory[[#This Row],[Daily_Demand]]*Inventory[[#This Row],[Adj_Lead_Time]]+Inventory[[#This Row],[Safety_Stock]]-Inventory[[#This Row],[Current_Inventory]])</f>
        <v>0</v>
      </c>
    </row>
    <row r="5373" spans="1:19" x14ac:dyDescent="0.25">
      <c r="A5373">
        <v>5372</v>
      </c>
      <c r="B5373" t="s">
        <v>5394</v>
      </c>
      <c r="C5373" s="4" t="s">
        <v>21</v>
      </c>
      <c r="D5373" t="s">
        <v>22</v>
      </c>
      <c r="E5373" s="4">
        <v>107</v>
      </c>
      <c r="F5373" s="4">
        <v>5</v>
      </c>
      <c r="G5373" s="4">
        <v>451</v>
      </c>
      <c r="H5373" s="4">
        <v>87</v>
      </c>
      <c r="I5373" s="4">
        <v>100</v>
      </c>
      <c r="J5373" s="6">
        <v>1403.16</v>
      </c>
      <c r="K5373" s="4">
        <v>0.67400000000000004</v>
      </c>
      <c r="L5373" s="4" t="s">
        <v>15</v>
      </c>
      <c r="M5373" s="4">
        <f>Inventory[[#This Row],[Daily_Demand]]*Inventory[[#This Row],[Lead_Time_Days]]</f>
        <v>535</v>
      </c>
      <c r="N5373" s="4">
        <f>MAX(0, Inventory[[#This Row],[Demand_Duration_Lead_time]]+Inventory[[#This Row],[Safety_Stock]]-Inventory[[#This Row],[Current_Inventory]])</f>
        <v>171</v>
      </c>
      <c r="O53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73" s="8">
        <f>Inventory[[#This Row],[Current_Inventory]]*Inventory[[#This Row],[Unit_Cost]]</f>
        <v>632825.16</v>
      </c>
      <c r="Q5373" t="str">
        <f>IF(Inventory[[#This Row],[Stockout_Risk_Score]] &gt;= 0.8, "Critical",
   IF(Inventory[[#This Row],[Stockout_Risk_Score]] &gt;= 0.6, "High",
      IF(Inventory[[#This Row],[Stockout_Risk_Score]] &gt;= 0.3, "Medium", "Low")
   )
)</f>
        <v>High</v>
      </c>
      <c r="R5373">
        <f>Inventory[[#This Row],[Lead_Time_Days]]*0.8</f>
        <v>4</v>
      </c>
      <c r="S5373">
        <f>MAX(0,Inventory[[#This Row],[Daily_Demand]]*Inventory[[#This Row],[Adj_Lead_Time]]+Inventory[[#This Row],[Safety_Stock]]-Inventory[[#This Row],[Current_Inventory]])</f>
        <v>64</v>
      </c>
    </row>
    <row r="5374" spans="1:19" x14ac:dyDescent="0.25">
      <c r="A5374">
        <v>5373</v>
      </c>
      <c r="B5374" t="s">
        <v>5395</v>
      </c>
      <c r="C5374" s="4" t="s">
        <v>26</v>
      </c>
      <c r="D5374" t="s">
        <v>18</v>
      </c>
      <c r="E5374" s="4">
        <v>25</v>
      </c>
      <c r="F5374" s="4">
        <v>3</v>
      </c>
      <c r="G5374" s="4">
        <v>215</v>
      </c>
      <c r="H5374" s="4">
        <v>229</v>
      </c>
      <c r="I5374" s="4">
        <v>363</v>
      </c>
      <c r="J5374" s="6">
        <v>794.58</v>
      </c>
      <c r="K5374" s="4">
        <v>0.89400000000000002</v>
      </c>
      <c r="L5374" s="4" t="s">
        <v>19</v>
      </c>
      <c r="M5374" s="4">
        <f>Inventory[[#This Row],[Daily_Demand]]*Inventory[[#This Row],[Lead_Time_Days]]</f>
        <v>75</v>
      </c>
      <c r="N5374" s="4">
        <f>MAX(0, Inventory[[#This Row],[Demand_Duration_Lead_time]]+Inventory[[#This Row],[Safety_Stock]]-Inventory[[#This Row],[Current_Inventory]])</f>
        <v>89</v>
      </c>
      <c r="O53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74" s="8">
        <f>Inventory[[#This Row],[Current_Inventory]]*Inventory[[#This Row],[Unit_Cost]]</f>
        <v>170834.7</v>
      </c>
      <c r="Q5374" t="str">
        <f>IF(Inventory[[#This Row],[Stockout_Risk_Score]] &gt;= 0.8, "Critical",
   IF(Inventory[[#This Row],[Stockout_Risk_Score]] &gt;= 0.6, "High",
      IF(Inventory[[#This Row],[Stockout_Risk_Score]] &gt;= 0.3, "Medium", "Low")
   )
)</f>
        <v>Critical</v>
      </c>
      <c r="R5374">
        <f>Inventory[[#This Row],[Lead_Time_Days]]*0.8</f>
        <v>2.4000000000000004</v>
      </c>
      <c r="S5374">
        <f>MAX(0,Inventory[[#This Row],[Daily_Demand]]*Inventory[[#This Row],[Adj_Lead_Time]]+Inventory[[#This Row],[Safety_Stock]]-Inventory[[#This Row],[Current_Inventory]])</f>
        <v>74</v>
      </c>
    </row>
    <row r="5375" spans="1:19" x14ac:dyDescent="0.25">
      <c r="A5375">
        <v>5374</v>
      </c>
      <c r="B5375" t="s">
        <v>5396</v>
      </c>
      <c r="C5375" s="4" t="s">
        <v>13</v>
      </c>
      <c r="D5375" t="s">
        <v>14</v>
      </c>
      <c r="E5375" s="4">
        <v>162</v>
      </c>
      <c r="F5375" s="4">
        <v>6</v>
      </c>
      <c r="G5375" s="4">
        <v>396</v>
      </c>
      <c r="H5375" s="4">
        <v>151</v>
      </c>
      <c r="I5375" s="4">
        <v>185</v>
      </c>
      <c r="J5375" s="6">
        <v>515.28</v>
      </c>
      <c r="K5375" s="4">
        <v>0.16400000000000001</v>
      </c>
      <c r="L5375" s="4" t="s">
        <v>15</v>
      </c>
      <c r="M5375" s="4">
        <f>Inventory[[#This Row],[Daily_Demand]]*Inventory[[#This Row],[Lead_Time_Days]]</f>
        <v>972</v>
      </c>
      <c r="N5375" s="4">
        <f>MAX(0, Inventory[[#This Row],[Demand_Duration_Lead_time]]+Inventory[[#This Row],[Safety_Stock]]-Inventory[[#This Row],[Current_Inventory]])</f>
        <v>727</v>
      </c>
      <c r="O53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75" s="8">
        <f>Inventory[[#This Row],[Current_Inventory]]*Inventory[[#This Row],[Unit_Cost]]</f>
        <v>204050.87999999998</v>
      </c>
      <c r="Q5375" t="str">
        <f>IF(Inventory[[#This Row],[Stockout_Risk_Score]] &gt;= 0.8, "Critical",
   IF(Inventory[[#This Row],[Stockout_Risk_Score]] &gt;= 0.6, "High",
      IF(Inventory[[#This Row],[Stockout_Risk_Score]] &gt;= 0.3, "Medium", "Low")
   )
)</f>
        <v>Low</v>
      </c>
      <c r="R5375">
        <f>Inventory[[#This Row],[Lead_Time_Days]]*0.8</f>
        <v>4.8000000000000007</v>
      </c>
      <c r="S5375">
        <f>MAX(0,Inventory[[#This Row],[Daily_Demand]]*Inventory[[#This Row],[Adj_Lead_Time]]+Inventory[[#This Row],[Safety_Stock]]-Inventory[[#This Row],[Current_Inventory]])</f>
        <v>532.60000000000014</v>
      </c>
    </row>
    <row r="5376" spans="1:19" x14ac:dyDescent="0.25">
      <c r="A5376">
        <v>5375</v>
      </c>
      <c r="B5376" t="s">
        <v>5397</v>
      </c>
      <c r="C5376" s="4" t="s">
        <v>41</v>
      </c>
      <c r="D5376" t="s">
        <v>14</v>
      </c>
      <c r="E5376" s="4">
        <v>37</v>
      </c>
      <c r="F5376" s="4">
        <v>6</v>
      </c>
      <c r="G5376" s="4">
        <v>384</v>
      </c>
      <c r="H5376" s="4">
        <v>52</v>
      </c>
      <c r="I5376" s="4">
        <v>51</v>
      </c>
      <c r="J5376" s="6">
        <v>188.57</v>
      </c>
      <c r="K5376" s="4">
        <v>0.215</v>
      </c>
      <c r="L5376" s="4" t="s">
        <v>27</v>
      </c>
      <c r="M5376" s="4">
        <f>Inventory[[#This Row],[Daily_Demand]]*Inventory[[#This Row],[Lead_Time_Days]]</f>
        <v>222</v>
      </c>
      <c r="N5376" s="4">
        <f>MAX(0, Inventory[[#This Row],[Demand_Duration_Lead_time]]+Inventory[[#This Row],[Safety_Stock]]-Inventory[[#This Row],[Current_Inventory]])</f>
        <v>0</v>
      </c>
      <c r="O53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76" s="8">
        <f>Inventory[[#This Row],[Current_Inventory]]*Inventory[[#This Row],[Unit_Cost]]</f>
        <v>72410.880000000005</v>
      </c>
      <c r="Q5376" t="str">
        <f>IF(Inventory[[#This Row],[Stockout_Risk_Score]] &gt;= 0.8, "Critical",
   IF(Inventory[[#This Row],[Stockout_Risk_Score]] &gt;= 0.6, "High",
      IF(Inventory[[#This Row],[Stockout_Risk_Score]] &gt;= 0.3, "Medium", "Low")
   )
)</f>
        <v>Low</v>
      </c>
      <c r="R5376">
        <f>Inventory[[#This Row],[Lead_Time_Days]]*0.8</f>
        <v>4.8000000000000007</v>
      </c>
      <c r="S5376">
        <f>MAX(0,Inventory[[#This Row],[Daily_Demand]]*Inventory[[#This Row],[Adj_Lead_Time]]+Inventory[[#This Row],[Safety_Stock]]-Inventory[[#This Row],[Current_Inventory]])</f>
        <v>0</v>
      </c>
    </row>
    <row r="5377" spans="1:19" x14ac:dyDescent="0.25">
      <c r="A5377">
        <v>5376</v>
      </c>
      <c r="B5377" t="s">
        <v>5398</v>
      </c>
      <c r="C5377" s="4" t="s">
        <v>26</v>
      </c>
      <c r="D5377" t="s">
        <v>22</v>
      </c>
      <c r="E5377" s="4">
        <v>180</v>
      </c>
      <c r="F5377" s="4">
        <v>3</v>
      </c>
      <c r="G5377" s="4">
        <v>663</v>
      </c>
      <c r="H5377" s="4">
        <v>127</v>
      </c>
      <c r="I5377" s="4">
        <v>67</v>
      </c>
      <c r="J5377" s="6">
        <v>372.45</v>
      </c>
      <c r="K5377" s="4">
        <v>0.57399999999999995</v>
      </c>
      <c r="L5377" s="4" t="s">
        <v>15</v>
      </c>
      <c r="M5377" s="4">
        <f>Inventory[[#This Row],[Daily_Demand]]*Inventory[[#This Row],[Lead_Time_Days]]</f>
        <v>540</v>
      </c>
      <c r="N5377" s="4">
        <f>MAX(0, Inventory[[#This Row],[Demand_Duration_Lead_time]]+Inventory[[#This Row],[Safety_Stock]]-Inventory[[#This Row],[Current_Inventory]])</f>
        <v>4</v>
      </c>
      <c r="O53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77" s="8">
        <f>Inventory[[#This Row],[Current_Inventory]]*Inventory[[#This Row],[Unit_Cost]]</f>
        <v>246934.35</v>
      </c>
      <c r="Q5377" t="str">
        <f>IF(Inventory[[#This Row],[Stockout_Risk_Score]] &gt;= 0.8, "Critical",
   IF(Inventory[[#This Row],[Stockout_Risk_Score]] &gt;= 0.6, "High",
      IF(Inventory[[#This Row],[Stockout_Risk_Score]] &gt;= 0.3, "Medium", "Low")
   )
)</f>
        <v>Medium</v>
      </c>
      <c r="R5377">
        <f>Inventory[[#This Row],[Lead_Time_Days]]*0.8</f>
        <v>2.4000000000000004</v>
      </c>
      <c r="S5377">
        <f>MAX(0,Inventory[[#This Row],[Daily_Demand]]*Inventory[[#This Row],[Adj_Lead_Time]]+Inventory[[#This Row],[Safety_Stock]]-Inventory[[#This Row],[Current_Inventory]])</f>
        <v>0</v>
      </c>
    </row>
    <row r="5378" spans="1:19" x14ac:dyDescent="0.25">
      <c r="A5378">
        <v>5377</v>
      </c>
      <c r="B5378" t="s">
        <v>5399</v>
      </c>
      <c r="C5378" s="4" t="s">
        <v>41</v>
      </c>
      <c r="D5378" t="s">
        <v>22</v>
      </c>
      <c r="E5378" s="4">
        <v>26</v>
      </c>
      <c r="F5378" s="4">
        <v>12</v>
      </c>
      <c r="G5378" s="4">
        <v>424</v>
      </c>
      <c r="H5378" s="4">
        <v>68</v>
      </c>
      <c r="I5378" s="4">
        <v>298</v>
      </c>
      <c r="J5378" s="6">
        <v>1985.73</v>
      </c>
      <c r="K5378" s="4">
        <v>0.50800000000000001</v>
      </c>
      <c r="L5378" s="4" t="s">
        <v>27</v>
      </c>
      <c r="M5378" s="4">
        <f>Inventory[[#This Row],[Daily_Demand]]*Inventory[[#This Row],[Lead_Time_Days]]</f>
        <v>312</v>
      </c>
      <c r="N5378" s="4">
        <f>MAX(0, Inventory[[#This Row],[Demand_Duration_Lead_time]]+Inventory[[#This Row],[Safety_Stock]]-Inventory[[#This Row],[Current_Inventory]])</f>
        <v>0</v>
      </c>
      <c r="O53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78" s="8">
        <f>Inventory[[#This Row],[Current_Inventory]]*Inventory[[#This Row],[Unit_Cost]]</f>
        <v>841949.52</v>
      </c>
      <c r="Q5378" t="str">
        <f>IF(Inventory[[#This Row],[Stockout_Risk_Score]] &gt;= 0.8, "Critical",
   IF(Inventory[[#This Row],[Stockout_Risk_Score]] &gt;= 0.6, "High",
      IF(Inventory[[#This Row],[Stockout_Risk_Score]] &gt;= 0.3, "Medium", "Low")
   )
)</f>
        <v>Medium</v>
      </c>
      <c r="R5378">
        <f>Inventory[[#This Row],[Lead_Time_Days]]*0.8</f>
        <v>9.6000000000000014</v>
      </c>
      <c r="S5378">
        <f>MAX(0,Inventory[[#This Row],[Daily_Demand]]*Inventory[[#This Row],[Adj_Lead_Time]]+Inventory[[#This Row],[Safety_Stock]]-Inventory[[#This Row],[Current_Inventory]])</f>
        <v>0</v>
      </c>
    </row>
    <row r="5379" spans="1:19" x14ac:dyDescent="0.25">
      <c r="A5379">
        <v>5378</v>
      </c>
      <c r="B5379" t="s">
        <v>5400</v>
      </c>
      <c r="C5379" s="4" t="s">
        <v>17</v>
      </c>
      <c r="D5379" t="s">
        <v>18</v>
      </c>
      <c r="E5379" s="4">
        <v>186</v>
      </c>
      <c r="F5379" s="4">
        <v>7</v>
      </c>
      <c r="G5379" s="4">
        <v>511</v>
      </c>
      <c r="H5379" s="4">
        <v>70</v>
      </c>
      <c r="I5379" s="4">
        <v>234</v>
      </c>
      <c r="J5379" s="6">
        <v>843.2</v>
      </c>
      <c r="K5379" s="4">
        <v>0.52100000000000002</v>
      </c>
      <c r="L5379" s="4" t="s">
        <v>27</v>
      </c>
      <c r="M5379" s="4">
        <f>Inventory[[#This Row],[Daily_Demand]]*Inventory[[#This Row],[Lead_Time_Days]]</f>
        <v>1302</v>
      </c>
      <c r="N5379" s="4">
        <f>MAX(0, Inventory[[#This Row],[Demand_Duration_Lead_time]]+Inventory[[#This Row],[Safety_Stock]]-Inventory[[#This Row],[Current_Inventory]])</f>
        <v>861</v>
      </c>
      <c r="O53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79" s="8">
        <f>Inventory[[#This Row],[Current_Inventory]]*Inventory[[#This Row],[Unit_Cost]]</f>
        <v>430875.2</v>
      </c>
      <c r="Q5379" t="str">
        <f>IF(Inventory[[#This Row],[Stockout_Risk_Score]] &gt;= 0.8, "Critical",
   IF(Inventory[[#This Row],[Stockout_Risk_Score]] &gt;= 0.6, "High",
      IF(Inventory[[#This Row],[Stockout_Risk_Score]] &gt;= 0.3, "Medium", "Low")
   )
)</f>
        <v>Medium</v>
      </c>
      <c r="R5379">
        <f>Inventory[[#This Row],[Lead_Time_Days]]*0.8</f>
        <v>5.6000000000000005</v>
      </c>
      <c r="S5379">
        <f>MAX(0,Inventory[[#This Row],[Daily_Demand]]*Inventory[[#This Row],[Adj_Lead_Time]]+Inventory[[#This Row],[Safety_Stock]]-Inventory[[#This Row],[Current_Inventory]])</f>
        <v>600.60000000000014</v>
      </c>
    </row>
    <row r="5380" spans="1:19" x14ac:dyDescent="0.25">
      <c r="A5380">
        <v>5379</v>
      </c>
      <c r="B5380" t="s">
        <v>5401</v>
      </c>
      <c r="C5380" s="4" t="s">
        <v>21</v>
      </c>
      <c r="D5380" t="s">
        <v>22</v>
      </c>
      <c r="E5380" s="4">
        <v>114</v>
      </c>
      <c r="F5380" s="4">
        <v>11</v>
      </c>
      <c r="G5380" s="4">
        <v>85</v>
      </c>
      <c r="H5380" s="4">
        <v>50</v>
      </c>
      <c r="I5380" s="4">
        <v>271</v>
      </c>
      <c r="J5380" s="6">
        <v>1802.44</v>
      </c>
      <c r="K5380" s="4">
        <v>0.55500000000000005</v>
      </c>
      <c r="L5380" s="4" t="s">
        <v>15</v>
      </c>
      <c r="M5380" s="4">
        <f>Inventory[[#This Row],[Daily_Demand]]*Inventory[[#This Row],[Lead_Time_Days]]</f>
        <v>1254</v>
      </c>
      <c r="N5380" s="4">
        <f>MAX(0, Inventory[[#This Row],[Demand_Duration_Lead_time]]+Inventory[[#This Row],[Safety_Stock]]-Inventory[[#This Row],[Current_Inventory]])</f>
        <v>1219</v>
      </c>
      <c r="O53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80" s="8">
        <f>Inventory[[#This Row],[Current_Inventory]]*Inventory[[#This Row],[Unit_Cost]]</f>
        <v>153207.4</v>
      </c>
      <c r="Q5380" t="str">
        <f>IF(Inventory[[#This Row],[Stockout_Risk_Score]] &gt;= 0.8, "Critical",
   IF(Inventory[[#This Row],[Stockout_Risk_Score]] &gt;= 0.6, "High",
      IF(Inventory[[#This Row],[Stockout_Risk_Score]] &gt;= 0.3, "Medium", "Low")
   )
)</f>
        <v>Medium</v>
      </c>
      <c r="R5380">
        <f>Inventory[[#This Row],[Lead_Time_Days]]*0.8</f>
        <v>8.8000000000000007</v>
      </c>
      <c r="S5380">
        <f>MAX(0,Inventory[[#This Row],[Daily_Demand]]*Inventory[[#This Row],[Adj_Lead_Time]]+Inventory[[#This Row],[Safety_Stock]]-Inventory[[#This Row],[Current_Inventory]])</f>
        <v>968.2</v>
      </c>
    </row>
    <row r="5381" spans="1:19" x14ac:dyDescent="0.25">
      <c r="A5381">
        <v>5380</v>
      </c>
      <c r="B5381" t="s">
        <v>5402</v>
      </c>
      <c r="C5381" s="4" t="s">
        <v>17</v>
      </c>
      <c r="D5381" t="s">
        <v>18</v>
      </c>
      <c r="E5381" s="4">
        <v>8</v>
      </c>
      <c r="F5381" s="4">
        <v>5</v>
      </c>
      <c r="G5381" s="4">
        <v>410</v>
      </c>
      <c r="H5381" s="4">
        <v>283</v>
      </c>
      <c r="I5381" s="4">
        <v>277</v>
      </c>
      <c r="J5381" s="6">
        <v>382.61</v>
      </c>
      <c r="K5381" s="4">
        <v>0.95</v>
      </c>
      <c r="L5381" s="4" t="s">
        <v>27</v>
      </c>
      <c r="M5381" s="4">
        <f>Inventory[[#This Row],[Daily_Demand]]*Inventory[[#This Row],[Lead_Time_Days]]</f>
        <v>40</v>
      </c>
      <c r="N5381" s="4">
        <f>MAX(0, Inventory[[#This Row],[Demand_Duration_Lead_time]]+Inventory[[#This Row],[Safety_Stock]]-Inventory[[#This Row],[Current_Inventory]])</f>
        <v>0</v>
      </c>
      <c r="O53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81" s="8">
        <f>Inventory[[#This Row],[Current_Inventory]]*Inventory[[#This Row],[Unit_Cost]]</f>
        <v>156870.1</v>
      </c>
      <c r="Q5381" t="str">
        <f>IF(Inventory[[#This Row],[Stockout_Risk_Score]] &gt;= 0.8, "Critical",
   IF(Inventory[[#This Row],[Stockout_Risk_Score]] &gt;= 0.6, "High",
      IF(Inventory[[#This Row],[Stockout_Risk_Score]] &gt;= 0.3, "Medium", "Low")
   )
)</f>
        <v>Critical</v>
      </c>
      <c r="R5381">
        <f>Inventory[[#This Row],[Lead_Time_Days]]*0.8</f>
        <v>4</v>
      </c>
      <c r="S5381">
        <f>MAX(0,Inventory[[#This Row],[Daily_Demand]]*Inventory[[#This Row],[Adj_Lead_Time]]+Inventory[[#This Row],[Safety_Stock]]-Inventory[[#This Row],[Current_Inventory]])</f>
        <v>0</v>
      </c>
    </row>
    <row r="5382" spans="1:19" x14ac:dyDescent="0.25">
      <c r="A5382">
        <v>5381</v>
      </c>
      <c r="B5382" t="s">
        <v>5403</v>
      </c>
      <c r="C5382" s="4" t="s">
        <v>21</v>
      </c>
      <c r="D5382" t="s">
        <v>14</v>
      </c>
      <c r="E5382" s="4">
        <v>187</v>
      </c>
      <c r="F5382" s="4">
        <v>2</v>
      </c>
      <c r="G5382" s="4">
        <v>102</v>
      </c>
      <c r="H5382" s="4">
        <v>197</v>
      </c>
      <c r="I5382" s="4">
        <v>397</v>
      </c>
      <c r="J5382" s="6">
        <v>879.45</v>
      </c>
      <c r="K5382" s="4">
        <v>5.3999999999999999E-2</v>
      </c>
      <c r="L5382" s="4" t="s">
        <v>27</v>
      </c>
      <c r="M5382" s="4">
        <f>Inventory[[#This Row],[Daily_Demand]]*Inventory[[#This Row],[Lead_Time_Days]]</f>
        <v>374</v>
      </c>
      <c r="N5382" s="4">
        <f>MAX(0, Inventory[[#This Row],[Demand_Duration_Lead_time]]+Inventory[[#This Row],[Safety_Stock]]-Inventory[[#This Row],[Current_Inventory]])</f>
        <v>469</v>
      </c>
      <c r="O53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82" s="8">
        <f>Inventory[[#This Row],[Current_Inventory]]*Inventory[[#This Row],[Unit_Cost]]</f>
        <v>89703.900000000009</v>
      </c>
      <c r="Q5382" t="str">
        <f>IF(Inventory[[#This Row],[Stockout_Risk_Score]] &gt;= 0.8, "Critical",
   IF(Inventory[[#This Row],[Stockout_Risk_Score]] &gt;= 0.6, "High",
      IF(Inventory[[#This Row],[Stockout_Risk_Score]] &gt;= 0.3, "Medium", "Low")
   )
)</f>
        <v>Low</v>
      </c>
      <c r="R5382">
        <f>Inventory[[#This Row],[Lead_Time_Days]]*0.8</f>
        <v>1.6</v>
      </c>
      <c r="S5382">
        <f>MAX(0,Inventory[[#This Row],[Daily_Demand]]*Inventory[[#This Row],[Adj_Lead_Time]]+Inventory[[#This Row],[Safety_Stock]]-Inventory[[#This Row],[Current_Inventory]])</f>
        <v>394.2</v>
      </c>
    </row>
    <row r="5383" spans="1:19" x14ac:dyDescent="0.25">
      <c r="A5383">
        <v>5382</v>
      </c>
      <c r="B5383" t="s">
        <v>5404</v>
      </c>
      <c r="C5383" s="4" t="s">
        <v>13</v>
      </c>
      <c r="D5383" t="s">
        <v>18</v>
      </c>
      <c r="E5383" s="4">
        <v>176</v>
      </c>
      <c r="F5383" s="4">
        <v>4</v>
      </c>
      <c r="G5383" s="4">
        <v>500</v>
      </c>
      <c r="H5383" s="4">
        <v>196</v>
      </c>
      <c r="I5383" s="4">
        <v>243</v>
      </c>
      <c r="J5383" s="6">
        <v>1923.01</v>
      </c>
      <c r="K5383" s="4">
        <v>0.76</v>
      </c>
      <c r="L5383" s="4" t="s">
        <v>27</v>
      </c>
      <c r="M5383" s="4">
        <f>Inventory[[#This Row],[Daily_Demand]]*Inventory[[#This Row],[Lead_Time_Days]]</f>
        <v>704</v>
      </c>
      <c r="N5383" s="4">
        <f>MAX(0, Inventory[[#This Row],[Demand_Duration_Lead_time]]+Inventory[[#This Row],[Safety_Stock]]-Inventory[[#This Row],[Current_Inventory]])</f>
        <v>400</v>
      </c>
      <c r="O53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83" s="8">
        <f>Inventory[[#This Row],[Current_Inventory]]*Inventory[[#This Row],[Unit_Cost]]</f>
        <v>961505</v>
      </c>
      <c r="Q5383" t="str">
        <f>IF(Inventory[[#This Row],[Stockout_Risk_Score]] &gt;= 0.8, "Critical",
   IF(Inventory[[#This Row],[Stockout_Risk_Score]] &gt;= 0.6, "High",
      IF(Inventory[[#This Row],[Stockout_Risk_Score]] &gt;= 0.3, "Medium", "Low")
   )
)</f>
        <v>High</v>
      </c>
      <c r="R5383">
        <f>Inventory[[#This Row],[Lead_Time_Days]]*0.8</f>
        <v>3.2</v>
      </c>
      <c r="S5383">
        <f>MAX(0,Inventory[[#This Row],[Daily_Demand]]*Inventory[[#This Row],[Adj_Lead_Time]]+Inventory[[#This Row],[Safety_Stock]]-Inventory[[#This Row],[Current_Inventory]])</f>
        <v>259.20000000000005</v>
      </c>
    </row>
    <row r="5384" spans="1:19" x14ac:dyDescent="0.25">
      <c r="A5384">
        <v>5383</v>
      </c>
      <c r="B5384" t="s">
        <v>5405</v>
      </c>
      <c r="C5384" s="4" t="s">
        <v>26</v>
      </c>
      <c r="D5384" t="s">
        <v>22</v>
      </c>
      <c r="E5384" s="4">
        <v>144</v>
      </c>
      <c r="F5384" s="4">
        <v>10</v>
      </c>
      <c r="G5384" s="4">
        <v>796</v>
      </c>
      <c r="H5384" s="4">
        <v>237</v>
      </c>
      <c r="I5384" s="4">
        <v>361</v>
      </c>
      <c r="J5384" s="6">
        <v>227.71</v>
      </c>
      <c r="K5384" s="4">
        <v>0.23300000000000001</v>
      </c>
      <c r="L5384" s="4" t="s">
        <v>15</v>
      </c>
      <c r="M5384" s="4">
        <f>Inventory[[#This Row],[Daily_Demand]]*Inventory[[#This Row],[Lead_Time_Days]]</f>
        <v>1440</v>
      </c>
      <c r="N5384" s="4">
        <f>MAX(0, Inventory[[#This Row],[Demand_Duration_Lead_time]]+Inventory[[#This Row],[Safety_Stock]]-Inventory[[#This Row],[Current_Inventory]])</f>
        <v>881</v>
      </c>
      <c r="O53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84" s="8">
        <f>Inventory[[#This Row],[Current_Inventory]]*Inventory[[#This Row],[Unit_Cost]]</f>
        <v>181257.16</v>
      </c>
      <c r="Q5384" t="str">
        <f>IF(Inventory[[#This Row],[Stockout_Risk_Score]] &gt;= 0.8, "Critical",
   IF(Inventory[[#This Row],[Stockout_Risk_Score]] &gt;= 0.6, "High",
      IF(Inventory[[#This Row],[Stockout_Risk_Score]] &gt;= 0.3, "Medium", "Low")
   )
)</f>
        <v>Low</v>
      </c>
      <c r="R5384">
        <f>Inventory[[#This Row],[Lead_Time_Days]]*0.8</f>
        <v>8</v>
      </c>
      <c r="S5384">
        <f>MAX(0,Inventory[[#This Row],[Daily_Demand]]*Inventory[[#This Row],[Adj_Lead_Time]]+Inventory[[#This Row],[Safety_Stock]]-Inventory[[#This Row],[Current_Inventory]])</f>
        <v>593</v>
      </c>
    </row>
    <row r="5385" spans="1:19" x14ac:dyDescent="0.25">
      <c r="A5385">
        <v>5384</v>
      </c>
      <c r="B5385" t="s">
        <v>5406</v>
      </c>
      <c r="C5385" s="4" t="s">
        <v>13</v>
      </c>
      <c r="D5385" t="s">
        <v>14</v>
      </c>
      <c r="E5385" s="4">
        <v>78</v>
      </c>
      <c r="F5385" s="4">
        <v>11</v>
      </c>
      <c r="G5385" s="4">
        <v>248</v>
      </c>
      <c r="H5385" s="4">
        <v>173</v>
      </c>
      <c r="I5385" s="4">
        <v>259</v>
      </c>
      <c r="J5385" s="6">
        <v>1208.27</v>
      </c>
      <c r="K5385" s="4">
        <v>0.374</v>
      </c>
      <c r="L5385" s="4" t="s">
        <v>15</v>
      </c>
      <c r="M5385" s="4">
        <f>Inventory[[#This Row],[Daily_Demand]]*Inventory[[#This Row],[Lead_Time_Days]]</f>
        <v>858</v>
      </c>
      <c r="N5385" s="4">
        <f>MAX(0, Inventory[[#This Row],[Demand_Duration_Lead_time]]+Inventory[[#This Row],[Safety_Stock]]-Inventory[[#This Row],[Current_Inventory]])</f>
        <v>783</v>
      </c>
      <c r="O53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85" s="8">
        <f>Inventory[[#This Row],[Current_Inventory]]*Inventory[[#This Row],[Unit_Cost]]</f>
        <v>299650.96000000002</v>
      </c>
      <c r="Q5385" t="str">
        <f>IF(Inventory[[#This Row],[Stockout_Risk_Score]] &gt;= 0.8, "Critical",
   IF(Inventory[[#This Row],[Stockout_Risk_Score]] &gt;= 0.6, "High",
      IF(Inventory[[#This Row],[Stockout_Risk_Score]] &gt;= 0.3, "Medium", "Low")
   )
)</f>
        <v>Medium</v>
      </c>
      <c r="R5385">
        <f>Inventory[[#This Row],[Lead_Time_Days]]*0.8</f>
        <v>8.8000000000000007</v>
      </c>
      <c r="S5385">
        <f>MAX(0,Inventory[[#This Row],[Daily_Demand]]*Inventory[[#This Row],[Adj_Lead_Time]]+Inventory[[#This Row],[Safety_Stock]]-Inventory[[#This Row],[Current_Inventory]])</f>
        <v>611.40000000000009</v>
      </c>
    </row>
    <row r="5386" spans="1:19" x14ac:dyDescent="0.25">
      <c r="A5386">
        <v>5385</v>
      </c>
      <c r="B5386" t="s">
        <v>5407</v>
      </c>
      <c r="C5386" s="4" t="s">
        <v>21</v>
      </c>
      <c r="D5386" t="s">
        <v>18</v>
      </c>
      <c r="E5386" s="4">
        <v>123</v>
      </c>
      <c r="F5386" s="4">
        <v>8</v>
      </c>
      <c r="G5386" s="4">
        <v>750</v>
      </c>
      <c r="H5386" s="4">
        <v>295</v>
      </c>
      <c r="I5386" s="4">
        <v>348</v>
      </c>
      <c r="J5386" s="6">
        <v>1842.39</v>
      </c>
      <c r="K5386" s="4">
        <v>8.8999999999999996E-2</v>
      </c>
      <c r="L5386" s="4" t="s">
        <v>27</v>
      </c>
      <c r="M5386" s="4">
        <f>Inventory[[#This Row],[Daily_Demand]]*Inventory[[#This Row],[Lead_Time_Days]]</f>
        <v>984</v>
      </c>
      <c r="N5386" s="4">
        <f>MAX(0, Inventory[[#This Row],[Demand_Duration_Lead_time]]+Inventory[[#This Row],[Safety_Stock]]-Inventory[[#This Row],[Current_Inventory]])</f>
        <v>529</v>
      </c>
      <c r="O53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86" s="8">
        <f>Inventory[[#This Row],[Current_Inventory]]*Inventory[[#This Row],[Unit_Cost]]</f>
        <v>1381792.5</v>
      </c>
      <c r="Q5386" t="str">
        <f>IF(Inventory[[#This Row],[Stockout_Risk_Score]] &gt;= 0.8, "Critical",
   IF(Inventory[[#This Row],[Stockout_Risk_Score]] &gt;= 0.6, "High",
      IF(Inventory[[#This Row],[Stockout_Risk_Score]] &gt;= 0.3, "Medium", "Low")
   )
)</f>
        <v>Low</v>
      </c>
      <c r="R5386">
        <f>Inventory[[#This Row],[Lead_Time_Days]]*0.8</f>
        <v>6.4</v>
      </c>
      <c r="S5386">
        <f>MAX(0,Inventory[[#This Row],[Daily_Demand]]*Inventory[[#This Row],[Adj_Lead_Time]]+Inventory[[#This Row],[Safety_Stock]]-Inventory[[#This Row],[Current_Inventory]])</f>
        <v>332.20000000000005</v>
      </c>
    </row>
    <row r="5387" spans="1:19" x14ac:dyDescent="0.25">
      <c r="A5387">
        <v>5386</v>
      </c>
      <c r="B5387" t="s">
        <v>5408</v>
      </c>
      <c r="C5387" s="4" t="s">
        <v>21</v>
      </c>
      <c r="D5387" t="s">
        <v>14</v>
      </c>
      <c r="E5387" s="4">
        <v>184</v>
      </c>
      <c r="F5387" s="4">
        <v>14</v>
      </c>
      <c r="G5387" s="4">
        <v>244</v>
      </c>
      <c r="H5387" s="4">
        <v>111</v>
      </c>
      <c r="I5387" s="4">
        <v>378</v>
      </c>
      <c r="J5387" s="6">
        <v>1901.88</v>
      </c>
      <c r="K5387" s="4">
        <v>0.44600000000000001</v>
      </c>
      <c r="L5387" s="4" t="s">
        <v>19</v>
      </c>
      <c r="M5387" s="4">
        <f>Inventory[[#This Row],[Daily_Demand]]*Inventory[[#This Row],[Lead_Time_Days]]</f>
        <v>2576</v>
      </c>
      <c r="N5387" s="4">
        <f>MAX(0, Inventory[[#This Row],[Demand_Duration_Lead_time]]+Inventory[[#This Row],[Safety_Stock]]-Inventory[[#This Row],[Current_Inventory]])</f>
        <v>2443</v>
      </c>
      <c r="O53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87" s="8">
        <f>Inventory[[#This Row],[Current_Inventory]]*Inventory[[#This Row],[Unit_Cost]]</f>
        <v>464058.72000000003</v>
      </c>
      <c r="Q5387" t="str">
        <f>IF(Inventory[[#This Row],[Stockout_Risk_Score]] &gt;= 0.8, "Critical",
   IF(Inventory[[#This Row],[Stockout_Risk_Score]] &gt;= 0.6, "High",
      IF(Inventory[[#This Row],[Stockout_Risk_Score]] &gt;= 0.3, "Medium", "Low")
   )
)</f>
        <v>Medium</v>
      </c>
      <c r="R5387">
        <f>Inventory[[#This Row],[Lead_Time_Days]]*0.8</f>
        <v>11.200000000000001</v>
      </c>
      <c r="S5387">
        <f>MAX(0,Inventory[[#This Row],[Daily_Demand]]*Inventory[[#This Row],[Adj_Lead_Time]]+Inventory[[#This Row],[Safety_Stock]]-Inventory[[#This Row],[Current_Inventory]])</f>
        <v>1927.8000000000002</v>
      </c>
    </row>
    <row r="5388" spans="1:19" x14ac:dyDescent="0.25">
      <c r="A5388">
        <v>5387</v>
      </c>
      <c r="B5388" t="s">
        <v>5409</v>
      </c>
      <c r="C5388" s="4" t="s">
        <v>21</v>
      </c>
      <c r="D5388" t="s">
        <v>18</v>
      </c>
      <c r="E5388" s="4">
        <v>97</v>
      </c>
      <c r="F5388" s="4">
        <v>7</v>
      </c>
      <c r="G5388" s="4">
        <v>132</v>
      </c>
      <c r="H5388" s="4">
        <v>276</v>
      </c>
      <c r="I5388" s="4">
        <v>121</v>
      </c>
      <c r="J5388" s="6">
        <v>1699.71</v>
      </c>
      <c r="K5388" s="4">
        <v>0.80400000000000005</v>
      </c>
      <c r="L5388" s="4" t="s">
        <v>27</v>
      </c>
      <c r="M5388" s="4">
        <f>Inventory[[#This Row],[Daily_Demand]]*Inventory[[#This Row],[Lead_Time_Days]]</f>
        <v>679</v>
      </c>
      <c r="N5388" s="4">
        <f>MAX(0, Inventory[[#This Row],[Demand_Duration_Lead_time]]+Inventory[[#This Row],[Safety_Stock]]-Inventory[[#This Row],[Current_Inventory]])</f>
        <v>823</v>
      </c>
      <c r="O53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88" s="8">
        <f>Inventory[[#This Row],[Current_Inventory]]*Inventory[[#This Row],[Unit_Cost]]</f>
        <v>224361.72</v>
      </c>
      <c r="Q5388" t="str">
        <f>IF(Inventory[[#This Row],[Stockout_Risk_Score]] &gt;= 0.8, "Critical",
   IF(Inventory[[#This Row],[Stockout_Risk_Score]] &gt;= 0.6, "High",
      IF(Inventory[[#This Row],[Stockout_Risk_Score]] &gt;= 0.3, "Medium", "Low")
   )
)</f>
        <v>Critical</v>
      </c>
      <c r="R5388">
        <f>Inventory[[#This Row],[Lead_Time_Days]]*0.8</f>
        <v>5.6000000000000005</v>
      </c>
      <c r="S5388">
        <f>MAX(0,Inventory[[#This Row],[Daily_Demand]]*Inventory[[#This Row],[Adj_Lead_Time]]+Inventory[[#This Row],[Safety_Stock]]-Inventory[[#This Row],[Current_Inventory]])</f>
        <v>687.2</v>
      </c>
    </row>
    <row r="5389" spans="1:19" x14ac:dyDescent="0.25">
      <c r="A5389">
        <v>5388</v>
      </c>
      <c r="B5389" t="s">
        <v>5410</v>
      </c>
      <c r="C5389" s="4" t="s">
        <v>41</v>
      </c>
      <c r="D5389" t="s">
        <v>22</v>
      </c>
      <c r="E5389" s="4">
        <v>69</v>
      </c>
      <c r="F5389" s="4">
        <v>2</v>
      </c>
      <c r="G5389" s="4">
        <v>671</v>
      </c>
      <c r="H5389" s="4">
        <v>133</v>
      </c>
      <c r="I5389" s="4">
        <v>166</v>
      </c>
      <c r="J5389" s="6">
        <v>1719.07</v>
      </c>
      <c r="K5389" s="4">
        <v>9.9000000000000005E-2</v>
      </c>
      <c r="L5389" s="4" t="s">
        <v>15</v>
      </c>
      <c r="M5389" s="4">
        <f>Inventory[[#This Row],[Daily_Demand]]*Inventory[[#This Row],[Lead_Time_Days]]</f>
        <v>138</v>
      </c>
      <c r="N5389" s="4">
        <f>MAX(0, Inventory[[#This Row],[Demand_Duration_Lead_time]]+Inventory[[#This Row],[Safety_Stock]]-Inventory[[#This Row],[Current_Inventory]])</f>
        <v>0</v>
      </c>
      <c r="O53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389" s="8">
        <f>Inventory[[#This Row],[Current_Inventory]]*Inventory[[#This Row],[Unit_Cost]]</f>
        <v>1153495.97</v>
      </c>
      <c r="Q5389" t="str">
        <f>IF(Inventory[[#This Row],[Stockout_Risk_Score]] &gt;= 0.8, "Critical",
   IF(Inventory[[#This Row],[Stockout_Risk_Score]] &gt;= 0.6, "High",
      IF(Inventory[[#This Row],[Stockout_Risk_Score]] &gt;= 0.3, "Medium", "Low")
   )
)</f>
        <v>Low</v>
      </c>
      <c r="R5389">
        <f>Inventory[[#This Row],[Lead_Time_Days]]*0.8</f>
        <v>1.6</v>
      </c>
      <c r="S5389">
        <f>MAX(0,Inventory[[#This Row],[Daily_Demand]]*Inventory[[#This Row],[Adj_Lead_Time]]+Inventory[[#This Row],[Safety_Stock]]-Inventory[[#This Row],[Current_Inventory]])</f>
        <v>0</v>
      </c>
    </row>
    <row r="5390" spans="1:19" x14ac:dyDescent="0.25">
      <c r="A5390">
        <v>5389</v>
      </c>
      <c r="B5390" t="s">
        <v>5411</v>
      </c>
      <c r="C5390" s="4" t="s">
        <v>26</v>
      </c>
      <c r="D5390" t="s">
        <v>22</v>
      </c>
      <c r="E5390" s="4">
        <v>69</v>
      </c>
      <c r="F5390" s="4">
        <v>10</v>
      </c>
      <c r="G5390" s="4">
        <v>204</v>
      </c>
      <c r="H5390" s="4">
        <v>162</v>
      </c>
      <c r="I5390" s="4">
        <v>313</v>
      </c>
      <c r="J5390" s="6">
        <v>1321.76</v>
      </c>
      <c r="K5390" s="4">
        <v>0.27600000000000002</v>
      </c>
      <c r="L5390" s="4" t="s">
        <v>27</v>
      </c>
      <c r="M5390" s="4">
        <f>Inventory[[#This Row],[Daily_Demand]]*Inventory[[#This Row],[Lead_Time_Days]]</f>
        <v>690</v>
      </c>
      <c r="N5390" s="4">
        <f>MAX(0, Inventory[[#This Row],[Demand_Duration_Lead_time]]+Inventory[[#This Row],[Safety_Stock]]-Inventory[[#This Row],[Current_Inventory]])</f>
        <v>648</v>
      </c>
      <c r="O53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90" s="8">
        <f>Inventory[[#This Row],[Current_Inventory]]*Inventory[[#This Row],[Unit_Cost]]</f>
        <v>269639.03999999998</v>
      </c>
      <c r="Q5390" t="str">
        <f>IF(Inventory[[#This Row],[Stockout_Risk_Score]] &gt;= 0.8, "Critical",
   IF(Inventory[[#This Row],[Stockout_Risk_Score]] &gt;= 0.6, "High",
      IF(Inventory[[#This Row],[Stockout_Risk_Score]] &gt;= 0.3, "Medium", "Low")
   )
)</f>
        <v>Low</v>
      </c>
      <c r="R5390">
        <f>Inventory[[#This Row],[Lead_Time_Days]]*0.8</f>
        <v>8</v>
      </c>
      <c r="S5390">
        <f>MAX(0,Inventory[[#This Row],[Daily_Demand]]*Inventory[[#This Row],[Adj_Lead_Time]]+Inventory[[#This Row],[Safety_Stock]]-Inventory[[#This Row],[Current_Inventory]])</f>
        <v>510</v>
      </c>
    </row>
    <row r="5391" spans="1:19" x14ac:dyDescent="0.25">
      <c r="A5391">
        <v>5390</v>
      </c>
      <c r="B5391" t="s">
        <v>5412</v>
      </c>
      <c r="C5391" s="4" t="s">
        <v>13</v>
      </c>
      <c r="D5391" t="s">
        <v>14</v>
      </c>
      <c r="E5391" s="4">
        <v>14</v>
      </c>
      <c r="F5391" s="4">
        <v>14</v>
      </c>
      <c r="G5391" s="4">
        <v>531</v>
      </c>
      <c r="H5391" s="4">
        <v>188</v>
      </c>
      <c r="I5391" s="4">
        <v>54</v>
      </c>
      <c r="J5391" s="6">
        <v>479.83</v>
      </c>
      <c r="K5391" s="4">
        <v>0.373</v>
      </c>
      <c r="L5391" s="4" t="s">
        <v>27</v>
      </c>
      <c r="M5391" s="4">
        <f>Inventory[[#This Row],[Daily_Demand]]*Inventory[[#This Row],[Lead_Time_Days]]</f>
        <v>196</v>
      </c>
      <c r="N5391" s="4">
        <f>MAX(0, Inventory[[#This Row],[Demand_Duration_Lead_time]]+Inventory[[#This Row],[Safety_Stock]]-Inventory[[#This Row],[Current_Inventory]])</f>
        <v>0</v>
      </c>
      <c r="O53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91" s="8">
        <f>Inventory[[#This Row],[Current_Inventory]]*Inventory[[#This Row],[Unit_Cost]]</f>
        <v>254789.72999999998</v>
      </c>
      <c r="Q5391" t="str">
        <f>IF(Inventory[[#This Row],[Stockout_Risk_Score]] &gt;= 0.8, "Critical",
   IF(Inventory[[#This Row],[Stockout_Risk_Score]] &gt;= 0.6, "High",
      IF(Inventory[[#This Row],[Stockout_Risk_Score]] &gt;= 0.3, "Medium", "Low")
   )
)</f>
        <v>Medium</v>
      </c>
      <c r="R5391">
        <f>Inventory[[#This Row],[Lead_Time_Days]]*0.8</f>
        <v>11.200000000000001</v>
      </c>
      <c r="S5391">
        <f>MAX(0,Inventory[[#This Row],[Daily_Demand]]*Inventory[[#This Row],[Adj_Lead_Time]]+Inventory[[#This Row],[Safety_Stock]]-Inventory[[#This Row],[Current_Inventory]])</f>
        <v>0</v>
      </c>
    </row>
    <row r="5392" spans="1:19" x14ac:dyDescent="0.25">
      <c r="A5392">
        <v>5391</v>
      </c>
      <c r="B5392" t="s">
        <v>5413</v>
      </c>
      <c r="C5392" s="4" t="s">
        <v>13</v>
      </c>
      <c r="D5392" t="s">
        <v>14</v>
      </c>
      <c r="E5392" s="4">
        <v>150</v>
      </c>
      <c r="F5392" s="4">
        <v>10</v>
      </c>
      <c r="G5392" s="4">
        <v>192</v>
      </c>
      <c r="H5392" s="4">
        <v>75</v>
      </c>
      <c r="I5392" s="4">
        <v>318</v>
      </c>
      <c r="J5392" s="6">
        <v>1474.82</v>
      </c>
      <c r="K5392" s="4">
        <v>0.104</v>
      </c>
      <c r="L5392" s="4" t="s">
        <v>15</v>
      </c>
      <c r="M5392" s="4">
        <f>Inventory[[#This Row],[Daily_Demand]]*Inventory[[#This Row],[Lead_Time_Days]]</f>
        <v>1500</v>
      </c>
      <c r="N5392" s="4">
        <f>MAX(0, Inventory[[#This Row],[Demand_Duration_Lead_time]]+Inventory[[#This Row],[Safety_Stock]]-Inventory[[#This Row],[Current_Inventory]])</f>
        <v>1383</v>
      </c>
      <c r="O53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92" s="8">
        <f>Inventory[[#This Row],[Current_Inventory]]*Inventory[[#This Row],[Unit_Cost]]</f>
        <v>283165.44</v>
      </c>
      <c r="Q5392" t="str">
        <f>IF(Inventory[[#This Row],[Stockout_Risk_Score]] &gt;= 0.8, "Critical",
   IF(Inventory[[#This Row],[Stockout_Risk_Score]] &gt;= 0.6, "High",
      IF(Inventory[[#This Row],[Stockout_Risk_Score]] &gt;= 0.3, "Medium", "Low")
   )
)</f>
        <v>Low</v>
      </c>
      <c r="R5392">
        <f>Inventory[[#This Row],[Lead_Time_Days]]*0.8</f>
        <v>8</v>
      </c>
      <c r="S5392">
        <f>MAX(0,Inventory[[#This Row],[Daily_Demand]]*Inventory[[#This Row],[Adj_Lead_Time]]+Inventory[[#This Row],[Safety_Stock]]-Inventory[[#This Row],[Current_Inventory]])</f>
        <v>1083</v>
      </c>
    </row>
    <row r="5393" spans="1:19" x14ac:dyDescent="0.25">
      <c r="A5393">
        <v>5392</v>
      </c>
      <c r="B5393" t="s">
        <v>5414</v>
      </c>
      <c r="C5393" s="4" t="s">
        <v>17</v>
      </c>
      <c r="D5393" t="s">
        <v>14</v>
      </c>
      <c r="E5393" s="4">
        <v>51</v>
      </c>
      <c r="F5393" s="4">
        <v>2</v>
      </c>
      <c r="G5393" s="4">
        <v>542</v>
      </c>
      <c r="H5393" s="4">
        <v>108</v>
      </c>
      <c r="I5393" s="4">
        <v>56</v>
      </c>
      <c r="J5393" s="6">
        <v>1957.85</v>
      </c>
      <c r="K5393" s="4">
        <v>0.76200000000000001</v>
      </c>
      <c r="L5393" s="4" t="s">
        <v>15</v>
      </c>
      <c r="M5393" s="4">
        <f>Inventory[[#This Row],[Daily_Demand]]*Inventory[[#This Row],[Lead_Time_Days]]</f>
        <v>102</v>
      </c>
      <c r="N5393" s="4">
        <f>MAX(0, Inventory[[#This Row],[Demand_Duration_Lead_time]]+Inventory[[#This Row],[Safety_Stock]]-Inventory[[#This Row],[Current_Inventory]])</f>
        <v>0</v>
      </c>
      <c r="O53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393" s="8">
        <f>Inventory[[#This Row],[Current_Inventory]]*Inventory[[#This Row],[Unit_Cost]]</f>
        <v>1061154.7</v>
      </c>
      <c r="Q5393" t="str">
        <f>IF(Inventory[[#This Row],[Stockout_Risk_Score]] &gt;= 0.8, "Critical",
   IF(Inventory[[#This Row],[Stockout_Risk_Score]] &gt;= 0.6, "High",
      IF(Inventory[[#This Row],[Stockout_Risk_Score]] &gt;= 0.3, "Medium", "Low")
   )
)</f>
        <v>High</v>
      </c>
      <c r="R5393">
        <f>Inventory[[#This Row],[Lead_Time_Days]]*0.8</f>
        <v>1.6</v>
      </c>
      <c r="S5393">
        <f>MAX(0,Inventory[[#This Row],[Daily_Demand]]*Inventory[[#This Row],[Adj_Lead_Time]]+Inventory[[#This Row],[Safety_Stock]]-Inventory[[#This Row],[Current_Inventory]])</f>
        <v>0</v>
      </c>
    </row>
    <row r="5394" spans="1:19" x14ac:dyDescent="0.25">
      <c r="A5394">
        <v>5393</v>
      </c>
      <c r="B5394" t="s">
        <v>5415</v>
      </c>
      <c r="C5394" s="4" t="s">
        <v>21</v>
      </c>
      <c r="D5394" t="s">
        <v>18</v>
      </c>
      <c r="E5394" s="4">
        <v>70</v>
      </c>
      <c r="F5394" s="4">
        <v>14</v>
      </c>
      <c r="G5394" s="4">
        <v>690</v>
      </c>
      <c r="H5394" s="4">
        <v>33</v>
      </c>
      <c r="I5394" s="4">
        <v>70</v>
      </c>
      <c r="J5394" s="6">
        <v>1075.57</v>
      </c>
      <c r="K5394" s="4">
        <v>0.78700000000000003</v>
      </c>
      <c r="L5394" s="4" t="s">
        <v>19</v>
      </c>
      <c r="M5394" s="4">
        <f>Inventory[[#This Row],[Daily_Demand]]*Inventory[[#This Row],[Lead_Time_Days]]</f>
        <v>980</v>
      </c>
      <c r="N5394" s="4">
        <f>MAX(0, Inventory[[#This Row],[Demand_Duration_Lead_time]]+Inventory[[#This Row],[Safety_Stock]]-Inventory[[#This Row],[Current_Inventory]])</f>
        <v>323</v>
      </c>
      <c r="O53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94" s="8">
        <f>Inventory[[#This Row],[Current_Inventory]]*Inventory[[#This Row],[Unit_Cost]]</f>
        <v>742143.29999999993</v>
      </c>
      <c r="Q5394" t="str">
        <f>IF(Inventory[[#This Row],[Stockout_Risk_Score]] &gt;= 0.8, "Critical",
   IF(Inventory[[#This Row],[Stockout_Risk_Score]] &gt;= 0.6, "High",
      IF(Inventory[[#This Row],[Stockout_Risk_Score]] &gt;= 0.3, "Medium", "Low")
   )
)</f>
        <v>High</v>
      </c>
      <c r="R5394">
        <f>Inventory[[#This Row],[Lead_Time_Days]]*0.8</f>
        <v>11.200000000000001</v>
      </c>
      <c r="S5394">
        <f>MAX(0,Inventory[[#This Row],[Daily_Demand]]*Inventory[[#This Row],[Adj_Lead_Time]]+Inventory[[#This Row],[Safety_Stock]]-Inventory[[#This Row],[Current_Inventory]])</f>
        <v>127.00000000000011</v>
      </c>
    </row>
    <row r="5395" spans="1:19" x14ac:dyDescent="0.25">
      <c r="A5395">
        <v>5394</v>
      </c>
      <c r="B5395" t="s">
        <v>5416</v>
      </c>
      <c r="C5395" s="4" t="s">
        <v>21</v>
      </c>
      <c r="D5395" t="s">
        <v>22</v>
      </c>
      <c r="E5395" s="4">
        <v>53</v>
      </c>
      <c r="F5395" s="4">
        <v>14</v>
      </c>
      <c r="G5395" s="4">
        <v>224</v>
      </c>
      <c r="H5395" s="4">
        <v>258</v>
      </c>
      <c r="I5395" s="4">
        <v>86</v>
      </c>
      <c r="J5395" s="6">
        <v>558.36</v>
      </c>
      <c r="K5395" s="4">
        <v>0.83599999999999997</v>
      </c>
      <c r="L5395" s="4" t="s">
        <v>27</v>
      </c>
      <c r="M5395" s="4">
        <f>Inventory[[#This Row],[Daily_Demand]]*Inventory[[#This Row],[Lead_Time_Days]]</f>
        <v>742</v>
      </c>
      <c r="N5395" s="4">
        <f>MAX(0, Inventory[[#This Row],[Demand_Duration_Lead_time]]+Inventory[[#This Row],[Safety_Stock]]-Inventory[[#This Row],[Current_Inventory]])</f>
        <v>776</v>
      </c>
      <c r="O53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395" s="8">
        <f>Inventory[[#This Row],[Current_Inventory]]*Inventory[[#This Row],[Unit_Cost]]</f>
        <v>125072.64</v>
      </c>
      <c r="Q5395" t="str">
        <f>IF(Inventory[[#This Row],[Stockout_Risk_Score]] &gt;= 0.8, "Critical",
   IF(Inventory[[#This Row],[Stockout_Risk_Score]] &gt;= 0.6, "High",
      IF(Inventory[[#This Row],[Stockout_Risk_Score]] &gt;= 0.3, "Medium", "Low")
   )
)</f>
        <v>Critical</v>
      </c>
      <c r="R5395">
        <f>Inventory[[#This Row],[Lead_Time_Days]]*0.8</f>
        <v>11.200000000000001</v>
      </c>
      <c r="S5395">
        <f>MAX(0,Inventory[[#This Row],[Daily_Demand]]*Inventory[[#This Row],[Adj_Lead_Time]]+Inventory[[#This Row],[Safety_Stock]]-Inventory[[#This Row],[Current_Inventory]])</f>
        <v>627.6</v>
      </c>
    </row>
    <row r="5396" spans="1:19" x14ac:dyDescent="0.25">
      <c r="A5396">
        <v>5395</v>
      </c>
      <c r="B5396" t="s">
        <v>5417</v>
      </c>
      <c r="C5396" s="4" t="s">
        <v>21</v>
      </c>
      <c r="D5396" t="s">
        <v>14</v>
      </c>
      <c r="E5396" s="4">
        <v>26</v>
      </c>
      <c r="F5396" s="4">
        <v>7</v>
      </c>
      <c r="G5396" s="4">
        <v>761</v>
      </c>
      <c r="H5396" s="4">
        <v>174</v>
      </c>
      <c r="I5396" s="4">
        <v>222</v>
      </c>
      <c r="J5396" s="6">
        <v>1168.27</v>
      </c>
      <c r="K5396" s="4">
        <v>0.58399999999999996</v>
      </c>
      <c r="L5396" s="4" t="s">
        <v>27</v>
      </c>
      <c r="M5396" s="4">
        <f>Inventory[[#This Row],[Daily_Demand]]*Inventory[[#This Row],[Lead_Time_Days]]</f>
        <v>182</v>
      </c>
      <c r="N5396" s="4">
        <f>MAX(0, Inventory[[#This Row],[Demand_Duration_Lead_time]]+Inventory[[#This Row],[Safety_Stock]]-Inventory[[#This Row],[Current_Inventory]])</f>
        <v>0</v>
      </c>
      <c r="O53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396" s="8">
        <f>Inventory[[#This Row],[Current_Inventory]]*Inventory[[#This Row],[Unit_Cost]]</f>
        <v>889053.47</v>
      </c>
      <c r="Q5396" t="str">
        <f>IF(Inventory[[#This Row],[Stockout_Risk_Score]] &gt;= 0.8, "Critical",
   IF(Inventory[[#This Row],[Stockout_Risk_Score]] &gt;= 0.6, "High",
      IF(Inventory[[#This Row],[Stockout_Risk_Score]] &gt;= 0.3, "Medium", "Low")
   )
)</f>
        <v>Medium</v>
      </c>
      <c r="R5396">
        <f>Inventory[[#This Row],[Lead_Time_Days]]*0.8</f>
        <v>5.6000000000000005</v>
      </c>
      <c r="S5396">
        <f>MAX(0,Inventory[[#This Row],[Daily_Demand]]*Inventory[[#This Row],[Adj_Lead_Time]]+Inventory[[#This Row],[Safety_Stock]]-Inventory[[#This Row],[Current_Inventory]])</f>
        <v>0</v>
      </c>
    </row>
    <row r="5397" spans="1:19" x14ac:dyDescent="0.25">
      <c r="A5397">
        <v>5396</v>
      </c>
      <c r="B5397" t="s">
        <v>5418</v>
      </c>
      <c r="C5397" s="4" t="s">
        <v>13</v>
      </c>
      <c r="D5397" t="s">
        <v>14</v>
      </c>
      <c r="E5397" s="4">
        <v>90</v>
      </c>
      <c r="F5397" s="4">
        <v>8</v>
      </c>
      <c r="G5397" s="4">
        <v>557</v>
      </c>
      <c r="H5397" s="4">
        <v>103</v>
      </c>
      <c r="I5397" s="4">
        <v>111</v>
      </c>
      <c r="J5397" s="6">
        <v>1396.69</v>
      </c>
      <c r="K5397" s="4">
        <v>0.50700000000000001</v>
      </c>
      <c r="L5397" s="4" t="s">
        <v>27</v>
      </c>
      <c r="M5397" s="4">
        <f>Inventory[[#This Row],[Daily_Demand]]*Inventory[[#This Row],[Lead_Time_Days]]</f>
        <v>720</v>
      </c>
      <c r="N5397" s="4">
        <f>MAX(0, Inventory[[#This Row],[Demand_Duration_Lead_time]]+Inventory[[#This Row],[Safety_Stock]]-Inventory[[#This Row],[Current_Inventory]])</f>
        <v>266</v>
      </c>
      <c r="O53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97" s="8">
        <f>Inventory[[#This Row],[Current_Inventory]]*Inventory[[#This Row],[Unit_Cost]]</f>
        <v>777956.33000000007</v>
      </c>
      <c r="Q5397" t="str">
        <f>IF(Inventory[[#This Row],[Stockout_Risk_Score]] &gt;= 0.8, "Critical",
   IF(Inventory[[#This Row],[Stockout_Risk_Score]] &gt;= 0.6, "High",
      IF(Inventory[[#This Row],[Stockout_Risk_Score]] &gt;= 0.3, "Medium", "Low")
   )
)</f>
        <v>Medium</v>
      </c>
      <c r="R5397">
        <f>Inventory[[#This Row],[Lead_Time_Days]]*0.8</f>
        <v>6.4</v>
      </c>
      <c r="S5397">
        <f>MAX(0,Inventory[[#This Row],[Daily_Demand]]*Inventory[[#This Row],[Adj_Lead_Time]]+Inventory[[#This Row],[Safety_Stock]]-Inventory[[#This Row],[Current_Inventory]])</f>
        <v>122</v>
      </c>
    </row>
    <row r="5398" spans="1:19" x14ac:dyDescent="0.25">
      <c r="A5398">
        <v>5397</v>
      </c>
      <c r="B5398" t="s">
        <v>5419</v>
      </c>
      <c r="C5398" s="4" t="s">
        <v>17</v>
      </c>
      <c r="D5398" t="s">
        <v>14</v>
      </c>
      <c r="E5398" s="4">
        <v>30</v>
      </c>
      <c r="F5398" s="4">
        <v>3</v>
      </c>
      <c r="G5398" s="4">
        <v>338</v>
      </c>
      <c r="H5398" s="4">
        <v>133</v>
      </c>
      <c r="I5398" s="4">
        <v>255</v>
      </c>
      <c r="J5398" s="6">
        <v>456.15</v>
      </c>
      <c r="K5398" s="4">
        <v>0.26300000000000001</v>
      </c>
      <c r="L5398" s="4" t="s">
        <v>19</v>
      </c>
      <c r="M5398" s="4">
        <f>Inventory[[#This Row],[Daily_Demand]]*Inventory[[#This Row],[Lead_Time_Days]]</f>
        <v>90</v>
      </c>
      <c r="N5398" s="4">
        <f>MAX(0, Inventory[[#This Row],[Demand_Duration_Lead_time]]+Inventory[[#This Row],[Safety_Stock]]-Inventory[[#This Row],[Current_Inventory]])</f>
        <v>0</v>
      </c>
      <c r="O53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98" s="8">
        <f>Inventory[[#This Row],[Current_Inventory]]*Inventory[[#This Row],[Unit_Cost]]</f>
        <v>154178.69999999998</v>
      </c>
      <c r="Q5398" t="str">
        <f>IF(Inventory[[#This Row],[Stockout_Risk_Score]] &gt;= 0.8, "Critical",
   IF(Inventory[[#This Row],[Stockout_Risk_Score]] &gt;= 0.6, "High",
      IF(Inventory[[#This Row],[Stockout_Risk_Score]] &gt;= 0.3, "Medium", "Low")
   )
)</f>
        <v>Low</v>
      </c>
      <c r="R5398">
        <f>Inventory[[#This Row],[Lead_Time_Days]]*0.8</f>
        <v>2.4000000000000004</v>
      </c>
      <c r="S5398">
        <f>MAX(0,Inventory[[#This Row],[Daily_Demand]]*Inventory[[#This Row],[Adj_Lead_Time]]+Inventory[[#This Row],[Safety_Stock]]-Inventory[[#This Row],[Current_Inventory]])</f>
        <v>0</v>
      </c>
    </row>
    <row r="5399" spans="1:19" x14ac:dyDescent="0.25">
      <c r="A5399">
        <v>5398</v>
      </c>
      <c r="B5399" t="s">
        <v>5420</v>
      </c>
      <c r="C5399" s="4" t="s">
        <v>41</v>
      </c>
      <c r="D5399" t="s">
        <v>18</v>
      </c>
      <c r="E5399" s="4">
        <v>141</v>
      </c>
      <c r="F5399" s="4">
        <v>11</v>
      </c>
      <c r="G5399" s="4">
        <v>178</v>
      </c>
      <c r="H5399" s="4">
        <v>165</v>
      </c>
      <c r="I5399" s="4">
        <v>150</v>
      </c>
      <c r="J5399" s="6">
        <v>1452.42</v>
      </c>
      <c r="K5399" s="4">
        <v>0.65500000000000003</v>
      </c>
      <c r="L5399" s="4" t="s">
        <v>19</v>
      </c>
      <c r="M5399" s="4">
        <f>Inventory[[#This Row],[Daily_Demand]]*Inventory[[#This Row],[Lead_Time_Days]]</f>
        <v>1551</v>
      </c>
      <c r="N5399" s="4">
        <f>MAX(0, Inventory[[#This Row],[Demand_Duration_Lead_time]]+Inventory[[#This Row],[Safety_Stock]]-Inventory[[#This Row],[Current_Inventory]])</f>
        <v>1538</v>
      </c>
      <c r="O53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399" s="8">
        <f>Inventory[[#This Row],[Current_Inventory]]*Inventory[[#This Row],[Unit_Cost]]</f>
        <v>258530.76</v>
      </c>
      <c r="Q5399" t="str">
        <f>IF(Inventory[[#This Row],[Stockout_Risk_Score]] &gt;= 0.8, "Critical",
   IF(Inventory[[#This Row],[Stockout_Risk_Score]] &gt;= 0.6, "High",
      IF(Inventory[[#This Row],[Stockout_Risk_Score]] &gt;= 0.3, "Medium", "Low")
   )
)</f>
        <v>High</v>
      </c>
      <c r="R5399">
        <f>Inventory[[#This Row],[Lead_Time_Days]]*0.8</f>
        <v>8.8000000000000007</v>
      </c>
      <c r="S5399">
        <f>MAX(0,Inventory[[#This Row],[Daily_Demand]]*Inventory[[#This Row],[Adj_Lead_Time]]+Inventory[[#This Row],[Safety_Stock]]-Inventory[[#This Row],[Current_Inventory]])</f>
        <v>1227.8000000000002</v>
      </c>
    </row>
    <row r="5400" spans="1:19" x14ac:dyDescent="0.25">
      <c r="A5400">
        <v>5399</v>
      </c>
      <c r="B5400" t="s">
        <v>5421</v>
      </c>
      <c r="C5400" s="4" t="s">
        <v>26</v>
      </c>
      <c r="D5400" t="s">
        <v>14</v>
      </c>
      <c r="E5400" s="4">
        <v>153</v>
      </c>
      <c r="F5400" s="4">
        <v>9</v>
      </c>
      <c r="G5400" s="4">
        <v>297</v>
      </c>
      <c r="H5400" s="4">
        <v>258</v>
      </c>
      <c r="I5400" s="4">
        <v>168</v>
      </c>
      <c r="J5400" s="6">
        <v>1195.49</v>
      </c>
      <c r="K5400" s="4">
        <v>0.44500000000000001</v>
      </c>
      <c r="L5400" s="4" t="s">
        <v>27</v>
      </c>
      <c r="M5400" s="4">
        <f>Inventory[[#This Row],[Daily_Demand]]*Inventory[[#This Row],[Lead_Time_Days]]</f>
        <v>1377</v>
      </c>
      <c r="N5400" s="4">
        <f>MAX(0, Inventory[[#This Row],[Demand_Duration_Lead_time]]+Inventory[[#This Row],[Safety_Stock]]-Inventory[[#This Row],[Current_Inventory]])</f>
        <v>1338</v>
      </c>
      <c r="O54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00" s="8">
        <f>Inventory[[#This Row],[Current_Inventory]]*Inventory[[#This Row],[Unit_Cost]]</f>
        <v>355060.53</v>
      </c>
      <c r="Q5400" t="str">
        <f>IF(Inventory[[#This Row],[Stockout_Risk_Score]] &gt;= 0.8, "Critical",
   IF(Inventory[[#This Row],[Stockout_Risk_Score]] &gt;= 0.6, "High",
      IF(Inventory[[#This Row],[Stockout_Risk_Score]] &gt;= 0.3, "Medium", "Low")
   )
)</f>
        <v>Medium</v>
      </c>
      <c r="R5400">
        <f>Inventory[[#This Row],[Lead_Time_Days]]*0.8</f>
        <v>7.2</v>
      </c>
      <c r="S5400">
        <f>MAX(0,Inventory[[#This Row],[Daily_Demand]]*Inventory[[#This Row],[Adj_Lead_Time]]+Inventory[[#This Row],[Safety_Stock]]-Inventory[[#This Row],[Current_Inventory]])</f>
        <v>1062.6000000000001</v>
      </c>
    </row>
    <row r="5401" spans="1:19" x14ac:dyDescent="0.25">
      <c r="A5401">
        <v>5400</v>
      </c>
      <c r="B5401" t="s">
        <v>5422</v>
      </c>
      <c r="C5401" s="4" t="s">
        <v>41</v>
      </c>
      <c r="D5401" t="s">
        <v>14</v>
      </c>
      <c r="E5401" s="4">
        <v>99</v>
      </c>
      <c r="F5401" s="4">
        <v>9</v>
      </c>
      <c r="G5401" s="4">
        <v>167</v>
      </c>
      <c r="H5401" s="4">
        <v>280</v>
      </c>
      <c r="I5401" s="4">
        <v>228</v>
      </c>
      <c r="J5401" s="6">
        <v>1244.08</v>
      </c>
      <c r="K5401" s="4">
        <v>0.97099999999999997</v>
      </c>
      <c r="L5401" s="4" t="s">
        <v>15</v>
      </c>
      <c r="M5401" s="4">
        <f>Inventory[[#This Row],[Daily_Demand]]*Inventory[[#This Row],[Lead_Time_Days]]</f>
        <v>891</v>
      </c>
      <c r="N5401" s="4">
        <f>MAX(0, Inventory[[#This Row],[Demand_Duration_Lead_time]]+Inventory[[#This Row],[Safety_Stock]]-Inventory[[#This Row],[Current_Inventory]])</f>
        <v>1004</v>
      </c>
      <c r="O54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01" s="8">
        <f>Inventory[[#This Row],[Current_Inventory]]*Inventory[[#This Row],[Unit_Cost]]</f>
        <v>207761.36</v>
      </c>
      <c r="Q5401" t="str">
        <f>IF(Inventory[[#This Row],[Stockout_Risk_Score]] &gt;= 0.8, "Critical",
   IF(Inventory[[#This Row],[Stockout_Risk_Score]] &gt;= 0.6, "High",
      IF(Inventory[[#This Row],[Stockout_Risk_Score]] &gt;= 0.3, "Medium", "Low")
   )
)</f>
        <v>Critical</v>
      </c>
      <c r="R5401">
        <f>Inventory[[#This Row],[Lead_Time_Days]]*0.8</f>
        <v>7.2</v>
      </c>
      <c r="S5401">
        <f>MAX(0,Inventory[[#This Row],[Daily_Demand]]*Inventory[[#This Row],[Adj_Lead_Time]]+Inventory[[#This Row],[Safety_Stock]]-Inventory[[#This Row],[Current_Inventory]])</f>
        <v>825.80000000000007</v>
      </c>
    </row>
    <row r="5402" spans="1:19" x14ac:dyDescent="0.25">
      <c r="A5402">
        <v>5401</v>
      </c>
      <c r="B5402" t="s">
        <v>5423</v>
      </c>
      <c r="C5402" s="4" t="s">
        <v>13</v>
      </c>
      <c r="D5402" t="s">
        <v>18</v>
      </c>
      <c r="E5402" s="4">
        <v>195</v>
      </c>
      <c r="F5402" s="4">
        <v>7</v>
      </c>
      <c r="G5402" s="4">
        <v>797</v>
      </c>
      <c r="H5402" s="4">
        <v>67</v>
      </c>
      <c r="I5402" s="4">
        <v>181</v>
      </c>
      <c r="J5402" s="6">
        <v>646.67999999999995</v>
      </c>
      <c r="K5402" s="4">
        <v>0.96799999999999997</v>
      </c>
      <c r="L5402" s="4" t="s">
        <v>27</v>
      </c>
      <c r="M5402" s="4">
        <f>Inventory[[#This Row],[Daily_Demand]]*Inventory[[#This Row],[Lead_Time_Days]]</f>
        <v>1365</v>
      </c>
      <c r="N5402" s="4">
        <f>MAX(0, Inventory[[#This Row],[Demand_Duration_Lead_time]]+Inventory[[#This Row],[Safety_Stock]]-Inventory[[#This Row],[Current_Inventory]])</f>
        <v>635</v>
      </c>
      <c r="O54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02" s="8">
        <f>Inventory[[#This Row],[Current_Inventory]]*Inventory[[#This Row],[Unit_Cost]]</f>
        <v>515403.95999999996</v>
      </c>
      <c r="Q5402" t="str">
        <f>IF(Inventory[[#This Row],[Stockout_Risk_Score]] &gt;= 0.8, "Critical",
   IF(Inventory[[#This Row],[Stockout_Risk_Score]] &gt;= 0.6, "High",
      IF(Inventory[[#This Row],[Stockout_Risk_Score]] &gt;= 0.3, "Medium", "Low")
   )
)</f>
        <v>Critical</v>
      </c>
      <c r="R5402">
        <f>Inventory[[#This Row],[Lead_Time_Days]]*0.8</f>
        <v>5.6000000000000005</v>
      </c>
      <c r="S5402">
        <f>MAX(0,Inventory[[#This Row],[Daily_Demand]]*Inventory[[#This Row],[Adj_Lead_Time]]+Inventory[[#This Row],[Safety_Stock]]-Inventory[[#This Row],[Current_Inventory]])</f>
        <v>362</v>
      </c>
    </row>
    <row r="5403" spans="1:19" x14ac:dyDescent="0.25">
      <c r="A5403">
        <v>5402</v>
      </c>
      <c r="B5403" t="s">
        <v>5424</v>
      </c>
      <c r="C5403" s="4" t="s">
        <v>21</v>
      </c>
      <c r="D5403" t="s">
        <v>18</v>
      </c>
      <c r="E5403" s="4">
        <v>111</v>
      </c>
      <c r="F5403" s="4">
        <v>10</v>
      </c>
      <c r="G5403" s="4">
        <v>102</v>
      </c>
      <c r="H5403" s="4">
        <v>204</v>
      </c>
      <c r="I5403" s="4">
        <v>391</v>
      </c>
      <c r="J5403" s="6">
        <v>352.77</v>
      </c>
      <c r="K5403" s="4">
        <v>0.90500000000000003</v>
      </c>
      <c r="L5403" s="4" t="s">
        <v>27</v>
      </c>
      <c r="M5403" s="4">
        <f>Inventory[[#This Row],[Daily_Demand]]*Inventory[[#This Row],[Lead_Time_Days]]</f>
        <v>1110</v>
      </c>
      <c r="N5403" s="4">
        <f>MAX(0, Inventory[[#This Row],[Demand_Duration_Lead_time]]+Inventory[[#This Row],[Safety_Stock]]-Inventory[[#This Row],[Current_Inventory]])</f>
        <v>1212</v>
      </c>
      <c r="O54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03" s="8">
        <f>Inventory[[#This Row],[Current_Inventory]]*Inventory[[#This Row],[Unit_Cost]]</f>
        <v>35982.54</v>
      </c>
      <c r="Q5403" t="str">
        <f>IF(Inventory[[#This Row],[Stockout_Risk_Score]] &gt;= 0.8, "Critical",
   IF(Inventory[[#This Row],[Stockout_Risk_Score]] &gt;= 0.6, "High",
      IF(Inventory[[#This Row],[Stockout_Risk_Score]] &gt;= 0.3, "Medium", "Low")
   )
)</f>
        <v>Critical</v>
      </c>
      <c r="R5403">
        <f>Inventory[[#This Row],[Lead_Time_Days]]*0.8</f>
        <v>8</v>
      </c>
      <c r="S5403">
        <f>MAX(0,Inventory[[#This Row],[Daily_Demand]]*Inventory[[#This Row],[Adj_Lead_Time]]+Inventory[[#This Row],[Safety_Stock]]-Inventory[[#This Row],[Current_Inventory]])</f>
        <v>990</v>
      </c>
    </row>
    <row r="5404" spans="1:19" x14ac:dyDescent="0.25">
      <c r="A5404">
        <v>5403</v>
      </c>
      <c r="B5404" t="s">
        <v>5425</v>
      </c>
      <c r="C5404" s="4" t="s">
        <v>26</v>
      </c>
      <c r="D5404" t="s">
        <v>14</v>
      </c>
      <c r="E5404" s="4">
        <v>138</v>
      </c>
      <c r="F5404" s="4">
        <v>4</v>
      </c>
      <c r="G5404" s="4">
        <v>438</v>
      </c>
      <c r="H5404" s="4">
        <v>210</v>
      </c>
      <c r="I5404" s="4">
        <v>124</v>
      </c>
      <c r="J5404" s="6">
        <v>1265.73</v>
      </c>
      <c r="K5404" s="4">
        <v>0.36</v>
      </c>
      <c r="L5404" s="4" t="s">
        <v>27</v>
      </c>
      <c r="M5404" s="4">
        <f>Inventory[[#This Row],[Daily_Demand]]*Inventory[[#This Row],[Lead_Time_Days]]</f>
        <v>552</v>
      </c>
      <c r="N5404" s="4">
        <f>MAX(0, Inventory[[#This Row],[Demand_Duration_Lead_time]]+Inventory[[#This Row],[Safety_Stock]]-Inventory[[#This Row],[Current_Inventory]])</f>
        <v>324</v>
      </c>
      <c r="O54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04" s="8">
        <f>Inventory[[#This Row],[Current_Inventory]]*Inventory[[#This Row],[Unit_Cost]]</f>
        <v>554389.74</v>
      </c>
      <c r="Q5404" t="str">
        <f>IF(Inventory[[#This Row],[Stockout_Risk_Score]] &gt;= 0.8, "Critical",
   IF(Inventory[[#This Row],[Stockout_Risk_Score]] &gt;= 0.6, "High",
      IF(Inventory[[#This Row],[Stockout_Risk_Score]] &gt;= 0.3, "Medium", "Low")
   )
)</f>
        <v>Medium</v>
      </c>
      <c r="R5404">
        <f>Inventory[[#This Row],[Lead_Time_Days]]*0.8</f>
        <v>3.2</v>
      </c>
      <c r="S5404">
        <f>MAX(0,Inventory[[#This Row],[Daily_Demand]]*Inventory[[#This Row],[Adj_Lead_Time]]+Inventory[[#This Row],[Safety_Stock]]-Inventory[[#This Row],[Current_Inventory]])</f>
        <v>213.60000000000002</v>
      </c>
    </row>
    <row r="5405" spans="1:19" x14ac:dyDescent="0.25">
      <c r="A5405">
        <v>5404</v>
      </c>
      <c r="B5405" t="s">
        <v>5426</v>
      </c>
      <c r="C5405" s="4" t="s">
        <v>13</v>
      </c>
      <c r="D5405" t="s">
        <v>14</v>
      </c>
      <c r="E5405" s="4">
        <v>18</v>
      </c>
      <c r="F5405" s="4">
        <v>3</v>
      </c>
      <c r="G5405" s="4">
        <v>557</v>
      </c>
      <c r="H5405" s="4">
        <v>81</v>
      </c>
      <c r="I5405" s="4">
        <v>339</v>
      </c>
      <c r="J5405" s="6">
        <v>1193.1500000000001</v>
      </c>
      <c r="K5405" s="4">
        <v>0.36799999999999999</v>
      </c>
      <c r="L5405" s="4" t="s">
        <v>15</v>
      </c>
      <c r="M5405" s="4">
        <f>Inventory[[#This Row],[Daily_Demand]]*Inventory[[#This Row],[Lead_Time_Days]]</f>
        <v>54</v>
      </c>
      <c r="N5405" s="4">
        <f>MAX(0, Inventory[[#This Row],[Demand_Duration_Lead_time]]+Inventory[[#This Row],[Safety_Stock]]-Inventory[[#This Row],[Current_Inventory]])</f>
        <v>0</v>
      </c>
      <c r="O54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405" s="8">
        <f>Inventory[[#This Row],[Current_Inventory]]*Inventory[[#This Row],[Unit_Cost]]</f>
        <v>664584.55000000005</v>
      </c>
      <c r="Q5405" t="str">
        <f>IF(Inventory[[#This Row],[Stockout_Risk_Score]] &gt;= 0.8, "Critical",
   IF(Inventory[[#This Row],[Stockout_Risk_Score]] &gt;= 0.6, "High",
      IF(Inventory[[#This Row],[Stockout_Risk_Score]] &gt;= 0.3, "Medium", "Low")
   )
)</f>
        <v>Medium</v>
      </c>
      <c r="R5405">
        <f>Inventory[[#This Row],[Lead_Time_Days]]*0.8</f>
        <v>2.4000000000000004</v>
      </c>
      <c r="S5405">
        <f>MAX(0,Inventory[[#This Row],[Daily_Demand]]*Inventory[[#This Row],[Adj_Lead_Time]]+Inventory[[#This Row],[Safety_Stock]]-Inventory[[#This Row],[Current_Inventory]])</f>
        <v>0</v>
      </c>
    </row>
    <row r="5406" spans="1:19" x14ac:dyDescent="0.25">
      <c r="A5406">
        <v>5405</v>
      </c>
      <c r="B5406" t="s">
        <v>5427</v>
      </c>
      <c r="C5406" s="4" t="s">
        <v>13</v>
      </c>
      <c r="D5406" t="s">
        <v>18</v>
      </c>
      <c r="E5406" s="4">
        <v>165</v>
      </c>
      <c r="F5406" s="4">
        <v>3</v>
      </c>
      <c r="G5406" s="4">
        <v>602</v>
      </c>
      <c r="H5406" s="4">
        <v>256</v>
      </c>
      <c r="I5406" s="4">
        <v>94</v>
      </c>
      <c r="J5406" s="6">
        <v>709.12</v>
      </c>
      <c r="K5406" s="4">
        <v>0.85299999999999998</v>
      </c>
      <c r="L5406" s="4" t="s">
        <v>19</v>
      </c>
      <c r="M5406" s="4">
        <f>Inventory[[#This Row],[Daily_Demand]]*Inventory[[#This Row],[Lead_Time_Days]]</f>
        <v>495</v>
      </c>
      <c r="N5406" s="4">
        <f>MAX(0, Inventory[[#This Row],[Demand_Duration_Lead_time]]+Inventory[[#This Row],[Safety_Stock]]-Inventory[[#This Row],[Current_Inventory]])</f>
        <v>149</v>
      </c>
      <c r="O54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06" s="8">
        <f>Inventory[[#This Row],[Current_Inventory]]*Inventory[[#This Row],[Unit_Cost]]</f>
        <v>426890.23999999999</v>
      </c>
      <c r="Q5406" t="str">
        <f>IF(Inventory[[#This Row],[Stockout_Risk_Score]] &gt;= 0.8, "Critical",
   IF(Inventory[[#This Row],[Stockout_Risk_Score]] &gt;= 0.6, "High",
      IF(Inventory[[#This Row],[Stockout_Risk_Score]] &gt;= 0.3, "Medium", "Low")
   )
)</f>
        <v>Critical</v>
      </c>
      <c r="R5406">
        <f>Inventory[[#This Row],[Lead_Time_Days]]*0.8</f>
        <v>2.4000000000000004</v>
      </c>
      <c r="S5406">
        <f>MAX(0,Inventory[[#This Row],[Daily_Demand]]*Inventory[[#This Row],[Adj_Lead_Time]]+Inventory[[#This Row],[Safety_Stock]]-Inventory[[#This Row],[Current_Inventory]])</f>
        <v>50</v>
      </c>
    </row>
    <row r="5407" spans="1:19" x14ac:dyDescent="0.25">
      <c r="A5407">
        <v>5406</v>
      </c>
      <c r="B5407" t="s">
        <v>5428</v>
      </c>
      <c r="C5407" s="4" t="s">
        <v>13</v>
      </c>
      <c r="D5407" t="s">
        <v>22</v>
      </c>
      <c r="E5407" s="4">
        <v>75</v>
      </c>
      <c r="F5407" s="4">
        <v>7</v>
      </c>
      <c r="G5407" s="4">
        <v>568</v>
      </c>
      <c r="H5407" s="4">
        <v>107</v>
      </c>
      <c r="I5407" s="4">
        <v>193</v>
      </c>
      <c r="J5407" s="6">
        <v>626.99</v>
      </c>
      <c r="K5407" s="4">
        <v>0.72899999999999998</v>
      </c>
      <c r="L5407" s="4" t="s">
        <v>19</v>
      </c>
      <c r="M5407" s="4">
        <f>Inventory[[#This Row],[Daily_Demand]]*Inventory[[#This Row],[Lead_Time_Days]]</f>
        <v>525</v>
      </c>
      <c r="N5407" s="4">
        <f>MAX(0, Inventory[[#This Row],[Demand_Duration_Lead_time]]+Inventory[[#This Row],[Safety_Stock]]-Inventory[[#This Row],[Current_Inventory]])</f>
        <v>64</v>
      </c>
      <c r="O54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07" s="8">
        <f>Inventory[[#This Row],[Current_Inventory]]*Inventory[[#This Row],[Unit_Cost]]</f>
        <v>356130.32</v>
      </c>
      <c r="Q5407" t="str">
        <f>IF(Inventory[[#This Row],[Stockout_Risk_Score]] &gt;= 0.8, "Critical",
   IF(Inventory[[#This Row],[Stockout_Risk_Score]] &gt;= 0.6, "High",
      IF(Inventory[[#This Row],[Stockout_Risk_Score]] &gt;= 0.3, "Medium", "Low")
   )
)</f>
        <v>High</v>
      </c>
      <c r="R5407">
        <f>Inventory[[#This Row],[Lead_Time_Days]]*0.8</f>
        <v>5.6000000000000005</v>
      </c>
      <c r="S5407">
        <f>MAX(0,Inventory[[#This Row],[Daily_Demand]]*Inventory[[#This Row],[Adj_Lead_Time]]+Inventory[[#This Row],[Safety_Stock]]-Inventory[[#This Row],[Current_Inventory]])</f>
        <v>0</v>
      </c>
    </row>
    <row r="5408" spans="1:19" x14ac:dyDescent="0.25">
      <c r="A5408">
        <v>5407</v>
      </c>
      <c r="B5408" t="s">
        <v>5429</v>
      </c>
      <c r="C5408" s="4" t="s">
        <v>26</v>
      </c>
      <c r="D5408" t="s">
        <v>18</v>
      </c>
      <c r="E5408" s="4">
        <v>156</v>
      </c>
      <c r="F5408" s="4">
        <v>8</v>
      </c>
      <c r="G5408" s="4">
        <v>411</v>
      </c>
      <c r="H5408" s="4">
        <v>90</v>
      </c>
      <c r="I5408" s="4">
        <v>186</v>
      </c>
      <c r="J5408" s="6">
        <v>727.13</v>
      </c>
      <c r="K5408" s="4">
        <v>0.70399999999999996</v>
      </c>
      <c r="L5408" s="4" t="s">
        <v>27</v>
      </c>
      <c r="M5408" s="4">
        <f>Inventory[[#This Row],[Daily_Demand]]*Inventory[[#This Row],[Lead_Time_Days]]</f>
        <v>1248</v>
      </c>
      <c r="N5408" s="4">
        <f>MAX(0, Inventory[[#This Row],[Demand_Duration_Lead_time]]+Inventory[[#This Row],[Safety_Stock]]-Inventory[[#This Row],[Current_Inventory]])</f>
        <v>927</v>
      </c>
      <c r="O54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08" s="8">
        <f>Inventory[[#This Row],[Current_Inventory]]*Inventory[[#This Row],[Unit_Cost]]</f>
        <v>298850.43</v>
      </c>
      <c r="Q5408" t="str">
        <f>IF(Inventory[[#This Row],[Stockout_Risk_Score]] &gt;= 0.8, "Critical",
   IF(Inventory[[#This Row],[Stockout_Risk_Score]] &gt;= 0.6, "High",
      IF(Inventory[[#This Row],[Stockout_Risk_Score]] &gt;= 0.3, "Medium", "Low")
   )
)</f>
        <v>High</v>
      </c>
      <c r="R5408">
        <f>Inventory[[#This Row],[Lead_Time_Days]]*0.8</f>
        <v>6.4</v>
      </c>
      <c r="S5408">
        <f>MAX(0,Inventory[[#This Row],[Daily_Demand]]*Inventory[[#This Row],[Adj_Lead_Time]]+Inventory[[#This Row],[Safety_Stock]]-Inventory[[#This Row],[Current_Inventory]])</f>
        <v>677.40000000000009</v>
      </c>
    </row>
    <row r="5409" spans="1:19" x14ac:dyDescent="0.25">
      <c r="A5409">
        <v>5408</v>
      </c>
      <c r="B5409" t="s">
        <v>5430</v>
      </c>
      <c r="C5409" s="4" t="s">
        <v>26</v>
      </c>
      <c r="D5409" t="s">
        <v>22</v>
      </c>
      <c r="E5409" s="4">
        <v>79</v>
      </c>
      <c r="F5409" s="4">
        <v>7</v>
      </c>
      <c r="G5409" s="4">
        <v>152</v>
      </c>
      <c r="H5409" s="4">
        <v>74</v>
      </c>
      <c r="I5409" s="4">
        <v>257</v>
      </c>
      <c r="J5409" s="6">
        <v>1005.27</v>
      </c>
      <c r="K5409" s="4">
        <v>0.28000000000000003</v>
      </c>
      <c r="L5409" s="4" t="s">
        <v>27</v>
      </c>
      <c r="M5409" s="4">
        <f>Inventory[[#This Row],[Daily_Demand]]*Inventory[[#This Row],[Lead_Time_Days]]</f>
        <v>553</v>
      </c>
      <c r="N5409" s="4">
        <f>MAX(0, Inventory[[#This Row],[Demand_Duration_Lead_time]]+Inventory[[#This Row],[Safety_Stock]]-Inventory[[#This Row],[Current_Inventory]])</f>
        <v>475</v>
      </c>
      <c r="O54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09" s="8">
        <f>Inventory[[#This Row],[Current_Inventory]]*Inventory[[#This Row],[Unit_Cost]]</f>
        <v>152801.04</v>
      </c>
      <c r="Q5409" t="str">
        <f>IF(Inventory[[#This Row],[Stockout_Risk_Score]] &gt;= 0.8, "Critical",
   IF(Inventory[[#This Row],[Stockout_Risk_Score]] &gt;= 0.6, "High",
      IF(Inventory[[#This Row],[Stockout_Risk_Score]] &gt;= 0.3, "Medium", "Low")
   )
)</f>
        <v>Low</v>
      </c>
      <c r="R5409">
        <f>Inventory[[#This Row],[Lead_Time_Days]]*0.8</f>
        <v>5.6000000000000005</v>
      </c>
      <c r="S5409">
        <f>MAX(0,Inventory[[#This Row],[Daily_Demand]]*Inventory[[#This Row],[Adj_Lead_Time]]+Inventory[[#This Row],[Safety_Stock]]-Inventory[[#This Row],[Current_Inventory]])</f>
        <v>364.40000000000009</v>
      </c>
    </row>
    <row r="5410" spans="1:19" x14ac:dyDescent="0.25">
      <c r="A5410">
        <v>5409</v>
      </c>
      <c r="B5410" t="s">
        <v>5431</v>
      </c>
      <c r="C5410" s="4" t="s">
        <v>17</v>
      </c>
      <c r="D5410" t="s">
        <v>14</v>
      </c>
      <c r="E5410" s="4">
        <v>124</v>
      </c>
      <c r="F5410" s="4">
        <v>12</v>
      </c>
      <c r="G5410" s="4">
        <v>657</v>
      </c>
      <c r="H5410" s="4">
        <v>14</v>
      </c>
      <c r="I5410" s="4">
        <v>280</v>
      </c>
      <c r="J5410" s="6">
        <v>1950.9</v>
      </c>
      <c r="K5410" s="4">
        <v>0.83299999999999996</v>
      </c>
      <c r="L5410" s="4" t="s">
        <v>27</v>
      </c>
      <c r="M5410" s="4">
        <f>Inventory[[#This Row],[Daily_Demand]]*Inventory[[#This Row],[Lead_Time_Days]]</f>
        <v>1488</v>
      </c>
      <c r="N5410" s="4">
        <f>MAX(0, Inventory[[#This Row],[Demand_Duration_Lead_time]]+Inventory[[#This Row],[Safety_Stock]]-Inventory[[#This Row],[Current_Inventory]])</f>
        <v>845</v>
      </c>
      <c r="O54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10" s="8">
        <f>Inventory[[#This Row],[Current_Inventory]]*Inventory[[#This Row],[Unit_Cost]]</f>
        <v>1281741.3</v>
      </c>
      <c r="Q5410" t="str">
        <f>IF(Inventory[[#This Row],[Stockout_Risk_Score]] &gt;= 0.8, "Critical",
   IF(Inventory[[#This Row],[Stockout_Risk_Score]] &gt;= 0.6, "High",
      IF(Inventory[[#This Row],[Stockout_Risk_Score]] &gt;= 0.3, "Medium", "Low")
   )
)</f>
        <v>Critical</v>
      </c>
      <c r="R5410">
        <f>Inventory[[#This Row],[Lead_Time_Days]]*0.8</f>
        <v>9.6000000000000014</v>
      </c>
      <c r="S5410">
        <f>MAX(0,Inventory[[#This Row],[Daily_Demand]]*Inventory[[#This Row],[Adj_Lead_Time]]+Inventory[[#This Row],[Safety_Stock]]-Inventory[[#This Row],[Current_Inventory]])</f>
        <v>547.40000000000009</v>
      </c>
    </row>
    <row r="5411" spans="1:19" x14ac:dyDescent="0.25">
      <c r="A5411">
        <v>5410</v>
      </c>
      <c r="B5411" t="s">
        <v>5432</v>
      </c>
      <c r="C5411" s="4" t="s">
        <v>17</v>
      </c>
      <c r="D5411" t="s">
        <v>14</v>
      </c>
      <c r="E5411" s="4">
        <v>116</v>
      </c>
      <c r="F5411" s="4">
        <v>4</v>
      </c>
      <c r="G5411" s="4">
        <v>646</v>
      </c>
      <c r="H5411" s="4">
        <v>293</v>
      </c>
      <c r="I5411" s="4">
        <v>321</v>
      </c>
      <c r="J5411" s="6">
        <v>1538.95</v>
      </c>
      <c r="K5411" s="4">
        <v>0.57899999999999996</v>
      </c>
      <c r="L5411" s="4" t="s">
        <v>15</v>
      </c>
      <c r="M5411" s="4">
        <f>Inventory[[#This Row],[Daily_Demand]]*Inventory[[#This Row],[Lead_Time_Days]]</f>
        <v>464</v>
      </c>
      <c r="N5411" s="4">
        <f>MAX(0, Inventory[[#This Row],[Demand_Duration_Lead_time]]+Inventory[[#This Row],[Safety_Stock]]-Inventory[[#This Row],[Current_Inventory]])</f>
        <v>111</v>
      </c>
      <c r="O54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11" s="8">
        <f>Inventory[[#This Row],[Current_Inventory]]*Inventory[[#This Row],[Unit_Cost]]</f>
        <v>994161.70000000007</v>
      </c>
      <c r="Q5411" t="str">
        <f>IF(Inventory[[#This Row],[Stockout_Risk_Score]] &gt;= 0.8, "Critical",
   IF(Inventory[[#This Row],[Stockout_Risk_Score]] &gt;= 0.6, "High",
      IF(Inventory[[#This Row],[Stockout_Risk_Score]] &gt;= 0.3, "Medium", "Low")
   )
)</f>
        <v>Medium</v>
      </c>
      <c r="R5411">
        <f>Inventory[[#This Row],[Lead_Time_Days]]*0.8</f>
        <v>3.2</v>
      </c>
      <c r="S5411">
        <f>MAX(0,Inventory[[#This Row],[Daily_Demand]]*Inventory[[#This Row],[Adj_Lead_Time]]+Inventory[[#This Row],[Safety_Stock]]-Inventory[[#This Row],[Current_Inventory]])</f>
        <v>18.200000000000045</v>
      </c>
    </row>
    <row r="5412" spans="1:19" x14ac:dyDescent="0.25">
      <c r="A5412">
        <v>5411</v>
      </c>
      <c r="B5412" t="s">
        <v>5433</v>
      </c>
      <c r="C5412" s="4" t="s">
        <v>41</v>
      </c>
      <c r="D5412" t="s">
        <v>22</v>
      </c>
      <c r="E5412" s="4">
        <v>55</v>
      </c>
      <c r="F5412" s="4">
        <v>6</v>
      </c>
      <c r="G5412" s="4">
        <v>623</v>
      </c>
      <c r="H5412" s="4">
        <v>90</v>
      </c>
      <c r="I5412" s="4">
        <v>144</v>
      </c>
      <c r="J5412" s="6">
        <v>1710.89</v>
      </c>
      <c r="K5412" s="4">
        <v>0.44700000000000001</v>
      </c>
      <c r="L5412" s="4" t="s">
        <v>27</v>
      </c>
      <c r="M5412" s="4">
        <f>Inventory[[#This Row],[Daily_Demand]]*Inventory[[#This Row],[Lead_Time_Days]]</f>
        <v>330</v>
      </c>
      <c r="N5412" s="4">
        <f>MAX(0, Inventory[[#This Row],[Demand_Duration_Lead_time]]+Inventory[[#This Row],[Safety_Stock]]-Inventory[[#This Row],[Current_Inventory]])</f>
        <v>0</v>
      </c>
      <c r="O54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12" s="8">
        <f>Inventory[[#This Row],[Current_Inventory]]*Inventory[[#This Row],[Unit_Cost]]</f>
        <v>1065884.47</v>
      </c>
      <c r="Q5412" t="str">
        <f>IF(Inventory[[#This Row],[Stockout_Risk_Score]] &gt;= 0.8, "Critical",
   IF(Inventory[[#This Row],[Stockout_Risk_Score]] &gt;= 0.6, "High",
      IF(Inventory[[#This Row],[Stockout_Risk_Score]] &gt;= 0.3, "Medium", "Low")
   )
)</f>
        <v>Medium</v>
      </c>
      <c r="R5412">
        <f>Inventory[[#This Row],[Lead_Time_Days]]*0.8</f>
        <v>4.8000000000000007</v>
      </c>
      <c r="S5412">
        <f>MAX(0,Inventory[[#This Row],[Daily_Demand]]*Inventory[[#This Row],[Adj_Lead_Time]]+Inventory[[#This Row],[Safety_Stock]]-Inventory[[#This Row],[Current_Inventory]])</f>
        <v>0</v>
      </c>
    </row>
    <row r="5413" spans="1:19" x14ac:dyDescent="0.25">
      <c r="A5413">
        <v>5412</v>
      </c>
      <c r="B5413" t="s">
        <v>5434</v>
      </c>
      <c r="C5413" s="4" t="s">
        <v>26</v>
      </c>
      <c r="D5413" t="s">
        <v>18</v>
      </c>
      <c r="E5413" s="4">
        <v>134</v>
      </c>
      <c r="F5413" s="4">
        <v>9</v>
      </c>
      <c r="G5413" s="4">
        <v>261</v>
      </c>
      <c r="H5413" s="4">
        <v>96</v>
      </c>
      <c r="I5413" s="4">
        <v>310</v>
      </c>
      <c r="J5413" s="6">
        <v>1036.02</v>
      </c>
      <c r="K5413" s="4">
        <v>0.86499999999999999</v>
      </c>
      <c r="L5413" s="4" t="s">
        <v>15</v>
      </c>
      <c r="M5413" s="4">
        <f>Inventory[[#This Row],[Daily_Demand]]*Inventory[[#This Row],[Lead_Time_Days]]</f>
        <v>1206</v>
      </c>
      <c r="N5413" s="4">
        <f>MAX(0, Inventory[[#This Row],[Demand_Duration_Lead_time]]+Inventory[[#This Row],[Safety_Stock]]-Inventory[[#This Row],[Current_Inventory]])</f>
        <v>1041</v>
      </c>
      <c r="O54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13" s="8">
        <f>Inventory[[#This Row],[Current_Inventory]]*Inventory[[#This Row],[Unit_Cost]]</f>
        <v>270401.21999999997</v>
      </c>
      <c r="Q5413" t="str">
        <f>IF(Inventory[[#This Row],[Stockout_Risk_Score]] &gt;= 0.8, "Critical",
   IF(Inventory[[#This Row],[Stockout_Risk_Score]] &gt;= 0.6, "High",
      IF(Inventory[[#This Row],[Stockout_Risk_Score]] &gt;= 0.3, "Medium", "Low")
   )
)</f>
        <v>Critical</v>
      </c>
      <c r="R5413">
        <f>Inventory[[#This Row],[Lead_Time_Days]]*0.8</f>
        <v>7.2</v>
      </c>
      <c r="S5413">
        <f>MAX(0,Inventory[[#This Row],[Daily_Demand]]*Inventory[[#This Row],[Adj_Lead_Time]]+Inventory[[#This Row],[Safety_Stock]]-Inventory[[#This Row],[Current_Inventory]])</f>
        <v>799.80000000000018</v>
      </c>
    </row>
    <row r="5414" spans="1:19" x14ac:dyDescent="0.25">
      <c r="A5414">
        <v>5413</v>
      </c>
      <c r="B5414" t="s">
        <v>5435</v>
      </c>
      <c r="C5414" s="4" t="s">
        <v>26</v>
      </c>
      <c r="D5414" t="s">
        <v>14</v>
      </c>
      <c r="E5414" s="4">
        <v>147</v>
      </c>
      <c r="F5414" s="4">
        <v>7</v>
      </c>
      <c r="G5414" s="4">
        <v>470</v>
      </c>
      <c r="H5414" s="4">
        <v>290</v>
      </c>
      <c r="I5414" s="4">
        <v>176</v>
      </c>
      <c r="J5414" s="6">
        <v>1075.94</v>
      </c>
      <c r="K5414" s="4">
        <v>0.39400000000000002</v>
      </c>
      <c r="L5414" s="4" t="s">
        <v>27</v>
      </c>
      <c r="M5414" s="4">
        <f>Inventory[[#This Row],[Daily_Demand]]*Inventory[[#This Row],[Lead_Time_Days]]</f>
        <v>1029</v>
      </c>
      <c r="N5414" s="4">
        <f>MAX(0, Inventory[[#This Row],[Demand_Duration_Lead_time]]+Inventory[[#This Row],[Safety_Stock]]-Inventory[[#This Row],[Current_Inventory]])</f>
        <v>849</v>
      </c>
      <c r="O54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14" s="8">
        <f>Inventory[[#This Row],[Current_Inventory]]*Inventory[[#This Row],[Unit_Cost]]</f>
        <v>505691.80000000005</v>
      </c>
      <c r="Q5414" t="str">
        <f>IF(Inventory[[#This Row],[Stockout_Risk_Score]] &gt;= 0.8, "Critical",
   IF(Inventory[[#This Row],[Stockout_Risk_Score]] &gt;= 0.6, "High",
      IF(Inventory[[#This Row],[Stockout_Risk_Score]] &gt;= 0.3, "Medium", "Low")
   )
)</f>
        <v>Medium</v>
      </c>
      <c r="R5414">
        <f>Inventory[[#This Row],[Lead_Time_Days]]*0.8</f>
        <v>5.6000000000000005</v>
      </c>
      <c r="S5414">
        <f>MAX(0,Inventory[[#This Row],[Daily_Demand]]*Inventory[[#This Row],[Adj_Lead_Time]]+Inventory[[#This Row],[Safety_Stock]]-Inventory[[#This Row],[Current_Inventory]])</f>
        <v>643.20000000000005</v>
      </c>
    </row>
    <row r="5415" spans="1:19" x14ac:dyDescent="0.25">
      <c r="A5415">
        <v>5414</v>
      </c>
      <c r="B5415" t="s">
        <v>5436</v>
      </c>
      <c r="C5415" s="4" t="s">
        <v>26</v>
      </c>
      <c r="D5415" t="s">
        <v>22</v>
      </c>
      <c r="E5415" s="4">
        <v>167</v>
      </c>
      <c r="F5415" s="4">
        <v>3</v>
      </c>
      <c r="G5415" s="4">
        <v>219</v>
      </c>
      <c r="H5415" s="4">
        <v>206</v>
      </c>
      <c r="I5415" s="4">
        <v>216</v>
      </c>
      <c r="J5415" s="6">
        <v>448.43</v>
      </c>
      <c r="K5415" s="4">
        <v>0.65400000000000003</v>
      </c>
      <c r="L5415" s="4" t="s">
        <v>27</v>
      </c>
      <c r="M5415" s="4">
        <f>Inventory[[#This Row],[Daily_Demand]]*Inventory[[#This Row],[Lead_Time_Days]]</f>
        <v>501</v>
      </c>
      <c r="N5415" s="4">
        <f>MAX(0, Inventory[[#This Row],[Demand_Duration_Lead_time]]+Inventory[[#This Row],[Safety_Stock]]-Inventory[[#This Row],[Current_Inventory]])</f>
        <v>488</v>
      </c>
      <c r="O54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15" s="8">
        <f>Inventory[[#This Row],[Current_Inventory]]*Inventory[[#This Row],[Unit_Cost]]</f>
        <v>98206.17</v>
      </c>
      <c r="Q5415" t="str">
        <f>IF(Inventory[[#This Row],[Stockout_Risk_Score]] &gt;= 0.8, "Critical",
   IF(Inventory[[#This Row],[Stockout_Risk_Score]] &gt;= 0.6, "High",
      IF(Inventory[[#This Row],[Stockout_Risk_Score]] &gt;= 0.3, "Medium", "Low")
   )
)</f>
        <v>High</v>
      </c>
      <c r="R5415">
        <f>Inventory[[#This Row],[Lead_Time_Days]]*0.8</f>
        <v>2.4000000000000004</v>
      </c>
      <c r="S5415">
        <f>MAX(0,Inventory[[#This Row],[Daily_Demand]]*Inventory[[#This Row],[Adj_Lead_Time]]+Inventory[[#This Row],[Safety_Stock]]-Inventory[[#This Row],[Current_Inventory]])</f>
        <v>387.80000000000007</v>
      </c>
    </row>
    <row r="5416" spans="1:19" x14ac:dyDescent="0.25">
      <c r="A5416">
        <v>5415</v>
      </c>
      <c r="B5416" t="s">
        <v>5437</v>
      </c>
      <c r="C5416" s="4" t="s">
        <v>17</v>
      </c>
      <c r="D5416" t="s">
        <v>18</v>
      </c>
      <c r="E5416" s="4">
        <v>40</v>
      </c>
      <c r="F5416" s="4">
        <v>8</v>
      </c>
      <c r="G5416" s="4">
        <v>738</v>
      </c>
      <c r="H5416" s="4">
        <v>261</v>
      </c>
      <c r="I5416" s="4">
        <v>67</v>
      </c>
      <c r="J5416" s="6">
        <v>1456.04</v>
      </c>
      <c r="K5416" s="4">
        <v>0.46600000000000003</v>
      </c>
      <c r="L5416" s="4" t="s">
        <v>27</v>
      </c>
      <c r="M5416" s="4">
        <f>Inventory[[#This Row],[Daily_Demand]]*Inventory[[#This Row],[Lead_Time_Days]]</f>
        <v>320</v>
      </c>
      <c r="N5416" s="4">
        <f>MAX(0, Inventory[[#This Row],[Demand_Duration_Lead_time]]+Inventory[[#This Row],[Safety_Stock]]-Inventory[[#This Row],[Current_Inventory]])</f>
        <v>0</v>
      </c>
      <c r="O54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16" s="8">
        <f>Inventory[[#This Row],[Current_Inventory]]*Inventory[[#This Row],[Unit_Cost]]</f>
        <v>1074557.52</v>
      </c>
      <c r="Q5416" t="str">
        <f>IF(Inventory[[#This Row],[Stockout_Risk_Score]] &gt;= 0.8, "Critical",
   IF(Inventory[[#This Row],[Stockout_Risk_Score]] &gt;= 0.6, "High",
      IF(Inventory[[#This Row],[Stockout_Risk_Score]] &gt;= 0.3, "Medium", "Low")
   )
)</f>
        <v>Medium</v>
      </c>
      <c r="R5416">
        <f>Inventory[[#This Row],[Lead_Time_Days]]*0.8</f>
        <v>6.4</v>
      </c>
      <c r="S5416">
        <f>MAX(0,Inventory[[#This Row],[Daily_Demand]]*Inventory[[#This Row],[Adj_Lead_Time]]+Inventory[[#This Row],[Safety_Stock]]-Inventory[[#This Row],[Current_Inventory]])</f>
        <v>0</v>
      </c>
    </row>
    <row r="5417" spans="1:19" x14ac:dyDescent="0.25">
      <c r="A5417">
        <v>5416</v>
      </c>
      <c r="B5417" t="s">
        <v>5438</v>
      </c>
      <c r="C5417" s="4" t="s">
        <v>13</v>
      </c>
      <c r="D5417" t="s">
        <v>22</v>
      </c>
      <c r="E5417" s="4">
        <v>122</v>
      </c>
      <c r="F5417" s="4">
        <v>9</v>
      </c>
      <c r="G5417" s="4">
        <v>136</v>
      </c>
      <c r="H5417" s="4">
        <v>92</v>
      </c>
      <c r="I5417" s="4">
        <v>197</v>
      </c>
      <c r="J5417" s="6">
        <v>872.09</v>
      </c>
      <c r="K5417" s="4">
        <v>0.59299999999999997</v>
      </c>
      <c r="L5417" s="4" t="s">
        <v>19</v>
      </c>
      <c r="M5417" s="4">
        <f>Inventory[[#This Row],[Daily_Demand]]*Inventory[[#This Row],[Lead_Time_Days]]</f>
        <v>1098</v>
      </c>
      <c r="N5417" s="4">
        <f>MAX(0, Inventory[[#This Row],[Demand_Duration_Lead_time]]+Inventory[[#This Row],[Safety_Stock]]-Inventory[[#This Row],[Current_Inventory]])</f>
        <v>1054</v>
      </c>
      <c r="O54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17" s="8">
        <f>Inventory[[#This Row],[Current_Inventory]]*Inventory[[#This Row],[Unit_Cost]]</f>
        <v>118604.24</v>
      </c>
      <c r="Q5417" t="str">
        <f>IF(Inventory[[#This Row],[Stockout_Risk_Score]] &gt;= 0.8, "Critical",
   IF(Inventory[[#This Row],[Stockout_Risk_Score]] &gt;= 0.6, "High",
      IF(Inventory[[#This Row],[Stockout_Risk_Score]] &gt;= 0.3, "Medium", "Low")
   )
)</f>
        <v>Medium</v>
      </c>
      <c r="R5417">
        <f>Inventory[[#This Row],[Lead_Time_Days]]*0.8</f>
        <v>7.2</v>
      </c>
      <c r="S5417">
        <f>MAX(0,Inventory[[#This Row],[Daily_Demand]]*Inventory[[#This Row],[Adj_Lead_Time]]+Inventory[[#This Row],[Safety_Stock]]-Inventory[[#This Row],[Current_Inventory]])</f>
        <v>834.4</v>
      </c>
    </row>
    <row r="5418" spans="1:19" x14ac:dyDescent="0.25">
      <c r="A5418">
        <v>5417</v>
      </c>
      <c r="B5418" t="s">
        <v>5439</v>
      </c>
      <c r="C5418" s="4" t="s">
        <v>21</v>
      </c>
      <c r="D5418" t="s">
        <v>18</v>
      </c>
      <c r="E5418" s="4">
        <v>171</v>
      </c>
      <c r="F5418" s="4">
        <v>5</v>
      </c>
      <c r="G5418" s="4">
        <v>238</v>
      </c>
      <c r="H5418" s="4">
        <v>36</v>
      </c>
      <c r="I5418" s="4">
        <v>296</v>
      </c>
      <c r="J5418" s="6">
        <v>1497.77</v>
      </c>
      <c r="K5418" s="4">
        <v>4.1000000000000002E-2</v>
      </c>
      <c r="L5418" s="4" t="s">
        <v>27</v>
      </c>
      <c r="M5418" s="4">
        <f>Inventory[[#This Row],[Daily_Demand]]*Inventory[[#This Row],[Lead_Time_Days]]</f>
        <v>855</v>
      </c>
      <c r="N5418" s="4">
        <f>MAX(0, Inventory[[#This Row],[Demand_Duration_Lead_time]]+Inventory[[#This Row],[Safety_Stock]]-Inventory[[#This Row],[Current_Inventory]])</f>
        <v>653</v>
      </c>
      <c r="O54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18" s="8">
        <f>Inventory[[#This Row],[Current_Inventory]]*Inventory[[#This Row],[Unit_Cost]]</f>
        <v>356469.26</v>
      </c>
      <c r="Q5418" t="str">
        <f>IF(Inventory[[#This Row],[Stockout_Risk_Score]] &gt;= 0.8, "Critical",
   IF(Inventory[[#This Row],[Stockout_Risk_Score]] &gt;= 0.6, "High",
      IF(Inventory[[#This Row],[Stockout_Risk_Score]] &gt;= 0.3, "Medium", "Low")
   )
)</f>
        <v>Low</v>
      </c>
      <c r="R5418">
        <f>Inventory[[#This Row],[Lead_Time_Days]]*0.8</f>
        <v>4</v>
      </c>
      <c r="S5418">
        <f>MAX(0,Inventory[[#This Row],[Daily_Demand]]*Inventory[[#This Row],[Adj_Lead_Time]]+Inventory[[#This Row],[Safety_Stock]]-Inventory[[#This Row],[Current_Inventory]])</f>
        <v>482</v>
      </c>
    </row>
    <row r="5419" spans="1:19" x14ac:dyDescent="0.25">
      <c r="A5419">
        <v>5418</v>
      </c>
      <c r="B5419" t="s">
        <v>5440</v>
      </c>
      <c r="C5419" s="4" t="s">
        <v>17</v>
      </c>
      <c r="D5419" t="s">
        <v>18</v>
      </c>
      <c r="E5419" s="4">
        <v>8</v>
      </c>
      <c r="F5419" s="4">
        <v>13</v>
      </c>
      <c r="G5419" s="4">
        <v>324</v>
      </c>
      <c r="H5419" s="4">
        <v>191</v>
      </c>
      <c r="I5419" s="4">
        <v>179</v>
      </c>
      <c r="J5419" s="6">
        <v>847.66</v>
      </c>
      <c r="K5419" s="4">
        <v>0.46100000000000002</v>
      </c>
      <c r="L5419" s="4" t="s">
        <v>27</v>
      </c>
      <c r="M5419" s="4">
        <f>Inventory[[#This Row],[Daily_Demand]]*Inventory[[#This Row],[Lead_Time_Days]]</f>
        <v>104</v>
      </c>
      <c r="N5419" s="4">
        <f>MAX(0, Inventory[[#This Row],[Demand_Duration_Lead_time]]+Inventory[[#This Row],[Safety_Stock]]-Inventory[[#This Row],[Current_Inventory]])</f>
        <v>0</v>
      </c>
      <c r="O54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19" s="8">
        <f>Inventory[[#This Row],[Current_Inventory]]*Inventory[[#This Row],[Unit_Cost]]</f>
        <v>274641.83999999997</v>
      </c>
      <c r="Q5419" t="str">
        <f>IF(Inventory[[#This Row],[Stockout_Risk_Score]] &gt;= 0.8, "Critical",
   IF(Inventory[[#This Row],[Stockout_Risk_Score]] &gt;= 0.6, "High",
      IF(Inventory[[#This Row],[Stockout_Risk_Score]] &gt;= 0.3, "Medium", "Low")
   )
)</f>
        <v>Medium</v>
      </c>
      <c r="R5419">
        <f>Inventory[[#This Row],[Lead_Time_Days]]*0.8</f>
        <v>10.4</v>
      </c>
      <c r="S5419">
        <f>MAX(0,Inventory[[#This Row],[Daily_Demand]]*Inventory[[#This Row],[Adj_Lead_Time]]+Inventory[[#This Row],[Safety_Stock]]-Inventory[[#This Row],[Current_Inventory]])</f>
        <v>0</v>
      </c>
    </row>
    <row r="5420" spans="1:19" x14ac:dyDescent="0.25">
      <c r="A5420">
        <v>5419</v>
      </c>
      <c r="B5420" t="s">
        <v>5441</v>
      </c>
      <c r="C5420" s="4" t="s">
        <v>26</v>
      </c>
      <c r="D5420" t="s">
        <v>18</v>
      </c>
      <c r="E5420" s="4">
        <v>196</v>
      </c>
      <c r="F5420" s="4">
        <v>2</v>
      </c>
      <c r="G5420" s="4">
        <v>262</v>
      </c>
      <c r="H5420" s="4">
        <v>144</v>
      </c>
      <c r="I5420" s="4">
        <v>345</v>
      </c>
      <c r="J5420" s="6">
        <v>261.61</v>
      </c>
      <c r="K5420" s="4">
        <v>0.55600000000000005</v>
      </c>
      <c r="L5420" s="4" t="s">
        <v>27</v>
      </c>
      <c r="M5420" s="4">
        <f>Inventory[[#This Row],[Daily_Demand]]*Inventory[[#This Row],[Lead_Time_Days]]</f>
        <v>392</v>
      </c>
      <c r="N5420" s="4">
        <f>MAX(0, Inventory[[#This Row],[Demand_Duration_Lead_time]]+Inventory[[#This Row],[Safety_Stock]]-Inventory[[#This Row],[Current_Inventory]])</f>
        <v>274</v>
      </c>
      <c r="O54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20" s="8">
        <f>Inventory[[#This Row],[Current_Inventory]]*Inventory[[#This Row],[Unit_Cost]]</f>
        <v>68541.820000000007</v>
      </c>
      <c r="Q5420" t="str">
        <f>IF(Inventory[[#This Row],[Stockout_Risk_Score]] &gt;= 0.8, "Critical",
   IF(Inventory[[#This Row],[Stockout_Risk_Score]] &gt;= 0.6, "High",
      IF(Inventory[[#This Row],[Stockout_Risk_Score]] &gt;= 0.3, "Medium", "Low")
   )
)</f>
        <v>Medium</v>
      </c>
      <c r="R5420">
        <f>Inventory[[#This Row],[Lead_Time_Days]]*0.8</f>
        <v>1.6</v>
      </c>
      <c r="S5420">
        <f>MAX(0,Inventory[[#This Row],[Daily_Demand]]*Inventory[[#This Row],[Adj_Lead_Time]]+Inventory[[#This Row],[Safety_Stock]]-Inventory[[#This Row],[Current_Inventory]])</f>
        <v>195.60000000000002</v>
      </c>
    </row>
    <row r="5421" spans="1:19" x14ac:dyDescent="0.25">
      <c r="A5421">
        <v>5420</v>
      </c>
      <c r="B5421" t="s">
        <v>5442</v>
      </c>
      <c r="C5421" s="4" t="s">
        <v>17</v>
      </c>
      <c r="D5421" t="s">
        <v>18</v>
      </c>
      <c r="E5421" s="4">
        <v>10</v>
      </c>
      <c r="F5421" s="4">
        <v>3</v>
      </c>
      <c r="G5421" s="4">
        <v>311</v>
      </c>
      <c r="H5421" s="4">
        <v>99</v>
      </c>
      <c r="I5421" s="4">
        <v>315</v>
      </c>
      <c r="J5421" s="6">
        <v>387.45</v>
      </c>
      <c r="K5421" s="4">
        <v>0.49299999999999999</v>
      </c>
      <c r="L5421" s="4" t="s">
        <v>27</v>
      </c>
      <c r="M5421" s="4">
        <f>Inventory[[#This Row],[Daily_Demand]]*Inventory[[#This Row],[Lead_Time_Days]]</f>
        <v>30</v>
      </c>
      <c r="N5421" s="4">
        <f>MAX(0, Inventory[[#This Row],[Demand_Duration_Lead_time]]+Inventory[[#This Row],[Safety_Stock]]-Inventory[[#This Row],[Current_Inventory]])</f>
        <v>0</v>
      </c>
      <c r="O54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21" s="8">
        <f>Inventory[[#This Row],[Current_Inventory]]*Inventory[[#This Row],[Unit_Cost]]</f>
        <v>120496.95</v>
      </c>
      <c r="Q5421" t="str">
        <f>IF(Inventory[[#This Row],[Stockout_Risk_Score]] &gt;= 0.8, "Critical",
   IF(Inventory[[#This Row],[Stockout_Risk_Score]] &gt;= 0.6, "High",
      IF(Inventory[[#This Row],[Stockout_Risk_Score]] &gt;= 0.3, "Medium", "Low")
   )
)</f>
        <v>Medium</v>
      </c>
      <c r="R5421">
        <f>Inventory[[#This Row],[Lead_Time_Days]]*0.8</f>
        <v>2.4000000000000004</v>
      </c>
      <c r="S5421">
        <f>MAX(0,Inventory[[#This Row],[Daily_Demand]]*Inventory[[#This Row],[Adj_Lead_Time]]+Inventory[[#This Row],[Safety_Stock]]-Inventory[[#This Row],[Current_Inventory]])</f>
        <v>0</v>
      </c>
    </row>
    <row r="5422" spans="1:19" x14ac:dyDescent="0.25">
      <c r="A5422">
        <v>5421</v>
      </c>
      <c r="B5422" t="s">
        <v>5443</v>
      </c>
      <c r="C5422" s="4" t="s">
        <v>41</v>
      </c>
      <c r="D5422" t="s">
        <v>22</v>
      </c>
      <c r="E5422" s="4">
        <v>189</v>
      </c>
      <c r="F5422" s="4">
        <v>5</v>
      </c>
      <c r="G5422" s="4">
        <v>320</v>
      </c>
      <c r="H5422" s="4">
        <v>215</v>
      </c>
      <c r="I5422" s="4">
        <v>369</v>
      </c>
      <c r="J5422" s="6">
        <v>1632.56</v>
      </c>
      <c r="K5422" s="4">
        <v>0.84699999999999998</v>
      </c>
      <c r="L5422" s="4" t="s">
        <v>15</v>
      </c>
      <c r="M5422" s="4">
        <f>Inventory[[#This Row],[Daily_Demand]]*Inventory[[#This Row],[Lead_Time_Days]]</f>
        <v>945</v>
      </c>
      <c r="N5422" s="4">
        <f>MAX(0, Inventory[[#This Row],[Demand_Duration_Lead_time]]+Inventory[[#This Row],[Safety_Stock]]-Inventory[[#This Row],[Current_Inventory]])</f>
        <v>840</v>
      </c>
      <c r="O54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22" s="8">
        <f>Inventory[[#This Row],[Current_Inventory]]*Inventory[[#This Row],[Unit_Cost]]</f>
        <v>522419.19999999995</v>
      </c>
      <c r="Q5422" t="str">
        <f>IF(Inventory[[#This Row],[Stockout_Risk_Score]] &gt;= 0.8, "Critical",
   IF(Inventory[[#This Row],[Stockout_Risk_Score]] &gt;= 0.6, "High",
      IF(Inventory[[#This Row],[Stockout_Risk_Score]] &gt;= 0.3, "Medium", "Low")
   )
)</f>
        <v>Critical</v>
      </c>
      <c r="R5422">
        <f>Inventory[[#This Row],[Lead_Time_Days]]*0.8</f>
        <v>4</v>
      </c>
      <c r="S5422">
        <f>MAX(0,Inventory[[#This Row],[Daily_Demand]]*Inventory[[#This Row],[Adj_Lead_Time]]+Inventory[[#This Row],[Safety_Stock]]-Inventory[[#This Row],[Current_Inventory]])</f>
        <v>651</v>
      </c>
    </row>
    <row r="5423" spans="1:19" x14ac:dyDescent="0.25">
      <c r="A5423">
        <v>5422</v>
      </c>
      <c r="B5423" t="s">
        <v>5444</v>
      </c>
      <c r="C5423" s="4" t="s">
        <v>26</v>
      </c>
      <c r="D5423" t="s">
        <v>22</v>
      </c>
      <c r="E5423" s="4">
        <v>162</v>
      </c>
      <c r="F5423" s="4">
        <v>8</v>
      </c>
      <c r="G5423" s="4">
        <v>703</v>
      </c>
      <c r="H5423" s="4">
        <v>36</v>
      </c>
      <c r="I5423" s="4">
        <v>91</v>
      </c>
      <c r="J5423" s="6">
        <v>554.29999999999995</v>
      </c>
      <c r="K5423" s="4">
        <v>0.311</v>
      </c>
      <c r="L5423" s="4" t="s">
        <v>15</v>
      </c>
      <c r="M5423" s="4">
        <f>Inventory[[#This Row],[Daily_Demand]]*Inventory[[#This Row],[Lead_Time_Days]]</f>
        <v>1296</v>
      </c>
      <c r="N5423" s="4">
        <f>MAX(0, Inventory[[#This Row],[Demand_Duration_Lead_time]]+Inventory[[#This Row],[Safety_Stock]]-Inventory[[#This Row],[Current_Inventory]])</f>
        <v>629</v>
      </c>
      <c r="O54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23" s="8">
        <f>Inventory[[#This Row],[Current_Inventory]]*Inventory[[#This Row],[Unit_Cost]]</f>
        <v>389672.89999999997</v>
      </c>
      <c r="Q5423" t="str">
        <f>IF(Inventory[[#This Row],[Stockout_Risk_Score]] &gt;= 0.8, "Critical",
   IF(Inventory[[#This Row],[Stockout_Risk_Score]] &gt;= 0.6, "High",
      IF(Inventory[[#This Row],[Stockout_Risk_Score]] &gt;= 0.3, "Medium", "Low")
   )
)</f>
        <v>Medium</v>
      </c>
      <c r="R5423">
        <f>Inventory[[#This Row],[Lead_Time_Days]]*0.8</f>
        <v>6.4</v>
      </c>
      <c r="S5423">
        <f>MAX(0,Inventory[[#This Row],[Daily_Demand]]*Inventory[[#This Row],[Adj_Lead_Time]]+Inventory[[#This Row],[Safety_Stock]]-Inventory[[#This Row],[Current_Inventory]])</f>
        <v>369.79999999999995</v>
      </c>
    </row>
    <row r="5424" spans="1:19" x14ac:dyDescent="0.25">
      <c r="A5424">
        <v>5423</v>
      </c>
      <c r="B5424" t="s">
        <v>5445</v>
      </c>
      <c r="C5424" s="4" t="s">
        <v>41</v>
      </c>
      <c r="D5424" t="s">
        <v>22</v>
      </c>
      <c r="E5424" s="4">
        <v>114</v>
      </c>
      <c r="F5424" s="4">
        <v>3</v>
      </c>
      <c r="G5424" s="4">
        <v>407</v>
      </c>
      <c r="H5424" s="4">
        <v>68</v>
      </c>
      <c r="I5424" s="4">
        <v>252</v>
      </c>
      <c r="J5424" s="6">
        <v>565.49</v>
      </c>
      <c r="K5424" s="4">
        <v>0.88400000000000001</v>
      </c>
      <c r="L5424" s="4" t="s">
        <v>27</v>
      </c>
      <c r="M5424" s="4">
        <f>Inventory[[#This Row],[Daily_Demand]]*Inventory[[#This Row],[Lead_Time_Days]]</f>
        <v>342</v>
      </c>
      <c r="N5424" s="4">
        <f>MAX(0, Inventory[[#This Row],[Demand_Duration_Lead_time]]+Inventory[[#This Row],[Safety_Stock]]-Inventory[[#This Row],[Current_Inventory]])</f>
        <v>3</v>
      </c>
      <c r="O54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24" s="8">
        <f>Inventory[[#This Row],[Current_Inventory]]*Inventory[[#This Row],[Unit_Cost]]</f>
        <v>230154.43</v>
      </c>
      <c r="Q5424" t="str">
        <f>IF(Inventory[[#This Row],[Stockout_Risk_Score]] &gt;= 0.8, "Critical",
   IF(Inventory[[#This Row],[Stockout_Risk_Score]] &gt;= 0.6, "High",
      IF(Inventory[[#This Row],[Stockout_Risk_Score]] &gt;= 0.3, "Medium", "Low")
   )
)</f>
        <v>Critical</v>
      </c>
      <c r="R5424">
        <f>Inventory[[#This Row],[Lead_Time_Days]]*0.8</f>
        <v>2.4000000000000004</v>
      </c>
      <c r="S5424">
        <f>MAX(0,Inventory[[#This Row],[Daily_Demand]]*Inventory[[#This Row],[Adj_Lead_Time]]+Inventory[[#This Row],[Safety_Stock]]-Inventory[[#This Row],[Current_Inventory]])</f>
        <v>0</v>
      </c>
    </row>
    <row r="5425" spans="1:19" x14ac:dyDescent="0.25">
      <c r="A5425">
        <v>5424</v>
      </c>
      <c r="B5425" t="s">
        <v>5446</v>
      </c>
      <c r="C5425" s="4" t="s">
        <v>26</v>
      </c>
      <c r="D5425" t="s">
        <v>22</v>
      </c>
      <c r="E5425" s="4">
        <v>103</v>
      </c>
      <c r="F5425" s="4">
        <v>7</v>
      </c>
      <c r="G5425" s="4">
        <v>607</v>
      </c>
      <c r="H5425" s="4">
        <v>81</v>
      </c>
      <c r="I5425" s="4">
        <v>230</v>
      </c>
      <c r="J5425" s="6">
        <v>1862.27</v>
      </c>
      <c r="K5425" s="4">
        <v>0.40300000000000002</v>
      </c>
      <c r="L5425" s="4" t="s">
        <v>15</v>
      </c>
      <c r="M5425" s="4">
        <f>Inventory[[#This Row],[Daily_Demand]]*Inventory[[#This Row],[Lead_Time_Days]]</f>
        <v>721</v>
      </c>
      <c r="N5425" s="4">
        <f>MAX(0, Inventory[[#This Row],[Demand_Duration_Lead_time]]+Inventory[[#This Row],[Safety_Stock]]-Inventory[[#This Row],[Current_Inventory]])</f>
        <v>195</v>
      </c>
      <c r="O54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25" s="8">
        <f>Inventory[[#This Row],[Current_Inventory]]*Inventory[[#This Row],[Unit_Cost]]</f>
        <v>1130397.8899999999</v>
      </c>
      <c r="Q5425" t="str">
        <f>IF(Inventory[[#This Row],[Stockout_Risk_Score]] &gt;= 0.8, "Critical",
   IF(Inventory[[#This Row],[Stockout_Risk_Score]] &gt;= 0.6, "High",
      IF(Inventory[[#This Row],[Stockout_Risk_Score]] &gt;= 0.3, "Medium", "Low")
   )
)</f>
        <v>Medium</v>
      </c>
      <c r="R5425">
        <f>Inventory[[#This Row],[Lead_Time_Days]]*0.8</f>
        <v>5.6000000000000005</v>
      </c>
      <c r="S5425">
        <f>MAX(0,Inventory[[#This Row],[Daily_Demand]]*Inventory[[#This Row],[Adj_Lead_Time]]+Inventory[[#This Row],[Safety_Stock]]-Inventory[[#This Row],[Current_Inventory]])</f>
        <v>50.800000000000068</v>
      </c>
    </row>
    <row r="5426" spans="1:19" x14ac:dyDescent="0.25">
      <c r="A5426">
        <v>5425</v>
      </c>
      <c r="B5426" t="s">
        <v>5447</v>
      </c>
      <c r="C5426" s="4" t="s">
        <v>17</v>
      </c>
      <c r="D5426" t="s">
        <v>22</v>
      </c>
      <c r="E5426" s="4">
        <v>126</v>
      </c>
      <c r="F5426" s="4">
        <v>3</v>
      </c>
      <c r="G5426" s="4">
        <v>228</v>
      </c>
      <c r="H5426" s="4">
        <v>236</v>
      </c>
      <c r="I5426" s="4">
        <v>398</v>
      </c>
      <c r="J5426" s="6">
        <v>1332.39</v>
      </c>
      <c r="K5426" s="4">
        <v>0.69499999999999995</v>
      </c>
      <c r="L5426" s="4" t="s">
        <v>27</v>
      </c>
      <c r="M5426" s="4">
        <f>Inventory[[#This Row],[Daily_Demand]]*Inventory[[#This Row],[Lead_Time_Days]]</f>
        <v>378</v>
      </c>
      <c r="N5426" s="4">
        <f>MAX(0, Inventory[[#This Row],[Demand_Duration_Lead_time]]+Inventory[[#This Row],[Safety_Stock]]-Inventory[[#This Row],[Current_Inventory]])</f>
        <v>386</v>
      </c>
      <c r="O54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26" s="8">
        <f>Inventory[[#This Row],[Current_Inventory]]*Inventory[[#This Row],[Unit_Cost]]</f>
        <v>303784.92000000004</v>
      </c>
      <c r="Q5426" t="str">
        <f>IF(Inventory[[#This Row],[Stockout_Risk_Score]] &gt;= 0.8, "Critical",
   IF(Inventory[[#This Row],[Stockout_Risk_Score]] &gt;= 0.6, "High",
      IF(Inventory[[#This Row],[Stockout_Risk_Score]] &gt;= 0.3, "Medium", "Low")
   )
)</f>
        <v>High</v>
      </c>
      <c r="R5426">
        <f>Inventory[[#This Row],[Lead_Time_Days]]*0.8</f>
        <v>2.4000000000000004</v>
      </c>
      <c r="S5426">
        <f>MAX(0,Inventory[[#This Row],[Daily_Demand]]*Inventory[[#This Row],[Adj_Lead_Time]]+Inventory[[#This Row],[Safety_Stock]]-Inventory[[#This Row],[Current_Inventory]])</f>
        <v>310.40000000000009</v>
      </c>
    </row>
    <row r="5427" spans="1:19" x14ac:dyDescent="0.25">
      <c r="A5427">
        <v>5426</v>
      </c>
      <c r="B5427" t="s">
        <v>5448</v>
      </c>
      <c r="C5427" s="4" t="s">
        <v>13</v>
      </c>
      <c r="D5427" t="s">
        <v>18</v>
      </c>
      <c r="E5427" s="4">
        <v>121</v>
      </c>
      <c r="F5427" s="4">
        <v>13</v>
      </c>
      <c r="G5427" s="4">
        <v>333</v>
      </c>
      <c r="H5427" s="4">
        <v>100</v>
      </c>
      <c r="I5427" s="4">
        <v>230</v>
      </c>
      <c r="J5427" s="6">
        <v>272.89999999999998</v>
      </c>
      <c r="K5427" s="4">
        <v>8.6999999999999994E-2</v>
      </c>
      <c r="L5427" s="4" t="s">
        <v>27</v>
      </c>
      <c r="M5427" s="4">
        <f>Inventory[[#This Row],[Daily_Demand]]*Inventory[[#This Row],[Lead_Time_Days]]</f>
        <v>1573</v>
      </c>
      <c r="N5427" s="4">
        <f>MAX(0, Inventory[[#This Row],[Demand_Duration_Lead_time]]+Inventory[[#This Row],[Safety_Stock]]-Inventory[[#This Row],[Current_Inventory]])</f>
        <v>1340</v>
      </c>
      <c r="O54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27" s="8">
        <f>Inventory[[#This Row],[Current_Inventory]]*Inventory[[#This Row],[Unit_Cost]]</f>
        <v>90875.7</v>
      </c>
      <c r="Q5427" t="str">
        <f>IF(Inventory[[#This Row],[Stockout_Risk_Score]] &gt;= 0.8, "Critical",
   IF(Inventory[[#This Row],[Stockout_Risk_Score]] &gt;= 0.6, "High",
      IF(Inventory[[#This Row],[Stockout_Risk_Score]] &gt;= 0.3, "Medium", "Low")
   )
)</f>
        <v>Low</v>
      </c>
      <c r="R5427">
        <f>Inventory[[#This Row],[Lead_Time_Days]]*0.8</f>
        <v>10.4</v>
      </c>
      <c r="S5427">
        <f>MAX(0,Inventory[[#This Row],[Daily_Demand]]*Inventory[[#This Row],[Adj_Lead_Time]]+Inventory[[#This Row],[Safety_Stock]]-Inventory[[#This Row],[Current_Inventory]])</f>
        <v>1025.4000000000001</v>
      </c>
    </row>
    <row r="5428" spans="1:19" x14ac:dyDescent="0.25">
      <c r="A5428">
        <v>5427</v>
      </c>
      <c r="B5428" t="s">
        <v>5449</v>
      </c>
      <c r="C5428" s="4" t="s">
        <v>21</v>
      </c>
      <c r="D5428" t="s">
        <v>14</v>
      </c>
      <c r="E5428" s="4">
        <v>100</v>
      </c>
      <c r="F5428" s="4">
        <v>8</v>
      </c>
      <c r="G5428" s="4">
        <v>636</v>
      </c>
      <c r="H5428" s="4">
        <v>77</v>
      </c>
      <c r="I5428" s="4">
        <v>345</v>
      </c>
      <c r="J5428" s="6">
        <v>329.99</v>
      </c>
      <c r="K5428" s="4">
        <v>0.2</v>
      </c>
      <c r="L5428" s="4" t="s">
        <v>15</v>
      </c>
      <c r="M5428" s="4">
        <f>Inventory[[#This Row],[Daily_Demand]]*Inventory[[#This Row],[Lead_Time_Days]]</f>
        <v>800</v>
      </c>
      <c r="N5428" s="4">
        <f>MAX(0, Inventory[[#This Row],[Demand_Duration_Lead_time]]+Inventory[[#This Row],[Safety_Stock]]-Inventory[[#This Row],[Current_Inventory]])</f>
        <v>241</v>
      </c>
      <c r="O54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28" s="8">
        <f>Inventory[[#This Row],[Current_Inventory]]*Inventory[[#This Row],[Unit_Cost]]</f>
        <v>209873.64</v>
      </c>
      <c r="Q5428" t="str">
        <f>IF(Inventory[[#This Row],[Stockout_Risk_Score]] &gt;= 0.8, "Critical",
   IF(Inventory[[#This Row],[Stockout_Risk_Score]] &gt;= 0.6, "High",
      IF(Inventory[[#This Row],[Stockout_Risk_Score]] &gt;= 0.3, "Medium", "Low")
   )
)</f>
        <v>Low</v>
      </c>
      <c r="R5428">
        <f>Inventory[[#This Row],[Lead_Time_Days]]*0.8</f>
        <v>6.4</v>
      </c>
      <c r="S5428">
        <f>MAX(0,Inventory[[#This Row],[Daily_Demand]]*Inventory[[#This Row],[Adj_Lead_Time]]+Inventory[[#This Row],[Safety_Stock]]-Inventory[[#This Row],[Current_Inventory]])</f>
        <v>81</v>
      </c>
    </row>
    <row r="5429" spans="1:19" x14ac:dyDescent="0.25">
      <c r="A5429">
        <v>5428</v>
      </c>
      <c r="B5429" t="s">
        <v>5450</v>
      </c>
      <c r="C5429" s="4" t="s">
        <v>41</v>
      </c>
      <c r="D5429" t="s">
        <v>14</v>
      </c>
      <c r="E5429" s="4">
        <v>71</v>
      </c>
      <c r="F5429" s="4">
        <v>3</v>
      </c>
      <c r="G5429" s="4">
        <v>45</v>
      </c>
      <c r="H5429" s="4">
        <v>269</v>
      </c>
      <c r="I5429" s="4">
        <v>193</v>
      </c>
      <c r="J5429" s="6">
        <v>581.12</v>
      </c>
      <c r="K5429" s="4">
        <v>0.76100000000000001</v>
      </c>
      <c r="L5429" s="4" t="s">
        <v>15</v>
      </c>
      <c r="M5429" s="4">
        <f>Inventory[[#This Row],[Daily_Demand]]*Inventory[[#This Row],[Lead_Time_Days]]</f>
        <v>213</v>
      </c>
      <c r="N5429" s="4">
        <f>MAX(0, Inventory[[#This Row],[Demand_Duration_Lead_time]]+Inventory[[#This Row],[Safety_Stock]]-Inventory[[#This Row],[Current_Inventory]])</f>
        <v>437</v>
      </c>
      <c r="O54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29" s="8">
        <f>Inventory[[#This Row],[Current_Inventory]]*Inventory[[#This Row],[Unit_Cost]]</f>
        <v>26150.400000000001</v>
      </c>
      <c r="Q5429" t="str">
        <f>IF(Inventory[[#This Row],[Stockout_Risk_Score]] &gt;= 0.8, "Critical",
   IF(Inventory[[#This Row],[Stockout_Risk_Score]] &gt;= 0.6, "High",
      IF(Inventory[[#This Row],[Stockout_Risk_Score]] &gt;= 0.3, "Medium", "Low")
   )
)</f>
        <v>High</v>
      </c>
      <c r="R5429">
        <f>Inventory[[#This Row],[Lead_Time_Days]]*0.8</f>
        <v>2.4000000000000004</v>
      </c>
      <c r="S5429">
        <f>MAX(0,Inventory[[#This Row],[Daily_Demand]]*Inventory[[#This Row],[Adj_Lead_Time]]+Inventory[[#This Row],[Safety_Stock]]-Inventory[[#This Row],[Current_Inventory]])</f>
        <v>394.40000000000003</v>
      </c>
    </row>
    <row r="5430" spans="1:19" x14ac:dyDescent="0.25">
      <c r="A5430">
        <v>5429</v>
      </c>
      <c r="B5430" t="s">
        <v>5451</v>
      </c>
      <c r="C5430" s="4" t="s">
        <v>17</v>
      </c>
      <c r="D5430" t="s">
        <v>22</v>
      </c>
      <c r="E5430" s="4">
        <v>124</v>
      </c>
      <c r="F5430" s="4">
        <v>4</v>
      </c>
      <c r="G5430" s="4">
        <v>98</v>
      </c>
      <c r="H5430" s="4">
        <v>155</v>
      </c>
      <c r="I5430" s="4">
        <v>110</v>
      </c>
      <c r="J5430" s="6">
        <v>1208.29</v>
      </c>
      <c r="K5430" s="4">
        <v>1.2E-2</v>
      </c>
      <c r="L5430" s="4" t="s">
        <v>27</v>
      </c>
      <c r="M5430" s="4">
        <f>Inventory[[#This Row],[Daily_Demand]]*Inventory[[#This Row],[Lead_Time_Days]]</f>
        <v>496</v>
      </c>
      <c r="N5430" s="4">
        <f>MAX(0, Inventory[[#This Row],[Demand_Duration_Lead_time]]+Inventory[[#This Row],[Safety_Stock]]-Inventory[[#This Row],[Current_Inventory]])</f>
        <v>553</v>
      </c>
      <c r="O54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30" s="8">
        <f>Inventory[[#This Row],[Current_Inventory]]*Inventory[[#This Row],[Unit_Cost]]</f>
        <v>118412.42</v>
      </c>
      <c r="Q5430" t="str">
        <f>IF(Inventory[[#This Row],[Stockout_Risk_Score]] &gt;= 0.8, "Critical",
   IF(Inventory[[#This Row],[Stockout_Risk_Score]] &gt;= 0.6, "High",
      IF(Inventory[[#This Row],[Stockout_Risk_Score]] &gt;= 0.3, "Medium", "Low")
   )
)</f>
        <v>Low</v>
      </c>
      <c r="R5430">
        <f>Inventory[[#This Row],[Lead_Time_Days]]*0.8</f>
        <v>3.2</v>
      </c>
      <c r="S5430">
        <f>MAX(0,Inventory[[#This Row],[Daily_Demand]]*Inventory[[#This Row],[Adj_Lead_Time]]+Inventory[[#This Row],[Safety_Stock]]-Inventory[[#This Row],[Current_Inventory]])</f>
        <v>453.79999999999995</v>
      </c>
    </row>
    <row r="5431" spans="1:19" x14ac:dyDescent="0.25">
      <c r="A5431">
        <v>5430</v>
      </c>
      <c r="B5431" t="s">
        <v>5452</v>
      </c>
      <c r="C5431" s="4" t="s">
        <v>13</v>
      </c>
      <c r="D5431" t="s">
        <v>22</v>
      </c>
      <c r="E5431" s="4">
        <v>19</v>
      </c>
      <c r="F5431" s="4">
        <v>10</v>
      </c>
      <c r="G5431" s="4">
        <v>147</v>
      </c>
      <c r="H5431" s="4">
        <v>72</v>
      </c>
      <c r="I5431" s="4">
        <v>258</v>
      </c>
      <c r="J5431" s="6">
        <v>1518.01</v>
      </c>
      <c r="K5431" s="4">
        <v>0.96899999999999997</v>
      </c>
      <c r="L5431" s="4" t="s">
        <v>19</v>
      </c>
      <c r="M5431" s="4">
        <f>Inventory[[#This Row],[Daily_Demand]]*Inventory[[#This Row],[Lead_Time_Days]]</f>
        <v>190</v>
      </c>
      <c r="N5431" s="4">
        <f>MAX(0, Inventory[[#This Row],[Demand_Duration_Lead_time]]+Inventory[[#This Row],[Safety_Stock]]-Inventory[[#This Row],[Current_Inventory]])</f>
        <v>115</v>
      </c>
      <c r="O54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31" s="8">
        <f>Inventory[[#This Row],[Current_Inventory]]*Inventory[[#This Row],[Unit_Cost]]</f>
        <v>223147.47</v>
      </c>
      <c r="Q5431" t="str">
        <f>IF(Inventory[[#This Row],[Stockout_Risk_Score]] &gt;= 0.8, "Critical",
   IF(Inventory[[#This Row],[Stockout_Risk_Score]] &gt;= 0.6, "High",
      IF(Inventory[[#This Row],[Stockout_Risk_Score]] &gt;= 0.3, "Medium", "Low")
   )
)</f>
        <v>Critical</v>
      </c>
      <c r="R5431">
        <f>Inventory[[#This Row],[Lead_Time_Days]]*0.8</f>
        <v>8</v>
      </c>
      <c r="S5431">
        <f>MAX(0,Inventory[[#This Row],[Daily_Demand]]*Inventory[[#This Row],[Adj_Lead_Time]]+Inventory[[#This Row],[Safety_Stock]]-Inventory[[#This Row],[Current_Inventory]])</f>
        <v>77</v>
      </c>
    </row>
    <row r="5432" spans="1:19" x14ac:dyDescent="0.25">
      <c r="A5432">
        <v>5431</v>
      </c>
      <c r="B5432" t="s">
        <v>5453</v>
      </c>
      <c r="C5432" s="4" t="s">
        <v>17</v>
      </c>
      <c r="D5432" t="s">
        <v>14</v>
      </c>
      <c r="E5432" s="4">
        <v>21</v>
      </c>
      <c r="F5432" s="4">
        <v>14</v>
      </c>
      <c r="G5432" s="4">
        <v>432</v>
      </c>
      <c r="H5432" s="4">
        <v>189</v>
      </c>
      <c r="I5432" s="4">
        <v>215</v>
      </c>
      <c r="J5432" s="6">
        <v>585.27</v>
      </c>
      <c r="K5432" s="4">
        <v>0.191</v>
      </c>
      <c r="L5432" s="4" t="s">
        <v>27</v>
      </c>
      <c r="M5432" s="4">
        <f>Inventory[[#This Row],[Daily_Demand]]*Inventory[[#This Row],[Lead_Time_Days]]</f>
        <v>294</v>
      </c>
      <c r="N5432" s="4">
        <f>MAX(0, Inventory[[#This Row],[Demand_Duration_Lead_time]]+Inventory[[#This Row],[Safety_Stock]]-Inventory[[#This Row],[Current_Inventory]])</f>
        <v>51</v>
      </c>
      <c r="O54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32" s="8">
        <f>Inventory[[#This Row],[Current_Inventory]]*Inventory[[#This Row],[Unit_Cost]]</f>
        <v>252836.63999999998</v>
      </c>
      <c r="Q5432" t="str">
        <f>IF(Inventory[[#This Row],[Stockout_Risk_Score]] &gt;= 0.8, "Critical",
   IF(Inventory[[#This Row],[Stockout_Risk_Score]] &gt;= 0.6, "High",
      IF(Inventory[[#This Row],[Stockout_Risk_Score]] &gt;= 0.3, "Medium", "Low")
   )
)</f>
        <v>Low</v>
      </c>
      <c r="R5432">
        <f>Inventory[[#This Row],[Lead_Time_Days]]*0.8</f>
        <v>11.200000000000001</v>
      </c>
      <c r="S5432">
        <f>MAX(0,Inventory[[#This Row],[Daily_Demand]]*Inventory[[#This Row],[Adj_Lead_Time]]+Inventory[[#This Row],[Safety_Stock]]-Inventory[[#This Row],[Current_Inventory]])</f>
        <v>0</v>
      </c>
    </row>
    <row r="5433" spans="1:19" x14ac:dyDescent="0.25">
      <c r="A5433">
        <v>5432</v>
      </c>
      <c r="B5433" t="s">
        <v>5454</v>
      </c>
      <c r="C5433" s="4" t="s">
        <v>41</v>
      </c>
      <c r="D5433" t="s">
        <v>18</v>
      </c>
      <c r="E5433" s="4">
        <v>22</v>
      </c>
      <c r="F5433" s="4">
        <v>5</v>
      </c>
      <c r="G5433" s="4">
        <v>156</v>
      </c>
      <c r="H5433" s="4">
        <v>120</v>
      </c>
      <c r="I5433" s="4">
        <v>349</v>
      </c>
      <c r="J5433" s="6">
        <v>1747.75</v>
      </c>
      <c r="K5433" s="4">
        <v>0.90100000000000002</v>
      </c>
      <c r="L5433" s="4" t="s">
        <v>27</v>
      </c>
      <c r="M5433" s="4">
        <f>Inventory[[#This Row],[Daily_Demand]]*Inventory[[#This Row],[Lead_Time_Days]]</f>
        <v>110</v>
      </c>
      <c r="N5433" s="4">
        <f>MAX(0, Inventory[[#This Row],[Demand_Duration_Lead_time]]+Inventory[[#This Row],[Safety_Stock]]-Inventory[[#This Row],[Current_Inventory]])</f>
        <v>74</v>
      </c>
      <c r="O54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33" s="8">
        <f>Inventory[[#This Row],[Current_Inventory]]*Inventory[[#This Row],[Unit_Cost]]</f>
        <v>272649</v>
      </c>
      <c r="Q5433" t="str">
        <f>IF(Inventory[[#This Row],[Stockout_Risk_Score]] &gt;= 0.8, "Critical",
   IF(Inventory[[#This Row],[Stockout_Risk_Score]] &gt;= 0.6, "High",
      IF(Inventory[[#This Row],[Stockout_Risk_Score]] &gt;= 0.3, "Medium", "Low")
   )
)</f>
        <v>Critical</v>
      </c>
      <c r="R5433">
        <f>Inventory[[#This Row],[Lead_Time_Days]]*0.8</f>
        <v>4</v>
      </c>
      <c r="S5433">
        <f>MAX(0,Inventory[[#This Row],[Daily_Demand]]*Inventory[[#This Row],[Adj_Lead_Time]]+Inventory[[#This Row],[Safety_Stock]]-Inventory[[#This Row],[Current_Inventory]])</f>
        <v>52</v>
      </c>
    </row>
    <row r="5434" spans="1:19" x14ac:dyDescent="0.25">
      <c r="A5434">
        <v>5433</v>
      </c>
      <c r="B5434" t="s">
        <v>5455</v>
      </c>
      <c r="C5434" s="4" t="s">
        <v>21</v>
      </c>
      <c r="D5434" t="s">
        <v>22</v>
      </c>
      <c r="E5434" s="4">
        <v>119</v>
      </c>
      <c r="F5434" s="4">
        <v>6</v>
      </c>
      <c r="G5434" s="4">
        <v>353</v>
      </c>
      <c r="H5434" s="4">
        <v>200</v>
      </c>
      <c r="I5434" s="4">
        <v>192</v>
      </c>
      <c r="J5434" s="6">
        <v>262.89999999999998</v>
      </c>
      <c r="K5434" s="4">
        <v>0.51600000000000001</v>
      </c>
      <c r="L5434" s="4" t="s">
        <v>19</v>
      </c>
      <c r="M5434" s="4">
        <f>Inventory[[#This Row],[Daily_Demand]]*Inventory[[#This Row],[Lead_Time_Days]]</f>
        <v>714</v>
      </c>
      <c r="N5434" s="4">
        <f>MAX(0, Inventory[[#This Row],[Demand_Duration_Lead_time]]+Inventory[[#This Row],[Safety_Stock]]-Inventory[[#This Row],[Current_Inventory]])</f>
        <v>561</v>
      </c>
      <c r="O54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34" s="8">
        <f>Inventory[[#This Row],[Current_Inventory]]*Inventory[[#This Row],[Unit_Cost]]</f>
        <v>92803.7</v>
      </c>
      <c r="Q5434" t="str">
        <f>IF(Inventory[[#This Row],[Stockout_Risk_Score]] &gt;= 0.8, "Critical",
   IF(Inventory[[#This Row],[Stockout_Risk_Score]] &gt;= 0.6, "High",
      IF(Inventory[[#This Row],[Stockout_Risk_Score]] &gt;= 0.3, "Medium", "Low")
   )
)</f>
        <v>Medium</v>
      </c>
      <c r="R5434">
        <f>Inventory[[#This Row],[Lead_Time_Days]]*0.8</f>
        <v>4.8000000000000007</v>
      </c>
      <c r="S5434">
        <f>MAX(0,Inventory[[#This Row],[Daily_Demand]]*Inventory[[#This Row],[Adj_Lead_Time]]+Inventory[[#This Row],[Safety_Stock]]-Inventory[[#This Row],[Current_Inventory]])</f>
        <v>418.20000000000005</v>
      </c>
    </row>
    <row r="5435" spans="1:19" x14ac:dyDescent="0.25">
      <c r="A5435">
        <v>5434</v>
      </c>
      <c r="B5435" t="s">
        <v>5456</v>
      </c>
      <c r="C5435" s="4" t="s">
        <v>17</v>
      </c>
      <c r="D5435" t="s">
        <v>18</v>
      </c>
      <c r="E5435" s="4">
        <v>151</v>
      </c>
      <c r="F5435" s="4">
        <v>10</v>
      </c>
      <c r="G5435" s="4">
        <v>567</v>
      </c>
      <c r="H5435" s="4">
        <v>255</v>
      </c>
      <c r="I5435" s="4">
        <v>110</v>
      </c>
      <c r="J5435" s="6">
        <v>454.82</v>
      </c>
      <c r="K5435" s="4">
        <v>0.56499999999999995</v>
      </c>
      <c r="L5435" s="4" t="s">
        <v>15</v>
      </c>
      <c r="M5435" s="4">
        <f>Inventory[[#This Row],[Daily_Demand]]*Inventory[[#This Row],[Lead_Time_Days]]</f>
        <v>1510</v>
      </c>
      <c r="N5435" s="4">
        <f>MAX(0, Inventory[[#This Row],[Demand_Duration_Lead_time]]+Inventory[[#This Row],[Safety_Stock]]-Inventory[[#This Row],[Current_Inventory]])</f>
        <v>1198</v>
      </c>
      <c r="O54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35" s="8">
        <f>Inventory[[#This Row],[Current_Inventory]]*Inventory[[#This Row],[Unit_Cost]]</f>
        <v>257882.94</v>
      </c>
      <c r="Q5435" t="str">
        <f>IF(Inventory[[#This Row],[Stockout_Risk_Score]] &gt;= 0.8, "Critical",
   IF(Inventory[[#This Row],[Stockout_Risk_Score]] &gt;= 0.6, "High",
      IF(Inventory[[#This Row],[Stockout_Risk_Score]] &gt;= 0.3, "Medium", "Low")
   )
)</f>
        <v>Medium</v>
      </c>
      <c r="R5435">
        <f>Inventory[[#This Row],[Lead_Time_Days]]*0.8</f>
        <v>8</v>
      </c>
      <c r="S5435">
        <f>MAX(0,Inventory[[#This Row],[Daily_Demand]]*Inventory[[#This Row],[Adj_Lead_Time]]+Inventory[[#This Row],[Safety_Stock]]-Inventory[[#This Row],[Current_Inventory]])</f>
        <v>896</v>
      </c>
    </row>
    <row r="5436" spans="1:19" x14ac:dyDescent="0.25">
      <c r="A5436">
        <v>5435</v>
      </c>
      <c r="B5436" t="s">
        <v>5457</v>
      </c>
      <c r="C5436" s="4" t="s">
        <v>26</v>
      </c>
      <c r="D5436" t="s">
        <v>14</v>
      </c>
      <c r="E5436" s="4">
        <v>80</v>
      </c>
      <c r="F5436" s="4">
        <v>8</v>
      </c>
      <c r="G5436" s="4">
        <v>407</v>
      </c>
      <c r="H5436" s="4">
        <v>287</v>
      </c>
      <c r="I5436" s="4">
        <v>312</v>
      </c>
      <c r="J5436" s="6">
        <v>1942.41</v>
      </c>
      <c r="K5436" s="4">
        <v>8.4000000000000005E-2</v>
      </c>
      <c r="L5436" s="4" t="s">
        <v>19</v>
      </c>
      <c r="M5436" s="4">
        <f>Inventory[[#This Row],[Daily_Demand]]*Inventory[[#This Row],[Lead_Time_Days]]</f>
        <v>640</v>
      </c>
      <c r="N5436" s="4">
        <f>MAX(0, Inventory[[#This Row],[Demand_Duration_Lead_time]]+Inventory[[#This Row],[Safety_Stock]]-Inventory[[#This Row],[Current_Inventory]])</f>
        <v>520</v>
      </c>
      <c r="O54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36" s="8">
        <f>Inventory[[#This Row],[Current_Inventory]]*Inventory[[#This Row],[Unit_Cost]]</f>
        <v>790560.87</v>
      </c>
      <c r="Q5436" t="str">
        <f>IF(Inventory[[#This Row],[Stockout_Risk_Score]] &gt;= 0.8, "Critical",
   IF(Inventory[[#This Row],[Stockout_Risk_Score]] &gt;= 0.6, "High",
      IF(Inventory[[#This Row],[Stockout_Risk_Score]] &gt;= 0.3, "Medium", "Low")
   )
)</f>
        <v>Low</v>
      </c>
      <c r="R5436">
        <f>Inventory[[#This Row],[Lead_Time_Days]]*0.8</f>
        <v>6.4</v>
      </c>
      <c r="S5436">
        <f>MAX(0,Inventory[[#This Row],[Daily_Demand]]*Inventory[[#This Row],[Adj_Lead_Time]]+Inventory[[#This Row],[Safety_Stock]]-Inventory[[#This Row],[Current_Inventory]])</f>
        <v>392</v>
      </c>
    </row>
    <row r="5437" spans="1:19" x14ac:dyDescent="0.25">
      <c r="A5437">
        <v>5436</v>
      </c>
      <c r="B5437" t="s">
        <v>5458</v>
      </c>
      <c r="C5437" s="4" t="s">
        <v>13</v>
      </c>
      <c r="D5437" t="s">
        <v>14</v>
      </c>
      <c r="E5437" s="4">
        <v>92</v>
      </c>
      <c r="F5437" s="4">
        <v>9</v>
      </c>
      <c r="G5437" s="4">
        <v>590</v>
      </c>
      <c r="H5437" s="4">
        <v>132</v>
      </c>
      <c r="I5437" s="4">
        <v>173</v>
      </c>
      <c r="J5437" s="6">
        <v>312.75</v>
      </c>
      <c r="K5437" s="4">
        <v>0.36499999999999999</v>
      </c>
      <c r="L5437" s="4" t="s">
        <v>27</v>
      </c>
      <c r="M5437" s="4">
        <f>Inventory[[#This Row],[Daily_Demand]]*Inventory[[#This Row],[Lead_Time_Days]]</f>
        <v>828</v>
      </c>
      <c r="N5437" s="4">
        <f>MAX(0, Inventory[[#This Row],[Demand_Duration_Lead_time]]+Inventory[[#This Row],[Safety_Stock]]-Inventory[[#This Row],[Current_Inventory]])</f>
        <v>370</v>
      </c>
      <c r="O54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37" s="8">
        <f>Inventory[[#This Row],[Current_Inventory]]*Inventory[[#This Row],[Unit_Cost]]</f>
        <v>184522.5</v>
      </c>
      <c r="Q5437" t="str">
        <f>IF(Inventory[[#This Row],[Stockout_Risk_Score]] &gt;= 0.8, "Critical",
   IF(Inventory[[#This Row],[Stockout_Risk_Score]] &gt;= 0.6, "High",
      IF(Inventory[[#This Row],[Stockout_Risk_Score]] &gt;= 0.3, "Medium", "Low")
   )
)</f>
        <v>Medium</v>
      </c>
      <c r="R5437">
        <f>Inventory[[#This Row],[Lead_Time_Days]]*0.8</f>
        <v>7.2</v>
      </c>
      <c r="S5437">
        <f>MAX(0,Inventory[[#This Row],[Daily_Demand]]*Inventory[[#This Row],[Adj_Lead_Time]]+Inventory[[#This Row],[Safety_Stock]]-Inventory[[#This Row],[Current_Inventory]])</f>
        <v>204.39999999999998</v>
      </c>
    </row>
    <row r="5438" spans="1:19" x14ac:dyDescent="0.25">
      <c r="A5438">
        <v>5437</v>
      </c>
      <c r="B5438" t="s">
        <v>5459</v>
      </c>
      <c r="C5438" s="4" t="s">
        <v>17</v>
      </c>
      <c r="D5438" t="s">
        <v>22</v>
      </c>
      <c r="E5438" s="4">
        <v>156</v>
      </c>
      <c r="F5438" s="4">
        <v>12</v>
      </c>
      <c r="G5438" s="4">
        <v>249</v>
      </c>
      <c r="H5438" s="4">
        <v>66</v>
      </c>
      <c r="I5438" s="4">
        <v>287</v>
      </c>
      <c r="J5438" s="6">
        <v>1781.82</v>
      </c>
      <c r="K5438" s="4">
        <v>0.156</v>
      </c>
      <c r="L5438" s="4" t="s">
        <v>15</v>
      </c>
      <c r="M5438" s="4">
        <f>Inventory[[#This Row],[Daily_Demand]]*Inventory[[#This Row],[Lead_Time_Days]]</f>
        <v>1872</v>
      </c>
      <c r="N5438" s="4">
        <f>MAX(0, Inventory[[#This Row],[Demand_Duration_Lead_time]]+Inventory[[#This Row],[Safety_Stock]]-Inventory[[#This Row],[Current_Inventory]])</f>
        <v>1689</v>
      </c>
      <c r="O54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38" s="8">
        <f>Inventory[[#This Row],[Current_Inventory]]*Inventory[[#This Row],[Unit_Cost]]</f>
        <v>443673.18</v>
      </c>
      <c r="Q5438" t="str">
        <f>IF(Inventory[[#This Row],[Stockout_Risk_Score]] &gt;= 0.8, "Critical",
   IF(Inventory[[#This Row],[Stockout_Risk_Score]] &gt;= 0.6, "High",
      IF(Inventory[[#This Row],[Stockout_Risk_Score]] &gt;= 0.3, "Medium", "Low")
   )
)</f>
        <v>Low</v>
      </c>
      <c r="R5438">
        <f>Inventory[[#This Row],[Lead_Time_Days]]*0.8</f>
        <v>9.6000000000000014</v>
      </c>
      <c r="S5438">
        <f>MAX(0,Inventory[[#This Row],[Daily_Demand]]*Inventory[[#This Row],[Adj_Lead_Time]]+Inventory[[#This Row],[Safety_Stock]]-Inventory[[#This Row],[Current_Inventory]])</f>
        <v>1314.6000000000001</v>
      </c>
    </row>
    <row r="5439" spans="1:19" x14ac:dyDescent="0.25">
      <c r="A5439">
        <v>5438</v>
      </c>
      <c r="B5439" t="s">
        <v>5460</v>
      </c>
      <c r="C5439" s="4" t="s">
        <v>13</v>
      </c>
      <c r="D5439" t="s">
        <v>18</v>
      </c>
      <c r="E5439" s="4">
        <v>95</v>
      </c>
      <c r="F5439" s="4">
        <v>4</v>
      </c>
      <c r="G5439" s="4">
        <v>440</v>
      </c>
      <c r="H5439" s="4">
        <v>169</v>
      </c>
      <c r="I5439" s="4">
        <v>79</v>
      </c>
      <c r="J5439" s="6">
        <v>1422.67</v>
      </c>
      <c r="K5439" s="4">
        <v>0.52600000000000002</v>
      </c>
      <c r="L5439" s="4" t="s">
        <v>19</v>
      </c>
      <c r="M5439" s="4">
        <f>Inventory[[#This Row],[Daily_Demand]]*Inventory[[#This Row],[Lead_Time_Days]]</f>
        <v>380</v>
      </c>
      <c r="N5439" s="4">
        <f>MAX(0, Inventory[[#This Row],[Demand_Duration_Lead_time]]+Inventory[[#This Row],[Safety_Stock]]-Inventory[[#This Row],[Current_Inventory]])</f>
        <v>109</v>
      </c>
      <c r="O54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39" s="8">
        <f>Inventory[[#This Row],[Current_Inventory]]*Inventory[[#This Row],[Unit_Cost]]</f>
        <v>625974.80000000005</v>
      </c>
      <c r="Q5439" t="str">
        <f>IF(Inventory[[#This Row],[Stockout_Risk_Score]] &gt;= 0.8, "Critical",
   IF(Inventory[[#This Row],[Stockout_Risk_Score]] &gt;= 0.6, "High",
      IF(Inventory[[#This Row],[Stockout_Risk_Score]] &gt;= 0.3, "Medium", "Low")
   )
)</f>
        <v>Medium</v>
      </c>
      <c r="R5439">
        <f>Inventory[[#This Row],[Lead_Time_Days]]*0.8</f>
        <v>3.2</v>
      </c>
      <c r="S5439">
        <f>MAX(0,Inventory[[#This Row],[Daily_Demand]]*Inventory[[#This Row],[Adj_Lead_Time]]+Inventory[[#This Row],[Safety_Stock]]-Inventory[[#This Row],[Current_Inventory]])</f>
        <v>33</v>
      </c>
    </row>
    <row r="5440" spans="1:19" x14ac:dyDescent="0.25">
      <c r="A5440">
        <v>5439</v>
      </c>
      <c r="B5440" t="s">
        <v>5461</v>
      </c>
      <c r="C5440" s="4" t="s">
        <v>26</v>
      </c>
      <c r="D5440" t="s">
        <v>22</v>
      </c>
      <c r="E5440" s="4">
        <v>52</v>
      </c>
      <c r="F5440" s="4">
        <v>12</v>
      </c>
      <c r="G5440" s="4">
        <v>143</v>
      </c>
      <c r="H5440" s="4">
        <v>136</v>
      </c>
      <c r="I5440" s="4">
        <v>304</v>
      </c>
      <c r="J5440" s="6">
        <v>192.52</v>
      </c>
      <c r="K5440" s="4">
        <v>0.55100000000000005</v>
      </c>
      <c r="L5440" s="4" t="s">
        <v>19</v>
      </c>
      <c r="M5440" s="4">
        <f>Inventory[[#This Row],[Daily_Demand]]*Inventory[[#This Row],[Lead_Time_Days]]</f>
        <v>624</v>
      </c>
      <c r="N5440" s="4">
        <f>MAX(0, Inventory[[#This Row],[Demand_Duration_Lead_time]]+Inventory[[#This Row],[Safety_Stock]]-Inventory[[#This Row],[Current_Inventory]])</f>
        <v>617</v>
      </c>
      <c r="O54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40" s="8">
        <f>Inventory[[#This Row],[Current_Inventory]]*Inventory[[#This Row],[Unit_Cost]]</f>
        <v>27530.36</v>
      </c>
      <c r="Q5440" t="str">
        <f>IF(Inventory[[#This Row],[Stockout_Risk_Score]] &gt;= 0.8, "Critical",
   IF(Inventory[[#This Row],[Stockout_Risk_Score]] &gt;= 0.6, "High",
      IF(Inventory[[#This Row],[Stockout_Risk_Score]] &gt;= 0.3, "Medium", "Low")
   )
)</f>
        <v>Medium</v>
      </c>
      <c r="R5440">
        <f>Inventory[[#This Row],[Lead_Time_Days]]*0.8</f>
        <v>9.6000000000000014</v>
      </c>
      <c r="S5440">
        <f>MAX(0,Inventory[[#This Row],[Daily_Demand]]*Inventory[[#This Row],[Adj_Lead_Time]]+Inventory[[#This Row],[Safety_Stock]]-Inventory[[#This Row],[Current_Inventory]])</f>
        <v>492.20000000000005</v>
      </c>
    </row>
    <row r="5441" spans="1:19" x14ac:dyDescent="0.25">
      <c r="A5441">
        <v>5440</v>
      </c>
      <c r="B5441" t="s">
        <v>5462</v>
      </c>
      <c r="C5441" s="4" t="s">
        <v>21</v>
      </c>
      <c r="D5441" t="s">
        <v>14</v>
      </c>
      <c r="E5441" s="4">
        <v>162</v>
      </c>
      <c r="F5441" s="4">
        <v>12</v>
      </c>
      <c r="G5441" s="4">
        <v>107</v>
      </c>
      <c r="H5441" s="4">
        <v>234</v>
      </c>
      <c r="I5441" s="4">
        <v>139</v>
      </c>
      <c r="J5441" s="6">
        <v>993.23</v>
      </c>
      <c r="K5441" s="4">
        <v>0.71</v>
      </c>
      <c r="L5441" s="4" t="s">
        <v>27</v>
      </c>
      <c r="M5441" s="4">
        <f>Inventory[[#This Row],[Daily_Demand]]*Inventory[[#This Row],[Lead_Time_Days]]</f>
        <v>1944</v>
      </c>
      <c r="N5441" s="4">
        <f>MAX(0, Inventory[[#This Row],[Demand_Duration_Lead_time]]+Inventory[[#This Row],[Safety_Stock]]-Inventory[[#This Row],[Current_Inventory]])</f>
        <v>2071</v>
      </c>
      <c r="O54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41" s="8">
        <f>Inventory[[#This Row],[Current_Inventory]]*Inventory[[#This Row],[Unit_Cost]]</f>
        <v>106275.61</v>
      </c>
      <c r="Q5441" t="str">
        <f>IF(Inventory[[#This Row],[Stockout_Risk_Score]] &gt;= 0.8, "Critical",
   IF(Inventory[[#This Row],[Stockout_Risk_Score]] &gt;= 0.6, "High",
      IF(Inventory[[#This Row],[Stockout_Risk_Score]] &gt;= 0.3, "Medium", "Low")
   )
)</f>
        <v>High</v>
      </c>
      <c r="R5441">
        <f>Inventory[[#This Row],[Lead_Time_Days]]*0.8</f>
        <v>9.6000000000000014</v>
      </c>
      <c r="S5441">
        <f>MAX(0,Inventory[[#This Row],[Daily_Demand]]*Inventory[[#This Row],[Adj_Lead_Time]]+Inventory[[#This Row],[Safety_Stock]]-Inventory[[#This Row],[Current_Inventory]])</f>
        <v>1682.2000000000003</v>
      </c>
    </row>
    <row r="5442" spans="1:19" x14ac:dyDescent="0.25">
      <c r="A5442">
        <v>5441</v>
      </c>
      <c r="B5442" t="s">
        <v>5463</v>
      </c>
      <c r="C5442" s="4" t="s">
        <v>21</v>
      </c>
      <c r="D5442" t="s">
        <v>18</v>
      </c>
      <c r="E5442" s="4">
        <v>19</v>
      </c>
      <c r="F5442" s="4">
        <v>5</v>
      </c>
      <c r="G5442" s="4">
        <v>160</v>
      </c>
      <c r="H5442" s="4">
        <v>104</v>
      </c>
      <c r="I5442" s="4">
        <v>188</v>
      </c>
      <c r="J5442" s="6">
        <v>1062.01</v>
      </c>
      <c r="K5442" s="4">
        <v>0.878</v>
      </c>
      <c r="L5442" s="4" t="s">
        <v>19</v>
      </c>
      <c r="M5442" s="4">
        <f>Inventory[[#This Row],[Daily_Demand]]*Inventory[[#This Row],[Lead_Time_Days]]</f>
        <v>95</v>
      </c>
      <c r="N5442" s="4">
        <f>MAX(0, Inventory[[#This Row],[Demand_Duration_Lead_time]]+Inventory[[#This Row],[Safety_Stock]]-Inventory[[#This Row],[Current_Inventory]])</f>
        <v>39</v>
      </c>
      <c r="O54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42" s="8">
        <f>Inventory[[#This Row],[Current_Inventory]]*Inventory[[#This Row],[Unit_Cost]]</f>
        <v>169921.6</v>
      </c>
      <c r="Q5442" t="str">
        <f>IF(Inventory[[#This Row],[Stockout_Risk_Score]] &gt;= 0.8, "Critical",
   IF(Inventory[[#This Row],[Stockout_Risk_Score]] &gt;= 0.6, "High",
      IF(Inventory[[#This Row],[Stockout_Risk_Score]] &gt;= 0.3, "Medium", "Low")
   )
)</f>
        <v>Critical</v>
      </c>
      <c r="R5442">
        <f>Inventory[[#This Row],[Lead_Time_Days]]*0.8</f>
        <v>4</v>
      </c>
      <c r="S5442">
        <f>MAX(0,Inventory[[#This Row],[Daily_Demand]]*Inventory[[#This Row],[Adj_Lead_Time]]+Inventory[[#This Row],[Safety_Stock]]-Inventory[[#This Row],[Current_Inventory]])</f>
        <v>20</v>
      </c>
    </row>
    <row r="5443" spans="1:19" x14ac:dyDescent="0.25">
      <c r="A5443">
        <v>5442</v>
      </c>
      <c r="B5443" t="s">
        <v>5464</v>
      </c>
      <c r="C5443" s="4" t="s">
        <v>26</v>
      </c>
      <c r="D5443" t="s">
        <v>22</v>
      </c>
      <c r="E5443" s="4">
        <v>179</v>
      </c>
      <c r="F5443" s="4">
        <v>8</v>
      </c>
      <c r="G5443" s="4">
        <v>70</v>
      </c>
      <c r="H5443" s="4">
        <v>15</v>
      </c>
      <c r="I5443" s="4">
        <v>397</v>
      </c>
      <c r="J5443" s="6">
        <v>1867.67</v>
      </c>
      <c r="K5443" s="4">
        <v>0.46800000000000003</v>
      </c>
      <c r="L5443" s="4" t="s">
        <v>27</v>
      </c>
      <c r="M5443" s="4">
        <f>Inventory[[#This Row],[Daily_Demand]]*Inventory[[#This Row],[Lead_Time_Days]]</f>
        <v>1432</v>
      </c>
      <c r="N5443" s="4">
        <f>MAX(0, Inventory[[#This Row],[Demand_Duration_Lead_time]]+Inventory[[#This Row],[Safety_Stock]]-Inventory[[#This Row],[Current_Inventory]])</f>
        <v>1377</v>
      </c>
      <c r="O54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43" s="8">
        <f>Inventory[[#This Row],[Current_Inventory]]*Inventory[[#This Row],[Unit_Cost]]</f>
        <v>130736.90000000001</v>
      </c>
      <c r="Q5443" t="str">
        <f>IF(Inventory[[#This Row],[Stockout_Risk_Score]] &gt;= 0.8, "Critical",
   IF(Inventory[[#This Row],[Stockout_Risk_Score]] &gt;= 0.6, "High",
      IF(Inventory[[#This Row],[Stockout_Risk_Score]] &gt;= 0.3, "Medium", "Low")
   )
)</f>
        <v>Medium</v>
      </c>
      <c r="R5443">
        <f>Inventory[[#This Row],[Lead_Time_Days]]*0.8</f>
        <v>6.4</v>
      </c>
      <c r="S5443">
        <f>MAX(0,Inventory[[#This Row],[Daily_Demand]]*Inventory[[#This Row],[Adj_Lead_Time]]+Inventory[[#This Row],[Safety_Stock]]-Inventory[[#This Row],[Current_Inventory]])</f>
        <v>1090.6000000000001</v>
      </c>
    </row>
    <row r="5444" spans="1:19" x14ac:dyDescent="0.25">
      <c r="A5444">
        <v>5443</v>
      </c>
      <c r="B5444" t="s">
        <v>5465</v>
      </c>
      <c r="C5444" s="4" t="s">
        <v>13</v>
      </c>
      <c r="D5444" t="s">
        <v>22</v>
      </c>
      <c r="E5444" s="4">
        <v>127</v>
      </c>
      <c r="F5444" s="4">
        <v>5</v>
      </c>
      <c r="G5444" s="4">
        <v>586</v>
      </c>
      <c r="H5444" s="4">
        <v>274</v>
      </c>
      <c r="I5444" s="4">
        <v>256</v>
      </c>
      <c r="J5444" s="6">
        <v>871.15</v>
      </c>
      <c r="K5444" s="4">
        <v>0.23300000000000001</v>
      </c>
      <c r="L5444" s="4" t="s">
        <v>15</v>
      </c>
      <c r="M5444" s="4">
        <f>Inventory[[#This Row],[Daily_Demand]]*Inventory[[#This Row],[Lead_Time_Days]]</f>
        <v>635</v>
      </c>
      <c r="N5444" s="4">
        <f>MAX(0, Inventory[[#This Row],[Demand_Duration_Lead_time]]+Inventory[[#This Row],[Safety_Stock]]-Inventory[[#This Row],[Current_Inventory]])</f>
        <v>323</v>
      </c>
      <c r="O54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44" s="8">
        <f>Inventory[[#This Row],[Current_Inventory]]*Inventory[[#This Row],[Unit_Cost]]</f>
        <v>510493.89999999997</v>
      </c>
      <c r="Q5444" t="str">
        <f>IF(Inventory[[#This Row],[Stockout_Risk_Score]] &gt;= 0.8, "Critical",
   IF(Inventory[[#This Row],[Stockout_Risk_Score]] &gt;= 0.6, "High",
      IF(Inventory[[#This Row],[Stockout_Risk_Score]] &gt;= 0.3, "Medium", "Low")
   )
)</f>
        <v>Low</v>
      </c>
      <c r="R5444">
        <f>Inventory[[#This Row],[Lead_Time_Days]]*0.8</f>
        <v>4</v>
      </c>
      <c r="S5444">
        <f>MAX(0,Inventory[[#This Row],[Daily_Demand]]*Inventory[[#This Row],[Adj_Lead_Time]]+Inventory[[#This Row],[Safety_Stock]]-Inventory[[#This Row],[Current_Inventory]])</f>
        <v>196</v>
      </c>
    </row>
    <row r="5445" spans="1:19" x14ac:dyDescent="0.25">
      <c r="A5445">
        <v>5444</v>
      </c>
      <c r="B5445" t="s">
        <v>5466</v>
      </c>
      <c r="C5445" s="4" t="s">
        <v>17</v>
      </c>
      <c r="D5445" t="s">
        <v>22</v>
      </c>
      <c r="E5445" s="4">
        <v>131</v>
      </c>
      <c r="F5445" s="4">
        <v>3</v>
      </c>
      <c r="G5445" s="4">
        <v>424</v>
      </c>
      <c r="H5445" s="4">
        <v>243</v>
      </c>
      <c r="I5445" s="4">
        <v>142</v>
      </c>
      <c r="J5445" s="6">
        <v>921.19</v>
      </c>
      <c r="K5445" s="4">
        <v>0.33400000000000002</v>
      </c>
      <c r="L5445" s="4" t="s">
        <v>19</v>
      </c>
      <c r="M5445" s="4">
        <f>Inventory[[#This Row],[Daily_Demand]]*Inventory[[#This Row],[Lead_Time_Days]]</f>
        <v>393</v>
      </c>
      <c r="N5445" s="4">
        <f>MAX(0, Inventory[[#This Row],[Demand_Duration_Lead_time]]+Inventory[[#This Row],[Safety_Stock]]-Inventory[[#This Row],[Current_Inventory]])</f>
        <v>212</v>
      </c>
      <c r="O54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45" s="8">
        <f>Inventory[[#This Row],[Current_Inventory]]*Inventory[[#This Row],[Unit_Cost]]</f>
        <v>390584.56</v>
      </c>
      <c r="Q5445" t="str">
        <f>IF(Inventory[[#This Row],[Stockout_Risk_Score]] &gt;= 0.8, "Critical",
   IF(Inventory[[#This Row],[Stockout_Risk_Score]] &gt;= 0.6, "High",
      IF(Inventory[[#This Row],[Stockout_Risk_Score]] &gt;= 0.3, "Medium", "Low")
   )
)</f>
        <v>Medium</v>
      </c>
      <c r="R5445">
        <f>Inventory[[#This Row],[Lead_Time_Days]]*0.8</f>
        <v>2.4000000000000004</v>
      </c>
      <c r="S5445">
        <f>MAX(0,Inventory[[#This Row],[Daily_Demand]]*Inventory[[#This Row],[Adj_Lead_Time]]+Inventory[[#This Row],[Safety_Stock]]-Inventory[[#This Row],[Current_Inventory]])</f>
        <v>133.40000000000009</v>
      </c>
    </row>
    <row r="5446" spans="1:19" x14ac:dyDescent="0.25">
      <c r="A5446">
        <v>5445</v>
      </c>
      <c r="B5446" t="s">
        <v>5467</v>
      </c>
      <c r="C5446" s="4" t="s">
        <v>26</v>
      </c>
      <c r="D5446" t="s">
        <v>14</v>
      </c>
      <c r="E5446" s="4">
        <v>176</v>
      </c>
      <c r="F5446" s="4">
        <v>11</v>
      </c>
      <c r="G5446" s="4">
        <v>356</v>
      </c>
      <c r="H5446" s="4">
        <v>297</v>
      </c>
      <c r="I5446" s="4">
        <v>183</v>
      </c>
      <c r="J5446" s="6">
        <v>269.33999999999997</v>
      </c>
      <c r="K5446" s="4">
        <v>0.84699999999999998</v>
      </c>
      <c r="L5446" s="4" t="s">
        <v>15</v>
      </c>
      <c r="M5446" s="4">
        <f>Inventory[[#This Row],[Daily_Demand]]*Inventory[[#This Row],[Lead_Time_Days]]</f>
        <v>1936</v>
      </c>
      <c r="N5446" s="4">
        <f>MAX(0, Inventory[[#This Row],[Demand_Duration_Lead_time]]+Inventory[[#This Row],[Safety_Stock]]-Inventory[[#This Row],[Current_Inventory]])</f>
        <v>1877</v>
      </c>
      <c r="O54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46" s="8">
        <f>Inventory[[#This Row],[Current_Inventory]]*Inventory[[#This Row],[Unit_Cost]]</f>
        <v>95885.04</v>
      </c>
      <c r="Q5446" t="str">
        <f>IF(Inventory[[#This Row],[Stockout_Risk_Score]] &gt;= 0.8, "Critical",
   IF(Inventory[[#This Row],[Stockout_Risk_Score]] &gt;= 0.6, "High",
      IF(Inventory[[#This Row],[Stockout_Risk_Score]] &gt;= 0.3, "Medium", "Low")
   )
)</f>
        <v>Critical</v>
      </c>
      <c r="R5446">
        <f>Inventory[[#This Row],[Lead_Time_Days]]*0.8</f>
        <v>8.8000000000000007</v>
      </c>
      <c r="S5446">
        <f>MAX(0,Inventory[[#This Row],[Daily_Demand]]*Inventory[[#This Row],[Adj_Lead_Time]]+Inventory[[#This Row],[Safety_Stock]]-Inventory[[#This Row],[Current_Inventory]])</f>
        <v>1489.8000000000002</v>
      </c>
    </row>
    <row r="5447" spans="1:19" x14ac:dyDescent="0.25">
      <c r="A5447">
        <v>5446</v>
      </c>
      <c r="B5447" t="s">
        <v>5468</v>
      </c>
      <c r="C5447" s="4" t="s">
        <v>41</v>
      </c>
      <c r="D5447" t="s">
        <v>22</v>
      </c>
      <c r="E5447" s="4">
        <v>102</v>
      </c>
      <c r="F5447" s="4">
        <v>7</v>
      </c>
      <c r="G5447" s="4">
        <v>681</v>
      </c>
      <c r="H5447" s="4">
        <v>25</v>
      </c>
      <c r="I5447" s="4">
        <v>253</v>
      </c>
      <c r="J5447" s="6">
        <v>1296.3900000000001</v>
      </c>
      <c r="K5447" s="4">
        <v>0.14599999999999999</v>
      </c>
      <c r="L5447" s="4" t="s">
        <v>15</v>
      </c>
      <c r="M5447" s="4">
        <f>Inventory[[#This Row],[Daily_Demand]]*Inventory[[#This Row],[Lead_Time_Days]]</f>
        <v>714</v>
      </c>
      <c r="N5447" s="4">
        <f>MAX(0, Inventory[[#This Row],[Demand_Duration_Lead_time]]+Inventory[[#This Row],[Safety_Stock]]-Inventory[[#This Row],[Current_Inventory]])</f>
        <v>58</v>
      </c>
      <c r="O54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47" s="8">
        <f>Inventory[[#This Row],[Current_Inventory]]*Inventory[[#This Row],[Unit_Cost]]</f>
        <v>882841.59000000008</v>
      </c>
      <c r="Q5447" t="str">
        <f>IF(Inventory[[#This Row],[Stockout_Risk_Score]] &gt;= 0.8, "Critical",
   IF(Inventory[[#This Row],[Stockout_Risk_Score]] &gt;= 0.6, "High",
      IF(Inventory[[#This Row],[Stockout_Risk_Score]] &gt;= 0.3, "Medium", "Low")
   )
)</f>
        <v>Low</v>
      </c>
      <c r="R5447">
        <f>Inventory[[#This Row],[Lead_Time_Days]]*0.8</f>
        <v>5.6000000000000005</v>
      </c>
      <c r="S5447">
        <f>MAX(0,Inventory[[#This Row],[Daily_Demand]]*Inventory[[#This Row],[Adj_Lead_Time]]+Inventory[[#This Row],[Safety_Stock]]-Inventory[[#This Row],[Current_Inventory]])</f>
        <v>0</v>
      </c>
    </row>
    <row r="5448" spans="1:19" x14ac:dyDescent="0.25">
      <c r="A5448">
        <v>5447</v>
      </c>
      <c r="B5448" t="s">
        <v>5469</v>
      </c>
      <c r="C5448" s="4" t="s">
        <v>13</v>
      </c>
      <c r="D5448" t="s">
        <v>18</v>
      </c>
      <c r="E5448" s="4">
        <v>159</v>
      </c>
      <c r="F5448" s="4">
        <v>10</v>
      </c>
      <c r="G5448" s="4">
        <v>684</v>
      </c>
      <c r="H5448" s="4">
        <v>149</v>
      </c>
      <c r="I5448" s="4">
        <v>356</v>
      </c>
      <c r="J5448" s="6">
        <v>461.25</v>
      </c>
      <c r="K5448" s="4">
        <v>0.627</v>
      </c>
      <c r="L5448" s="4" t="s">
        <v>27</v>
      </c>
      <c r="M5448" s="4">
        <f>Inventory[[#This Row],[Daily_Demand]]*Inventory[[#This Row],[Lead_Time_Days]]</f>
        <v>1590</v>
      </c>
      <c r="N5448" s="4">
        <f>MAX(0, Inventory[[#This Row],[Demand_Duration_Lead_time]]+Inventory[[#This Row],[Safety_Stock]]-Inventory[[#This Row],[Current_Inventory]])</f>
        <v>1055</v>
      </c>
      <c r="O54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48" s="8">
        <f>Inventory[[#This Row],[Current_Inventory]]*Inventory[[#This Row],[Unit_Cost]]</f>
        <v>315495</v>
      </c>
      <c r="Q5448" t="str">
        <f>IF(Inventory[[#This Row],[Stockout_Risk_Score]] &gt;= 0.8, "Critical",
   IF(Inventory[[#This Row],[Stockout_Risk_Score]] &gt;= 0.6, "High",
      IF(Inventory[[#This Row],[Stockout_Risk_Score]] &gt;= 0.3, "Medium", "Low")
   )
)</f>
        <v>High</v>
      </c>
      <c r="R5448">
        <f>Inventory[[#This Row],[Lead_Time_Days]]*0.8</f>
        <v>8</v>
      </c>
      <c r="S5448">
        <f>MAX(0,Inventory[[#This Row],[Daily_Demand]]*Inventory[[#This Row],[Adj_Lead_Time]]+Inventory[[#This Row],[Safety_Stock]]-Inventory[[#This Row],[Current_Inventory]])</f>
        <v>737</v>
      </c>
    </row>
    <row r="5449" spans="1:19" x14ac:dyDescent="0.25">
      <c r="A5449">
        <v>5448</v>
      </c>
      <c r="B5449" t="s">
        <v>5470</v>
      </c>
      <c r="C5449" s="4" t="s">
        <v>21</v>
      </c>
      <c r="D5449" t="s">
        <v>22</v>
      </c>
      <c r="E5449" s="4">
        <v>88</v>
      </c>
      <c r="F5449" s="4">
        <v>3</v>
      </c>
      <c r="G5449" s="4">
        <v>750</v>
      </c>
      <c r="H5449" s="4">
        <v>204</v>
      </c>
      <c r="I5449" s="4">
        <v>385</v>
      </c>
      <c r="J5449" s="6">
        <v>201.19</v>
      </c>
      <c r="K5449" s="4">
        <v>1.2999999999999999E-2</v>
      </c>
      <c r="L5449" s="4" t="s">
        <v>19</v>
      </c>
      <c r="M5449" s="4">
        <f>Inventory[[#This Row],[Daily_Demand]]*Inventory[[#This Row],[Lead_Time_Days]]</f>
        <v>264</v>
      </c>
      <c r="N5449" s="4">
        <f>MAX(0, Inventory[[#This Row],[Demand_Duration_Lead_time]]+Inventory[[#This Row],[Safety_Stock]]-Inventory[[#This Row],[Current_Inventory]])</f>
        <v>0</v>
      </c>
      <c r="O54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49" s="8">
        <f>Inventory[[#This Row],[Current_Inventory]]*Inventory[[#This Row],[Unit_Cost]]</f>
        <v>150892.5</v>
      </c>
      <c r="Q5449" t="str">
        <f>IF(Inventory[[#This Row],[Stockout_Risk_Score]] &gt;= 0.8, "Critical",
   IF(Inventory[[#This Row],[Stockout_Risk_Score]] &gt;= 0.6, "High",
      IF(Inventory[[#This Row],[Stockout_Risk_Score]] &gt;= 0.3, "Medium", "Low")
   )
)</f>
        <v>Low</v>
      </c>
      <c r="R5449">
        <f>Inventory[[#This Row],[Lead_Time_Days]]*0.8</f>
        <v>2.4000000000000004</v>
      </c>
      <c r="S5449">
        <f>MAX(0,Inventory[[#This Row],[Daily_Demand]]*Inventory[[#This Row],[Adj_Lead_Time]]+Inventory[[#This Row],[Safety_Stock]]-Inventory[[#This Row],[Current_Inventory]])</f>
        <v>0</v>
      </c>
    </row>
    <row r="5450" spans="1:19" x14ac:dyDescent="0.25">
      <c r="A5450">
        <v>5449</v>
      </c>
      <c r="B5450" t="s">
        <v>5471</v>
      </c>
      <c r="C5450" s="4" t="s">
        <v>26</v>
      </c>
      <c r="D5450" t="s">
        <v>14</v>
      </c>
      <c r="E5450" s="4">
        <v>196</v>
      </c>
      <c r="F5450" s="4">
        <v>2</v>
      </c>
      <c r="G5450" s="4">
        <v>750</v>
      </c>
      <c r="H5450" s="4">
        <v>195</v>
      </c>
      <c r="I5450" s="4">
        <v>159</v>
      </c>
      <c r="J5450" s="6">
        <v>1993.99</v>
      </c>
      <c r="K5450" s="4">
        <v>0.246</v>
      </c>
      <c r="L5450" s="4" t="s">
        <v>15</v>
      </c>
      <c r="M5450" s="4">
        <f>Inventory[[#This Row],[Daily_Demand]]*Inventory[[#This Row],[Lead_Time_Days]]</f>
        <v>392</v>
      </c>
      <c r="N5450" s="4">
        <f>MAX(0, Inventory[[#This Row],[Demand_Duration_Lead_time]]+Inventory[[#This Row],[Safety_Stock]]-Inventory[[#This Row],[Current_Inventory]])</f>
        <v>0</v>
      </c>
      <c r="O54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50" s="8">
        <f>Inventory[[#This Row],[Current_Inventory]]*Inventory[[#This Row],[Unit_Cost]]</f>
        <v>1495492.5</v>
      </c>
      <c r="Q5450" t="str">
        <f>IF(Inventory[[#This Row],[Stockout_Risk_Score]] &gt;= 0.8, "Critical",
   IF(Inventory[[#This Row],[Stockout_Risk_Score]] &gt;= 0.6, "High",
      IF(Inventory[[#This Row],[Stockout_Risk_Score]] &gt;= 0.3, "Medium", "Low")
   )
)</f>
        <v>Low</v>
      </c>
      <c r="R5450">
        <f>Inventory[[#This Row],[Lead_Time_Days]]*0.8</f>
        <v>1.6</v>
      </c>
      <c r="S5450">
        <f>MAX(0,Inventory[[#This Row],[Daily_Demand]]*Inventory[[#This Row],[Adj_Lead_Time]]+Inventory[[#This Row],[Safety_Stock]]-Inventory[[#This Row],[Current_Inventory]])</f>
        <v>0</v>
      </c>
    </row>
    <row r="5451" spans="1:19" x14ac:dyDescent="0.25">
      <c r="A5451">
        <v>5450</v>
      </c>
      <c r="B5451" t="s">
        <v>5472</v>
      </c>
      <c r="C5451" s="4" t="s">
        <v>21</v>
      </c>
      <c r="D5451" t="s">
        <v>22</v>
      </c>
      <c r="E5451" s="4">
        <v>45</v>
      </c>
      <c r="F5451" s="4">
        <v>9</v>
      </c>
      <c r="G5451" s="4">
        <v>385</v>
      </c>
      <c r="H5451" s="4">
        <v>134</v>
      </c>
      <c r="I5451" s="4">
        <v>87</v>
      </c>
      <c r="J5451" s="6">
        <v>575.78</v>
      </c>
      <c r="K5451" s="4">
        <v>0.59099999999999997</v>
      </c>
      <c r="L5451" s="4" t="s">
        <v>19</v>
      </c>
      <c r="M5451" s="4">
        <f>Inventory[[#This Row],[Daily_Demand]]*Inventory[[#This Row],[Lead_Time_Days]]</f>
        <v>405</v>
      </c>
      <c r="N5451" s="4">
        <f>MAX(0, Inventory[[#This Row],[Demand_Duration_Lead_time]]+Inventory[[#This Row],[Safety_Stock]]-Inventory[[#This Row],[Current_Inventory]])</f>
        <v>154</v>
      </c>
      <c r="O54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51" s="8">
        <f>Inventory[[#This Row],[Current_Inventory]]*Inventory[[#This Row],[Unit_Cost]]</f>
        <v>221675.3</v>
      </c>
      <c r="Q5451" t="str">
        <f>IF(Inventory[[#This Row],[Stockout_Risk_Score]] &gt;= 0.8, "Critical",
   IF(Inventory[[#This Row],[Stockout_Risk_Score]] &gt;= 0.6, "High",
      IF(Inventory[[#This Row],[Stockout_Risk_Score]] &gt;= 0.3, "Medium", "Low")
   )
)</f>
        <v>Medium</v>
      </c>
      <c r="R5451">
        <f>Inventory[[#This Row],[Lead_Time_Days]]*0.8</f>
        <v>7.2</v>
      </c>
      <c r="S5451">
        <f>MAX(0,Inventory[[#This Row],[Daily_Demand]]*Inventory[[#This Row],[Adj_Lead_Time]]+Inventory[[#This Row],[Safety_Stock]]-Inventory[[#This Row],[Current_Inventory]])</f>
        <v>73</v>
      </c>
    </row>
    <row r="5452" spans="1:19" x14ac:dyDescent="0.25">
      <c r="A5452">
        <v>5451</v>
      </c>
      <c r="B5452" t="s">
        <v>5473</v>
      </c>
      <c r="C5452" s="4" t="s">
        <v>13</v>
      </c>
      <c r="D5452" t="s">
        <v>14</v>
      </c>
      <c r="E5452" s="4">
        <v>100</v>
      </c>
      <c r="F5452" s="4">
        <v>2</v>
      </c>
      <c r="G5452" s="4">
        <v>277</v>
      </c>
      <c r="H5452" s="4">
        <v>26</v>
      </c>
      <c r="I5452" s="4">
        <v>71</v>
      </c>
      <c r="J5452" s="6">
        <v>325.05</v>
      </c>
      <c r="K5452" s="4">
        <v>0.45600000000000002</v>
      </c>
      <c r="L5452" s="4" t="s">
        <v>19</v>
      </c>
      <c r="M5452" s="4">
        <f>Inventory[[#This Row],[Daily_Demand]]*Inventory[[#This Row],[Lead_Time_Days]]</f>
        <v>200</v>
      </c>
      <c r="N5452" s="4">
        <f>MAX(0, Inventory[[#This Row],[Demand_Duration_Lead_time]]+Inventory[[#This Row],[Safety_Stock]]-Inventory[[#This Row],[Current_Inventory]])</f>
        <v>0</v>
      </c>
      <c r="O54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52" s="8">
        <f>Inventory[[#This Row],[Current_Inventory]]*Inventory[[#This Row],[Unit_Cost]]</f>
        <v>90038.85</v>
      </c>
      <c r="Q5452" t="str">
        <f>IF(Inventory[[#This Row],[Stockout_Risk_Score]] &gt;= 0.8, "Critical",
   IF(Inventory[[#This Row],[Stockout_Risk_Score]] &gt;= 0.6, "High",
      IF(Inventory[[#This Row],[Stockout_Risk_Score]] &gt;= 0.3, "Medium", "Low")
   )
)</f>
        <v>Medium</v>
      </c>
      <c r="R5452">
        <f>Inventory[[#This Row],[Lead_Time_Days]]*0.8</f>
        <v>1.6</v>
      </c>
      <c r="S5452">
        <f>MAX(0,Inventory[[#This Row],[Daily_Demand]]*Inventory[[#This Row],[Adj_Lead_Time]]+Inventory[[#This Row],[Safety_Stock]]-Inventory[[#This Row],[Current_Inventory]])</f>
        <v>0</v>
      </c>
    </row>
    <row r="5453" spans="1:19" x14ac:dyDescent="0.25">
      <c r="A5453">
        <v>5452</v>
      </c>
      <c r="B5453" t="s">
        <v>5474</v>
      </c>
      <c r="C5453" s="4" t="s">
        <v>21</v>
      </c>
      <c r="D5453" t="s">
        <v>14</v>
      </c>
      <c r="E5453" s="4">
        <v>72</v>
      </c>
      <c r="F5453" s="4">
        <v>2</v>
      </c>
      <c r="G5453" s="4">
        <v>407</v>
      </c>
      <c r="H5453" s="4">
        <v>35</v>
      </c>
      <c r="I5453" s="4">
        <v>274</v>
      </c>
      <c r="J5453" s="6">
        <v>1414.01</v>
      </c>
      <c r="K5453" s="4">
        <v>0.49399999999999999</v>
      </c>
      <c r="L5453" s="4" t="s">
        <v>19</v>
      </c>
      <c r="M5453" s="4">
        <f>Inventory[[#This Row],[Daily_Demand]]*Inventory[[#This Row],[Lead_Time_Days]]</f>
        <v>144</v>
      </c>
      <c r="N5453" s="4">
        <f>MAX(0, Inventory[[#This Row],[Demand_Duration_Lead_time]]+Inventory[[#This Row],[Safety_Stock]]-Inventory[[#This Row],[Current_Inventory]])</f>
        <v>0</v>
      </c>
      <c r="O54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453" s="8">
        <f>Inventory[[#This Row],[Current_Inventory]]*Inventory[[#This Row],[Unit_Cost]]</f>
        <v>575502.06999999995</v>
      </c>
      <c r="Q5453" t="str">
        <f>IF(Inventory[[#This Row],[Stockout_Risk_Score]] &gt;= 0.8, "Critical",
   IF(Inventory[[#This Row],[Stockout_Risk_Score]] &gt;= 0.6, "High",
      IF(Inventory[[#This Row],[Stockout_Risk_Score]] &gt;= 0.3, "Medium", "Low")
   )
)</f>
        <v>Medium</v>
      </c>
      <c r="R5453">
        <f>Inventory[[#This Row],[Lead_Time_Days]]*0.8</f>
        <v>1.6</v>
      </c>
      <c r="S5453">
        <f>MAX(0,Inventory[[#This Row],[Daily_Demand]]*Inventory[[#This Row],[Adj_Lead_Time]]+Inventory[[#This Row],[Safety_Stock]]-Inventory[[#This Row],[Current_Inventory]])</f>
        <v>0</v>
      </c>
    </row>
    <row r="5454" spans="1:19" x14ac:dyDescent="0.25">
      <c r="A5454">
        <v>5453</v>
      </c>
      <c r="B5454" t="s">
        <v>5475</v>
      </c>
      <c r="C5454" s="4" t="s">
        <v>26</v>
      </c>
      <c r="D5454" t="s">
        <v>18</v>
      </c>
      <c r="E5454" s="4">
        <v>9</v>
      </c>
      <c r="F5454" s="4">
        <v>4</v>
      </c>
      <c r="G5454" s="4">
        <v>64</v>
      </c>
      <c r="H5454" s="4">
        <v>222</v>
      </c>
      <c r="I5454" s="4">
        <v>395</v>
      </c>
      <c r="J5454" s="6">
        <v>1652.28</v>
      </c>
      <c r="K5454" s="4">
        <v>0.66100000000000003</v>
      </c>
      <c r="L5454" s="4" t="s">
        <v>19</v>
      </c>
      <c r="M5454" s="4">
        <f>Inventory[[#This Row],[Daily_Demand]]*Inventory[[#This Row],[Lead_Time_Days]]</f>
        <v>36</v>
      </c>
      <c r="N5454" s="4">
        <f>MAX(0, Inventory[[#This Row],[Demand_Duration_Lead_time]]+Inventory[[#This Row],[Safety_Stock]]-Inventory[[#This Row],[Current_Inventory]])</f>
        <v>194</v>
      </c>
      <c r="O54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54" s="8">
        <f>Inventory[[#This Row],[Current_Inventory]]*Inventory[[#This Row],[Unit_Cost]]</f>
        <v>105745.92</v>
      </c>
      <c r="Q5454" t="str">
        <f>IF(Inventory[[#This Row],[Stockout_Risk_Score]] &gt;= 0.8, "Critical",
   IF(Inventory[[#This Row],[Stockout_Risk_Score]] &gt;= 0.6, "High",
      IF(Inventory[[#This Row],[Stockout_Risk_Score]] &gt;= 0.3, "Medium", "Low")
   )
)</f>
        <v>High</v>
      </c>
      <c r="R5454">
        <f>Inventory[[#This Row],[Lead_Time_Days]]*0.8</f>
        <v>3.2</v>
      </c>
      <c r="S5454">
        <f>MAX(0,Inventory[[#This Row],[Daily_Demand]]*Inventory[[#This Row],[Adj_Lead_Time]]+Inventory[[#This Row],[Safety_Stock]]-Inventory[[#This Row],[Current_Inventory]])</f>
        <v>186.8</v>
      </c>
    </row>
    <row r="5455" spans="1:19" x14ac:dyDescent="0.25">
      <c r="A5455">
        <v>5454</v>
      </c>
      <c r="B5455" t="s">
        <v>5476</v>
      </c>
      <c r="C5455" s="4" t="s">
        <v>13</v>
      </c>
      <c r="D5455" t="s">
        <v>18</v>
      </c>
      <c r="E5455" s="4">
        <v>57</v>
      </c>
      <c r="F5455" s="4">
        <v>6</v>
      </c>
      <c r="G5455" s="4">
        <v>288</v>
      </c>
      <c r="H5455" s="4">
        <v>10</v>
      </c>
      <c r="I5455" s="4">
        <v>217</v>
      </c>
      <c r="J5455" s="6">
        <v>174.95</v>
      </c>
      <c r="K5455" s="4">
        <v>0.23499999999999999</v>
      </c>
      <c r="L5455" s="4" t="s">
        <v>15</v>
      </c>
      <c r="M5455" s="4">
        <f>Inventory[[#This Row],[Daily_Demand]]*Inventory[[#This Row],[Lead_Time_Days]]</f>
        <v>342</v>
      </c>
      <c r="N5455" s="4">
        <f>MAX(0, Inventory[[#This Row],[Demand_Duration_Lead_time]]+Inventory[[#This Row],[Safety_Stock]]-Inventory[[#This Row],[Current_Inventory]])</f>
        <v>64</v>
      </c>
      <c r="O54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55" s="8">
        <f>Inventory[[#This Row],[Current_Inventory]]*Inventory[[#This Row],[Unit_Cost]]</f>
        <v>50385.599999999999</v>
      </c>
      <c r="Q5455" t="str">
        <f>IF(Inventory[[#This Row],[Stockout_Risk_Score]] &gt;= 0.8, "Critical",
   IF(Inventory[[#This Row],[Stockout_Risk_Score]] &gt;= 0.6, "High",
      IF(Inventory[[#This Row],[Stockout_Risk_Score]] &gt;= 0.3, "Medium", "Low")
   )
)</f>
        <v>Low</v>
      </c>
      <c r="R5455">
        <f>Inventory[[#This Row],[Lead_Time_Days]]*0.8</f>
        <v>4.8000000000000007</v>
      </c>
      <c r="S5455">
        <f>MAX(0,Inventory[[#This Row],[Daily_Demand]]*Inventory[[#This Row],[Adj_Lead_Time]]+Inventory[[#This Row],[Safety_Stock]]-Inventory[[#This Row],[Current_Inventory]])</f>
        <v>0</v>
      </c>
    </row>
    <row r="5456" spans="1:19" x14ac:dyDescent="0.25">
      <c r="A5456">
        <v>5455</v>
      </c>
      <c r="B5456" t="s">
        <v>5477</v>
      </c>
      <c r="C5456" s="4" t="s">
        <v>41</v>
      </c>
      <c r="D5456" t="s">
        <v>22</v>
      </c>
      <c r="E5456" s="4">
        <v>126</v>
      </c>
      <c r="F5456" s="4">
        <v>14</v>
      </c>
      <c r="G5456" s="4">
        <v>330</v>
      </c>
      <c r="H5456" s="4">
        <v>274</v>
      </c>
      <c r="I5456" s="4">
        <v>184</v>
      </c>
      <c r="J5456" s="6">
        <v>255.52</v>
      </c>
      <c r="K5456" s="4">
        <v>0.28100000000000003</v>
      </c>
      <c r="L5456" s="4" t="s">
        <v>19</v>
      </c>
      <c r="M5456" s="4">
        <f>Inventory[[#This Row],[Daily_Demand]]*Inventory[[#This Row],[Lead_Time_Days]]</f>
        <v>1764</v>
      </c>
      <c r="N5456" s="4">
        <f>MAX(0, Inventory[[#This Row],[Demand_Duration_Lead_time]]+Inventory[[#This Row],[Safety_Stock]]-Inventory[[#This Row],[Current_Inventory]])</f>
        <v>1708</v>
      </c>
      <c r="O54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56" s="8">
        <f>Inventory[[#This Row],[Current_Inventory]]*Inventory[[#This Row],[Unit_Cost]]</f>
        <v>84321.600000000006</v>
      </c>
      <c r="Q5456" t="str">
        <f>IF(Inventory[[#This Row],[Stockout_Risk_Score]] &gt;= 0.8, "Critical",
   IF(Inventory[[#This Row],[Stockout_Risk_Score]] &gt;= 0.6, "High",
      IF(Inventory[[#This Row],[Stockout_Risk_Score]] &gt;= 0.3, "Medium", "Low")
   )
)</f>
        <v>Low</v>
      </c>
      <c r="R5456">
        <f>Inventory[[#This Row],[Lead_Time_Days]]*0.8</f>
        <v>11.200000000000001</v>
      </c>
      <c r="S5456">
        <f>MAX(0,Inventory[[#This Row],[Daily_Demand]]*Inventory[[#This Row],[Adj_Lead_Time]]+Inventory[[#This Row],[Safety_Stock]]-Inventory[[#This Row],[Current_Inventory]])</f>
        <v>1355.2</v>
      </c>
    </row>
    <row r="5457" spans="1:19" x14ac:dyDescent="0.25">
      <c r="A5457">
        <v>5456</v>
      </c>
      <c r="B5457" t="s">
        <v>5478</v>
      </c>
      <c r="C5457" s="4" t="s">
        <v>26</v>
      </c>
      <c r="D5457" t="s">
        <v>14</v>
      </c>
      <c r="E5457" s="4">
        <v>140</v>
      </c>
      <c r="F5457" s="4">
        <v>13</v>
      </c>
      <c r="G5457" s="4">
        <v>691</v>
      </c>
      <c r="H5457" s="4">
        <v>47</v>
      </c>
      <c r="I5457" s="4">
        <v>159</v>
      </c>
      <c r="J5457" s="6">
        <v>225.84</v>
      </c>
      <c r="K5457" s="4">
        <v>0.68400000000000005</v>
      </c>
      <c r="L5457" s="4" t="s">
        <v>27</v>
      </c>
      <c r="M5457" s="4">
        <f>Inventory[[#This Row],[Daily_Demand]]*Inventory[[#This Row],[Lead_Time_Days]]</f>
        <v>1820</v>
      </c>
      <c r="N5457" s="4">
        <f>MAX(0, Inventory[[#This Row],[Demand_Duration_Lead_time]]+Inventory[[#This Row],[Safety_Stock]]-Inventory[[#This Row],[Current_Inventory]])</f>
        <v>1176</v>
      </c>
      <c r="O54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57" s="8">
        <f>Inventory[[#This Row],[Current_Inventory]]*Inventory[[#This Row],[Unit_Cost]]</f>
        <v>156055.44</v>
      </c>
      <c r="Q5457" t="str">
        <f>IF(Inventory[[#This Row],[Stockout_Risk_Score]] &gt;= 0.8, "Critical",
   IF(Inventory[[#This Row],[Stockout_Risk_Score]] &gt;= 0.6, "High",
      IF(Inventory[[#This Row],[Stockout_Risk_Score]] &gt;= 0.3, "Medium", "Low")
   )
)</f>
        <v>High</v>
      </c>
      <c r="R5457">
        <f>Inventory[[#This Row],[Lead_Time_Days]]*0.8</f>
        <v>10.4</v>
      </c>
      <c r="S5457">
        <f>MAX(0,Inventory[[#This Row],[Daily_Demand]]*Inventory[[#This Row],[Adj_Lead_Time]]+Inventory[[#This Row],[Safety_Stock]]-Inventory[[#This Row],[Current_Inventory]])</f>
        <v>812</v>
      </c>
    </row>
    <row r="5458" spans="1:19" x14ac:dyDescent="0.25">
      <c r="A5458">
        <v>5457</v>
      </c>
      <c r="B5458" t="s">
        <v>5479</v>
      </c>
      <c r="C5458" s="4" t="s">
        <v>17</v>
      </c>
      <c r="D5458" t="s">
        <v>14</v>
      </c>
      <c r="E5458" s="4">
        <v>26</v>
      </c>
      <c r="F5458" s="4">
        <v>10</v>
      </c>
      <c r="G5458" s="4">
        <v>297</v>
      </c>
      <c r="H5458" s="4">
        <v>242</v>
      </c>
      <c r="I5458" s="4">
        <v>273</v>
      </c>
      <c r="J5458" s="6">
        <v>141.57</v>
      </c>
      <c r="K5458" s="4">
        <v>0.53800000000000003</v>
      </c>
      <c r="L5458" s="4" t="s">
        <v>27</v>
      </c>
      <c r="M5458" s="4">
        <f>Inventory[[#This Row],[Daily_Demand]]*Inventory[[#This Row],[Lead_Time_Days]]</f>
        <v>260</v>
      </c>
      <c r="N5458" s="4">
        <f>MAX(0, Inventory[[#This Row],[Demand_Duration_Lead_time]]+Inventory[[#This Row],[Safety_Stock]]-Inventory[[#This Row],[Current_Inventory]])</f>
        <v>205</v>
      </c>
      <c r="O54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58" s="8">
        <f>Inventory[[#This Row],[Current_Inventory]]*Inventory[[#This Row],[Unit_Cost]]</f>
        <v>42046.29</v>
      </c>
      <c r="Q5458" t="str">
        <f>IF(Inventory[[#This Row],[Stockout_Risk_Score]] &gt;= 0.8, "Critical",
   IF(Inventory[[#This Row],[Stockout_Risk_Score]] &gt;= 0.6, "High",
      IF(Inventory[[#This Row],[Stockout_Risk_Score]] &gt;= 0.3, "Medium", "Low")
   )
)</f>
        <v>Medium</v>
      </c>
      <c r="R5458">
        <f>Inventory[[#This Row],[Lead_Time_Days]]*0.8</f>
        <v>8</v>
      </c>
      <c r="S5458">
        <f>MAX(0,Inventory[[#This Row],[Daily_Demand]]*Inventory[[#This Row],[Adj_Lead_Time]]+Inventory[[#This Row],[Safety_Stock]]-Inventory[[#This Row],[Current_Inventory]])</f>
        <v>153</v>
      </c>
    </row>
    <row r="5459" spans="1:19" x14ac:dyDescent="0.25">
      <c r="A5459">
        <v>5458</v>
      </c>
      <c r="B5459" t="s">
        <v>5480</v>
      </c>
      <c r="C5459" s="4" t="s">
        <v>26</v>
      </c>
      <c r="D5459" t="s">
        <v>18</v>
      </c>
      <c r="E5459" s="4">
        <v>110</v>
      </c>
      <c r="F5459" s="4">
        <v>12</v>
      </c>
      <c r="G5459" s="4">
        <v>494</v>
      </c>
      <c r="H5459" s="4">
        <v>269</v>
      </c>
      <c r="I5459" s="4">
        <v>217</v>
      </c>
      <c r="J5459" s="6">
        <v>1335.94</v>
      </c>
      <c r="K5459" s="4">
        <v>1.4999999999999999E-2</v>
      </c>
      <c r="L5459" s="4" t="s">
        <v>19</v>
      </c>
      <c r="M5459" s="4">
        <f>Inventory[[#This Row],[Daily_Demand]]*Inventory[[#This Row],[Lead_Time_Days]]</f>
        <v>1320</v>
      </c>
      <c r="N5459" s="4">
        <f>MAX(0, Inventory[[#This Row],[Demand_Duration_Lead_time]]+Inventory[[#This Row],[Safety_Stock]]-Inventory[[#This Row],[Current_Inventory]])</f>
        <v>1095</v>
      </c>
      <c r="O54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59" s="8">
        <f>Inventory[[#This Row],[Current_Inventory]]*Inventory[[#This Row],[Unit_Cost]]</f>
        <v>659954.36</v>
      </c>
      <c r="Q5459" t="str">
        <f>IF(Inventory[[#This Row],[Stockout_Risk_Score]] &gt;= 0.8, "Critical",
   IF(Inventory[[#This Row],[Stockout_Risk_Score]] &gt;= 0.6, "High",
      IF(Inventory[[#This Row],[Stockout_Risk_Score]] &gt;= 0.3, "Medium", "Low")
   )
)</f>
        <v>Low</v>
      </c>
      <c r="R5459">
        <f>Inventory[[#This Row],[Lead_Time_Days]]*0.8</f>
        <v>9.6000000000000014</v>
      </c>
      <c r="S5459">
        <f>MAX(0,Inventory[[#This Row],[Daily_Demand]]*Inventory[[#This Row],[Adj_Lead_Time]]+Inventory[[#This Row],[Safety_Stock]]-Inventory[[#This Row],[Current_Inventory]])</f>
        <v>831.00000000000023</v>
      </c>
    </row>
    <row r="5460" spans="1:19" x14ac:dyDescent="0.25">
      <c r="A5460">
        <v>5459</v>
      </c>
      <c r="B5460" t="s">
        <v>5481</v>
      </c>
      <c r="C5460" s="4" t="s">
        <v>13</v>
      </c>
      <c r="D5460" t="s">
        <v>18</v>
      </c>
      <c r="E5460" s="4">
        <v>11</v>
      </c>
      <c r="F5460" s="4">
        <v>11</v>
      </c>
      <c r="G5460" s="4">
        <v>586</v>
      </c>
      <c r="H5460" s="4">
        <v>270</v>
      </c>
      <c r="I5460" s="4">
        <v>156</v>
      </c>
      <c r="J5460" s="6">
        <v>1197.21</v>
      </c>
      <c r="K5460" s="4">
        <v>0.67</v>
      </c>
      <c r="L5460" s="4" t="s">
        <v>19</v>
      </c>
      <c r="M5460" s="4">
        <f>Inventory[[#This Row],[Daily_Demand]]*Inventory[[#This Row],[Lead_Time_Days]]</f>
        <v>121</v>
      </c>
      <c r="N5460" s="4">
        <f>MAX(0, Inventory[[#This Row],[Demand_Duration_Lead_time]]+Inventory[[#This Row],[Safety_Stock]]-Inventory[[#This Row],[Current_Inventory]])</f>
        <v>0</v>
      </c>
      <c r="O54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60" s="8">
        <f>Inventory[[#This Row],[Current_Inventory]]*Inventory[[#This Row],[Unit_Cost]]</f>
        <v>701565.06</v>
      </c>
      <c r="Q5460" t="str">
        <f>IF(Inventory[[#This Row],[Stockout_Risk_Score]] &gt;= 0.8, "Critical",
   IF(Inventory[[#This Row],[Stockout_Risk_Score]] &gt;= 0.6, "High",
      IF(Inventory[[#This Row],[Stockout_Risk_Score]] &gt;= 0.3, "Medium", "Low")
   )
)</f>
        <v>High</v>
      </c>
      <c r="R5460">
        <f>Inventory[[#This Row],[Lead_Time_Days]]*0.8</f>
        <v>8.8000000000000007</v>
      </c>
      <c r="S5460">
        <f>MAX(0,Inventory[[#This Row],[Daily_Demand]]*Inventory[[#This Row],[Adj_Lead_Time]]+Inventory[[#This Row],[Safety_Stock]]-Inventory[[#This Row],[Current_Inventory]])</f>
        <v>0</v>
      </c>
    </row>
    <row r="5461" spans="1:19" x14ac:dyDescent="0.25">
      <c r="A5461">
        <v>5460</v>
      </c>
      <c r="B5461" t="s">
        <v>5482</v>
      </c>
      <c r="C5461" s="4" t="s">
        <v>26</v>
      </c>
      <c r="D5461" t="s">
        <v>22</v>
      </c>
      <c r="E5461" s="4">
        <v>154</v>
      </c>
      <c r="F5461" s="4">
        <v>3</v>
      </c>
      <c r="G5461" s="4">
        <v>164</v>
      </c>
      <c r="H5461" s="4">
        <v>247</v>
      </c>
      <c r="I5461" s="4">
        <v>73</v>
      </c>
      <c r="J5461" s="6">
        <v>1342.47</v>
      </c>
      <c r="K5461" s="4">
        <v>0.62</v>
      </c>
      <c r="L5461" s="4" t="s">
        <v>27</v>
      </c>
      <c r="M5461" s="4">
        <f>Inventory[[#This Row],[Daily_Demand]]*Inventory[[#This Row],[Lead_Time_Days]]</f>
        <v>462</v>
      </c>
      <c r="N5461" s="4">
        <f>MAX(0, Inventory[[#This Row],[Demand_Duration_Lead_time]]+Inventory[[#This Row],[Safety_Stock]]-Inventory[[#This Row],[Current_Inventory]])</f>
        <v>545</v>
      </c>
      <c r="O54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61" s="8">
        <f>Inventory[[#This Row],[Current_Inventory]]*Inventory[[#This Row],[Unit_Cost]]</f>
        <v>220165.08000000002</v>
      </c>
      <c r="Q5461" t="str">
        <f>IF(Inventory[[#This Row],[Stockout_Risk_Score]] &gt;= 0.8, "Critical",
   IF(Inventory[[#This Row],[Stockout_Risk_Score]] &gt;= 0.6, "High",
      IF(Inventory[[#This Row],[Stockout_Risk_Score]] &gt;= 0.3, "Medium", "Low")
   )
)</f>
        <v>High</v>
      </c>
      <c r="R5461">
        <f>Inventory[[#This Row],[Lead_Time_Days]]*0.8</f>
        <v>2.4000000000000004</v>
      </c>
      <c r="S5461">
        <f>MAX(0,Inventory[[#This Row],[Daily_Demand]]*Inventory[[#This Row],[Adj_Lead_Time]]+Inventory[[#This Row],[Safety_Stock]]-Inventory[[#This Row],[Current_Inventory]])</f>
        <v>452.60000000000014</v>
      </c>
    </row>
    <row r="5462" spans="1:19" x14ac:dyDescent="0.25">
      <c r="A5462">
        <v>5461</v>
      </c>
      <c r="B5462" t="s">
        <v>5483</v>
      </c>
      <c r="C5462" s="4" t="s">
        <v>41</v>
      </c>
      <c r="D5462" t="s">
        <v>14</v>
      </c>
      <c r="E5462" s="4">
        <v>50</v>
      </c>
      <c r="F5462" s="4">
        <v>13</v>
      </c>
      <c r="G5462" s="4">
        <v>254</v>
      </c>
      <c r="H5462" s="4">
        <v>115</v>
      </c>
      <c r="I5462" s="4">
        <v>346</v>
      </c>
      <c r="J5462" s="6">
        <v>1036.05</v>
      </c>
      <c r="K5462" s="4">
        <v>7.9000000000000001E-2</v>
      </c>
      <c r="L5462" s="4" t="s">
        <v>19</v>
      </c>
      <c r="M5462" s="4">
        <f>Inventory[[#This Row],[Daily_Demand]]*Inventory[[#This Row],[Lead_Time_Days]]</f>
        <v>650</v>
      </c>
      <c r="N5462" s="4">
        <f>MAX(0, Inventory[[#This Row],[Demand_Duration_Lead_time]]+Inventory[[#This Row],[Safety_Stock]]-Inventory[[#This Row],[Current_Inventory]])</f>
        <v>511</v>
      </c>
      <c r="O54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62" s="8">
        <f>Inventory[[#This Row],[Current_Inventory]]*Inventory[[#This Row],[Unit_Cost]]</f>
        <v>263156.7</v>
      </c>
      <c r="Q5462" t="str">
        <f>IF(Inventory[[#This Row],[Stockout_Risk_Score]] &gt;= 0.8, "Critical",
   IF(Inventory[[#This Row],[Stockout_Risk_Score]] &gt;= 0.6, "High",
      IF(Inventory[[#This Row],[Stockout_Risk_Score]] &gt;= 0.3, "Medium", "Low")
   )
)</f>
        <v>Low</v>
      </c>
      <c r="R5462">
        <f>Inventory[[#This Row],[Lead_Time_Days]]*0.8</f>
        <v>10.4</v>
      </c>
      <c r="S5462">
        <f>MAX(0,Inventory[[#This Row],[Daily_Demand]]*Inventory[[#This Row],[Adj_Lead_Time]]+Inventory[[#This Row],[Safety_Stock]]-Inventory[[#This Row],[Current_Inventory]])</f>
        <v>381</v>
      </c>
    </row>
    <row r="5463" spans="1:19" x14ac:dyDescent="0.25">
      <c r="A5463">
        <v>5462</v>
      </c>
      <c r="B5463" t="s">
        <v>5484</v>
      </c>
      <c r="C5463" s="4" t="s">
        <v>41</v>
      </c>
      <c r="D5463" t="s">
        <v>18</v>
      </c>
      <c r="E5463" s="4">
        <v>34</v>
      </c>
      <c r="F5463" s="4">
        <v>13</v>
      </c>
      <c r="G5463" s="4">
        <v>710</v>
      </c>
      <c r="H5463" s="4">
        <v>256</v>
      </c>
      <c r="I5463" s="4">
        <v>356</v>
      </c>
      <c r="J5463" s="6">
        <v>1644.14</v>
      </c>
      <c r="K5463" s="4">
        <v>0.748</v>
      </c>
      <c r="L5463" s="4" t="s">
        <v>15</v>
      </c>
      <c r="M5463" s="4">
        <f>Inventory[[#This Row],[Daily_Demand]]*Inventory[[#This Row],[Lead_Time_Days]]</f>
        <v>442</v>
      </c>
      <c r="N5463" s="4">
        <f>MAX(0, Inventory[[#This Row],[Demand_Duration_Lead_time]]+Inventory[[#This Row],[Safety_Stock]]-Inventory[[#This Row],[Current_Inventory]])</f>
        <v>0</v>
      </c>
      <c r="O54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63" s="8">
        <f>Inventory[[#This Row],[Current_Inventory]]*Inventory[[#This Row],[Unit_Cost]]</f>
        <v>1167339.4000000001</v>
      </c>
      <c r="Q5463" t="str">
        <f>IF(Inventory[[#This Row],[Stockout_Risk_Score]] &gt;= 0.8, "Critical",
   IF(Inventory[[#This Row],[Stockout_Risk_Score]] &gt;= 0.6, "High",
      IF(Inventory[[#This Row],[Stockout_Risk_Score]] &gt;= 0.3, "Medium", "Low")
   )
)</f>
        <v>High</v>
      </c>
      <c r="R5463">
        <f>Inventory[[#This Row],[Lead_Time_Days]]*0.8</f>
        <v>10.4</v>
      </c>
      <c r="S5463">
        <f>MAX(0,Inventory[[#This Row],[Daily_Demand]]*Inventory[[#This Row],[Adj_Lead_Time]]+Inventory[[#This Row],[Safety_Stock]]-Inventory[[#This Row],[Current_Inventory]])</f>
        <v>0</v>
      </c>
    </row>
    <row r="5464" spans="1:19" x14ac:dyDescent="0.25">
      <c r="A5464">
        <v>5463</v>
      </c>
      <c r="B5464" t="s">
        <v>5485</v>
      </c>
      <c r="C5464" s="4" t="s">
        <v>17</v>
      </c>
      <c r="D5464" t="s">
        <v>22</v>
      </c>
      <c r="E5464" s="4">
        <v>130</v>
      </c>
      <c r="F5464" s="4">
        <v>2</v>
      </c>
      <c r="G5464" s="4">
        <v>739</v>
      </c>
      <c r="H5464" s="4">
        <v>47</v>
      </c>
      <c r="I5464" s="4">
        <v>260</v>
      </c>
      <c r="J5464" s="6">
        <v>1116</v>
      </c>
      <c r="K5464" s="4">
        <v>0.52200000000000002</v>
      </c>
      <c r="L5464" s="4" t="s">
        <v>19</v>
      </c>
      <c r="M5464" s="4">
        <f>Inventory[[#This Row],[Daily_Demand]]*Inventory[[#This Row],[Lead_Time_Days]]</f>
        <v>260</v>
      </c>
      <c r="N5464" s="4">
        <f>MAX(0, Inventory[[#This Row],[Demand_Duration_Lead_time]]+Inventory[[#This Row],[Safety_Stock]]-Inventory[[#This Row],[Current_Inventory]])</f>
        <v>0</v>
      </c>
      <c r="O54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464" s="8">
        <f>Inventory[[#This Row],[Current_Inventory]]*Inventory[[#This Row],[Unit_Cost]]</f>
        <v>824724</v>
      </c>
      <c r="Q5464" t="str">
        <f>IF(Inventory[[#This Row],[Stockout_Risk_Score]] &gt;= 0.8, "Critical",
   IF(Inventory[[#This Row],[Stockout_Risk_Score]] &gt;= 0.6, "High",
      IF(Inventory[[#This Row],[Stockout_Risk_Score]] &gt;= 0.3, "Medium", "Low")
   )
)</f>
        <v>Medium</v>
      </c>
      <c r="R5464">
        <f>Inventory[[#This Row],[Lead_Time_Days]]*0.8</f>
        <v>1.6</v>
      </c>
      <c r="S5464">
        <f>MAX(0,Inventory[[#This Row],[Daily_Demand]]*Inventory[[#This Row],[Adj_Lead_Time]]+Inventory[[#This Row],[Safety_Stock]]-Inventory[[#This Row],[Current_Inventory]])</f>
        <v>0</v>
      </c>
    </row>
    <row r="5465" spans="1:19" x14ac:dyDescent="0.25">
      <c r="A5465">
        <v>5464</v>
      </c>
      <c r="B5465" t="s">
        <v>5486</v>
      </c>
      <c r="C5465" s="4" t="s">
        <v>21</v>
      </c>
      <c r="D5465" t="s">
        <v>14</v>
      </c>
      <c r="E5465" s="4">
        <v>105</v>
      </c>
      <c r="F5465" s="4">
        <v>2</v>
      </c>
      <c r="G5465" s="4">
        <v>155</v>
      </c>
      <c r="H5465" s="4">
        <v>55</v>
      </c>
      <c r="I5465" s="4">
        <v>220</v>
      </c>
      <c r="J5465" s="6">
        <v>1841.56</v>
      </c>
      <c r="K5465" s="4">
        <v>0.20499999999999999</v>
      </c>
      <c r="L5465" s="4" t="s">
        <v>19</v>
      </c>
      <c r="M5465" s="4">
        <f>Inventory[[#This Row],[Daily_Demand]]*Inventory[[#This Row],[Lead_Time_Days]]</f>
        <v>210</v>
      </c>
      <c r="N5465" s="4">
        <f>MAX(0, Inventory[[#This Row],[Demand_Duration_Lead_time]]+Inventory[[#This Row],[Safety_Stock]]-Inventory[[#This Row],[Current_Inventory]])</f>
        <v>110</v>
      </c>
      <c r="O54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65" s="8">
        <f>Inventory[[#This Row],[Current_Inventory]]*Inventory[[#This Row],[Unit_Cost]]</f>
        <v>285441.8</v>
      </c>
      <c r="Q5465" t="str">
        <f>IF(Inventory[[#This Row],[Stockout_Risk_Score]] &gt;= 0.8, "Critical",
   IF(Inventory[[#This Row],[Stockout_Risk_Score]] &gt;= 0.6, "High",
      IF(Inventory[[#This Row],[Stockout_Risk_Score]] &gt;= 0.3, "Medium", "Low")
   )
)</f>
        <v>Low</v>
      </c>
      <c r="R5465">
        <f>Inventory[[#This Row],[Lead_Time_Days]]*0.8</f>
        <v>1.6</v>
      </c>
      <c r="S5465">
        <f>MAX(0,Inventory[[#This Row],[Daily_Demand]]*Inventory[[#This Row],[Adj_Lead_Time]]+Inventory[[#This Row],[Safety_Stock]]-Inventory[[#This Row],[Current_Inventory]])</f>
        <v>68</v>
      </c>
    </row>
    <row r="5466" spans="1:19" x14ac:dyDescent="0.25">
      <c r="A5466">
        <v>5465</v>
      </c>
      <c r="B5466" t="s">
        <v>5487</v>
      </c>
      <c r="C5466" s="4" t="s">
        <v>13</v>
      </c>
      <c r="D5466" t="s">
        <v>14</v>
      </c>
      <c r="E5466" s="4">
        <v>148</v>
      </c>
      <c r="F5466" s="4">
        <v>9</v>
      </c>
      <c r="G5466" s="4">
        <v>464</v>
      </c>
      <c r="H5466" s="4">
        <v>219</v>
      </c>
      <c r="I5466" s="4">
        <v>118</v>
      </c>
      <c r="J5466" s="6">
        <v>997.01</v>
      </c>
      <c r="K5466" s="4">
        <v>0.55900000000000005</v>
      </c>
      <c r="L5466" s="4" t="s">
        <v>15</v>
      </c>
      <c r="M5466" s="4">
        <f>Inventory[[#This Row],[Daily_Demand]]*Inventory[[#This Row],[Lead_Time_Days]]</f>
        <v>1332</v>
      </c>
      <c r="N5466" s="4">
        <f>MAX(0, Inventory[[#This Row],[Demand_Duration_Lead_time]]+Inventory[[#This Row],[Safety_Stock]]-Inventory[[#This Row],[Current_Inventory]])</f>
        <v>1087</v>
      </c>
      <c r="O54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66" s="8">
        <f>Inventory[[#This Row],[Current_Inventory]]*Inventory[[#This Row],[Unit_Cost]]</f>
        <v>462612.64</v>
      </c>
      <c r="Q5466" t="str">
        <f>IF(Inventory[[#This Row],[Stockout_Risk_Score]] &gt;= 0.8, "Critical",
   IF(Inventory[[#This Row],[Stockout_Risk_Score]] &gt;= 0.6, "High",
      IF(Inventory[[#This Row],[Stockout_Risk_Score]] &gt;= 0.3, "Medium", "Low")
   )
)</f>
        <v>Medium</v>
      </c>
      <c r="R5466">
        <f>Inventory[[#This Row],[Lead_Time_Days]]*0.8</f>
        <v>7.2</v>
      </c>
      <c r="S5466">
        <f>MAX(0,Inventory[[#This Row],[Daily_Demand]]*Inventory[[#This Row],[Adj_Lead_Time]]+Inventory[[#This Row],[Safety_Stock]]-Inventory[[#This Row],[Current_Inventory]])</f>
        <v>820.60000000000014</v>
      </c>
    </row>
    <row r="5467" spans="1:19" x14ac:dyDescent="0.25">
      <c r="A5467">
        <v>5466</v>
      </c>
      <c r="B5467" t="s">
        <v>5488</v>
      </c>
      <c r="C5467" s="4" t="s">
        <v>13</v>
      </c>
      <c r="D5467" t="s">
        <v>18</v>
      </c>
      <c r="E5467" s="4">
        <v>83</v>
      </c>
      <c r="F5467" s="4">
        <v>11</v>
      </c>
      <c r="G5467" s="4">
        <v>372</v>
      </c>
      <c r="H5467" s="4">
        <v>102</v>
      </c>
      <c r="I5467" s="4">
        <v>271</v>
      </c>
      <c r="J5467" s="6">
        <v>1591.78</v>
      </c>
      <c r="K5467" s="4">
        <v>0.59499999999999997</v>
      </c>
      <c r="L5467" s="4" t="s">
        <v>19</v>
      </c>
      <c r="M5467" s="4">
        <f>Inventory[[#This Row],[Daily_Demand]]*Inventory[[#This Row],[Lead_Time_Days]]</f>
        <v>913</v>
      </c>
      <c r="N5467" s="4">
        <f>MAX(0, Inventory[[#This Row],[Demand_Duration_Lead_time]]+Inventory[[#This Row],[Safety_Stock]]-Inventory[[#This Row],[Current_Inventory]])</f>
        <v>643</v>
      </c>
      <c r="O54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67" s="8">
        <f>Inventory[[#This Row],[Current_Inventory]]*Inventory[[#This Row],[Unit_Cost]]</f>
        <v>592142.16</v>
      </c>
      <c r="Q5467" t="str">
        <f>IF(Inventory[[#This Row],[Stockout_Risk_Score]] &gt;= 0.8, "Critical",
   IF(Inventory[[#This Row],[Stockout_Risk_Score]] &gt;= 0.6, "High",
      IF(Inventory[[#This Row],[Stockout_Risk_Score]] &gt;= 0.3, "Medium", "Low")
   )
)</f>
        <v>Medium</v>
      </c>
      <c r="R5467">
        <f>Inventory[[#This Row],[Lead_Time_Days]]*0.8</f>
        <v>8.8000000000000007</v>
      </c>
      <c r="S5467">
        <f>MAX(0,Inventory[[#This Row],[Daily_Demand]]*Inventory[[#This Row],[Adj_Lead_Time]]+Inventory[[#This Row],[Safety_Stock]]-Inventory[[#This Row],[Current_Inventory]])</f>
        <v>460.40000000000009</v>
      </c>
    </row>
    <row r="5468" spans="1:19" x14ac:dyDescent="0.25">
      <c r="A5468">
        <v>5467</v>
      </c>
      <c r="B5468" t="s">
        <v>5489</v>
      </c>
      <c r="C5468" s="4" t="s">
        <v>21</v>
      </c>
      <c r="D5468" t="s">
        <v>22</v>
      </c>
      <c r="E5468" s="4">
        <v>137</v>
      </c>
      <c r="F5468" s="4">
        <v>11</v>
      </c>
      <c r="G5468" s="4">
        <v>413</v>
      </c>
      <c r="H5468" s="4">
        <v>229</v>
      </c>
      <c r="I5468" s="4">
        <v>202</v>
      </c>
      <c r="J5468" s="6">
        <v>844.35</v>
      </c>
      <c r="K5468" s="4">
        <v>0.92</v>
      </c>
      <c r="L5468" s="4" t="s">
        <v>15</v>
      </c>
      <c r="M5468" s="4">
        <f>Inventory[[#This Row],[Daily_Demand]]*Inventory[[#This Row],[Lead_Time_Days]]</f>
        <v>1507</v>
      </c>
      <c r="N5468" s="4">
        <f>MAX(0, Inventory[[#This Row],[Demand_Duration_Lead_time]]+Inventory[[#This Row],[Safety_Stock]]-Inventory[[#This Row],[Current_Inventory]])</f>
        <v>1323</v>
      </c>
      <c r="O54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68" s="8">
        <f>Inventory[[#This Row],[Current_Inventory]]*Inventory[[#This Row],[Unit_Cost]]</f>
        <v>348716.55</v>
      </c>
      <c r="Q5468" t="str">
        <f>IF(Inventory[[#This Row],[Stockout_Risk_Score]] &gt;= 0.8, "Critical",
   IF(Inventory[[#This Row],[Stockout_Risk_Score]] &gt;= 0.6, "High",
      IF(Inventory[[#This Row],[Stockout_Risk_Score]] &gt;= 0.3, "Medium", "Low")
   )
)</f>
        <v>Critical</v>
      </c>
      <c r="R5468">
        <f>Inventory[[#This Row],[Lead_Time_Days]]*0.8</f>
        <v>8.8000000000000007</v>
      </c>
      <c r="S5468">
        <f>MAX(0,Inventory[[#This Row],[Daily_Demand]]*Inventory[[#This Row],[Adj_Lead_Time]]+Inventory[[#This Row],[Safety_Stock]]-Inventory[[#This Row],[Current_Inventory]])</f>
        <v>1021.6000000000001</v>
      </c>
    </row>
    <row r="5469" spans="1:19" x14ac:dyDescent="0.25">
      <c r="A5469">
        <v>5468</v>
      </c>
      <c r="B5469" t="s">
        <v>5490</v>
      </c>
      <c r="C5469" s="4" t="s">
        <v>41</v>
      </c>
      <c r="D5469" t="s">
        <v>18</v>
      </c>
      <c r="E5469" s="4">
        <v>71</v>
      </c>
      <c r="F5469" s="4">
        <v>11</v>
      </c>
      <c r="G5469" s="4">
        <v>294</v>
      </c>
      <c r="H5469" s="4">
        <v>265</v>
      </c>
      <c r="I5469" s="4">
        <v>399</v>
      </c>
      <c r="J5469" s="6">
        <v>898.69</v>
      </c>
      <c r="K5469" s="4">
        <v>0.74199999999999999</v>
      </c>
      <c r="L5469" s="4" t="s">
        <v>15</v>
      </c>
      <c r="M5469" s="4">
        <f>Inventory[[#This Row],[Daily_Demand]]*Inventory[[#This Row],[Lead_Time_Days]]</f>
        <v>781</v>
      </c>
      <c r="N5469" s="4">
        <f>MAX(0, Inventory[[#This Row],[Demand_Duration_Lead_time]]+Inventory[[#This Row],[Safety_Stock]]-Inventory[[#This Row],[Current_Inventory]])</f>
        <v>752</v>
      </c>
      <c r="O54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69" s="8">
        <f>Inventory[[#This Row],[Current_Inventory]]*Inventory[[#This Row],[Unit_Cost]]</f>
        <v>264214.86000000004</v>
      </c>
      <c r="Q5469" t="str">
        <f>IF(Inventory[[#This Row],[Stockout_Risk_Score]] &gt;= 0.8, "Critical",
   IF(Inventory[[#This Row],[Stockout_Risk_Score]] &gt;= 0.6, "High",
      IF(Inventory[[#This Row],[Stockout_Risk_Score]] &gt;= 0.3, "Medium", "Low")
   )
)</f>
        <v>High</v>
      </c>
      <c r="R5469">
        <f>Inventory[[#This Row],[Lead_Time_Days]]*0.8</f>
        <v>8.8000000000000007</v>
      </c>
      <c r="S5469">
        <f>MAX(0,Inventory[[#This Row],[Daily_Demand]]*Inventory[[#This Row],[Adj_Lead_Time]]+Inventory[[#This Row],[Safety_Stock]]-Inventory[[#This Row],[Current_Inventory]])</f>
        <v>595.80000000000007</v>
      </c>
    </row>
    <row r="5470" spans="1:19" x14ac:dyDescent="0.25">
      <c r="A5470">
        <v>5469</v>
      </c>
      <c r="B5470" t="s">
        <v>5491</v>
      </c>
      <c r="C5470" s="4" t="s">
        <v>41</v>
      </c>
      <c r="D5470" t="s">
        <v>22</v>
      </c>
      <c r="E5470" s="4">
        <v>27</v>
      </c>
      <c r="F5470" s="4">
        <v>3</v>
      </c>
      <c r="G5470" s="4">
        <v>403</v>
      </c>
      <c r="H5470" s="4">
        <v>146</v>
      </c>
      <c r="I5470" s="4">
        <v>330</v>
      </c>
      <c r="J5470" s="6">
        <v>1705.53</v>
      </c>
      <c r="K5470" s="4">
        <v>0.30199999999999999</v>
      </c>
      <c r="L5470" s="4" t="s">
        <v>27</v>
      </c>
      <c r="M5470" s="4">
        <f>Inventory[[#This Row],[Daily_Demand]]*Inventory[[#This Row],[Lead_Time_Days]]</f>
        <v>81</v>
      </c>
      <c r="N5470" s="4">
        <f>MAX(0, Inventory[[#This Row],[Demand_Duration_Lead_time]]+Inventory[[#This Row],[Safety_Stock]]-Inventory[[#This Row],[Current_Inventory]])</f>
        <v>0</v>
      </c>
      <c r="O54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70" s="8">
        <f>Inventory[[#This Row],[Current_Inventory]]*Inventory[[#This Row],[Unit_Cost]]</f>
        <v>687328.59</v>
      </c>
      <c r="Q5470" t="str">
        <f>IF(Inventory[[#This Row],[Stockout_Risk_Score]] &gt;= 0.8, "Critical",
   IF(Inventory[[#This Row],[Stockout_Risk_Score]] &gt;= 0.6, "High",
      IF(Inventory[[#This Row],[Stockout_Risk_Score]] &gt;= 0.3, "Medium", "Low")
   )
)</f>
        <v>Medium</v>
      </c>
      <c r="R5470">
        <f>Inventory[[#This Row],[Lead_Time_Days]]*0.8</f>
        <v>2.4000000000000004</v>
      </c>
      <c r="S5470">
        <f>MAX(0,Inventory[[#This Row],[Daily_Demand]]*Inventory[[#This Row],[Adj_Lead_Time]]+Inventory[[#This Row],[Safety_Stock]]-Inventory[[#This Row],[Current_Inventory]])</f>
        <v>0</v>
      </c>
    </row>
    <row r="5471" spans="1:19" x14ac:dyDescent="0.25">
      <c r="A5471">
        <v>5470</v>
      </c>
      <c r="B5471" t="s">
        <v>5492</v>
      </c>
      <c r="C5471" s="4" t="s">
        <v>26</v>
      </c>
      <c r="D5471" t="s">
        <v>14</v>
      </c>
      <c r="E5471" s="4">
        <v>193</v>
      </c>
      <c r="F5471" s="4">
        <v>14</v>
      </c>
      <c r="G5471" s="4">
        <v>342</v>
      </c>
      <c r="H5471" s="4">
        <v>240</v>
      </c>
      <c r="I5471" s="4">
        <v>250</v>
      </c>
      <c r="J5471" s="6">
        <v>259.94</v>
      </c>
      <c r="K5471" s="4">
        <v>0.11799999999999999</v>
      </c>
      <c r="L5471" s="4" t="s">
        <v>27</v>
      </c>
      <c r="M5471" s="4">
        <f>Inventory[[#This Row],[Daily_Demand]]*Inventory[[#This Row],[Lead_Time_Days]]</f>
        <v>2702</v>
      </c>
      <c r="N5471" s="4">
        <f>MAX(0, Inventory[[#This Row],[Demand_Duration_Lead_time]]+Inventory[[#This Row],[Safety_Stock]]-Inventory[[#This Row],[Current_Inventory]])</f>
        <v>2600</v>
      </c>
      <c r="O54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71" s="8">
        <f>Inventory[[#This Row],[Current_Inventory]]*Inventory[[#This Row],[Unit_Cost]]</f>
        <v>88899.48</v>
      </c>
      <c r="Q5471" t="str">
        <f>IF(Inventory[[#This Row],[Stockout_Risk_Score]] &gt;= 0.8, "Critical",
   IF(Inventory[[#This Row],[Stockout_Risk_Score]] &gt;= 0.6, "High",
      IF(Inventory[[#This Row],[Stockout_Risk_Score]] &gt;= 0.3, "Medium", "Low")
   )
)</f>
        <v>Low</v>
      </c>
      <c r="R5471">
        <f>Inventory[[#This Row],[Lead_Time_Days]]*0.8</f>
        <v>11.200000000000001</v>
      </c>
      <c r="S5471">
        <f>MAX(0,Inventory[[#This Row],[Daily_Demand]]*Inventory[[#This Row],[Adj_Lead_Time]]+Inventory[[#This Row],[Safety_Stock]]-Inventory[[#This Row],[Current_Inventory]])</f>
        <v>2059.6000000000004</v>
      </c>
    </row>
    <row r="5472" spans="1:19" x14ac:dyDescent="0.25">
      <c r="A5472">
        <v>5471</v>
      </c>
      <c r="B5472" t="s">
        <v>5493</v>
      </c>
      <c r="C5472" s="4" t="s">
        <v>17</v>
      </c>
      <c r="D5472" t="s">
        <v>22</v>
      </c>
      <c r="E5472" s="4">
        <v>78</v>
      </c>
      <c r="F5472" s="4">
        <v>10</v>
      </c>
      <c r="G5472" s="4">
        <v>202</v>
      </c>
      <c r="H5472" s="4">
        <v>211</v>
      </c>
      <c r="I5472" s="4">
        <v>268</v>
      </c>
      <c r="J5472" s="6">
        <v>1151.5899999999999</v>
      </c>
      <c r="K5472" s="4">
        <v>0.85299999999999998</v>
      </c>
      <c r="L5472" s="4" t="s">
        <v>19</v>
      </c>
      <c r="M5472" s="4">
        <f>Inventory[[#This Row],[Daily_Demand]]*Inventory[[#This Row],[Lead_Time_Days]]</f>
        <v>780</v>
      </c>
      <c r="N5472" s="4">
        <f>MAX(0, Inventory[[#This Row],[Demand_Duration_Lead_time]]+Inventory[[#This Row],[Safety_Stock]]-Inventory[[#This Row],[Current_Inventory]])</f>
        <v>789</v>
      </c>
      <c r="O54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72" s="8">
        <f>Inventory[[#This Row],[Current_Inventory]]*Inventory[[#This Row],[Unit_Cost]]</f>
        <v>232621.18</v>
      </c>
      <c r="Q5472" t="str">
        <f>IF(Inventory[[#This Row],[Stockout_Risk_Score]] &gt;= 0.8, "Critical",
   IF(Inventory[[#This Row],[Stockout_Risk_Score]] &gt;= 0.6, "High",
      IF(Inventory[[#This Row],[Stockout_Risk_Score]] &gt;= 0.3, "Medium", "Low")
   )
)</f>
        <v>Critical</v>
      </c>
      <c r="R5472">
        <f>Inventory[[#This Row],[Lead_Time_Days]]*0.8</f>
        <v>8</v>
      </c>
      <c r="S5472">
        <f>MAX(0,Inventory[[#This Row],[Daily_Demand]]*Inventory[[#This Row],[Adj_Lead_Time]]+Inventory[[#This Row],[Safety_Stock]]-Inventory[[#This Row],[Current_Inventory]])</f>
        <v>633</v>
      </c>
    </row>
    <row r="5473" spans="1:19" x14ac:dyDescent="0.25">
      <c r="A5473">
        <v>5472</v>
      </c>
      <c r="B5473" t="s">
        <v>5494</v>
      </c>
      <c r="C5473" s="4" t="s">
        <v>17</v>
      </c>
      <c r="D5473" t="s">
        <v>22</v>
      </c>
      <c r="E5473" s="4">
        <v>9</v>
      </c>
      <c r="F5473" s="4">
        <v>10</v>
      </c>
      <c r="G5473" s="4">
        <v>592</v>
      </c>
      <c r="H5473" s="4">
        <v>75</v>
      </c>
      <c r="I5473" s="4">
        <v>153</v>
      </c>
      <c r="J5473" s="6">
        <v>1466.36</v>
      </c>
      <c r="K5473" s="4">
        <v>0.84599999999999997</v>
      </c>
      <c r="L5473" s="4" t="s">
        <v>27</v>
      </c>
      <c r="M5473" s="4">
        <f>Inventory[[#This Row],[Daily_Demand]]*Inventory[[#This Row],[Lead_Time_Days]]</f>
        <v>90</v>
      </c>
      <c r="N5473" s="4">
        <f>MAX(0, Inventory[[#This Row],[Demand_Duration_Lead_time]]+Inventory[[#This Row],[Safety_Stock]]-Inventory[[#This Row],[Current_Inventory]])</f>
        <v>0</v>
      </c>
      <c r="O54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473" s="8">
        <f>Inventory[[#This Row],[Current_Inventory]]*Inventory[[#This Row],[Unit_Cost]]</f>
        <v>868085.12</v>
      </c>
      <c r="Q5473" t="str">
        <f>IF(Inventory[[#This Row],[Stockout_Risk_Score]] &gt;= 0.8, "Critical",
   IF(Inventory[[#This Row],[Stockout_Risk_Score]] &gt;= 0.6, "High",
      IF(Inventory[[#This Row],[Stockout_Risk_Score]] &gt;= 0.3, "Medium", "Low")
   )
)</f>
        <v>Critical</v>
      </c>
      <c r="R5473">
        <f>Inventory[[#This Row],[Lead_Time_Days]]*0.8</f>
        <v>8</v>
      </c>
      <c r="S5473">
        <f>MAX(0,Inventory[[#This Row],[Daily_Demand]]*Inventory[[#This Row],[Adj_Lead_Time]]+Inventory[[#This Row],[Safety_Stock]]-Inventory[[#This Row],[Current_Inventory]])</f>
        <v>0</v>
      </c>
    </row>
    <row r="5474" spans="1:19" x14ac:dyDescent="0.25">
      <c r="A5474">
        <v>5473</v>
      </c>
      <c r="B5474" t="s">
        <v>5495</v>
      </c>
      <c r="C5474" s="4" t="s">
        <v>17</v>
      </c>
      <c r="D5474" t="s">
        <v>22</v>
      </c>
      <c r="E5474" s="4">
        <v>155</v>
      </c>
      <c r="F5474" s="4">
        <v>3</v>
      </c>
      <c r="G5474" s="4">
        <v>459</v>
      </c>
      <c r="H5474" s="4">
        <v>47</v>
      </c>
      <c r="I5474" s="4">
        <v>348</v>
      </c>
      <c r="J5474" s="6">
        <v>1513.32</v>
      </c>
      <c r="K5474" s="4">
        <v>0.17499999999999999</v>
      </c>
      <c r="L5474" s="4" t="s">
        <v>19</v>
      </c>
      <c r="M5474" s="4">
        <f>Inventory[[#This Row],[Daily_Demand]]*Inventory[[#This Row],[Lead_Time_Days]]</f>
        <v>465</v>
      </c>
      <c r="N5474" s="4">
        <f>MAX(0, Inventory[[#This Row],[Demand_Duration_Lead_time]]+Inventory[[#This Row],[Safety_Stock]]-Inventory[[#This Row],[Current_Inventory]])</f>
        <v>53</v>
      </c>
      <c r="O54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74" s="8">
        <f>Inventory[[#This Row],[Current_Inventory]]*Inventory[[#This Row],[Unit_Cost]]</f>
        <v>694613.88</v>
      </c>
      <c r="Q5474" t="str">
        <f>IF(Inventory[[#This Row],[Stockout_Risk_Score]] &gt;= 0.8, "Critical",
   IF(Inventory[[#This Row],[Stockout_Risk_Score]] &gt;= 0.6, "High",
      IF(Inventory[[#This Row],[Stockout_Risk_Score]] &gt;= 0.3, "Medium", "Low")
   )
)</f>
        <v>Low</v>
      </c>
      <c r="R5474">
        <f>Inventory[[#This Row],[Lead_Time_Days]]*0.8</f>
        <v>2.4000000000000004</v>
      </c>
      <c r="S5474">
        <f>MAX(0,Inventory[[#This Row],[Daily_Demand]]*Inventory[[#This Row],[Adj_Lead_Time]]+Inventory[[#This Row],[Safety_Stock]]-Inventory[[#This Row],[Current_Inventory]])</f>
        <v>0</v>
      </c>
    </row>
    <row r="5475" spans="1:19" x14ac:dyDescent="0.25">
      <c r="A5475">
        <v>5474</v>
      </c>
      <c r="B5475" t="s">
        <v>5496</v>
      </c>
      <c r="C5475" s="4" t="s">
        <v>26</v>
      </c>
      <c r="D5475" t="s">
        <v>22</v>
      </c>
      <c r="E5475" s="4">
        <v>86</v>
      </c>
      <c r="F5475" s="4">
        <v>4</v>
      </c>
      <c r="G5475" s="4">
        <v>82</v>
      </c>
      <c r="H5475" s="4">
        <v>164</v>
      </c>
      <c r="I5475" s="4">
        <v>364</v>
      </c>
      <c r="J5475" s="6">
        <v>1203.4100000000001</v>
      </c>
      <c r="K5475" s="4">
        <v>6.2E-2</v>
      </c>
      <c r="L5475" s="4" t="s">
        <v>19</v>
      </c>
      <c r="M5475" s="4">
        <f>Inventory[[#This Row],[Daily_Demand]]*Inventory[[#This Row],[Lead_Time_Days]]</f>
        <v>344</v>
      </c>
      <c r="N5475" s="4">
        <f>MAX(0, Inventory[[#This Row],[Demand_Duration_Lead_time]]+Inventory[[#This Row],[Safety_Stock]]-Inventory[[#This Row],[Current_Inventory]])</f>
        <v>426</v>
      </c>
      <c r="O54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75" s="8">
        <f>Inventory[[#This Row],[Current_Inventory]]*Inventory[[#This Row],[Unit_Cost]]</f>
        <v>98679.62000000001</v>
      </c>
      <c r="Q5475" t="str">
        <f>IF(Inventory[[#This Row],[Stockout_Risk_Score]] &gt;= 0.8, "Critical",
   IF(Inventory[[#This Row],[Stockout_Risk_Score]] &gt;= 0.6, "High",
      IF(Inventory[[#This Row],[Stockout_Risk_Score]] &gt;= 0.3, "Medium", "Low")
   )
)</f>
        <v>Low</v>
      </c>
      <c r="R5475">
        <f>Inventory[[#This Row],[Lead_Time_Days]]*0.8</f>
        <v>3.2</v>
      </c>
      <c r="S5475">
        <f>MAX(0,Inventory[[#This Row],[Daily_Demand]]*Inventory[[#This Row],[Adj_Lead_Time]]+Inventory[[#This Row],[Safety_Stock]]-Inventory[[#This Row],[Current_Inventory]])</f>
        <v>357.2</v>
      </c>
    </row>
    <row r="5476" spans="1:19" x14ac:dyDescent="0.25">
      <c r="A5476">
        <v>5475</v>
      </c>
      <c r="B5476" t="s">
        <v>5497</v>
      </c>
      <c r="C5476" s="4" t="s">
        <v>17</v>
      </c>
      <c r="D5476" t="s">
        <v>22</v>
      </c>
      <c r="E5476" s="4">
        <v>29</v>
      </c>
      <c r="F5476" s="4">
        <v>3</v>
      </c>
      <c r="G5476" s="4">
        <v>746</v>
      </c>
      <c r="H5476" s="4">
        <v>114</v>
      </c>
      <c r="I5476" s="4">
        <v>359</v>
      </c>
      <c r="J5476" s="6">
        <v>923.73</v>
      </c>
      <c r="K5476" s="4">
        <v>0.71199999999999997</v>
      </c>
      <c r="L5476" s="4" t="s">
        <v>27</v>
      </c>
      <c r="M5476" s="4">
        <f>Inventory[[#This Row],[Daily_Demand]]*Inventory[[#This Row],[Lead_Time_Days]]</f>
        <v>87</v>
      </c>
      <c r="N5476" s="4">
        <f>MAX(0, Inventory[[#This Row],[Demand_Duration_Lead_time]]+Inventory[[#This Row],[Safety_Stock]]-Inventory[[#This Row],[Current_Inventory]])</f>
        <v>0</v>
      </c>
      <c r="O54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476" s="8">
        <f>Inventory[[#This Row],[Current_Inventory]]*Inventory[[#This Row],[Unit_Cost]]</f>
        <v>689102.58</v>
      </c>
      <c r="Q5476" t="str">
        <f>IF(Inventory[[#This Row],[Stockout_Risk_Score]] &gt;= 0.8, "Critical",
   IF(Inventory[[#This Row],[Stockout_Risk_Score]] &gt;= 0.6, "High",
      IF(Inventory[[#This Row],[Stockout_Risk_Score]] &gt;= 0.3, "Medium", "Low")
   )
)</f>
        <v>High</v>
      </c>
      <c r="R5476">
        <f>Inventory[[#This Row],[Lead_Time_Days]]*0.8</f>
        <v>2.4000000000000004</v>
      </c>
      <c r="S5476">
        <f>MAX(0,Inventory[[#This Row],[Daily_Demand]]*Inventory[[#This Row],[Adj_Lead_Time]]+Inventory[[#This Row],[Safety_Stock]]-Inventory[[#This Row],[Current_Inventory]])</f>
        <v>0</v>
      </c>
    </row>
    <row r="5477" spans="1:19" x14ac:dyDescent="0.25">
      <c r="A5477">
        <v>5476</v>
      </c>
      <c r="B5477" t="s">
        <v>5498</v>
      </c>
      <c r="C5477" s="4" t="s">
        <v>21</v>
      </c>
      <c r="D5477" t="s">
        <v>18</v>
      </c>
      <c r="E5477" s="4">
        <v>12</v>
      </c>
      <c r="F5477" s="4">
        <v>7</v>
      </c>
      <c r="G5477" s="4">
        <v>670</v>
      </c>
      <c r="H5477" s="4">
        <v>264</v>
      </c>
      <c r="I5477" s="4">
        <v>384</v>
      </c>
      <c r="J5477" s="6">
        <v>558.53</v>
      </c>
      <c r="K5477" s="4">
        <v>0.72299999999999998</v>
      </c>
      <c r="L5477" s="4" t="s">
        <v>27</v>
      </c>
      <c r="M5477" s="4">
        <f>Inventory[[#This Row],[Daily_Demand]]*Inventory[[#This Row],[Lead_Time_Days]]</f>
        <v>84</v>
      </c>
      <c r="N5477" s="4">
        <f>MAX(0, Inventory[[#This Row],[Demand_Duration_Lead_time]]+Inventory[[#This Row],[Safety_Stock]]-Inventory[[#This Row],[Current_Inventory]])</f>
        <v>0</v>
      </c>
      <c r="O54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77" s="8">
        <f>Inventory[[#This Row],[Current_Inventory]]*Inventory[[#This Row],[Unit_Cost]]</f>
        <v>374215.1</v>
      </c>
      <c r="Q5477" t="str">
        <f>IF(Inventory[[#This Row],[Stockout_Risk_Score]] &gt;= 0.8, "Critical",
   IF(Inventory[[#This Row],[Stockout_Risk_Score]] &gt;= 0.6, "High",
      IF(Inventory[[#This Row],[Stockout_Risk_Score]] &gt;= 0.3, "Medium", "Low")
   )
)</f>
        <v>High</v>
      </c>
      <c r="R5477">
        <f>Inventory[[#This Row],[Lead_Time_Days]]*0.8</f>
        <v>5.6000000000000005</v>
      </c>
      <c r="S5477">
        <f>MAX(0,Inventory[[#This Row],[Daily_Demand]]*Inventory[[#This Row],[Adj_Lead_Time]]+Inventory[[#This Row],[Safety_Stock]]-Inventory[[#This Row],[Current_Inventory]])</f>
        <v>0</v>
      </c>
    </row>
    <row r="5478" spans="1:19" x14ac:dyDescent="0.25">
      <c r="A5478">
        <v>5477</v>
      </c>
      <c r="B5478" t="s">
        <v>5499</v>
      </c>
      <c r="C5478" s="4" t="s">
        <v>26</v>
      </c>
      <c r="D5478" t="s">
        <v>22</v>
      </c>
      <c r="E5478" s="4">
        <v>153</v>
      </c>
      <c r="F5478" s="4">
        <v>8</v>
      </c>
      <c r="G5478" s="4">
        <v>665</v>
      </c>
      <c r="H5478" s="4">
        <v>25</v>
      </c>
      <c r="I5478" s="4">
        <v>279</v>
      </c>
      <c r="J5478" s="6">
        <v>1823.38</v>
      </c>
      <c r="K5478" s="4">
        <v>0.17699999999999999</v>
      </c>
      <c r="L5478" s="4" t="s">
        <v>19</v>
      </c>
      <c r="M5478" s="4">
        <f>Inventory[[#This Row],[Daily_Demand]]*Inventory[[#This Row],[Lead_Time_Days]]</f>
        <v>1224</v>
      </c>
      <c r="N5478" s="4">
        <f>MAX(0, Inventory[[#This Row],[Demand_Duration_Lead_time]]+Inventory[[#This Row],[Safety_Stock]]-Inventory[[#This Row],[Current_Inventory]])</f>
        <v>584</v>
      </c>
      <c r="O54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78" s="8">
        <f>Inventory[[#This Row],[Current_Inventory]]*Inventory[[#This Row],[Unit_Cost]]</f>
        <v>1212547.7000000002</v>
      </c>
      <c r="Q5478" t="str">
        <f>IF(Inventory[[#This Row],[Stockout_Risk_Score]] &gt;= 0.8, "Critical",
   IF(Inventory[[#This Row],[Stockout_Risk_Score]] &gt;= 0.6, "High",
      IF(Inventory[[#This Row],[Stockout_Risk_Score]] &gt;= 0.3, "Medium", "Low")
   )
)</f>
        <v>Low</v>
      </c>
      <c r="R5478">
        <f>Inventory[[#This Row],[Lead_Time_Days]]*0.8</f>
        <v>6.4</v>
      </c>
      <c r="S5478">
        <f>MAX(0,Inventory[[#This Row],[Daily_Demand]]*Inventory[[#This Row],[Adj_Lead_Time]]+Inventory[[#This Row],[Safety_Stock]]-Inventory[[#This Row],[Current_Inventory]])</f>
        <v>339.20000000000005</v>
      </c>
    </row>
    <row r="5479" spans="1:19" x14ac:dyDescent="0.25">
      <c r="A5479">
        <v>5478</v>
      </c>
      <c r="B5479" t="s">
        <v>5500</v>
      </c>
      <c r="C5479" s="4" t="s">
        <v>21</v>
      </c>
      <c r="D5479" t="s">
        <v>22</v>
      </c>
      <c r="E5479" s="4">
        <v>6</v>
      </c>
      <c r="F5479" s="4">
        <v>13</v>
      </c>
      <c r="G5479" s="4">
        <v>53</v>
      </c>
      <c r="H5479" s="4">
        <v>88</v>
      </c>
      <c r="I5479" s="4">
        <v>103</v>
      </c>
      <c r="J5479" s="6">
        <v>771.09</v>
      </c>
      <c r="K5479" s="4">
        <v>0.66800000000000004</v>
      </c>
      <c r="L5479" s="4" t="s">
        <v>19</v>
      </c>
      <c r="M5479" s="4">
        <f>Inventory[[#This Row],[Daily_Demand]]*Inventory[[#This Row],[Lead_Time_Days]]</f>
        <v>78</v>
      </c>
      <c r="N5479" s="4">
        <f>MAX(0, Inventory[[#This Row],[Demand_Duration_Lead_time]]+Inventory[[#This Row],[Safety_Stock]]-Inventory[[#This Row],[Current_Inventory]])</f>
        <v>113</v>
      </c>
      <c r="O54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79" s="8">
        <f>Inventory[[#This Row],[Current_Inventory]]*Inventory[[#This Row],[Unit_Cost]]</f>
        <v>40867.770000000004</v>
      </c>
      <c r="Q5479" t="str">
        <f>IF(Inventory[[#This Row],[Stockout_Risk_Score]] &gt;= 0.8, "Critical",
   IF(Inventory[[#This Row],[Stockout_Risk_Score]] &gt;= 0.6, "High",
      IF(Inventory[[#This Row],[Stockout_Risk_Score]] &gt;= 0.3, "Medium", "Low")
   )
)</f>
        <v>High</v>
      </c>
      <c r="R5479">
        <f>Inventory[[#This Row],[Lead_Time_Days]]*0.8</f>
        <v>10.4</v>
      </c>
      <c r="S5479">
        <f>MAX(0,Inventory[[#This Row],[Daily_Demand]]*Inventory[[#This Row],[Adj_Lead_Time]]+Inventory[[#This Row],[Safety_Stock]]-Inventory[[#This Row],[Current_Inventory]])</f>
        <v>97.4</v>
      </c>
    </row>
    <row r="5480" spans="1:19" x14ac:dyDescent="0.25">
      <c r="A5480">
        <v>5479</v>
      </c>
      <c r="B5480" t="s">
        <v>5501</v>
      </c>
      <c r="C5480" s="4" t="s">
        <v>26</v>
      </c>
      <c r="D5480" t="s">
        <v>14</v>
      </c>
      <c r="E5480" s="4">
        <v>26</v>
      </c>
      <c r="F5480" s="4">
        <v>7</v>
      </c>
      <c r="G5480" s="4">
        <v>724</v>
      </c>
      <c r="H5480" s="4">
        <v>22</v>
      </c>
      <c r="I5480" s="4">
        <v>238</v>
      </c>
      <c r="J5480" s="6">
        <v>1608.03</v>
      </c>
      <c r="K5480" s="4">
        <v>0.27900000000000003</v>
      </c>
      <c r="L5480" s="4" t="s">
        <v>19</v>
      </c>
      <c r="M5480" s="4">
        <f>Inventory[[#This Row],[Daily_Demand]]*Inventory[[#This Row],[Lead_Time_Days]]</f>
        <v>182</v>
      </c>
      <c r="N5480" s="4">
        <f>MAX(0, Inventory[[#This Row],[Demand_Duration_Lead_time]]+Inventory[[#This Row],[Safety_Stock]]-Inventory[[#This Row],[Current_Inventory]])</f>
        <v>0</v>
      </c>
      <c r="O54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480" s="8">
        <f>Inventory[[#This Row],[Current_Inventory]]*Inventory[[#This Row],[Unit_Cost]]</f>
        <v>1164213.72</v>
      </c>
      <c r="Q5480" t="str">
        <f>IF(Inventory[[#This Row],[Stockout_Risk_Score]] &gt;= 0.8, "Critical",
   IF(Inventory[[#This Row],[Stockout_Risk_Score]] &gt;= 0.6, "High",
      IF(Inventory[[#This Row],[Stockout_Risk_Score]] &gt;= 0.3, "Medium", "Low")
   )
)</f>
        <v>Low</v>
      </c>
      <c r="R5480">
        <f>Inventory[[#This Row],[Lead_Time_Days]]*0.8</f>
        <v>5.6000000000000005</v>
      </c>
      <c r="S5480">
        <f>MAX(0,Inventory[[#This Row],[Daily_Demand]]*Inventory[[#This Row],[Adj_Lead_Time]]+Inventory[[#This Row],[Safety_Stock]]-Inventory[[#This Row],[Current_Inventory]])</f>
        <v>0</v>
      </c>
    </row>
    <row r="5481" spans="1:19" x14ac:dyDescent="0.25">
      <c r="A5481">
        <v>5480</v>
      </c>
      <c r="B5481" t="s">
        <v>5502</v>
      </c>
      <c r="C5481" s="4" t="s">
        <v>17</v>
      </c>
      <c r="D5481" t="s">
        <v>22</v>
      </c>
      <c r="E5481" s="4">
        <v>76</v>
      </c>
      <c r="F5481" s="4">
        <v>4</v>
      </c>
      <c r="G5481" s="4">
        <v>496</v>
      </c>
      <c r="H5481" s="4">
        <v>111</v>
      </c>
      <c r="I5481" s="4">
        <v>271</v>
      </c>
      <c r="J5481" s="6">
        <v>111.75</v>
      </c>
      <c r="K5481" s="4">
        <v>0.26100000000000001</v>
      </c>
      <c r="L5481" s="4" t="s">
        <v>15</v>
      </c>
      <c r="M5481" s="4">
        <f>Inventory[[#This Row],[Daily_Demand]]*Inventory[[#This Row],[Lead_Time_Days]]</f>
        <v>304</v>
      </c>
      <c r="N5481" s="4">
        <f>MAX(0, Inventory[[#This Row],[Demand_Duration_Lead_time]]+Inventory[[#This Row],[Safety_Stock]]-Inventory[[#This Row],[Current_Inventory]])</f>
        <v>0</v>
      </c>
      <c r="O54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81" s="8">
        <f>Inventory[[#This Row],[Current_Inventory]]*Inventory[[#This Row],[Unit_Cost]]</f>
        <v>55428</v>
      </c>
      <c r="Q5481" t="str">
        <f>IF(Inventory[[#This Row],[Stockout_Risk_Score]] &gt;= 0.8, "Critical",
   IF(Inventory[[#This Row],[Stockout_Risk_Score]] &gt;= 0.6, "High",
      IF(Inventory[[#This Row],[Stockout_Risk_Score]] &gt;= 0.3, "Medium", "Low")
   )
)</f>
        <v>Low</v>
      </c>
      <c r="R5481">
        <f>Inventory[[#This Row],[Lead_Time_Days]]*0.8</f>
        <v>3.2</v>
      </c>
      <c r="S5481">
        <f>MAX(0,Inventory[[#This Row],[Daily_Demand]]*Inventory[[#This Row],[Adj_Lead_Time]]+Inventory[[#This Row],[Safety_Stock]]-Inventory[[#This Row],[Current_Inventory]])</f>
        <v>0</v>
      </c>
    </row>
    <row r="5482" spans="1:19" x14ac:dyDescent="0.25">
      <c r="A5482">
        <v>5481</v>
      </c>
      <c r="B5482" t="s">
        <v>5503</v>
      </c>
      <c r="C5482" s="4" t="s">
        <v>21</v>
      </c>
      <c r="D5482" t="s">
        <v>14</v>
      </c>
      <c r="E5482" s="4">
        <v>91</v>
      </c>
      <c r="F5482" s="4">
        <v>13</v>
      </c>
      <c r="G5482" s="4">
        <v>106</v>
      </c>
      <c r="H5482" s="4">
        <v>161</v>
      </c>
      <c r="I5482" s="4">
        <v>124</v>
      </c>
      <c r="J5482" s="6">
        <v>502.73</v>
      </c>
      <c r="K5482" s="4">
        <v>0.32500000000000001</v>
      </c>
      <c r="L5482" s="4" t="s">
        <v>19</v>
      </c>
      <c r="M5482" s="4">
        <f>Inventory[[#This Row],[Daily_Demand]]*Inventory[[#This Row],[Lead_Time_Days]]</f>
        <v>1183</v>
      </c>
      <c r="N5482" s="4">
        <f>MAX(0, Inventory[[#This Row],[Demand_Duration_Lead_time]]+Inventory[[#This Row],[Safety_Stock]]-Inventory[[#This Row],[Current_Inventory]])</f>
        <v>1238</v>
      </c>
      <c r="O54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82" s="8">
        <f>Inventory[[#This Row],[Current_Inventory]]*Inventory[[#This Row],[Unit_Cost]]</f>
        <v>53289.380000000005</v>
      </c>
      <c r="Q5482" t="str">
        <f>IF(Inventory[[#This Row],[Stockout_Risk_Score]] &gt;= 0.8, "Critical",
   IF(Inventory[[#This Row],[Stockout_Risk_Score]] &gt;= 0.6, "High",
      IF(Inventory[[#This Row],[Stockout_Risk_Score]] &gt;= 0.3, "Medium", "Low")
   )
)</f>
        <v>Medium</v>
      </c>
      <c r="R5482">
        <f>Inventory[[#This Row],[Lead_Time_Days]]*0.8</f>
        <v>10.4</v>
      </c>
      <c r="S5482">
        <f>MAX(0,Inventory[[#This Row],[Daily_Demand]]*Inventory[[#This Row],[Adj_Lead_Time]]+Inventory[[#This Row],[Safety_Stock]]-Inventory[[#This Row],[Current_Inventory]])</f>
        <v>1001.4000000000001</v>
      </c>
    </row>
    <row r="5483" spans="1:19" x14ac:dyDescent="0.25">
      <c r="A5483">
        <v>5482</v>
      </c>
      <c r="B5483" t="s">
        <v>5504</v>
      </c>
      <c r="C5483" s="4" t="s">
        <v>21</v>
      </c>
      <c r="D5483" t="s">
        <v>18</v>
      </c>
      <c r="E5483" s="4">
        <v>76</v>
      </c>
      <c r="F5483" s="4">
        <v>4</v>
      </c>
      <c r="G5483" s="4">
        <v>229</v>
      </c>
      <c r="H5483" s="4">
        <v>187</v>
      </c>
      <c r="I5483" s="4">
        <v>398</v>
      </c>
      <c r="J5483" s="6">
        <v>723.89</v>
      </c>
      <c r="K5483" s="4">
        <v>0.52</v>
      </c>
      <c r="L5483" s="4" t="s">
        <v>19</v>
      </c>
      <c r="M5483" s="4">
        <f>Inventory[[#This Row],[Daily_Demand]]*Inventory[[#This Row],[Lead_Time_Days]]</f>
        <v>304</v>
      </c>
      <c r="N5483" s="4">
        <f>MAX(0, Inventory[[#This Row],[Demand_Duration_Lead_time]]+Inventory[[#This Row],[Safety_Stock]]-Inventory[[#This Row],[Current_Inventory]])</f>
        <v>262</v>
      </c>
      <c r="O54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83" s="8">
        <f>Inventory[[#This Row],[Current_Inventory]]*Inventory[[#This Row],[Unit_Cost]]</f>
        <v>165770.81</v>
      </c>
      <c r="Q5483" t="str">
        <f>IF(Inventory[[#This Row],[Stockout_Risk_Score]] &gt;= 0.8, "Critical",
   IF(Inventory[[#This Row],[Stockout_Risk_Score]] &gt;= 0.6, "High",
      IF(Inventory[[#This Row],[Stockout_Risk_Score]] &gt;= 0.3, "Medium", "Low")
   )
)</f>
        <v>Medium</v>
      </c>
      <c r="R5483">
        <f>Inventory[[#This Row],[Lead_Time_Days]]*0.8</f>
        <v>3.2</v>
      </c>
      <c r="S5483">
        <f>MAX(0,Inventory[[#This Row],[Daily_Demand]]*Inventory[[#This Row],[Adj_Lead_Time]]+Inventory[[#This Row],[Safety_Stock]]-Inventory[[#This Row],[Current_Inventory]])</f>
        <v>201.20000000000005</v>
      </c>
    </row>
    <row r="5484" spans="1:19" x14ac:dyDescent="0.25">
      <c r="A5484">
        <v>5483</v>
      </c>
      <c r="B5484" t="s">
        <v>5505</v>
      </c>
      <c r="C5484" s="4" t="s">
        <v>21</v>
      </c>
      <c r="D5484" t="s">
        <v>18</v>
      </c>
      <c r="E5484" s="4">
        <v>72</v>
      </c>
      <c r="F5484" s="4">
        <v>13</v>
      </c>
      <c r="G5484" s="4">
        <v>481</v>
      </c>
      <c r="H5484" s="4">
        <v>96</v>
      </c>
      <c r="I5484" s="4">
        <v>221</v>
      </c>
      <c r="J5484" s="6">
        <v>1359.57</v>
      </c>
      <c r="K5484" s="4">
        <v>0.80400000000000005</v>
      </c>
      <c r="L5484" s="4" t="s">
        <v>19</v>
      </c>
      <c r="M5484" s="4">
        <f>Inventory[[#This Row],[Daily_Demand]]*Inventory[[#This Row],[Lead_Time_Days]]</f>
        <v>936</v>
      </c>
      <c r="N5484" s="4">
        <f>MAX(0, Inventory[[#This Row],[Demand_Duration_Lead_time]]+Inventory[[#This Row],[Safety_Stock]]-Inventory[[#This Row],[Current_Inventory]])</f>
        <v>551</v>
      </c>
      <c r="O54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84" s="8">
        <f>Inventory[[#This Row],[Current_Inventory]]*Inventory[[#This Row],[Unit_Cost]]</f>
        <v>653953.16999999993</v>
      </c>
      <c r="Q5484" t="str">
        <f>IF(Inventory[[#This Row],[Stockout_Risk_Score]] &gt;= 0.8, "Critical",
   IF(Inventory[[#This Row],[Stockout_Risk_Score]] &gt;= 0.6, "High",
      IF(Inventory[[#This Row],[Stockout_Risk_Score]] &gt;= 0.3, "Medium", "Low")
   )
)</f>
        <v>Critical</v>
      </c>
      <c r="R5484">
        <f>Inventory[[#This Row],[Lead_Time_Days]]*0.8</f>
        <v>10.4</v>
      </c>
      <c r="S5484">
        <f>MAX(0,Inventory[[#This Row],[Daily_Demand]]*Inventory[[#This Row],[Adj_Lead_Time]]+Inventory[[#This Row],[Safety_Stock]]-Inventory[[#This Row],[Current_Inventory]])</f>
        <v>363.80000000000007</v>
      </c>
    </row>
    <row r="5485" spans="1:19" x14ac:dyDescent="0.25">
      <c r="A5485">
        <v>5484</v>
      </c>
      <c r="B5485" t="s">
        <v>5506</v>
      </c>
      <c r="C5485" s="4" t="s">
        <v>26</v>
      </c>
      <c r="D5485" t="s">
        <v>22</v>
      </c>
      <c r="E5485" s="4">
        <v>68</v>
      </c>
      <c r="F5485" s="4">
        <v>3</v>
      </c>
      <c r="G5485" s="4">
        <v>100</v>
      </c>
      <c r="H5485" s="4">
        <v>97</v>
      </c>
      <c r="I5485" s="4">
        <v>91</v>
      </c>
      <c r="J5485" s="6">
        <v>672.7</v>
      </c>
      <c r="K5485" s="4">
        <v>0.499</v>
      </c>
      <c r="L5485" s="4" t="s">
        <v>27</v>
      </c>
      <c r="M5485" s="4">
        <f>Inventory[[#This Row],[Daily_Demand]]*Inventory[[#This Row],[Lead_Time_Days]]</f>
        <v>204</v>
      </c>
      <c r="N5485" s="4">
        <f>MAX(0, Inventory[[#This Row],[Demand_Duration_Lead_time]]+Inventory[[#This Row],[Safety_Stock]]-Inventory[[#This Row],[Current_Inventory]])</f>
        <v>201</v>
      </c>
      <c r="O54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85" s="8">
        <f>Inventory[[#This Row],[Current_Inventory]]*Inventory[[#This Row],[Unit_Cost]]</f>
        <v>67270</v>
      </c>
      <c r="Q5485" t="str">
        <f>IF(Inventory[[#This Row],[Stockout_Risk_Score]] &gt;= 0.8, "Critical",
   IF(Inventory[[#This Row],[Stockout_Risk_Score]] &gt;= 0.6, "High",
      IF(Inventory[[#This Row],[Stockout_Risk_Score]] &gt;= 0.3, "Medium", "Low")
   )
)</f>
        <v>Medium</v>
      </c>
      <c r="R5485">
        <f>Inventory[[#This Row],[Lead_Time_Days]]*0.8</f>
        <v>2.4000000000000004</v>
      </c>
      <c r="S5485">
        <f>MAX(0,Inventory[[#This Row],[Daily_Demand]]*Inventory[[#This Row],[Adj_Lead_Time]]+Inventory[[#This Row],[Safety_Stock]]-Inventory[[#This Row],[Current_Inventory]])</f>
        <v>160.20000000000005</v>
      </c>
    </row>
    <row r="5486" spans="1:19" x14ac:dyDescent="0.25">
      <c r="A5486">
        <v>5485</v>
      </c>
      <c r="B5486" t="s">
        <v>5507</v>
      </c>
      <c r="C5486" s="4" t="s">
        <v>13</v>
      </c>
      <c r="D5486" t="s">
        <v>18</v>
      </c>
      <c r="E5486" s="4">
        <v>98</v>
      </c>
      <c r="F5486" s="4">
        <v>3</v>
      </c>
      <c r="G5486" s="4">
        <v>341</v>
      </c>
      <c r="H5486" s="4">
        <v>38</v>
      </c>
      <c r="I5486" s="4">
        <v>206</v>
      </c>
      <c r="J5486" s="6">
        <v>130.66</v>
      </c>
      <c r="K5486" s="4">
        <v>0.29799999999999999</v>
      </c>
      <c r="L5486" s="4" t="s">
        <v>27</v>
      </c>
      <c r="M5486" s="4">
        <f>Inventory[[#This Row],[Daily_Demand]]*Inventory[[#This Row],[Lead_Time_Days]]</f>
        <v>294</v>
      </c>
      <c r="N5486" s="4">
        <f>MAX(0, Inventory[[#This Row],[Demand_Duration_Lead_time]]+Inventory[[#This Row],[Safety_Stock]]-Inventory[[#This Row],[Current_Inventory]])</f>
        <v>0</v>
      </c>
      <c r="O54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86" s="8">
        <f>Inventory[[#This Row],[Current_Inventory]]*Inventory[[#This Row],[Unit_Cost]]</f>
        <v>44555.06</v>
      </c>
      <c r="Q5486" t="str">
        <f>IF(Inventory[[#This Row],[Stockout_Risk_Score]] &gt;= 0.8, "Critical",
   IF(Inventory[[#This Row],[Stockout_Risk_Score]] &gt;= 0.6, "High",
      IF(Inventory[[#This Row],[Stockout_Risk_Score]] &gt;= 0.3, "Medium", "Low")
   )
)</f>
        <v>Low</v>
      </c>
      <c r="R5486">
        <f>Inventory[[#This Row],[Lead_Time_Days]]*0.8</f>
        <v>2.4000000000000004</v>
      </c>
      <c r="S5486">
        <f>MAX(0,Inventory[[#This Row],[Daily_Demand]]*Inventory[[#This Row],[Adj_Lead_Time]]+Inventory[[#This Row],[Safety_Stock]]-Inventory[[#This Row],[Current_Inventory]])</f>
        <v>0</v>
      </c>
    </row>
    <row r="5487" spans="1:19" x14ac:dyDescent="0.25">
      <c r="A5487">
        <v>5486</v>
      </c>
      <c r="B5487" t="s">
        <v>5508</v>
      </c>
      <c r="C5487" s="4" t="s">
        <v>17</v>
      </c>
      <c r="D5487" t="s">
        <v>22</v>
      </c>
      <c r="E5487" s="4">
        <v>23</v>
      </c>
      <c r="F5487" s="4">
        <v>12</v>
      </c>
      <c r="G5487" s="4">
        <v>434</v>
      </c>
      <c r="H5487" s="4">
        <v>109</v>
      </c>
      <c r="I5487" s="4">
        <v>384</v>
      </c>
      <c r="J5487" s="6">
        <v>389.04</v>
      </c>
      <c r="K5487" s="4">
        <v>0.88400000000000001</v>
      </c>
      <c r="L5487" s="4" t="s">
        <v>15</v>
      </c>
      <c r="M5487" s="4">
        <f>Inventory[[#This Row],[Daily_Demand]]*Inventory[[#This Row],[Lead_Time_Days]]</f>
        <v>276</v>
      </c>
      <c r="N5487" s="4">
        <f>MAX(0, Inventory[[#This Row],[Demand_Duration_Lead_time]]+Inventory[[#This Row],[Safety_Stock]]-Inventory[[#This Row],[Current_Inventory]])</f>
        <v>0</v>
      </c>
      <c r="O54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87" s="8">
        <f>Inventory[[#This Row],[Current_Inventory]]*Inventory[[#This Row],[Unit_Cost]]</f>
        <v>168843.36000000002</v>
      </c>
      <c r="Q5487" t="str">
        <f>IF(Inventory[[#This Row],[Stockout_Risk_Score]] &gt;= 0.8, "Critical",
   IF(Inventory[[#This Row],[Stockout_Risk_Score]] &gt;= 0.6, "High",
      IF(Inventory[[#This Row],[Stockout_Risk_Score]] &gt;= 0.3, "Medium", "Low")
   )
)</f>
        <v>Critical</v>
      </c>
      <c r="R5487">
        <f>Inventory[[#This Row],[Lead_Time_Days]]*0.8</f>
        <v>9.6000000000000014</v>
      </c>
      <c r="S5487">
        <f>MAX(0,Inventory[[#This Row],[Daily_Demand]]*Inventory[[#This Row],[Adj_Lead_Time]]+Inventory[[#This Row],[Safety_Stock]]-Inventory[[#This Row],[Current_Inventory]])</f>
        <v>0</v>
      </c>
    </row>
    <row r="5488" spans="1:19" x14ac:dyDescent="0.25">
      <c r="A5488">
        <v>5487</v>
      </c>
      <c r="B5488" t="s">
        <v>5509</v>
      </c>
      <c r="C5488" s="4" t="s">
        <v>21</v>
      </c>
      <c r="D5488" t="s">
        <v>18</v>
      </c>
      <c r="E5488" s="4">
        <v>132</v>
      </c>
      <c r="F5488" s="4">
        <v>13</v>
      </c>
      <c r="G5488" s="4">
        <v>209</v>
      </c>
      <c r="H5488" s="4">
        <v>124</v>
      </c>
      <c r="I5488" s="4">
        <v>130</v>
      </c>
      <c r="J5488" s="6">
        <v>555.37</v>
      </c>
      <c r="K5488" s="4">
        <v>5.5E-2</v>
      </c>
      <c r="L5488" s="4" t="s">
        <v>19</v>
      </c>
      <c r="M5488" s="4">
        <f>Inventory[[#This Row],[Daily_Demand]]*Inventory[[#This Row],[Lead_Time_Days]]</f>
        <v>1716</v>
      </c>
      <c r="N5488" s="4">
        <f>MAX(0, Inventory[[#This Row],[Demand_Duration_Lead_time]]+Inventory[[#This Row],[Safety_Stock]]-Inventory[[#This Row],[Current_Inventory]])</f>
        <v>1631</v>
      </c>
      <c r="O54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88" s="8">
        <f>Inventory[[#This Row],[Current_Inventory]]*Inventory[[#This Row],[Unit_Cost]]</f>
        <v>116072.33</v>
      </c>
      <c r="Q5488" t="str">
        <f>IF(Inventory[[#This Row],[Stockout_Risk_Score]] &gt;= 0.8, "Critical",
   IF(Inventory[[#This Row],[Stockout_Risk_Score]] &gt;= 0.6, "High",
      IF(Inventory[[#This Row],[Stockout_Risk_Score]] &gt;= 0.3, "Medium", "Low")
   )
)</f>
        <v>Low</v>
      </c>
      <c r="R5488">
        <f>Inventory[[#This Row],[Lead_Time_Days]]*0.8</f>
        <v>10.4</v>
      </c>
      <c r="S5488">
        <f>MAX(0,Inventory[[#This Row],[Daily_Demand]]*Inventory[[#This Row],[Adj_Lead_Time]]+Inventory[[#This Row],[Safety_Stock]]-Inventory[[#This Row],[Current_Inventory]])</f>
        <v>1287.8</v>
      </c>
    </row>
    <row r="5489" spans="1:19" x14ac:dyDescent="0.25">
      <c r="A5489">
        <v>5488</v>
      </c>
      <c r="B5489" t="s">
        <v>5510</v>
      </c>
      <c r="C5489" s="4" t="s">
        <v>13</v>
      </c>
      <c r="D5489" t="s">
        <v>22</v>
      </c>
      <c r="E5489" s="4">
        <v>91</v>
      </c>
      <c r="F5489" s="4">
        <v>6</v>
      </c>
      <c r="G5489" s="4">
        <v>252</v>
      </c>
      <c r="H5489" s="4">
        <v>219</v>
      </c>
      <c r="I5489" s="4">
        <v>257</v>
      </c>
      <c r="J5489" s="6">
        <v>393.29</v>
      </c>
      <c r="K5489" s="4">
        <v>0.79700000000000004</v>
      </c>
      <c r="L5489" s="4" t="s">
        <v>19</v>
      </c>
      <c r="M5489" s="4">
        <f>Inventory[[#This Row],[Daily_Demand]]*Inventory[[#This Row],[Lead_Time_Days]]</f>
        <v>546</v>
      </c>
      <c r="N5489" s="4">
        <f>MAX(0, Inventory[[#This Row],[Demand_Duration_Lead_time]]+Inventory[[#This Row],[Safety_Stock]]-Inventory[[#This Row],[Current_Inventory]])</f>
        <v>513</v>
      </c>
      <c r="O54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89" s="8">
        <f>Inventory[[#This Row],[Current_Inventory]]*Inventory[[#This Row],[Unit_Cost]]</f>
        <v>99109.08</v>
      </c>
      <c r="Q5489" t="str">
        <f>IF(Inventory[[#This Row],[Stockout_Risk_Score]] &gt;= 0.8, "Critical",
   IF(Inventory[[#This Row],[Stockout_Risk_Score]] &gt;= 0.6, "High",
      IF(Inventory[[#This Row],[Stockout_Risk_Score]] &gt;= 0.3, "Medium", "Low")
   )
)</f>
        <v>High</v>
      </c>
      <c r="R5489">
        <f>Inventory[[#This Row],[Lead_Time_Days]]*0.8</f>
        <v>4.8000000000000007</v>
      </c>
      <c r="S5489">
        <f>MAX(0,Inventory[[#This Row],[Daily_Demand]]*Inventory[[#This Row],[Adj_Lead_Time]]+Inventory[[#This Row],[Safety_Stock]]-Inventory[[#This Row],[Current_Inventory]])</f>
        <v>403.80000000000007</v>
      </c>
    </row>
    <row r="5490" spans="1:19" x14ac:dyDescent="0.25">
      <c r="A5490">
        <v>5489</v>
      </c>
      <c r="B5490" t="s">
        <v>5511</v>
      </c>
      <c r="C5490" s="4" t="s">
        <v>17</v>
      </c>
      <c r="D5490" t="s">
        <v>22</v>
      </c>
      <c r="E5490" s="4">
        <v>86</v>
      </c>
      <c r="F5490" s="4">
        <v>12</v>
      </c>
      <c r="G5490" s="4">
        <v>411</v>
      </c>
      <c r="H5490" s="4">
        <v>83</v>
      </c>
      <c r="I5490" s="4">
        <v>363</v>
      </c>
      <c r="J5490" s="6">
        <v>447.26</v>
      </c>
      <c r="K5490" s="4">
        <v>0.78400000000000003</v>
      </c>
      <c r="L5490" s="4" t="s">
        <v>19</v>
      </c>
      <c r="M5490" s="4">
        <f>Inventory[[#This Row],[Daily_Demand]]*Inventory[[#This Row],[Lead_Time_Days]]</f>
        <v>1032</v>
      </c>
      <c r="N5490" s="4">
        <f>MAX(0, Inventory[[#This Row],[Demand_Duration_Lead_time]]+Inventory[[#This Row],[Safety_Stock]]-Inventory[[#This Row],[Current_Inventory]])</f>
        <v>704</v>
      </c>
      <c r="O54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90" s="8">
        <f>Inventory[[#This Row],[Current_Inventory]]*Inventory[[#This Row],[Unit_Cost]]</f>
        <v>183823.86</v>
      </c>
      <c r="Q5490" t="str">
        <f>IF(Inventory[[#This Row],[Stockout_Risk_Score]] &gt;= 0.8, "Critical",
   IF(Inventory[[#This Row],[Stockout_Risk_Score]] &gt;= 0.6, "High",
      IF(Inventory[[#This Row],[Stockout_Risk_Score]] &gt;= 0.3, "Medium", "Low")
   )
)</f>
        <v>High</v>
      </c>
      <c r="R5490">
        <f>Inventory[[#This Row],[Lead_Time_Days]]*0.8</f>
        <v>9.6000000000000014</v>
      </c>
      <c r="S5490">
        <f>MAX(0,Inventory[[#This Row],[Daily_Demand]]*Inventory[[#This Row],[Adj_Lead_Time]]+Inventory[[#This Row],[Safety_Stock]]-Inventory[[#This Row],[Current_Inventory]])</f>
        <v>497.60000000000014</v>
      </c>
    </row>
    <row r="5491" spans="1:19" x14ac:dyDescent="0.25">
      <c r="A5491">
        <v>5490</v>
      </c>
      <c r="B5491" t="s">
        <v>5512</v>
      </c>
      <c r="C5491" s="4" t="s">
        <v>17</v>
      </c>
      <c r="D5491" t="s">
        <v>14</v>
      </c>
      <c r="E5491" s="4">
        <v>185</v>
      </c>
      <c r="F5491" s="4">
        <v>12</v>
      </c>
      <c r="G5491" s="4">
        <v>188</v>
      </c>
      <c r="H5491" s="4">
        <v>144</v>
      </c>
      <c r="I5491" s="4">
        <v>135</v>
      </c>
      <c r="J5491" s="6">
        <v>1549.47</v>
      </c>
      <c r="K5491" s="4">
        <v>0.254</v>
      </c>
      <c r="L5491" s="4" t="s">
        <v>19</v>
      </c>
      <c r="M5491" s="4">
        <f>Inventory[[#This Row],[Daily_Demand]]*Inventory[[#This Row],[Lead_Time_Days]]</f>
        <v>2220</v>
      </c>
      <c r="N5491" s="4">
        <f>MAX(0, Inventory[[#This Row],[Demand_Duration_Lead_time]]+Inventory[[#This Row],[Safety_Stock]]-Inventory[[#This Row],[Current_Inventory]])</f>
        <v>2176</v>
      </c>
      <c r="O54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91" s="8">
        <f>Inventory[[#This Row],[Current_Inventory]]*Inventory[[#This Row],[Unit_Cost]]</f>
        <v>291300.36</v>
      </c>
      <c r="Q5491" t="str">
        <f>IF(Inventory[[#This Row],[Stockout_Risk_Score]] &gt;= 0.8, "Critical",
   IF(Inventory[[#This Row],[Stockout_Risk_Score]] &gt;= 0.6, "High",
      IF(Inventory[[#This Row],[Stockout_Risk_Score]] &gt;= 0.3, "Medium", "Low")
   )
)</f>
        <v>Low</v>
      </c>
      <c r="R5491">
        <f>Inventory[[#This Row],[Lead_Time_Days]]*0.8</f>
        <v>9.6000000000000014</v>
      </c>
      <c r="S5491">
        <f>MAX(0,Inventory[[#This Row],[Daily_Demand]]*Inventory[[#This Row],[Adj_Lead_Time]]+Inventory[[#This Row],[Safety_Stock]]-Inventory[[#This Row],[Current_Inventory]])</f>
        <v>1732.0000000000002</v>
      </c>
    </row>
    <row r="5492" spans="1:19" x14ac:dyDescent="0.25">
      <c r="A5492">
        <v>5491</v>
      </c>
      <c r="B5492" t="s">
        <v>5513</v>
      </c>
      <c r="C5492" s="4" t="s">
        <v>21</v>
      </c>
      <c r="D5492" t="s">
        <v>14</v>
      </c>
      <c r="E5492" s="4">
        <v>91</v>
      </c>
      <c r="F5492" s="4">
        <v>9</v>
      </c>
      <c r="G5492" s="4">
        <v>462</v>
      </c>
      <c r="H5492" s="4">
        <v>278</v>
      </c>
      <c r="I5492" s="4">
        <v>281</v>
      </c>
      <c r="J5492" s="6">
        <v>853.47</v>
      </c>
      <c r="K5492" s="4">
        <v>0.19800000000000001</v>
      </c>
      <c r="L5492" s="4" t="s">
        <v>19</v>
      </c>
      <c r="M5492" s="4">
        <f>Inventory[[#This Row],[Daily_Demand]]*Inventory[[#This Row],[Lead_Time_Days]]</f>
        <v>819</v>
      </c>
      <c r="N5492" s="4">
        <f>MAX(0, Inventory[[#This Row],[Demand_Duration_Lead_time]]+Inventory[[#This Row],[Safety_Stock]]-Inventory[[#This Row],[Current_Inventory]])</f>
        <v>635</v>
      </c>
      <c r="O54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92" s="8">
        <f>Inventory[[#This Row],[Current_Inventory]]*Inventory[[#This Row],[Unit_Cost]]</f>
        <v>394303.14</v>
      </c>
      <c r="Q5492" t="str">
        <f>IF(Inventory[[#This Row],[Stockout_Risk_Score]] &gt;= 0.8, "Critical",
   IF(Inventory[[#This Row],[Stockout_Risk_Score]] &gt;= 0.6, "High",
      IF(Inventory[[#This Row],[Stockout_Risk_Score]] &gt;= 0.3, "Medium", "Low")
   )
)</f>
        <v>Low</v>
      </c>
      <c r="R5492">
        <f>Inventory[[#This Row],[Lead_Time_Days]]*0.8</f>
        <v>7.2</v>
      </c>
      <c r="S5492">
        <f>MAX(0,Inventory[[#This Row],[Daily_Demand]]*Inventory[[#This Row],[Adj_Lead_Time]]+Inventory[[#This Row],[Safety_Stock]]-Inventory[[#This Row],[Current_Inventory]])</f>
        <v>471.20000000000005</v>
      </c>
    </row>
    <row r="5493" spans="1:19" x14ac:dyDescent="0.25">
      <c r="A5493">
        <v>5492</v>
      </c>
      <c r="B5493" t="s">
        <v>5514</v>
      </c>
      <c r="C5493" s="4" t="s">
        <v>21</v>
      </c>
      <c r="D5493" t="s">
        <v>14</v>
      </c>
      <c r="E5493" s="4">
        <v>101</v>
      </c>
      <c r="F5493" s="4">
        <v>7</v>
      </c>
      <c r="G5493" s="4">
        <v>782</v>
      </c>
      <c r="H5493" s="4">
        <v>87</v>
      </c>
      <c r="I5493" s="4">
        <v>226</v>
      </c>
      <c r="J5493" s="6">
        <v>840.1</v>
      </c>
      <c r="K5493" s="4">
        <v>0.875</v>
      </c>
      <c r="L5493" s="4" t="s">
        <v>19</v>
      </c>
      <c r="M5493" s="4">
        <f>Inventory[[#This Row],[Daily_Demand]]*Inventory[[#This Row],[Lead_Time_Days]]</f>
        <v>707</v>
      </c>
      <c r="N5493" s="4">
        <f>MAX(0, Inventory[[#This Row],[Demand_Duration_Lead_time]]+Inventory[[#This Row],[Safety_Stock]]-Inventory[[#This Row],[Current_Inventory]])</f>
        <v>12</v>
      </c>
      <c r="O54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93" s="8">
        <f>Inventory[[#This Row],[Current_Inventory]]*Inventory[[#This Row],[Unit_Cost]]</f>
        <v>656958.20000000007</v>
      </c>
      <c r="Q5493" t="str">
        <f>IF(Inventory[[#This Row],[Stockout_Risk_Score]] &gt;= 0.8, "Critical",
   IF(Inventory[[#This Row],[Stockout_Risk_Score]] &gt;= 0.6, "High",
      IF(Inventory[[#This Row],[Stockout_Risk_Score]] &gt;= 0.3, "Medium", "Low")
   )
)</f>
        <v>Critical</v>
      </c>
      <c r="R5493">
        <f>Inventory[[#This Row],[Lead_Time_Days]]*0.8</f>
        <v>5.6000000000000005</v>
      </c>
      <c r="S5493">
        <f>MAX(0,Inventory[[#This Row],[Daily_Demand]]*Inventory[[#This Row],[Adj_Lead_Time]]+Inventory[[#This Row],[Safety_Stock]]-Inventory[[#This Row],[Current_Inventory]])</f>
        <v>0</v>
      </c>
    </row>
    <row r="5494" spans="1:19" x14ac:dyDescent="0.25">
      <c r="A5494">
        <v>5493</v>
      </c>
      <c r="B5494" t="s">
        <v>5515</v>
      </c>
      <c r="C5494" s="4" t="s">
        <v>26</v>
      </c>
      <c r="D5494" t="s">
        <v>14</v>
      </c>
      <c r="E5494" s="4">
        <v>56</v>
      </c>
      <c r="F5494" s="4">
        <v>10</v>
      </c>
      <c r="G5494" s="4">
        <v>187</v>
      </c>
      <c r="H5494" s="4">
        <v>134</v>
      </c>
      <c r="I5494" s="4">
        <v>156</v>
      </c>
      <c r="J5494" s="6">
        <v>1934.88</v>
      </c>
      <c r="K5494" s="4">
        <v>0.55900000000000005</v>
      </c>
      <c r="L5494" s="4" t="s">
        <v>27</v>
      </c>
      <c r="M5494" s="4">
        <f>Inventory[[#This Row],[Daily_Demand]]*Inventory[[#This Row],[Lead_Time_Days]]</f>
        <v>560</v>
      </c>
      <c r="N5494" s="4">
        <f>MAX(0, Inventory[[#This Row],[Demand_Duration_Lead_time]]+Inventory[[#This Row],[Safety_Stock]]-Inventory[[#This Row],[Current_Inventory]])</f>
        <v>507</v>
      </c>
      <c r="O54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94" s="8">
        <f>Inventory[[#This Row],[Current_Inventory]]*Inventory[[#This Row],[Unit_Cost]]</f>
        <v>361822.56</v>
      </c>
      <c r="Q5494" t="str">
        <f>IF(Inventory[[#This Row],[Stockout_Risk_Score]] &gt;= 0.8, "Critical",
   IF(Inventory[[#This Row],[Stockout_Risk_Score]] &gt;= 0.6, "High",
      IF(Inventory[[#This Row],[Stockout_Risk_Score]] &gt;= 0.3, "Medium", "Low")
   )
)</f>
        <v>Medium</v>
      </c>
      <c r="R5494">
        <f>Inventory[[#This Row],[Lead_Time_Days]]*0.8</f>
        <v>8</v>
      </c>
      <c r="S5494">
        <f>MAX(0,Inventory[[#This Row],[Daily_Demand]]*Inventory[[#This Row],[Adj_Lead_Time]]+Inventory[[#This Row],[Safety_Stock]]-Inventory[[#This Row],[Current_Inventory]])</f>
        <v>395</v>
      </c>
    </row>
    <row r="5495" spans="1:19" x14ac:dyDescent="0.25">
      <c r="A5495">
        <v>5494</v>
      </c>
      <c r="B5495" t="s">
        <v>5516</v>
      </c>
      <c r="C5495" s="4" t="s">
        <v>13</v>
      </c>
      <c r="D5495" t="s">
        <v>22</v>
      </c>
      <c r="E5495" s="4">
        <v>179</v>
      </c>
      <c r="F5495" s="4">
        <v>12</v>
      </c>
      <c r="G5495" s="4">
        <v>250</v>
      </c>
      <c r="H5495" s="4">
        <v>47</v>
      </c>
      <c r="I5495" s="4">
        <v>188</v>
      </c>
      <c r="J5495" s="6">
        <v>921.07</v>
      </c>
      <c r="K5495" s="4">
        <v>4.5999999999999999E-2</v>
      </c>
      <c r="L5495" s="4" t="s">
        <v>15</v>
      </c>
      <c r="M5495" s="4">
        <f>Inventory[[#This Row],[Daily_Demand]]*Inventory[[#This Row],[Lead_Time_Days]]</f>
        <v>2148</v>
      </c>
      <c r="N5495" s="4">
        <f>MAX(0, Inventory[[#This Row],[Demand_Duration_Lead_time]]+Inventory[[#This Row],[Safety_Stock]]-Inventory[[#This Row],[Current_Inventory]])</f>
        <v>1945</v>
      </c>
      <c r="O54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95" s="8">
        <f>Inventory[[#This Row],[Current_Inventory]]*Inventory[[#This Row],[Unit_Cost]]</f>
        <v>230267.5</v>
      </c>
      <c r="Q5495" t="str">
        <f>IF(Inventory[[#This Row],[Stockout_Risk_Score]] &gt;= 0.8, "Critical",
   IF(Inventory[[#This Row],[Stockout_Risk_Score]] &gt;= 0.6, "High",
      IF(Inventory[[#This Row],[Stockout_Risk_Score]] &gt;= 0.3, "Medium", "Low")
   )
)</f>
        <v>Low</v>
      </c>
      <c r="R5495">
        <f>Inventory[[#This Row],[Lead_Time_Days]]*0.8</f>
        <v>9.6000000000000014</v>
      </c>
      <c r="S5495">
        <f>MAX(0,Inventory[[#This Row],[Daily_Demand]]*Inventory[[#This Row],[Adj_Lead_Time]]+Inventory[[#This Row],[Safety_Stock]]-Inventory[[#This Row],[Current_Inventory]])</f>
        <v>1515.4000000000003</v>
      </c>
    </row>
    <row r="5496" spans="1:19" x14ac:dyDescent="0.25">
      <c r="A5496">
        <v>5495</v>
      </c>
      <c r="B5496" t="s">
        <v>5517</v>
      </c>
      <c r="C5496" s="4" t="s">
        <v>13</v>
      </c>
      <c r="D5496" t="s">
        <v>18</v>
      </c>
      <c r="E5496" s="4">
        <v>86</v>
      </c>
      <c r="F5496" s="4">
        <v>6</v>
      </c>
      <c r="G5496" s="4">
        <v>169</v>
      </c>
      <c r="H5496" s="4">
        <v>278</v>
      </c>
      <c r="I5496" s="4">
        <v>151</v>
      </c>
      <c r="J5496" s="6">
        <v>1858.93</v>
      </c>
      <c r="K5496" s="4">
        <v>0.89100000000000001</v>
      </c>
      <c r="L5496" s="4" t="s">
        <v>27</v>
      </c>
      <c r="M5496" s="4">
        <f>Inventory[[#This Row],[Daily_Demand]]*Inventory[[#This Row],[Lead_Time_Days]]</f>
        <v>516</v>
      </c>
      <c r="N5496" s="4">
        <f>MAX(0, Inventory[[#This Row],[Demand_Duration_Lead_time]]+Inventory[[#This Row],[Safety_Stock]]-Inventory[[#This Row],[Current_Inventory]])</f>
        <v>625</v>
      </c>
      <c r="O54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496" s="8">
        <f>Inventory[[#This Row],[Current_Inventory]]*Inventory[[#This Row],[Unit_Cost]]</f>
        <v>314159.17</v>
      </c>
      <c r="Q5496" t="str">
        <f>IF(Inventory[[#This Row],[Stockout_Risk_Score]] &gt;= 0.8, "Critical",
   IF(Inventory[[#This Row],[Stockout_Risk_Score]] &gt;= 0.6, "High",
      IF(Inventory[[#This Row],[Stockout_Risk_Score]] &gt;= 0.3, "Medium", "Low")
   )
)</f>
        <v>Critical</v>
      </c>
      <c r="R5496">
        <f>Inventory[[#This Row],[Lead_Time_Days]]*0.8</f>
        <v>4.8000000000000007</v>
      </c>
      <c r="S5496">
        <f>MAX(0,Inventory[[#This Row],[Daily_Demand]]*Inventory[[#This Row],[Adj_Lead_Time]]+Inventory[[#This Row],[Safety_Stock]]-Inventory[[#This Row],[Current_Inventory]])</f>
        <v>521.80000000000007</v>
      </c>
    </row>
    <row r="5497" spans="1:19" x14ac:dyDescent="0.25">
      <c r="A5497">
        <v>5496</v>
      </c>
      <c r="B5497" t="s">
        <v>5518</v>
      </c>
      <c r="C5497" s="4" t="s">
        <v>21</v>
      </c>
      <c r="D5497" t="s">
        <v>22</v>
      </c>
      <c r="E5497" s="4">
        <v>186</v>
      </c>
      <c r="F5497" s="4">
        <v>11</v>
      </c>
      <c r="G5497" s="4">
        <v>683</v>
      </c>
      <c r="H5497" s="4">
        <v>115</v>
      </c>
      <c r="I5497" s="4">
        <v>359</v>
      </c>
      <c r="J5497" s="6">
        <v>633.16999999999996</v>
      </c>
      <c r="K5497" s="4">
        <v>0.34899999999999998</v>
      </c>
      <c r="L5497" s="4" t="s">
        <v>27</v>
      </c>
      <c r="M5497" s="4">
        <f>Inventory[[#This Row],[Daily_Demand]]*Inventory[[#This Row],[Lead_Time_Days]]</f>
        <v>2046</v>
      </c>
      <c r="N5497" s="4">
        <f>MAX(0, Inventory[[#This Row],[Demand_Duration_Lead_time]]+Inventory[[#This Row],[Safety_Stock]]-Inventory[[#This Row],[Current_Inventory]])</f>
        <v>1478</v>
      </c>
      <c r="O54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97" s="8">
        <f>Inventory[[#This Row],[Current_Inventory]]*Inventory[[#This Row],[Unit_Cost]]</f>
        <v>432455.11</v>
      </c>
      <c r="Q5497" t="str">
        <f>IF(Inventory[[#This Row],[Stockout_Risk_Score]] &gt;= 0.8, "Critical",
   IF(Inventory[[#This Row],[Stockout_Risk_Score]] &gt;= 0.6, "High",
      IF(Inventory[[#This Row],[Stockout_Risk_Score]] &gt;= 0.3, "Medium", "Low")
   )
)</f>
        <v>Medium</v>
      </c>
      <c r="R5497">
        <f>Inventory[[#This Row],[Lead_Time_Days]]*0.8</f>
        <v>8.8000000000000007</v>
      </c>
      <c r="S5497">
        <f>MAX(0,Inventory[[#This Row],[Daily_Demand]]*Inventory[[#This Row],[Adj_Lead_Time]]+Inventory[[#This Row],[Safety_Stock]]-Inventory[[#This Row],[Current_Inventory]])</f>
        <v>1068.8000000000002</v>
      </c>
    </row>
    <row r="5498" spans="1:19" x14ac:dyDescent="0.25">
      <c r="A5498">
        <v>5497</v>
      </c>
      <c r="B5498" t="s">
        <v>5519</v>
      </c>
      <c r="C5498" s="4" t="s">
        <v>17</v>
      </c>
      <c r="D5498" t="s">
        <v>14</v>
      </c>
      <c r="E5498" s="4">
        <v>176</v>
      </c>
      <c r="F5498" s="4">
        <v>5</v>
      </c>
      <c r="G5498" s="4">
        <v>569</v>
      </c>
      <c r="H5498" s="4">
        <v>53</v>
      </c>
      <c r="I5498" s="4">
        <v>79</v>
      </c>
      <c r="J5498" s="6">
        <v>831.22</v>
      </c>
      <c r="K5498" s="4">
        <v>0.34200000000000003</v>
      </c>
      <c r="L5498" s="4" t="s">
        <v>27</v>
      </c>
      <c r="M5498" s="4">
        <f>Inventory[[#This Row],[Daily_Demand]]*Inventory[[#This Row],[Lead_Time_Days]]</f>
        <v>880</v>
      </c>
      <c r="N5498" s="4">
        <f>MAX(0, Inventory[[#This Row],[Demand_Duration_Lead_time]]+Inventory[[#This Row],[Safety_Stock]]-Inventory[[#This Row],[Current_Inventory]])</f>
        <v>364</v>
      </c>
      <c r="O54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98" s="8">
        <f>Inventory[[#This Row],[Current_Inventory]]*Inventory[[#This Row],[Unit_Cost]]</f>
        <v>472964.18</v>
      </c>
      <c r="Q5498" t="str">
        <f>IF(Inventory[[#This Row],[Stockout_Risk_Score]] &gt;= 0.8, "Critical",
   IF(Inventory[[#This Row],[Stockout_Risk_Score]] &gt;= 0.6, "High",
      IF(Inventory[[#This Row],[Stockout_Risk_Score]] &gt;= 0.3, "Medium", "Low")
   )
)</f>
        <v>Medium</v>
      </c>
      <c r="R5498">
        <f>Inventory[[#This Row],[Lead_Time_Days]]*0.8</f>
        <v>4</v>
      </c>
      <c r="S5498">
        <f>MAX(0,Inventory[[#This Row],[Daily_Demand]]*Inventory[[#This Row],[Adj_Lead_Time]]+Inventory[[#This Row],[Safety_Stock]]-Inventory[[#This Row],[Current_Inventory]])</f>
        <v>188</v>
      </c>
    </row>
    <row r="5499" spans="1:19" x14ac:dyDescent="0.25">
      <c r="A5499">
        <v>5498</v>
      </c>
      <c r="B5499" t="s">
        <v>5520</v>
      </c>
      <c r="C5499" s="4" t="s">
        <v>21</v>
      </c>
      <c r="D5499" t="s">
        <v>14</v>
      </c>
      <c r="E5499" s="4">
        <v>101</v>
      </c>
      <c r="F5499" s="4">
        <v>10</v>
      </c>
      <c r="G5499" s="4">
        <v>405</v>
      </c>
      <c r="H5499" s="4">
        <v>234</v>
      </c>
      <c r="I5499" s="4">
        <v>243</v>
      </c>
      <c r="J5499" s="6">
        <v>822.75</v>
      </c>
      <c r="K5499" s="4">
        <v>0.64300000000000002</v>
      </c>
      <c r="L5499" s="4" t="s">
        <v>15</v>
      </c>
      <c r="M5499" s="4">
        <f>Inventory[[#This Row],[Daily_Demand]]*Inventory[[#This Row],[Lead_Time_Days]]</f>
        <v>1010</v>
      </c>
      <c r="N5499" s="4">
        <f>MAX(0, Inventory[[#This Row],[Demand_Duration_Lead_time]]+Inventory[[#This Row],[Safety_Stock]]-Inventory[[#This Row],[Current_Inventory]])</f>
        <v>839</v>
      </c>
      <c r="O54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499" s="8">
        <f>Inventory[[#This Row],[Current_Inventory]]*Inventory[[#This Row],[Unit_Cost]]</f>
        <v>333213.75</v>
      </c>
      <c r="Q5499" t="str">
        <f>IF(Inventory[[#This Row],[Stockout_Risk_Score]] &gt;= 0.8, "Critical",
   IF(Inventory[[#This Row],[Stockout_Risk_Score]] &gt;= 0.6, "High",
      IF(Inventory[[#This Row],[Stockout_Risk_Score]] &gt;= 0.3, "Medium", "Low")
   )
)</f>
        <v>High</v>
      </c>
      <c r="R5499">
        <f>Inventory[[#This Row],[Lead_Time_Days]]*0.8</f>
        <v>8</v>
      </c>
      <c r="S5499">
        <f>MAX(0,Inventory[[#This Row],[Daily_Demand]]*Inventory[[#This Row],[Adj_Lead_Time]]+Inventory[[#This Row],[Safety_Stock]]-Inventory[[#This Row],[Current_Inventory]])</f>
        <v>637</v>
      </c>
    </row>
    <row r="5500" spans="1:19" x14ac:dyDescent="0.25">
      <c r="A5500">
        <v>5499</v>
      </c>
      <c r="B5500" t="s">
        <v>5521</v>
      </c>
      <c r="C5500" s="4" t="s">
        <v>17</v>
      </c>
      <c r="D5500" t="s">
        <v>18</v>
      </c>
      <c r="E5500" s="4">
        <v>139</v>
      </c>
      <c r="F5500" s="4">
        <v>13</v>
      </c>
      <c r="G5500" s="4">
        <v>400</v>
      </c>
      <c r="H5500" s="4">
        <v>251</v>
      </c>
      <c r="I5500" s="4">
        <v>370</v>
      </c>
      <c r="J5500" s="6">
        <v>1114.8499999999999</v>
      </c>
      <c r="K5500" s="4">
        <v>0.66100000000000003</v>
      </c>
      <c r="L5500" s="4" t="s">
        <v>19</v>
      </c>
      <c r="M5500" s="4">
        <f>Inventory[[#This Row],[Daily_Demand]]*Inventory[[#This Row],[Lead_Time_Days]]</f>
        <v>1807</v>
      </c>
      <c r="N5500" s="4">
        <f>MAX(0, Inventory[[#This Row],[Demand_Duration_Lead_time]]+Inventory[[#This Row],[Safety_Stock]]-Inventory[[#This Row],[Current_Inventory]])</f>
        <v>1658</v>
      </c>
      <c r="O55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00" s="8">
        <f>Inventory[[#This Row],[Current_Inventory]]*Inventory[[#This Row],[Unit_Cost]]</f>
        <v>445939.99999999994</v>
      </c>
      <c r="Q5500" t="str">
        <f>IF(Inventory[[#This Row],[Stockout_Risk_Score]] &gt;= 0.8, "Critical",
   IF(Inventory[[#This Row],[Stockout_Risk_Score]] &gt;= 0.6, "High",
      IF(Inventory[[#This Row],[Stockout_Risk_Score]] &gt;= 0.3, "Medium", "Low")
   )
)</f>
        <v>High</v>
      </c>
      <c r="R5500">
        <f>Inventory[[#This Row],[Lead_Time_Days]]*0.8</f>
        <v>10.4</v>
      </c>
      <c r="S5500">
        <f>MAX(0,Inventory[[#This Row],[Daily_Demand]]*Inventory[[#This Row],[Adj_Lead_Time]]+Inventory[[#This Row],[Safety_Stock]]-Inventory[[#This Row],[Current_Inventory]])</f>
        <v>1296.6000000000001</v>
      </c>
    </row>
    <row r="5501" spans="1:19" x14ac:dyDescent="0.25">
      <c r="A5501">
        <v>5500</v>
      </c>
      <c r="B5501" t="s">
        <v>5522</v>
      </c>
      <c r="C5501" s="4" t="s">
        <v>17</v>
      </c>
      <c r="D5501" t="s">
        <v>14</v>
      </c>
      <c r="E5501" s="4">
        <v>119</v>
      </c>
      <c r="F5501" s="4">
        <v>11</v>
      </c>
      <c r="G5501" s="4">
        <v>294</v>
      </c>
      <c r="H5501" s="4">
        <v>162</v>
      </c>
      <c r="I5501" s="4">
        <v>293</v>
      </c>
      <c r="J5501" s="6">
        <v>1189.28</v>
      </c>
      <c r="K5501" s="4">
        <v>0.35299999999999998</v>
      </c>
      <c r="L5501" s="4" t="s">
        <v>15</v>
      </c>
      <c r="M5501" s="4">
        <f>Inventory[[#This Row],[Daily_Demand]]*Inventory[[#This Row],[Lead_Time_Days]]</f>
        <v>1309</v>
      </c>
      <c r="N5501" s="4">
        <f>MAX(0, Inventory[[#This Row],[Demand_Duration_Lead_time]]+Inventory[[#This Row],[Safety_Stock]]-Inventory[[#This Row],[Current_Inventory]])</f>
        <v>1177</v>
      </c>
      <c r="O55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01" s="8">
        <f>Inventory[[#This Row],[Current_Inventory]]*Inventory[[#This Row],[Unit_Cost]]</f>
        <v>349648.32</v>
      </c>
      <c r="Q5501" t="str">
        <f>IF(Inventory[[#This Row],[Stockout_Risk_Score]] &gt;= 0.8, "Critical",
   IF(Inventory[[#This Row],[Stockout_Risk_Score]] &gt;= 0.6, "High",
      IF(Inventory[[#This Row],[Stockout_Risk_Score]] &gt;= 0.3, "Medium", "Low")
   )
)</f>
        <v>Medium</v>
      </c>
      <c r="R5501">
        <f>Inventory[[#This Row],[Lead_Time_Days]]*0.8</f>
        <v>8.8000000000000007</v>
      </c>
      <c r="S5501">
        <f>MAX(0,Inventory[[#This Row],[Daily_Demand]]*Inventory[[#This Row],[Adj_Lead_Time]]+Inventory[[#This Row],[Safety_Stock]]-Inventory[[#This Row],[Current_Inventory]])</f>
        <v>915.2</v>
      </c>
    </row>
    <row r="5502" spans="1:19" x14ac:dyDescent="0.25">
      <c r="A5502">
        <v>5501</v>
      </c>
      <c r="B5502" t="s">
        <v>5523</v>
      </c>
      <c r="C5502" s="4" t="s">
        <v>21</v>
      </c>
      <c r="D5502" t="s">
        <v>22</v>
      </c>
      <c r="E5502" s="4">
        <v>96</v>
      </c>
      <c r="F5502" s="4">
        <v>12</v>
      </c>
      <c r="G5502" s="4">
        <v>636</v>
      </c>
      <c r="H5502" s="4">
        <v>33</v>
      </c>
      <c r="I5502" s="4">
        <v>363</v>
      </c>
      <c r="J5502" s="6">
        <v>533.84</v>
      </c>
      <c r="K5502" s="4">
        <v>0.14299999999999999</v>
      </c>
      <c r="L5502" s="4" t="s">
        <v>27</v>
      </c>
      <c r="M5502" s="4">
        <f>Inventory[[#This Row],[Daily_Demand]]*Inventory[[#This Row],[Lead_Time_Days]]</f>
        <v>1152</v>
      </c>
      <c r="N5502" s="4">
        <f>MAX(0, Inventory[[#This Row],[Demand_Duration_Lead_time]]+Inventory[[#This Row],[Safety_Stock]]-Inventory[[#This Row],[Current_Inventory]])</f>
        <v>549</v>
      </c>
      <c r="O55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02" s="8">
        <f>Inventory[[#This Row],[Current_Inventory]]*Inventory[[#This Row],[Unit_Cost]]</f>
        <v>339522.24000000005</v>
      </c>
      <c r="Q5502" t="str">
        <f>IF(Inventory[[#This Row],[Stockout_Risk_Score]] &gt;= 0.8, "Critical",
   IF(Inventory[[#This Row],[Stockout_Risk_Score]] &gt;= 0.6, "High",
      IF(Inventory[[#This Row],[Stockout_Risk_Score]] &gt;= 0.3, "Medium", "Low")
   )
)</f>
        <v>Low</v>
      </c>
      <c r="R5502">
        <f>Inventory[[#This Row],[Lead_Time_Days]]*0.8</f>
        <v>9.6000000000000014</v>
      </c>
      <c r="S5502">
        <f>MAX(0,Inventory[[#This Row],[Daily_Demand]]*Inventory[[#This Row],[Adj_Lead_Time]]+Inventory[[#This Row],[Safety_Stock]]-Inventory[[#This Row],[Current_Inventory]])</f>
        <v>318.60000000000014</v>
      </c>
    </row>
    <row r="5503" spans="1:19" x14ac:dyDescent="0.25">
      <c r="A5503">
        <v>5502</v>
      </c>
      <c r="B5503" t="s">
        <v>5524</v>
      </c>
      <c r="C5503" s="4" t="s">
        <v>41</v>
      </c>
      <c r="D5503" t="s">
        <v>22</v>
      </c>
      <c r="E5503" s="4">
        <v>5</v>
      </c>
      <c r="F5503" s="4">
        <v>6</v>
      </c>
      <c r="G5503" s="4">
        <v>81</v>
      </c>
      <c r="H5503" s="4">
        <v>133</v>
      </c>
      <c r="I5503" s="4">
        <v>234</v>
      </c>
      <c r="J5503" s="6">
        <v>1597.49</v>
      </c>
      <c r="K5503" s="4">
        <v>0.55200000000000005</v>
      </c>
      <c r="L5503" s="4" t="s">
        <v>27</v>
      </c>
      <c r="M5503" s="4">
        <f>Inventory[[#This Row],[Daily_Demand]]*Inventory[[#This Row],[Lead_Time_Days]]</f>
        <v>30</v>
      </c>
      <c r="N5503" s="4">
        <f>MAX(0, Inventory[[#This Row],[Demand_Duration_Lead_time]]+Inventory[[#This Row],[Safety_Stock]]-Inventory[[#This Row],[Current_Inventory]])</f>
        <v>82</v>
      </c>
      <c r="O55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03" s="8">
        <f>Inventory[[#This Row],[Current_Inventory]]*Inventory[[#This Row],[Unit_Cost]]</f>
        <v>129396.69</v>
      </c>
      <c r="Q5503" t="str">
        <f>IF(Inventory[[#This Row],[Stockout_Risk_Score]] &gt;= 0.8, "Critical",
   IF(Inventory[[#This Row],[Stockout_Risk_Score]] &gt;= 0.6, "High",
      IF(Inventory[[#This Row],[Stockout_Risk_Score]] &gt;= 0.3, "Medium", "Low")
   )
)</f>
        <v>Medium</v>
      </c>
      <c r="R5503">
        <f>Inventory[[#This Row],[Lead_Time_Days]]*0.8</f>
        <v>4.8000000000000007</v>
      </c>
      <c r="S5503">
        <f>MAX(0,Inventory[[#This Row],[Daily_Demand]]*Inventory[[#This Row],[Adj_Lead_Time]]+Inventory[[#This Row],[Safety_Stock]]-Inventory[[#This Row],[Current_Inventory]])</f>
        <v>76</v>
      </c>
    </row>
    <row r="5504" spans="1:19" x14ac:dyDescent="0.25">
      <c r="A5504">
        <v>5503</v>
      </c>
      <c r="B5504" t="s">
        <v>5525</v>
      </c>
      <c r="C5504" s="4" t="s">
        <v>13</v>
      </c>
      <c r="D5504" t="s">
        <v>22</v>
      </c>
      <c r="E5504" s="4">
        <v>67</v>
      </c>
      <c r="F5504" s="4">
        <v>2</v>
      </c>
      <c r="G5504" s="4">
        <v>486</v>
      </c>
      <c r="H5504" s="4">
        <v>294</v>
      </c>
      <c r="I5504" s="4">
        <v>342</v>
      </c>
      <c r="J5504" s="6">
        <v>1018.23</v>
      </c>
      <c r="K5504" s="4">
        <v>0.625</v>
      </c>
      <c r="L5504" s="4" t="s">
        <v>27</v>
      </c>
      <c r="M5504" s="4">
        <f>Inventory[[#This Row],[Daily_Demand]]*Inventory[[#This Row],[Lead_Time_Days]]</f>
        <v>134</v>
      </c>
      <c r="N5504" s="4">
        <f>MAX(0, Inventory[[#This Row],[Demand_Duration_Lead_time]]+Inventory[[#This Row],[Safety_Stock]]-Inventory[[#This Row],[Current_Inventory]])</f>
        <v>0</v>
      </c>
      <c r="O55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04" s="8">
        <f>Inventory[[#This Row],[Current_Inventory]]*Inventory[[#This Row],[Unit_Cost]]</f>
        <v>494859.78</v>
      </c>
      <c r="Q5504" t="str">
        <f>IF(Inventory[[#This Row],[Stockout_Risk_Score]] &gt;= 0.8, "Critical",
   IF(Inventory[[#This Row],[Stockout_Risk_Score]] &gt;= 0.6, "High",
      IF(Inventory[[#This Row],[Stockout_Risk_Score]] &gt;= 0.3, "Medium", "Low")
   )
)</f>
        <v>High</v>
      </c>
      <c r="R5504">
        <f>Inventory[[#This Row],[Lead_Time_Days]]*0.8</f>
        <v>1.6</v>
      </c>
      <c r="S5504">
        <f>MAX(0,Inventory[[#This Row],[Daily_Demand]]*Inventory[[#This Row],[Adj_Lead_Time]]+Inventory[[#This Row],[Safety_Stock]]-Inventory[[#This Row],[Current_Inventory]])</f>
        <v>0</v>
      </c>
    </row>
    <row r="5505" spans="1:19" x14ac:dyDescent="0.25">
      <c r="A5505">
        <v>5504</v>
      </c>
      <c r="B5505" t="s">
        <v>5526</v>
      </c>
      <c r="C5505" s="4" t="s">
        <v>17</v>
      </c>
      <c r="D5505" t="s">
        <v>22</v>
      </c>
      <c r="E5505" s="4">
        <v>171</v>
      </c>
      <c r="F5505" s="4">
        <v>6</v>
      </c>
      <c r="G5505" s="4">
        <v>547</v>
      </c>
      <c r="H5505" s="4">
        <v>270</v>
      </c>
      <c r="I5505" s="4">
        <v>296</v>
      </c>
      <c r="J5505" s="6">
        <v>63.73</v>
      </c>
      <c r="K5505" s="4">
        <v>0.86</v>
      </c>
      <c r="L5505" s="4" t="s">
        <v>27</v>
      </c>
      <c r="M5505" s="4">
        <f>Inventory[[#This Row],[Daily_Demand]]*Inventory[[#This Row],[Lead_Time_Days]]</f>
        <v>1026</v>
      </c>
      <c r="N5505" s="4">
        <f>MAX(0, Inventory[[#This Row],[Demand_Duration_Lead_time]]+Inventory[[#This Row],[Safety_Stock]]-Inventory[[#This Row],[Current_Inventory]])</f>
        <v>749</v>
      </c>
      <c r="O55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05" s="8">
        <f>Inventory[[#This Row],[Current_Inventory]]*Inventory[[#This Row],[Unit_Cost]]</f>
        <v>34860.31</v>
      </c>
      <c r="Q5505" t="str">
        <f>IF(Inventory[[#This Row],[Stockout_Risk_Score]] &gt;= 0.8, "Critical",
   IF(Inventory[[#This Row],[Stockout_Risk_Score]] &gt;= 0.6, "High",
      IF(Inventory[[#This Row],[Stockout_Risk_Score]] &gt;= 0.3, "Medium", "Low")
   )
)</f>
        <v>Critical</v>
      </c>
      <c r="R5505">
        <f>Inventory[[#This Row],[Lead_Time_Days]]*0.8</f>
        <v>4.8000000000000007</v>
      </c>
      <c r="S5505">
        <f>MAX(0,Inventory[[#This Row],[Daily_Demand]]*Inventory[[#This Row],[Adj_Lead_Time]]+Inventory[[#This Row],[Safety_Stock]]-Inventory[[#This Row],[Current_Inventory]])</f>
        <v>543.80000000000018</v>
      </c>
    </row>
    <row r="5506" spans="1:19" x14ac:dyDescent="0.25">
      <c r="A5506">
        <v>5505</v>
      </c>
      <c r="B5506" t="s">
        <v>5527</v>
      </c>
      <c r="C5506" s="4" t="s">
        <v>17</v>
      </c>
      <c r="D5506" t="s">
        <v>22</v>
      </c>
      <c r="E5506" s="4">
        <v>23</v>
      </c>
      <c r="F5506" s="4">
        <v>6</v>
      </c>
      <c r="G5506" s="4">
        <v>169</v>
      </c>
      <c r="H5506" s="4">
        <v>155</v>
      </c>
      <c r="I5506" s="4">
        <v>167</v>
      </c>
      <c r="J5506" s="6">
        <v>1203.1099999999999</v>
      </c>
      <c r="K5506" s="4">
        <v>0.48399999999999999</v>
      </c>
      <c r="L5506" s="4" t="s">
        <v>19</v>
      </c>
      <c r="M5506" s="4">
        <f>Inventory[[#This Row],[Daily_Demand]]*Inventory[[#This Row],[Lead_Time_Days]]</f>
        <v>138</v>
      </c>
      <c r="N5506" s="4">
        <f>MAX(0, Inventory[[#This Row],[Demand_Duration_Lead_time]]+Inventory[[#This Row],[Safety_Stock]]-Inventory[[#This Row],[Current_Inventory]])</f>
        <v>124</v>
      </c>
      <c r="O55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06" s="8">
        <f>Inventory[[#This Row],[Current_Inventory]]*Inventory[[#This Row],[Unit_Cost]]</f>
        <v>203325.59</v>
      </c>
      <c r="Q5506" t="str">
        <f>IF(Inventory[[#This Row],[Stockout_Risk_Score]] &gt;= 0.8, "Critical",
   IF(Inventory[[#This Row],[Stockout_Risk_Score]] &gt;= 0.6, "High",
      IF(Inventory[[#This Row],[Stockout_Risk_Score]] &gt;= 0.3, "Medium", "Low")
   )
)</f>
        <v>Medium</v>
      </c>
      <c r="R5506">
        <f>Inventory[[#This Row],[Lead_Time_Days]]*0.8</f>
        <v>4.8000000000000007</v>
      </c>
      <c r="S5506">
        <f>MAX(0,Inventory[[#This Row],[Daily_Demand]]*Inventory[[#This Row],[Adj_Lead_Time]]+Inventory[[#This Row],[Safety_Stock]]-Inventory[[#This Row],[Current_Inventory]])</f>
        <v>96.400000000000034</v>
      </c>
    </row>
    <row r="5507" spans="1:19" x14ac:dyDescent="0.25">
      <c r="A5507">
        <v>5506</v>
      </c>
      <c r="B5507" t="s">
        <v>5528</v>
      </c>
      <c r="C5507" s="4" t="s">
        <v>41</v>
      </c>
      <c r="D5507" t="s">
        <v>18</v>
      </c>
      <c r="E5507" s="4">
        <v>35</v>
      </c>
      <c r="F5507" s="4">
        <v>6</v>
      </c>
      <c r="G5507" s="4">
        <v>161</v>
      </c>
      <c r="H5507" s="4">
        <v>200</v>
      </c>
      <c r="I5507" s="4">
        <v>122</v>
      </c>
      <c r="J5507" s="6">
        <v>1606.22</v>
      </c>
      <c r="K5507" s="4">
        <v>0.64600000000000002</v>
      </c>
      <c r="L5507" s="4" t="s">
        <v>27</v>
      </c>
      <c r="M5507" s="4">
        <f>Inventory[[#This Row],[Daily_Demand]]*Inventory[[#This Row],[Lead_Time_Days]]</f>
        <v>210</v>
      </c>
      <c r="N5507" s="4">
        <f>MAX(0, Inventory[[#This Row],[Demand_Duration_Lead_time]]+Inventory[[#This Row],[Safety_Stock]]-Inventory[[#This Row],[Current_Inventory]])</f>
        <v>249</v>
      </c>
      <c r="O55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07" s="8">
        <f>Inventory[[#This Row],[Current_Inventory]]*Inventory[[#This Row],[Unit_Cost]]</f>
        <v>258601.42</v>
      </c>
      <c r="Q5507" t="str">
        <f>IF(Inventory[[#This Row],[Stockout_Risk_Score]] &gt;= 0.8, "Critical",
   IF(Inventory[[#This Row],[Stockout_Risk_Score]] &gt;= 0.6, "High",
      IF(Inventory[[#This Row],[Stockout_Risk_Score]] &gt;= 0.3, "Medium", "Low")
   )
)</f>
        <v>High</v>
      </c>
      <c r="R5507">
        <f>Inventory[[#This Row],[Lead_Time_Days]]*0.8</f>
        <v>4.8000000000000007</v>
      </c>
      <c r="S5507">
        <f>MAX(0,Inventory[[#This Row],[Daily_Demand]]*Inventory[[#This Row],[Adj_Lead_Time]]+Inventory[[#This Row],[Safety_Stock]]-Inventory[[#This Row],[Current_Inventory]])</f>
        <v>207</v>
      </c>
    </row>
    <row r="5508" spans="1:19" x14ac:dyDescent="0.25">
      <c r="A5508">
        <v>5507</v>
      </c>
      <c r="B5508" t="s">
        <v>5529</v>
      </c>
      <c r="C5508" s="4" t="s">
        <v>26</v>
      </c>
      <c r="D5508" t="s">
        <v>22</v>
      </c>
      <c r="E5508" s="4">
        <v>81</v>
      </c>
      <c r="F5508" s="4">
        <v>14</v>
      </c>
      <c r="G5508" s="4">
        <v>135</v>
      </c>
      <c r="H5508" s="4">
        <v>174</v>
      </c>
      <c r="I5508" s="4">
        <v>118</v>
      </c>
      <c r="J5508" s="6">
        <v>538.41</v>
      </c>
      <c r="K5508" s="4">
        <v>5.3999999999999999E-2</v>
      </c>
      <c r="L5508" s="4" t="s">
        <v>27</v>
      </c>
      <c r="M5508" s="4">
        <f>Inventory[[#This Row],[Daily_Demand]]*Inventory[[#This Row],[Lead_Time_Days]]</f>
        <v>1134</v>
      </c>
      <c r="N5508" s="4">
        <f>MAX(0, Inventory[[#This Row],[Demand_Duration_Lead_time]]+Inventory[[#This Row],[Safety_Stock]]-Inventory[[#This Row],[Current_Inventory]])</f>
        <v>1173</v>
      </c>
      <c r="O55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08" s="8">
        <f>Inventory[[#This Row],[Current_Inventory]]*Inventory[[#This Row],[Unit_Cost]]</f>
        <v>72685.349999999991</v>
      </c>
      <c r="Q5508" t="str">
        <f>IF(Inventory[[#This Row],[Stockout_Risk_Score]] &gt;= 0.8, "Critical",
   IF(Inventory[[#This Row],[Stockout_Risk_Score]] &gt;= 0.6, "High",
      IF(Inventory[[#This Row],[Stockout_Risk_Score]] &gt;= 0.3, "Medium", "Low")
   )
)</f>
        <v>Low</v>
      </c>
      <c r="R5508">
        <f>Inventory[[#This Row],[Lead_Time_Days]]*0.8</f>
        <v>11.200000000000001</v>
      </c>
      <c r="S5508">
        <f>MAX(0,Inventory[[#This Row],[Daily_Demand]]*Inventory[[#This Row],[Adj_Lead_Time]]+Inventory[[#This Row],[Safety_Stock]]-Inventory[[#This Row],[Current_Inventory]])</f>
        <v>946.2</v>
      </c>
    </row>
    <row r="5509" spans="1:19" x14ac:dyDescent="0.25">
      <c r="A5509">
        <v>5508</v>
      </c>
      <c r="B5509" t="s">
        <v>5530</v>
      </c>
      <c r="C5509" s="4" t="s">
        <v>41</v>
      </c>
      <c r="D5509" t="s">
        <v>14</v>
      </c>
      <c r="E5509" s="4">
        <v>125</v>
      </c>
      <c r="F5509" s="4">
        <v>3</v>
      </c>
      <c r="G5509" s="4">
        <v>84</v>
      </c>
      <c r="H5509" s="4">
        <v>80</v>
      </c>
      <c r="I5509" s="4">
        <v>291</v>
      </c>
      <c r="J5509" s="6">
        <v>123.85</v>
      </c>
      <c r="K5509" s="4">
        <v>0.89500000000000002</v>
      </c>
      <c r="L5509" s="4" t="s">
        <v>19</v>
      </c>
      <c r="M5509" s="4">
        <f>Inventory[[#This Row],[Daily_Demand]]*Inventory[[#This Row],[Lead_Time_Days]]</f>
        <v>375</v>
      </c>
      <c r="N5509" s="4">
        <f>MAX(0, Inventory[[#This Row],[Demand_Duration_Lead_time]]+Inventory[[#This Row],[Safety_Stock]]-Inventory[[#This Row],[Current_Inventory]])</f>
        <v>371</v>
      </c>
      <c r="O55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09" s="8">
        <f>Inventory[[#This Row],[Current_Inventory]]*Inventory[[#This Row],[Unit_Cost]]</f>
        <v>10403.4</v>
      </c>
      <c r="Q5509" t="str">
        <f>IF(Inventory[[#This Row],[Stockout_Risk_Score]] &gt;= 0.8, "Critical",
   IF(Inventory[[#This Row],[Stockout_Risk_Score]] &gt;= 0.6, "High",
      IF(Inventory[[#This Row],[Stockout_Risk_Score]] &gt;= 0.3, "Medium", "Low")
   )
)</f>
        <v>Critical</v>
      </c>
      <c r="R5509">
        <f>Inventory[[#This Row],[Lead_Time_Days]]*0.8</f>
        <v>2.4000000000000004</v>
      </c>
      <c r="S5509">
        <f>MAX(0,Inventory[[#This Row],[Daily_Demand]]*Inventory[[#This Row],[Adj_Lead_Time]]+Inventory[[#This Row],[Safety_Stock]]-Inventory[[#This Row],[Current_Inventory]])</f>
        <v>296.00000000000006</v>
      </c>
    </row>
    <row r="5510" spans="1:19" x14ac:dyDescent="0.25">
      <c r="A5510">
        <v>5509</v>
      </c>
      <c r="B5510" t="s">
        <v>5531</v>
      </c>
      <c r="C5510" s="4" t="s">
        <v>41</v>
      </c>
      <c r="D5510" t="s">
        <v>14</v>
      </c>
      <c r="E5510" s="4">
        <v>28</v>
      </c>
      <c r="F5510" s="4">
        <v>14</v>
      </c>
      <c r="G5510" s="4">
        <v>448</v>
      </c>
      <c r="H5510" s="4">
        <v>210</v>
      </c>
      <c r="I5510" s="4">
        <v>201</v>
      </c>
      <c r="J5510" s="6">
        <v>1624</v>
      </c>
      <c r="K5510" s="4">
        <v>0.32700000000000001</v>
      </c>
      <c r="L5510" s="4" t="s">
        <v>27</v>
      </c>
      <c r="M5510" s="4">
        <f>Inventory[[#This Row],[Daily_Demand]]*Inventory[[#This Row],[Lead_Time_Days]]</f>
        <v>392</v>
      </c>
      <c r="N5510" s="4">
        <f>MAX(0, Inventory[[#This Row],[Demand_Duration_Lead_time]]+Inventory[[#This Row],[Safety_Stock]]-Inventory[[#This Row],[Current_Inventory]])</f>
        <v>154</v>
      </c>
      <c r="O55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10" s="8">
        <f>Inventory[[#This Row],[Current_Inventory]]*Inventory[[#This Row],[Unit_Cost]]</f>
        <v>727552</v>
      </c>
      <c r="Q5510" t="str">
        <f>IF(Inventory[[#This Row],[Stockout_Risk_Score]] &gt;= 0.8, "Critical",
   IF(Inventory[[#This Row],[Stockout_Risk_Score]] &gt;= 0.6, "High",
      IF(Inventory[[#This Row],[Stockout_Risk_Score]] &gt;= 0.3, "Medium", "Low")
   )
)</f>
        <v>Medium</v>
      </c>
      <c r="R5510">
        <f>Inventory[[#This Row],[Lead_Time_Days]]*0.8</f>
        <v>11.200000000000001</v>
      </c>
      <c r="S5510">
        <f>MAX(0,Inventory[[#This Row],[Daily_Demand]]*Inventory[[#This Row],[Adj_Lead_Time]]+Inventory[[#This Row],[Safety_Stock]]-Inventory[[#This Row],[Current_Inventory]])</f>
        <v>75.600000000000023</v>
      </c>
    </row>
    <row r="5511" spans="1:19" x14ac:dyDescent="0.25">
      <c r="A5511">
        <v>5510</v>
      </c>
      <c r="B5511" t="s">
        <v>5532</v>
      </c>
      <c r="C5511" s="4" t="s">
        <v>17</v>
      </c>
      <c r="D5511" t="s">
        <v>14</v>
      </c>
      <c r="E5511" s="4">
        <v>73</v>
      </c>
      <c r="F5511" s="4">
        <v>7</v>
      </c>
      <c r="G5511" s="4">
        <v>329</v>
      </c>
      <c r="H5511" s="4">
        <v>21</v>
      </c>
      <c r="I5511" s="4">
        <v>368</v>
      </c>
      <c r="J5511" s="6">
        <v>1953.74</v>
      </c>
      <c r="K5511" s="4">
        <v>0.63200000000000001</v>
      </c>
      <c r="L5511" s="4" t="s">
        <v>19</v>
      </c>
      <c r="M5511" s="4">
        <f>Inventory[[#This Row],[Daily_Demand]]*Inventory[[#This Row],[Lead_Time_Days]]</f>
        <v>511</v>
      </c>
      <c r="N5511" s="4">
        <f>MAX(0, Inventory[[#This Row],[Demand_Duration_Lead_time]]+Inventory[[#This Row],[Safety_Stock]]-Inventory[[#This Row],[Current_Inventory]])</f>
        <v>203</v>
      </c>
      <c r="O55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11" s="8">
        <f>Inventory[[#This Row],[Current_Inventory]]*Inventory[[#This Row],[Unit_Cost]]</f>
        <v>642780.46</v>
      </c>
      <c r="Q5511" t="str">
        <f>IF(Inventory[[#This Row],[Stockout_Risk_Score]] &gt;= 0.8, "Critical",
   IF(Inventory[[#This Row],[Stockout_Risk_Score]] &gt;= 0.6, "High",
      IF(Inventory[[#This Row],[Stockout_Risk_Score]] &gt;= 0.3, "Medium", "Low")
   )
)</f>
        <v>High</v>
      </c>
      <c r="R5511">
        <f>Inventory[[#This Row],[Lead_Time_Days]]*0.8</f>
        <v>5.6000000000000005</v>
      </c>
      <c r="S5511">
        <f>MAX(0,Inventory[[#This Row],[Daily_Demand]]*Inventory[[#This Row],[Adj_Lead_Time]]+Inventory[[#This Row],[Safety_Stock]]-Inventory[[#This Row],[Current_Inventory]])</f>
        <v>100.80000000000001</v>
      </c>
    </row>
    <row r="5512" spans="1:19" x14ac:dyDescent="0.25">
      <c r="A5512">
        <v>5511</v>
      </c>
      <c r="B5512" t="s">
        <v>5533</v>
      </c>
      <c r="C5512" s="4" t="s">
        <v>13</v>
      </c>
      <c r="D5512" t="s">
        <v>14</v>
      </c>
      <c r="E5512" s="4">
        <v>197</v>
      </c>
      <c r="F5512" s="4">
        <v>6</v>
      </c>
      <c r="G5512" s="4">
        <v>725</v>
      </c>
      <c r="H5512" s="4">
        <v>61</v>
      </c>
      <c r="I5512" s="4">
        <v>143</v>
      </c>
      <c r="J5512" s="6">
        <v>199.3</v>
      </c>
      <c r="K5512" s="4">
        <v>0.91600000000000004</v>
      </c>
      <c r="L5512" s="4" t="s">
        <v>15</v>
      </c>
      <c r="M5512" s="4">
        <f>Inventory[[#This Row],[Daily_Demand]]*Inventory[[#This Row],[Lead_Time_Days]]</f>
        <v>1182</v>
      </c>
      <c r="N5512" s="4">
        <f>MAX(0, Inventory[[#This Row],[Demand_Duration_Lead_time]]+Inventory[[#This Row],[Safety_Stock]]-Inventory[[#This Row],[Current_Inventory]])</f>
        <v>518</v>
      </c>
      <c r="O55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12" s="8">
        <f>Inventory[[#This Row],[Current_Inventory]]*Inventory[[#This Row],[Unit_Cost]]</f>
        <v>144492.5</v>
      </c>
      <c r="Q5512" t="str">
        <f>IF(Inventory[[#This Row],[Stockout_Risk_Score]] &gt;= 0.8, "Critical",
   IF(Inventory[[#This Row],[Stockout_Risk_Score]] &gt;= 0.6, "High",
      IF(Inventory[[#This Row],[Stockout_Risk_Score]] &gt;= 0.3, "Medium", "Low")
   )
)</f>
        <v>Critical</v>
      </c>
      <c r="R5512">
        <f>Inventory[[#This Row],[Lead_Time_Days]]*0.8</f>
        <v>4.8000000000000007</v>
      </c>
      <c r="S5512">
        <f>MAX(0,Inventory[[#This Row],[Daily_Demand]]*Inventory[[#This Row],[Adj_Lead_Time]]+Inventory[[#This Row],[Safety_Stock]]-Inventory[[#This Row],[Current_Inventory]])</f>
        <v>281.60000000000014</v>
      </c>
    </row>
    <row r="5513" spans="1:19" x14ac:dyDescent="0.25">
      <c r="A5513">
        <v>5512</v>
      </c>
      <c r="B5513" t="s">
        <v>5534</v>
      </c>
      <c r="C5513" s="4" t="s">
        <v>41</v>
      </c>
      <c r="D5513" t="s">
        <v>18</v>
      </c>
      <c r="E5513" s="4">
        <v>165</v>
      </c>
      <c r="F5513" s="4">
        <v>3</v>
      </c>
      <c r="G5513" s="4">
        <v>449</v>
      </c>
      <c r="H5513" s="4">
        <v>265</v>
      </c>
      <c r="I5513" s="4">
        <v>320</v>
      </c>
      <c r="J5513" s="6">
        <v>1879.17</v>
      </c>
      <c r="K5513" s="4">
        <v>0.81100000000000005</v>
      </c>
      <c r="L5513" s="4" t="s">
        <v>19</v>
      </c>
      <c r="M5513" s="4">
        <f>Inventory[[#This Row],[Daily_Demand]]*Inventory[[#This Row],[Lead_Time_Days]]</f>
        <v>495</v>
      </c>
      <c r="N5513" s="4">
        <f>MAX(0, Inventory[[#This Row],[Demand_Duration_Lead_time]]+Inventory[[#This Row],[Safety_Stock]]-Inventory[[#This Row],[Current_Inventory]])</f>
        <v>311</v>
      </c>
      <c r="O55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13" s="8">
        <f>Inventory[[#This Row],[Current_Inventory]]*Inventory[[#This Row],[Unit_Cost]]</f>
        <v>843747.33000000007</v>
      </c>
      <c r="Q5513" t="str">
        <f>IF(Inventory[[#This Row],[Stockout_Risk_Score]] &gt;= 0.8, "Critical",
   IF(Inventory[[#This Row],[Stockout_Risk_Score]] &gt;= 0.6, "High",
      IF(Inventory[[#This Row],[Stockout_Risk_Score]] &gt;= 0.3, "Medium", "Low")
   )
)</f>
        <v>Critical</v>
      </c>
      <c r="R5513">
        <f>Inventory[[#This Row],[Lead_Time_Days]]*0.8</f>
        <v>2.4000000000000004</v>
      </c>
      <c r="S5513">
        <f>MAX(0,Inventory[[#This Row],[Daily_Demand]]*Inventory[[#This Row],[Adj_Lead_Time]]+Inventory[[#This Row],[Safety_Stock]]-Inventory[[#This Row],[Current_Inventory]])</f>
        <v>212</v>
      </c>
    </row>
    <row r="5514" spans="1:19" x14ac:dyDescent="0.25">
      <c r="A5514">
        <v>5513</v>
      </c>
      <c r="B5514" t="s">
        <v>5535</v>
      </c>
      <c r="C5514" s="4" t="s">
        <v>26</v>
      </c>
      <c r="D5514" t="s">
        <v>14</v>
      </c>
      <c r="E5514" s="4">
        <v>63</v>
      </c>
      <c r="F5514" s="4">
        <v>13</v>
      </c>
      <c r="G5514" s="4">
        <v>180</v>
      </c>
      <c r="H5514" s="4">
        <v>18</v>
      </c>
      <c r="I5514" s="4">
        <v>278</v>
      </c>
      <c r="J5514" s="6">
        <v>750.59</v>
      </c>
      <c r="K5514" s="4">
        <v>0.63800000000000001</v>
      </c>
      <c r="L5514" s="4" t="s">
        <v>27</v>
      </c>
      <c r="M5514" s="4">
        <f>Inventory[[#This Row],[Daily_Demand]]*Inventory[[#This Row],[Lead_Time_Days]]</f>
        <v>819</v>
      </c>
      <c r="N5514" s="4">
        <f>MAX(0, Inventory[[#This Row],[Demand_Duration_Lead_time]]+Inventory[[#This Row],[Safety_Stock]]-Inventory[[#This Row],[Current_Inventory]])</f>
        <v>657</v>
      </c>
      <c r="O55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14" s="8">
        <f>Inventory[[#This Row],[Current_Inventory]]*Inventory[[#This Row],[Unit_Cost]]</f>
        <v>135106.20000000001</v>
      </c>
      <c r="Q5514" t="str">
        <f>IF(Inventory[[#This Row],[Stockout_Risk_Score]] &gt;= 0.8, "Critical",
   IF(Inventory[[#This Row],[Stockout_Risk_Score]] &gt;= 0.6, "High",
      IF(Inventory[[#This Row],[Stockout_Risk_Score]] &gt;= 0.3, "Medium", "Low")
   )
)</f>
        <v>High</v>
      </c>
      <c r="R5514">
        <f>Inventory[[#This Row],[Lead_Time_Days]]*0.8</f>
        <v>10.4</v>
      </c>
      <c r="S5514">
        <f>MAX(0,Inventory[[#This Row],[Daily_Demand]]*Inventory[[#This Row],[Adj_Lead_Time]]+Inventory[[#This Row],[Safety_Stock]]-Inventory[[#This Row],[Current_Inventory]])</f>
        <v>493.20000000000005</v>
      </c>
    </row>
    <row r="5515" spans="1:19" x14ac:dyDescent="0.25">
      <c r="A5515">
        <v>5514</v>
      </c>
      <c r="B5515" t="s">
        <v>5536</v>
      </c>
      <c r="C5515" s="4" t="s">
        <v>21</v>
      </c>
      <c r="D5515" t="s">
        <v>18</v>
      </c>
      <c r="E5515" s="4">
        <v>118</v>
      </c>
      <c r="F5515" s="4">
        <v>11</v>
      </c>
      <c r="G5515" s="4">
        <v>325</v>
      </c>
      <c r="H5515" s="4">
        <v>149</v>
      </c>
      <c r="I5515" s="4">
        <v>79</v>
      </c>
      <c r="J5515" s="6">
        <v>1885.81</v>
      </c>
      <c r="K5515" s="4">
        <v>0.70399999999999996</v>
      </c>
      <c r="L5515" s="4" t="s">
        <v>19</v>
      </c>
      <c r="M5515" s="4">
        <f>Inventory[[#This Row],[Daily_Demand]]*Inventory[[#This Row],[Lead_Time_Days]]</f>
        <v>1298</v>
      </c>
      <c r="N5515" s="4">
        <f>MAX(0, Inventory[[#This Row],[Demand_Duration_Lead_time]]+Inventory[[#This Row],[Safety_Stock]]-Inventory[[#This Row],[Current_Inventory]])</f>
        <v>1122</v>
      </c>
      <c r="O55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15" s="8">
        <f>Inventory[[#This Row],[Current_Inventory]]*Inventory[[#This Row],[Unit_Cost]]</f>
        <v>612888.25</v>
      </c>
      <c r="Q5515" t="str">
        <f>IF(Inventory[[#This Row],[Stockout_Risk_Score]] &gt;= 0.8, "Critical",
   IF(Inventory[[#This Row],[Stockout_Risk_Score]] &gt;= 0.6, "High",
      IF(Inventory[[#This Row],[Stockout_Risk_Score]] &gt;= 0.3, "Medium", "Low")
   )
)</f>
        <v>High</v>
      </c>
      <c r="R5515">
        <f>Inventory[[#This Row],[Lead_Time_Days]]*0.8</f>
        <v>8.8000000000000007</v>
      </c>
      <c r="S5515">
        <f>MAX(0,Inventory[[#This Row],[Daily_Demand]]*Inventory[[#This Row],[Adj_Lead_Time]]+Inventory[[#This Row],[Safety_Stock]]-Inventory[[#This Row],[Current_Inventory]])</f>
        <v>862.40000000000009</v>
      </c>
    </row>
    <row r="5516" spans="1:19" x14ac:dyDescent="0.25">
      <c r="A5516">
        <v>5515</v>
      </c>
      <c r="B5516" t="s">
        <v>5537</v>
      </c>
      <c r="C5516" s="4" t="s">
        <v>41</v>
      </c>
      <c r="D5516" t="s">
        <v>14</v>
      </c>
      <c r="E5516" s="4">
        <v>165</v>
      </c>
      <c r="F5516" s="4">
        <v>9</v>
      </c>
      <c r="G5516" s="4">
        <v>380</v>
      </c>
      <c r="H5516" s="4">
        <v>109</v>
      </c>
      <c r="I5516" s="4">
        <v>162</v>
      </c>
      <c r="J5516" s="6">
        <v>1315.24</v>
      </c>
      <c r="K5516" s="4">
        <v>0.92100000000000004</v>
      </c>
      <c r="L5516" s="4" t="s">
        <v>27</v>
      </c>
      <c r="M5516" s="4">
        <f>Inventory[[#This Row],[Daily_Demand]]*Inventory[[#This Row],[Lead_Time_Days]]</f>
        <v>1485</v>
      </c>
      <c r="N5516" s="4">
        <f>MAX(0, Inventory[[#This Row],[Demand_Duration_Lead_time]]+Inventory[[#This Row],[Safety_Stock]]-Inventory[[#This Row],[Current_Inventory]])</f>
        <v>1214</v>
      </c>
      <c r="O55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16" s="8">
        <f>Inventory[[#This Row],[Current_Inventory]]*Inventory[[#This Row],[Unit_Cost]]</f>
        <v>499791.2</v>
      </c>
      <c r="Q5516" t="str">
        <f>IF(Inventory[[#This Row],[Stockout_Risk_Score]] &gt;= 0.8, "Critical",
   IF(Inventory[[#This Row],[Stockout_Risk_Score]] &gt;= 0.6, "High",
      IF(Inventory[[#This Row],[Stockout_Risk_Score]] &gt;= 0.3, "Medium", "Low")
   )
)</f>
        <v>Critical</v>
      </c>
      <c r="R5516">
        <f>Inventory[[#This Row],[Lead_Time_Days]]*0.8</f>
        <v>7.2</v>
      </c>
      <c r="S5516">
        <f>MAX(0,Inventory[[#This Row],[Daily_Demand]]*Inventory[[#This Row],[Adj_Lead_Time]]+Inventory[[#This Row],[Safety_Stock]]-Inventory[[#This Row],[Current_Inventory]])</f>
        <v>917</v>
      </c>
    </row>
    <row r="5517" spans="1:19" x14ac:dyDescent="0.25">
      <c r="A5517">
        <v>5516</v>
      </c>
      <c r="B5517" t="s">
        <v>5538</v>
      </c>
      <c r="C5517" s="4" t="s">
        <v>41</v>
      </c>
      <c r="D5517" t="s">
        <v>18</v>
      </c>
      <c r="E5517" s="4">
        <v>164</v>
      </c>
      <c r="F5517" s="4">
        <v>7</v>
      </c>
      <c r="G5517" s="4">
        <v>297</v>
      </c>
      <c r="H5517" s="4">
        <v>146</v>
      </c>
      <c r="I5517" s="4">
        <v>384</v>
      </c>
      <c r="J5517" s="6">
        <v>1785.98</v>
      </c>
      <c r="K5517" s="4">
        <v>0.81200000000000006</v>
      </c>
      <c r="L5517" s="4" t="s">
        <v>27</v>
      </c>
      <c r="M5517" s="4">
        <f>Inventory[[#This Row],[Daily_Demand]]*Inventory[[#This Row],[Lead_Time_Days]]</f>
        <v>1148</v>
      </c>
      <c r="N5517" s="4">
        <f>MAX(0, Inventory[[#This Row],[Demand_Duration_Lead_time]]+Inventory[[#This Row],[Safety_Stock]]-Inventory[[#This Row],[Current_Inventory]])</f>
        <v>997</v>
      </c>
      <c r="O55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17" s="8">
        <f>Inventory[[#This Row],[Current_Inventory]]*Inventory[[#This Row],[Unit_Cost]]</f>
        <v>530436.06000000006</v>
      </c>
      <c r="Q5517" t="str">
        <f>IF(Inventory[[#This Row],[Stockout_Risk_Score]] &gt;= 0.8, "Critical",
   IF(Inventory[[#This Row],[Stockout_Risk_Score]] &gt;= 0.6, "High",
      IF(Inventory[[#This Row],[Stockout_Risk_Score]] &gt;= 0.3, "Medium", "Low")
   )
)</f>
        <v>Critical</v>
      </c>
      <c r="R5517">
        <f>Inventory[[#This Row],[Lead_Time_Days]]*0.8</f>
        <v>5.6000000000000005</v>
      </c>
      <c r="S5517">
        <f>MAX(0,Inventory[[#This Row],[Daily_Demand]]*Inventory[[#This Row],[Adj_Lead_Time]]+Inventory[[#This Row],[Safety_Stock]]-Inventory[[#This Row],[Current_Inventory]])</f>
        <v>767.40000000000009</v>
      </c>
    </row>
    <row r="5518" spans="1:19" x14ac:dyDescent="0.25">
      <c r="A5518">
        <v>5517</v>
      </c>
      <c r="B5518" t="s">
        <v>5539</v>
      </c>
      <c r="C5518" s="4" t="s">
        <v>26</v>
      </c>
      <c r="D5518" t="s">
        <v>18</v>
      </c>
      <c r="E5518" s="4">
        <v>191</v>
      </c>
      <c r="F5518" s="4">
        <v>12</v>
      </c>
      <c r="G5518" s="4">
        <v>315</v>
      </c>
      <c r="H5518" s="4">
        <v>31</v>
      </c>
      <c r="I5518" s="4">
        <v>197</v>
      </c>
      <c r="J5518" s="6">
        <v>1582.37</v>
      </c>
      <c r="K5518" s="4">
        <v>0.61</v>
      </c>
      <c r="L5518" s="4" t="s">
        <v>15</v>
      </c>
      <c r="M5518" s="4">
        <f>Inventory[[#This Row],[Daily_Demand]]*Inventory[[#This Row],[Lead_Time_Days]]</f>
        <v>2292</v>
      </c>
      <c r="N5518" s="4">
        <f>MAX(0, Inventory[[#This Row],[Demand_Duration_Lead_time]]+Inventory[[#This Row],[Safety_Stock]]-Inventory[[#This Row],[Current_Inventory]])</f>
        <v>2008</v>
      </c>
      <c r="O55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18" s="8">
        <f>Inventory[[#This Row],[Current_Inventory]]*Inventory[[#This Row],[Unit_Cost]]</f>
        <v>498446.55</v>
      </c>
      <c r="Q5518" t="str">
        <f>IF(Inventory[[#This Row],[Stockout_Risk_Score]] &gt;= 0.8, "Critical",
   IF(Inventory[[#This Row],[Stockout_Risk_Score]] &gt;= 0.6, "High",
      IF(Inventory[[#This Row],[Stockout_Risk_Score]] &gt;= 0.3, "Medium", "Low")
   )
)</f>
        <v>High</v>
      </c>
      <c r="R5518">
        <f>Inventory[[#This Row],[Lead_Time_Days]]*0.8</f>
        <v>9.6000000000000014</v>
      </c>
      <c r="S5518">
        <f>MAX(0,Inventory[[#This Row],[Daily_Demand]]*Inventory[[#This Row],[Adj_Lead_Time]]+Inventory[[#This Row],[Safety_Stock]]-Inventory[[#This Row],[Current_Inventory]])</f>
        <v>1549.6000000000004</v>
      </c>
    </row>
    <row r="5519" spans="1:19" x14ac:dyDescent="0.25">
      <c r="A5519">
        <v>5518</v>
      </c>
      <c r="B5519" t="s">
        <v>5540</v>
      </c>
      <c r="C5519" s="4" t="s">
        <v>13</v>
      </c>
      <c r="D5519" t="s">
        <v>18</v>
      </c>
      <c r="E5519" s="4">
        <v>105</v>
      </c>
      <c r="F5519" s="4">
        <v>11</v>
      </c>
      <c r="G5519" s="4">
        <v>570</v>
      </c>
      <c r="H5519" s="4">
        <v>154</v>
      </c>
      <c r="I5519" s="4">
        <v>106</v>
      </c>
      <c r="J5519" s="6">
        <v>104.6</v>
      </c>
      <c r="K5519" s="4">
        <v>0.65900000000000003</v>
      </c>
      <c r="L5519" s="4" t="s">
        <v>27</v>
      </c>
      <c r="M5519" s="4">
        <f>Inventory[[#This Row],[Daily_Demand]]*Inventory[[#This Row],[Lead_Time_Days]]</f>
        <v>1155</v>
      </c>
      <c r="N5519" s="4">
        <f>MAX(0, Inventory[[#This Row],[Demand_Duration_Lead_time]]+Inventory[[#This Row],[Safety_Stock]]-Inventory[[#This Row],[Current_Inventory]])</f>
        <v>739</v>
      </c>
      <c r="O55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19" s="8">
        <f>Inventory[[#This Row],[Current_Inventory]]*Inventory[[#This Row],[Unit_Cost]]</f>
        <v>59622</v>
      </c>
      <c r="Q5519" t="str">
        <f>IF(Inventory[[#This Row],[Stockout_Risk_Score]] &gt;= 0.8, "Critical",
   IF(Inventory[[#This Row],[Stockout_Risk_Score]] &gt;= 0.6, "High",
      IF(Inventory[[#This Row],[Stockout_Risk_Score]] &gt;= 0.3, "Medium", "Low")
   )
)</f>
        <v>High</v>
      </c>
      <c r="R5519">
        <f>Inventory[[#This Row],[Lead_Time_Days]]*0.8</f>
        <v>8.8000000000000007</v>
      </c>
      <c r="S5519">
        <f>MAX(0,Inventory[[#This Row],[Daily_Demand]]*Inventory[[#This Row],[Adj_Lead_Time]]+Inventory[[#This Row],[Safety_Stock]]-Inventory[[#This Row],[Current_Inventory]])</f>
        <v>508</v>
      </c>
    </row>
    <row r="5520" spans="1:19" x14ac:dyDescent="0.25">
      <c r="A5520">
        <v>5519</v>
      </c>
      <c r="B5520" t="s">
        <v>5541</v>
      </c>
      <c r="C5520" s="4" t="s">
        <v>41</v>
      </c>
      <c r="D5520" t="s">
        <v>14</v>
      </c>
      <c r="E5520" s="4">
        <v>173</v>
      </c>
      <c r="F5520" s="4">
        <v>13</v>
      </c>
      <c r="G5520" s="4">
        <v>188</v>
      </c>
      <c r="H5520" s="4">
        <v>170</v>
      </c>
      <c r="I5520" s="4">
        <v>226</v>
      </c>
      <c r="J5520" s="6">
        <v>177.61</v>
      </c>
      <c r="K5520" s="4">
        <v>0.14699999999999999</v>
      </c>
      <c r="L5520" s="4" t="s">
        <v>27</v>
      </c>
      <c r="M5520" s="4">
        <f>Inventory[[#This Row],[Daily_Demand]]*Inventory[[#This Row],[Lead_Time_Days]]</f>
        <v>2249</v>
      </c>
      <c r="N5520" s="4">
        <f>MAX(0, Inventory[[#This Row],[Demand_Duration_Lead_time]]+Inventory[[#This Row],[Safety_Stock]]-Inventory[[#This Row],[Current_Inventory]])</f>
        <v>2231</v>
      </c>
      <c r="O55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20" s="8">
        <f>Inventory[[#This Row],[Current_Inventory]]*Inventory[[#This Row],[Unit_Cost]]</f>
        <v>33390.68</v>
      </c>
      <c r="Q5520" t="str">
        <f>IF(Inventory[[#This Row],[Stockout_Risk_Score]] &gt;= 0.8, "Critical",
   IF(Inventory[[#This Row],[Stockout_Risk_Score]] &gt;= 0.6, "High",
      IF(Inventory[[#This Row],[Stockout_Risk_Score]] &gt;= 0.3, "Medium", "Low")
   )
)</f>
        <v>Low</v>
      </c>
      <c r="R5520">
        <f>Inventory[[#This Row],[Lead_Time_Days]]*0.8</f>
        <v>10.4</v>
      </c>
      <c r="S5520">
        <f>MAX(0,Inventory[[#This Row],[Daily_Demand]]*Inventory[[#This Row],[Adj_Lead_Time]]+Inventory[[#This Row],[Safety_Stock]]-Inventory[[#This Row],[Current_Inventory]])</f>
        <v>1781.2</v>
      </c>
    </row>
    <row r="5521" spans="1:19" x14ac:dyDescent="0.25">
      <c r="A5521">
        <v>5520</v>
      </c>
      <c r="B5521" t="s">
        <v>5542</v>
      </c>
      <c r="C5521" s="4" t="s">
        <v>41</v>
      </c>
      <c r="D5521" t="s">
        <v>18</v>
      </c>
      <c r="E5521" s="4">
        <v>16</v>
      </c>
      <c r="F5521" s="4">
        <v>12</v>
      </c>
      <c r="G5521" s="4">
        <v>478</v>
      </c>
      <c r="H5521" s="4">
        <v>258</v>
      </c>
      <c r="I5521" s="4">
        <v>361</v>
      </c>
      <c r="J5521" s="6">
        <v>1075.2</v>
      </c>
      <c r="K5521" s="4">
        <v>0.47</v>
      </c>
      <c r="L5521" s="4" t="s">
        <v>27</v>
      </c>
      <c r="M5521" s="4">
        <f>Inventory[[#This Row],[Daily_Demand]]*Inventory[[#This Row],[Lead_Time_Days]]</f>
        <v>192</v>
      </c>
      <c r="N5521" s="4">
        <f>MAX(0, Inventory[[#This Row],[Demand_Duration_Lead_time]]+Inventory[[#This Row],[Safety_Stock]]-Inventory[[#This Row],[Current_Inventory]])</f>
        <v>0</v>
      </c>
      <c r="O55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21" s="8">
        <f>Inventory[[#This Row],[Current_Inventory]]*Inventory[[#This Row],[Unit_Cost]]</f>
        <v>513945.60000000003</v>
      </c>
      <c r="Q5521" t="str">
        <f>IF(Inventory[[#This Row],[Stockout_Risk_Score]] &gt;= 0.8, "Critical",
   IF(Inventory[[#This Row],[Stockout_Risk_Score]] &gt;= 0.6, "High",
      IF(Inventory[[#This Row],[Stockout_Risk_Score]] &gt;= 0.3, "Medium", "Low")
   )
)</f>
        <v>Medium</v>
      </c>
      <c r="R5521">
        <f>Inventory[[#This Row],[Lead_Time_Days]]*0.8</f>
        <v>9.6000000000000014</v>
      </c>
      <c r="S5521">
        <f>MAX(0,Inventory[[#This Row],[Daily_Demand]]*Inventory[[#This Row],[Adj_Lead_Time]]+Inventory[[#This Row],[Safety_Stock]]-Inventory[[#This Row],[Current_Inventory]])</f>
        <v>0</v>
      </c>
    </row>
    <row r="5522" spans="1:19" x14ac:dyDescent="0.25">
      <c r="A5522">
        <v>5521</v>
      </c>
      <c r="B5522" t="s">
        <v>5543</v>
      </c>
      <c r="C5522" s="4" t="s">
        <v>13</v>
      </c>
      <c r="D5522" t="s">
        <v>22</v>
      </c>
      <c r="E5522" s="4">
        <v>123</v>
      </c>
      <c r="F5522" s="4">
        <v>4</v>
      </c>
      <c r="G5522" s="4">
        <v>599</v>
      </c>
      <c r="H5522" s="4">
        <v>184</v>
      </c>
      <c r="I5522" s="4">
        <v>105</v>
      </c>
      <c r="J5522" s="6">
        <v>302.76</v>
      </c>
      <c r="K5522" s="4">
        <v>0.30099999999999999</v>
      </c>
      <c r="L5522" s="4" t="s">
        <v>19</v>
      </c>
      <c r="M5522" s="4">
        <f>Inventory[[#This Row],[Daily_Demand]]*Inventory[[#This Row],[Lead_Time_Days]]</f>
        <v>492</v>
      </c>
      <c r="N5522" s="4">
        <f>MAX(0, Inventory[[#This Row],[Demand_Duration_Lead_time]]+Inventory[[#This Row],[Safety_Stock]]-Inventory[[#This Row],[Current_Inventory]])</f>
        <v>77</v>
      </c>
      <c r="O55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22" s="8">
        <f>Inventory[[#This Row],[Current_Inventory]]*Inventory[[#This Row],[Unit_Cost]]</f>
        <v>181353.24</v>
      </c>
      <c r="Q5522" t="str">
        <f>IF(Inventory[[#This Row],[Stockout_Risk_Score]] &gt;= 0.8, "Critical",
   IF(Inventory[[#This Row],[Stockout_Risk_Score]] &gt;= 0.6, "High",
      IF(Inventory[[#This Row],[Stockout_Risk_Score]] &gt;= 0.3, "Medium", "Low")
   )
)</f>
        <v>Medium</v>
      </c>
      <c r="R5522">
        <f>Inventory[[#This Row],[Lead_Time_Days]]*0.8</f>
        <v>3.2</v>
      </c>
      <c r="S5522">
        <f>MAX(0,Inventory[[#This Row],[Daily_Demand]]*Inventory[[#This Row],[Adj_Lead_Time]]+Inventory[[#This Row],[Safety_Stock]]-Inventory[[#This Row],[Current_Inventory]])</f>
        <v>0</v>
      </c>
    </row>
    <row r="5523" spans="1:19" x14ac:dyDescent="0.25">
      <c r="A5523">
        <v>5522</v>
      </c>
      <c r="B5523" t="s">
        <v>5544</v>
      </c>
      <c r="C5523" s="4" t="s">
        <v>26</v>
      </c>
      <c r="D5523" t="s">
        <v>22</v>
      </c>
      <c r="E5523" s="4">
        <v>143</v>
      </c>
      <c r="F5523" s="4">
        <v>10</v>
      </c>
      <c r="G5523" s="4">
        <v>26</v>
      </c>
      <c r="H5523" s="4">
        <v>97</v>
      </c>
      <c r="I5523" s="4">
        <v>314</v>
      </c>
      <c r="J5523" s="6">
        <v>949.02</v>
      </c>
      <c r="K5523" s="4">
        <v>0.432</v>
      </c>
      <c r="L5523" s="4" t="s">
        <v>27</v>
      </c>
      <c r="M5523" s="4">
        <f>Inventory[[#This Row],[Daily_Demand]]*Inventory[[#This Row],[Lead_Time_Days]]</f>
        <v>1430</v>
      </c>
      <c r="N5523" s="4">
        <f>MAX(0, Inventory[[#This Row],[Demand_Duration_Lead_time]]+Inventory[[#This Row],[Safety_Stock]]-Inventory[[#This Row],[Current_Inventory]])</f>
        <v>1501</v>
      </c>
      <c r="O55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23" s="8">
        <f>Inventory[[#This Row],[Current_Inventory]]*Inventory[[#This Row],[Unit_Cost]]</f>
        <v>24674.52</v>
      </c>
      <c r="Q5523" t="str">
        <f>IF(Inventory[[#This Row],[Stockout_Risk_Score]] &gt;= 0.8, "Critical",
   IF(Inventory[[#This Row],[Stockout_Risk_Score]] &gt;= 0.6, "High",
      IF(Inventory[[#This Row],[Stockout_Risk_Score]] &gt;= 0.3, "Medium", "Low")
   )
)</f>
        <v>Medium</v>
      </c>
      <c r="R5523">
        <f>Inventory[[#This Row],[Lead_Time_Days]]*0.8</f>
        <v>8</v>
      </c>
      <c r="S5523">
        <f>MAX(0,Inventory[[#This Row],[Daily_Demand]]*Inventory[[#This Row],[Adj_Lead_Time]]+Inventory[[#This Row],[Safety_Stock]]-Inventory[[#This Row],[Current_Inventory]])</f>
        <v>1215</v>
      </c>
    </row>
    <row r="5524" spans="1:19" x14ac:dyDescent="0.25">
      <c r="A5524">
        <v>5523</v>
      </c>
      <c r="B5524" t="s">
        <v>5545</v>
      </c>
      <c r="C5524" s="4" t="s">
        <v>41</v>
      </c>
      <c r="D5524" t="s">
        <v>14</v>
      </c>
      <c r="E5524" s="4">
        <v>101</v>
      </c>
      <c r="F5524" s="4">
        <v>14</v>
      </c>
      <c r="G5524" s="4">
        <v>616</v>
      </c>
      <c r="H5524" s="4">
        <v>42</v>
      </c>
      <c r="I5524" s="4">
        <v>286</v>
      </c>
      <c r="J5524" s="6">
        <v>1911.53</v>
      </c>
      <c r="K5524" s="4">
        <v>0.66200000000000003</v>
      </c>
      <c r="L5524" s="4" t="s">
        <v>27</v>
      </c>
      <c r="M5524" s="4">
        <f>Inventory[[#This Row],[Daily_Demand]]*Inventory[[#This Row],[Lead_Time_Days]]</f>
        <v>1414</v>
      </c>
      <c r="N5524" s="4">
        <f>MAX(0, Inventory[[#This Row],[Demand_Duration_Lead_time]]+Inventory[[#This Row],[Safety_Stock]]-Inventory[[#This Row],[Current_Inventory]])</f>
        <v>840</v>
      </c>
      <c r="O55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24" s="8">
        <f>Inventory[[#This Row],[Current_Inventory]]*Inventory[[#This Row],[Unit_Cost]]</f>
        <v>1177502.48</v>
      </c>
      <c r="Q5524" t="str">
        <f>IF(Inventory[[#This Row],[Stockout_Risk_Score]] &gt;= 0.8, "Critical",
   IF(Inventory[[#This Row],[Stockout_Risk_Score]] &gt;= 0.6, "High",
      IF(Inventory[[#This Row],[Stockout_Risk_Score]] &gt;= 0.3, "Medium", "Low")
   )
)</f>
        <v>High</v>
      </c>
      <c r="R5524">
        <f>Inventory[[#This Row],[Lead_Time_Days]]*0.8</f>
        <v>11.200000000000001</v>
      </c>
      <c r="S5524">
        <f>MAX(0,Inventory[[#This Row],[Daily_Demand]]*Inventory[[#This Row],[Adj_Lead_Time]]+Inventory[[#This Row],[Safety_Stock]]-Inventory[[#This Row],[Current_Inventory]])</f>
        <v>557.20000000000005</v>
      </c>
    </row>
    <row r="5525" spans="1:19" x14ac:dyDescent="0.25">
      <c r="A5525">
        <v>5524</v>
      </c>
      <c r="B5525" t="s">
        <v>5546</v>
      </c>
      <c r="C5525" s="4" t="s">
        <v>13</v>
      </c>
      <c r="D5525" t="s">
        <v>22</v>
      </c>
      <c r="E5525" s="4">
        <v>151</v>
      </c>
      <c r="F5525" s="4">
        <v>12</v>
      </c>
      <c r="G5525" s="4">
        <v>730</v>
      </c>
      <c r="H5525" s="4">
        <v>280</v>
      </c>
      <c r="I5525" s="4">
        <v>327</v>
      </c>
      <c r="J5525" s="6">
        <v>624.78</v>
      </c>
      <c r="K5525" s="4">
        <v>0.14899999999999999</v>
      </c>
      <c r="L5525" s="4" t="s">
        <v>27</v>
      </c>
      <c r="M5525" s="4">
        <f>Inventory[[#This Row],[Daily_Demand]]*Inventory[[#This Row],[Lead_Time_Days]]</f>
        <v>1812</v>
      </c>
      <c r="N5525" s="4">
        <f>MAX(0, Inventory[[#This Row],[Demand_Duration_Lead_time]]+Inventory[[#This Row],[Safety_Stock]]-Inventory[[#This Row],[Current_Inventory]])</f>
        <v>1362</v>
      </c>
      <c r="O55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25" s="8">
        <f>Inventory[[#This Row],[Current_Inventory]]*Inventory[[#This Row],[Unit_Cost]]</f>
        <v>456089.39999999997</v>
      </c>
      <c r="Q5525" t="str">
        <f>IF(Inventory[[#This Row],[Stockout_Risk_Score]] &gt;= 0.8, "Critical",
   IF(Inventory[[#This Row],[Stockout_Risk_Score]] &gt;= 0.6, "High",
      IF(Inventory[[#This Row],[Stockout_Risk_Score]] &gt;= 0.3, "Medium", "Low")
   )
)</f>
        <v>Low</v>
      </c>
      <c r="R5525">
        <f>Inventory[[#This Row],[Lead_Time_Days]]*0.8</f>
        <v>9.6000000000000014</v>
      </c>
      <c r="S5525">
        <f>MAX(0,Inventory[[#This Row],[Daily_Demand]]*Inventory[[#This Row],[Adj_Lead_Time]]+Inventory[[#This Row],[Safety_Stock]]-Inventory[[#This Row],[Current_Inventory]])</f>
        <v>999.60000000000014</v>
      </c>
    </row>
    <row r="5526" spans="1:19" x14ac:dyDescent="0.25">
      <c r="A5526">
        <v>5525</v>
      </c>
      <c r="B5526" t="s">
        <v>5547</v>
      </c>
      <c r="C5526" s="4" t="s">
        <v>41</v>
      </c>
      <c r="D5526" t="s">
        <v>22</v>
      </c>
      <c r="E5526" s="4">
        <v>186</v>
      </c>
      <c r="F5526" s="4">
        <v>12</v>
      </c>
      <c r="G5526" s="4">
        <v>151</v>
      </c>
      <c r="H5526" s="4">
        <v>292</v>
      </c>
      <c r="I5526" s="4">
        <v>126</v>
      </c>
      <c r="J5526" s="6">
        <v>1003.38</v>
      </c>
      <c r="K5526" s="4">
        <v>1.7000000000000001E-2</v>
      </c>
      <c r="L5526" s="4" t="s">
        <v>15</v>
      </c>
      <c r="M5526" s="4">
        <f>Inventory[[#This Row],[Daily_Demand]]*Inventory[[#This Row],[Lead_Time_Days]]</f>
        <v>2232</v>
      </c>
      <c r="N5526" s="4">
        <f>MAX(0, Inventory[[#This Row],[Demand_Duration_Lead_time]]+Inventory[[#This Row],[Safety_Stock]]-Inventory[[#This Row],[Current_Inventory]])</f>
        <v>2373</v>
      </c>
      <c r="O55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26" s="8">
        <f>Inventory[[#This Row],[Current_Inventory]]*Inventory[[#This Row],[Unit_Cost]]</f>
        <v>151510.38</v>
      </c>
      <c r="Q5526" t="str">
        <f>IF(Inventory[[#This Row],[Stockout_Risk_Score]] &gt;= 0.8, "Critical",
   IF(Inventory[[#This Row],[Stockout_Risk_Score]] &gt;= 0.6, "High",
      IF(Inventory[[#This Row],[Stockout_Risk_Score]] &gt;= 0.3, "Medium", "Low")
   )
)</f>
        <v>Low</v>
      </c>
      <c r="R5526">
        <f>Inventory[[#This Row],[Lead_Time_Days]]*0.8</f>
        <v>9.6000000000000014</v>
      </c>
      <c r="S5526">
        <f>MAX(0,Inventory[[#This Row],[Daily_Demand]]*Inventory[[#This Row],[Adj_Lead_Time]]+Inventory[[#This Row],[Safety_Stock]]-Inventory[[#This Row],[Current_Inventory]])</f>
        <v>1926.6000000000004</v>
      </c>
    </row>
    <row r="5527" spans="1:19" x14ac:dyDescent="0.25">
      <c r="A5527">
        <v>5526</v>
      </c>
      <c r="B5527" t="s">
        <v>5548</v>
      </c>
      <c r="C5527" s="4" t="s">
        <v>21</v>
      </c>
      <c r="D5527" t="s">
        <v>22</v>
      </c>
      <c r="E5527" s="4">
        <v>61</v>
      </c>
      <c r="F5527" s="4">
        <v>5</v>
      </c>
      <c r="G5527" s="4">
        <v>607</v>
      </c>
      <c r="H5527" s="4">
        <v>235</v>
      </c>
      <c r="I5527" s="4">
        <v>173</v>
      </c>
      <c r="J5527" s="6">
        <v>799.31</v>
      </c>
      <c r="K5527" s="4">
        <v>0.39700000000000002</v>
      </c>
      <c r="L5527" s="4" t="s">
        <v>15</v>
      </c>
      <c r="M5527" s="4">
        <f>Inventory[[#This Row],[Daily_Demand]]*Inventory[[#This Row],[Lead_Time_Days]]</f>
        <v>305</v>
      </c>
      <c r="N5527" s="4">
        <f>MAX(0, Inventory[[#This Row],[Demand_Duration_Lead_time]]+Inventory[[#This Row],[Safety_Stock]]-Inventory[[#This Row],[Current_Inventory]])</f>
        <v>0</v>
      </c>
      <c r="O55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27" s="8">
        <f>Inventory[[#This Row],[Current_Inventory]]*Inventory[[#This Row],[Unit_Cost]]</f>
        <v>485181.17</v>
      </c>
      <c r="Q5527" t="str">
        <f>IF(Inventory[[#This Row],[Stockout_Risk_Score]] &gt;= 0.8, "Critical",
   IF(Inventory[[#This Row],[Stockout_Risk_Score]] &gt;= 0.6, "High",
      IF(Inventory[[#This Row],[Stockout_Risk_Score]] &gt;= 0.3, "Medium", "Low")
   )
)</f>
        <v>Medium</v>
      </c>
      <c r="R5527">
        <f>Inventory[[#This Row],[Lead_Time_Days]]*0.8</f>
        <v>4</v>
      </c>
      <c r="S5527">
        <f>MAX(0,Inventory[[#This Row],[Daily_Demand]]*Inventory[[#This Row],[Adj_Lead_Time]]+Inventory[[#This Row],[Safety_Stock]]-Inventory[[#This Row],[Current_Inventory]])</f>
        <v>0</v>
      </c>
    </row>
    <row r="5528" spans="1:19" x14ac:dyDescent="0.25">
      <c r="A5528">
        <v>5527</v>
      </c>
      <c r="B5528" t="s">
        <v>5549</v>
      </c>
      <c r="C5528" s="4" t="s">
        <v>17</v>
      </c>
      <c r="D5528" t="s">
        <v>14</v>
      </c>
      <c r="E5528" s="4">
        <v>46</v>
      </c>
      <c r="F5528" s="4">
        <v>4</v>
      </c>
      <c r="G5528" s="4">
        <v>781</v>
      </c>
      <c r="H5528" s="4">
        <v>121</v>
      </c>
      <c r="I5528" s="4">
        <v>77</v>
      </c>
      <c r="J5528" s="6">
        <v>1278.1600000000001</v>
      </c>
      <c r="K5528" s="4">
        <v>0.32200000000000001</v>
      </c>
      <c r="L5528" s="4" t="s">
        <v>19</v>
      </c>
      <c r="M5528" s="4">
        <f>Inventory[[#This Row],[Daily_Demand]]*Inventory[[#This Row],[Lead_Time_Days]]</f>
        <v>184</v>
      </c>
      <c r="N5528" s="4">
        <f>MAX(0, Inventory[[#This Row],[Demand_Duration_Lead_time]]+Inventory[[#This Row],[Safety_Stock]]-Inventory[[#This Row],[Current_Inventory]])</f>
        <v>0</v>
      </c>
      <c r="O55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528" s="8">
        <f>Inventory[[#This Row],[Current_Inventory]]*Inventory[[#This Row],[Unit_Cost]]</f>
        <v>998242.96000000008</v>
      </c>
      <c r="Q5528" t="str">
        <f>IF(Inventory[[#This Row],[Stockout_Risk_Score]] &gt;= 0.8, "Critical",
   IF(Inventory[[#This Row],[Stockout_Risk_Score]] &gt;= 0.6, "High",
      IF(Inventory[[#This Row],[Stockout_Risk_Score]] &gt;= 0.3, "Medium", "Low")
   )
)</f>
        <v>Medium</v>
      </c>
      <c r="R5528">
        <f>Inventory[[#This Row],[Lead_Time_Days]]*0.8</f>
        <v>3.2</v>
      </c>
      <c r="S5528">
        <f>MAX(0,Inventory[[#This Row],[Daily_Demand]]*Inventory[[#This Row],[Adj_Lead_Time]]+Inventory[[#This Row],[Safety_Stock]]-Inventory[[#This Row],[Current_Inventory]])</f>
        <v>0</v>
      </c>
    </row>
    <row r="5529" spans="1:19" x14ac:dyDescent="0.25">
      <c r="A5529">
        <v>5528</v>
      </c>
      <c r="B5529" t="s">
        <v>5550</v>
      </c>
      <c r="C5529" s="4" t="s">
        <v>21</v>
      </c>
      <c r="D5529" t="s">
        <v>14</v>
      </c>
      <c r="E5529" s="4">
        <v>102</v>
      </c>
      <c r="F5529" s="4">
        <v>8</v>
      </c>
      <c r="G5529" s="4">
        <v>366</v>
      </c>
      <c r="H5529" s="4">
        <v>91</v>
      </c>
      <c r="I5529" s="4">
        <v>191</v>
      </c>
      <c r="J5529" s="6">
        <v>428</v>
      </c>
      <c r="K5529" s="4">
        <v>0.42</v>
      </c>
      <c r="L5529" s="4" t="s">
        <v>15</v>
      </c>
      <c r="M5529" s="4">
        <f>Inventory[[#This Row],[Daily_Demand]]*Inventory[[#This Row],[Lead_Time_Days]]</f>
        <v>816</v>
      </c>
      <c r="N5529" s="4">
        <f>MAX(0, Inventory[[#This Row],[Demand_Duration_Lead_time]]+Inventory[[#This Row],[Safety_Stock]]-Inventory[[#This Row],[Current_Inventory]])</f>
        <v>541</v>
      </c>
      <c r="O55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29" s="8">
        <f>Inventory[[#This Row],[Current_Inventory]]*Inventory[[#This Row],[Unit_Cost]]</f>
        <v>156648</v>
      </c>
      <c r="Q5529" t="str">
        <f>IF(Inventory[[#This Row],[Stockout_Risk_Score]] &gt;= 0.8, "Critical",
   IF(Inventory[[#This Row],[Stockout_Risk_Score]] &gt;= 0.6, "High",
      IF(Inventory[[#This Row],[Stockout_Risk_Score]] &gt;= 0.3, "Medium", "Low")
   )
)</f>
        <v>Medium</v>
      </c>
      <c r="R5529">
        <f>Inventory[[#This Row],[Lead_Time_Days]]*0.8</f>
        <v>6.4</v>
      </c>
      <c r="S5529">
        <f>MAX(0,Inventory[[#This Row],[Daily_Demand]]*Inventory[[#This Row],[Adj_Lead_Time]]+Inventory[[#This Row],[Safety_Stock]]-Inventory[[#This Row],[Current_Inventory]])</f>
        <v>377.80000000000007</v>
      </c>
    </row>
    <row r="5530" spans="1:19" x14ac:dyDescent="0.25">
      <c r="A5530">
        <v>5529</v>
      </c>
      <c r="B5530" t="s">
        <v>5551</v>
      </c>
      <c r="C5530" s="4" t="s">
        <v>41</v>
      </c>
      <c r="D5530" t="s">
        <v>22</v>
      </c>
      <c r="E5530" s="4">
        <v>35</v>
      </c>
      <c r="F5530" s="4">
        <v>13</v>
      </c>
      <c r="G5530" s="4">
        <v>740</v>
      </c>
      <c r="H5530" s="4">
        <v>222</v>
      </c>
      <c r="I5530" s="4">
        <v>207</v>
      </c>
      <c r="J5530" s="6">
        <v>556.88</v>
      </c>
      <c r="K5530" s="4">
        <v>0.93100000000000005</v>
      </c>
      <c r="L5530" s="4" t="s">
        <v>15</v>
      </c>
      <c r="M5530" s="4">
        <f>Inventory[[#This Row],[Daily_Demand]]*Inventory[[#This Row],[Lead_Time_Days]]</f>
        <v>455</v>
      </c>
      <c r="N5530" s="4">
        <f>MAX(0, Inventory[[#This Row],[Demand_Duration_Lead_time]]+Inventory[[#This Row],[Safety_Stock]]-Inventory[[#This Row],[Current_Inventory]])</f>
        <v>0</v>
      </c>
      <c r="O55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30" s="8">
        <f>Inventory[[#This Row],[Current_Inventory]]*Inventory[[#This Row],[Unit_Cost]]</f>
        <v>412091.2</v>
      </c>
      <c r="Q5530" t="str">
        <f>IF(Inventory[[#This Row],[Stockout_Risk_Score]] &gt;= 0.8, "Critical",
   IF(Inventory[[#This Row],[Stockout_Risk_Score]] &gt;= 0.6, "High",
      IF(Inventory[[#This Row],[Stockout_Risk_Score]] &gt;= 0.3, "Medium", "Low")
   )
)</f>
        <v>Critical</v>
      </c>
      <c r="R5530">
        <f>Inventory[[#This Row],[Lead_Time_Days]]*0.8</f>
        <v>10.4</v>
      </c>
      <c r="S5530">
        <f>MAX(0,Inventory[[#This Row],[Daily_Demand]]*Inventory[[#This Row],[Adj_Lead_Time]]+Inventory[[#This Row],[Safety_Stock]]-Inventory[[#This Row],[Current_Inventory]])</f>
        <v>0</v>
      </c>
    </row>
    <row r="5531" spans="1:19" x14ac:dyDescent="0.25">
      <c r="A5531">
        <v>5530</v>
      </c>
      <c r="B5531" t="s">
        <v>5552</v>
      </c>
      <c r="C5531" s="4" t="s">
        <v>26</v>
      </c>
      <c r="D5531" t="s">
        <v>14</v>
      </c>
      <c r="E5531" s="4">
        <v>184</v>
      </c>
      <c r="F5531" s="4">
        <v>14</v>
      </c>
      <c r="G5531" s="4">
        <v>615</v>
      </c>
      <c r="H5531" s="4">
        <v>17</v>
      </c>
      <c r="I5531" s="4">
        <v>216</v>
      </c>
      <c r="J5531" s="6">
        <v>1724.6</v>
      </c>
      <c r="K5531" s="4">
        <v>0.70699999999999996</v>
      </c>
      <c r="L5531" s="4" t="s">
        <v>19</v>
      </c>
      <c r="M5531" s="4">
        <f>Inventory[[#This Row],[Daily_Demand]]*Inventory[[#This Row],[Lead_Time_Days]]</f>
        <v>2576</v>
      </c>
      <c r="N5531" s="4">
        <f>MAX(0, Inventory[[#This Row],[Demand_Duration_Lead_time]]+Inventory[[#This Row],[Safety_Stock]]-Inventory[[#This Row],[Current_Inventory]])</f>
        <v>1978</v>
      </c>
      <c r="O55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31" s="8">
        <f>Inventory[[#This Row],[Current_Inventory]]*Inventory[[#This Row],[Unit_Cost]]</f>
        <v>1060629</v>
      </c>
      <c r="Q5531" t="str">
        <f>IF(Inventory[[#This Row],[Stockout_Risk_Score]] &gt;= 0.8, "Critical",
   IF(Inventory[[#This Row],[Stockout_Risk_Score]] &gt;= 0.6, "High",
      IF(Inventory[[#This Row],[Stockout_Risk_Score]] &gt;= 0.3, "Medium", "Low")
   )
)</f>
        <v>High</v>
      </c>
      <c r="R5531">
        <f>Inventory[[#This Row],[Lead_Time_Days]]*0.8</f>
        <v>11.200000000000001</v>
      </c>
      <c r="S5531">
        <f>MAX(0,Inventory[[#This Row],[Daily_Demand]]*Inventory[[#This Row],[Adj_Lead_Time]]+Inventory[[#This Row],[Safety_Stock]]-Inventory[[#This Row],[Current_Inventory]])</f>
        <v>1462.8000000000002</v>
      </c>
    </row>
    <row r="5532" spans="1:19" x14ac:dyDescent="0.25">
      <c r="A5532">
        <v>5531</v>
      </c>
      <c r="B5532" t="s">
        <v>5553</v>
      </c>
      <c r="C5532" s="4" t="s">
        <v>17</v>
      </c>
      <c r="D5532" t="s">
        <v>18</v>
      </c>
      <c r="E5532" s="4">
        <v>6</v>
      </c>
      <c r="F5532" s="4">
        <v>9</v>
      </c>
      <c r="G5532" s="4">
        <v>754</v>
      </c>
      <c r="H5532" s="4">
        <v>143</v>
      </c>
      <c r="I5532" s="4">
        <v>234</v>
      </c>
      <c r="J5532" s="6">
        <v>1632.11</v>
      </c>
      <c r="K5532" s="4">
        <v>0.32700000000000001</v>
      </c>
      <c r="L5532" s="4" t="s">
        <v>15</v>
      </c>
      <c r="M5532" s="4">
        <f>Inventory[[#This Row],[Daily_Demand]]*Inventory[[#This Row],[Lead_Time_Days]]</f>
        <v>54</v>
      </c>
      <c r="N5532" s="4">
        <f>MAX(0, Inventory[[#This Row],[Demand_Duration_Lead_time]]+Inventory[[#This Row],[Safety_Stock]]-Inventory[[#This Row],[Current_Inventory]])</f>
        <v>0</v>
      </c>
      <c r="O55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532" s="8">
        <f>Inventory[[#This Row],[Current_Inventory]]*Inventory[[#This Row],[Unit_Cost]]</f>
        <v>1230610.94</v>
      </c>
      <c r="Q5532" t="str">
        <f>IF(Inventory[[#This Row],[Stockout_Risk_Score]] &gt;= 0.8, "Critical",
   IF(Inventory[[#This Row],[Stockout_Risk_Score]] &gt;= 0.6, "High",
      IF(Inventory[[#This Row],[Stockout_Risk_Score]] &gt;= 0.3, "Medium", "Low")
   )
)</f>
        <v>Medium</v>
      </c>
      <c r="R5532">
        <f>Inventory[[#This Row],[Lead_Time_Days]]*0.8</f>
        <v>7.2</v>
      </c>
      <c r="S5532">
        <f>MAX(0,Inventory[[#This Row],[Daily_Demand]]*Inventory[[#This Row],[Adj_Lead_Time]]+Inventory[[#This Row],[Safety_Stock]]-Inventory[[#This Row],[Current_Inventory]])</f>
        <v>0</v>
      </c>
    </row>
    <row r="5533" spans="1:19" x14ac:dyDescent="0.25">
      <c r="A5533">
        <v>5532</v>
      </c>
      <c r="B5533" t="s">
        <v>5554</v>
      </c>
      <c r="C5533" s="4" t="s">
        <v>21</v>
      </c>
      <c r="D5533" t="s">
        <v>22</v>
      </c>
      <c r="E5533" s="4">
        <v>170</v>
      </c>
      <c r="F5533" s="4">
        <v>8</v>
      </c>
      <c r="G5533" s="4">
        <v>272</v>
      </c>
      <c r="H5533" s="4">
        <v>127</v>
      </c>
      <c r="I5533" s="4">
        <v>61</v>
      </c>
      <c r="J5533" s="6">
        <v>1588.92</v>
      </c>
      <c r="K5533" s="4">
        <v>0.17899999999999999</v>
      </c>
      <c r="L5533" s="4" t="s">
        <v>27</v>
      </c>
      <c r="M5533" s="4">
        <f>Inventory[[#This Row],[Daily_Demand]]*Inventory[[#This Row],[Lead_Time_Days]]</f>
        <v>1360</v>
      </c>
      <c r="N5533" s="4">
        <f>MAX(0, Inventory[[#This Row],[Demand_Duration_Lead_time]]+Inventory[[#This Row],[Safety_Stock]]-Inventory[[#This Row],[Current_Inventory]])</f>
        <v>1215</v>
      </c>
      <c r="O55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33" s="8">
        <f>Inventory[[#This Row],[Current_Inventory]]*Inventory[[#This Row],[Unit_Cost]]</f>
        <v>432186.24</v>
      </c>
      <c r="Q5533" t="str">
        <f>IF(Inventory[[#This Row],[Stockout_Risk_Score]] &gt;= 0.8, "Critical",
   IF(Inventory[[#This Row],[Stockout_Risk_Score]] &gt;= 0.6, "High",
      IF(Inventory[[#This Row],[Stockout_Risk_Score]] &gt;= 0.3, "Medium", "Low")
   )
)</f>
        <v>Low</v>
      </c>
      <c r="R5533">
        <f>Inventory[[#This Row],[Lead_Time_Days]]*0.8</f>
        <v>6.4</v>
      </c>
      <c r="S5533">
        <f>MAX(0,Inventory[[#This Row],[Daily_Demand]]*Inventory[[#This Row],[Adj_Lead_Time]]+Inventory[[#This Row],[Safety_Stock]]-Inventory[[#This Row],[Current_Inventory]])</f>
        <v>943</v>
      </c>
    </row>
    <row r="5534" spans="1:19" x14ac:dyDescent="0.25">
      <c r="A5534">
        <v>5533</v>
      </c>
      <c r="B5534" t="s">
        <v>5555</v>
      </c>
      <c r="C5534" s="4" t="s">
        <v>13</v>
      </c>
      <c r="D5534" t="s">
        <v>14</v>
      </c>
      <c r="E5534" s="4">
        <v>36</v>
      </c>
      <c r="F5534" s="4">
        <v>2</v>
      </c>
      <c r="G5534" s="4">
        <v>429</v>
      </c>
      <c r="H5534" s="4">
        <v>93</v>
      </c>
      <c r="I5534" s="4">
        <v>218</v>
      </c>
      <c r="J5534" s="6">
        <v>1553.29</v>
      </c>
      <c r="K5534" s="4">
        <v>0.61799999999999999</v>
      </c>
      <c r="L5534" s="4" t="s">
        <v>27</v>
      </c>
      <c r="M5534" s="4">
        <f>Inventory[[#This Row],[Daily_Demand]]*Inventory[[#This Row],[Lead_Time_Days]]</f>
        <v>72</v>
      </c>
      <c r="N5534" s="4">
        <f>MAX(0, Inventory[[#This Row],[Demand_Duration_Lead_time]]+Inventory[[#This Row],[Safety_Stock]]-Inventory[[#This Row],[Current_Inventory]])</f>
        <v>0</v>
      </c>
      <c r="O55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534" s="8">
        <f>Inventory[[#This Row],[Current_Inventory]]*Inventory[[#This Row],[Unit_Cost]]</f>
        <v>666361.41</v>
      </c>
      <c r="Q5534" t="str">
        <f>IF(Inventory[[#This Row],[Stockout_Risk_Score]] &gt;= 0.8, "Critical",
   IF(Inventory[[#This Row],[Stockout_Risk_Score]] &gt;= 0.6, "High",
      IF(Inventory[[#This Row],[Stockout_Risk_Score]] &gt;= 0.3, "Medium", "Low")
   )
)</f>
        <v>High</v>
      </c>
      <c r="R5534">
        <f>Inventory[[#This Row],[Lead_Time_Days]]*0.8</f>
        <v>1.6</v>
      </c>
      <c r="S5534">
        <f>MAX(0,Inventory[[#This Row],[Daily_Demand]]*Inventory[[#This Row],[Adj_Lead_Time]]+Inventory[[#This Row],[Safety_Stock]]-Inventory[[#This Row],[Current_Inventory]])</f>
        <v>0</v>
      </c>
    </row>
    <row r="5535" spans="1:19" x14ac:dyDescent="0.25">
      <c r="A5535">
        <v>5534</v>
      </c>
      <c r="B5535" t="s">
        <v>5556</v>
      </c>
      <c r="C5535" s="4" t="s">
        <v>26</v>
      </c>
      <c r="D5535" t="s">
        <v>14</v>
      </c>
      <c r="E5535" s="4">
        <v>142</v>
      </c>
      <c r="F5535" s="4">
        <v>2</v>
      </c>
      <c r="G5535" s="4">
        <v>562</v>
      </c>
      <c r="H5535" s="4">
        <v>267</v>
      </c>
      <c r="I5535" s="4">
        <v>368</v>
      </c>
      <c r="J5535" s="6">
        <v>945.9</v>
      </c>
      <c r="K5535" s="4">
        <v>0.65800000000000003</v>
      </c>
      <c r="L5535" s="4" t="s">
        <v>27</v>
      </c>
      <c r="M5535" s="4">
        <f>Inventory[[#This Row],[Daily_Demand]]*Inventory[[#This Row],[Lead_Time_Days]]</f>
        <v>284</v>
      </c>
      <c r="N5535" s="4">
        <f>MAX(0, Inventory[[#This Row],[Demand_Duration_Lead_time]]+Inventory[[#This Row],[Safety_Stock]]-Inventory[[#This Row],[Current_Inventory]])</f>
        <v>0</v>
      </c>
      <c r="O55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35" s="8">
        <f>Inventory[[#This Row],[Current_Inventory]]*Inventory[[#This Row],[Unit_Cost]]</f>
        <v>531595.79999999993</v>
      </c>
      <c r="Q5535" t="str">
        <f>IF(Inventory[[#This Row],[Stockout_Risk_Score]] &gt;= 0.8, "Critical",
   IF(Inventory[[#This Row],[Stockout_Risk_Score]] &gt;= 0.6, "High",
      IF(Inventory[[#This Row],[Stockout_Risk_Score]] &gt;= 0.3, "Medium", "Low")
   )
)</f>
        <v>High</v>
      </c>
      <c r="R5535">
        <f>Inventory[[#This Row],[Lead_Time_Days]]*0.8</f>
        <v>1.6</v>
      </c>
      <c r="S5535">
        <f>MAX(0,Inventory[[#This Row],[Daily_Demand]]*Inventory[[#This Row],[Adj_Lead_Time]]+Inventory[[#This Row],[Safety_Stock]]-Inventory[[#This Row],[Current_Inventory]])</f>
        <v>0</v>
      </c>
    </row>
    <row r="5536" spans="1:19" x14ac:dyDescent="0.25">
      <c r="A5536">
        <v>5535</v>
      </c>
      <c r="B5536" t="s">
        <v>5557</v>
      </c>
      <c r="C5536" s="4" t="s">
        <v>21</v>
      </c>
      <c r="D5536" t="s">
        <v>22</v>
      </c>
      <c r="E5536" s="4">
        <v>109</v>
      </c>
      <c r="F5536" s="4">
        <v>14</v>
      </c>
      <c r="G5536" s="4">
        <v>374</v>
      </c>
      <c r="H5536" s="4">
        <v>252</v>
      </c>
      <c r="I5536" s="4">
        <v>155</v>
      </c>
      <c r="J5536" s="6">
        <v>1471.34</v>
      </c>
      <c r="K5536" s="4">
        <v>0.48399999999999999</v>
      </c>
      <c r="L5536" s="4" t="s">
        <v>15</v>
      </c>
      <c r="M5536" s="4">
        <f>Inventory[[#This Row],[Daily_Demand]]*Inventory[[#This Row],[Lead_Time_Days]]</f>
        <v>1526</v>
      </c>
      <c r="N5536" s="4">
        <f>MAX(0, Inventory[[#This Row],[Demand_Duration_Lead_time]]+Inventory[[#This Row],[Safety_Stock]]-Inventory[[#This Row],[Current_Inventory]])</f>
        <v>1404</v>
      </c>
      <c r="O55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36" s="8">
        <f>Inventory[[#This Row],[Current_Inventory]]*Inventory[[#This Row],[Unit_Cost]]</f>
        <v>550281.15999999992</v>
      </c>
      <c r="Q5536" t="str">
        <f>IF(Inventory[[#This Row],[Stockout_Risk_Score]] &gt;= 0.8, "Critical",
   IF(Inventory[[#This Row],[Stockout_Risk_Score]] &gt;= 0.6, "High",
      IF(Inventory[[#This Row],[Stockout_Risk_Score]] &gt;= 0.3, "Medium", "Low")
   )
)</f>
        <v>Medium</v>
      </c>
      <c r="R5536">
        <f>Inventory[[#This Row],[Lead_Time_Days]]*0.8</f>
        <v>11.200000000000001</v>
      </c>
      <c r="S5536">
        <f>MAX(0,Inventory[[#This Row],[Daily_Demand]]*Inventory[[#This Row],[Adj_Lead_Time]]+Inventory[[#This Row],[Safety_Stock]]-Inventory[[#This Row],[Current_Inventory]])</f>
        <v>1098.8000000000002</v>
      </c>
    </row>
    <row r="5537" spans="1:19" x14ac:dyDescent="0.25">
      <c r="A5537">
        <v>5536</v>
      </c>
      <c r="B5537" t="s">
        <v>5558</v>
      </c>
      <c r="C5537" s="4" t="s">
        <v>13</v>
      </c>
      <c r="D5537" t="s">
        <v>14</v>
      </c>
      <c r="E5537" s="4">
        <v>140</v>
      </c>
      <c r="F5537" s="4">
        <v>6</v>
      </c>
      <c r="G5537" s="4">
        <v>732</v>
      </c>
      <c r="H5537" s="4">
        <v>246</v>
      </c>
      <c r="I5537" s="4">
        <v>303</v>
      </c>
      <c r="J5537" s="6">
        <v>805.05</v>
      </c>
      <c r="K5537" s="4">
        <v>0.21299999999999999</v>
      </c>
      <c r="L5537" s="4" t="s">
        <v>19</v>
      </c>
      <c r="M5537" s="4">
        <f>Inventory[[#This Row],[Daily_Demand]]*Inventory[[#This Row],[Lead_Time_Days]]</f>
        <v>840</v>
      </c>
      <c r="N5537" s="4">
        <f>MAX(0, Inventory[[#This Row],[Demand_Duration_Lead_time]]+Inventory[[#This Row],[Safety_Stock]]-Inventory[[#This Row],[Current_Inventory]])</f>
        <v>354</v>
      </c>
      <c r="O55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37" s="8">
        <f>Inventory[[#This Row],[Current_Inventory]]*Inventory[[#This Row],[Unit_Cost]]</f>
        <v>589296.6</v>
      </c>
      <c r="Q5537" t="str">
        <f>IF(Inventory[[#This Row],[Stockout_Risk_Score]] &gt;= 0.8, "Critical",
   IF(Inventory[[#This Row],[Stockout_Risk_Score]] &gt;= 0.6, "High",
      IF(Inventory[[#This Row],[Stockout_Risk_Score]] &gt;= 0.3, "Medium", "Low")
   )
)</f>
        <v>Low</v>
      </c>
      <c r="R5537">
        <f>Inventory[[#This Row],[Lead_Time_Days]]*0.8</f>
        <v>4.8000000000000007</v>
      </c>
      <c r="S5537">
        <f>MAX(0,Inventory[[#This Row],[Daily_Demand]]*Inventory[[#This Row],[Adj_Lead_Time]]+Inventory[[#This Row],[Safety_Stock]]-Inventory[[#This Row],[Current_Inventory]])</f>
        <v>186.00000000000011</v>
      </c>
    </row>
    <row r="5538" spans="1:19" x14ac:dyDescent="0.25">
      <c r="A5538">
        <v>5537</v>
      </c>
      <c r="B5538" t="s">
        <v>5559</v>
      </c>
      <c r="C5538" s="4" t="s">
        <v>41</v>
      </c>
      <c r="D5538" t="s">
        <v>22</v>
      </c>
      <c r="E5538" s="4">
        <v>79</v>
      </c>
      <c r="F5538" s="4">
        <v>9</v>
      </c>
      <c r="G5538" s="4">
        <v>583</v>
      </c>
      <c r="H5538" s="4">
        <v>159</v>
      </c>
      <c r="I5538" s="4">
        <v>147</v>
      </c>
      <c r="J5538" s="6">
        <v>246.38</v>
      </c>
      <c r="K5538" s="4">
        <v>2.9000000000000001E-2</v>
      </c>
      <c r="L5538" s="4" t="s">
        <v>15</v>
      </c>
      <c r="M5538" s="4">
        <f>Inventory[[#This Row],[Daily_Demand]]*Inventory[[#This Row],[Lead_Time_Days]]</f>
        <v>711</v>
      </c>
      <c r="N5538" s="4">
        <f>MAX(0, Inventory[[#This Row],[Demand_Duration_Lead_time]]+Inventory[[#This Row],[Safety_Stock]]-Inventory[[#This Row],[Current_Inventory]])</f>
        <v>287</v>
      </c>
      <c r="O55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38" s="8">
        <f>Inventory[[#This Row],[Current_Inventory]]*Inventory[[#This Row],[Unit_Cost]]</f>
        <v>143639.54</v>
      </c>
      <c r="Q5538" t="str">
        <f>IF(Inventory[[#This Row],[Stockout_Risk_Score]] &gt;= 0.8, "Critical",
   IF(Inventory[[#This Row],[Stockout_Risk_Score]] &gt;= 0.6, "High",
      IF(Inventory[[#This Row],[Stockout_Risk_Score]] &gt;= 0.3, "Medium", "Low")
   )
)</f>
        <v>Low</v>
      </c>
      <c r="R5538">
        <f>Inventory[[#This Row],[Lead_Time_Days]]*0.8</f>
        <v>7.2</v>
      </c>
      <c r="S5538">
        <f>MAX(0,Inventory[[#This Row],[Daily_Demand]]*Inventory[[#This Row],[Adj_Lead_Time]]+Inventory[[#This Row],[Safety_Stock]]-Inventory[[#This Row],[Current_Inventory]])</f>
        <v>144.80000000000007</v>
      </c>
    </row>
    <row r="5539" spans="1:19" x14ac:dyDescent="0.25">
      <c r="A5539">
        <v>5538</v>
      </c>
      <c r="B5539" t="s">
        <v>5560</v>
      </c>
      <c r="C5539" s="4" t="s">
        <v>13</v>
      </c>
      <c r="D5539" t="s">
        <v>14</v>
      </c>
      <c r="E5539" s="4">
        <v>109</v>
      </c>
      <c r="F5539" s="4">
        <v>11</v>
      </c>
      <c r="G5539" s="4">
        <v>387</v>
      </c>
      <c r="H5539" s="4">
        <v>30</v>
      </c>
      <c r="I5539" s="4">
        <v>168</v>
      </c>
      <c r="J5539" s="6">
        <v>817.08</v>
      </c>
      <c r="K5539" s="4">
        <v>0.26600000000000001</v>
      </c>
      <c r="L5539" s="4" t="s">
        <v>19</v>
      </c>
      <c r="M5539" s="4">
        <f>Inventory[[#This Row],[Daily_Demand]]*Inventory[[#This Row],[Lead_Time_Days]]</f>
        <v>1199</v>
      </c>
      <c r="N5539" s="4">
        <f>MAX(0, Inventory[[#This Row],[Demand_Duration_Lead_time]]+Inventory[[#This Row],[Safety_Stock]]-Inventory[[#This Row],[Current_Inventory]])</f>
        <v>842</v>
      </c>
      <c r="O55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39" s="8">
        <f>Inventory[[#This Row],[Current_Inventory]]*Inventory[[#This Row],[Unit_Cost]]</f>
        <v>316209.96000000002</v>
      </c>
      <c r="Q5539" t="str">
        <f>IF(Inventory[[#This Row],[Stockout_Risk_Score]] &gt;= 0.8, "Critical",
   IF(Inventory[[#This Row],[Stockout_Risk_Score]] &gt;= 0.6, "High",
      IF(Inventory[[#This Row],[Stockout_Risk_Score]] &gt;= 0.3, "Medium", "Low")
   )
)</f>
        <v>Low</v>
      </c>
      <c r="R5539">
        <f>Inventory[[#This Row],[Lead_Time_Days]]*0.8</f>
        <v>8.8000000000000007</v>
      </c>
      <c r="S5539">
        <f>MAX(0,Inventory[[#This Row],[Daily_Demand]]*Inventory[[#This Row],[Adj_Lead_Time]]+Inventory[[#This Row],[Safety_Stock]]-Inventory[[#This Row],[Current_Inventory]])</f>
        <v>602.20000000000005</v>
      </c>
    </row>
    <row r="5540" spans="1:19" x14ac:dyDescent="0.25">
      <c r="A5540">
        <v>5539</v>
      </c>
      <c r="B5540" t="s">
        <v>5561</v>
      </c>
      <c r="C5540" s="4" t="s">
        <v>21</v>
      </c>
      <c r="D5540" t="s">
        <v>18</v>
      </c>
      <c r="E5540" s="4">
        <v>152</v>
      </c>
      <c r="F5540" s="4">
        <v>12</v>
      </c>
      <c r="G5540" s="4">
        <v>603</v>
      </c>
      <c r="H5540" s="4">
        <v>143</v>
      </c>
      <c r="I5540" s="4">
        <v>275</v>
      </c>
      <c r="J5540" s="6">
        <v>359.39</v>
      </c>
      <c r="K5540" s="4">
        <v>0.45700000000000002</v>
      </c>
      <c r="L5540" s="4" t="s">
        <v>27</v>
      </c>
      <c r="M5540" s="4">
        <f>Inventory[[#This Row],[Daily_Demand]]*Inventory[[#This Row],[Lead_Time_Days]]</f>
        <v>1824</v>
      </c>
      <c r="N5540" s="4">
        <f>MAX(0, Inventory[[#This Row],[Demand_Duration_Lead_time]]+Inventory[[#This Row],[Safety_Stock]]-Inventory[[#This Row],[Current_Inventory]])</f>
        <v>1364</v>
      </c>
      <c r="O55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40" s="8">
        <f>Inventory[[#This Row],[Current_Inventory]]*Inventory[[#This Row],[Unit_Cost]]</f>
        <v>216712.16999999998</v>
      </c>
      <c r="Q5540" t="str">
        <f>IF(Inventory[[#This Row],[Stockout_Risk_Score]] &gt;= 0.8, "Critical",
   IF(Inventory[[#This Row],[Stockout_Risk_Score]] &gt;= 0.6, "High",
      IF(Inventory[[#This Row],[Stockout_Risk_Score]] &gt;= 0.3, "Medium", "Low")
   )
)</f>
        <v>Medium</v>
      </c>
      <c r="R5540">
        <f>Inventory[[#This Row],[Lead_Time_Days]]*0.8</f>
        <v>9.6000000000000014</v>
      </c>
      <c r="S5540">
        <f>MAX(0,Inventory[[#This Row],[Daily_Demand]]*Inventory[[#This Row],[Adj_Lead_Time]]+Inventory[[#This Row],[Safety_Stock]]-Inventory[[#This Row],[Current_Inventory]])</f>
        <v>999.20000000000027</v>
      </c>
    </row>
    <row r="5541" spans="1:19" x14ac:dyDescent="0.25">
      <c r="A5541">
        <v>5540</v>
      </c>
      <c r="B5541" t="s">
        <v>5562</v>
      </c>
      <c r="C5541" s="4" t="s">
        <v>21</v>
      </c>
      <c r="D5541" t="s">
        <v>22</v>
      </c>
      <c r="E5541" s="4">
        <v>152</v>
      </c>
      <c r="F5541" s="4">
        <v>4</v>
      </c>
      <c r="G5541" s="4">
        <v>530</v>
      </c>
      <c r="H5541" s="4">
        <v>105</v>
      </c>
      <c r="I5541" s="4">
        <v>201</v>
      </c>
      <c r="J5541" s="6">
        <v>812.16</v>
      </c>
      <c r="K5541" s="4">
        <v>0.78800000000000003</v>
      </c>
      <c r="L5541" s="4" t="s">
        <v>19</v>
      </c>
      <c r="M5541" s="4">
        <f>Inventory[[#This Row],[Daily_Demand]]*Inventory[[#This Row],[Lead_Time_Days]]</f>
        <v>608</v>
      </c>
      <c r="N5541" s="4">
        <f>MAX(0, Inventory[[#This Row],[Demand_Duration_Lead_time]]+Inventory[[#This Row],[Safety_Stock]]-Inventory[[#This Row],[Current_Inventory]])</f>
        <v>183</v>
      </c>
      <c r="O55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41" s="8">
        <f>Inventory[[#This Row],[Current_Inventory]]*Inventory[[#This Row],[Unit_Cost]]</f>
        <v>430444.79999999999</v>
      </c>
      <c r="Q5541" t="str">
        <f>IF(Inventory[[#This Row],[Stockout_Risk_Score]] &gt;= 0.8, "Critical",
   IF(Inventory[[#This Row],[Stockout_Risk_Score]] &gt;= 0.6, "High",
      IF(Inventory[[#This Row],[Stockout_Risk_Score]] &gt;= 0.3, "Medium", "Low")
   )
)</f>
        <v>High</v>
      </c>
      <c r="R5541">
        <f>Inventory[[#This Row],[Lead_Time_Days]]*0.8</f>
        <v>3.2</v>
      </c>
      <c r="S5541">
        <f>MAX(0,Inventory[[#This Row],[Daily_Demand]]*Inventory[[#This Row],[Adj_Lead_Time]]+Inventory[[#This Row],[Safety_Stock]]-Inventory[[#This Row],[Current_Inventory]])</f>
        <v>61.400000000000091</v>
      </c>
    </row>
    <row r="5542" spans="1:19" x14ac:dyDescent="0.25">
      <c r="A5542">
        <v>5541</v>
      </c>
      <c r="B5542" t="s">
        <v>5563</v>
      </c>
      <c r="C5542" s="4" t="s">
        <v>41</v>
      </c>
      <c r="D5542" t="s">
        <v>18</v>
      </c>
      <c r="E5542" s="4">
        <v>131</v>
      </c>
      <c r="F5542" s="4">
        <v>9</v>
      </c>
      <c r="G5542" s="4">
        <v>552</v>
      </c>
      <c r="H5542" s="4">
        <v>22</v>
      </c>
      <c r="I5542" s="4">
        <v>252</v>
      </c>
      <c r="J5542" s="6">
        <v>629.98</v>
      </c>
      <c r="K5542" s="4">
        <v>0.85399999999999998</v>
      </c>
      <c r="L5542" s="4" t="s">
        <v>27</v>
      </c>
      <c r="M5542" s="4">
        <f>Inventory[[#This Row],[Daily_Demand]]*Inventory[[#This Row],[Lead_Time_Days]]</f>
        <v>1179</v>
      </c>
      <c r="N5542" s="4">
        <f>MAX(0, Inventory[[#This Row],[Demand_Duration_Lead_time]]+Inventory[[#This Row],[Safety_Stock]]-Inventory[[#This Row],[Current_Inventory]])</f>
        <v>649</v>
      </c>
      <c r="O55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42" s="8">
        <f>Inventory[[#This Row],[Current_Inventory]]*Inventory[[#This Row],[Unit_Cost]]</f>
        <v>347748.96</v>
      </c>
      <c r="Q5542" t="str">
        <f>IF(Inventory[[#This Row],[Stockout_Risk_Score]] &gt;= 0.8, "Critical",
   IF(Inventory[[#This Row],[Stockout_Risk_Score]] &gt;= 0.6, "High",
      IF(Inventory[[#This Row],[Stockout_Risk_Score]] &gt;= 0.3, "Medium", "Low")
   )
)</f>
        <v>Critical</v>
      </c>
      <c r="R5542">
        <f>Inventory[[#This Row],[Lead_Time_Days]]*0.8</f>
        <v>7.2</v>
      </c>
      <c r="S5542">
        <f>MAX(0,Inventory[[#This Row],[Daily_Demand]]*Inventory[[#This Row],[Adj_Lead_Time]]+Inventory[[#This Row],[Safety_Stock]]-Inventory[[#This Row],[Current_Inventory]])</f>
        <v>413.20000000000005</v>
      </c>
    </row>
    <row r="5543" spans="1:19" x14ac:dyDescent="0.25">
      <c r="A5543">
        <v>5542</v>
      </c>
      <c r="B5543" t="s">
        <v>5564</v>
      </c>
      <c r="C5543" s="4" t="s">
        <v>13</v>
      </c>
      <c r="D5543" t="s">
        <v>22</v>
      </c>
      <c r="E5543" s="4">
        <v>13</v>
      </c>
      <c r="F5543" s="4">
        <v>4</v>
      </c>
      <c r="G5543" s="4">
        <v>547</v>
      </c>
      <c r="H5543" s="4">
        <v>10</v>
      </c>
      <c r="I5543" s="4">
        <v>212</v>
      </c>
      <c r="J5543" s="6">
        <v>1218.3599999999999</v>
      </c>
      <c r="K5543" s="4">
        <v>0.41299999999999998</v>
      </c>
      <c r="L5543" s="4" t="s">
        <v>15</v>
      </c>
      <c r="M5543" s="4">
        <f>Inventory[[#This Row],[Daily_Demand]]*Inventory[[#This Row],[Lead_Time_Days]]</f>
        <v>52</v>
      </c>
      <c r="N5543" s="4">
        <f>MAX(0, Inventory[[#This Row],[Demand_Duration_Lead_time]]+Inventory[[#This Row],[Safety_Stock]]-Inventory[[#This Row],[Current_Inventory]])</f>
        <v>0</v>
      </c>
      <c r="O55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543" s="8">
        <f>Inventory[[#This Row],[Current_Inventory]]*Inventory[[#This Row],[Unit_Cost]]</f>
        <v>666442.91999999993</v>
      </c>
      <c r="Q5543" t="str">
        <f>IF(Inventory[[#This Row],[Stockout_Risk_Score]] &gt;= 0.8, "Critical",
   IF(Inventory[[#This Row],[Stockout_Risk_Score]] &gt;= 0.6, "High",
      IF(Inventory[[#This Row],[Stockout_Risk_Score]] &gt;= 0.3, "Medium", "Low")
   )
)</f>
        <v>Medium</v>
      </c>
      <c r="R5543">
        <f>Inventory[[#This Row],[Lead_Time_Days]]*0.8</f>
        <v>3.2</v>
      </c>
      <c r="S5543">
        <f>MAX(0,Inventory[[#This Row],[Daily_Demand]]*Inventory[[#This Row],[Adj_Lead_Time]]+Inventory[[#This Row],[Safety_Stock]]-Inventory[[#This Row],[Current_Inventory]])</f>
        <v>0</v>
      </c>
    </row>
    <row r="5544" spans="1:19" x14ac:dyDescent="0.25">
      <c r="A5544">
        <v>5543</v>
      </c>
      <c r="B5544" t="s">
        <v>5565</v>
      </c>
      <c r="C5544" s="4" t="s">
        <v>13</v>
      </c>
      <c r="D5544" t="s">
        <v>14</v>
      </c>
      <c r="E5544" s="4">
        <v>19</v>
      </c>
      <c r="F5544" s="4">
        <v>5</v>
      </c>
      <c r="G5544" s="4">
        <v>547</v>
      </c>
      <c r="H5544" s="4">
        <v>159</v>
      </c>
      <c r="I5544" s="4">
        <v>346</v>
      </c>
      <c r="J5544" s="6">
        <v>755</v>
      </c>
      <c r="K5544" s="4">
        <v>0.79600000000000004</v>
      </c>
      <c r="L5544" s="4" t="s">
        <v>15</v>
      </c>
      <c r="M5544" s="4">
        <f>Inventory[[#This Row],[Daily_Demand]]*Inventory[[#This Row],[Lead_Time_Days]]</f>
        <v>95</v>
      </c>
      <c r="N5544" s="4">
        <f>MAX(0, Inventory[[#This Row],[Demand_Duration_Lead_time]]+Inventory[[#This Row],[Safety_Stock]]-Inventory[[#This Row],[Current_Inventory]])</f>
        <v>0</v>
      </c>
      <c r="O55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544" s="8">
        <f>Inventory[[#This Row],[Current_Inventory]]*Inventory[[#This Row],[Unit_Cost]]</f>
        <v>412985</v>
      </c>
      <c r="Q5544" t="str">
        <f>IF(Inventory[[#This Row],[Stockout_Risk_Score]] &gt;= 0.8, "Critical",
   IF(Inventory[[#This Row],[Stockout_Risk_Score]] &gt;= 0.6, "High",
      IF(Inventory[[#This Row],[Stockout_Risk_Score]] &gt;= 0.3, "Medium", "Low")
   )
)</f>
        <v>High</v>
      </c>
      <c r="R5544">
        <f>Inventory[[#This Row],[Lead_Time_Days]]*0.8</f>
        <v>4</v>
      </c>
      <c r="S5544">
        <f>MAX(0,Inventory[[#This Row],[Daily_Demand]]*Inventory[[#This Row],[Adj_Lead_Time]]+Inventory[[#This Row],[Safety_Stock]]-Inventory[[#This Row],[Current_Inventory]])</f>
        <v>0</v>
      </c>
    </row>
    <row r="5545" spans="1:19" x14ac:dyDescent="0.25">
      <c r="A5545">
        <v>5544</v>
      </c>
      <c r="B5545" t="s">
        <v>5566</v>
      </c>
      <c r="C5545" s="4" t="s">
        <v>41</v>
      </c>
      <c r="D5545" t="s">
        <v>18</v>
      </c>
      <c r="E5545" s="4">
        <v>101</v>
      </c>
      <c r="F5545" s="4">
        <v>11</v>
      </c>
      <c r="G5545" s="4">
        <v>421</v>
      </c>
      <c r="H5545" s="4">
        <v>126</v>
      </c>
      <c r="I5545" s="4">
        <v>171</v>
      </c>
      <c r="J5545" s="6">
        <v>1425.9</v>
      </c>
      <c r="K5545" s="4">
        <v>0.99299999999999999</v>
      </c>
      <c r="L5545" s="4" t="s">
        <v>19</v>
      </c>
      <c r="M5545" s="4">
        <f>Inventory[[#This Row],[Daily_Demand]]*Inventory[[#This Row],[Lead_Time_Days]]</f>
        <v>1111</v>
      </c>
      <c r="N5545" s="4">
        <f>MAX(0, Inventory[[#This Row],[Demand_Duration_Lead_time]]+Inventory[[#This Row],[Safety_Stock]]-Inventory[[#This Row],[Current_Inventory]])</f>
        <v>816</v>
      </c>
      <c r="O55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45" s="8">
        <f>Inventory[[#This Row],[Current_Inventory]]*Inventory[[#This Row],[Unit_Cost]]</f>
        <v>600303.9</v>
      </c>
      <c r="Q5545" t="str">
        <f>IF(Inventory[[#This Row],[Stockout_Risk_Score]] &gt;= 0.8, "Critical",
   IF(Inventory[[#This Row],[Stockout_Risk_Score]] &gt;= 0.6, "High",
      IF(Inventory[[#This Row],[Stockout_Risk_Score]] &gt;= 0.3, "Medium", "Low")
   )
)</f>
        <v>Critical</v>
      </c>
      <c r="R5545">
        <f>Inventory[[#This Row],[Lead_Time_Days]]*0.8</f>
        <v>8.8000000000000007</v>
      </c>
      <c r="S5545">
        <f>MAX(0,Inventory[[#This Row],[Daily_Demand]]*Inventory[[#This Row],[Adj_Lead_Time]]+Inventory[[#This Row],[Safety_Stock]]-Inventory[[#This Row],[Current_Inventory]])</f>
        <v>593.80000000000007</v>
      </c>
    </row>
    <row r="5546" spans="1:19" x14ac:dyDescent="0.25">
      <c r="A5546">
        <v>5545</v>
      </c>
      <c r="B5546" t="s">
        <v>5567</v>
      </c>
      <c r="C5546" s="4" t="s">
        <v>13</v>
      </c>
      <c r="D5546" t="s">
        <v>14</v>
      </c>
      <c r="E5546" s="4">
        <v>109</v>
      </c>
      <c r="F5546" s="4">
        <v>8</v>
      </c>
      <c r="G5546" s="4">
        <v>194</v>
      </c>
      <c r="H5546" s="4">
        <v>161</v>
      </c>
      <c r="I5546" s="4">
        <v>65</v>
      </c>
      <c r="J5546" s="6">
        <v>1048.69</v>
      </c>
      <c r="K5546" s="4">
        <v>0.71699999999999997</v>
      </c>
      <c r="L5546" s="4" t="s">
        <v>15</v>
      </c>
      <c r="M5546" s="4">
        <f>Inventory[[#This Row],[Daily_Demand]]*Inventory[[#This Row],[Lead_Time_Days]]</f>
        <v>872</v>
      </c>
      <c r="N5546" s="4">
        <f>MAX(0, Inventory[[#This Row],[Demand_Duration_Lead_time]]+Inventory[[#This Row],[Safety_Stock]]-Inventory[[#This Row],[Current_Inventory]])</f>
        <v>839</v>
      </c>
      <c r="O55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46" s="8">
        <f>Inventory[[#This Row],[Current_Inventory]]*Inventory[[#This Row],[Unit_Cost]]</f>
        <v>203445.86000000002</v>
      </c>
      <c r="Q5546" t="str">
        <f>IF(Inventory[[#This Row],[Stockout_Risk_Score]] &gt;= 0.8, "Critical",
   IF(Inventory[[#This Row],[Stockout_Risk_Score]] &gt;= 0.6, "High",
      IF(Inventory[[#This Row],[Stockout_Risk_Score]] &gt;= 0.3, "Medium", "Low")
   )
)</f>
        <v>High</v>
      </c>
      <c r="R5546">
        <f>Inventory[[#This Row],[Lead_Time_Days]]*0.8</f>
        <v>6.4</v>
      </c>
      <c r="S5546">
        <f>MAX(0,Inventory[[#This Row],[Daily_Demand]]*Inventory[[#This Row],[Adj_Lead_Time]]+Inventory[[#This Row],[Safety_Stock]]-Inventory[[#This Row],[Current_Inventory]])</f>
        <v>664.6</v>
      </c>
    </row>
    <row r="5547" spans="1:19" x14ac:dyDescent="0.25">
      <c r="A5547">
        <v>5546</v>
      </c>
      <c r="B5547" t="s">
        <v>5568</v>
      </c>
      <c r="C5547" s="4" t="s">
        <v>41</v>
      </c>
      <c r="D5547" t="s">
        <v>22</v>
      </c>
      <c r="E5547" s="4">
        <v>67</v>
      </c>
      <c r="F5547" s="4">
        <v>4</v>
      </c>
      <c r="G5547" s="4">
        <v>97</v>
      </c>
      <c r="H5547" s="4">
        <v>73</v>
      </c>
      <c r="I5547" s="4">
        <v>385</v>
      </c>
      <c r="J5547" s="6">
        <v>1843.01</v>
      </c>
      <c r="K5547" s="4">
        <v>0.72899999999999998</v>
      </c>
      <c r="L5547" s="4" t="s">
        <v>19</v>
      </c>
      <c r="M5547" s="4">
        <f>Inventory[[#This Row],[Daily_Demand]]*Inventory[[#This Row],[Lead_Time_Days]]</f>
        <v>268</v>
      </c>
      <c r="N5547" s="4">
        <f>MAX(0, Inventory[[#This Row],[Demand_Duration_Lead_time]]+Inventory[[#This Row],[Safety_Stock]]-Inventory[[#This Row],[Current_Inventory]])</f>
        <v>244</v>
      </c>
      <c r="O55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47" s="8">
        <f>Inventory[[#This Row],[Current_Inventory]]*Inventory[[#This Row],[Unit_Cost]]</f>
        <v>178771.97</v>
      </c>
      <c r="Q5547" t="str">
        <f>IF(Inventory[[#This Row],[Stockout_Risk_Score]] &gt;= 0.8, "Critical",
   IF(Inventory[[#This Row],[Stockout_Risk_Score]] &gt;= 0.6, "High",
      IF(Inventory[[#This Row],[Stockout_Risk_Score]] &gt;= 0.3, "Medium", "Low")
   )
)</f>
        <v>High</v>
      </c>
      <c r="R5547">
        <f>Inventory[[#This Row],[Lead_Time_Days]]*0.8</f>
        <v>3.2</v>
      </c>
      <c r="S5547">
        <f>MAX(0,Inventory[[#This Row],[Daily_Demand]]*Inventory[[#This Row],[Adj_Lead_Time]]+Inventory[[#This Row],[Safety_Stock]]-Inventory[[#This Row],[Current_Inventory]])</f>
        <v>190.39999999999998</v>
      </c>
    </row>
    <row r="5548" spans="1:19" x14ac:dyDescent="0.25">
      <c r="A5548">
        <v>5547</v>
      </c>
      <c r="B5548" t="s">
        <v>5569</v>
      </c>
      <c r="C5548" s="4" t="s">
        <v>26</v>
      </c>
      <c r="D5548" t="s">
        <v>22</v>
      </c>
      <c r="E5548" s="4">
        <v>25</v>
      </c>
      <c r="F5548" s="4">
        <v>5</v>
      </c>
      <c r="G5548" s="4">
        <v>459</v>
      </c>
      <c r="H5548" s="4">
        <v>159</v>
      </c>
      <c r="I5548" s="4">
        <v>155</v>
      </c>
      <c r="J5548" s="6">
        <v>227.5</v>
      </c>
      <c r="K5548" s="4">
        <v>0.91</v>
      </c>
      <c r="L5548" s="4" t="s">
        <v>15</v>
      </c>
      <c r="M5548" s="4">
        <f>Inventory[[#This Row],[Daily_Demand]]*Inventory[[#This Row],[Lead_Time_Days]]</f>
        <v>125</v>
      </c>
      <c r="N5548" s="4">
        <f>MAX(0, Inventory[[#This Row],[Demand_Duration_Lead_time]]+Inventory[[#This Row],[Safety_Stock]]-Inventory[[#This Row],[Current_Inventory]])</f>
        <v>0</v>
      </c>
      <c r="O55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48" s="8">
        <f>Inventory[[#This Row],[Current_Inventory]]*Inventory[[#This Row],[Unit_Cost]]</f>
        <v>104422.5</v>
      </c>
      <c r="Q5548" t="str">
        <f>IF(Inventory[[#This Row],[Stockout_Risk_Score]] &gt;= 0.8, "Critical",
   IF(Inventory[[#This Row],[Stockout_Risk_Score]] &gt;= 0.6, "High",
      IF(Inventory[[#This Row],[Stockout_Risk_Score]] &gt;= 0.3, "Medium", "Low")
   )
)</f>
        <v>Critical</v>
      </c>
      <c r="R5548">
        <f>Inventory[[#This Row],[Lead_Time_Days]]*0.8</f>
        <v>4</v>
      </c>
      <c r="S5548">
        <f>MAX(0,Inventory[[#This Row],[Daily_Demand]]*Inventory[[#This Row],[Adj_Lead_Time]]+Inventory[[#This Row],[Safety_Stock]]-Inventory[[#This Row],[Current_Inventory]])</f>
        <v>0</v>
      </c>
    </row>
    <row r="5549" spans="1:19" x14ac:dyDescent="0.25">
      <c r="A5549">
        <v>5548</v>
      </c>
      <c r="B5549" t="s">
        <v>5570</v>
      </c>
      <c r="C5549" s="4" t="s">
        <v>21</v>
      </c>
      <c r="D5549" t="s">
        <v>22</v>
      </c>
      <c r="E5549" s="4">
        <v>9</v>
      </c>
      <c r="F5549" s="4">
        <v>9</v>
      </c>
      <c r="G5549" s="4">
        <v>771</v>
      </c>
      <c r="H5549" s="4">
        <v>21</v>
      </c>
      <c r="I5549" s="4">
        <v>311</v>
      </c>
      <c r="J5549" s="6">
        <v>1391.03</v>
      </c>
      <c r="K5549" s="4">
        <v>0.33800000000000002</v>
      </c>
      <c r="L5549" s="4" t="s">
        <v>15</v>
      </c>
      <c r="M5549" s="4">
        <f>Inventory[[#This Row],[Daily_Demand]]*Inventory[[#This Row],[Lead_Time_Days]]</f>
        <v>81</v>
      </c>
      <c r="N5549" s="4">
        <f>MAX(0, Inventory[[#This Row],[Demand_Duration_Lead_time]]+Inventory[[#This Row],[Safety_Stock]]-Inventory[[#This Row],[Current_Inventory]])</f>
        <v>0</v>
      </c>
      <c r="O55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549" s="8">
        <f>Inventory[[#This Row],[Current_Inventory]]*Inventory[[#This Row],[Unit_Cost]]</f>
        <v>1072484.1299999999</v>
      </c>
      <c r="Q5549" t="str">
        <f>IF(Inventory[[#This Row],[Stockout_Risk_Score]] &gt;= 0.8, "Critical",
   IF(Inventory[[#This Row],[Stockout_Risk_Score]] &gt;= 0.6, "High",
      IF(Inventory[[#This Row],[Stockout_Risk_Score]] &gt;= 0.3, "Medium", "Low")
   )
)</f>
        <v>Medium</v>
      </c>
      <c r="R5549">
        <f>Inventory[[#This Row],[Lead_Time_Days]]*0.8</f>
        <v>7.2</v>
      </c>
      <c r="S5549">
        <f>MAX(0,Inventory[[#This Row],[Daily_Demand]]*Inventory[[#This Row],[Adj_Lead_Time]]+Inventory[[#This Row],[Safety_Stock]]-Inventory[[#This Row],[Current_Inventory]])</f>
        <v>0</v>
      </c>
    </row>
    <row r="5550" spans="1:19" x14ac:dyDescent="0.25">
      <c r="A5550">
        <v>5549</v>
      </c>
      <c r="B5550" t="s">
        <v>5571</v>
      </c>
      <c r="C5550" s="4" t="s">
        <v>26</v>
      </c>
      <c r="D5550" t="s">
        <v>22</v>
      </c>
      <c r="E5550" s="4">
        <v>129</v>
      </c>
      <c r="F5550" s="4">
        <v>5</v>
      </c>
      <c r="G5550" s="4">
        <v>568</v>
      </c>
      <c r="H5550" s="4">
        <v>99</v>
      </c>
      <c r="I5550" s="4">
        <v>69</v>
      </c>
      <c r="J5550" s="6">
        <v>1361.17</v>
      </c>
      <c r="K5550" s="4">
        <v>1.0999999999999999E-2</v>
      </c>
      <c r="L5550" s="4" t="s">
        <v>15</v>
      </c>
      <c r="M5550" s="4">
        <f>Inventory[[#This Row],[Daily_Demand]]*Inventory[[#This Row],[Lead_Time_Days]]</f>
        <v>645</v>
      </c>
      <c r="N5550" s="4">
        <f>MAX(0, Inventory[[#This Row],[Demand_Duration_Lead_time]]+Inventory[[#This Row],[Safety_Stock]]-Inventory[[#This Row],[Current_Inventory]])</f>
        <v>176</v>
      </c>
      <c r="O55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50" s="8">
        <f>Inventory[[#This Row],[Current_Inventory]]*Inventory[[#This Row],[Unit_Cost]]</f>
        <v>773144.56</v>
      </c>
      <c r="Q5550" t="str">
        <f>IF(Inventory[[#This Row],[Stockout_Risk_Score]] &gt;= 0.8, "Critical",
   IF(Inventory[[#This Row],[Stockout_Risk_Score]] &gt;= 0.6, "High",
      IF(Inventory[[#This Row],[Stockout_Risk_Score]] &gt;= 0.3, "Medium", "Low")
   )
)</f>
        <v>Low</v>
      </c>
      <c r="R5550">
        <f>Inventory[[#This Row],[Lead_Time_Days]]*0.8</f>
        <v>4</v>
      </c>
      <c r="S5550">
        <f>MAX(0,Inventory[[#This Row],[Daily_Demand]]*Inventory[[#This Row],[Adj_Lead_Time]]+Inventory[[#This Row],[Safety_Stock]]-Inventory[[#This Row],[Current_Inventory]])</f>
        <v>47</v>
      </c>
    </row>
    <row r="5551" spans="1:19" x14ac:dyDescent="0.25">
      <c r="A5551">
        <v>5550</v>
      </c>
      <c r="B5551" t="s">
        <v>5572</v>
      </c>
      <c r="C5551" s="4" t="s">
        <v>17</v>
      </c>
      <c r="D5551" t="s">
        <v>22</v>
      </c>
      <c r="E5551" s="4">
        <v>167</v>
      </c>
      <c r="F5551" s="4">
        <v>10</v>
      </c>
      <c r="G5551" s="4">
        <v>251</v>
      </c>
      <c r="H5551" s="4">
        <v>92</v>
      </c>
      <c r="I5551" s="4">
        <v>293</v>
      </c>
      <c r="J5551" s="6">
        <v>1903.72</v>
      </c>
      <c r="K5551" s="4">
        <v>0.98699999999999999</v>
      </c>
      <c r="L5551" s="4" t="s">
        <v>19</v>
      </c>
      <c r="M5551" s="4">
        <f>Inventory[[#This Row],[Daily_Demand]]*Inventory[[#This Row],[Lead_Time_Days]]</f>
        <v>1670</v>
      </c>
      <c r="N5551" s="4">
        <f>MAX(0, Inventory[[#This Row],[Demand_Duration_Lead_time]]+Inventory[[#This Row],[Safety_Stock]]-Inventory[[#This Row],[Current_Inventory]])</f>
        <v>1511</v>
      </c>
      <c r="O55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51" s="8">
        <f>Inventory[[#This Row],[Current_Inventory]]*Inventory[[#This Row],[Unit_Cost]]</f>
        <v>477833.72000000003</v>
      </c>
      <c r="Q5551" t="str">
        <f>IF(Inventory[[#This Row],[Stockout_Risk_Score]] &gt;= 0.8, "Critical",
   IF(Inventory[[#This Row],[Stockout_Risk_Score]] &gt;= 0.6, "High",
      IF(Inventory[[#This Row],[Stockout_Risk_Score]] &gt;= 0.3, "Medium", "Low")
   )
)</f>
        <v>Critical</v>
      </c>
      <c r="R5551">
        <f>Inventory[[#This Row],[Lead_Time_Days]]*0.8</f>
        <v>8</v>
      </c>
      <c r="S5551">
        <f>MAX(0,Inventory[[#This Row],[Daily_Demand]]*Inventory[[#This Row],[Adj_Lead_Time]]+Inventory[[#This Row],[Safety_Stock]]-Inventory[[#This Row],[Current_Inventory]])</f>
        <v>1177</v>
      </c>
    </row>
    <row r="5552" spans="1:19" x14ac:dyDescent="0.25">
      <c r="A5552">
        <v>5551</v>
      </c>
      <c r="B5552" t="s">
        <v>5573</v>
      </c>
      <c r="C5552" s="4" t="s">
        <v>17</v>
      </c>
      <c r="D5552" t="s">
        <v>18</v>
      </c>
      <c r="E5552" s="4">
        <v>89</v>
      </c>
      <c r="F5552" s="4">
        <v>5</v>
      </c>
      <c r="G5552" s="4">
        <v>419</v>
      </c>
      <c r="H5552" s="4">
        <v>259</v>
      </c>
      <c r="I5552" s="4">
        <v>293</v>
      </c>
      <c r="J5552" s="6">
        <v>774.53</v>
      </c>
      <c r="K5552" s="4">
        <v>0.49</v>
      </c>
      <c r="L5552" s="4" t="s">
        <v>19</v>
      </c>
      <c r="M5552" s="4">
        <f>Inventory[[#This Row],[Daily_Demand]]*Inventory[[#This Row],[Lead_Time_Days]]</f>
        <v>445</v>
      </c>
      <c r="N5552" s="4">
        <f>MAX(0, Inventory[[#This Row],[Demand_Duration_Lead_time]]+Inventory[[#This Row],[Safety_Stock]]-Inventory[[#This Row],[Current_Inventory]])</f>
        <v>285</v>
      </c>
      <c r="O55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52" s="8">
        <f>Inventory[[#This Row],[Current_Inventory]]*Inventory[[#This Row],[Unit_Cost]]</f>
        <v>324528.07</v>
      </c>
      <c r="Q5552" t="str">
        <f>IF(Inventory[[#This Row],[Stockout_Risk_Score]] &gt;= 0.8, "Critical",
   IF(Inventory[[#This Row],[Stockout_Risk_Score]] &gt;= 0.6, "High",
      IF(Inventory[[#This Row],[Stockout_Risk_Score]] &gt;= 0.3, "Medium", "Low")
   )
)</f>
        <v>Medium</v>
      </c>
      <c r="R5552">
        <f>Inventory[[#This Row],[Lead_Time_Days]]*0.8</f>
        <v>4</v>
      </c>
      <c r="S5552">
        <f>MAX(0,Inventory[[#This Row],[Daily_Demand]]*Inventory[[#This Row],[Adj_Lead_Time]]+Inventory[[#This Row],[Safety_Stock]]-Inventory[[#This Row],[Current_Inventory]])</f>
        <v>196</v>
      </c>
    </row>
    <row r="5553" spans="1:19" x14ac:dyDescent="0.25">
      <c r="A5553">
        <v>5552</v>
      </c>
      <c r="B5553" t="s">
        <v>5574</v>
      </c>
      <c r="C5553" s="4" t="s">
        <v>17</v>
      </c>
      <c r="D5553" t="s">
        <v>22</v>
      </c>
      <c r="E5553" s="4">
        <v>117</v>
      </c>
      <c r="F5553" s="4">
        <v>14</v>
      </c>
      <c r="G5553" s="4">
        <v>232</v>
      </c>
      <c r="H5553" s="4">
        <v>42</v>
      </c>
      <c r="I5553" s="4">
        <v>261</v>
      </c>
      <c r="J5553" s="6">
        <v>645.6</v>
      </c>
      <c r="K5553" s="4">
        <v>0.78600000000000003</v>
      </c>
      <c r="L5553" s="4" t="s">
        <v>19</v>
      </c>
      <c r="M5553" s="4">
        <f>Inventory[[#This Row],[Daily_Demand]]*Inventory[[#This Row],[Lead_Time_Days]]</f>
        <v>1638</v>
      </c>
      <c r="N5553" s="4">
        <f>MAX(0, Inventory[[#This Row],[Demand_Duration_Lead_time]]+Inventory[[#This Row],[Safety_Stock]]-Inventory[[#This Row],[Current_Inventory]])</f>
        <v>1448</v>
      </c>
      <c r="O55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53" s="8">
        <f>Inventory[[#This Row],[Current_Inventory]]*Inventory[[#This Row],[Unit_Cost]]</f>
        <v>149779.20000000001</v>
      </c>
      <c r="Q5553" t="str">
        <f>IF(Inventory[[#This Row],[Stockout_Risk_Score]] &gt;= 0.8, "Critical",
   IF(Inventory[[#This Row],[Stockout_Risk_Score]] &gt;= 0.6, "High",
      IF(Inventory[[#This Row],[Stockout_Risk_Score]] &gt;= 0.3, "Medium", "Low")
   )
)</f>
        <v>High</v>
      </c>
      <c r="R5553">
        <f>Inventory[[#This Row],[Lead_Time_Days]]*0.8</f>
        <v>11.200000000000001</v>
      </c>
      <c r="S5553">
        <f>MAX(0,Inventory[[#This Row],[Daily_Demand]]*Inventory[[#This Row],[Adj_Lead_Time]]+Inventory[[#This Row],[Safety_Stock]]-Inventory[[#This Row],[Current_Inventory]])</f>
        <v>1120.4000000000001</v>
      </c>
    </row>
    <row r="5554" spans="1:19" x14ac:dyDescent="0.25">
      <c r="A5554">
        <v>5553</v>
      </c>
      <c r="B5554" t="s">
        <v>5575</v>
      </c>
      <c r="C5554" s="4" t="s">
        <v>41</v>
      </c>
      <c r="D5554" t="s">
        <v>14</v>
      </c>
      <c r="E5554" s="4">
        <v>180</v>
      </c>
      <c r="F5554" s="4">
        <v>5</v>
      </c>
      <c r="G5554" s="4">
        <v>212</v>
      </c>
      <c r="H5554" s="4">
        <v>158</v>
      </c>
      <c r="I5554" s="4">
        <v>273</v>
      </c>
      <c r="J5554" s="6">
        <v>386.17</v>
      </c>
      <c r="K5554" s="4">
        <v>0.81200000000000006</v>
      </c>
      <c r="L5554" s="4" t="s">
        <v>15</v>
      </c>
      <c r="M5554" s="4">
        <f>Inventory[[#This Row],[Daily_Demand]]*Inventory[[#This Row],[Lead_Time_Days]]</f>
        <v>900</v>
      </c>
      <c r="N5554" s="4">
        <f>MAX(0, Inventory[[#This Row],[Demand_Duration_Lead_time]]+Inventory[[#This Row],[Safety_Stock]]-Inventory[[#This Row],[Current_Inventory]])</f>
        <v>846</v>
      </c>
      <c r="O55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54" s="8">
        <f>Inventory[[#This Row],[Current_Inventory]]*Inventory[[#This Row],[Unit_Cost]]</f>
        <v>81868.040000000008</v>
      </c>
      <c r="Q5554" t="str">
        <f>IF(Inventory[[#This Row],[Stockout_Risk_Score]] &gt;= 0.8, "Critical",
   IF(Inventory[[#This Row],[Stockout_Risk_Score]] &gt;= 0.6, "High",
      IF(Inventory[[#This Row],[Stockout_Risk_Score]] &gt;= 0.3, "Medium", "Low")
   )
)</f>
        <v>Critical</v>
      </c>
      <c r="R5554">
        <f>Inventory[[#This Row],[Lead_Time_Days]]*0.8</f>
        <v>4</v>
      </c>
      <c r="S5554">
        <f>MAX(0,Inventory[[#This Row],[Daily_Demand]]*Inventory[[#This Row],[Adj_Lead_Time]]+Inventory[[#This Row],[Safety_Stock]]-Inventory[[#This Row],[Current_Inventory]])</f>
        <v>666</v>
      </c>
    </row>
    <row r="5555" spans="1:19" x14ac:dyDescent="0.25">
      <c r="A5555">
        <v>5554</v>
      </c>
      <c r="B5555" t="s">
        <v>5576</v>
      </c>
      <c r="C5555" s="4" t="s">
        <v>13</v>
      </c>
      <c r="D5555" t="s">
        <v>18</v>
      </c>
      <c r="E5555" s="4">
        <v>84</v>
      </c>
      <c r="F5555" s="4">
        <v>14</v>
      </c>
      <c r="G5555" s="4">
        <v>591</v>
      </c>
      <c r="H5555" s="4">
        <v>137</v>
      </c>
      <c r="I5555" s="4">
        <v>311</v>
      </c>
      <c r="J5555" s="6">
        <v>567.30999999999995</v>
      </c>
      <c r="K5555" s="4">
        <v>0.39800000000000002</v>
      </c>
      <c r="L5555" s="4" t="s">
        <v>27</v>
      </c>
      <c r="M5555" s="4">
        <f>Inventory[[#This Row],[Daily_Demand]]*Inventory[[#This Row],[Lead_Time_Days]]</f>
        <v>1176</v>
      </c>
      <c r="N5555" s="4">
        <f>MAX(0, Inventory[[#This Row],[Demand_Duration_Lead_time]]+Inventory[[#This Row],[Safety_Stock]]-Inventory[[#This Row],[Current_Inventory]])</f>
        <v>722</v>
      </c>
      <c r="O55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55" s="8">
        <f>Inventory[[#This Row],[Current_Inventory]]*Inventory[[#This Row],[Unit_Cost]]</f>
        <v>335280.20999999996</v>
      </c>
      <c r="Q5555" t="str">
        <f>IF(Inventory[[#This Row],[Stockout_Risk_Score]] &gt;= 0.8, "Critical",
   IF(Inventory[[#This Row],[Stockout_Risk_Score]] &gt;= 0.6, "High",
      IF(Inventory[[#This Row],[Stockout_Risk_Score]] &gt;= 0.3, "Medium", "Low")
   )
)</f>
        <v>Medium</v>
      </c>
      <c r="R5555">
        <f>Inventory[[#This Row],[Lead_Time_Days]]*0.8</f>
        <v>11.200000000000001</v>
      </c>
      <c r="S5555">
        <f>MAX(0,Inventory[[#This Row],[Daily_Demand]]*Inventory[[#This Row],[Adj_Lead_Time]]+Inventory[[#This Row],[Safety_Stock]]-Inventory[[#This Row],[Current_Inventory]])</f>
        <v>486.80000000000018</v>
      </c>
    </row>
    <row r="5556" spans="1:19" x14ac:dyDescent="0.25">
      <c r="A5556">
        <v>5555</v>
      </c>
      <c r="B5556" t="s">
        <v>5577</v>
      </c>
      <c r="C5556" s="4" t="s">
        <v>26</v>
      </c>
      <c r="D5556" t="s">
        <v>14</v>
      </c>
      <c r="E5556" s="4">
        <v>194</v>
      </c>
      <c r="F5556" s="4">
        <v>6</v>
      </c>
      <c r="G5556" s="4">
        <v>720</v>
      </c>
      <c r="H5556" s="4">
        <v>109</v>
      </c>
      <c r="I5556" s="4">
        <v>269</v>
      </c>
      <c r="J5556" s="6">
        <v>1028.69</v>
      </c>
      <c r="K5556" s="4">
        <v>0.54100000000000004</v>
      </c>
      <c r="L5556" s="4" t="s">
        <v>19</v>
      </c>
      <c r="M5556" s="4">
        <f>Inventory[[#This Row],[Daily_Demand]]*Inventory[[#This Row],[Lead_Time_Days]]</f>
        <v>1164</v>
      </c>
      <c r="N5556" s="4">
        <f>MAX(0, Inventory[[#This Row],[Demand_Duration_Lead_time]]+Inventory[[#This Row],[Safety_Stock]]-Inventory[[#This Row],[Current_Inventory]])</f>
        <v>553</v>
      </c>
      <c r="O55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56" s="8">
        <f>Inventory[[#This Row],[Current_Inventory]]*Inventory[[#This Row],[Unit_Cost]]</f>
        <v>740656.8</v>
      </c>
      <c r="Q5556" t="str">
        <f>IF(Inventory[[#This Row],[Stockout_Risk_Score]] &gt;= 0.8, "Critical",
   IF(Inventory[[#This Row],[Stockout_Risk_Score]] &gt;= 0.6, "High",
      IF(Inventory[[#This Row],[Stockout_Risk_Score]] &gt;= 0.3, "Medium", "Low")
   )
)</f>
        <v>Medium</v>
      </c>
      <c r="R5556">
        <f>Inventory[[#This Row],[Lead_Time_Days]]*0.8</f>
        <v>4.8000000000000007</v>
      </c>
      <c r="S5556">
        <f>MAX(0,Inventory[[#This Row],[Daily_Demand]]*Inventory[[#This Row],[Adj_Lead_Time]]+Inventory[[#This Row],[Safety_Stock]]-Inventory[[#This Row],[Current_Inventory]])</f>
        <v>320.20000000000027</v>
      </c>
    </row>
    <row r="5557" spans="1:19" x14ac:dyDescent="0.25">
      <c r="A5557">
        <v>5556</v>
      </c>
      <c r="B5557" t="s">
        <v>5578</v>
      </c>
      <c r="C5557" s="4" t="s">
        <v>26</v>
      </c>
      <c r="D5557" t="s">
        <v>22</v>
      </c>
      <c r="E5557" s="4">
        <v>120</v>
      </c>
      <c r="F5557" s="4">
        <v>2</v>
      </c>
      <c r="G5557" s="4">
        <v>286</v>
      </c>
      <c r="H5557" s="4">
        <v>221</v>
      </c>
      <c r="I5557" s="4">
        <v>57</v>
      </c>
      <c r="J5557" s="6">
        <v>1683.54</v>
      </c>
      <c r="K5557" s="4">
        <v>0.54</v>
      </c>
      <c r="L5557" s="4" t="s">
        <v>27</v>
      </c>
      <c r="M5557" s="4">
        <f>Inventory[[#This Row],[Daily_Demand]]*Inventory[[#This Row],[Lead_Time_Days]]</f>
        <v>240</v>
      </c>
      <c r="N5557" s="4">
        <f>MAX(0, Inventory[[#This Row],[Demand_Duration_Lead_time]]+Inventory[[#This Row],[Safety_Stock]]-Inventory[[#This Row],[Current_Inventory]])</f>
        <v>175</v>
      </c>
      <c r="O55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57" s="8">
        <f>Inventory[[#This Row],[Current_Inventory]]*Inventory[[#This Row],[Unit_Cost]]</f>
        <v>481492.44</v>
      </c>
      <c r="Q5557" t="str">
        <f>IF(Inventory[[#This Row],[Stockout_Risk_Score]] &gt;= 0.8, "Critical",
   IF(Inventory[[#This Row],[Stockout_Risk_Score]] &gt;= 0.6, "High",
      IF(Inventory[[#This Row],[Stockout_Risk_Score]] &gt;= 0.3, "Medium", "Low")
   )
)</f>
        <v>Medium</v>
      </c>
      <c r="R5557">
        <f>Inventory[[#This Row],[Lead_Time_Days]]*0.8</f>
        <v>1.6</v>
      </c>
      <c r="S5557">
        <f>MAX(0,Inventory[[#This Row],[Daily_Demand]]*Inventory[[#This Row],[Adj_Lead_Time]]+Inventory[[#This Row],[Safety_Stock]]-Inventory[[#This Row],[Current_Inventory]])</f>
        <v>127</v>
      </c>
    </row>
    <row r="5558" spans="1:19" x14ac:dyDescent="0.25">
      <c r="A5558">
        <v>5557</v>
      </c>
      <c r="B5558" t="s">
        <v>5579</v>
      </c>
      <c r="C5558" s="4" t="s">
        <v>26</v>
      </c>
      <c r="D5558" t="s">
        <v>14</v>
      </c>
      <c r="E5558" s="4">
        <v>167</v>
      </c>
      <c r="F5558" s="4">
        <v>8</v>
      </c>
      <c r="G5558" s="4">
        <v>145</v>
      </c>
      <c r="H5558" s="4">
        <v>83</v>
      </c>
      <c r="I5558" s="4">
        <v>63</v>
      </c>
      <c r="J5558" s="6">
        <v>604.36</v>
      </c>
      <c r="K5558" s="4">
        <v>0.22</v>
      </c>
      <c r="L5558" s="4" t="s">
        <v>19</v>
      </c>
      <c r="M5558" s="4">
        <f>Inventory[[#This Row],[Daily_Demand]]*Inventory[[#This Row],[Lead_Time_Days]]</f>
        <v>1336</v>
      </c>
      <c r="N5558" s="4">
        <f>MAX(0, Inventory[[#This Row],[Demand_Duration_Lead_time]]+Inventory[[#This Row],[Safety_Stock]]-Inventory[[#This Row],[Current_Inventory]])</f>
        <v>1274</v>
      </c>
      <c r="O55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58" s="8">
        <f>Inventory[[#This Row],[Current_Inventory]]*Inventory[[#This Row],[Unit_Cost]]</f>
        <v>87632.2</v>
      </c>
      <c r="Q5558" t="str">
        <f>IF(Inventory[[#This Row],[Stockout_Risk_Score]] &gt;= 0.8, "Critical",
   IF(Inventory[[#This Row],[Stockout_Risk_Score]] &gt;= 0.6, "High",
      IF(Inventory[[#This Row],[Stockout_Risk_Score]] &gt;= 0.3, "Medium", "Low")
   )
)</f>
        <v>Low</v>
      </c>
      <c r="R5558">
        <f>Inventory[[#This Row],[Lead_Time_Days]]*0.8</f>
        <v>6.4</v>
      </c>
      <c r="S5558">
        <f>MAX(0,Inventory[[#This Row],[Daily_Demand]]*Inventory[[#This Row],[Adj_Lead_Time]]+Inventory[[#This Row],[Safety_Stock]]-Inventory[[#This Row],[Current_Inventory]])</f>
        <v>1006.8</v>
      </c>
    </row>
    <row r="5559" spans="1:19" x14ac:dyDescent="0.25">
      <c r="A5559">
        <v>5558</v>
      </c>
      <c r="B5559" t="s">
        <v>5580</v>
      </c>
      <c r="C5559" s="4" t="s">
        <v>26</v>
      </c>
      <c r="D5559" t="s">
        <v>18</v>
      </c>
      <c r="E5559" s="4">
        <v>101</v>
      </c>
      <c r="F5559" s="4">
        <v>10</v>
      </c>
      <c r="G5559" s="4">
        <v>734</v>
      </c>
      <c r="H5559" s="4">
        <v>105</v>
      </c>
      <c r="I5559" s="4">
        <v>179</v>
      </c>
      <c r="J5559" s="6">
        <v>357.6</v>
      </c>
      <c r="K5559" s="4">
        <v>0.11799999999999999</v>
      </c>
      <c r="L5559" s="4" t="s">
        <v>19</v>
      </c>
      <c r="M5559" s="4">
        <f>Inventory[[#This Row],[Daily_Demand]]*Inventory[[#This Row],[Lead_Time_Days]]</f>
        <v>1010</v>
      </c>
      <c r="N5559" s="4">
        <f>MAX(0, Inventory[[#This Row],[Demand_Duration_Lead_time]]+Inventory[[#This Row],[Safety_Stock]]-Inventory[[#This Row],[Current_Inventory]])</f>
        <v>381</v>
      </c>
      <c r="O55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59" s="8">
        <f>Inventory[[#This Row],[Current_Inventory]]*Inventory[[#This Row],[Unit_Cost]]</f>
        <v>262478.40000000002</v>
      </c>
      <c r="Q5559" t="str">
        <f>IF(Inventory[[#This Row],[Stockout_Risk_Score]] &gt;= 0.8, "Critical",
   IF(Inventory[[#This Row],[Stockout_Risk_Score]] &gt;= 0.6, "High",
      IF(Inventory[[#This Row],[Stockout_Risk_Score]] &gt;= 0.3, "Medium", "Low")
   )
)</f>
        <v>Low</v>
      </c>
      <c r="R5559">
        <f>Inventory[[#This Row],[Lead_Time_Days]]*0.8</f>
        <v>8</v>
      </c>
      <c r="S5559">
        <f>MAX(0,Inventory[[#This Row],[Daily_Demand]]*Inventory[[#This Row],[Adj_Lead_Time]]+Inventory[[#This Row],[Safety_Stock]]-Inventory[[#This Row],[Current_Inventory]])</f>
        <v>179</v>
      </c>
    </row>
    <row r="5560" spans="1:19" x14ac:dyDescent="0.25">
      <c r="A5560">
        <v>5559</v>
      </c>
      <c r="B5560" t="s">
        <v>5581</v>
      </c>
      <c r="C5560" s="4" t="s">
        <v>17</v>
      </c>
      <c r="D5560" t="s">
        <v>18</v>
      </c>
      <c r="E5560" s="4">
        <v>25</v>
      </c>
      <c r="F5560" s="4">
        <v>13</v>
      </c>
      <c r="G5560" s="4">
        <v>401</v>
      </c>
      <c r="H5560" s="4">
        <v>101</v>
      </c>
      <c r="I5560" s="4">
        <v>71</v>
      </c>
      <c r="J5560" s="6">
        <v>580.65</v>
      </c>
      <c r="K5560" s="4">
        <v>0.54400000000000004</v>
      </c>
      <c r="L5560" s="4" t="s">
        <v>27</v>
      </c>
      <c r="M5560" s="4">
        <f>Inventory[[#This Row],[Daily_Demand]]*Inventory[[#This Row],[Lead_Time_Days]]</f>
        <v>325</v>
      </c>
      <c r="N5560" s="4">
        <f>MAX(0, Inventory[[#This Row],[Demand_Duration_Lead_time]]+Inventory[[#This Row],[Safety_Stock]]-Inventory[[#This Row],[Current_Inventory]])</f>
        <v>25</v>
      </c>
      <c r="O55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60" s="8">
        <f>Inventory[[#This Row],[Current_Inventory]]*Inventory[[#This Row],[Unit_Cost]]</f>
        <v>232840.65</v>
      </c>
      <c r="Q5560" t="str">
        <f>IF(Inventory[[#This Row],[Stockout_Risk_Score]] &gt;= 0.8, "Critical",
   IF(Inventory[[#This Row],[Stockout_Risk_Score]] &gt;= 0.6, "High",
      IF(Inventory[[#This Row],[Stockout_Risk_Score]] &gt;= 0.3, "Medium", "Low")
   )
)</f>
        <v>Medium</v>
      </c>
      <c r="R5560">
        <f>Inventory[[#This Row],[Lead_Time_Days]]*0.8</f>
        <v>10.4</v>
      </c>
      <c r="S5560">
        <f>MAX(0,Inventory[[#This Row],[Daily_Demand]]*Inventory[[#This Row],[Adj_Lead_Time]]+Inventory[[#This Row],[Safety_Stock]]-Inventory[[#This Row],[Current_Inventory]])</f>
        <v>0</v>
      </c>
    </row>
    <row r="5561" spans="1:19" x14ac:dyDescent="0.25">
      <c r="A5561">
        <v>5560</v>
      </c>
      <c r="B5561" t="s">
        <v>5582</v>
      </c>
      <c r="C5561" s="4" t="s">
        <v>26</v>
      </c>
      <c r="D5561" t="s">
        <v>18</v>
      </c>
      <c r="E5561" s="4">
        <v>84</v>
      </c>
      <c r="F5561" s="4">
        <v>10</v>
      </c>
      <c r="G5561" s="4">
        <v>563</v>
      </c>
      <c r="H5561" s="4">
        <v>184</v>
      </c>
      <c r="I5561" s="4">
        <v>274</v>
      </c>
      <c r="J5561" s="6">
        <v>246.81</v>
      </c>
      <c r="K5561" s="4">
        <v>0.12</v>
      </c>
      <c r="L5561" s="4" t="s">
        <v>27</v>
      </c>
      <c r="M5561" s="4">
        <f>Inventory[[#This Row],[Daily_Demand]]*Inventory[[#This Row],[Lead_Time_Days]]</f>
        <v>840</v>
      </c>
      <c r="N5561" s="4">
        <f>MAX(0, Inventory[[#This Row],[Demand_Duration_Lead_time]]+Inventory[[#This Row],[Safety_Stock]]-Inventory[[#This Row],[Current_Inventory]])</f>
        <v>461</v>
      </c>
      <c r="O55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61" s="8">
        <f>Inventory[[#This Row],[Current_Inventory]]*Inventory[[#This Row],[Unit_Cost]]</f>
        <v>138954.03</v>
      </c>
      <c r="Q5561" t="str">
        <f>IF(Inventory[[#This Row],[Stockout_Risk_Score]] &gt;= 0.8, "Critical",
   IF(Inventory[[#This Row],[Stockout_Risk_Score]] &gt;= 0.6, "High",
      IF(Inventory[[#This Row],[Stockout_Risk_Score]] &gt;= 0.3, "Medium", "Low")
   )
)</f>
        <v>Low</v>
      </c>
      <c r="R5561">
        <f>Inventory[[#This Row],[Lead_Time_Days]]*0.8</f>
        <v>8</v>
      </c>
      <c r="S5561">
        <f>MAX(0,Inventory[[#This Row],[Daily_Demand]]*Inventory[[#This Row],[Adj_Lead_Time]]+Inventory[[#This Row],[Safety_Stock]]-Inventory[[#This Row],[Current_Inventory]])</f>
        <v>293</v>
      </c>
    </row>
    <row r="5562" spans="1:19" x14ac:dyDescent="0.25">
      <c r="A5562">
        <v>5561</v>
      </c>
      <c r="B5562" t="s">
        <v>5583</v>
      </c>
      <c r="C5562" s="4" t="s">
        <v>13</v>
      </c>
      <c r="D5562" t="s">
        <v>14</v>
      </c>
      <c r="E5562" s="4">
        <v>43</v>
      </c>
      <c r="F5562" s="4">
        <v>2</v>
      </c>
      <c r="G5562" s="4">
        <v>521</v>
      </c>
      <c r="H5562" s="4">
        <v>234</v>
      </c>
      <c r="I5562" s="4">
        <v>284</v>
      </c>
      <c r="J5562" s="6">
        <v>1857.06</v>
      </c>
      <c r="K5562" s="4">
        <v>0.34599999999999997</v>
      </c>
      <c r="L5562" s="4" t="s">
        <v>15</v>
      </c>
      <c r="M5562" s="4">
        <f>Inventory[[#This Row],[Daily_Demand]]*Inventory[[#This Row],[Lead_Time_Days]]</f>
        <v>86</v>
      </c>
      <c r="N5562" s="4">
        <f>MAX(0, Inventory[[#This Row],[Demand_Duration_Lead_time]]+Inventory[[#This Row],[Safety_Stock]]-Inventory[[#This Row],[Current_Inventory]])</f>
        <v>0</v>
      </c>
      <c r="O55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62" s="8">
        <f>Inventory[[#This Row],[Current_Inventory]]*Inventory[[#This Row],[Unit_Cost]]</f>
        <v>967528.26</v>
      </c>
      <c r="Q5562" t="str">
        <f>IF(Inventory[[#This Row],[Stockout_Risk_Score]] &gt;= 0.8, "Critical",
   IF(Inventory[[#This Row],[Stockout_Risk_Score]] &gt;= 0.6, "High",
      IF(Inventory[[#This Row],[Stockout_Risk_Score]] &gt;= 0.3, "Medium", "Low")
   )
)</f>
        <v>Medium</v>
      </c>
      <c r="R5562">
        <f>Inventory[[#This Row],[Lead_Time_Days]]*0.8</f>
        <v>1.6</v>
      </c>
      <c r="S5562">
        <f>MAX(0,Inventory[[#This Row],[Daily_Demand]]*Inventory[[#This Row],[Adj_Lead_Time]]+Inventory[[#This Row],[Safety_Stock]]-Inventory[[#This Row],[Current_Inventory]])</f>
        <v>0</v>
      </c>
    </row>
    <row r="5563" spans="1:19" x14ac:dyDescent="0.25">
      <c r="A5563">
        <v>5562</v>
      </c>
      <c r="B5563" t="s">
        <v>5584</v>
      </c>
      <c r="C5563" s="4" t="s">
        <v>17</v>
      </c>
      <c r="D5563" t="s">
        <v>18</v>
      </c>
      <c r="E5563" s="4">
        <v>166</v>
      </c>
      <c r="F5563" s="4">
        <v>7</v>
      </c>
      <c r="G5563" s="4">
        <v>422</v>
      </c>
      <c r="H5563" s="4">
        <v>184</v>
      </c>
      <c r="I5563" s="4">
        <v>390</v>
      </c>
      <c r="J5563" s="6">
        <v>1751.62</v>
      </c>
      <c r="K5563" s="4">
        <v>0.186</v>
      </c>
      <c r="L5563" s="4" t="s">
        <v>27</v>
      </c>
      <c r="M5563" s="4">
        <f>Inventory[[#This Row],[Daily_Demand]]*Inventory[[#This Row],[Lead_Time_Days]]</f>
        <v>1162</v>
      </c>
      <c r="N5563" s="4">
        <f>MAX(0, Inventory[[#This Row],[Demand_Duration_Lead_time]]+Inventory[[#This Row],[Safety_Stock]]-Inventory[[#This Row],[Current_Inventory]])</f>
        <v>924</v>
      </c>
      <c r="O55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63" s="8">
        <f>Inventory[[#This Row],[Current_Inventory]]*Inventory[[#This Row],[Unit_Cost]]</f>
        <v>739183.6399999999</v>
      </c>
      <c r="Q5563" t="str">
        <f>IF(Inventory[[#This Row],[Stockout_Risk_Score]] &gt;= 0.8, "Critical",
   IF(Inventory[[#This Row],[Stockout_Risk_Score]] &gt;= 0.6, "High",
      IF(Inventory[[#This Row],[Stockout_Risk_Score]] &gt;= 0.3, "Medium", "Low")
   )
)</f>
        <v>Low</v>
      </c>
      <c r="R5563">
        <f>Inventory[[#This Row],[Lead_Time_Days]]*0.8</f>
        <v>5.6000000000000005</v>
      </c>
      <c r="S5563">
        <f>MAX(0,Inventory[[#This Row],[Daily_Demand]]*Inventory[[#This Row],[Adj_Lead_Time]]+Inventory[[#This Row],[Safety_Stock]]-Inventory[[#This Row],[Current_Inventory]])</f>
        <v>691.60000000000014</v>
      </c>
    </row>
    <row r="5564" spans="1:19" x14ac:dyDescent="0.25">
      <c r="A5564">
        <v>5563</v>
      </c>
      <c r="B5564" t="s">
        <v>5585</v>
      </c>
      <c r="C5564" s="4" t="s">
        <v>26</v>
      </c>
      <c r="D5564" t="s">
        <v>14</v>
      </c>
      <c r="E5564" s="4">
        <v>125</v>
      </c>
      <c r="F5564" s="4">
        <v>4</v>
      </c>
      <c r="G5564" s="4">
        <v>280</v>
      </c>
      <c r="H5564" s="4">
        <v>65</v>
      </c>
      <c r="I5564" s="4">
        <v>248</v>
      </c>
      <c r="J5564" s="6">
        <v>651.55999999999995</v>
      </c>
      <c r="K5564" s="4">
        <v>0.70699999999999996</v>
      </c>
      <c r="L5564" s="4" t="s">
        <v>19</v>
      </c>
      <c r="M5564" s="4">
        <f>Inventory[[#This Row],[Daily_Demand]]*Inventory[[#This Row],[Lead_Time_Days]]</f>
        <v>500</v>
      </c>
      <c r="N5564" s="4">
        <f>MAX(0, Inventory[[#This Row],[Demand_Duration_Lead_time]]+Inventory[[#This Row],[Safety_Stock]]-Inventory[[#This Row],[Current_Inventory]])</f>
        <v>285</v>
      </c>
      <c r="O55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64" s="8">
        <f>Inventory[[#This Row],[Current_Inventory]]*Inventory[[#This Row],[Unit_Cost]]</f>
        <v>182436.8</v>
      </c>
      <c r="Q5564" t="str">
        <f>IF(Inventory[[#This Row],[Stockout_Risk_Score]] &gt;= 0.8, "Critical",
   IF(Inventory[[#This Row],[Stockout_Risk_Score]] &gt;= 0.6, "High",
      IF(Inventory[[#This Row],[Stockout_Risk_Score]] &gt;= 0.3, "Medium", "Low")
   )
)</f>
        <v>High</v>
      </c>
      <c r="R5564">
        <f>Inventory[[#This Row],[Lead_Time_Days]]*0.8</f>
        <v>3.2</v>
      </c>
      <c r="S5564">
        <f>MAX(0,Inventory[[#This Row],[Daily_Demand]]*Inventory[[#This Row],[Adj_Lead_Time]]+Inventory[[#This Row],[Safety_Stock]]-Inventory[[#This Row],[Current_Inventory]])</f>
        <v>185</v>
      </c>
    </row>
    <row r="5565" spans="1:19" x14ac:dyDescent="0.25">
      <c r="A5565">
        <v>5564</v>
      </c>
      <c r="B5565" t="s">
        <v>5586</v>
      </c>
      <c r="C5565" s="4" t="s">
        <v>41</v>
      </c>
      <c r="D5565" t="s">
        <v>22</v>
      </c>
      <c r="E5565" s="4">
        <v>128</v>
      </c>
      <c r="F5565" s="4">
        <v>5</v>
      </c>
      <c r="G5565" s="4">
        <v>406</v>
      </c>
      <c r="H5565" s="4">
        <v>278</v>
      </c>
      <c r="I5565" s="4">
        <v>183</v>
      </c>
      <c r="J5565" s="6">
        <v>531.63</v>
      </c>
      <c r="K5565" s="4">
        <v>0.872</v>
      </c>
      <c r="L5565" s="4" t="s">
        <v>27</v>
      </c>
      <c r="M5565" s="4">
        <f>Inventory[[#This Row],[Daily_Demand]]*Inventory[[#This Row],[Lead_Time_Days]]</f>
        <v>640</v>
      </c>
      <c r="N5565" s="4">
        <f>MAX(0, Inventory[[#This Row],[Demand_Duration_Lead_time]]+Inventory[[#This Row],[Safety_Stock]]-Inventory[[#This Row],[Current_Inventory]])</f>
        <v>512</v>
      </c>
      <c r="O55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65" s="8">
        <f>Inventory[[#This Row],[Current_Inventory]]*Inventory[[#This Row],[Unit_Cost]]</f>
        <v>215841.78</v>
      </c>
      <c r="Q5565" t="str">
        <f>IF(Inventory[[#This Row],[Stockout_Risk_Score]] &gt;= 0.8, "Critical",
   IF(Inventory[[#This Row],[Stockout_Risk_Score]] &gt;= 0.6, "High",
      IF(Inventory[[#This Row],[Stockout_Risk_Score]] &gt;= 0.3, "Medium", "Low")
   )
)</f>
        <v>Critical</v>
      </c>
      <c r="R5565">
        <f>Inventory[[#This Row],[Lead_Time_Days]]*0.8</f>
        <v>4</v>
      </c>
      <c r="S5565">
        <f>MAX(0,Inventory[[#This Row],[Daily_Demand]]*Inventory[[#This Row],[Adj_Lead_Time]]+Inventory[[#This Row],[Safety_Stock]]-Inventory[[#This Row],[Current_Inventory]])</f>
        <v>384</v>
      </c>
    </row>
    <row r="5566" spans="1:19" x14ac:dyDescent="0.25">
      <c r="A5566">
        <v>5565</v>
      </c>
      <c r="B5566" t="s">
        <v>5587</v>
      </c>
      <c r="C5566" s="4" t="s">
        <v>21</v>
      </c>
      <c r="D5566" t="s">
        <v>22</v>
      </c>
      <c r="E5566" s="4">
        <v>147</v>
      </c>
      <c r="F5566" s="4">
        <v>9</v>
      </c>
      <c r="G5566" s="4">
        <v>431</v>
      </c>
      <c r="H5566" s="4">
        <v>44</v>
      </c>
      <c r="I5566" s="4">
        <v>227</v>
      </c>
      <c r="J5566" s="6">
        <v>1815.52</v>
      </c>
      <c r="K5566" s="4">
        <v>0.57799999999999996</v>
      </c>
      <c r="L5566" s="4" t="s">
        <v>27</v>
      </c>
      <c r="M5566" s="4">
        <f>Inventory[[#This Row],[Daily_Demand]]*Inventory[[#This Row],[Lead_Time_Days]]</f>
        <v>1323</v>
      </c>
      <c r="N5566" s="4">
        <f>MAX(0, Inventory[[#This Row],[Demand_Duration_Lead_time]]+Inventory[[#This Row],[Safety_Stock]]-Inventory[[#This Row],[Current_Inventory]])</f>
        <v>936</v>
      </c>
      <c r="O55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66" s="8">
        <f>Inventory[[#This Row],[Current_Inventory]]*Inventory[[#This Row],[Unit_Cost]]</f>
        <v>782489.12</v>
      </c>
      <c r="Q5566" t="str">
        <f>IF(Inventory[[#This Row],[Stockout_Risk_Score]] &gt;= 0.8, "Critical",
   IF(Inventory[[#This Row],[Stockout_Risk_Score]] &gt;= 0.6, "High",
      IF(Inventory[[#This Row],[Stockout_Risk_Score]] &gt;= 0.3, "Medium", "Low")
   )
)</f>
        <v>Medium</v>
      </c>
      <c r="R5566">
        <f>Inventory[[#This Row],[Lead_Time_Days]]*0.8</f>
        <v>7.2</v>
      </c>
      <c r="S5566">
        <f>MAX(0,Inventory[[#This Row],[Daily_Demand]]*Inventory[[#This Row],[Adj_Lead_Time]]+Inventory[[#This Row],[Safety_Stock]]-Inventory[[#This Row],[Current_Inventory]])</f>
        <v>671.40000000000009</v>
      </c>
    </row>
    <row r="5567" spans="1:19" x14ac:dyDescent="0.25">
      <c r="A5567">
        <v>5566</v>
      </c>
      <c r="B5567" t="s">
        <v>5588</v>
      </c>
      <c r="C5567" s="4" t="s">
        <v>21</v>
      </c>
      <c r="D5567" t="s">
        <v>14</v>
      </c>
      <c r="E5567" s="4">
        <v>10</v>
      </c>
      <c r="F5567" s="4">
        <v>5</v>
      </c>
      <c r="G5567" s="4">
        <v>365</v>
      </c>
      <c r="H5567" s="4">
        <v>128</v>
      </c>
      <c r="I5567" s="4">
        <v>93</v>
      </c>
      <c r="J5567" s="6">
        <v>53.46</v>
      </c>
      <c r="K5567" s="4">
        <v>0.41</v>
      </c>
      <c r="L5567" s="4" t="s">
        <v>27</v>
      </c>
      <c r="M5567" s="4">
        <f>Inventory[[#This Row],[Daily_Demand]]*Inventory[[#This Row],[Lead_Time_Days]]</f>
        <v>50</v>
      </c>
      <c r="N5567" s="4">
        <f>MAX(0, Inventory[[#This Row],[Demand_Duration_Lead_time]]+Inventory[[#This Row],[Safety_Stock]]-Inventory[[#This Row],[Current_Inventory]])</f>
        <v>0</v>
      </c>
      <c r="O55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567" s="8">
        <f>Inventory[[#This Row],[Current_Inventory]]*Inventory[[#This Row],[Unit_Cost]]</f>
        <v>19512.900000000001</v>
      </c>
      <c r="Q5567" t="str">
        <f>IF(Inventory[[#This Row],[Stockout_Risk_Score]] &gt;= 0.8, "Critical",
   IF(Inventory[[#This Row],[Stockout_Risk_Score]] &gt;= 0.6, "High",
      IF(Inventory[[#This Row],[Stockout_Risk_Score]] &gt;= 0.3, "Medium", "Low")
   )
)</f>
        <v>Medium</v>
      </c>
      <c r="R5567">
        <f>Inventory[[#This Row],[Lead_Time_Days]]*0.8</f>
        <v>4</v>
      </c>
      <c r="S5567">
        <f>MAX(0,Inventory[[#This Row],[Daily_Demand]]*Inventory[[#This Row],[Adj_Lead_Time]]+Inventory[[#This Row],[Safety_Stock]]-Inventory[[#This Row],[Current_Inventory]])</f>
        <v>0</v>
      </c>
    </row>
    <row r="5568" spans="1:19" x14ac:dyDescent="0.25">
      <c r="A5568">
        <v>5567</v>
      </c>
      <c r="B5568" t="s">
        <v>5589</v>
      </c>
      <c r="C5568" s="4" t="s">
        <v>21</v>
      </c>
      <c r="D5568" t="s">
        <v>18</v>
      </c>
      <c r="E5568" s="4">
        <v>198</v>
      </c>
      <c r="F5568" s="4">
        <v>9</v>
      </c>
      <c r="G5568" s="4">
        <v>113</v>
      </c>
      <c r="H5568" s="4">
        <v>65</v>
      </c>
      <c r="I5568" s="4">
        <v>57</v>
      </c>
      <c r="J5568" s="6">
        <v>1221.1300000000001</v>
      </c>
      <c r="K5568" s="4">
        <v>0.997</v>
      </c>
      <c r="L5568" s="4" t="s">
        <v>27</v>
      </c>
      <c r="M5568" s="4">
        <f>Inventory[[#This Row],[Daily_Demand]]*Inventory[[#This Row],[Lead_Time_Days]]</f>
        <v>1782</v>
      </c>
      <c r="N5568" s="4">
        <f>MAX(0, Inventory[[#This Row],[Demand_Duration_Lead_time]]+Inventory[[#This Row],[Safety_Stock]]-Inventory[[#This Row],[Current_Inventory]])</f>
        <v>1734</v>
      </c>
      <c r="O55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68" s="8">
        <f>Inventory[[#This Row],[Current_Inventory]]*Inventory[[#This Row],[Unit_Cost]]</f>
        <v>137987.69</v>
      </c>
      <c r="Q5568" t="str">
        <f>IF(Inventory[[#This Row],[Stockout_Risk_Score]] &gt;= 0.8, "Critical",
   IF(Inventory[[#This Row],[Stockout_Risk_Score]] &gt;= 0.6, "High",
      IF(Inventory[[#This Row],[Stockout_Risk_Score]] &gt;= 0.3, "Medium", "Low")
   )
)</f>
        <v>Critical</v>
      </c>
      <c r="R5568">
        <f>Inventory[[#This Row],[Lead_Time_Days]]*0.8</f>
        <v>7.2</v>
      </c>
      <c r="S5568">
        <f>MAX(0,Inventory[[#This Row],[Daily_Demand]]*Inventory[[#This Row],[Adj_Lead_Time]]+Inventory[[#This Row],[Safety_Stock]]-Inventory[[#This Row],[Current_Inventory]])</f>
        <v>1377.6000000000001</v>
      </c>
    </row>
    <row r="5569" spans="1:19" x14ac:dyDescent="0.25">
      <c r="A5569">
        <v>5568</v>
      </c>
      <c r="B5569" t="s">
        <v>5590</v>
      </c>
      <c r="C5569" s="4" t="s">
        <v>17</v>
      </c>
      <c r="D5569" t="s">
        <v>14</v>
      </c>
      <c r="E5569" s="4">
        <v>60</v>
      </c>
      <c r="F5569" s="4">
        <v>5</v>
      </c>
      <c r="G5569" s="4">
        <v>347</v>
      </c>
      <c r="H5569" s="4">
        <v>114</v>
      </c>
      <c r="I5569" s="4">
        <v>329</v>
      </c>
      <c r="J5569" s="6">
        <v>1836.21</v>
      </c>
      <c r="K5569" s="4">
        <v>2.1000000000000001E-2</v>
      </c>
      <c r="L5569" s="4" t="s">
        <v>15</v>
      </c>
      <c r="M5569" s="4">
        <f>Inventory[[#This Row],[Daily_Demand]]*Inventory[[#This Row],[Lead_Time_Days]]</f>
        <v>300</v>
      </c>
      <c r="N5569" s="4">
        <f>MAX(0, Inventory[[#This Row],[Demand_Duration_Lead_time]]+Inventory[[#This Row],[Safety_Stock]]-Inventory[[#This Row],[Current_Inventory]])</f>
        <v>67</v>
      </c>
      <c r="O55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69" s="8">
        <f>Inventory[[#This Row],[Current_Inventory]]*Inventory[[#This Row],[Unit_Cost]]</f>
        <v>637164.87</v>
      </c>
      <c r="Q5569" t="str">
        <f>IF(Inventory[[#This Row],[Stockout_Risk_Score]] &gt;= 0.8, "Critical",
   IF(Inventory[[#This Row],[Stockout_Risk_Score]] &gt;= 0.6, "High",
      IF(Inventory[[#This Row],[Stockout_Risk_Score]] &gt;= 0.3, "Medium", "Low")
   )
)</f>
        <v>Low</v>
      </c>
      <c r="R5569">
        <f>Inventory[[#This Row],[Lead_Time_Days]]*0.8</f>
        <v>4</v>
      </c>
      <c r="S5569">
        <f>MAX(0,Inventory[[#This Row],[Daily_Demand]]*Inventory[[#This Row],[Adj_Lead_Time]]+Inventory[[#This Row],[Safety_Stock]]-Inventory[[#This Row],[Current_Inventory]])</f>
        <v>7</v>
      </c>
    </row>
    <row r="5570" spans="1:19" x14ac:dyDescent="0.25">
      <c r="A5570">
        <v>5569</v>
      </c>
      <c r="B5570" t="s">
        <v>5591</v>
      </c>
      <c r="C5570" s="4" t="s">
        <v>26</v>
      </c>
      <c r="D5570" t="s">
        <v>14</v>
      </c>
      <c r="E5570" s="4">
        <v>53</v>
      </c>
      <c r="F5570" s="4">
        <v>10</v>
      </c>
      <c r="G5570" s="4">
        <v>119</v>
      </c>
      <c r="H5570" s="4">
        <v>185</v>
      </c>
      <c r="I5570" s="4">
        <v>76</v>
      </c>
      <c r="J5570" s="6">
        <v>1041.69</v>
      </c>
      <c r="K5570" s="4">
        <v>0.30399999999999999</v>
      </c>
      <c r="L5570" s="4" t="s">
        <v>19</v>
      </c>
      <c r="M5570" s="4">
        <f>Inventory[[#This Row],[Daily_Demand]]*Inventory[[#This Row],[Lead_Time_Days]]</f>
        <v>530</v>
      </c>
      <c r="N5570" s="4">
        <f>MAX(0, Inventory[[#This Row],[Demand_Duration_Lead_time]]+Inventory[[#This Row],[Safety_Stock]]-Inventory[[#This Row],[Current_Inventory]])</f>
        <v>596</v>
      </c>
      <c r="O55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70" s="8">
        <f>Inventory[[#This Row],[Current_Inventory]]*Inventory[[#This Row],[Unit_Cost]]</f>
        <v>123961.11</v>
      </c>
      <c r="Q5570" t="str">
        <f>IF(Inventory[[#This Row],[Stockout_Risk_Score]] &gt;= 0.8, "Critical",
   IF(Inventory[[#This Row],[Stockout_Risk_Score]] &gt;= 0.6, "High",
      IF(Inventory[[#This Row],[Stockout_Risk_Score]] &gt;= 0.3, "Medium", "Low")
   )
)</f>
        <v>Medium</v>
      </c>
      <c r="R5570">
        <f>Inventory[[#This Row],[Lead_Time_Days]]*0.8</f>
        <v>8</v>
      </c>
      <c r="S5570">
        <f>MAX(0,Inventory[[#This Row],[Daily_Demand]]*Inventory[[#This Row],[Adj_Lead_Time]]+Inventory[[#This Row],[Safety_Stock]]-Inventory[[#This Row],[Current_Inventory]])</f>
        <v>490</v>
      </c>
    </row>
    <row r="5571" spans="1:19" x14ac:dyDescent="0.25">
      <c r="A5571">
        <v>5570</v>
      </c>
      <c r="B5571" t="s">
        <v>5592</v>
      </c>
      <c r="C5571" s="4" t="s">
        <v>17</v>
      </c>
      <c r="D5571" t="s">
        <v>14</v>
      </c>
      <c r="E5571" s="4">
        <v>96</v>
      </c>
      <c r="F5571" s="4">
        <v>7</v>
      </c>
      <c r="G5571" s="4">
        <v>480</v>
      </c>
      <c r="H5571" s="4">
        <v>115</v>
      </c>
      <c r="I5571" s="4">
        <v>100</v>
      </c>
      <c r="J5571" s="6">
        <v>55.79</v>
      </c>
      <c r="K5571" s="4">
        <v>0.27900000000000003</v>
      </c>
      <c r="L5571" s="4" t="s">
        <v>19</v>
      </c>
      <c r="M5571" s="4">
        <f>Inventory[[#This Row],[Daily_Demand]]*Inventory[[#This Row],[Lead_Time_Days]]</f>
        <v>672</v>
      </c>
      <c r="N5571" s="4">
        <f>MAX(0, Inventory[[#This Row],[Demand_Duration_Lead_time]]+Inventory[[#This Row],[Safety_Stock]]-Inventory[[#This Row],[Current_Inventory]])</f>
        <v>307</v>
      </c>
      <c r="O55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71" s="8">
        <f>Inventory[[#This Row],[Current_Inventory]]*Inventory[[#This Row],[Unit_Cost]]</f>
        <v>26779.200000000001</v>
      </c>
      <c r="Q5571" t="str">
        <f>IF(Inventory[[#This Row],[Stockout_Risk_Score]] &gt;= 0.8, "Critical",
   IF(Inventory[[#This Row],[Stockout_Risk_Score]] &gt;= 0.6, "High",
      IF(Inventory[[#This Row],[Stockout_Risk_Score]] &gt;= 0.3, "Medium", "Low")
   )
)</f>
        <v>Low</v>
      </c>
      <c r="R5571">
        <f>Inventory[[#This Row],[Lead_Time_Days]]*0.8</f>
        <v>5.6000000000000005</v>
      </c>
      <c r="S5571">
        <f>MAX(0,Inventory[[#This Row],[Daily_Demand]]*Inventory[[#This Row],[Adj_Lead_Time]]+Inventory[[#This Row],[Safety_Stock]]-Inventory[[#This Row],[Current_Inventory]])</f>
        <v>172.60000000000002</v>
      </c>
    </row>
    <row r="5572" spans="1:19" x14ac:dyDescent="0.25">
      <c r="A5572">
        <v>5571</v>
      </c>
      <c r="B5572" t="s">
        <v>5593</v>
      </c>
      <c r="C5572" s="4" t="s">
        <v>13</v>
      </c>
      <c r="D5572" t="s">
        <v>22</v>
      </c>
      <c r="E5572" s="4">
        <v>133</v>
      </c>
      <c r="F5572" s="4">
        <v>2</v>
      </c>
      <c r="G5572" s="4">
        <v>334</v>
      </c>
      <c r="H5572" s="4">
        <v>89</v>
      </c>
      <c r="I5572" s="4">
        <v>118</v>
      </c>
      <c r="J5572" s="6">
        <v>476.8</v>
      </c>
      <c r="K5572" s="4">
        <v>0.35599999999999998</v>
      </c>
      <c r="L5572" s="4" t="s">
        <v>19</v>
      </c>
      <c r="M5572" s="4">
        <f>Inventory[[#This Row],[Daily_Demand]]*Inventory[[#This Row],[Lead_Time_Days]]</f>
        <v>266</v>
      </c>
      <c r="N5572" s="4">
        <f>MAX(0, Inventory[[#This Row],[Demand_Duration_Lead_time]]+Inventory[[#This Row],[Safety_Stock]]-Inventory[[#This Row],[Current_Inventory]])</f>
        <v>21</v>
      </c>
      <c r="O55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72" s="8">
        <f>Inventory[[#This Row],[Current_Inventory]]*Inventory[[#This Row],[Unit_Cost]]</f>
        <v>159251.20000000001</v>
      </c>
      <c r="Q5572" t="str">
        <f>IF(Inventory[[#This Row],[Stockout_Risk_Score]] &gt;= 0.8, "Critical",
   IF(Inventory[[#This Row],[Stockout_Risk_Score]] &gt;= 0.6, "High",
      IF(Inventory[[#This Row],[Stockout_Risk_Score]] &gt;= 0.3, "Medium", "Low")
   )
)</f>
        <v>Medium</v>
      </c>
      <c r="R5572">
        <f>Inventory[[#This Row],[Lead_Time_Days]]*0.8</f>
        <v>1.6</v>
      </c>
      <c r="S5572">
        <f>MAX(0,Inventory[[#This Row],[Daily_Demand]]*Inventory[[#This Row],[Adj_Lead_Time]]+Inventory[[#This Row],[Safety_Stock]]-Inventory[[#This Row],[Current_Inventory]])</f>
        <v>0</v>
      </c>
    </row>
    <row r="5573" spans="1:19" x14ac:dyDescent="0.25">
      <c r="A5573">
        <v>5572</v>
      </c>
      <c r="B5573" t="s">
        <v>5594</v>
      </c>
      <c r="C5573" s="4" t="s">
        <v>41</v>
      </c>
      <c r="D5573" t="s">
        <v>14</v>
      </c>
      <c r="E5573" s="4">
        <v>69</v>
      </c>
      <c r="F5573" s="4">
        <v>14</v>
      </c>
      <c r="G5573" s="4">
        <v>44</v>
      </c>
      <c r="H5573" s="4">
        <v>172</v>
      </c>
      <c r="I5573" s="4">
        <v>330</v>
      </c>
      <c r="J5573" s="6">
        <v>1848.76</v>
      </c>
      <c r="K5573" s="4">
        <v>0.23100000000000001</v>
      </c>
      <c r="L5573" s="4" t="s">
        <v>15</v>
      </c>
      <c r="M5573" s="4">
        <f>Inventory[[#This Row],[Daily_Demand]]*Inventory[[#This Row],[Lead_Time_Days]]</f>
        <v>966</v>
      </c>
      <c r="N5573" s="4">
        <f>MAX(0, Inventory[[#This Row],[Demand_Duration_Lead_time]]+Inventory[[#This Row],[Safety_Stock]]-Inventory[[#This Row],[Current_Inventory]])</f>
        <v>1094</v>
      </c>
      <c r="O55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73" s="8">
        <f>Inventory[[#This Row],[Current_Inventory]]*Inventory[[#This Row],[Unit_Cost]]</f>
        <v>81345.440000000002</v>
      </c>
      <c r="Q5573" t="str">
        <f>IF(Inventory[[#This Row],[Stockout_Risk_Score]] &gt;= 0.8, "Critical",
   IF(Inventory[[#This Row],[Stockout_Risk_Score]] &gt;= 0.6, "High",
      IF(Inventory[[#This Row],[Stockout_Risk_Score]] &gt;= 0.3, "Medium", "Low")
   )
)</f>
        <v>Low</v>
      </c>
      <c r="R5573">
        <f>Inventory[[#This Row],[Lead_Time_Days]]*0.8</f>
        <v>11.200000000000001</v>
      </c>
      <c r="S5573">
        <f>MAX(0,Inventory[[#This Row],[Daily_Demand]]*Inventory[[#This Row],[Adj_Lead_Time]]+Inventory[[#This Row],[Safety_Stock]]-Inventory[[#This Row],[Current_Inventory]])</f>
        <v>900.80000000000007</v>
      </c>
    </row>
    <row r="5574" spans="1:19" x14ac:dyDescent="0.25">
      <c r="A5574">
        <v>5573</v>
      </c>
      <c r="B5574" t="s">
        <v>5595</v>
      </c>
      <c r="C5574" s="4" t="s">
        <v>41</v>
      </c>
      <c r="D5574" t="s">
        <v>22</v>
      </c>
      <c r="E5574" s="4">
        <v>32</v>
      </c>
      <c r="F5574" s="4">
        <v>11</v>
      </c>
      <c r="G5574" s="4">
        <v>513</v>
      </c>
      <c r="H5574" s="4">
        <v>276</v>
      </c>
      <c r="I5574" s="4">
        <v>93</v>
      </c>
      <c r="J5574" s="6">
        <v>83.19</v>
      </c>
      <c r="K5574" s="4">
        <v>0.26400000000000001</v>
      </c>
      <c r="L5574" s="4" t="s">
        <v>27</v>
      </c>
      <c r="M5574" s="4">
        <f>Inventory[[#This Row],[Daily_Demand]]*Inventory[[#This Row],[Lead_Time_Days]]</f>
        <v>352</v>
      </c>
      <c r="N5574" s="4">
        <f>MAX(0, Inventory[[#This Row],[Demand_Duration_Lead_time]]+Inventory[[#This Row],[Safety_Stock]]-Inventory[[#This Row],[Current_Inventory]])</f>
        <v>115</v>
      </c>
      <c r="O55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74" s="8">
        <f>Inventory[[#This Row],[Current_Inventory]]*Inventory[[#This Row],[Unit_Cost]]</f>
        <v>42676.47</v>
      </c>
      <c r="Q5574" t="str">
        <f>IF(Inventory[[#This Row],[Stockout_Risk_Score]] &gt;= 0.8, "Critical",
   IF(Inventory[[#This Row],[Stockout_Risk_Score]] &gt;= 0.6, "High",
      IF(Inventory[[#This Row],[Stockout_Risk_Score]] &gt;= 0.3, "Medium", "Low")
   )
)</f>
        <v>Low</v>
      </c>
      <c r="R5574">
        <f>Inventory[[#This Row],[Lead_Time_Days]]*0.8</f>
        <v>8.8000000000000007</v>
      </c>
      <c r="S5574">
        <f>MAX(0,Inventory[[#This Row],[Daily_Demand]]*Inventory[[#This Row],[Adj_Lead_Time]]+Inventory[[#This Row],[Safety_Stock]]-Inventory[[#This Row],[Current_Inventory]])</f>
        <v>44.600000000000023</v>
      </c>
    </row>
    <row r="5575" spans="1:19" x14ac:dyDescent="0.25">
      <c r="A5575">
        <v>5574</v>
      </c>
      <c r="B5575" t="s">
        <v>5596</v>
      </c>
      <c r="C5575" s="4" t="s">
        <v>21</v>
      </c>
      <c r="D5575" t="s">
        <v>14</v>
      </c>
      <c r="E5575" s="4">
        <v>104</v>
      </c>
      <c r="F5575" s="4">
        <v>3</v>
      </c>
      <c r="G5575" s="4">
        <v>372</v>
      </c>
      <c r="H5575" s="4">
        <v>60</v>
      </c>
      <c r="I5575" s="4">
        <v>224</v>
      </c>
      <c r="J5575" s="6">
        <v>819.82</v>
      </c>
      <c r="K5575" s="4">
        <v>0.25800000000000001</v>
      </c>
      <c r="L5575" s="4" t="s">
        <v>19</v>
      </c>
      <c r="M5575" s="4">
        <f>Inventory[[#This Row],[Daily_Demand]]*Inventory[[#This Row],[Lead_Time_Days]]</f>
        <v>312</v>
      </c>
      <c r="N5575" s="4">
        <f>MAX(0, Inventory[[#This Row],[Demand_Duration_Lead_time]]+Inventory[[#This Row],[Safety_Stock]]-Inventory[[#This Row],[Current_Inventory]])</f>
        <v>0</v>
      </c>
      <c r="O55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75" s="8">
        <f>Inventory[[#This Row],[Current_Inventory]]*Inventory[[#This Row],[Unit_Cost]]</f>
        <v>304973.04000000004</v>
      </c>
      <c r="Q5575" t="str">
        <f>IF(Inventory[[#This Row],[Stockout_Risk_Score]] &gt;= 0.8, "Critical",
   IF(Inventory[[#This Row],[Stockout_Risk_Score]] &gt;= 0.6, "High",
      IF(Inventory[[#This Row],[Stockout_Risk_Score]] &gt;= 0.3, "Medium", "Low")
   )
)</f>
        <v>Low</v>
      </c>
      <c r="R5575">
        <f>Inventory[[#This Row],[Lead_Time_Days]]*0.8</f>
        <v>2.4000000000000004</v>
      </c>
      <c r="S5575">
        <f>MAX(0,Inventory[[#This Row],[Daily_Demand]]*Inventory[[#This Row],[Adj_Lead_Time]]+Inventory[[#This Row],[Safety_Stock]]-Inventory[[#This Row],[Current_Inventory]])</f>
        <v>0</v>
      </c>
    </row>
    <row r="5576" spans="1:19" x14ac:dyDescent="0.25">
      <c r="A5576">
        <v>5575</v>
      </c>
      <c r="B5576" t="s">
        <v>5597</v>
      </c>
      <c r="C5576" s="4" t="s">
        <v>21</v>
      </c>
      <c r="D5576" t="s">
        <v>22</v>
      </c>
      <c r="E5576" s="4">
        <v>152</v>
      </c>
      <c r="F5576" s="4">
        <v>8</v>
      </c>
      <c r="G5576" s="4">
        <v>136</v>
      </c>
      <c r="H5576" s="4">
        <v>288</v>
      </c>
      <c r="I5576" s="4">
        <v>168</v>
      </c>
      <c r="J5576" s="6">
        <v>1590</v>
      </c>
      <c r="K5576" s="4">
        <v>0.50600000000000001</v>
      </c>
      <c r="L5576" s="4" t="s">
        <v>19</v>
      </c>
      <c r="M5576" s="4">
        <f>Inventory[[#This Row],[Daily_Demand]]*Inventory[[#This Row],[Lead_Time_Days]]</f>
        <v>1216</v>
      </c>
      <c r="N5576" s="4">
        <f>MAX(0, Inventory[[#This Row],[Demand_Duration_Lead_time]]+Inventory[[#This Row],[Safety_Stock]]-Inventory[[#This Row],[Current_Inventory]])</f>
        <v>1368</v>
      </c>
      <c r="O55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76" s="8">
        <f>Inventory[[#This Row],[Current_Inventory]]*Inventory[[#This Row],[Unit_Cost]]</f>
        <v>216240</v>
      </c>
      <c r="Q5576" t="str">
        <f>IF(Inventory[[#This Row],[Stockout_Risk_Score]] &gt;= 0.8, "Critical",
   IF(Inventory[[#This Row],[Stockout_Risk_Score]] &gt;= 0.6, "High",
      IF(Inventory[[#This Row],[Stockout_Risk_Score]] &gt;= 0.3, "Medium", "Low")
   )
)</f>
        <v>Medium</v>
      </c>
      <c r="R5576">
        <f>Inventory[[#This Row],[Lead_Time_Days]]*0.8</f>
        <v>6.4</v>
      </c>
      <c r="S5576">
        <f>MAX(0,Inventory[[#This Row],[Daily_Demand]]*Inventory[[#This Row],[Adj_Lead_Time]]+Inventory[[#This Row],[Safety_Stock]]-Inventory[[#This Row],[Current_Inventory]])</f>
        <v>1124.8000000000002</v>
      </c>
    </row>
    <row r="5577" spans="1:19" x14ac:dyDescent="0.25">
      <c r="A5577">
        <v>5576</v>
      </c>
      <c r="B5577" t="s">
        <v>5598</v>
      </c>
      <c r="C5577" s="4" t="s">
        <v>21</v>
      </c>
      <c r="D5577" t="s">
        <v>14</v>
      </c>
      <c r="E5577" s="4">
        <v>180</v>
      </c>
      <c r="F5577" s="4">
        <v>11</v>
      </c>
      <c r="G5577" s="4">
        <v>218</v>
      </c>
      <c r="H5577" s="4">
        <v>84</v>
      </c>
      <c r="I5577" s="4">
        <v>318</v>
      </c>
      <c r="J5577" s="6">
        <v>1684.28</v>
      </c>
      <c r="K5577" s="4">
        <v>0.39100000000000001</v>
      </c>
      <c r="L5577" s="4" t="s">
        <v>27</v>
      </c>
      <c r="M5577" s="4">
        <f>Inventory[[#This Row],[Daily_Demand]]*Inventory[[#This Row],[Lead_Time_Days]]</f>
        <v>1980</v>
      </c>
      <c r="N5577" s="4">
        <f>MAX(0, Inventory[[#This Row],[Demand_Duration_Lead_time]]+Inventory[[#This Row],[Safety_Stock]]-Inventory[[#This Row],[Current_Inventory]])</f>
        <v>1846</v>
      </c>
      <c r="O55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77" s="8">
        <f>Inventory[[#This Row],[Current_Inventory]]*Inventory[[#This Row],[Unit_Cost]]</f>
        <v>367173.04</v>
      </c>
      <c r="Q5577" t="str">
        <f>IF(Inventory[[#This Row],[Stockout_Risk_Score]] &gt;= 0.8, "Critical",
   IF(Inventory[[#This Row],[Stockout_Risk_Score]] &gt;= 0.6, "High",
      IF(Inventory[[#This Row],[Stockout_Risk_Score]] &gt;= 0.3, "Medium", "Low")
   )
)</f>
        <v>Medium</v>
      </c>
      <c r="R5577">
        <f>Inventory[[#This Row],[Lead_Time_Days]]*0.8</f>
        <v>8.8000000000000007</v>
      </c>
      <c r="S5577">
        <f>MAX(0,Inventory[[#This Row],[Daily_Demand]]*Inventory[[#This Row],[Adj_Lead_Time]]+Inventory[[#This Row],[Safety_Stock]]-Inventory[[#This Row],[Current_Inventory]])</f>
        <v>1450.0000000000002</v>
      </c>
    </row>
    <row r="5578" spans="1:19" x14ac:dyDescent="0.25">
      <c r="A5578">
        <v>5577</v>
      </c>
      <c r="B5578" t="s">
        <v>5599</v>
      </c>
      <c r="C5578" s="4" t="s">
        <v>26</v>
      </c>
      <c r="D5578" t="s">
        <v>14</v>
      </c>
      <c r="E5578" s="4">
        <v>76</v>
      </c>
      <c r="F5578" s="4">
        <v>8</v>
      </c>
      <c r="G5578" s="4">
        <v>298</v>
      </c>
      <c r="H5578" s="4">
        <v>136</v>
      </c>
      <c r="I5578" s="4">
        <v>230</v>
      </c>
      <c r="J5578" s="6">
        <v>981.34</v>
      </c>
      <c r="K5578" s="4">
        <v>0.63900000000000001</v>
      </c>
      <c r="L5578" s="4" t="s">
        <v>19</v>
      </c>
      <c r="M5578" s="4">
        <f>Inventory[[#This Row],[Daily_Demand]]*Inventory[[#This Row],[Lead_Time_Days]]</f>
        <v>608</v>
      </c>
      <c r="N5578" s="4">
        <f>MAX(0, Inventory[[#This Row],[Demand_Duration_Lead_time]]+Inventory[[#This Row],[Safety_Stock]]-Inventory[[#This Row],[Current_Inventory]])</f>
        <v>446</v>
      </c>
      <c r="O55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78" s="8">
        <f>Inventory[[#This Row],[Current_Inventory]]*Inventory[[#This Row],[Unit_Cost]]</f>
        <v>292439.32</v>
      </c>
      <c r="Q5578" t="str">
        <f>IF(Inventory[[#This Row],[Stockout_Risk_Score]] &gt;= 0.8, "Critical",
   IF(Inventory[[#This Row],[Stockout_Risk_Score]] &gt;= 0.6, "High",
      IF(Inventory[[#This Row],[Stockout_Risk_Score]] &gt;= 0.3, "Medium", "Low")
   )
)</f>
        <v>High</v>
      </c>
      <c r="R5578">
        <f>Inventory[[#This Row],[Lead_Time_Days]]*0.8</f>
        <v>6.4</v>
      </c>
      <c r="S5578">
        <f>MAX(0,Inventory[[#This Row],[Daily_Demand]]*Inventory[[#This Row],[Adj_Lead_Time]]+Inventory[[#This Row],[Safety_Stock]]-Inventory[[#This Row],[Current_Inventory]])</f>
        <v>324.40000000000009</v>
      </c>
    </row>
    <row r="5579" spans="1:19" x14ac:dyDescent="0.25">
      <c r="A5579">
        <v>5578</v>
      </c>
      <c r="B5579" t="s">
        <v>5600</v>
      </c>
      <c r="C5579" s="4" t="s">
        <v>13</v>
      </c>
      <c r="D5579" t="s">
        <v>18</v>
      </c>
      <c r="E5579" s="4">
        <v>69</v>
      </c>
      <c r="F5579" s="4">
        <v>4</v>
      </c>
      <c r="G5579" s="4">
        <v>601</v>
      </c>
      <c r="H5579" s="4">
        <v>255</v>
      </c>
      <c r="I5579" s="4">
        <v>102</v>
      </c>
      <c r="J5579" s="6">
        <v>503.34</v>
      </c>
      <c r="K5579" s="4">
        <v>0.51400000000000001</v>
      </c>
      <c r="L5579" s="4" t="s">
        <v>27</v>
      </c>
      <c r="M5579" s="4">
        <f>Inventory[[#This Row],[Daily_Demand]]*Inventory[[#This Row],[Lead_Time_Days]]</f>
        <v>276</v>
      </c>
      <c r="N5579" s="4">
        <f>MAX(0, Inventory[[#This Row],[Demand_Duration_Lead_time]]+Inventory[[#This Row],[Safety_Stock]]-Inventory[[#This Row],[Current_Inventory]])</f>
        <v>0</v>
      </c>
      <c r="O55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79" s="8">
        <f>Inventory[[#This Row],[Current_Inventory]]*Inventory[[#This Row],[Unit_Cost]]</f>
        <v>302507.33999999997</v>
      </c>
      <c r="Q5579" t="str">
        <f>IF(Inventory[[#This Row],[Stockout_Risk_Score]] &gt;= 0.8, "Critical",
   IF(Inventory[[#This Row],[Stockout_Risk_Score]] &gt;= 0.6, "High",
      IF(Inventory[[#This Row],[Stockout_Risk_Score]] &gt;= 0.3, "Medium", "Low")
   )
)</f>
        <v>Medium</v>
      </c>
      <c r="R5579">
        <f>Inventory[[#This Row],[Lead_Time_Days]]*0.8</f>
        <v>3.2</v>
      </c>
      <c r="S5579">
        <f>MAX(0,Inventory[[#This Row],[Daily_Demand]]*Inventory[[#This Row],[Adj_Lead_Time]]+Inventory[[#This Row],[Safety_Stock]]-Inventory[[#This Row],[Current_Inventory]])</f>
        <v>0</v>
      </c>
    </row>
    <row r="5580" spans="1:19" x14ac:dyDescent="0.25">
      <c r="A5580">
        <v>5579</v>
      </c>
      <c r="B5580" t="s">
        <v>5601</v>
      </c>
      <c r="C5580" s="4" t="s">
        <v>13</v>
      </c>
      <c r="D5580" t="s">
        <v>18</v>
      </c>
      <c r="E5580" s="4">
        <v>55</v>
      </c>
      <c r="F5580" s="4">
        <v>2</v>
      </c>
      <c r="G5580" s="4">
        <v>98</v>
      </c>
      <c r="H5580" s="4">
        <v>243</v>
      </c>
      <c r="I5580" s="4">
        <v>342</v>
      </c>
      <c r="J5580" s="6">
        <v>1219.42</v>
      </c>
      <c r="K5580" s="4">
        <v>0.183</v>
      </c>
      <c r="L5580" s="4" t="s">
        <v>15</v>
      </c>
      <c r="M5580" s="4">
        <f>Inventory[[#This Row],[Daily_Demand]]*Inventory[[#This Row],[Lead_Time_Days]]</f>
        <v>110</v>
      </c>
      <c r="N5580" s="4">
        <f>MAX(0, Inventory[[#This Row],[Demand_Duration_Lead_time]]+Inventory[[#This Row],[Safety_Stock]]-Inventory[[#This Row],[Current_Inventory]])</f>
        <v>255</v>
      </c>
      <c r="O55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80" s="8">
        <f>Inventory[[#This Row],[Current_Inventory]]*Inventory[[#This Row],[Unit_Cost]]</f>
        <v>119503.16</v>
      </c>
      <c r="Q5580" t="str">
        <f>IF(Inventory[[#This Row],[Stockout_Risk_Score]] &gt;= 0.8, "Critical",
   IF(Inventory[[#This Row],[Stockout_Risk_Score]] &gt;= 0.6, "High",
      IF(Inventory[[#This Row],[Stockout_Risk_Score]] &gt;= 0.3, "Medium", "Low")
   )
)</f>
        <v>Low</v>
      </c>
      <c r="R5580">
        <f>Inventory[[#This Row],[Lead_Time_Days]]*0.8</f>
        <v>1.6</v>
      </c>
      <c r="S5580">
        <f>MAX(0,Inventory[[#This Row],[Daily_Demand]]*Inventory[[#This Row],[Adj_Lead_Time]]+Inventory[[#This Row],[Safety_Stock]]-Inventory[[#This Row],[Current_Inventory]])</f>
        <v>233</v>
      </c>
    </row>
    <row r="5581" spans="1:19" x14ac:dyDescent="0.25">
      <c r="A5581">
        <v>5580</v>
      </c>
      <c r="B5581" t="s">
        <v>5602</v>
      </c>
      <c r="C5581" s="4" t="s">
        <v>13</v>
      </c>
      <c r="D5581" t="s">
        <v>14</v>
      </c>
      <c r="E5581" s="4">
        <v>175</v>
      </c>
      <c r="F5581" s="4">
        <v>9</v>
      </c>
      <c r="G5581" s="4">
        <v>443</v>
      </c>
      <c r="H5581" s="4">
        <v>164</v>
      </c>
      <c r="I5581" s="4">
        <v>240</v>
      </c>
      <c r="J5581" s="6">
        <v>564.37</v>
      </c>
      <c r="K5581" s="4">
        <v>0.81</v>
      </c>
      <c r="L5581" s="4" t="s">
        <v>19</v>
      </c>
      <c r="M5581" s="4">
        <f>Inventory[[#This Row],[Daily_Demand]]*Inventory[[#This Row],[Lead_Time_Days]]</f>
        <v>1575</v>
      </c>
      <c r="N5581" s="4">
        <f>MAX(0, Inventory[[#This Row],[Demand_Duration_Lead_time]]+Inventory[[#This Row],[Safety_Stock]]-Inventory[[#This Row],[Current_Inventory]])</f>
        <v>1296</v>
      </c>
      <c r="O55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81" s="8">
        <f>Inventory[[#This Row],[Current_Inventory]]*Inventory[[#This Row],[Unit_Cost]]</f>
        <v>250015.91</v>
      </c>
      <c r="Q5581" t="str">
        <f>IF(Inventory[[#This Row],[Stockout_Risk_Score]] &gt;= 0.8, "Critical",
   IF(Inventory[[#This Row],[Stockout_Risk_Score]] &gt;= 0.6, "High",
      IF(Inventory[[#This Row],[Stockout_Risk_Score]] &gt;= 0.3, "Medium", "Low")
   )
)</f>
        <v>Critical</v>
      </c>
      <c r="R5581">
        <f>Inventory[[#This Row],[Lead_Time_Days]]*0.8</f>
        <v>7.2</v>
      </c>
      <c r="S5581">
        <f>MAX(0,Inventory[[#This Row],[Daily_Demand]]*Inventory[[#This Row],[Adj_Lead_Time]]+Inventory[[#This Row],[Safety_Stock]]-Inventory[[#This Row],[Current_Inventory]])</f>
        <v>981</v>
      </c>
    </row>
    <row r="5582" spans="1:19" x14ac:dyDescent="0.25">
      <c r="A5582">
        <v>5581</v>
      </c>
      <c r="B5582" t="s">
        <v>5603</v>
      </c>
      <c r="C5582" s="4" t="s">
        <v>13</v>
      </c>
      <c r="D5582" t="s">
        <v>14</v>
      </c>
      <c r="E5582" s="4">
        <v>53</v>
      </c>
      <c r="F5582" s="4">
        <v>14</v>
      </c>
      <c r="G5582" s="4">
        <v>373</v>
      </c>
      <c r="H5582" s="4">
        <v>82</v>
      </c>
      <c r="I5582" s="4">
        <v>243</v>
      </c>
      <c r="J5582" s="6">
        <v>547.77</v>
      </c>
      <c r="K5582" s="4">
        <v>0.47199999999999998</v>
      </c>
      <c r="L5582" s="4" t="s">
        <v>19</v>
      </c>
      <c r="M5582" s="4">
        <f>Inventory[[#This Row],[Daily_Demand]]*Inventory[[#This Row],[Lead_Time_Days]]</f>
        <v>742</v>
      </c>
      <c r="N5582" s="4">
        <f>MAX(0, Inventory[[#This Row],[Demand_Duration_Lead_time]]+Inventory[[#This Row],[Safety_Stock]]-Inventory[[#This Row],[Current_Inventory]])</f>
        <v>451</v>
      </c>
      <c r="O55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82" s="8">
        <f>Inventory[[#This Row],[Current_Inventory]]*Inventory[[#This Row],[Unit_Cost]]</f>
        <v>204318.21</v>
      </c>
      <c r="Q5582" t="str">
        <f>IF(Inventory[[#This Row],[Stockout_Risk_Score]] &gt;= 0.8, "Critical",
   IF(Inventory[[#This Row],[Stockout_Risk_Score]] &gt;= 0.6, "High",
      IF(Inventory[[#This Row],[Stockout_Risk_Score]] &gt;= 0.3, "Medium", "Low")
   )
)</f>
        <v>Medium</v>
      </c>
      <c r="R5582">
        <f>Inventory[[#This Row],[Lead_Time_Days]]*0.8</f>
        <v>11.200000000000001</v>
      </c>
      <c r="S5582">
        <f>MAX(0,Inventory[[#This Row],[Daily_Demand]]*Inventory[[#This Row],[Adj_Lead_Time]]+Inventory[[#This Row],[Safety_Stock]]-Inventory[[#This Row],[Current_Inventory]])</f>
        <v>302.60000000000002</v>
      </c>
    </row>
    <row r="5583" spans="1:19" x14ac:dyDescent="0.25">
      <c r="A5583">
        <v>5582</v>
      </c>
      <c r="B5583" t="s">
        <v>5604</v>
      </c>
      <c r="C5583" s="4" t="s">
        <v>21</v>
      </c>
      <c r="D5583" t="s">
        <v>14</v>
      </c>
      <c r="E5583" s="4">
        <v>157</v>
      </c>
      <c r="F5583" s="4">
        <v>14</v>
      </c>
      <c r="G5583" s="4">
        <v>545</v>
      </c>
      <c r="H5583" s="4">
        <v>146</v>
      </c>
      <c r="I5583" s="4">
        <v>89</v>
      </c>
      <c r="J5583" s="6">
        <v>1624.82</v>
      </c>
      <c r="K5583" s="4">
        <v>0.153</v>
      </c>
      <c r="L5583" s="4" t="s">
        <v>27</v>
      </c>
      <c r="M5583" s="4">
        <f>Inventory[[#This Row],[Daily_Demand]]*Inventory[[#This Row],[Lead_Time_Days]]</f>
        <v>2198</v>
      </c>
      <c r="N5583" s="4">
        <f>MAX(0, Inventory[[#This Row],[Demand_Duration_Lead_time]]+Inventory[[#This Row],[Safety_Stock]]-Inventory[[#This Row],[Current_Inventory]])</f>
        <v>1799</v>
      </c>
      <c r="O55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83" s="8">
        <f>Inventory[[#This Row],[Current_Inventory]]*Inventory[[#This Row],[Unit_Cost]]</f>
        <v>885526.9</v>
      </c>
      <c r="Q5583" t="str">
        <f>IF(Inventory[[#This Row],[Stockout_Risk_Score]] &gt;= 0.8, "Critical",
   IF(Inventory[[#This Row],[Stockout_Risk_Score]] &gt;= 0.6, "High",
      IF(Inventory[[#This Row],[Stockout_Risk_Score]] &gt;= 0.3, "Medium", "Low")
   )
)</f>
        <v>Low</v>
      </c>
      <c r="R5583">
        <f>Inventory[[#This Row],[Lead_Time_Days]]*0.8</f>
        <v>11.200000000000001</v>
      </c>
      <c r="S5583">
        <f>MAX(0,Inventory[[#This Row],[Daily_Demand]]*Inventory[[#This Row],[Adj_Lead_Time]]+Inventory[[#This Row],[Safety_Stock]]-Inventory[[#This Row],[Current_Inventory]])</f>
        <v>1359.4</v>
      </c>
    </row>
    <row r="5584" spans="1:19" x14ac:dyDescent="0.25">
      <c r="A5584">
        <v>5583</v>
      </c>
      <c r="B5584" t="s">
        <v>5605</v>
      </c>
      <c r="C5584" s="4" t="s">
        <v>41</v>
      </c>
      <c r="D5584" t="s">
        <v>14</v>
      </c>
      <c r="E5584" s="4">
        <v>78</v>
      </c>
      <c r="F5584" s="4">
        <v>11</v>
      </c>
      <c r="G5584" s="4">
        <v>560</v>
      </c>
      <c r="H5584" s="4">
        <v>283</v>
      </c>
      <c r="I5584" s="4">
        <v>127</v>
      </c>
      <c r="J5584" s="6">
        <v>350.82</v>
      </c>
      <c r="K5584" s="4">
        <v>0.16700000000000001</v>
      </c>
      <c r="L5584" s="4" t="s">
        <v>15</v>
      </c>
      <c r="M5584" s="4">
        <f>Inventory[[#This Row],[Daily_Demand]]*Inventory[[#This Row],[Lead_Time_Days]]</f>
        <v>858</v>
      </c>
      <c r="N5584" s="4">
        <f>MAX(0, Inventory[[#This Row],[Demand_Duration_Lead_time]]+Inventory[[#This Row],[Safety_Stock]]-Inventory[[#This Row],[Current_Inventory]])</f>
        <v>581</v>
      </c>
      <c r="O55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84" s="8">
        <f>Inventory[[#This Row],[Current_Inventory]]*Inventory[[#This Row],[Unit_Cost]]</f>
        <v>196459.19999999998</v>
      </c>
      <c r="Q5584" t="str">
        <f>IF(Inventory[[#This Row],[Stockout_Risk_Score]] &gt;= 0.8, "Critical",
   IF(Inventory[[#This Row],[Stockout_Risk_Score]] &gt;= 0.6, "High",
      IF(Inventory[[#This Row],[Stockout_Risk_Score]] &gt;= 0.3, "Medium", "Low")
   )
)</f>
        <v>Low</v>
      </c>
      <c r="R5584">
        <f>Inventory[[#This Row],[Lead_Time_Days]]*0.8</f>
        <v>8.8000000000000007</v>
      </c>
      <c r="S5584">
        <f>MAX(0,Inventory[[#This Row],[Daily_Demand]]*Inventory[[#This Row],[Adj_Lead_Time]]+Inventory[[#This Row],[Safety_Stock]]-Inventory[[#This Row],[Current_Inventory]])</f>
        <v>409.40000000000009</v>
      </c>
    </row>
    <row r="5585" spans="1:19" x14ac:dyDescent="0.25">
      <c r="A5585">
        <v>5584</v>
      </c>
      <c r="B5585" t="s">
        <v>5606</v>
      </c>
      <c r="C5585" s="4" t="s">
        <v>21</v>
      </c>
      <c r="D5585" t="s">
        <v>18</v>
      </c>
      <c r="E5585" s="4">
        <v>173</v>
      </c>
      <c r="F5585" s="4">
        <v>12</v>
      </c>
      <c r="G5585" s="4">
        <v>675</v>
      </c>
      <c r="H5585" s="4">
        <v>53</v>
      </c>
      <c r="I5585" s="4">
        <v>238</v>
      </c>
      <c r="J5585" s="6">
        <v>60.77</v>
      </c>
      <c r="K5585" s="4">
        <v>0.79700000000000004</v>
      </c>
      <c r="L5585" s="4" t="s">
        <v>19</v>
      </c>
      <c r="M5585" s="4">
        <f>Inventory[[#This Row],[Daily_Demand]]*Inventory[[#This Row],[Lead_Time_Days]]</f>
        <v>2076</v>
      </c>
      <c r="N5585" s="4">
        <f>MAX(0, Inventory[[#This Row],[Demand_Duration_Lead_time]]+Inventory[[#This Row],[Safety_Stock]]-Inventory[[#This Row],[Current_Inventory]])</f>
        <v>1454</v>
      </c>
      <c r="O55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85" s="8">
        <f>Inventory[[#This Row],[Current_Inventory]]*Inventory[[#This Row],[Unit_Cost]]</f>
        <v>41019.75</v>
      </c>
      <c r="Q5585" t="str">
        <f>IF(Inventory[[#This Row],[Stockout_Risk_Score]] &gt;= 0.8, "Critical",
   IF(Inventory[[#This Row],[Stockout_Risk_Score]] &gt;= 0.6, "High",
      IF(Inventory[[#This Row],[Stockout_Risk_Score]] &gt;= 0.3, "Medium", "Low")
   )
)</f>
        <v>High</v>
      </c>
      <c r="R5585">
        <f>Inventory[[#This Row],[Lead_Time_Days]]*0.8</f>
        <v>9.6000000000000014</v>
      </c>
      <c r="S5585">
        <f>MAX(0,Inventory[[#This Row],[Daily_Demand]]*Inventory[[#This Row],[Adj_Lead_Time]]+Inventory[[#This Row],[Safety_Stock]]-Inventory[[#This Row],[Current_Inventory]])</f>
        <v>1038.8000000000002</v>
      </c>
    </row>
    <row r="5586" spans="1:19" x14ac:dyDescent="0.25">
      <c r="A5586">
        <v>5585</v>
      </c>
      <c r="B5586" t="s">
        <v>5607</v>
      </c>
      <c r="C5586" s="4" t="s">
        <v>13</v>
      </c>
      <c r="D5586" t="s">
        <v>22</v>
      </c>
      <c r="E5586" s="4">
        <v>196</v>
      </c>
      <c r="F5586" s="4">
        <v>12</v>
      </c>
      <c r="G5586" s="4">
        <v>496</v>
      </c>
      <c r="H5586" s="4">
        <v>256</v>
      </c>
      <c r="I5586" s="4">
        <v>144</v>
      </c>
      <c r="J5586" s="6">
        <v>706.71</v>
      </c>
      <c r="K5586" s="4">
        <v>0.70299999999999996</v>
      </c>
      <c r="L5586" s="4" t="s">
        <v>27</v>
      </c>
      <c r="M5586" s="4">
        <f>Inventory[[#This Row],[Daily_Demand]]*Inventory[[#This Row],[Lead_Time_Days]]</f>
        <v>2352</v>
      </c>
      <c r="N5586" s="4">
        <f>MAX(0, Inventory[[#This Row],[Demand_Duration_Lead_time]]+Inventory[[#This Row],[Safety_Stock]]-Inventory[[#This Row],[Current_Inventory]])</f>
        <v>2112</v>
      </c>
      <c r="O55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86" s="8">
        <f>Inventory[[#This Row],[Current_Inventory]]*Inventory[[#This Row],[Unit_Cost]]</f>
        <v>350528.16000000003</v>
      </c>
      <c r="Q5586" t="str">
        <f>IF(Inventory[[#This Row],[Stockout_Risk_Score]] &gt;= 0.8, "Critical",
   IF(Inventory[[#This Row],[Stockout_Risk_Score]] &gt;= 0.6, "High",
      IF(Inventory[[#This Row],[Stockout_Risk_Score]] &gt;= 0.3, "Medium", "Low")
   )
)</f>
        <v>High</v>
      </c>
      <c r="R5586">
        <f>Inventory[[#This Row],[Lead_Time_Days]]*0.8</f>
        <v>9.6000000000000014</v>
      </c>
      <c r="S5586">
        <f>MAX(0,Inventory[[#This Row],[Daily_Demand]]*Inventory[[#This Row],[Adj_Lead_Time]]+Inventory[[#This Row],[Safety_Stock]]-Inventory[[#This Row],[Current_Inventory]])</f>
        <v>1641.6000000000004</v>
      </c>
    </row>
    <row r="5587" spans="1:19" x14ac:dyDescent="0.25">
      <c r="A5587">
        <v>5586</v>
      </c>
      <c r="B5587" t="s">
        <v>5608</v>
      </c>
      <c r="C5587" s="4" t="s">
        <v>21</v>
      </c>
      <c r="D5587" t="s">
        <v>14</v>
      </c>
      <c r="E5587" s="4">
        <v>193</v>
      </c>
      <c r="F5587" s="4">
        <v>11</v>
      </c>
      <c r="G5587" s="4">
        <v>29</v>
      </c>
      <c r="H5587" s="4">
        <v>158</v>
      </c>
      <c r="I5587" s="4">
        <v>74</v>
      </c>
      <c r="J5587" s="6">
        <v>1007.4</v>
      </c>
      <c r="K5587" s="4">
        <v>0.50700000000000001</v>
      </c>
      <c r="L5587" s="4" t="s">
        <v>15</v>
      </c>
      <c r="M5587" s="4">
        <f>Inventory[[#This Row],[Daily_Demand]]*Inventory[[#This Row],[Lead_Time_Days]]</f>
        <v>2123</v>
      </c>
      <c r="N5587" s="4">
        <f>MAX(0, Inventory[[#This Row],[Demand_Duration_Lead_time]]+Inventory[[#This Row],[Safety_Stock]]-Inventory[[#This Row],[Current_Inventory]])</f>
        <v>2252</v>
      </c>
      <c r="O55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87" s="8">
        <f>Inventory[[#This Row],[Current_Inventory]]*Inventory[[#This Row],[Unit_Cost]]</f>
        <v>29214.6</v>
      </c>
      <c r="Q5587" t="str">
        <f>IF(Inventory[[#This Row],[Stockout_Risk_Score]] &gt;= 0.8, "Critical",
   IF(Inventory[[#This Row],[Stockout_Risk_Score]] &gt;= 0.6, "High",
      IF(Inventory[[#This Row],[Stockout_Risk_Score]] &gt;= 0.3, "Medium", "Low")
   )
)</f>
        <v>Medium</v>
      </c>
      <c r="R5587">
        <f>Inventory[[#This Row],[Lead_Time_Days]]*0.8</f>
        <v>8.8000000000000007</v>
      </c>
      <c r="S5587">
        <f>MAX(0,Inventory[[#This Row],[Daily_Demand]]*Inventory[[#This Row],[Adj_Lead_Time]]+Inventory[[#This Row],[Safety_Stock]]-Inventory[[#This Row],[Current_Inventory]])</f>
        <v>1827.4</v>
      </c>
    </row>
    <row r="5588" spans="1:19" x14ac:dyDescent="0.25">
      <c r="A5588">
        <v>5587</v>
      </c>
      <c r="B5588" t="s">
        <v>5609</v>
      </c>
      <c r="C5588" s="4" t="s">
        <v>13</v>
      </c>
      <c r="D5588" t="s">
        <v>18</v>
      </c>
      <c r="E5588" s="4">
        <v>16</v>
      </c>
      <c r="F5588" s="4">
        <v>8</v>
      </c>
      <c r="G5588" s="4">
        <v>578</v>
      </c>
      <c r="H5588" s="4">
        <v>65</v>
      </c>
      <c r="I5588" s="4">
        <v>152</v>
      </c>
      <c r="J5588" s="6">
        <v>1424.91</v>
      </c>
      <c r="K5588" s="4">
        <v>0.30599999999999999</v>
      </c>
      <c r="L5588" s="4" t="s">
        <v>27</v>
      </c>
      <c r="M5588" s="4">
        <f>Inventory[[#This Row],[Daily_Demand]]*Inventory[[#This Row],[Lead_Time_Days]]</f>
        <v>128</v>
      </c>
      <c r="N5588" s="4">
        <f>MAX(0, Inventory[[#This Row],[Demand_Duration_Lead_time]]+Inventory[[#This Row],[Safety_Stock]]-Inventory[[#This Row],[Current_Inventory]])</f>
        <v>0</v>
      </c>
      <c r="O55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588" s="8">
        <f>Inventory[[#This Row],[Current_Inventory]]*Inventory[[#This Row],[Unit_Cost]]</f>
        <v>823597.9800000001</v>
      </c>
      <c r="Q5588" t="str">
        <f>IF(Inventory[[#This Row],[Stockout_Risk_Score]] &gt;= 0.8, "Critical",
   IF(Inventory[[#This Row],[Stockout_Risk_Score]] &gt;= 0.6, "High",
      IF(Inventory[[#This Row],[Stockout_Risk_Score]] &gt;= 0.3, "Medium", "Low")
   )
)</f>
        <v>Medium</v>
      </c>
      <c r="R5588">
        <f>Inventory[[#This Row],[Lead_Time_Days]]*0.8</f>
        <v>6.4</v>
      </c>
      <c r="S5588">
        <f>MAX(0,Inventory[[#This Row],[Daily_Demand]]*Inventory[[#This Row],[Adj_Lead_Time]]+Inventory[[#This Row],[Safety_Stock]]-Inventory[[#This Row],[Current_Inventory]])</f>
        <v>0</v>
      </c>
    </row>
    <row r="5589" spans="1:19" x14ac:dyDescent="0.25">
      <c r="A5589">
        <v>5588</v>
      </c>
      <c r="B5589" t="s">
        <v>5610</v>
      </c>
      <c r="C5589" s="4" t="s">
        <v>17</v>
      </c>
      <c r="D5589" t="s">
        <v>14</v>
      </c>
      <c r="E5589" s="4">
        <v>108</v>
      </c>
      <c r="F5589" s="4">
        <v>11</v>
      </c>
      <c r="G5589" s="4">
        <v>522</v>
      </c>
      <c r="H5589" s="4">
        <v>185</v>
      </c>
      <c r="I5589" s="4">
        <v>351</v>
      </c>
      <c r="J5589" s="6">
        <v>1573.17</v>
      </c>
      <c r="K5589" s="4">
        <v>0.46100000000000002</v>
      </c>
      <c r="L5589" s="4" t="s">
        <v>19</v>
      </c>
      <c r="M5589" s="4">
        <f>Inventory[[#This Row],[Daily_Demand]]*Inventory[[#This Row],[Lead_Time_Days]]</f>
        <v>1188</v>
      </c>
      <c r="N5589" s="4">
        <f>MAX(0, Inventory[[#This Row],[Demand_Duration_Lead_time]]+Inventory[[#This Row],[Safety_Stock]]-Inventory[[#This Row],[Current_Inventory]])</f>
        <v>851</v>
      </c>
      <c r="O55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89" s="8">
        <f>Inventory[[#This Row],[Current_Inventory]]*Inventory[[#This Row],[Unit_Cost]]</f>
        <v>821194.74</v>
      </c>
      <c r="Q5589" t="str">
        <f>IF(Inventory[[#This Row],[Stockout_Risk_Score]] &gt;= 0.8, "Critical",
   IF(Inventory[[#This Row],[Stockout_Risk_Score]] &gt;= 0.6, "High",
      IF(Inventory[[#This Row],[Stockout_Risk_Score]] &gt;= 0.3, "Medium", "Low")
   )
)</f>
        <v>Medium</v>
      </c>
      <c r="R5589">
        <f>Inventory[[#This Row],[Lead_Time_Days]]*0.8</f>
        <v>8.8000000000000007</v>
      </c>
      <c r="S5589">
        <f>MAX(0,Inventory[[#This Row],[Daily_Demand]]*Inventory[[#This Row],[Adj_Lead_Time]]+Inventory[[#This Row],[Safety_Stock]]-Inventory[[#This Row],[Current_Inventory]])</f>
        <v>613.40000000000009</v>
      </c>
    </row>
    <row r="5590" spans="1:19" x14ac:dyDescent="0.25">
      <c r="A5590">
        <v>5589</v>
      </c>
      <c r="B5590" t="s">
        <v>5611</v>
      </c>
      <c r="C5590" s="4" t="s">
        <v>41</v>
      </c>
      <c r="D5590" t="s">
        <v>14</v>
      </c>
      <c r="E5590" s="4">
        <v>85</v>
      </c>
      <c r="F5590" s="4">
        <v>9</v>
      </c>
      <c r="G5590" s="4">
        <v>279</v>
      </c>
      <c r="H5590" s="4">
        <v>266</v>
      </c>
      <c r="I5590" s="4">
        <v>208</v>
      </c>
      <c r="J5590" s="6">
        <v>1343.86</v>
      </c>
      <c r="K5590" s="4">
        <v>0.63600000000000001</v>
      </c>
      <c r="L5590" s="4" t="s">
        <v>19</v>
      </c>
      <c r="M5590" s="4">
        <f>Inventory[[#This Row],[Daily_Demand]]*Inventory[[#This Row],[Lead_Time_Days]]</f>
        <v>765</v>
      </c>
      <c r="N5590" s="4">
        <f>MAX(0, Inventory[[#This Row],[Demand_Duration_Lead_time]]+Inventory[[#This Row],[Safety_Stock]]-Inventory[[#This Row],[Current_Inventory]])</f>
        <v>752</v>
      </c>
      <c r="O55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90" s="8">
        <f>Inventory[[#This Row],[Current_Inventory]]*Inventory[[#This Row],[Unit_Cost]]</f>
        <v>374936.93999999994</v>
      </c>
      <c r="Q5590" t="str">
        <f>IF(Inventory[[#This Row],[Stockout_Risk_Score]] &gt;= 0.8, "Critical",
   IF(Inventory[[#This Row],[Stockout_Risk_Score]] &gt;= 0.6, "High",
      IF(Inventory[[#This Row],[Stockout_Risk_Score]] &gt;= 0.3, "Medium", "Low")
   )
)</f>
        <v>High</v>
      </c>
      <c r="R5590">
        <f>Inventory[[#This Row],[Lead_Time_Days]]*0.8</f>
        <v>7.2</v>
      </c>
      <c r="S5590">
        <f>MAX(0,Inventory[[#This Row],[Daily_Demand]]*Inventory[[#This Row],[Adj_Lead_Time]]+Inventory[[#This Row],[Safety_Stock]]-Inventory[[#This Row],[Current_Inventory]])</f>
        <v>599</v>
      </c>
    </row>
    <row r="5591" spans="1:19" x14ac:dyDescent="0.25">
      <c r="A5591">
        <v>5590</v>
      </c>
      <c r="B5591" t="s">
        <v>5612</v>
      </c>
      <c r="C5591" s="4" t="s">
        <v>17</v>
      </c>
      <c r="D5591" t="s">
        <v>22</v>
      </c>
      <c r="E5591" s="4">
        <v>131</v>
      </c>
      <c r="F5591" s="4">
        <v>2</v>
      </c>
      <c r="G5591" s="4">
        <v>543</v>
      </c>
      <c r="H5591" s="4">
        <v>72</v>
      </c>
      <c r="I5591" s="4">
        <v>257</v>
      </c>
      <c r="J5591" s="6">
        <v>1271.69</v>
      </c>
      <c r="K5591" s="4">
        <v>0.879</v>
      </c>
      <c r="L5591" s="4" t="s">
        <v>19</v>
      </c>
      <c r="M5591" s="4">
        <f>Inventory[[#This Row],[Daily_Demand]]*Inventory[[#This Row],[Lead_Time_Days]]</f>
        <v>262</v>
      </c>
      <c r="N5591" s="4">
        <f>MAX(0, Inventory[[#This Row],[Demand_Duration_Lead_time]]+Inventory[[#This Row],[Safety_Stock]]-Inventory[[#This Row],[Current_Inventory]])</f>
        <v>0</v>
      </c>
      <c r="O55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91" s="8">
        <f>Inventory[[#This Row],[Current_Inventory]]*Inventory[[#This Row],[Unit_Cost]]</f>
        <v>690527.67</v>
      </c>
      <c r="Q5591" t="str">
        <f>IF(Inventory[[#This Row],[Stockout_Risk_Score]] &gt;= 0.8, "Critical",
   IF(Inventory[[#This Row],[Stockout_Risk_Score]] &gt;= 0.6, "High",
      IF(Inventory[[#This Row],[Stockout_Risk_Score]] &gt;= 0.3, "Medium", "Low")
   )
)</f>
        <v>Critical</v>
      </c>
      <c r="R5591">
        <f>Inventory[[#This Row],[Lead_Time_Days]]*0.8</f>
        <v>1.6</v>
      </c>
      <c r="S5591">
        <f>MAX(0,Inventory[[#This Row],[Daily_Demand]]*Inventory[[#This Row],[Adj_Lead_Time]]+Inventory[[#This Row],[Safety_Stock]]-Inventory[[#This Row],[Current_Inventory]])</f>
        <v>0</v>
      </c>
    </row>
    <row r="5592" spans="1:19" x14ac:dyDescent="0.25">
      <c r="A5592">
        <v>5591</v>
      </c>
      <c r="B5592" t="s">
        <v>5613</v>
      </c>
      <c r="C5592" s="4" t="s">
        <v>26</v>
      </c>
      <c r="D5592" t="s">
        <v>14</v>
      </c>
      <c r="E5592" s="4">
        <v>18</v>
      </c>
      <c r="F5592" s="4">
        <v>4</v>
      </c>
      <c r="G5592" s="4">
        <v>757</v>
      </c>
      <c r="H5592" s="4">
        <v>72</v>
      </c>
      <c r="I5592" s="4">
        <v>396</v>
      </c>
      <c r="J5592" s="6">
        <v>1348.21</v>
      </c>
      <c r="K5592" s="4">
        <v>0.55600000000000005</v>
      </c>
      <c r="L5592" s="4" t="s">
        <v>27</v>
      </c>
      <c r="M5592" s="4">
        <f>Inventory[[#This Row],[Daily_Demand]]*Inventory[[#This Row],[Lead_Time_Days]]</f>
        <v>72</v>
      </c>
      <c r="N5592" s="4">
        <f>MAX(0, Inventory[[#This Row],[Demand_Duration_Lead_time]]+Inventory[[#This Row],[Safety_Stock]]-Inventory[[#This Row],[Current_Inventory]])</f>
        <v>0</v>
      </c>
      <c r="O55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592" s="8">
        <f>Inventory[[#This Row],[Current_Inventory]]*Inventory[[#This Row],[Unit_Cost]]</f>
        <v>1020594.97</v>
      </c>
      <c r="Q5592" t="str">
        <f>IF(Inventory[[#This Row],[Stockout_Risk_Score]] &gt;= 0.8, "Critical",
   IF(Inventory[[#This Row],[Stockout_Risk_Score]] &gt;= 0.6, "High",
      IF(Inventory[[#This Row],[Stockout_Risk_Score]] &gt;= 0.3, "Medium", "Low")
   )
)</f>
        <v>Medium</v>
      </c>
      <c r="R5592">
        <f>Inventory[[#This Row],[Lead_Time_Days]]*0.8</f>
        <v>3.2</v>
      </c>
      <c r="S5592">
        <f>MAX(0,Inventory[[#This Row],[Daily_Demand]]*Inventory[[#This Row],[Adj_Lead_Time]]+Inventory[[#This Row],[Safety_Stock]]-Inventory[[#This Row],[Current_Inventory]])</f>
        <v>0</v>
      </c>
    </row>
    <row r="5593" spans="1:19" x14ac:dyDescent="0.25">
      <c r="A5593">
        <v>5592</v>
      </c>
      <c r="B5593" t="s">
        <v>5614</v>
      </c>
      <c r="C5593" s="4" t="s">
        <v>21</v>
      </c>
      <c r="D5593" t="s">
        <v>14</v>
      </c>
      <c r="E5593" s="4">
        <v>38</v>
      </c>
      <c r="F5593" s="4">
        <v>14</v>
      </c>
      <c r="G5593" s="4">
        <v>791</v>
      </c>
      <c r="H5593" s="4">
        <v>38</v>
      </c>
      <c r="I5593" s="4">
        <v>143</v>
      </c>
      <c r="J5593" s="6">
        <v>579.48</v>
      </c>
      <c r="K5593" s="4">
        <v>0.27700000000000002</v>
      </c>
      <c r="L5593" s="4" t="s">
        <v>15</v>
      </c>
      <c r="M5593" s="4">
        <f>Inventory[[#This Row],[Daily_Demand]]*Inventory[[#This Row],[Lead_Time_Days]]</f>
        <v>532</v>
      </c>
      <c r="N5593" s="4">
        <f>MAX(0, Inventory[[#This Row],[Demand_Duration_Lead_time]]+Inventory[[#This Row],[Safety_Stock]]-Inventory[[#This Row],[Current_Inventory]])</f>
        <v>0</v>
      </c>
      <c r="O55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93" s="8">
        <f>Inventory[[#This Row],[Current_Inventory]]*Inventory[[#This Row],[Unit_Cost]]</f>
        <v>458368.68</v>
      </c>
      <c r="Q5593" t="str">
        <f>IF(Inventory[[#This Row],[Stockout_Risk_Score]] &gt;= 0.8, "Critical",
   IF(Inventory[[#This Row],[Stockout_Risk_Score]] &gt;= 0.6, "High",
      IF(Inventory[[#This Row],[Stockout_Risk_Score]] &gt;= 0.3, "Medium", "Low")
   )
)</f>
        <v>Low</v>
      </c>
      <c r="R5593">
        <f>Inventory[[#This Row],[Lead_Time_Days]]*0.8</f>
        <v>11.200000000000001</v>
      </c>
      <c r="S5593">
        <f>MAX(0,Inventory[[#This Row],[Daily_Demand]]*Inventory[[#This Row],[Adj_Lead_Time]]+Inventory[[#This Row],[Safety_Stock]]-Inventory[[#This Row],[Current_Inventory]])</f>
        <v>0</v>
      </c>
    </row>
    <row r="5594" spans="1:19" x14ac:dyDescent="0.25">
      <c r="A5594">
        <v>5593</v>
      </c>
      <c r="B5594" t="s">
        <v>5615</v>
      </c>
      <c r="C5594" s="4" t="s">
        <v>26</v>
      </c>
      <c r="D5594" t="s">
        <v>22</v>
      </c>
      <c r="E5594" s="4">
        <v>52</v>
      </c>
      <c r="F5594" s="4">
        <v>3</v>
      </c>
      <c r="G5594" s="4">
        <v>615</v>
      </c>
      <c r="H5594" s="4">
        <v>49</v>
      </c>
      <c r="I5594" s="4">
        <v>373</v>
      </c>
      <c r="J5594" s="6">
        <v>795.6</v>
      </c>
      <c r="K5594" s="4">
        <v>4.2999999999999997E-2</v>
      </c>
      <c r="L5594" s="4" t="s">
        <v>19</v>
      </c>
      <c r="M5594" s="4">
        <f>Inventory[[#This Row],[Daily_Demand]]*Inventory[[#This Row],[Lead_Time_Days]]</f>
        <v>156</v>
      </c>
      <c r="N5594" s="4">
        <f>MAX(0, Inventory[[#This Row],[Demand_Duration_Lead_time]]+Inventory[[#This Row],[Safety_Stock]]-Inventory[[#This Row],[Current_Inventory]])</f>
        <v>0</v>
      </c>
      <c r="O55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594" s="8">
        <f>Inventory[[#This Row],[Current_Inventory]]*Inventory[[#This Row],[Unit_Cost]]</f>
        <v>489294</v>
      </c>
      <c r="Q5594" t="str">
        <f>IF(Inventory[[#This Row],[Stockout_Risk_Score]] &gt;= 0.8, "Critical",
   IF(Inventory[[#This Row],[Stockout_Risk_Score]] &gt;= 0.6, "High",
      IF(Inventory[[#This Row],[Stockout_Risk_Score]] &gt;= 0.3, "Medium", "Low")
   )
)</f>
        <v>Low</v>
      </c>
      <c r="R5594">
        <f>Inventory[[#This Row],[Lead_Time_Days]]*0.8</f>
        <v>2.4000000000000004</v>
      </c>
      <c r="S5594">
        <f>MAX(0,Inventory[[#This Row],[Daily_Demand]]*Inventory[[#This Row],[Adj_Lead_Time]]+Inventory[[#This Row],[Safety_Stock]]-Inventory[[#This Row],[Current_Inventory]])</f>
        <v>0</v>
      </c>
    </row>
    <row r="5595" spans="1:19" x14ac:dyDescent="0.25">
      <c r="A5595">
        <v>5594</v>
      </c>
      <c r="B5595" t="s">
        <v>5616</v>
      </c>
      <c r="C5595" s="4" t="s">
        <v>21</v>
      </c>
      <c r="D5595" t="s">
        <v>22</v>
      </c>
      <c r="E5595" s="4">
        <v>65</v>
      </c>
      <c r="F5595" s="4">
        <v>2</v>
      </c>
      <c r="G5595" s="4">
        <v>25</v>
      </c>
      <c r="H5595" s="4">
        <v>156</v>
      </c>
      <c r="I5595" s="4">
        <v>88</v>
      </c>
      <c r="J5595" s="6">
        <v>1252.05</v>
      </c>
      <c r="K5595" s="4">
        <v>0.17499999999999999</v>
      </c>
      <c r="L5595" s="4" t="s">
        <v>19</v>
      </c>
      <c r="M5595" s="4">
        <f>Inventory[[#This Row],[Daily_Demand]]*Inventory[[#This Row],[Lead_Time_Days]]</f>
        <v>130</v>
      </c>
      <c r="N5595" s="4">
        <f>MAX(0, Inventory[[#This Row],[Demand_Duration_Lead_time]]+Inventory[[#This Row],[Safety_Stock]]-Inventory[[#This Row],[Current_Inventory]])</f>
        <v>261</v>
      </c>
      <c r="O55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95" s="8">
        <f>Inventory[[#This Row],[Current_Inventory]]*Inventory[[#This Row],[Unit_Cost]]</f>
        <v>31301.25</v>
      </c>
      <c r="Q5595" t="str">
        <f>IF(Inventory[[#This Row],[Stockout_Risk_Score]] &gt;= 0.8, "Critical",
   IF(Inventory[[#This Row],[Stockout_Risk_Score]] &gt;= 0.6, "High",
      IF(Inventory[[#This Row],[Stockout_Risk_Score]] &gt;= 0.3, "Medium", "Low")
   )
)</f>
        <v>Low</v>
      </c>
      <c r="R5595">
        <f>Inventory[[#This Row],[Lead_Time_Days]]*0.8</f>
        <v>1.6</v>
      </c>
      <c r="S5595">
        <f>MAX(0,Inventory[[#This Row],[Daily_Demand]]*Inventory[[#This Row],[Adj_Lead_Time]]+Inventory[[#This Row],[Safety_Stock]]-Inventory[[#This Row],[Current_Inventory]])</f>
        <v>235</v>
      </c>
    </row>
    <row r="5596" spans="1:19" x14ac:dyDescent="0.25">
      <c r="A5596">
        <v>5595</v>
      </c>
      <c r="B5596" t="s">
        <v>5617</v>
      </c>
      <c r="C5596" s="4" t="s">
        <v>17</v>
      </c>
      <c r="D5596" t="s">
        <v>22</v>
      </c>
      <c r="E5596" s="4">
        <v>39</v>
      </c>
      <c r="F5596" s="4">
        <v>6</v>
      </c>
      <c r="G5596" s="4">
        <v>778</v>
      </c>
      <c r="H5596" s="4">
        <v>97</v>
      </c>
      <c r="I5596" s="4">
        <v>385</v>
      </c>
      <c r="J5596" s="6">
        <v>177.86</v>
      </c>
      <c r="K5596" s="4">
        <v>0.65</v>
      </c>
      <c r="L5596" s="4" t="s">
        <v>27</v>
      </c>
      <c r="M5596" s="4">
        <f>Inventory[[#This Row],[Daily_Demand]]*Inventory[[#This Row],[Lead_Time_Days]]</f>
        <v>234</v>
      </c>
      <c r="N5596" s="4">
        <f>MAX(0, Inventory[[#This Row],[Demand_Duration_Lead_time]]+Inventory[[#This Row],[Safety_Stock]]-Inventory[[#This Row],[Current_Inventory]])</f>
        <v>0</v>
      </c>
      <c r="O55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596" s="8">
        <f>Inventory[[#This Row],[Current_Inventory]]*Inventory[[#This Row],[Unit_Cost]]</f>
        <v>138375.08000000002</v>
      </c>
      <c r="Q5596" t="str">
        <f>IF(Inventory[[#This Row],[Stockout_Risk_Score]] &gt;= 0.8, "Critical",
   IF(Inventory[[#This Row],[Stockout_Risk_Score]] &gt;= 0.6, "High",
      IF(Inventory[[#This Row],[Stockout_Risk_Score]] &gt;= 0.3, "Medium", "Low")
   )
)</f>
        <v>High</v>
      </c>
      <c r="R5596">
        <f>Inventory[[#This Row],[Lead_Time_Days]]*0.8</f>
        <v>4.8000000000000007</v>
      </c>
      <c r="S5596">
        <f>MAX(0,Inventory[[#This Row],[Daily_Demand]]*Inventory[[#This Row],[Adj_Lead_Time]]+Inventory[[#This Row],[Safety_Stock]]-Inventory[[#This Row],[Current_Inventory]])</f>
        <v>0</v>
      </c>
    </row>
    <row r="5597" spans="1:19" x14ac:dyDescent="0.25">
      <c r="A5597">
        <v>5596</v>
      </c>
      <c r="B5597" t="s">
        <v>5618</v>
      </c>
      <c r="C5597" s="4" t="s">
        <v>13</v>
      </c>
      <c r="D5597" t="s">
        <v>22</v>
      </c>
      <c r="E5597" s="4">
        <v>123</v>
      </c>
      <c r="F5597" s="4">
        <v>4</v>
      </c>
      <c r="G5597" s="4">
        <v>54</v>
      </c>
      <c r="H5597" s="4">
        <v>65</v>
      </c>
      <c r="I5597" s="4">
        <v>213</v>
      </c>
      <c r="J5597" s="6">
        <v>625.88</v>
      </c>
      <c r="K5597" s="4">
        <v>0.16</v>
      </c>
      <c r="L5597" s="4" t="s">
        <v>19</v>
      </c>
      <c r="M5597" s="4">
        <f>Inventory[[#This Row],[Daily_Demand]]*Inventory[[#This Row],[Lead_Time_Days]]</f>
        <v>492</v>
      </c>
      <c r="N5597" s="4">
        <f>MAX(0, Inventory[[#This Row],[Demand_Duration_Lead_time]]+Inventory[[#This Row],[Safety_Stock]]-Inventory[[#This Row],[Current_Inventory]])</f>
        <v>503</v>
      </c>
      <c r="O55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97" s="8">
        <f>Inventory[[#This Row],[Current_Inventory]]*Inventory[[#This Row],[Unit_Cost]]</f>
        <v>33797.519999999997</v>
      </c>
      <c r="Q5597" t="str">
        <f>IF(Inventory[[#This Row],[Stockout_Risk_Score]] &gt;= 0.8, "Critical",
   IF(Inventory[[#This Row],[Stockout_Risk_Score]] &gt;= 0.6, "High",
      IF(Inventory[[#This Row],[Stockout_Risk_Score]] &gt;= 0.3, "Medium", "Low")
   )
)</f>
        <v>Low</v>
      </c>
      <c r="R5597">
        <f>Inventory[[#This Row],[Lead_Time_Days]]*0.8</f>
        <v>3.2</v>
      </c>
      <c r="S5597">
        <f>MAX(0,Inventory[[#This Row],[Daily_Demand]]*Inventory[[#This Row],[Adj_Lead_Time]]+Inventory[[#This Row],[Safety_Stock]]-Inventory[[#This Row],[Current_Inventory]])</f>
        <v>404.6</v>
      </c>
    </row>
    <row r="5598" spans="1:19" x14ac:dyDescent="0.25">
      <c r="A5598">
        <v>5597</v>
      </c>
      <c r="B5598" t="s">
        <v>5619</v>
      </c>
      <c r="C5598" s="4" t="s">
        <v>13</v>
      </c>
      <c r="D5598" t="s">
        <v>18</v>
      </c>
      <c r="E5598" s="4">
        <v>69</v>
      </c>
      <c r="F5598" s="4">
        <v>11</v>
      </c>
      <c r="G5598" s="4">
        <v>194</v>
      </c>
      <c r="H5598" s="4">
        <v>202</v>
      </c>
      <c r="I5598" s="4">
        <v>390</v>
      </c>
      <c r="J5598" s="6">
        <v>842.52</v>
      </c>
      <c r="K5598" s="4">
        <v>0.48199999999999998</v>
      </c>
      <c r="L5598" s="4" t="s">
        <v>27</v>
      </c>
      <c r="M5598" s="4">
        <f>Inventory[[#This Row],[Daily_Demand]]*Inventory[[#This Row],[Lead_Time_Days]]</f>
        <v>759</v>
      </c>
      <c r="N5598" s="4">
        <f>MAX(0, Inventory[[#This Row],[Demand_Duration_Lead_time]]+Inventory[[#This Row],[Safety_Stock]]-Inventory[[#This Row],[Current_Inventory]])</f>
        <v>767</v>
      </c>
      <c r="O55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598" s="8">
        <f>Inventory[[#This Row],[Current_Inventory]]*Inventory[[#This Row],[Unit_Cost]]</f>
        <v>163448.88</v>
      </c>
      <c r="Q5598" t="str">
        <f>IF(Inventory[[#This Row],[Stockout_Risk_Score]] &gt;= 0.8, "Critical",
   IF(Inventory[[#This Row],[Stockout_Risk_Score]] &gt;= 0.6, "High",
      IF(Inventory[[#This Row],[Stockout_Risk_Score]] &gt;= 0.3, "Medium", "Low")
   )
)</f>
        <v>Medium</v>
      </c>
      <c r="R5598">
        <f>Inventory[[#This Row],[Lead_Time_Days]]*0.8</f>
        <v>8.8000000000000007</v>
      </c>
      <c r="S5598">
        <f>MAX(0,Inventory[[#This Row],[Daily_Demand]]*Inventory[[#This Row],[Adj_Lead_Time]]+Inventory[[#This Row],[Safety_Stock]]-Inventory[[#This Row],[Current_Inventory]])</f>
        <v>615.20000000000005</v>
      </c>
    </row>
    <row r="5599" spans="1:19" x14ac:dyDescent="0.25">
      <c r="A5599">
        <v>5598</v>
      </c>
      <c r="B5599" t="s">
        <v>5620</v>
      </c>
      <c r="C5599" s="4" t="s">
        <v>21</v>
      </c>
      <c r="D5599" t="s">
        <v>18</v>
      </c>
      <c r="E5599" s="4">
        <v>63</v>
      </c>
      <c r="F5599" s="4">
        <v>9</v>
      </c>
      <c r="G5599" s="4">
        <v>461</v>
      </c>
      <c r="H5599" s="4">
        <v>109</v>
      </c>
      <c r="I5599" s="4">
        <v>371</v>
      </c>
      <c r="J5599" s="6">
        <v>1090.21</v>
      </c>
      <c r="K5599" s="4">
        <v>0.69899999999999995</v>
      </c>
      <c r="L5599" s="4" t="s">
        <v>19</v>
      </c>
      <c r="M5599" s="4">
        <f>Inventory[[#This Row],[Daily_Demand]]*Inventory[[#This Row],[Lead_Time_Days]]</f>
        <v>567</v>
      </c>
      <c r="N5599" s="4">
        <f>MAX(0, Inventory[[#This Row],[Demand_Duration_Lead_time]]+Inventory[[#This Row],[Safety_Stock]]-Inventory[[#This Row],[Current_Inventory]])</f>
        <v>215</v>
      </c>
      <c r="O55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599" s="8">
        <f>Inventory[[#This Row],[Current_Inventory]]*Inventory[[#This Row],[Unit_Cost]]</f>
        <v>502586.81</v>
      </c>
      <c r="Q5599" t="str">
        <f>IF(Inventory[[#This Row],[Stockout_Risk_Score]] &gt;= 0.8, "Critical",
   IF(Inventory[[#This Row],[Stockout_Risk_Score]] &gt;= 0.6, "High",
      IF(Inventory[[#This Row],[Stockout_Risk_Score]] &gt;= 0.3, "Medium", "Low")
   )
)</f>
        <v>High</v>
      </c>
      <c r="R5599">
        <f>Inventory[[#This Row],[Lead_Time_Days]]*0.8</f>
        <v>7.2</v>
      </c>
      <c r="S5599">
        <f>MAX(0,Inventory[[#This Row],[Daily_Demand]]*Inventory[[#This Row],[Adj_Lead_Time]]+Inventory[[#This Row],[Safety_Stock]]-Inventory[[#This Row],[Current_Inventory]])</f>
        <v>101.60000000000002</v>
      </c>
    </row>
    <row r="5600" spans="1:19" x14ac:dyDescent="0.25">
      <c r="A5600">
        <v>5599</v>
      </c>
      <c r="B5600" t="s">
        <v>5621</v>
      </c>
      <c r="C5600" s="4" t="s">
        <v>13</v>
      </c>
      <c r="D5600" t="s">
        <v>18</v>
      </c>
      <c r="E5600" s="4">
        <v>40</v>
      </c>
      <c r="F5600" s="4">
        <v>7</v>
      </c>
      <c r="G5600" s="4">
        <v>596</v>
      </c>
      <c r="H5600" s="4">
        <v>224</v>
      </c>
      <c r="I5600" s="4">
        <v>104</v>
      </c>
      <c r="J5600" s="6">
        <v>998.64</v>
      </c>
      <c r="K5600" s="4">
        <v>0.308</v>
      </c>
      <c r="L5600" s="4" t="s">
        <v>15</v>
      </c>
      <c r="M5600" s="4">
        <f>Inventory[[#This Row],[Daily_Demand]]*Inventory[[#This Row],[Lead_Time_Days]]</f>
        <v>280</v>
      </c>
      <c r="N5600" s="4">
        <f>MAX(0, Inventory[[#This Row],[Demand_Duration_Lead_time]]+Inventory[[#This Row],[Safety_Stock]]-Inventory[[#This Row],[Current_Inventory]])</f>
        <v>0</v>
      </c>
      <c r="O56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00" s="8">
        <f>Inventory[[#This Row],[Current_Inventory]]*Inventory[[#This Row],[Unit_Cost]]</f>
        <v>595189.43999999994</v>
      </c>
      <c r="Q5600" t="str">
        <f>IF(Inventory[[#This Row],[Stockout_Risk_Score]] &gt;= 0.8, "Critical",
   IF(Inventory[[#This Row],[Stockout_Risk_Score]] &gt;= 0.6, "High",
      IF(Inventory[[#This Row],[Stockout_Risk_Score]] &gt;= 0.3, "Medium", "Low")
   )
)</f>
        <v>Medium</v>
      </c>
      <c r="R5600">
        <f>Inventory[[#This Row],[Lead_Time_Days]]*0.8</f>
        <v>5.6000000000000005</v>
      </c>
      <c r="S5600">
        <f>MAX(0,Inventory[[#This Row],[Daily_Demand]]*Inventory[[#This Row],[Adj_Lead_Time]]+Inventory[[#This Row],[Safety_Stock]]-Inventory[[#This Row],[Current_Inventory]])</f>
        <v>0</v>
      </c>
    </row>
    <row r="5601" spans="1:19" x14ac:dyDescent="0.25">
      <c r="A5601">
        <v>5600</v>
      </c>
      <c r="B5601" t="s">
        <v>5622</v>
      </c>
      <c r="C5601" s="4" t="s">
        <v>17</v>
      </c>
      <c r="D5601" t="s">
        <v>14</v>
      </c>
      <c r="E5601" s="4">
        <v>151</v>
      </c>
      <c r="F5601" s="4">
        <v>11</v>
      </c>
      <c r="G5601" s="4">
        <v>166</v>
      </c>
      <c r="H5601" s="4">
        <v>150</v>
      </c>
      <c r="I5601" s="4">
        <v>121</v>
      </c>
      <c r="J5601" s="6">
        <v>1450.36</v>
      </c>
      <c r="K5601" s="4">
        <v>0.66900000000000004</v>
      </c>
      <c r="L5601" s="4" t="s">
        <v>19</v>
      </c>
      <c r="M5601" s="4">
        <f>Inventory[[#This Row],[Daily_Demand]]*Inventory[[#This Row],[Lead_Time_Days]]</f>
        <v>1661</v>
      </c>
      <c r="N5601" s="4">
        <f>MAX(0, Inventory[[#This Row],[Demand_Duration_Lead_time]]+Inventory[[#This Row],[Safety_Stock]]-Inventory[[#This Row],[Current_Inventory]])</f>
        <v>1645</v>
      </c>
      <c r="O56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01" s="8">
        <f>Inventory[[#This Row],[Current_Inventory]]*Inventory[[#This Row],[Unit_Cost]]</f>
        <v>240759.75999999998</v>
      </c>
      <c r="Q5601" t="str">
        <f>IF(Inventory[[#This Row],[Stockout_Risk_Score]] &gt;= 0.8, "Critical",
   IF(Inventory[[#This Row],[Stockout_Risk_Score]] &gt;= 0.6, "High",
      IF(Inventory[[#This Row],[Stockout_Risk_Score]] &gt;= 0.3, "Medium", "Low")
   )
)</f>
        <v>High</v>
      </c>
      <c r="R5601">
        <f>Inventory[[#This Row],[Lead_Time_Days]]*0.8</f>
        <v>8.8000000000000007</v>
      </c>
      <c r="S5601">
        <f>MAX(0,Inventory[[#This Row],[Daily_Demand]]*Inventory[[#This Row],[Adj_Lead_Time]]+Inventory[[#This Row],[Safety_Stock]]-Inventory[[#This Row],[Current_Inventory]])</f>
        <v>1312.8000000000002</v>
      </c>
    </row>
    <row r="5602" spans="1:19" x14ac:dyDescent="0.25">
      <c r="A5602">
        <v>5601</v>
      </c>
      <c r="B5602" t="s">
        <v>5623</v>
      </c>
      <c r="C5602" s="4" t="s">
        <v>13</v>
      </c>
      <c r="D5602" t="s">
        <v>22</v>
      </c>
      <c r="E5602" s="4">
        <v>46</v>
      </c>
      <c r="F5602" s="4">
        <v>10</v>
      </c>
      <c r="G5602" s="4">
        <v>588</v>
      </c>
      <c r="H5602" s="4">
        <v>58</v>
      </c>
      <c r="I5602" s="4">
        <v>91</v>
      </c>
      <c r="J5602" s="6">
        <v>973.18</v>
      </c>
      <c r="K5602" s="4">
        <v>0.58099999999999996</v>
      </c>
      <c r="L5602" s="4" t="s">
        <v>27</v>
      </c>
      <c r="M5602" s="4">
        <f>Inventory[[#This Row],[Daily_Demand]]*Inventory[[#This Row],[Lead_Time_Days]]</f>
        <v>460</v>
      </c>
      <c r="N5602" s="4">
        <f>MAX(0, Inventory[[#This Row],[Demand_Duration_Lead_time]]+Inventory[[#This Row],[Safety_Stock]]-Inventory[[#This Row],[Current_Inventory]])</f>
        <v>0</v>
      </c>
      <c r="O56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02" s="8">
        <f>Inventory[[#This Row],[Current_Inventory]]*Inventory[[#This Row],[Unit_Cost]]</f>
        <v>572229.84</v>
      </c>
      <c r="Q5602" t="str">
        <f>IF(Inventory[[#This Row],[Stockout_Risk_Score]] &gt;= 0.8, "Critical",
   IF(Inventory[[#This Row],[Stockout_Risk_Score]] &gt;= 0.6, "High",
      IF(Inventory[[#This Row],[Stockout_Risk_Score]] &gt;= 0.3, "Medium", "Low")
   )
)</f>
        <v>Medium</v>
      </c>
      <c r="R5602">
        <f>Inventory[[#This Row],[Lead_Time_Days]]*0.8</f>
        <v>8</v>
      </c>
      <c r="S5602">
        <f>MAX(0,Inventory[[#This Row],[Daily_Demand]]*Inventory[[#This Row],[Adj_Lead_Time]]+Inventory[[#This Row],[Safety_Stock]]-Inventory[[#This Row],[Current_Inventory]])</f>
        <v>0</v>
      </c>
    </row>
    <row r="5603" spans="1:19" x14ac:dyDescent="0.25">
      <c r="A5603">
        <v>5602</v>
      </c>
      <c r="B5603" t="s">
        <v>5624</v>
      </c>
      <c r="C5603" s="4" t="s">
        <v>17</v>
      </c>
      <c r="D5603" t="s">
        <v>22</v>
      </c>
      <c r="E5603" s="4">
        <v>73</v>
      </c>
      <c r="F5603" s="4">
        <v>10</v>
      </c>
      <c r="G5603" s="4">
        <v>212</v>
      </c>
      <c r="H5603" s="4">
        <v>124</v>
      </c>
      <c r="I5603" s="4">
        <v>375</v>
      </c>
      <c r="J5603" s="6">
        <v>1813.05</v>
      </c>
      <c r="K5603" s="4">
        <v>0.439</v>
      </c>
      <c r="L5603" s="4" t="s">
        <v>19</v>
      </c>
      <c r="M5603" s="4">
        <f>Inventory[[#This Row],[Daily_Demand]]*Inventory[[#This Row],[Lead_Time_Days]]</f>
        <v>730</v>
      </c>
      <c r="N5603" s="4">
        <f>MAX(0, Inventory[[#This Row],[Demand_Duration_Lead_time]]+Inventory[[#This Row],[Safety_Stock]]-Inventory[[#This Row],[Current_Inventory]])</f>
        <v>642</v>
      </c>
      <c r="O56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03" s="8">
        <f>Inventory[[#This Row],[Current_Inventory]]*Inventory[[#This Row],[Unit_Cost]]</f>
        <v>384366.6</v>
      </c>
      <c r="Q5603" t="str">
        <f>IF(Inventory[[#This Row],[Stockout_Risk_Score]] &gt;= 0.8, "Critical",
   IF(Inventory[[#This Row],[Stockout_Risk_Score]] &gt;= 0.6, "High",
      IF(Inventory[[#This Row],[Stockout_Risk_Score]] &gt;= 0.3, "Medium", "Low")
   )
)</f>
        <v>Medium</v>
      </c>
      <c r="R5603">
        <f>Inventory[[#This Row],[Lead_Time_Days]]*0.8</f>
        <v>8</v>
      </c>
      <c r="S5603">
        <f>MAX(0,Inventory[[#This Row],[Daily_Demand]]*Inventory[[#This Row],[Adj_Lead_Time]]+Inventory[[#This Row],[Safety_Stock]]-Inventory[[#This Row],[Current_Inventory]])</f>
        <v>496</v>
      </c>
    </row>
    <row r="5604" spans="1:19" x14ac:dyDescent="0.25">
      <c r="A5604">
        <v>5603</v>
      </c>
      <c r="B5604" t="s">
        <v>5625</v>
      </c>
      <c r="C5604" s="4" t="s">
        <v>26</v>
      </c>
      <c r="D5604" t="s">
        <v>18</v>
      </c>
      <c r="E5604" s="4">
        <v>151</v>
      </c>
      <c r="F5604" s="4">
        <v>12</v>
      </c>
      <c r="G5604" s="4">
        <v>32</v>
      </c>
      <c r="H5604" s="4">
        <v>238</v>
      </c>
      <c r="I5604" s="4">
        <v>181</v>
      </c>
      <c r="J5604" s="6">
        <v>791.62</v>
      </c>
      <c r="K5604" s="4">
        <v>0.89700000000000002</v>
      </c>
      <c r="L5604" s="4" t="s">
        <v>27</v>
      </c>
      <c r="M5604" s="4">
        <f>Inventory[[#This Row],[Daily_Demand]]*Inventory[[#This Row],[Lead_Time_Days]]</f>
        <v>1812</v>
      </c>
      <c r="N5604" s="4">
        <f>MAX(0, Inventory[[#This Row],[Demand_Duration_Lead_time]]+Inventory[[#This Row],[Safety_Stock]]-Inventory[[#This Row],[Current_Inventory]])</f>
        <v>2018</v>
      </c>
      <c r="O56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04" s="8">
        <f>Inventory[[#This Row],[Current_Inventory]]*Inventory[[#This Row],[Unit_Cost]]</f>
        <v>25331.84</v>
      </c>
      <c r="Q5604" t="str">
        <f>IF(Inventory[[#This Row],[Stockout_Risk_Score]] &gt;= 0.8, "Critical",
   IF(Inventory[[#This Row],[Stockout_Risk_Score]] &gt;= 0.6, "High",
      IF(Inventory[[#This Row],[Stockout_Risk_Score]] &gt;= 0.3, "Medium", "Low")
   )
)</f>
        <v>Critical</v>
      </c>
      <c r="R5604">
        <f>Inventory[[#This Row],[Lead_Time_Days]]*0.8</f>
        <v>9.6000000000000014</v>
      </c>
      <c r="S5604">
        <f>MAX(0,Inventory[[#This Row],[Daily_Demand]]*Inventory[[#This Row],[Adj_Lead_Time]]+Inventory[[#This Row],[Safety_Stock]]-Inventory[[#This Row],[Current_Inventory]])</f>
        <v>1655.6000000000001</v>
      </c>
    </row>
    <row r="5605" spans="1:19" x14ac:dyDescent="0.25">
      <c r="A5605">
        <v>5604</v>
      </c>
      <c r="B5605" t="s">
        <v>5626</v>
      </c>
      <c r="C5605" s="4" t="s">
        <v>17</v>
      </c>
      <c r="D5605" t="s">
        <v>14</v>
      </c>
      <c r="E5605" s="4">
        <v>111</v>
      </c>
      <c r="F5605" s="4">
        <v>7</v>
      </c>
      <c r="G5605" s="4">
        <v>549</v>
      </c>
      <c r="H5605" s="4">
        <v>261</v>
      </c>
      <c r="I5605" s="4">
        <v>70</v>
      </c>
      <c r="J5605" s="6">
        <v>1074.47</v>
      </c>
      <c r="K5605" s="4">
        <v>0.69199999999999995</v>
      </c>
      <c r="L5605" s="4" t="s">
        <v>27</v>
      </c>
      <c r="M5605" s="4">
        <f>Inventory[[#This Row],[Daily_Demand]]*Inventory[[#This Row],[Lead_Time_Days]]</f>
        <v>777</v>
      </c>
      <c r="N5605" s="4">
        <f>MAX(0, Inventory[[#This Row],[Demand_Duration_Lead_time]]+Inventory[[#This Row],[Safety_Stock]]-Inventory[[#This Row],[Current_Inventory]])</f>
        <v>489</v>
      </c>
      <c r="O56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05" s="8">
        <f>Inventory[[#This Row],[Current_Inventory]]*Inventory[[#This Row],[Unit_Cost]]</f>
        <v>589884.03</v>
      </c>
      <c r="Q5605" t="str">
        <f>IF(Inventory[[#This Row],[Stockout_Risk_Score]] &gt;= 0.8, "Critical",
   IF(Inventory[[#This Row],[Stockout_Risk_Score]] &gt;= 0.6, "High",
      IF(Inventory[[#This Row],[Stockout_Risk_Score]] &gt;= 0.3, "Medium", "Low")
   )
)</f>
        <v>High</v>
      </c>
      <c r="R5605">
        <f>Inventory[[#This Row],[Lead_Time_Days]]*0.8</f>
        <v>5.6000000000000005</v>
      </c>
      <c r="S5605">
        <f>MAX(0,Inventory[[#This Row],[Daily_Demand]]*Inventory[[#This Row],[Adj_Lead_Time]]+Inventory[[#This Row],[Safety_Stock]]-Inventory[[#This Row],[Current_Inventory]])</f>
        <v>333.6</v>
      </c>
    </row>
    <row r="5606" spans="1:19" x14ac:dyDescent="0.25">
      <c r="A5606">
        <v>5605</v>
      </c>
      <c r="B5606" t="s">
        <v>5627</v>
      </c>
      <c r="C5606" s="4" t="s">
        <v>41</v>
      </c>
      <c r="D5606" t="s">
        <v>14</v>
      </c>
      <c r="E5606" s="4">
        <v>43</v>
      </c>
      <c r="F5606" s="4">
        <v>3</v>
      </c>
      <c r="G5606" s="4">
        <v>265</v>
      </c>
      <c r="H5606" s="4">
        <v>84</v>
      </c>
      <c r="I5606" s="4">
        <v>50</v>
      </c>
      <c r="J5606" s="6">
        <v>56.26</v>
      </c>
      <c r="K5606" s="4">
        <v>0.36099999999999999</v>
      </c>
      <c r="L5606" s="4" t="s">
        <v>27</v>
      </c>
      <c r="M5606" s="4">
        <f>Inventory[[#This Row],[Daily_Demand]]*Inventory[[#This Row],[Lead_Time_Days]]</f>
        <v>129</v>
      </c>
      <c r="N5606" s="4">
        <f>MAX(0, Inventory[[#This Row],[Demand_Duration_Lead_time]]+Inventory[[#This Row],[Safety_Stock]]-Inventory[[#This Row],[Current_Inventory]])</f>
        <v>0</v>
      </c>
      <c r="O56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06" s="8">
        <f>Inventory[[#This Row],[Current_Inventory]]*Inventory[[#This Row],[Unit_Cost]]</f>
        <v>14908.9</v>
      </c>
      <c r="Q5606" t="str">
        <f>IF(Inventory[[#This Row],[Stockout_Risk_Score]] &gt;= 0.8, "Critical",
   IF(Inventory[[#This Row],[Stockout_Risk_Score]] &gt;= 0.6, "High",
      IF(Inventory[[#This Row],[Stockout_Risk_Score]] &gt;= 0.3, "Medium", "Low")
   )
)</f>
        <v>Medium</v>
      </c>
      <c r="R5606">
        <f>Inventory[[#This Row],[Lead_Time_Days]]*0.8</f>
        <v>2.4000000000000004</v>
      </c>
      <c r="S5606">
        <f>MAX(0,Inventory[[#This Row],[Daily_Demand]]*Inventory[[#This Row],[Adj_Lead_Time]]+Inventory[[#This Row],[Safety_Stock]]-Inventory[[#This Row],[Current_Inventory]])</f>
        <v>0</v>
      </c>
    </row>
    <row r="5607" spans="1:19" x14ac:dyDescent="0.25">
      <c r="A5607">
        <v>5606</v>
      </c>
      <c r="B5607" t="s">
        <v>5628</v>
      </c>
      <c r="C5607" s="4" t="s">
        <v>41</v>
      </c>
      <c r="D5607" t="s">
        <v>14</v>
      </c>
      <c r="E5607" s="4">
        <v>73</v>
      </c>
      <c r="F5607" s="4">
        <v>10</v>
      </c>
      <c r="G5607" s="4">
        <v>694</v>
      </c>
      <c r="H5607" s="4">
        <v>200</v>
      </c>
      <c r="I5607" s="4">
        <v>215</v>
      </c>
      <c r="J5607" s="6">
        <v>655.43</v>
      </c>
      <c r="K5607" s="4">
        <v>0.80400000000000005</v>
      </c>
      <c r="L5607" s="4" t="s">
        <v>15</v>
      </c>
      <c r="M5607" s="4">
        <f>Inventory[[#This Row],[Daily_Demand]]*Inventory[[#This Row],[Lead_Time_Days]]</f>
        <v>730</v>
      </c>
      <c r="N5607" s="4">
        <f>MAX(0, Inventory[[#This Row],[Demand_Duration_Lead_time]]+Inventory[[#This Row],[Safety_Stock]]-Inventory[[#This Row],[Current_Inventory]])</f>
        <v>236</v>
      </c>
      <c r="O56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07" s="8">
        <f>Inventory[[#This Row],[Current_Inventory]]*Inventory[[#This Row],[Unit_Cost]]</f>
        <v>454868.42</v>
      </c>
      <c r="Q5607" t="str">
        <f>IF(Inventory[[#This Row],[Stockout_Risk_Score]] &gt;= 0.8, "Critical",
   IF(Inventory[[#This Row],[Stockout_Risk_Score]] &gt;= 0.6, "High",
      IF(Inventory[[#This Row],[Stockout_Risk_Score]] &gt;= 0.3, "Medium", "Low")
   )
)</f>
        <v>Critical</v>
      </c>
      <c r="R5607">
        <f>Inventory[[#This Row],[Lead_Time_Days]]*0.8</f>
        <v>8</v>
      </c>
      <c r="S5607">
        <f>MAX(0,Inventory[[#This Row],[Daily_Demand]]*Inventory[[#This Row],[Adj_Lead_Time]]+Inventory[[#This Row],[Safety_Stock]]-Inventory[[#This Row],[Current_Inventory]])</f>
        <v>90</v>
      </c>
    </row>
    <row r="5608" spans="1:19" x14ac:dyDescent="0.25">
      <c r="A5608">
        <v>5607</v>
      </c>
      <c r="B5608" t="s">
        <v>5629</v>
      </c>
      <c r="C5608" s="4" t="s">
        <v>41</v>
      </c>
      <c r="D5608" t="s">
        <v>18</v>
      </c>
      <c r="E5608" s="4">
        <v>184</v>
      </c>
      <c r="F5608" s="4">
        <v>3</v>
      </c>
      <c r="G5608" s="4">
        <v>133</v>
      </c>
      <c r="H5608" s="4">
        <v>208</v>
      </c>
      <c r="I5608" s="4">
        <v>109</v>
      </c>
      <c r="J5608" s="6">
        <v>1739.82</v>
      </c>
      <c r="K5608" s="4">
        <v>0.73799999999999999</v>
      </c>
      <c r="L5608" s="4" t="s">
        <v>15</v>
      </c>
      <c r="M5608" s="4">
        <f>Inventory[[#This Row],[Daily_Demand]]*Inventory[[#This Row],[Lead_Time_Days]]</f>
        <v>552</v>
      </c>
      <c r="N5608" s="4">
        <f>MAX(0, Inventory[[#This Row],[Demand_Duration_Lead_time]]+Inventory[[#This Row],[Safety_Stock]]-Inventory[[#This Row],[Current_Inventory]])</f>
        <v>627</v>
      </c>
      <c r="O56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08" s="8">
        <f>Inventory[[#This Row],[Current_Inventory]]*Inventory[[#This Row],[Unit_Cost]]</f>
        <v>231396.06</v>
      </c>
      <c r="Q5608" t="str">
        <f>IF(Inventory[[#This Row],[Stockout_Risk_Score]] &gt;= 0.8, "Critical",
   IF(Inventory[[#This Row],[Stockout_Risk_Score]] &gt;= 0.6, "High",
      IF(Inventory[[#This Row],[Stockout_Risk_Score]] &gt;= 0.3, "Medium", "Low")
   )
)</f>
        <v>High</v>
      </c>
      <c r="R5608">
        <f>Inventory[[#This Row],[Lead_Time_Days]]*0.8</f>
        <v>2.4000000000000004</v>
      </c>
      <c r="S5608">
        <f>MAX(0,Inventory[[#This Row],[Daily_Demand]]*Inventory[[#This Row],[Adj_Lead_Time]]+Inventory[[#This Row],[Safety_Stock]]-Inventory[[#This Row],[Current_Inventory]])</f>
        <v>516.60000000000014</v>
      </c>
    </row>
    <row r="5609" spans="1:19" x14ac:dyDescent="0.25">
      <c r="A5609">
        <v>5608</v>
      </c>
      <c r="B5609" t="s">
        <v>5630</v>
      </c>
      <c r="C5609" s="4" t="s">
        <v>21</v>
      </c>
      <c r="D5609" t="s">
        <v>14</v>
      </c>
      <c r="E5609" s="4">
        <v>16</v>
      </c>
      <c r="F5609" s="4">
        <v>4</v>
      </c>
      <c r="G5609" s="4">
        <v>252</v>
      </c>
      <c r="H5609" s="4">
        <v>172</v>
      </c>
      <c r="I5609" s="4">
        <v>125</v>
      </c>
      <c r="J5609" s="6">
        <v>700.47</v>
      </c>
      <c r="K5609" s="4">
        <v>0.79200000000000004</v>
      </c>
      <c r="L5609" s="4" t="s">
        <v>19</v>
      </c>
      <c r="M5609" s="4">
        <f>Inventory[[#This Row],[Daily_Demand]]*Inventory[[#This Row],[Lead_Time_Days]]</f>
        <v>64</v>
      </c>
      <c r="N5609" s="4">
        <f>MAX(0, Inventory[[#This Row],[Demand_Duration_Lead_time]]+Inventory[[#This Row],[Safety_Stock]]-Inventory[[#This Row],[Current_Inventory]])</f>
        <v>0</v>
      </c>
      <c r="O56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09" s="8">
        <f>Inventory[[#This Row],[Current_Inventory]]*Inventory[[#This Row],[Unit_Cost]]</f>
        <v>176518.44</v>
      </c>
      <c r="Q5609" t="str">
        <f>IF(Inventory[[#This Row],[Stockout_Risk_Score]] &gt;= 0.8, "Critical",
   IF(Inventory[[#This Row],[Stockout_Risk_Score]] &gt;= 0.6, "High",
      IF(Inventory[[#This Row],[Stockout_Risk_Score]] &gt;= 0.3, "Medium", "Low")
   )
)</f>
        <v>High</v>
      </c>
      <c r="R5609">
        <f>Inventory[[#This Row],[Lead_Time_Days]]*0.8</f>
        <v>3.2</v>
      </c>
      <c r="S5609">
        <f>MAX(0,Inventory[[#This Row],[Daily_Demand]]*Inventory[[#This Row],[Adj_Lead_Time]]+Inventory[[#This Row],[Safety_Stock]]-Inventory[[#This Row],[Current_Inventory]])</f>
        <v>0</v>
      </c>
    </row>
    <row r="5610" spans="1:19" x14ac:dyDescent="0.25">
      <c r="A5610">
        <v>5609</v>
      </c>
      <c r="B5610" t="s">
        <v>5631</v>
      </c>
      <c r="C5610" s="4" t="s">
        <v>21</v>
      </c>
      <c r="D5610" t="s">
        <v>14</v>
      </c>
      <c r="E5610" s="4">
        <v>87</v>
      </c>
      <c r="F5610" s="4">
        <v>7</v>
      </c>
      <c r="G5610" s="4">
        <v>697</v>
      </c>
      <c r="H5610" s="4">
        <v>148</v>
      </c>
      <c r="I5610" s="4">
        <v>140</v>
      </c>
      <c r="J5610" s="6">
        <v>543.71</v>
      </c>
      <c r="K5610" s="4">
        <v>0.64100000000000001</v>
      </c>
      <c r="L5610" s="4" t="s">
        <v>27</v>
      </c>
      <c r="M5610" s="4">
        <f>Inventory[[#This Row],[Daily_Demand]]*Inventory[[#This Row],[Lead_Time_Days]]</f>
        <v>609</v>
      </c>
      <c r="N5610" s="4">
        <f>MAX(0, Inventory[[#This Row],[Demand_Duration_Lead_time]]+Inventory[[#This Row],[Safety_Stock]]-Inventory[[#This Row],[Current_Inventory]])</f>
        <v>60</v>
      </c>
      <c r="O56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10" s="8">
        <f>Inventory[[#This Row],[Current_Inventory]]*Inventory[[#This Row],[Unit_Cost]]</f>
        <v>378965.87000000005</v>
      </c>
      <c r="Q5610" t="str">
        <f>IF(Inventory[[#This Row],[Stockout_Risk_Score]] &gt;= 0.8, "Critical",
   IF(Inventory[[#This Row],[Stockout_Risk_Score]] &gt;= 0.6, "High",
      IF(Inventory[[#This Row],[Stockout_Risk_Score]] &gt;= 0.3, "Medium", "Low")
   )
)</f>
        <v>High</v>
      </c>
      <c r="R5610">
        <f>Inventory[[#This Row],[Lead_Time_Days]]*0.8</f>
        <v>5.6000000000000005</v>
      </c>
      <c r="S5610">
        <f>MAX(0,Inventory[[#This Row],[Daily_Demand]]*Inventory[[#This Row],[Adj_Lead_Time]]+Inventory[[#This Row],[Safety_Stock]]-Inventory[[#This Row],[Current_Inventory]])</f>
        <v>0</v>
      </c>
    </row>
    <row r="5611" spans="1:19" x14ac:dyDescent="0.25">
      <c r="A5611">
        <v>5610</v>
      </c>
      <c r="B5611" t="s">
        <v>5632</v>
      </c>
      <c r="C5611" s="4" t="s">
        <v>21</v>
      </c>
      <c r="D5611" t="s">
        <v>14</v>
      </c>
      <c r="E5611" s="4">
        <v>179</v>
      </c>
      <c r="F5611" s="4">
        <v>3</v>
      </c>
      <c r="G5611" s="4">
        <v>341</v>
      </c>
      <c r="H5611" s="4">
        <v>58</v>
      </c>
      <c r="I5611" s="4">
        <v>256</v>
      </c>
      <c r="J5611" s="6">
        <v>1109.9000000000001</v>
      </c>
      <c r="K5611" s="4">
        <v>0.379</v>
      </c>
      <c r="L5611" s="4" t="s">
        <v>15</v>
      </c>
      <c r="M5611" s="4">
        <f>Inventory[[#This Row],[Daily_Demand]]*Inventory[[#This Row],[Lead_Time_Days]]</f>
        <v>537</v>
      </c>
      <c r="N5611" s="4">
        <f>MAX(0, Inventory[[#This Row],[Demand_Duration_Lead_time]]+Inventory[[#This Row],[Safety_Stock]]-Inventory[[#This Row],[Current_Inventory]])</f>
        <v>254</v>
      </c>
      <c r="O56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11" s="8">
        <f>Inventory[[#This Row],[Current_Inventory]]*Inventory[[#This Row],[Unit_Cost]]</f>
        <v>378475.9</v>
      </c>
      <c r="Q5611" t="str">
        <f>IF(Inventory[[#This Row],[Stockout_Risk_Score]] &gt;= 0.8, "Critical",
   IF(Inventory[[#This Row],[Stockout_Risk_Score]] &gt;= 0.6, "High",
      IF(Inventory[[#This Row],[Stockout_Risk_Score]] &gt;= 0.3, "Medium", "Low")
   )
)</f>
        <v>Medium</v>
      </c>
      <c r="R5611">
        <f>Inventory[[#This Row],[Lead_Time_Days]]*0.8</f>
        <v>2.4000000000000004</v>
      </c>
      <c r="S5611">
        <f>MAX(0,Inventory[[#This Row],[Daily_Demand]]*Inventory[[#This Row],[Adj_Lead_Time]]+Inventory[[#This Row],[Safety_Stock]]-Inventory[[#This Row],[Current_Inventory]])</f>
        <v>146.60000000000008</v>
      </c>
    </row>
    <row r="5612" spans="1:19" x14ac:dyDescent="0.25">
      <c r="A5612">
        <v>5611</v>
      </c>
      <c r="B5612" t="s">
        <v>5633</v>
      </c>
      <c r="C5612" s="4" t="s">
        <v>17</v>
      </c>
      <c r="D5612" t="s">
        <v>22</v>
      </c>
      <c r="E5612" s="4">
        <v>40</v>
      </c>
      <c r="F5612" s="4">
        <v>6</v>
      </c>
      <c r="G5612" s="4">
        <v>557</v>
      </c>
      <c r="H5612" s="4">
        <v>124</v>
      </c>
      <c r="I5612" s="4">
        <v>137</v>
      </c>
      <c r="J5612" s="6">
        <v>203.52</v>
      </c>
      <c r="K5612" s="4">
        <v>0.34899999999999998</v>
      </c>
      <c r="L5612" s="4" t="s">
        <v>27</v>
      </c>
      <c r="M5612" s="4">
        <f>Inventory[[#This Row],[Daily_Demand]]*Inventory[[#This Row],[Lead_Time_Days]]</f>
        <v>240</v>
      </c>
      <c r="N5612" s="4">
        <f>MAX(0, Inventory[[#This Row],[Demand_Duration_Lead_time]]+Inventory[[#This Row],[Safety_Stock]]-Inventory[[#This Row],[Current_Inventory]])</f>
        <v>0</v>
      </c>
      <c r="O56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12" s="8">
        <f>Inventory[[#This Row],[Current_Inventory]]*Inventory[[#This Row],[Unit_Cost]]</f>
        <v>113360.64</v>
      </c>
      <c r="Q5612" t="str">
        <f>IF(Inventory[[#This Row],[Stockout_Risk_Score]] &gt;= 0.8, "Critical",
   IF(Inventory[[#This Row],[Stockout_Risk_Score]] &gt;= 0.6, "High",
      IF(Inventory[[#This Row],[Stockout_Risk_Score]] &gt;= 0.3, "Medium", "Low")
   )
)</f>
        <v>Medium</v>
      </c>
      <c r="R5612">
        <f>Inventory[[#This Row],[Lead_Time_Days]]*0.8</f>
        <v>4.8000000000000007</v>
      </c>
      <c r="S5612">
        <f>MAX(0,Inventory[[#This Row],[Daily_Demand]]*Inventory[[#This Row],[Adj_Lead_Time]]+Inventory[[#This Row],[Safety_Stock]]-Inventory[[#This Row],[Current_Inventory]])</f>
        <v>0</v>
      </c>
    </row>
    <row r="5613" spans="1:19" x14ac:dyDescent="0.25">
      <c r="A5613">
        <v>5612</v>
      </c>
      <c r="B5613" t="s">
        <v>5634</v>
      </c>
      <c r="C5613" s="4" t="s">
        <v>21</v>
      </c>
      <c r="D5613" t="s">
        <v>18</v>
      </c>
      <c r="E5613" s="4">
        <v>130</v>
      </c>
      <c r="F5613" s="4">
        <v>3</v>
      </c>
      <c r="G5613" s="4">
        <v>145</v>
      </c>
      <c r="H5613" s="4">
        <v>177</v>
      </c>
      <c r="I5613" s="4">
        <v>131</v>
      </c>
      <c r="J5613" s="6">
        <v>1086.6300000000001</v>
      </c>
      <c r="K5613" s="4">
        <v>0.65400000000000003</v>
      </c>
      <c r="L5613" s="4" t="s">
        <v>19</v>
      </c>
      <c r="M5613" s="4">
        <f>Inventory[[#This Row],[Daily_Demand]]*Inventory[[#This Row],[Lead_Time_Days]]</f>
        <v>390</v>
      </c>
      <c r="N5613" s="4">
        <f>MAX(0, Inventory[[#This Row],[Demand_Duration_Lead_time]]+Inventory[[#This Row],[Safety_Stock]]-Inventory[[#This Row],[Current_Inventory]])</f>
        <v>422</v>
      </c>
      <c r="O56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13" s="8">
        <f>Inventory[[#This Row],[Current_Inventory]]*Inventory[[#This Row],[Unit_Cost]]</f>
        <v>157561.35</v>
      </c>
      <c r="Q5613" t="str">
        <f>IF(Inventory[[#This Row],[Stockout_Risk_Score]] &gt;= 0.8, "Critical",
   IF(Inventory[[#This Row],[Stockout_Risk_Score]] &gt;= 0.6, "High",
      IF(Inventory[[#This Row],[Stockout_Risk_Score]] &gt;= 0.3, "Medium", "Low")
   )
)</f>
        <v>High</v>
      </c>
      <c r="R5613">
        <f>Inventory[[#This Row],[Lead_Time_Days]]*0.8</f>
        <v>2.4000000000000004</v>
      </c>
      <c r="S5613">
        <f>MAX(0,Inventory[[#This Row],[Daily_Demand]]*Inventory[[#This Row],[Adj_Lead_Time]]+Inventory[[#This Row],[Safety_Stock]]-Inventory[[#This Row],[Current_Inventory]])</f>
        <v>344.00000000000006</v>
      </c>
    </row>
    <row r="5614" spans="1:19" x14ac:dyDescent="0.25">
      <c r="A5614">
        <v>5613</v>
      </c>
      <c r="B5614" t="s">
        <v>5635</v>
      </c>
      <c r="C5614" s="4" t="s">
        <v>26</v>
      </c>
      <c r="D5614" t="s">
        <v>22</v>
      </c>
      <c r="E5614" s="4">
        <v>67</v>
      </c>
      <c r="F5614" s="4">
        <v>13</v>
      </c>
      <c r="G5614" s="4">
        <v>332</v>
      </c>
      <c r="H5614" s="4">
        <v>286</v>
      </c>
      <c r="I5614" s="4">
        <v>66</v>
      </c>
      <c r="J5614" s="6">
        <v>642.15</v>
      </c>
      <c r="K5614" s="4">
        <v>0.13100000000000001</v>
      </c>
      <c r="L5614" s="4" t="s">
        <v>27</v>
      </c>
      <c r="M5614" s="4">
        <f>Inventory[[#This Row],[Daily_Demand]]*Inventory[[#This Row],[Lead_Time_Days]]</f>
        <v>871</v>
      </c>
      <c r="N5614" s="4">
        <f>MAX(0, Inventory[[#This Row],[Demand_Duration_Lead_time]]+Inventory[[#This Row],[Safety_Stock]]-Inventory[[#This Row],[Current_Inventory]])</f>
        <v>825</v>
      </c>
      <c r="O56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14" s="8">
        <f>Inventory[[#This Row],[Current_Inventory]]*Inventory[[#This Row],[Unit_Cost]]</f>
        <v>213193.8</v>
      </c>
      <c r="Q5614" t="str">
        <f>IF(Inventory[[#This Row],[Stockout_Risk_Score]] &gt;= 0.8, "Critical",
   IF(Inventory[[#This Row],[Stockout_Risk_Score]] &gt;= 0.6, "High",
      IF(Inventory[[#This Row],[Stockout_Risk_Score]] &gt;= 0.3, "Medium", "Low")
   )
)</f>
        <v>Low</v>
      </c>
      <c r="R5614">
        <f>Inventory[[#This Row],[Lead_Time_Days]]*0.8</f>
        <v>10.4</v>
      </c>
      <c r="S5614">
        <f>MAX(0,Inventory[[#This Row],[Daily_Demand]]*Inventory[[#This Row],[Adj_Lead_Time]]+Inventory[[#This Row],[Safety_Stock]]-Inventory[[#This Row],[Current_Inventory]])</f>
        <v>650.80000000000007</v>
      </c>
    </row>
    <row r="5615" spans="1:19" x14ac:dyDescent="0.25">
      <c r="A5615">
        <v>5614</v>
      </c>
      <c r="B5615" t="s">
        <v>5636</v>
      </c>
      <c r="C5615" s="4" t="s">
        <v>41</v>
      </c>
      <c r="D5615" t="s">
        <v>22</v>
      </c>
      <c r="E5615" s="4">
        <v>80</v>
      </c>
      <c r="F5615" s="4">
        <v>5</v>
      </c>
      <c r="G5615" s="4">
        <v>530</v>
      </c>
      <c r="H5615" s="4">
        <v>56</v>
      </c>
      <c r="I5615" s="4">
        <v>378</v>
      </c>
      <c r="J5615" s="6">
        <v>797.05</v>
      </c>
      <c r="K5615" s="4">
        <v>0.82</v>
      </c>
      <c r="L5615" s="4" t="s">
        <v>15</v>
      </c>
      <c r="M5615" s="4">
        <f>Inventory[[#This Row],[Daily_Demand]]*Inventory[[#This Row],[Lead_Time_Days]]</f>
        <v>400</v>
      </c>
      <c r="N5615" s="4">
        <f>MAX(0, Inventory[[#This Row],[Demand_Duration_Lead_time]]+Inventory[[#This Row],[Safety_Stock]]-Inventory[[#This Row],[Current_Inventory]])</f>
        <v>0</v>
      </c>
      <c r="O56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15" s="8">
        <f>Inventory[[#This Row],[Current_Inventory]]*Inventory[[#This Row],[Unit_Cost]]</f>
        <v>422436.5</v>
      </c>
      <c r="Q5615" t="str">
        <f>IF(Inventory[[#This Row],[Stockout_Risk_Score]] &gt;= 0.8, "Critical",
   IF(Inventory[[#This Row],[Stockout_Risk_Score]] &gt;= 0.6, "High",
      IF(Inventory[[#This Row],[Stockout_Risk_Score]] &gt;= 0.3, "Medium", "Low")
   )
)</f>
        <v>Critical</v>
      </c>
      <c r="R5615">
        <f>Inventory[[#This Row],[Lead_Time_Days]]*0.8</f>
        <v>4</v>
      </c>
      <c r="S5615">
        <f>MAX(0,Inventory[[#This Row],[Daily_Demand]]*Inventory[[#This Row],[Adj_Lead_Time]]+Inventory[[#This Row],[Safety_Stock]]-Inventory[[#This Row],[Current_Inventory]])</f>
        <v>0</v>
      </c>
    </row>
    <row r="5616" spans="1:19" x14ac:dyDescent="0.25">
      <c r="A5616">
        <v>5615</v>
      </c>
      <c r="B5616" t="s">
        <v>5637</v>
      </c>
      <c r="C5616" s="4" t="s">
        <v>17</v>
      </c>
      <c r="D5616" t="s">
        <v>18</v>
      </c>
      <c r="E5616" s="4">
        <v>86</v>
      </c>
      <c r="F5616" s="4">
        <v>12</v>
      </c>
      <c r="G5616" s="4">
        <v>503</v>
      </c>
      <c r="H5616" s="4">
        <v>268</v>
      </c>
      <c r="I5616" s="4">
        <v>259</v>
      </c>
      <c r="J5616" s="6">
        <v>1593.16</v>
      </c>
      <c r="K5616" s="4">
        <v>0.37</v>
      </c>
      <c r="L5616" s="4" t="s">
        <v>15</v>
      </c>
      <c r="M5616" s="4">
        <f>Inventory[[#This Row],[Daily_Demand]]*Inventory[[#This Row],[Lead_Time_Days]]</f>
        <v>1032</v>
      </c>
      <c r="N5616" s="4">
        <f>MAX(0, Inventory[[#This Row],[Demand_Duration_Lead_time]]+Inventory[[#This Row],[Safety_Stock]]-Inventory[[#This Row],[Current_Inventory]])</f>
        <v>797</v>
      </c>
      <c r="O56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16" s="8">
        <f>Inventory[[#This Row],[Current_Inventory]]*Inventory[[#This Row],[Unit_Cost]]</f>
        <v>801359.4800000001</v>
      </c>
      <c r="Q5616" t="str">
        <f>IF(Inventory[[#This Row],[Stockout_Risk_Score]] &gt;= 0.8, "Critical",
   IF(Inventory[[#This Row],[Stockout_Risk_Score]] &gt;= 0.6, "High",
      IF(Inventory[[#This Row],[Stockout_Risk_Score]] &gt;= 0.3, "Medium", "Low")
   )
)</f>
        <v>Medium</v>
      </c>
      <c r="R5616">
        <f>Inventory[[#This Row],[Lead_Time_Days]]*0.8</f>
        <v>9.6000000000000014</v>
      </c>
      <c r="S5616">
        <f>MAX(0,Inventory[[#This Row],[Daily_Demand]]*Inventory[[#This Row],[Adj_Lead_Time]]+Inventory[[#This Row],[Safety_Stock]]-Inventory[[#This Row],[Current_Inventory]])</f>
        <v>590.60000000000014</v>
      </c>
    </row>
    <row r="5617" spans="1:19" x14ac:dyDescent="0.25">
      <c r="A5617">
        <v>5616</v>
      </c>
      <c r="B5617" t="s">
        <v>5638</v>
      </c>
      <c r="C5617" s="4" t="s">
        <v>41</v>
      </c>
      <c r="D5617" t="s">
        <v>22</v>
      </c>
      <c r="E5617" s="4">
        <v>55</v>
      </c>
      <c r="F5617" s="4">
        <v>12</v>
      </c>
      <c r="G5617" s="4">
        <v>300</v>
      </c>
      <c r="H5617" s="4">
        <v>225</v>
      </c>
      <c r="I5617" s="4">
        <v>361</v>
      </c>
      <c r="J5617" s="6">
        <v>1340.83</v>
      </c>
      <c r="K5617" s="4">
        <v>0.63</v>
      </c>
      <c r="L5617" s="4" t="s">
        <v>27</v>
      </c>
      <c r="M5617" s="4">
        <f>Inventory[[#This Row],[Daily_Demand]]*Inventory[[#This Row],[Lead_Time_Days]]</f>
        <v>660</v>
      </c>
      <c r="N5617" s="4">
        <f>MAX(0, Inventory[[#This Row],[Demand_Duration_Lead_time]]+Inventory[[#This Row],[Safety_Stock]]-Inventory[[#This Row],[Current_Inventory]])</f>
        <v>585</v>
      </c>
      <c r="O56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17" s="8">
        <f>Inventory[[#This Row],[Current_Inventory]]*Inventory[[#This Row],[Unit_Cost]]</f>
        <v>402249</v>
      </c>
      <c r="Q5617" t="str">
        <f>IF(Inventory[[#This Row],[Stockout_Risk_Score]] &gt;= 0.8, "Critical",
   IF(Inventory[[#This Row],[Stockout_Risk_Score]] &gt;= 0.6, "High",
      IF(Inventory[[#This Row],[Stockout_Risk_Score]] &gt;= 0.3, "Medium", "Low")
   )
)</f>
        <v>High</v>
      </c>
      <c r="R5617">
        <f>Inventory[[#This Row],[Lead_Time_Days]]*0.8</f>
        <v>9.6000000000000014</v>
      </c>
      <c r="S5617">
        <f>MAX(0,Inventory[[#This Row],[Daily_Demand]]*Inventory[[#This Row],[Adj_Lead_Time]]+Inventory[[#This Row],[Safety_Stock]]-Inventory[[#This Row],[Current_Inventory]])</f>
        <v>453.00000000000011</v>
      </c>
    </row>
    <row r="5618" spans="1:19" x14ac:dyDescent="0.25">
      <c r="A5618">
        <v>5617</v>
      </c>
      <c r="B5618" t="s">
        <v>5639</v>
      </c>
      <c r="C5618" s="4" t="s">
        <v>21</v>
      </c>
      <c r="D5618" t="s">
        <v>14</v>
      </c>
      <c r="E5618" s="4">
        <v>47</v>
      </c>
      <c r="F5618" s="4">
        <v>4</v>
      </c>
      <c r="G5618" s="4">
        <v>302</v>
      </c>
      <c r="H5618" s="4">
        <v>239</v>
      </c>
      <c r="I5618" s="4">
        <v>102</v>
      </c>
      <c r="J5618" s="6">
        <v>919.91</v>
      </c>
      <c r="K5618" s="4">
        <v>0.499</v>
      </c>
      <c r="L5618" s="4" t="s">
        <v>27</v>
      </c>
      <c r="M5618" s="4">
        <f>Inventory[[#This Row],[Daily_Demand]]*Inventory[[#This Row],[Lead_Time_Days]]</f>
        <v>188</v>
      </c>
      <c r="N5618" s="4">
        <f>MAX(0, Inventory[[#This Row],[Demand_Duration_Lead_time]]+Inventory[[#This Row],[Safety_Stock]]-Inventory[[#This Row],[Current_Inventory]])</f>
        <v>125</v>
      </c>
      <c r="O56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18" s="8">
        <f>Inventory[[#This Row],[Current_Inventory]]*Inventory[[#This Row],[Unit_Cost]]</f>
        <v>277812.82</v>
      </c>
      <c r="Q5618" t="str">
        <f>IF(Inventory[[#This Row],[Stockout_Risk_Score]] &gt;= 0.8, "Critical",
   IF(Inventory[[#This Row],[Stockout_Risk_Score]] &gt;= 0.6, "High",
      IF(Inventory[[#This Row],[Stockout_Risk_Score]] &gt;= 0.3, "Medium", "Low")
   )
)</f>
        <v>Medium</v>
      </c>
      <c r="R5618">
        <f>Inventory[[#This Row],[Lead_Time_Days]]*0.8</f>
        <v>3.2</v>
      </c>
      <c r="S5618">
        <f>MAX(0,Inventory[[#This Row],[Daily_Demand]]*Inventory[[#This Row],[Adj_Lead_Time]]+Inventory[[#This Row],[Safety_Stock]]-Inventory[[#This Row],[Current_Inventory]])</f>
        <v>87.399999999999977</v>
      </c>
    </row>
    <row r="5619" spans="1:19" x14ac:dyDescent="0.25">
      <c r="A5619">
        <v>5618</v>
      </c>
      <c r="B5619" t="s">
        <v>5640</v>
      </c>
      <c r="C5619" s="4" t="s">
        <v>17</v>
      </c>
      <c r="D5619" t="s">
        <v>14</v>
      </c>
      <c r="E5619" s="4">
        <v>38</v>
      </c>
      <c r="F5619" s="4">
        <v>6</v>
      </c>
      <c r="G5619" s="4">
        <v>670</v>
      </c>
      <c r="H5619" s="4">
        <v>136</v>
      </c>
      <c r="I5619" s="4">
        <v>177</v>
      </c>
      <c r="J5619" s="6">
        <v>1176.1600000000001</v>
      </c>
      <c r="K5619" s="4">
        <v>0.51900000000000002</v>
      </c>
      <c r="L5619" s="4" t="s">
        <v>27</v>
      </c>
      <c r="M5619" s="4">
        <f>Inventory[[#This Row],[Daily_Demand]]*Inventory[[#This Row],[Lead_Time_Days]]</f>
        <v>228</v>
      </c>
      <c r="N5619" s="4">
        <f>MAX(0, Inventory[[#This Row],[Demand_Duration_Lead_time]]+Inventory[[#This Row],[Safety_Stock]]-Inventory[[#This Row],[Current_Inventory]])</f>
        <v>0</v>
      </c>
      <c r="O56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19" s="8">
        <f>Inventory[[#This Row],[Current_Inventory]]*Inventory[[#This Row],[Unit_Cost]]</f>
        <v>788027.20000000007</v>
      </c>
      <c r="Q5619" t="str">
        <f>IF(Inventory[[#This Row],[Stockout_Risk_Score]] &gt;= 0.8, "Critical",
   IF(Inventory[[#This Row],[Stockout_Risk_Score]] &gt;= 0.6, "High",
      IF(Inventory[[#This Row],[Stockout_Risk_Score]] &gt;= 0.3, "Medium", "Low")
   )
)</f>
        <v>Medium</v>
      </c>
      <c r="R5619">
        <f>Inventory[[#This Row],[Lead_Time_Days]]*0.8</f>
        <v>4.8000000000000007</v>
      </c>
      <c r="S5619">
        <f>MAX(0,Inventory[[#This Row],[Daily_Demand]]*Inventory[[#This Row],[Adj_Lead_Time]]+Inventory[[#This Row],[Safety_Stock]]-Inventory[[#This Row],[Current_Inventory]])</f>
        <v>0</v>
      </c>
    </row>
    <row r="5620" spans="1:19" x14ac:dyDescent="0.25">
      <c r="A5620">
        <v>5619</v>
      </c>
      <c r="B5620" t="s">
        <v>5641</v>
      </c>
      <c r="C5620" s="4" t="s">
        <v>13</v>
      </c>
      <c r="D5620" t="s">
        <v>14</v>
      </c>
      <c r="E5620" s="4">
        <v>101</v>
      </c>
      <c r="F5620" s="4">
        <v>7</v>
      </c>
      <c r="G5620" s="4">
        <v>632</v>
      </c>
      <c r="H5620" s="4">
        <v>234</v>
      </c>
      <c r="I5620" s="4">
        <v>195</v>
      </c>
      <c r="J5620" s="6">
        <v>1545.37</v>
      </c>
      <c r="K5620" s="4">
        <v>0.73799999999999999</v>
      </c>
      <c r="L5620" s="4" t="s">
        <v>27</v>
      </c>
      <c r="M5620" s="4">
        <f>Inventory[[#This Row],[Daily_Demand]]*Inventory[[#This Row],[Lead_Time_Days]]</f>
        <v>707</v>
      </c>
      <c r="N5620" s="4">
        <f>MAX(0, Inventory[[#This Row],[Demand_Duration_Lead_time]]+Inventory[[#This Row],[Safety_Stock]]-Inventory[[#This Row],[Current_Inventory]])</f>
        <v>309</v>
      </c>
      <c r="O56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20" s="8">
        <f>Inventory[[#This Row],[Current_Inventory]]*Inventory[[#This Row],[Unit_Cost]]</f>
        <v>976673.84</v>
      </c>
      <c r="Q5620" t="str">
        <f>IF(Inventory[[#This Row],[Stockout_Risk_Score]] &gt;= 0.8, "Critical",
   IF(Inventory[[#This Row],[Stockout_Risk_Score]] &gt;= 0.6, "High",
      IF(Inventory[[#This Row],[Stockout_Risk_Score]] &gt;= 0.3, "Medium", "Low")
   )
)</f>
        <v>High</v>
      </c>
      <c r="R5620">
        <f>Inventory[[#This Row],[Lead_Time_Days]]*0.8</f>
        <v>5.6000000000000005</v>
      </c>
      <c r="S5620">
        <f>MAX(0,Inventory[[#This Row],[Daily_Demand]]*Inventory[[#This Row],[Adj_Lead_Time]]+Inventory[[#This Row],[Safety_Stock]]-Inventory[[#This Row],[Current_Inventory]])</f>
        <v>167.60000000000002</v>
      </c>
    </row>
    <row r="5621" spans="1:19" x14ac:dyDescent="0.25">
      <c r="A5621">
        <v>5620</v>
      </c>
      <c r="B5621" t="s">
        <v>5642</v>
      </c>
      <c r="C5621" s="4" t="s">
        <v>26</v>
      </c>
      <c r="D5621" t="s">
        <v>14</v>
      </c>
      <c r="E5621" s="4">
        <v>53</v>
      </c>
      <c r="F5621" s="4">
        <v>14</v>
      </c>
      <c r="G5621" s="4">
        <v>411</v>
      </c>
      <c r="H5621" s="4">
        <v>159</v>
      </c>
      <c r="I5621" s="4">
        <v>353</v>
      </c>
      <c r="J5621" s="6">
        <v>1504.28</v>
      </c>
      <c r="K5621" s="4">
        <v>0.627</v>
      </c>
      <c r="L5621" s="4" t="s">
        <v>27</v>
      </c>
      <c r="M5621" s="4">
        <f>Inventory[[#This Row],[Daily_Demand]]*Inventory[[#This Row],[Lead_Time_Days]]</f>
        <v>742</v>
      </c>
      <c r="N5621" s="4">
        <f>MAX(0, Inventory[[#This Row],[Demand_Duration_Lead_time]]+Inventory[[#This Row],[Safety_Stock]]-Inventory[[#This Row],[Current_Inventory]])</f>
        <v>490</v>
      </c>
      <c r="O56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21" s="8">
        <f>Inventory[[#This Row],[Current_Inventory]]*Inventory[[#This Row],[Unit_Cost]]</f>
        <v>618259.07999999996</v>
      </c>
      <c r="Q5621" t="str">
        <f>IF(Inventory[[#This Row],[Stockout_Risk_Score]] &gt;= 0.8, "Critical",
   IF(Inventory[[#This Row],[Stockout_Risk_Score]] &gt;= 0.6, "High",
      IF(Inventory[[#This Row],[Stockout_Risk_Score]] &gt;= 0.3, "Medium", "Low")
   )
)</f>
        <v>High</v>
      </c>
      <c r="R5621">
        <f>Inventory[[#This Row],[Lead_Time_Days]]*0.8</f>
        <v>11.200000000000001</v>
      </c>
      <c r="S5621">
        <f>MAX(0,Inventory[[#This Row],[Daily_Demand]]*Inventory[[#This Row],[Adj_Lead_Time]]+Inventory[[#This Row],[Safety_Stock]]-Inventory[[#This Row],[Current_Inventory]])</f>
        <v>341.6</v>
      </c>
    </row>
    <row r="5622" spans="1:19" x14ac:dyDescent="0.25">
      <c r="A5622">
        <v>5621</v>
      </c>
      <c r="B5622" t="s">
        <v>5643</v>
      </c>
      <c r="C5622" s="4" t="s">
        <v>21</v>
      </c>
      <c r="D5622" t="s">
        <v>18</v>
      </c>
      <c r="E5622" s="4">
        <v>150</v>
      </c>
      <c r="F5622" s="4">
        <v>8</v>
      </c>
      <c r="G5622" s="4">
        <v>542</v>
      </c>
      <c r="H5622" s="4">
        <v>296</v>
      </c>
      <c r="I5622" s="4">
        <v>359</v>
      </c>
      <c r="J5622" s="6">
        <v>411.38</v>
      </c>
      <c r="K5622" s="4">
        <v>0.25</v>
      </c>
      <c r="L5622" s="4" t="s">
        <v>27</v>
      </c>
      <c r="M5622" s="4">
        <f>Inventory[[#This Row],[Daily_Demand]]*Inventory[[#This Row],[Lead_Time_Days]]</f>
        <v>1200</v>
      </c>
      <c r="N5622" s="4">
        <f>MAX(0, Inventory[[#This Row],[Demand_Duration_Lead_time]]+Inventory[[#This Row],[Safety_Stock]]-Inventory[[#This Row],[Current_Inventory]])</f>
        <v>954</v>
      </c>
      <c r="O56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22" s="8">
        <f>Inventory[[#This Row],[Current_Inventory]]*Inventory[[#This Row],[Unit_Cost]]</f>
        <v>222967.96</v>
      </c>
      <c r="Q5622" t="str">
        <f>IF(Inventory[[#This Row],[Stockout_Risk_Score]] &gt;= 0.8, "Critical",
   IF(Inventory[[#This Row],[Stockout_Risk_Score]] &gt;= 0.6, "High",
      IF(Inventory[[#This Row],[Stockout_Risk_Score]] &gt;= 0.3, "Medium", "Low")
   )
)</f>
        <v>Low</v>
      </c>
      <c r="R5622">
        <f>Inventory[[#This Row],[Lead_Time_Days]]*0.8</f>
        <v>6.4</v>
      </c>
      <c r="S5622">
        <f>MAX(0,Inventory[[#This Row],[Daily_Demand]]*Inventory[[#This Row],[Adj_Lead_Time]]+Inventory[[#This Row],[Safety_Stock]]-Inventory[[#This Row],[Current_Inventory]])</f>
        <v>714</v>
      </c>
    </row>
    <row r="5623" spans="1:19" x14ac:dyDescent="0.25">
      <c r="A5623">
        <v>5622</v>
      </c>
      <c r="B5623" t="s">
        <v>5644</v>
      </c>
      <c r="C5623" s="4" t="s">
        <v>21</v>
      </c>
      <c r="D5623" t="s">
        <v>22</v>
      </c>
      <c r="E5623" s="4">
        <v>129</v>
      </c>
      <c r="F5623" s="4">
        <v>11</v>
      </c>
      <c r="G5623" s="4">
        <v>401</v>
      </c>
      <c r="H5623" s="4">
        <v>55</v>
      </c>
      <c r="I5623" s="4">
        <v>297</v>
      </c>
      <c r="J5623" s="6">
        <v>636.79</v>
      </c>
      <c r="K5623" s="4">
        <v>7.3999999999999996E-2</v>
      </c>
      <c r="L5623" s="4" t="s">
        <v>19</v>
      </c>
      <c r="M5623" s="4">
        <f>Inventory[[#This Row],[Daily_Demand]]*Inventory[[#This Row],[Lead_Time_Days]]</f>
        <v>1419</v>
      </c>
      <c r="N5623" s="4">
        <f>MAX(0, Inventory[[#This Row],[Demand_Duration_Lead_time]]+Inventory[[#This Row],[Safety_Stock]]-Inventory[[#This Row],[Current_Inventory]])</f>
        <v>1073</v>
      </c>
      <c r="O56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23" s="8">
        <f>Inventory[[#This Row],[Current_Inventory]]*Inventory[[#This Row],[Unit_Cost]]</f>
        <v>255352.78999999998</v>
      </c>
      <c r="Q5623" t="str">
        <f>IF(Inventory[[#This Row],[Stockout_Risk_Score]] &gt;= 0.8, "Critical",
   IF(Inventory[[#This Row],[Stockout_Risk_Score]] &gt;= 0.6, "High",
      IF(Inventory[[#This Row],[Stockout_Risk_Score]] &gt;= 0.3, "Medium", "Low")
   )
)</f>
        <v>Low</v>
      </c>
      <c r="R5623">
        <f>Inventory[[#This Row],[Lead_Time_Days]]*0.8</f>
        <v>8.8000000000000007</v>
      </c>
      <c r="S5623">
        <f>MAX(0,Inventory[[#This Row],[Daily_Demand]]*Inventory[[#This Row],[Adj_Lead_Time]]+Inventory[[#This Row],[Safety_Stock]]-Inventory[[#This Row],[Current_Inventory]])</f>
        <v>789.2</v>
      </c>
    </row>
    <row r="5624" spans="1:19" x14ac:dyDescent="0.25">
      <c r="A5624">
        <v>5623</v>
      </c>
      <c r="B5624" t="s">
        <v>5645</v>
      </c>
      <c r="C5624" s="4" t="s">
        <v>26</v>
      </c>
      <c r="D5624" t="s">
        <v>22</v>
      </c>
      <c r="E5624" s="4">
        <v>193</v>
      </c>
      <c r="F5624" s="4">
        <v>9</v>
      </c>
      <c r="G5624" s="4">
        <v>235</v>
      </c>
      <c r="H5624" s="4">
        <v>23</v>
      </c>
      <c r="I5624" s="4">
        <v>50</v>
      </c>
      <c r="J5624" s="6">
        <v>729.06</v>
      </c>
      <c r="K5624" s="4">
        <v>0.84</v>
      </c>
      <c r="L5624" s="4" t="s">
        <v>19</v>
      </c>
      <c r="M5624" s="4">
        <f>Inventory[[#This Row],[Daily_Demand]]*Inventory[[#This Row],[Lead_Time_Days]]</f>
        <v>1737</v>
      </c>
      <c r="N5624" s="4">
        <f>MAX(0, Inventory[[#This Row],[Demand_Duration_Lead_time]]+Inventory[[#This Row],[Safety_Stock]]-Inventory[[#This Row],[Current_Inventory]])</f>
        <v>1525</v>
      </c>
      <c r="O56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24" s="8">
        <f>Inventory[[#This Row],[Current_Inventory]]*Inventory[[#This Row],[Unit_Cost]]</f>
        <v>171329.09999999998</v>
      </c>
      <c r="Q5624" t="str">
        <f>IF(Inventory[[#This Row],[Stockout_Risk_Score]] &gt;= 0.8, "Critical",
   IF(Inventory[[#This Row],[Stockout_Risk_Score]] &gt;= 0.6, "High",
      IF(Inventory[[#This Row],[Stockout_Risk_Score]] &gt;= 0.3, "Medium", "Low")
   )
)</f>
        <v>Critical</v>
      </c>
      <c r="R5624">
        <f>Inventory[[#This Row],[Lead_Time_Days]]*0.8</f>
        <v>7.2</v>
      </c>
      <c r="S5624">
        <f>MAX(0,Inventory[[#This Row],[Daily_Demand]]*Inventory[[#This Row],[Adj_Lead_Time]]+Inventory[[#This Row],[Safety_Stock]]-Inventory[[#This Row],[Current_Inventory]])</f>
        <v>1177.6000000000001</v>
      </c>
    </row>
    <row r="5625" spans="1:19" x14ac:dyDescent="0.25">
      <c r="A5625">
        <v>5624</v>
      </c>
      <c r="B5625" t="s">
        <v>5646</v>
      </c>
      <c r="C5625" s="4" t="s">
        <v>26</v>
      </c>
      <c r="D5625" t="s">
        <v>14</v>
      </c>
      <c r="E5625" s="4">
        <v>61</v>
      </c>
      <c r="F5625" s="4">
        <v>10</v>
      </c>
      <c r="G5625" s="4">
        <v>561</v>
      </c>
      <c r="H5625" s="4">
        <v>130</v>
      </c>
      <c r="I5625" s="4">
        <v>90</v>
      </c>
      <c r="J5625" s="6">
        <v>415.71</v>
      </c>
      <c r="K5625" s="4">
        <v>0.88500000000000001</v>
      </c>
      <c r="L5625" s="4" t="s">
        <v>15</v>
      </c>
      <c r="M5625" s="4">
        <f>Inventory[[#This Row],[Daily_Demand]]*Inventory[[#This Row],[Lead_Time_Days]]</f>
        <v>610</v>
      </c>
      <c r="N5625" s="4">
        <f>MAX(0, Inventory[[#This Row],[Demand_Duration_Lead_time]]+Inventory[[#This Row],[Safety_Stock]]-Inventory[[#This Row],[Current_Inventory]])</f>
        <v>179</v>
      </c>
      <c r="O56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25" s="8">
        <f>Inventory[[#This Row],[Current_Inventory]]*Inventory[[#This Row],[Unit_Cost]]</f>
        <v>233213.31</v>
      </c>
      <c r="Q5625" t="str">
        <f>IF(Inventory[[#This Row],[Stockout_Risk_Score]] &gt;= 0.8, "Critical",
   IF(Inventory[[#This Row],[Stockout_Risk_Score]] &gt;= 0.6, "High",
      IF(Inventory[[#This Row],[Stockout_Risk_Score]] &gt;= 0.3, "Medium", "Low")
   )
)</f>
        <v>Critical</v>
      </c>
      <c r="R5625">
        <f>Inventory[[#This Row],[Lead_Time_Days]]*0.8</f>
        <v>8</v>
      </c>
      <c r="S5625">
        <f>MAX(0,Inventory[[#This Row],[Daily_Demand]]*Inventory[[#This Row],[Adj_Lead_Time]]+Inventory[[#This Row],[Safety_Stock]]-Inventory[[#This Row],[Current_Inventory]])</f>
        <v>57</v>
      </c>
    </row>
    <row r="5626" spans="1:19" x14ac:dyDescent="0.25">
      <c r="A5626">
        <v>5625</v>
      </c>
      <c r="B5626" t="s">
        <v>5647</v>
      </c>
      <c r="C5626" s="4" t="s">
        <v>13</v>
      </c>
      <c r="D5626" t="s">
        <v>14</v>
      </c>
      <c r="E5626" s="4">
        <v>97</v>
      </c>
      <c r="F5626" s="4">
        <v>5</v>
      </c>
      <c r="G5626" s="4">
        <v>625</v>
      </c>
      <c r="H5626" s="4">
        <v>200</v>
      </c>
      <c r="I5626" s="4">
        <v>122</v>
      </c>
      <c r="J5626" s="6">
        <v>73.709999999999994</v>
      </c>
      <c r="K5626" s="4">
        <v>0.16400000000000001</v>
      </c>
      <c r="L5626" s="4" t="s">
        <v>27</v>
      </c>
      <c r="M5626" s="4">
        <f>Inventory[[#This Row],[Daily_Demand]]*Inventory[[#This Row],[Lead_Time_Days]]</f>
        <v>485</v>
      </c>
      <c r="N5626" s="4">
        <f>MAX(0, Inventory[[#This Row],[Demand_Duration_Lead_time]]+Inventory[[#This Row],[Safety_Stock]]-Inventory[[#This Row],[Current_Inventory]])</f>
        <v>60</v>
      </c>
      <c r="O56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26" s="8">
        <f>Inventory[[#This Row],[Current_Inventory]]*Inventory[[#This Row],[Unit_Cost]]</f>
        <v>46068.749999999993</v>
      </c>
      <c r="Q5626" t="str">
        <f>IF(Inventory[[#This Row],[Stockout_Risk_Score]] &gt;= 0.8, "Critical",
   IF(Inventory[[#This Row],[Stockout_Risk_Score]] &gt;= 0.6, "High",
      IF(Inventory[[#This Row],[Stockout_Risk_Score]] &gt;= 0.3, "Medium", "Low")
   )
)</f>
        <v>Low</v>
      </c>
      <c r="R5626">
        <f>Inventory[[#This Row],[Lead_Time_Days]]*0.8</f>
        <v>4</v>
      </c>
      <c r="S5626">
        <f>MAX(0,Inventory[[#This Row],[Daily_Demand]]*Inventory[[#This Row],[Adj_Lead_Time]]+Inventory[[#This Row],[Safety_Stock]]-Inventory[[#This Row],[Current_Inventory]])</f>
        <v>0</v>
      </c>
    </row>
    <row r="5627" spans="1:19" x14ac:dyDescent="0.25">
      <c r="A5627">
        <v>5626</v>
      </c>
      <c r="B5627" t="s">
        <v>5648</v>
      </c>
      <c r="C5627" s="4" t="s">
        <v>21</v>
      </c>
      <c r="D5627" t="s">
        <v>22</v>
      </c>
      <c r="E5627" s="4">
        <v>113</v>
      </c>
      <c r="F5627" s="4">
        <v>5</v>
      </c>
      <c r="G5627" s="4">
        <v>135</v>
      </c>
      <c r="H5627" s="4">
        <v>175</v>
      </c>
      <c r="I5627" s="4">
        <v>209</v>
      </c>
      <c r="J5627" s="6">
        <v>389.24</v>
      </c>
      <c r="K5627" s="4">
        <v>0.309</v>
      </c>
      <c r="L5627" s="4" t="s">
        <v>19</v>
      </c>
      <c r="M5627" s="4">
        <f>Inventory[[#This Row],[Daily_Demand]]*Inventory[[#This Row],[Lead_Time_Days]]</f>
        <v>565</v>
      </c>
      <c r="N5627" s="4">
        <f>MAX(0, Inventory[[#This Row],[Demand_Duration_Lead_time]]+Inventory[[#This Row],[Safety_Stock]]-Inventory[[#This Row],[Current_Inventory]])</f>
        <v>605</v>
      </c>
      <c r="O56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27" s="8">
        <f>Inventory[[#This Row],[Current_Inventory]]*Inventory[[#This Row],[Unit_Cost]]</f>
        <v>52547.4</v>
      </c>
      <c r="Q5627" t="str">
        <f>IF(Inventory[[#This Row],[Stockout_Risk_Score]] &gt;= 0.8, "Critical",
   IF(Inventory[[#This Row],[Stockout_Risk_Score]] &gt;= 0.6, "High",
      IF(Inventory[[#This Row],[Stockout_Risk_Score]] &gt;= 0.3, "Medium", "Low")
   )
)</f>
        <v>Medium</v>
      </c>
      <c r="R5627">
        <f>Inventory[[#This Row],[Lead_Time_Days]]*0.8</f>
        <v>4</v>
      </c>
      <c r="S5627">
        <f>MAX(0,Inventory[[#This Row],[Daily_Demand]]*Inventory[[#This Row],[Adj_Lead_Time]]+Inventory[[#This Row],[Safety_Stock]]-Inventory[[#This Row],[Current_Inventory]])</f>
        <v>492</v>
      </c>
    </row>
    <row r="5628" spans="1:19" x14ac:dyDescent="0.25">
      <c r="A5628">
        <v>5627</v>
      </c>
      <c r="B5628" t="s">
        <v>5649</v>
      </c>
      <c r="C5628" s="4" t="s">
        <v>21</v>
      </c>
      <c r="D5628" t="s">
        <v>18</v>
      </c>
      <c r="E5628" s="4">
        <v>9</v>
      </c>
      <c r="F5628" s="4">
        <v>8</v>
      </c>
      <c r="G5628" s="4">
        <v>528</v>
      </c>
      <c r="H5628" s="4">
        <v>126</v>
      </c>
      <c r="I5628" s="4">
        <v>261</v>
      </c>
      <c r="J5628" s="6">
        <v>1626.08</v>
      </c>
      <c r="K5628" s="4">
        <v>0.28199999999999997</v>
      </c>
      <c r="L5628" s="4" t="s">
        <v>27</v>
      </c>
      <c r="M5628" s="4">
        <f>Inventory[[#This Row],[Daily_Demand]]*Inventory[[#This Row],[Lead_Time_Days]]</f>
        <v>72</v>
      </c>
      <c r="N5628" s="4">
        <f>MAX(0, Inventory[[#This Row],[Demand_Duration_Lead_time]]+Inventory[[#This Row],[Safety_Stock]]-Inventory[[#This Row],[Current_Inventory]])</f>
        <v>0</v>
      </c>
      <c r="O56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628" s="8">
        <f>Inventory[[#This Row],[Current_Inventory]]*Inventory[[#This Row],[Unit_Cost]]</f>
        <v>858570.23999999999</v>
      </c>
      <c r="Q5628" t="str">
        <f>IF(Inventory[[#This Row],[Stockout_Risk_Score]] &gt;= 0.8, "Critical",
   IF(Inventory[[#This Row],[Stockout_Risk_Score]] &gt;= 0.6, "High",
      IF(Inventory[[#This Row],[Stockout_Risk_Score]] &gt;= 0.3, "Medium", "Low")
   )
)</f>
        <v>Low</v>
      </c>
      <c r="R5628">
        <f>Inventory[[#This Row],[Lead_Time_Days]]*0.8</f>
        <v>6.4</v>
      </c>
      <c r="S5628">
        <f>MAX(0,Inventory[[#This Row],[Daily_Demand]]*Inventory[[#This Row],[Adj_Lead_Time]]+Inventory[[#This Row],[Safety_Stock]]-Inventory[[#This Row],[Current_Inventory]])</f>
        <v>0</v>
      </c>
    </row>
    <row r="5629" spans="1:19" x14ac:dyDescent="0.25">
      <c r="A5629">
        <v>5628</v>
      </c>
      <c r="B5629" t="s">
        <v>5650</v>
      </c>
      <c r="C5629" s="4" t="s">
        <v>41</v>
      </c>
      <c r="D5629" t="s">
        <v>22</v>
      </c>
      <c r="E5629" s="4">
        <v>28</v>
      </c>
      <c r="F5629" s="4">
        <v>13</v>
      </c>
      <c r="G5629" s="4">
        <v>519</v>
      </c>
      <c r="H5629" s="4">
        <v>133</v>
      </c>
      <c r="I5629" s="4">
        <v>382</v>
      </c>
      <c r="J5629" s="6">
        <v>1114.54</v>
      </c>
      <c r="K5629" s="4">
        <v>0.93700000000000006</v>
      </c>
      <c r="L5629" s="4" t="s">
        <v>15</v>
      </c>
      <c r="M5629" s="4">
        <f>Inventory[[#This Row],[Daily_Demand]]*Inventory[[#This Row],[Lead_Time_Days]]</f>
        <v>364</v>
      </c>
      <c r="N5629" s="4">
        <f>MAX(0, Inventory[[#This Row],[Demand_Duration_Lead_time]]+Inventory[[#This Row],[Safety_Stock]]-Inventory[[#This Row],[Current_Inventory]])</f>
        <v>0</v>
      </c>
      <c r="O56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29" s="8">
        <f>Inventory[[#This Row],[Current_Inventory]]*Inventory[[#This Row],[Unit_Cost]]</f>
        <v>578446.26</v>
      </c>
      <c r="Q5629" t="str">
        <f>IF(Inventory[[#This Row],[Stockout_Risk_Score]] &gt;= 0.8, "Critical",
   IF(Inventory[[#This Row],[Stockout_Risk_Score]] &gt;= 0.6, "High",
      IF(Inventory[[#This Row],[Stockout_Risk_Score]] &gt;= 0.3, "Medium", "Low")
   )
)</f>
        <v>Critical</v>
      </c>
      <c r="R5629">
        <f>Inventory[[#This Row],[Lead_Time_Days]]*0.8</f>
        <v>10.4</v>
      </c>
      <c r="S5629">
        <f>MAX(0,Inventory[[#This Row],[Daily_Demand]]*Inventory[[#This Row],[Adj_Lead_Time]]+Inventory[[#This Row],[Safety_Stock]]-Inventory[[#This Row],[Current_Inventory]])</f>
        <v>0</v>
      </c>
    </row>
    <row r="5630" spans="1:19" x14ac:dyDescent="0.25">
      <c r="A5630">
        <v>5629</v>
      </c>
      <c r="B5630" t="s">
        <v>5651</v>
      </c>
      <c r="C5630" s="4" t="s">
        <v>17</v>
      </c>
      <c r="D5630" t="s">
        <v>14</v>
      </c>
      <c r="E5630" s="4">
        <v>196</v>
      </c>
      <c r="F5630" s="4">
        <v>11</v>
      </c>
      <c r="G5630" s="4">
        <v>290</v>
      </c>
      <c r="H5630" s="4">
        <v>63</v>
      </c>
      <c r="I5630" s="4">
        <v>345</v>
      </c>
      <c r="J5630" s="6">
        <v>716.23</v>
      </c>
      <c r="K5630" s="4">
        <v>0.20499999999999999</v>
      </c>
      <c r="L5630" s="4" t="s">
        <v>19</v>
      </c>
      <c r="M5630" s="4">
        <f>Inventory[[#This Row],[Daily_Demand]]*Inventory[[#This Row],[Lead_Time_Days]]</f>
        <v>2156</v>
      </c>
      <c r="N5630" s="4">
        <f>MAX(0, Inventory[[#This Row],[Demand_Duration_Lead_time]]+Inventory[[#This Row],[Safety_Stock]]-Inventory[[#This Row],[Current_Inventory]])</f>
        <v>1929</v>
      </c>
      <c r="O56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30" s="8">
        <f>Inventory[[#This Row],[Current_Inventory]]*Inventory[[#This Row],[Unit_Cost]]</f>
        <v>207706.7</v>
      </c>
      <c r="Q5630" t="str">
        <f>IF(Inventory[[#This Row],[Stockout_Risk_Score]] &gt;= 0.8, "Critical",
   IF(Inventory[[#This Row],[Stockout_Risk_Score]] &gt;= 0.6, "High",
      IF(Inventory[[#This Row],[Stockout_Risk_Score]] &gt;= 0.3, "Medium", "Low")
   )
)</f>
        <v>Low</v>
      </c>
      <c r="R5630">
        <f>Inventory[[#This Row],[Lead_Time_Days]]*0.8</f>
        <v>8.8000000000000007</v>
      </c>
      <c r="S5630">
        <f>MAX(0,Inventory[[#This Row],[Daily_Demand]]*Inventory[[#This Row],[Adj_Lead_Time]]+Inventory[[#This Row],[Safety_Stock]]-Inventory[[#This Row],[Current_Inventory]])</f>
        <v>1497.8000000000002</v>
      </c>
    </row>
    <row r="5631" spans="1:19" x14ac:dyDescent="0.25">
      <c r="A5631">
        <v>5630</v>
      </c>
      <c r="B5631" t="s">
        <v>5652</v>
      </c>
      <c r="C5631" s="4" t="s">
        <v>17</v>
      </c>
      <c r="D5631" t="s">
        <v>14</v>
      </c>
      <c r="E5631" s="4">
        <v>63</v>
      </c>
      <c r="F5631" s="4">
        <v>11</v>
      </c>
      <c r="G5631" s="4">
        <v>459</v>
      </c>
      <c r="H5631" s="4">
        <v>280</v>
      </c>
      <c r="I5631" s="4">
        <v>188</v>
      </c>
      <c r="J5631" s="6">
        <v>1236.27</v>
      </c>
      <c r="K5631" s="4">
        <v>0.16700000000000001</v>
      </c>
      <c r="L5631" s="4" t="s">
        <v>27</v>
      </c>
      <c r="M5631" s="4">
        <f>Inventory[[#This Row],[Daily_Demand]]*Inventory[[#This Row],[Lead_Time_Days]]</f>
        <v>693</v>
      </c>
      <c r="N5631" s="4">
        <f>MAX(0, Inventory[[#This Row],[Demand_Duration_Lead_time]]+Inventory[[#This Row],[Safety_Stock]]-Inventory[[#This Row],[Current_Inventory]])</f>
        <v>514</v>
      </c>
      <c r="O56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31" s="8">
        <f>Inventory[[#This Row],[Current_Inventory]]*Inventory[[#This Row],[Unit_Cost]]</f>
        <v>567447.92999999993</v>
      </c>
      <c r="Q5631" t="str">
        <f>IF(Inventory[[#This Row],[Stockout_Risk_Score]] &gt;= 0.8, "Critical",
   IF(Inventory[[#This Row],[Stockout_Risk_Score]] &gt;= 0.6, "High",
      IF(Inventory[[#This Row],[Stockout_Risk_Score]] &gt;= 0.3, "Medium", "Low")
   )
)</f>
        <v>Low</v>
      </c>
      <c r="R5631">
        <f>Inventory[[#This Row],[Lead_Time_Days]]*0.8</f>
        <v>8.8000000000000007</v>
      </c>
      <c r="S5631">
        <f>MAX(0,Inventory[[#This Row],[Daily_Demand]]*Inventory[[#This Row],[Adj_Lead_Time]]+Inventory[[#This Row],[Safety_Stock]]-Inventory[[#This Row],[Current_Inventory]])</f>
        <v>375.40000000000009</v>
      </c>
    </row>
    <row r="5632" spans="1:19" x14ac:dyDescent="0.25">
      <c r="A5632">
        <v>5631</v>
      </c>
      <c r="B5632" t="s">
        <v>5653</v>
      </c>
      <c r="C5632" s="4" t="s">
        <v>41</v>
      </c>
      <c r="D5632" t="s">
        <v>18</v>
      </c>
      <c r="E5632" s="4">
        <v>42</v>
      </c>
      <c r="F5632" s="4">
        <v>12</v>
      </c>
      <c r="G5632" s="4">
        <v>310</v>
      </c>
      <c r="H5632" s="4">
        <v>208</v>
      </c>
      <c r="I5632" s="4">
        <v>353</v>
      </c>
      <c r="J5632" s="6">
        <v>1492.68</v>
      </c>
      <c r="K5632" s="4">
        <v>0.182</v>
      </c>
      <c r="L5632" s="4" t="s">
        <v>27</v>
      </c>
      <c r="M5632" s="4">
        <f>Inventory[[#This Row],[Daily_Demand]]*Inventory[[#This Row],[Lead_Time_Days]]</f>
        <v>504</v>
      </c>
      <c r="N5632" s="4">
        <f>MAX(0, Inventory[[#This Row],[Demand_Duration_Lead_time]]+Inventory[[#This Row],[Safety_Stock]]-Inventory[[#This Row],[Current_Inventory]])</f>
        <v>402</v>
      </c>
      <c r="O56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32" s="8">
        <f>Inventory[[#This Row],[Current_Inventory]]*Inventory[[#This Row],[Unit_Cost]]</f>
        <v>462730.80000000005</v>
      </c>
      <c r="Q5632" t="str">
        <f>IF(Inventory[[#This Row],[Stockout_Risk_Score]] &gt;= 0.8, "Critical",
   IF(Inventory[[#This Row],[Stockout_Risk_Score]] &gt;= 0.6, "High",
      IF(Inventory[[#This Row],[Stockout_Risk_Score]] &gt;= 0.3, "Medium", "Low")
   )
)</f>
        <v>Low</v>
      </c>
      <c r="R5632">
        <f>Inventory[[#This Row],[Lead_Time_Days]]*0.8</f>
        <v>9.6000000000000014</v>
      </c>
      <c r="S5632">
        <f>MAX(0,Inventory[[#This Row],[Daily_Demand]]*Inventory[[#This Row],[Adj_Lead_Time]]+Inventory[[#This Row],[Safety_Stock]]-Inventory[[#This Row],[Current_Inventory]])</f>
        <v>301.20000000000005</v>
      </c>
    </row>
    <row r="5633" spans="1:19" x14ac:dyDescent="0.25">
      <c r="A5633">
        <v>5632</v>
      </c>
      <c r="B5633" t="s">
        <v>5654</v>
      </c>
      <c r="C5633" s="4" t="s">
        <v>17</v>
      </c>
      <c r="D5633" t="s">
        <v>22</v>
      </c>
      <c r="E5633" s="4">
        <v>165</v>
      </c>
      <c r="F5633" s="4">
        <v>10</v>
      </c>
      <c r="G5633" s="4">
        <v>58</v>
      </c>
      <c r="H5633" s="4">
        <v>225</v>
      </c>
      <c r="I5633" s="4">
        <v>92</v>
      </c>
      <c r="J5633" s="6">
        <v>741.13</v>
      </c>
      <c r="K5633" s="4">
        <v>0.73</v>
      </c>
      <c r="L5633" s="4" t="s">
        <v>27</v>
      </c>
      <c r="M5633" s="4">
        <f>Inventory[[#This Row],[Daily_Demand]]*Inventory[[#This Row],[Lead_Time_Days]]</f>
        <v>1650</v>
      </c>
      <c r="N5633" s="4">
        <f>MAX(0, Inventory[[#This Row],[Demand_Duration_Lead_time]]+Inventory[[#This Row],[Safety_Stock]]-Inventory[[#This Row],[Current_Inventory]])</f>
        <v>1817</v>
      </c>
      <c r="O56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33" s="8">
        <f>Inventory[[#This Row],[Current_Inventory]]*Inventory[[#This Row],[Unit_Cost]]</f>
        <v>42985.54</v>
      </c>
      <c r="Q5633" t="str">
        <f>IF(Inventory[[#This Row],[Stockout_Risk_Score]] &gt;= 0.8, "Critical",
   IF(Inventory[[#This Row],[Stockout_Risk_Score]] &gt;= 0.6, "High",
      IF(Inventory[[#This Row],[Stockout_Risk_Score]] &gt;= 0.3, "Medium", "Low")
   )
)</f>
        <v>High</v>
      </c>
      <c r="R5633">
        <f>Inventory[[#This Row],[Lead_Time_Days]]*0.8</f>
        <v>8</v>
      </c>
      <c r="S5633">
        <f>MAX(0,Inventory[[#This Row],[Daily_Demand]]*Inventory[[#This Row],[Adj_Lead_Time]]+Inventory[[#This Row],[Safety_Stock]]-Inventory[[#This Row],[Current_Inventory]])</f>
        <v>1487</v>
      </c>
    </row>
    <row r="5634" spans="1:19" x14ac:dyDescent="0.25">
      <c r="A5634">
        <v>5633</v>
      </c>
      <c r="B5634" t="s">
        <v>5655</v>
      </c>
      <c r="C5634" s="4" t="s">
        <v>26</v>
      </c>
      <c r="D5634" t="s">
        <v>18</v>
      </c>
      <c r="E5634" s="4">
        <v>14</v>
      </c>
      <c r="F5634" s="4">
        <v>12</v>
      </c>
      <c r="G5634" s="4">
        <v>43</v>
      </c>
      <c r="H5634" s="4">
        <v>122</v>
      </c>
      <c r="I5634" s="4">
        <v>228</v>
      </c>
      <c r="J5634" s="6">
        <v>958.85</v>
      </c>
      <c r="K5634" s="4">
        <v>0.88800000000000001</v>
      </c>
      <c r="L5634" s="4" t="s">
        <v>27</v>
      </c>
      <c r="M5634" s="4">
        <f>Inventory[[#This Row],[Daily_Demand]]*Inventory[[#This Row],[Lead_Time_Days]]</f>
        <v>168</v>
      </c>
      <c r="N5634" s="4">
        <f>MAX(0, Inventory[[#This Row],[Demand_Duration_Lead_time]]+Inventory[[#This Row],[Safety_Stock]]-Inventory[[#This Row],[Current_Inventory]])</f>
        <v>247</v>
      </c>
      <c r="O56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34" s="8">
        <f>Inventory[[#This Row],[Current_Inventory]]*Inventory[[#This Row],[Unit_Cost]]</f>
        <v>41230.550000000003</v>
      </c>
      <c r="Q5634" t="str">
        <f>IF(Inventory[[#This Row],[Stockout_Risk_Score]] &gt;= 0.8, "Critical",
   IF(Inventory[[#This Row],[Stockout_Risk_Score]] &gt;= 0.6, "High",
      IF(Inventory[[#This Row],[Stockout_Risk_Score]] &gt;= 0.3, "Medium", "Low")
   )
)</f>
        <v>Critical</v>
      </c>
      <c r="R5634">
        <f>Inventory[[#This Row],[Lead_Time_Days]]*0.8</f>
        <v>9.6000000000000014</v>
      </c>
      <c r="S5634">
        <f>MAX(0,Inventory[[#This Row],[Daily_Demand]]*Inventory[[#This Row],[Adj_Lead_Time]]+Inventory[[#This Row],[Safety_Stock]]-Inventory[[#This Row],[Current_Inventory]])</f>
        <v>213.40000000000003</v>
      </c>
    </row>
    <row r="5635" spans="1:19" x14ac:dyDescent="0.25">
      <c r="A5635">
        <v>5634</v>
      </c>
      <c r="B5635" t="s">
        <v>5656</v>
      </c>
      <c r="C5635" s="4" t="s">
        <v>17</v>
      </c>
      <c r="D5635" t="s">
        <v>18</v>
      </c>
      <c r="E5635" s="4">
        <v>169</v>
      </c>
      <c r="F5635" s="4">
        <v>3</v>
      </c>
      <c r="G5635" s="4">
        <v>795</v>
      </c>
      <c r="H5635" s="4">
        <v>25</v>
      </c>
      <c r="I5635" s="4">
        <v>238</v>
      </c>
      <c r="J5635" s="6">
        <v>175.22</v>
      </c>
      <c r="K5635" s="4">
        <v>0.39300000000000002</v>
      </c>
      <c r="L5635" s="4" t="s">
        <v>27</v>
      </c>
      <c r="M5635" s="4">
        <f>Inventory[[#This Row],[Daily_Demand]]*Inventory[[#This Row],[Lead_Time_Days]]</f>
        <v>507</v>
      </c>
      <c r="N5635" s="4">
        <f>MAX(0, Inventory[[#This Row],[Demand_Duration_Lead_time]]+Inventory[[#This Row],[Safety_Stock]]-Inventory[[#This Row],[Current_Inventory]])</f>
        <v>0</v>
      </c>
      <c r="O56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35" s="8">
        <f>Inventory[[#This Row],[Current_Inventory]]*Inventory[[#This Row],[Unit_Cost]]</f>
        <v>139299.9</v>
      </c>
      <c r="Q5635" t="str">
        <f>IF(Inventory[[#This Row],[Stockout_Risk_Score]] &gt;= 0.8, "Critical",
   IF(Inventory[[#This Row],[Stockout_Risk_Score]] &gt;= 0.6, "High",
      IF(Inventory[[#This Row],[Stockout_Risk_Score]] &gt;= 0.3, "Medium", "Low")
   )
)</f>
        <v>Medium</v>
      </c>
      <c r="R5635">
        <f>Inventory[[#This Row],[Lead_Time_Days]]*0.8</f>
        <v>2.4000000000000004</v>
      </c>
      <c r="S5635">
        <f>MAX(0,Inventory[[#This Row],[Daily_Demand]]*Inventory[[#This Row],[Adj_Lead_Time]]+Inventory[[#This Row],[Safety_Stock]]-Inventory[[#This Row],[Current_Inventory]])</f>
        <v>0</v>
      </c>
    </row>
    <row r="5636" spans="1:19" x14ac:dyDescent="0.25">
      <c r="A5636">
        <v>5635</v>
      </c>
      <c r="B5636" t="s">
        <v>5657</v>
      </c>
      <c r="C5636" s="4" t="s">
        <v>17</v>
      </c>
      <c r="D5636" t="s">
        <v>14</v>
      </c>
      <c r="E5636" s="4">
        <v>130</v>
      </c>
      <c r="F5636" s="4">
        <v>14</v>
      </c>
      <c r="G5636" s="4">
        <v>62</v>
      </c>
      <c r="H5636" s="4">
        <v>225</v>
      </c>
      <c r="I5636" s="4">
        <v>295</v>
      </c>
      <c r="J5636" s="6">
        <v>1214.33</v>
      </c>
      <c r="K5636" s="4">
        <v>0.13600000000000001</v>
      </c>
      <c r="L5636" s="4" t="s">
        <v>27</v>
      </c>
      <c r="M5636" s="4">
        <f>Inventory[[#This Row],[Daily_Demand]]*Inventory[[#This Row],[Lead_Time_Days]]</f>
        <v>1820</v>
      </c>
      <c r="N5636" s="4">
        <f>MAX(0, Inventory[[#This Row],[Demand_Duration_Lead_time]]+Inventory[[#This Row],[Safety_Stock]]-Inventory[[#This Row],[Current_Inventory]])</f>
        <v>1983</v>
      </c>
      <c r="O56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36" s="8">
        <f>Inventory[[#This Row],[Current_Inventory]]*Inventory[[#This Row],[Unit_Cost]]</f>
        <v>75288.459999999992</v>
      </c>
      <c r="Q5636" t="str">
        <f>IF(Inventory[[#This Row],[Stockout_Risk_Score]] &gt;= 0.8, "Critical",
   IF(Inventory[[#This Row],[Stockout_Risk_Score]] &gt;= 0.6, "High",
      IF(Inventory[[#This Row],[Stockout_Risk_Score]] &gt;= 0.3, "Medium", "Low")
   )
)</f>
        <v>Low</v>
      </c>
      <c r="R5636">
        <f>Inventory[[#This Row],[Lead_Time_Days]]*0.8</f>
        <v>11.200000000000001</v>
      </c>
      <c r="S5636">
        <f>MAX(0,Inventory[[#This Row],[Daily_Demand]]*Inventory[[#This Row],[Adj_Lead_Time]]+Inventory[[#This Row],[Safety_Stock]]-Inventory[[#This Row],[Current_Inventory]])</f>
        <v>1619.0000000000002</v>
      </c>
    </row>
    <row r="5637" spans="1:19" x14ac:dyDescent="0.25">
      <c r="A5637">
        <v>5636</v>
      </c>
      <c r="B5637" t="s">
        <v>5658</v>
      </c>
      <c r="C5637" s="4" t="s">
        <v>41</v>
      </c>
      <c r="D5637" t="s">
        <v>22</v>
      </c>
      <c r="E5637" s="4">
        <v>15</v>
      </c>
      <c r="F5637" s="4">
        <v>12</v>
      </c>
      <c r="G5637" s="4">
        <v>189</v>
      </c>
      <c r="H5637" s="4">
        <v>144</v>
      </c>
      <c r="I5637" s="4">
        <v>347</v>
      </c>
      <c r="J5637" s="6">
        <v>744.99</v>
      </c>
      <c r="K5637" s="4">
        <v>0.58599999999999997</v>
      </c>
      <c r="L5637" s="4" t="s">
        <v>15</v>
      </c>
      <c r="M5637" s="4">
        <f>Inventory[[#This Row],[Daily_Demand]]*Inventory[[#This Row],[Lead_Time_Days]]</f>
        <v>180</v>
      </c>
      <c r="N5637" s="4">
        <f>MAX(0, Inventory[[#This Row],[Demand_Duration_Lead_time]]+Inventory[[#This Row],[Safety_Stock]]-Inventory[[#This Row],[Current_Inventory]])</f>
        <v>135</v>
      </c>
      <c r="O56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37" s="8">
        <f>Inventory[[#This Row],[Current_Inventory]]*Inventory[[#This Row],[Unit_Cost]]</f>
        <v>140803.11000000002</v>
      </c>
      <c r="Q5637" t="str">
        <f>IF(Inventory[[#This Row],[Stockout_Risk_Score]] &gt;= 0.8, "Critical",
   IF(Inventory[[#This Row],[Stockout_Risk_Score]] &gt;= 0.6, "High",
      IF(Inventory[[#This Row],[Stockout_Risk_Score]] &gt;= 0.3, "Medium", "Low")
   )
)</f>
        <v>Medium</v>
      </c>
      <c r="R5637">
        <f>Inventory[[#This Row],[Lead_Time_Days]]*0.8</f>
        <v>9.6000000000000014</v>
      </c>
      <c r="S5637">
        <f>MAX(0,Inventory[[#This Row],[Daily_Demand]]*Inventory[[#This Row],[Adj_Lead_Time]]+Inventory[[#This Row],[Safety_Stock]]-Inventory[[#This Row],[Current_Inventory]])</f>
        <v>99</v>
      </c>
    </row>
    <row r="5638" spans="1:19" x14ac:dyDescent="0.25">
      <c r="A5638">
        <v>5637</v>
      </c>
      <c r="B5638" t="s">
        <v>5659</v>
      </c>
      <c r="C5638" s="4" t="s">
        <v>13</v>
      </c>
      <c r="D5638" t="s">
        <v>14</v>
      </c>
      <c r="E5638" s="4">
        <v>28</v>
      </c>
      <c r="F5638" s="4">
        <v>7</v>
      </c>
      <c r="G5638" s="4">
        <v>359</v>
      </c>
      <c r="H5638" s="4">
        <v>52</v>
      </c>
      <c r="I5638" s="4">
        <v>203</v>
      </c>
      <c r="J5638" s="6">
        <v>895.37</v>
      </c>
      <c r="K5638" s="4">
        <v>0.21</v>
      </c>
      <c r="L5638" s="4" t="s">
        <v>27</v>
      </c>
      <c r="M5638" s="4">
        <f>Inventory[[#This Row],[Daily_Demand]]*Inventory[[#This Row],[Lead_Time_Days]]</f>
        <v>196</v>
      </c>
      <c r="N5638" s="4">
        <f>MAX(0, Inventory[[#This Row],[Demand_Duration_Lead_time]]+Inventory[[#This Row],[Safety_Stock]]-Inventory[[#This Row],[Current_Inventory]])</f>
        <v>0</v>
      </c>
      <c r="O56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38" s="8">
        <f>Inventory[[#This Row],[Current_Inventory]]*Inventory[[#This Row],[Unit_Cost]]</f>
        <v>321437.83</v>
      </c>
      <c r="Q5638" t="str">
        <f>IF(Inventory[[#This Row],[Stockout_Risk_Score]] &gt;= 0.8, "Critical",
   IF(Inventory[[#This Row],[Stockout_Risk_Score]] &gt;= 0.6, "High",
      IF(Inventory[[#This Row],[Stockout_Risk_Score]] &gt;= 0.3, "Medium", "Low")
   )
)</f>
        <v>Low</v>
      </c>
      <c r="R5638">
        <f>Inventory[[#This Row],[Lead_Time_Days]]*0.8</f>
        <v>5.6000000000000005</v>
      </c>
      <c r="S5638">
        <f>MAX(0,Inventory[[#This Row],[Daily_Demand]]*Inventory[[#This Row],[Adj_Lead_Time]]+Inventory[[#This Row],[Safety_Stock]]-Inventory[[#This Row],[Current_Inventory]])</f>
        <v>0</v>
      </c>
    </row>
    <row r="5639" spans="1:19" x14ac:dyDescent="0.25">
      <c r="A5639">
        <v>5638</v>
      </c>
      <c r="B5639" t="s">
        <v>5660</v>
      </c>
      <c r="C5639" s="4" t="s">
        <v>17</v>
      </c>
      <c r="D5639" t="s">
        <v>22</v>
      </c>
      <c r="E5639" s="4">
        <v>92</v>
      </c>
      <c r="F5639" s="4">
        <v>11</v>
      </c>
      <c r="G5639" s="4">
        <v>188</v>
      </c>
      <c r="H5639" s="4">
        <v>261</v>
      </c>
      <c r="I5639" s="4">
        <v>153</v>
      </c>
      <c r="J5639" s="6">
        <v>874.07</v>
      </c>
      <c r="K5639" s="4">
        <v>6.4000000000000001E-2</v>
      </c>
      <c r="L5639" s="4" t="s">
        <v>27</v>
      </c>
      <c r="M5639" s="4">
        <f>Inventory[[#This Row],[Daily_Demand]]*Inventory[[#This Row],[Lead_Time_Days]]</f>
        <v>1012</v>
      </c>
      <c r="N5639" s="4">
        <f>MAX(0, Inventory[[#This Row],[Demand_Duration_Lead_time]]+Inventory[[#This Row],[Safety_Stock]]-Inventory[[#This Row],[Current_Inventory]])</f>
        <v>1085</v>
      </c>
      <c r="O56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39" s="8">
        <f>Inventory[[#This Row],[Current_Inventory]]*Inventory[[#This Row],[Unit_Cost]]</f>
        <v>164325.16</v>
      </c>
      <c r="Q5639" t="str">
        <f>IF(Inventory[[#This Row],[Stockout_Risk_Score]] &gt;= 0.8, "Critical",
   IF(Inventory[[#This Row],[Stockout_Risk_Score]] &gt;= 0.6, "High",
      IF(Inventory[[#This Row],[Stockout_Risk_Score]] &gt;= 0.3, "Medium", "Low")
   )
)</f>
        <v>Low</v>
      </c>
      <c r="R5639">
        <f>Inventory[[#This Row],[Lead_Time_Days]]*0.8</f>
        <v>8.8000000000000007</v>
      </c>
      <c r="S5639">
        <f>MAX(0,Inventory[[#This Row],[Daily_Demand]]*Inventory[[#This Row],[Adj_Lead_Time]]+Inventory[[#This Row],[Safety_Stock]]-Inventory[[#This Row],[Current_Inventory]])</f>
        <v>882.59999999999991</v>
      </c>
    </row>
    <row r="5640" spans="1:19" x14ac:dyDescent="0.25">
      <c r="A5640">
        <v>5639</v>
      </c>
      <c r="B5640" t="s">
        <v>5661</v>
      </c>
      <c r="C5640" s="4" t="s">
        <v>17</v>
      </c>
      <c r="D5640" t="s">
        <v>14</v>
      </c>
      <c r="E5640" s="4">
        <v>118</v>
      </c>
      <c r="F5640" s="4">
        <v>11</v>
      </c>
      <c r="G5640" s="4">
        <v>557</v>
      </c>
      <c r="H5640" s="4">
        <v>293</v>
      </c>
      <c r="I5640" s="4">
        <v>60</v>
      </c>
      <c r="J5640" s="6">
        <v>1283.2</v>
      </c>
      <c r="K5640" s="4">
        <v>0.88600000000000001</v>
      </c>
      <c r="L5640" s="4" t="s">
        <v>19</v>
      </c>
      <c r="M5640" s="4">
        <f>Inventory[[#This Row],[Daily_Demand]]*Inventory[[#This Row],[Lead_Time_Days]]</f>
        <v>1298</v>
      </c>
      <c r="N5640" s="4">
        <f>MAX(0, Inventory[[#This Row],[Demand_Duration_Lead_time]]+Inventory[[#This Row],[Safety_Stock]]-Inventory[[#This Row],[Current_Inventory]])</f>
        <v>1034</v>
      </c>
      <c r="O56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40" s="8">
        <f>Inventory[[#This Row],[Current_Inventory]]*Inventory[[#This Row],[Unit_Cost]]</f>
        <v>714742.4</v>
      </c>
      <c r="Q5640" t="str">
        <f>IF(Inventory[[#This Row],[Stockout_Risk_Score]] &gt;= 0.8, "Critical",
   IF(Inventory[[#This Row],[Stockout_Risk_Score]] &gt;= 0.6, "High",
      IF(Inventory[[#This Row],[Stockout_Risk_Score]] &gt;= 0.3, "Medium", "Low")
   )
)</f>
        <v>Critical</v>
      </c>
      <c r="R5640">
        <f>Inventory[[#This Row],[Lead_Time_Days]]*0.8</f>
        <v>8.8000000000000007</v>
      </c>
      <c r="S5640">
        <f>MAX(0,Inventory[[#This Row],[Daily_Demand]]*Inventory[[#This Row],[Adj_Lead_Time]]+Inventory[[#This Row],[Safety_Stock]]-Inventory[[#This Row],[Current_Inventory]])</f>
        <v>774.40000000000009</v>
      </c>
    </row>
    <row r="5641" spans="1:19" x14ac:dyDescent="0.25">
      <c r="A5641">
        <v>5640</v>
      </c>
      <c r="B5641" t="s">
        <v>5662</v>
      </c>
      <c r="C5641" s="4" t="s">
        <v>13</v>
      </c>
      <c r="D5641" t="s">
        <v>14</v>
      </c>
      <c r="E5641" s="4">
        <v>25</v>
      </c>
      <c r="F5641" s="4">
        <v>9</v>
      </c>
      <c r="G5641" s="4">
        <v>711</v>
      </c>
      <c r="H5641" s="4">
        <v>107</v>
      </c>
      <c r="I5641" s="4">
        <v>74</v>
      </c>
      <c r="J5641" s="6">
        <v>1166.31</v>
      </c>
      <c r="K5641" s="4">
        <v>0.871</v>
      </c>
      <c r="L5641" s="4" t="s">
        <v>27</v>
      </c>
      <c r="M5641" s="4">
        <f>Inventory[[#This Row],[Daily_Demand]]*Inventory[[#This Row],[Lead_Time_Days]]</f>
        <v>225</v>
      </c>
      <c r="N5641" s="4">
        <f>MAX(0, Inventory[[#This Row],[Demand_Duration_Lead_time]]+Inventory[[#This Row],[Safety_Stock]]-Inventory[[#This Row],[Current_Inventory]])</f>
        <v>0</v>
      </c>
      <c r="O56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641" s="8">
        <f>Inventory[[#This Row],[Current_Inventory]]*Inventory[[#This Row],[Unit_Cost]]</f>
        <v>829246.40999999992</v>
      </c>
      <c r="Q5641" t="str">
        <f>IF(Inventory[[#This Row],[Stockout_Risk_Score]] &gt;= 0.8, "Critical",
   IF(Inventory[[#This Row],[Stockout_Risk_Score]] &gt;= 0.6, "High",
      IF(Inventory[[#This Row],[Stockout_Risk_Score]] &gt;= 0.3, "Medium", "Low")
   )
)</f>
        <v>Critical</v>
      </c>
      <c r="R5641">
        <f>Inventory[[#This Row],[Lead_Time_Days]]*0.8</f>
        <v>7.2</v>
      </c>
      <c r="S5641">
        <f>MAX(0,Inventory[[#This Row],[Daily_Demand]]*Inventory[[#This Row],[Adj_Lead_Time]]+Inventory[[#This Row],[Safety_Stock]]-Inventory[[#This Row],[Current_Inventory]])</f>
        <v>0</v>
      </c>
    </row>
    <row r="5642" spans="1:19" x14ac:dyDescent="0.25">
      <c r="A5642">
        <v>5641</v>
      </c>
      <c r="B5642" t="s">
        <v>5663</v>
      </c>
      <c r="C5642" s="4" t="s">
        <v>41</v>
      </c>
      <c r="D5642" t="s">
        <v>22</v>
      </c>
      <c r="E5642" s="4">
        <v>152</v>
      </c>
      <c r="F5642" s="4">
        <v>14</v>
      </c>
      <c r="G5642" s="4">
        <v>491</v>
      </c>
      <c r="H5642" s="4">
        <v>69</v>
      </c>
      <c r="I5642" s="4">
        <v>345</v>
      </c>
      <c r="J5642" s="6">
        <v>873.11</v>
      </c>
      <c r="K5642" s="4">
        <v>0.97599999999999998</v>
      </c>
      <c r="L5642" s="4" t="s">
        <v>27</v>
      </c>
      <c r="M5642" s="4">
        <f>Inventory[[#This Row],[Daily_Demand]]*Inventory[[#This Row],[Lead_Time_Days]]</f>
        <v>2128</v>
      </c>
      <c r="N5642" s="4">
        <f>MAX(0, Inventory[[#This Row],[Demand_Duration_Lead_time]]+Inventory[[#This Row],[Safety_Stock]]-Inventory[[#This Row],[Current_Inventory]])</f>
        <v>1706</v>
      </c>
      <c r="O56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42" s="8">
        <f>Inventory[[#This Row],[Current_Inventory]]*Inventory[[#This Row],[Unit_Cost]]</f>
        <v>428697.01</v>
      </c>
      <c r="Q5642" t="str">
        <f>IF(Inventory[[#This Row],[Stockout_Risk_Score]] &gt;= 0.8, "Critical",
   IF(Inventory[[#This Row],[Stockout_Risk_Score]] &gt;= 0.6, "High",
      IF(Inventory[[#This Row],[Stockout_Risk_Score]] &gt;= 0.3, "Medium", "Low")
   )
)</f>
        <v>Critical</v>
      </c>
      <c r="R5642">
        <f>Inventory[[#This Row],[Lead_Time_Days]]*0.8</f>
        <v>11.200000000000001</v>
      </c>
      <c r="S5642">
        <f>MAX(0,Inventory[[#This Row],[Daily_Demand]]*Inventory[[#This Row],[Adj_Lead_Time]]+Inventory[[#This Row],[Safety_Stock]]-Inventory[[#This Row],[Current_Inventory]])</f>
        <v>1280.4000000000001</v>
      </c>
    </row>
    <row r="5643" spans="1:19" x14ac:dyDescent="0.25">
      <c r="A5643">
        <v>5642</v>
      </c>
      <c r="B5643" t="s">
        <v>5664</v>
      </c>
      <c r="C5643" s="4" t="s">
        <v>13</v>
      </c>
      <c r="D5643" t="s">
        <v>22</v>
      </c>
      <c r="E5643" s="4">
        <v>14</v>
      </c>
      <c r="F5643" s="4">
        <v>6</v>
      </c>
      <c r="G5643" s="4">
        <v>681</v>
      </c>
      <c r="H5643" s="4">
        <v>239</v>
      </c>
      <c r="I5643" s="4">
        <v>74</v>
      </c>
      <c r="J5643" s="6">
        <v>83.06</v>
      </c>
      <c r="K5643" s="4">
        <v>0.47399999999999998</v>
      </c>
      <c r="L5643" s="4" t="s">
        <v>19</v>
      </c>
      <c r="M5643" s="4">
        <f>Inventory[[#This Row],[Daily_Demand]]*Inventory[[#This Row],[Lead_Time_Days]]</f>
        <v>84</v>
      </c>
      <c r="N5643" s="4">
        <f>MAX(0, Inventory[[#This Row],[Demand_Duration_Lead_time]]+Inventory[[#This Row],[Safety_Stock]]-Inventory[[#This Row],[Current_Inventory]])</f>
        <v>0</v>
      </c>
      <c r="O56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643" s="8">
        <f>Inventory[[#This Row],[Current_Inventory]]*Inventory[[#This Row],[Unit_Cost]]</f>
        <v>56563.86</v>
      </c>
      <c r="Q5643" t="str">
        <f>IF(Inventory[[#This Row],[Stockout_Risk_Score]] &gt;= 0.8, "Critical",
   IF(Inventory[[#This Row],[Stockout_Risk_Score]] &gt;= 0.6, "High",
      IF(Inventory[[#This Row],[Stockout_Risk_Score]] &gt;= 0.3, "Medium", "Low")
   )
)</f>
        <v>Medium</v>
      </c>
      <c r="R5643">
        <f>Inventory[[#This Row],[Lead_Time_Days]]*0.8</f>
        <v>4.8000000000000007</v>
      </c>
      <c r="S5643">
        <f>MAX(0,Inventory[[#This Row],[Daily_Demand]]*Inventory[[#This Row],[Adj_Lead_Time]]+Inventory[[#This Row],[Safety_Stock]]-Inventory[[#This Row],[Current_Inventory]])</f>
        <v>0</v>
      </c>
    </row>
    <row r="5644" spans="1:19" x14ac:dyDescent="0.25">
      <c r="A5644">
        <v>5643</v>
      </c>
      <c r="B5644" t="s">
        <v>5665</v>
      </c>
      <c r="C5644" s="4" t="s">
        <v>41</v>
      </c>
      <c r="D5644" t="s">
        <v>14</v>
      </c>
      <c r="E5644" s="4">
        <v>179</v>
      </c>
      <c r="F5644" s="4">
        <v>6</v>
      </c>
      <c r="G5644" s="4">
        <v>664</v>
      </c>
      <c r="H5644" s="4">
        <v>140</v>
      </c>
      <c r="I5644" s="4">
        <v>133</v>
      </c>
      <c r="J5644" s="6">
        <v>1260.8800000000001</v>
      </c>
      <c r="K5644" s="4">
        <v>0.29399999999999998</v>
      </c>
      <c r="L5644" s="4" t="s">
        <v>19</v>
      </c>
      <c r="M5644" s="4">
        <f>Inventory[[#This Row],[Daily_Demand]]*Inventory[[#This Row],[Lead_Time_Days]]</f>
        <v>1074</v>
      </c>
      <c r="N5644" s="4">
        <f>MAX(0, Inventory[[#This Row],[Demand_Duration_Lead_time]]+Inventory[[#This Row],[Safety_Stock]]-Inventory[[#This Row],[Current_Inventory]])</f>
        <v>550</v>
      </c>
      <c r="O56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44" s="8">
        <f>Inventory[[#This Row],[Current_Inventory]]*Inventory[[#This Row],[Unit_Cost]]</f>
        <v>837224.32000000007</v>
      </c>
      <c r="Q5644" t="str">
        <f>IF(Inventory[[#This Row],[Stockout_Risk_Score]] &gt;= 0.8, "Critical",
   IF(Inventory[[#This Row],[Stockout_Risk_Score]] &gt;= 0.6, "High",
      IF(Inventory[[#This Row],[Stockout_Risk_Score]] &gt;= 0.3, "Medium", "Low")
   )
)</f>
        <v>Low</v>
      </c>
      <c r="R5644">
        <f>Inventory[[#This Row],[Lead_Time_Days]]*0.8</f>
        <v>4.8000000000000007</v>
      </c>
      <c r="S5644">
        <f>MAX(0,Inventory[[#This Row],[Daily_Demand]]*Inventory[[#This Row],[Adj_Lead_Time]]+Inventory[[#This Row],[Safety_Stock]]-Inventory[[#This Row],[Current_Inventory]])</f>
        <v>335.20000000000016</v>
      </c>
    </row>
    <row r="5645" spans="1:19" x14ac:dyDescent="0.25">
      <c r="A5645">
        <v>5644</v>
      </c>
      <c r="B5645" t="s">
        <v>5666</v>
      </c>
      <c r="C5645" s="4" t="s">
        <v>26</v>
      </c>
      <c r="D5645" t="s">
        <v>22</v>
      </c>
      <c r="E5645" s="4">
        <v>179</v>
      </c>
      <c r="F5645" s="4">
        <v>9</v>
      </c>
      <c r="G5645" s="4">
        <v>162</v>
      </c>
      <c r="H5645" s="4">
        <v>168</v>
      </c>
      <c r="I5645" s="4">
        <v>155</v>
      </c>
      <c r="J5645" s="6">
        <v>1765.18</v>
      </c>
      <c r="K5645" s="4">
        <v>0.77</v>
      </c>
      <c r="L5645" s="4" t="s">
        <v>27</v>
      </c>
      <c r="M5645" s="4">
        <f>Inventory[[#This Row],[Daily_Demand]]*Inventory[[#This Row],[Lead_Time_Days]]</f>
        <v>1611</v>
      </c>
      <c r="N5645" s="4">
        <f>MAX(0, Inventory[[#This Row],[Demand_Duration_Lead_time]]+Inventory[[#This Row],[Safety_Stock]]-Inventory[[#This Row],[Current_Inventory]])</f>
        <v>1617</v>
      </c>
      <c r="O56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45" s="8">
        <f>Inventory[[#This Row],[Current_Inventory]]*Inventory[[#This Row],[Unit_Cost]]</f>
        <v>285959.16000000003</v>
      </c>
      <c r="Q5645" t="str">
        <f>IF(Inventory[[#This Row],[Stockout_Risk_Score]] &gt;= 0.8, "Critical",
   IF(Inventory[[#This Row],[Stockout_Risk_Score]] &gt;= 0.6, "High",
      IF(Inventory[[#This Row],[Stockout_Risk_Score]] &gt;= 0.3, "Medium", "Low")
   )
)</f>
        <v>High</v>
      </c>
      <c r="R5645">
        <f>Inventory[[#This Row],[Lead_Time_Days]]*0.8</f>
        <v>7.2</v>
      </c>
      <c r="S5645">
        <f>MAX(0,Inventory[[#This Row],[Daily_Demand]]*Inventory[[#This Row],[Adj_Lead_Time]]+Inventory[[#This Row],[Safety_Stock]]-Inventory[[#This Row],[Current_Inventory]])</f>
        <v>1294.8</v>
      </c>
    </row>
    <row r="5646" spans="1:19" x14ac:dyDescent="0.25">
      <c r="A5646">
        <v>5645</v>
      </c>
      <c r="B5646" t="s">
        <v>5667</v>
      </c>
      <c r="C5646" s="4" t="s">
        <v>41</v>
      </c>
      <c r="D5646" t="s">
        <v>14</v>
      </c>
      <c r="E5646" s="4">
        <v>147</v>
      </c>
      <c r="F5646" s="4">
        <v>2</v>
      </c>
      <c r="G5646" s="4">
        <v>695</v>
      </c>
      <c r="H5646" s="4">
        <v>93</v>
      </c>
      <c r="I5646" s="4">
        <v>290</v>
      </c>
      <c r="J5646" s="6">
        <v>1550.63</v>
      </c>
      <c r="K5646" s="4">
        <v>0.18</v>
      </c>
      <c r="L5646" s="4" t="s">
        <v>15</v>
      </c>
      <c r="M5646" s="4">
        <f>Inventory[[#This Row],[Daily_Demand]]*Inventory[[#This Row],[Lead_Time_Days]]</f>
        <v>294</v>
      </c>
      <c r="N5646" s="4">
        <f>MAX(0, Inventory[[#This Row],[Demand_Duration_Lead_time]]+Inventory[[#This Row],[Safety_Stock]]-Inventory[[#This Row],[Current_Inventory]])</f>
        <v>0</v>
      </c>
      <c r="O56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46" s="8">
        <f>Inventory[[#This Row],[Current_Inventory]]*Inventory[[#This Row],[Unit_Cost]]</f>
        <v>1077687.8500000001</v>
      </c>
      <c r="Q5646" t="str">
        <f>IF(Inventory[[#This Row],[Stockout_Risk_Score]] &gt;= 0.8, "Critical",
   IF(Inventory[[#This Row],[Stockout_Risk_Score]] &gt;= 0.6, "High",
      IF(Inventory[[#This Row],[Stockout_Risk_Score]] &gt;= 0.3, "Medium", "Low")
   )
)</f>
        <v>Low</v>
      </c>
      <c r="R5646">
        <f>Inventory[[#This Row],[Lead_Time_Days]]*0.8</f>
        <v>1.6</v>
      </c>
      <c r="S5646">
        <f>MAX(0,Inventory[[#This Row],[Daily_Demand]]*Inventory[[#This Row],[Adj_Lead_Time]]+Inventory[[#This Row],[Safety_Stock]]-Inventory[[#This Row],[Current_Inventory]])</f>
        <v>0</v>
      </c>
    </row>
    <row r="5647" spans="1:19" x14ac:dyDescent="0.25">
      <c r="A5647">
        <v>5646</v>
      </c>
      <c r="B5647" t="s">
        <v>5668</v>
      </c>
      <c r="C5647" s="4" t="s">
        <v>26</v>
      </c>
      <c r="D5647" t="s">
        <v>22</v>
      </c>
      <c r="E5647" s="4">
        <v>176</v>
      </c>
      <c r="F5647" s="4">
        <v>7</v>
      </c>
      <c r="G5647" s="4">
        <v>120</v>
      </c>
      <c r="H5647" s="4">
        <v>217</v>
      </c>
      <c r="I5647" s="4">
        <v>168</v>
      </c>
      <c r="J5647" s="6">
        <v>1964.15</v>
      </c>
      <c r="K5647" s="4">
        <v>0.24299999999999999</v>
      </c>
      <c r="L5647" s="4" t="s">
        <v>19</v>
      </c>
      <c r="M5647" s="4">
        <f>Inventory[[#This Row],[Daily_Demand]]*Inventory[[#This Row],[Lead_Time_Days]]</f>
        <v>1232</v>
      </c>
      <c r="N5647" s="4">
        <f>MAX(0, Inventory[[#This Row],[Demand_Duration_Lead_time]]+Inventory[[#This Row],[Safety_Stock]]-Inventory[[#This Row],[Current_Inventory]])</f>
        <v>1329</v>
      </c>
      <c r="O56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47" s="8">
        <f>Inventory[[#This Row],[Current_Inventory]]*Inventory[[#This Row],[Unit_Cost]]</f>
        <v>235698</v>
      </c>
      <c r="Q5647" t="str">
        <f>IF(Inventory[[#This Row],[Stockout_Risk_Score]] &gt;= 0.8, "Critical",
   IF(Inventory[[#This Row],[Stockout_Risk_Score]] &gt;= 0.6, "High",
      IF(Inventory[[#This Row],[Stockout_Risk_Score]] &gt;= 0.3, "Medium", "Low")
   )
)</f>
        <v>Low</v>
      </c>
      <c r="R5647">
        <f>Inventory[[#This Row],[Lead_Time_Days]]*0.8</f>
        <v>5.6000000000000005</v>
      </c>
      <c r="S5647">
        <f>MAX(0,Inventory[[#This Row],[Daily_Demand]]*Inventory[[#This Row],[Adj_Lead_Time]]+Inventory[[#This Row],[Safety_Stock]]-Inventory[[#This Row],[Current_Inventory]])</f>
        <v>1082.6000000000001</v>
      </c>
    </row>
    <row r="5648" spans="1:19" x14ac:dyDescent="0.25">
      <c r="A5648">
        <v>5647</v>
      </c>
      <c r="B5648" t="s">
        <v>5669</v>
      </c>
      <c r="C5648" s="4" t="s">
        <v>26</v>
      </c>
      <c r="D5648" t="s">
        <v>14</v>
      </c>
      <c r="E5648" s="4">
        <v>194</v>
      </c>
      <c r="F5648" s="4">
        <v>11</v>
      </c>
      <c r="G5648" s="4">
        <v>594</v>
      </c>
      <c r="H5648" s="4">
        <v>183</v>
      </c>
      <c r="I5648" s="4">
        <v>157</v>
      </c>
      <c r="J5648" s="6">
        <v>321.2</v>
      </c>
      <c r="K5648" s="4">
        <v>0.25600000000000001</v>
      </c>
      <c r="L5648" s="4" t="s">
        <v>19</v>
      </c>
      <c r="M5648" s="4">
        <f>Inventory[[#This Row],[Daily_Demand]]*Inventory[[#This Row],[Lead_Time_Days]]</f>
        <v>2134</v>
      </c>
      <c r="N5648" s="4">
        <f>MAX(0, Inventory[[#This Row],[Demand_Duration_Lead_time]]+Inventory[[#This Row],[Safety_Stock]]-Inventory[[#This Row],[Current_Inventory]])</f>
        <v>1723</v>
      </c>
      <c r="O56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48" s="8">
        <f>Inventory[[#This Row],[Current_Inventory]]*Inventory[[#This Row],[Unit_Cost]]</f>
        <v>190792.8</v>
      </c>
      <c r="Q5648" t="str">
        <f>IF(Inventory[[#This Row],[Stockout_Risk_Score]] &gt;= 0.8, "Critical",
   IF(Inventory[[#This Row],[Stockout_Risk_Score]] &gt;= 0.6, "High",
      IF(Inventory[[#This Row],[Stockout_Risk_Score]] &gt;= 0.3, "Medium", "Low")
   )
)</f>
        <v>Low</v>
      </c>
      <c r="R5648">
        <f>Inventory[[#This Row],[Lead_Time_Days]]*0.8</f>
        <v>8.8000000000000007</v>
      </c>
      <c r="S5648">
        <f>MAX(0,Inventory[[#This Row],[Daily_Demand]]*Inventory[[#This Row],[Adj_Lead_Time]]+Inventory[[#This Row],[Safety_Stock]]-Inventory[[#This Row],[Current_Inventory]])</f>
        <v>1296.2</v>
      </c>
    </row>
    <row r="5649" spans="1:19" x14ac:dyDescent="0.25">
      <c r="A5649">
        <v>5648</v>
      </c>
      <c r="B5649" t="s">
        <v>5670</v>
      </c>
      <c r="C5649" s="4" t="s">
        <v>41</v>
      </c>
      <c r="D5649" t="s">
        <v>14</v>
      </c>
      <c r="E5649" s="4">
        <v>138</v>
      </c>
      <c r="F5649" s="4">
        <v>14</v>
      </c>
      <c r="G5649" s="4">
        <v>624</v>
      </c>
      <c r="H5649" s="4">
        <v>297</v>
      </c>
      <c r="I5649" s="4">
        <v>379</v>
      </c>
      <c r="J5649" s="6">
        <v>483.91</v>
      </c>
      <c r="K5649" s="4">
        <v>0.95199999999999996</v>
      </c>
      <c r="L5649" s="4" t="s">
        <v>27</v>
      </c>
      <c r="M5649" s="4">
        <f>Inventory[[#This Row],[Daily_Demand]]*Inventory[[#This Row],[Lead_Time_Days]]</f>
        <v>1932</v>
      </c>
      <c r="N5649" s="4">
        <f>MAX(0, Inventory[[#This Row],[Demand_Duration_Lead_time]]+Inventory[[#This Row],[Safety_Stock]]-Inventory[[#This Row],[Current_Inventory]])</f>
        <v>1605</v>
      </c>
      <c r="O56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49" s="8">
        <f>Inventory[[#This Row],[Current_Inventory]]*Inventory[[#This Row],[Unit_Cost]]</f>
        <v>301959.84000000003</v>
      </c>
      <c r="Q5649" t="str">
        <f>IF(Inventory[[#This Row],[Stockout_Risk_Score]] &gt;= 0.8, "Critical",
   IF(Inventory[[#This Row],[Stockout_Risk_Score]] &gt;= 0.6, "High",
      IF(Inventory[[#This Row],[Stockout_Risk_Score]] &gt;= 0.3, "Medium", "Low")
   )
)</f>
        <v>Critical</v>
      </c>
      <c r="R5649">
        <f>Inventory[[#This Row],[Lead_Time_Days]]*0.8</f>
        <v>11.200000000000001</v>
      </c>
      <c r="S5649">
        <f>MAX(0,Inventory[[#This Row],[Daily_Demand]]*Inventory[[#This Row],[Adj_Lead_Time]]+Inventory[[#This Row],[Safety_Stock]]-Inventory[[#This Row],[Current_Inventory]])</f>
        <v>1218.6000000000001</v>
      </c>
    </row>
    <row r="5650" spans="1:19" x14ac:dyDescent="0.25">
      <c r="A5650">
        <v>5649</v>
      </c>
      <c r="B5650" t="s">
        <v>5671</v>
      </c>
      <c r="C5650" s="4" t="s">
        <v>21</v>
      </c>
      <c r="D5650" t="s">
        <v>14</v>
      </c>
      <c r="E5650" s="4">
        <v>70</v>
      </c>
      <c r="F5650" s="4">
        <v>10</v>
      </c>
      <c r="G5650" s="4">
        <v>738</v>
      </c>
      <c r="H5650" s="4">
        <v>90</v>
      </c>
      <c r="I5650" s="4">
        <v>229</v>
      </c>
      <c r="J5650" s="6">
        <v>1101.57</v>
      </c>
      <c r="K5650" s="4">
        <v>0.73</v>
      </c>
      <c r="L5650" s="4" t="s">
        <v>19</v>
      </c>
      <c r="M5650" s="4">
        <f>Inventory[[#This Row],[Daily_Demand]]*Inventory[[#This Row],[Lead_Time_Days]]</f>
        <v>700</v>
      </c>
      <c r="N5650" s="4">
        <f>MAX(0, Inventory[[#This Row],[Demand_Duration_Lead_time]]+Inventory[[#This Row],[Safety_Stock]]-Inventory[[#This Row],[Current_Inventory]])</f>
        <v>52</v>
      </c>
      <c r="O56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50" s="8">
        <f>Inventory[[#This Row],[Current_Inventory]]*Inventory[[#This Row],[Unit_Cost]]</f>
        <v>812958.65999999992</v>
      </c>
      <c r="Q5650" t="str">
        <f>IF(Inventory[[#This Row],[Stockout_Risk_Score]] &gt;= 0.8, "Critical",
   IF(Inventory[[#This Row],[Stockout_Risk_Score]] &gt;= 0.6, "High",
      IF(Inventory[[#This Row],[Stockout_Risk_Score]] &gt;= 0.3, "Medium", "Low")
   )
)</f>
        <v>High</v>
      </c>
      <c r="R5650">
        <f>Inventory[[#This Row],[Lead_Time_Days]]*0.8</f>
        <v>8</v>
      </c>
      <c r="S5650">
        <f>MAX(0,Inventory[[#This Row],[Daily_Demand]]*Inventory[[#This Row],[Adj_Lead_Time]]+Inventory[[#This Row],[Safety_Stock]]-Inventory[[#This Row],[Current_Inventory]])</f>
        <v>0</v>
      </c>
    </row>
    <row r="5651" spans="1:19" x14ac:dyDescent="0.25">
      <c r="A5651">
        <v>5650</v>
      </c>
      <c r="B5651" t="s">
        <v>5672</v>
      </c>
      <c r="C5651" s="4" t="s">
        <v>41</v>
      </c>
      <c r="D5651" t="s">
        <v>18</v>
      </c>
      <c r="E5651" s="4">
        <v>126</v>
      </c>
      <c r="F5651" s="4">
        <v>13</v>
      </c>
      <c r="G5651" s="4">
        <v>494</v>
      </c>
      <c r="H5651" s="4">
        <v>27</v>
      </c>
      <c r="I5651" s="4">
        <v>180</v>
      </c>
      <c r="J5651" s="6">
        <v>509.97</v>
      </c>
      <c r="K5651" s="4">
        <v>0.13400000000000001</v>
      </c>
      <c r="L5651" s="4" t="s">
        <v>27</v>
      </c>
      <c r="M5651" s="4">
        <f>Inventory[[#This Row],[Daily_Demand]]*Inventory[[#This Row],[Lead_Time_Days]]</f>
        <v>1638</v>
      </c>
      <c r="N5651" s="4">
        <f>MAX(0, Inventory[[#This Row],[Demand_Duration_Lead_time]]+Inventory[[#This Row],[Safety_Stock]]-Inventory[[#This Row],[Current_Inventory]])</f>
        <v>1171</v>
      </c>
      <c r="O56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51" s="8">
        <f>Inventory[[#This Row],[Current_Inventory]]*Inventory[[#This Row],[Unit_Cost]]</f>
        <v>251925.18000000002</v>
      </c>
      <c r="Q5651" t="str">
        <f>IF(Inventory[[#This Row],[Stockout_Risk_Score]] &gt;= 0.8, "Critical",
   IF(Inventory[[#This Row],[Stockout_Risk_Score]] &gt;= 0.6, "High",
      IF(Inventory[[#This Row],[Stockout_Risk_Score]] &gt;= 0.3, "Medium", "Low")
   )
)</f>
        <v>Low</v>
      </c>
      <c r="R5651">
        <f>Inventory[[#This Row],[Lead_Time_Days]]*0.8</f>
        <v>10.4</v>
      </c>
      <c r="S5651">
        <f>MAX(0,Inventory[[#This Row],[Daily_Demand]]*Inventory[[#This Row],[Adj_Lead_Time]]+Inventory[[#This Row],[Safety_Stock]]-Inventory[[#This Row],[Current_Inventory]])</f>
        <v>843.40000000000009</v>
      </c>
    </row>
    <row r="5652" spans="1:19" x14ac:dyDescent="0.25">
      <c r="A5652">
        <v>5651</v>
      </c>
      <c r="B5652" t="s">
        <v>5673</v>
      </c>
      <c r="C5652" s="4" t="s">
        <v>17</v>
      </c>
      <c r="D5652" t="s">
        <v>22</v>
      </c>
      <c r="E5652" s="4">
        <v>136</v>
      </c>
      <c r="F5652" s="4">
        <v>7</v>
      </c>
      <c r="G5652" s="4">
        <v>330</v>
      </c>
      <c r="H5652" s="4">
        <v>205</v>
      </c>
      <c r="I5652" s="4">
        <v>344</v>
      </c>
      <c r="J5652" s="6">
        <v>117.37</v>
      </c>
      <c r="K5652" s="4">
        <v>9.2999999999999999E-2</v>
      </c>
      <c r="L5652" s="4" t="s">
        <v>15</v>
      </c>
      <c r="M5652" s="4">
        <f>Inventory[[#This Row],[Daily_Demand]]*Inventory[[#This Row],[Lead_Time_Days]]</f>
        <v>952</v>
      </c>
      <c r="N5652" s="4">
        <f>MAX(0, Inventory[[#This Row],[Demand_Duration_Lead_time]]+Inventory[[#This Row],[Safety_Stock]]-Inventory[[#This Row],[Current_Inventory]])</f>
        <v>827</v>
      </c>
      <c r="O56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52" s="8">
        <f>Inventory[[#This Row],[Current_Inventory]]*Inventory[[#This Row],[Unit_Cost]]</f>
        <v>38732.1</v>
      </c>
      <c r="Q5652" t="str">
        <f>IF(Inventory[[#This Row],[Stockout_Risk_Score]] &gt;= 0.8, "Critical",
   IF(Inventory[[#This Row],[Stockout_Risk_Score]] &gt;= 0.6, "High",
      IF(Inventory[[#This Row],[Stockout_Risk_Score]] &gt;= 0.3, "Medium", "Low")
   )
)</f>
        <v>Low</v>
      </c>
      <c r="R5652">
        <f>Inventory[[#This Row],[Lead_Time_Days]]*0.8</f>
        <v>5.6000000000000005</v>
      </c>
      <c r="S5652">
        <f>MAX(0,Inventory[[#This Row],[Daily_Demand]]*Inventory[[#This Row],[Adj_Lead_Time]]+Inventory[[#This Row],[Safety_Stock]]-Inventory[[#This Row],[Current_Inventory]])</f>
        <v>636.6</v>
      </c>
    </row>
    <row r="5653" spans="1:19" x14ac:dyDescent="0.25">
      <c r="A5653">
        <v>5652</v>
      </c>
      <c r="B5653" t="s">
        <v>5674</v>
      </c>
      <c r="C5653" s="4" t="s">
        <v>17</v>
      </c>
      <c r="D5653" t="s">
        <v>14</v>
      </c>
      <c r="E5653" s="4">
        <v>27</v>
      </c>
      <c r="F5653" s="4">
        <v>8</v>
      </c>
      <c r="G5653" s="4">
        <v>603</v>
      </c>
      <c r="H5653" s="4">
        <v>288</v>
      </c>
      <c r="I5653" s="4">
        <v>140</v>
      </c>
      <c r="J5653" s="6">
        <v>834.46</v>
      </c>
      <c r="K5653" s="4">
        <v>0.84299999999999997</v>
      </c>
      <c r="L5653" s="4" t="s">
        <v>15</v>
      </c>
      <c r="M5653" s="4">
        <f>Inventory[[#This Row],[Daily_Demand]]*Inventory[[#This Row],[Lead_Time_Days]]</f>
        <v>216</v>
      </c>
      <c r="N5653" s="4">
        <f>MAX(0, Inventory[[#This Row],[Demand_Duration_Lead_time]]+Inventory[[#This Row],[Safety_Stock]]-Inventory[[#This Row],[Current_Inventory]])</f>
        <v>0</v>
      </c>
      <c r="O56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53" s="8">
        <f>Inventory[[#This Row],[Current_Inventory]]*Inventory[[#This Row],[Unit_Cost]]</f>
        <v>503179.38</v>
      </c>
      <c r="Q5653" t="str">
        <f>IF(Inventory[[#This Row],[Stockout_Risk_Score]] &gt;= 0.8, "Critical",
   IF(Inventory[[#This Row],[Stockout_Risk_Score]] &gt;= 0.6, "High",
      IF(Inventory[[#This Row],[Stockout_Risk_Score]] &gt;= 0.3, "Medium", "Low")
   )
)</f>
        <v>Critical</v>
      </c>
      <c r="R5653">
        <f>Inventory[[#This Row],[Lead_Time_Days]]*0.8</f>
        <v>6.4</v>
      </c>
      <c r="S5653">
        <f>MAX(0,Inventory[[#This Row],[Daily_Demand]]*Inventory[[#This Row],[Adj_Lead_Time]]+Inventory[[#This Row],[Safety_Stock]]-Inventory[[#This Row],[Current_Inventory]])</f>
        <v>0</v>
      </c>
    </row>
    <row r="5654" spans="1:19" x14ac:dyDescent="0.25">
      <c r="A5654">
        <v>5653</v>
      </c>
      <c r="B5654" t="s">
        <v>5675</v>
      </c>
      <c r="C5654" s="4" t="s">
        <v>21</v>
      </c>
      <c r="D5654" t="s">
        <v>18</v>
      </c>
      <c r="E5654" s="4">
        <v>17</v>
      </c>
      <c r="F5654" s="4">
        <v>5</v>
      </c>
      <c r="G5654" s="4">
        <v>79</v>
      </c>
      <c r="H5654" s="4">
        <v>263</v>
      </c>
      <c r="I5654" s="4">
        <v>290</v>
      </c>
      <c r="J5654" s="6">
        <v>610.91</v>
      </c>
      <c r="K5654" s="4">
        <v>0.80200000000000005</v>
      </c>
      <c r="L5654" s="4" t="s">
        <v>27</v>
      </c>
      <c r="M5654" s="4">
        <f>Inventory[[#This Row],[Daily_Demand]]*Inventory[[#This Row],[Lead_Time_Days]]</f>
        <v>85</v>
      </c>
      <c r="N5654" s="4">
        <f>MAX(0, Inventory[[#This Row],[Demand_Duration_Lead_time]]+Inventory[[#This Row],[Safety_Stock]]-Inventory[[#This Row],[Current_Inventory]])</f>
        <v>269</v>
      </c>
      <c r="O56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54" s="8">
        <f>Inventory[[#This Row],[Current_Inventory]]*Inventory[[#This Row],[Unit_Cost]]</f>
        <v>48261.89</v>
      </c>
      <c r="Q5654" t="str">
        <f>IF(Inventory[[#This Row],[Stockout_Risk_Score]] &gt;= 0.8, "Critical",
   IF(Inventory[[#This Row],[Stockout_Risk_Score]] &gt;= 0.6, "High",
      IF(Inventory[[#This Row],[Stockout_Risk_Score]] &gt;= 0.3, "Medium", "Low")
   )
)</f>
        <v>Critical</v>
      </c>
      <c r="R5654">
        <f>Inventory[[#This Row],[Lead_Time_Days]]*0.8</f>
        <v>4</v>
      </c>
      <c r="S5654">
        <f>MAX(0,Inventory[[#This Row],[Daily_Demand]]*Inventory[[#This Row],[Adj_Lead_Time]]+Inventory[[#This Row],[Safety_Stock]]-Inventory[[#This Row],[Current_Inventory]])</f>
        <v>252</v>
      </c>
    </row>
    <row r="5655" spans="1:19" x14ac:dyDescent="0.25">
      <c r="A5655">
        <v>5654</v>
      </c>
      <c r="B5655" t="s">
        <v>5676</v>
      </c>
      <c r="C5655" s="4" t="s">
        <v>26</v>
      </c>
      <c r="D5655" t="s">
        <v>14</v>
      </c>
      <c r="E5655" s="4">
        <v>163</v>
      </c>
      <c r="F5655" s="4">
        <v>13</v>
      </c>
      <c r="G5655" s="4">
        <v>48</v>
      </c>
      <c r="H5655" s="4">
        <v>151</v>
      </c>
      <c r="I5655" s="4">
        <v>296</v>
      </c>
      <c r="J5655" s="6">
        <v>564.33000000000004</v>
      </c>
      <c r="K5655" s="4">
        <v>0.67100000000000004</v>
      </c>
      <c r="L5655" s="4" t="s">
        <v>15</v>
      </c>
      <c r="M5655" s="4">
        <f>Inventory[[#This Row],[Daily_Demand]]*Inventory[[#This Row],[Lead_Time_Days]]</f>
        <v>2119</v>
      </c>
      <c r="N5655" s="4">
        <f>MAX(0, Inventory[[#This Row],[Demand_Duration_Lead_time]]+Inventory[[#This Row],[Safety_Stock]]-Inventory[[#This Row],[Current_Inventory]])</f>
        <v>2222</v>
      </c>
      <c r="O56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55" s="8">
        <f>Inventory[[#This Row],[Current_Inventory]]*Inventory[[#This Row],[Unit_Cost]]</f>
        <v>27087.840000000004</v>
      </c>
      <c r="Q5655" t="str">
        <f>IF(Inventory[[#This Row],[Stockout_Risk_Score]] &gt;= 0.8, "Critical",
   IF(Inventory[[#This Row],[Stockout_Risk_Score]] &gt;= 0.6, "High",
      IF(Inventory[[#This Row],[Stockout_Risk_Score]] &gt;= 0.3, "Medium", "Low")
   )
)</f>
        <v>High</v>
      </c>
      <c r="R5655">
        <f>Inventory[[#This Row],[Lead_Time_Days]]*0.8</f>
        <v>10.4</v>
      </c>
      <c r="S5655">
        <f>MAX(0,Inventory[[#This Row],[Daily_Demand]]*Inventory[[#This Row],[Adj_Lead_Time]]+Inventory[[#This Row],[Safety_Stock]]-Inventory[[#This Row],[Current_Inventory]])</f>
        <v>1798.2</v>
      </c>
    </row>
    <row r="5656" spans="1:19" x14ac:dyDescent="0.25">
      <c r="A5656">
        <v>5655</v>
      </c>
      <c r="B5656" t="s">
        <v>5677</v>
      </c>
      <c r="C5656" s="4" t="s">
        <v>21</v>
      </c>
      <c r="D5656" t="s">
        <v>18</v>
      </c>
      <c r="E5656" s="4">
        <v>20</v>
      </c>
      <c r="F5656" s="4">
        <v>11</v>
      </c>
      <c r="G5656" s="4">
        <v>550</v>
      </c>
      <c r="H5656" s="4">
        <v>174</v>
      </c>
      <c r="I5656" s="4">
        <v>217</v>
      </c>
      <c r="J5656" s="6">
        <v>1908.69</v>
      </c>
      <c r="K5656" s="4">
        <v>0.19600000000000001</v>
      </c>
      <c r="L5656" s="4" t="s">
        <v>27</v>
      </c>
      <c r="M5656" s="4">
        <f>Inventory[[#This Row],[Daily_Demand]]*Inventory[[#This Row],[Lead_Time_Days]]</f>
        <v>220</v>
      </c>
      <c r="N5656" s="4">
        <f>MAX(0, Inventory[[#This Row],[Demand_Duration_Lead_time]]+Inventory[[#This Row],[Safety_Stock]]-Inventory[[#This Row],[Current_Inventory]])</f>
        <v>0</v>
      </c>
      <c r="O56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56" s="8">
        <f>Inventory[[#This Row],[Current_Inventory]]*Inventory[[#This Row],[Unit_Cost]]</f>
        <v>1049779.5</v>
      </c>
      <c r="Q5656" t="str">
        <f>IF(Inventory[[#This Row],[Stockout_Risk_Score]] &gt;= 0.8, "Critical",
   IF(Inventory[[#This Row],[Stockout_Risk_Score]] &gt;= 0.6, "High",
      IF(Inventory[[#This Row],[Stockout_Risk_Score]] &gt;= 0.3, "Medium", "Low")
   )
)</f>
        <v>Low</v>
      </c>
      <c r="R5656">
        <f>Inventory[[#This Row],[Lead_Time_Days]]*0.8</f>
        <v>8.8000000000000007</v>
      </c>
      <c r="S5656">
        <f>MAX(0,Inventory[[#This Row],[Daily_Demand]]*Inventory[[#This Row],[Adj_Lead_Time]]+Inventory[[#This Row],[Safety_Stock]]-Inventory[[#This Row],[Current_Inventory]])</f>
        <v>0</v>
      </c>
    </row>
    <row r="5657" spans="1:19" x14ac:dyDescent="0.25">
      <c r="A5657">
        <v>5656</v>
      </c>
      <c r="B5657" t="s">
        <v>5678</v>
      </c>
      <c r="C5657" s="4" t="s">
        <v>17</v>
      </c>
      <c r="D5657" t="s">
        <v>14</v>
      </c>
      <c r="E5657" s="4">
        <v>45</v>
      </c>
      <c r="F5657" s="4">
        <v>2</v>
      </c>
      <c r="G5657" s="4">
        <v>92</v>
      </c>
      <c r="H5657" s="4">
        <v>14</v>
      </c>
      <c r="I5657" s="4">
        <v>272</v>
      </c>
      <c r="J5657" s="6">
        <v>514.99</v>
      </c>
      <c r="K5657" s="4">
        <v>0.48</v>
      </c>
      <c r="L5657" s="4" t="s">
        <v>19</v>
      </c>
      <c r="M5657" s="4">
        <f>Inventory[[#This Row],[Daily_Demand]]*Inventory[[#This Row],[Lead_Time_Days]]</f>
        <v>90</v>
      </c>
      <c r="N5657" s="4">
        <f>MAX(0, Inventory[[#This Row],[Demand_Duration_Lead_time]]+Inventory[[#This Row],[Safety_Stock]]-Inventory[[#This Row],[Current_Inventory]])</f>
        <v>12</v>
      </c>
      <c r="O56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57" s="8">
        <f>Inventory[[#This Row],[Current_Inventory]]*Inventory[[#This Row],[Unit_Cost]]</f>
        <v>47379.08</v>
      </c>
      <c r="Q5657" t="str">
        <f>IF(Inventory[[#This Row],[Stockout_Risk_Score]] &gt;= 0.8, "Critical",
   IF(Inventory[[#This Row],[Stockout_Risk_Score]] &gt;= 0.6, "High",
      IF(Inventory[[#This Row],[Stockout_Risk_Score]] &gt;= 0.3, "Medium", "Low")
   )
)</f>
        <v>Medium</v>
      </c>
      <c r="R5657">
        <f>Inventory[[#This Row],[Lead_Time_Days]]*0.8</f>
        <v>1.6</v>
      </c>
      <c r="S5657">
        <f>MAX(0,Inventory[[#This Row],[Daily_Demand]]*Inventory[[#This Row],[Adj_Lead_Time]]+Inventory[[#This Row],[Safety_Stock]]-Inventory[[#This Row],[Current_Inventory]])</f>
        <v>0</v>
      </c>
    </row>
    <row r="5658" spans="1:19" x14ac:dyDescent="0.25">
      <c r="A5658">
        <v>5657</v>
      </c>
      <c r="B5658" t="s">
        <v>5679</v>
      </c>
      <c r="C5658" s="4" t="s">
        <v>21</v>
      </c>
      <c r="D5658" t="s">
        <v>14</v>
      </c>
      <c r="E5658" s="4">
        <v>5</v>
      </c>
      <c r="F5658" s="4">
        <v>10</v>
      </c>
      <c r="G5658" s="4">
        <v>413</v>
      </c>
      <c r="H5658" s="4">
        <v>260</v>
      </c>
      <c r="I5658" s="4">
        <v>327</v>
      </c>
      <c r="J5658" s="6">
        <v>302.39</v>
      </c>
      <c r="K5658" s="4">
        <v>0.60299999999999998</v>
      </c>
      <c r="L5658" s="4" t="s">
        <v>19</v>
      </c>
      <c r="M5658" s="4">
        <f>Inventory[[#This Row],[Daily_Demand]]*Inventory[[#This Row],[Lead_Time_Days]]</f>
        <v>50</v>
      </c>
      <c r="N5658" s="4">
        <f>MAX(0, Inventory[[#This Row],[Demand_Duration_Lead_time]]+Inventory[[#This Row],[Safety_Stock]]-Inventory[[#This Row],[Current_Inventory]])</f>
        <v>0</v>
      </c>
      <c r="O56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58" s="8">
        <f>Inventory[[#This Row],[Current_Inventory]]*Inventory[[#This Row],[Unit_Cost]]</f>
        <v>124887.06999999999</v>
      </c>
      <c r="Q5658" t="str">
        <f>IF(Inventory[[#This Row],[Stockout_Risk_Score]] &gt;= 0.8, "Critical",
   IF(Inventory[[#This Row],[Stockout_Risk_Score]] &gt;= 0.6, "High",
      IF(Inventory[[#This Row],[Stockout_Risk_Score]] &gt;= 0.3, "Medium", "Low")
   )
)</f>
        <v>High</v>
      </c>
      <c r="R5658">
        <f>Inventory[[#This Row],[Lead_Time_Days]]*0.8</f>
        <v>8</v>
      </c>
      <c r="S5658">
        <f>MAX(0,Inventory[[#This Row],[Daily_Demand]]*Inventory[[#This Row],[Adj_Lead_Time]]+Inventory[[#This Row],[Safety_Stock]]-Inventory[[#This Row],[Current_Inventory]])</f>
        <v>0</v>
      </c>
    </row>
    <row r="5659" spans="1:19" x14ac:dyDescent="0.25">
      <c r="A5659">
        <v>5658</v>
      </c>
      <c r="B5659" t="s">
        <v>5680</v>
      </c>
      <c r="C5659" s="4" t="s">
        <v>41</v>
      </c>
      <c r="D5659" t="s">
        <v>18</v>
      </c>
      <c r="E5659" s="4">
        <v>115</v>
      </c>
      <c r="F5659" s="4">
        <v>13</v>
      </c>
      <c r="G5659" s="4">
        <v>413</v>
      </c>
      <c r="H5659" s="4">
        <v>159</v>
      </c>
      <c r="I5659" s="4">
        <v>239</v>
      </c>
      <c r="J5659" s="6">
        <v>294.37</v>
      </c>
      <c r="K5659" s="4">
        <v>0.93200000000000005</v>
      </c>
      <c r="L5659" s="4" t="s">
        <v>27</v>
      </c>
      <c r="M5659" s="4">
        <f>Inventory[[#This Row],[Daily_Demand]]*Inventory[[#This Row],[Lead_Time_Days]]</f>
        <v>1495</v>
      </c>
      <c r="N5659" s="4">
        <f>MAX(0, Inventory[[#This Row],[Demand_Duration_Lead_time]]+Inventory[[#This Row],[Safety_Stock]]-Inventory[[#This Row],[Current_Inventory]])</f>
        <v>1241</v>
      </c>
      <c r="O56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59" s="8">
        <f>Inventory[[#This Row],[Current_Inventory]]*Inventory[[#This Row],[Unit_Cost]]</f>
        <v>121574.81</v>
      </c>
      <c r="Q5659" t="str">
        <f>IF(Inventory[[#This Row],[Stockout_Risk_Score]] &gt;= 0.8, "Critical",
   IF(Inventory[[#This Row],[Stockout_Risk_Score]] &gt;= 0.6, "High",
      IF(Inventory[[#This Row],[Stockout_Risk_Score]] &gt;= 0.3, "Medium", "Low")
   )
)</f>
        <v>Critical</v>
      </c>
      <c r="R5659">
        <f>Inventory[[#This Row],[Lead_Time_Days]]*0.8</f>
        <v>10.4</v>
      </c>
      <c r="S5659">
        <f>MAX(0,Inventory[[#This Row],[Daily_Demand]]*Inventory[[#This Row],[Adj_Lead_Time]]+Inventory[[#This Row],[Safety_Stock]]-Inventory[[#This Row],[Current_Inventory]])</f>
        <v>942</v>
      </c>
    </row>
    <row r="5660" spans="1:19" x14ac:dyDescent="0.25">
      <c r="A5660">
        <v>5659</v>
      </c>
      <c r="B5660" t="s">
        <v>5681</v>
      </c>
      <c r="C5660" s="4" t="s">
        <v>21</v>
      </c>
      <c r="D5660" t="s">
        <v>18</v>
      </c>
      <c r="E5660" s="4">
        <v>16</v>
      </c>
      <c r="F5660" s="4">
        <v>7</v>
      </c>
      <c r="G5660" s="4">
        <v>777</v>
      </c>
      <c r="H5660" s="4">
        <v>37</v>
      </c>
      <c r="I5660" s="4">
        <v>68</v>
      </c>
      <c r="J5660" s="6">
        <v>1622.33</v>
      </c>
      <c r="K5660" s="4">
        <v>0.16900000000000001</v>
      </c>
      <c r="L5660" s="4" t="s">
        <v>27</v>
      </c>
      <c r="M5660" s="4">
        <f>Inventory[[#This Row],[Daily_Demand]]*Inventory[[#This Row],[Lead_Time_Days]]</f>
        <v>112</v>
      </c>
      <c r="N5660" s="4">
        <f>MAX(0, Inventory[[#This Row],[Demand_Duration_Lead_time]]+Inventory[[#This Row],[Safety_Stock]]-Inventory[[#This Row],[Current_Inventory]])</f>
        <v>0</v>
      </c>
      <c r="O56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660" s="8">
        <f>Inventory[[#This Row],[Current_Inventory]]*Inventory[[#This Row],[Unit_Cost]]</f>
        <v>1260550.4099999999</v>
      </c>
      <c r="Q5660" t="str">
        <f>IF(Inventory[[#This Row],[Stockout_Risk_Score]] &gt;= 0.8, "Critical",
   IF(Inventory[[#This Row],[Stockout_Risk_Score]] &gt;= 0.6, "High",
      IF(Inventory[[#This Row],[Stockout_Risk_Score]] &gt;= 0.3, "Medium", "Low")
   )
)</f>
        <v>Low</v>
      </c>
      <c r="R5660">
        <f>Inventory[[#This Row],[Lead_Time_Days]]*0.8</f>
        <v>5.6000000000000005</v>
      </c>
      <c r="S5660">
        <f>MAX(0,Inventory[[#This Row],[Daily_Demand]]*Inventory[[#This Row],[Adj_Lead_Time]]+Inventory[[#This Row],[Safety_Stock]]-Inventory[[#This Row],[Current_Inventory]])</f>
        <v>0</v>
      </c>
    </row>
    <row r="5661" spans="1:19" x14ac:dyDescent="0.25">
      <c r="A5661">
        <v>5660</v>
      </c>
      <c r="B5661" t="s">
        <v>5682</v>
      </c>
      <c r="C5661" s="4" t="s">
        <v>26</v>
      </c>
      <c r="D5661" t="s">
        <v>22</v>
      </c>
      <c r="E5661" s="4">
        <v>123</v>
      </c>
      <c r="F5661" s="4">
        <v>4</v>
      </c>
      <c r="G5661" s="4">
        <v>500</v>
      </c>
      <c r="H5661" s="4">
        <v>246</v>
      </c>
      <c r="I5661" s="4">
        <v>63</v>
      </c>
      <c r="J5661" s="6">
        <v>1443.95</v>
      </c>
      <c r="K5661" s="4">
        <v>0.51500000000000001</v>
      </c>
      <c r="L5661" s="4" t="s">
        <v>19</v>
      </c>
      <c r="M5661" s="4">
        <f>Inventory[[#This Row],[Daily_Demand]]*Inventory[[#This Row],[Lead_Time_Days]]</f>
        <v>492</v>
      </c>
      <c r="N5661" s="4">
        <f>MAX(0, Inventory[[#This Row],[Demand_Duration_Lead_time]]+Inventory[[#This Row],[Safety_Stock]]-Inventory[[#This Row],[Current_Inventory]])</f>
        <v>238</v>
      </c>
      <c r="O56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61" s="8">
        <f>Inventory[[#This Row],[Current_Inventory]]*Inventory[[#This Row],[Unit_Cost]]</f>
        <v>721975</v>
      </c>
      <c r="Q5661" t="str">
        <f>IF(Inventory[[#This Row],[Stockout_Risk_Score]] &gt;= 0.8, "Critical",
   IF(Inventory[[#This Row],[Stockout_Risk_Score]] &gt;= 0.6, "High",
      IF(Inventory[[#This Row],[Stockout_Risk_Score]] &gt;= 0.3, "Medium", "Low")
   )
)</f>
        <v>Medium</v>
      </c>
      <c r="R5661">
        <f>Inventory[[#This Row],[Lead_Time_Days]]*0.8</f>
        <v>3.2</v>
      </c>
      <c r="S5661">
        <f>MAX(0,Inventory[[#This Row],[Daily_Demand]]*Inventory[[#This Row],[Adj_Lead_Time]]+Inventory[[#This Row],[Safety_Stock]]-Inventory[[#This Row],[Current_Inventory]])</f>
        <v>139.60000000000002</v>
      </c>
    </row>
    <row r="5662" spans="1:19" x14ac:dyDescent="0.25">
      <c r="A5662">
        <v>5661</v>
      </c>
      <c r="B5662" t="s">
        <v>5683</v>
      </c>
      <c r="C5662" s="4" t="s">
        <v>41</v>
      </c>
      <c r="D5662" t="s">
        <v>22</v>
      </c>
      <c r="E5662" s="4">
        <v>188</v>
      </c>
      <c r="F5662" s="4">
        <v>5</v>
      </c>
      <c r="G5662" s="4">
        <v>492</v>
      </c>
      <c r="H5662" s="4">
        <v>141</v>
      </c>
      <c r="I5662" s="4">
        <v>292</v>
      </c>
      <c r="J5662" s="6">
        <v>302.5</v>
      </c>
      <c r="K5662" s="4">
        <v>0.158</v>
      </c>
      <c r="L5662" s="4" t="s">
        <v>27</v>
      </c>
      <c r="M5662" s="4">
        <f>Inventory[[#This Row],[Daily_Demand]]*Inventory[[#This Row],[Lead_Time_Days]]</f>
        <v>940</v>
      </c>
      <c r="N5662" s="4">
        <f>MAX(0, Inventory[[#This Row],[Demand_Duration_Lead_time]]+Inventory[[#This Row],[Safety_Stock]]-Inventory[[#This Row],[Current_Inventory]])</f>
        <v>589</v>
      </c>
      <c r="O56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62" s="8">
        <f>Inventory[[#This Row],[Current_Inventory]]*Inventory[[#This Row],[Unit_Cost]]</f>
        <v>148830</v>
      </c>
      <c r="Q5662" t="str">
        <f>IF(Inventory[[#This Row],[Stockout_Risk_Score]] &gt;= 0.8, "Critical",
   IF(Inventory[[#This Row],[Stockout_Risk_Score]] &gt;= 0.6, "High",
      IF(Inventory[[#This Row],[Stockout_Risk_Score]] &gt;= 0.3, "Medium", "Low")
   )
)</f>
        <v>Low</v>
      </c>
      <c r="R5662">
        <f>Inventory[[#This Row],[Lead_Time_Days]]*0.8</f>
        <v>4</v>
      </c>
      <c r="S5662">
        <f>MAX(0,Inventory[[#This Row],[Daily_Demand]]*Inventory[[#This Row],[Adj_Lead_Time]]+Inventory[[#This Row],[Safety_Stock]]-Inventory[[#This Row],[Current_Inventory]])</f>
        <v>401</v>
      </c>
    </row>
    <row r="5663" spans="1:19" x14ac:dyDescent="0.25">
      <c r="A5663">
        <v>5662</v>
      </c>
      <c r="B5663" t="s">
        <v>5684</v>
      </c>
      <c r="C5663" s="4" t="s">
        <v>13</v>
      </c>
      <c r="D5663" t="s">
        <v>18</v>
      </c>
      <c r="E5663" s="4">
        <v>182</v>
      </c>
      <c r="F5663" s="4">
        <v>11</v>
      </c>
      <c r="G5663" s="4">
        <v>332</v>
      </c>
      <c r="H5663" s="4">
        <v>294</v>
      </c>
      <c r="I5663" s="4">
        <v>158</v>
      </c>
      <c r="J5663" s="6">
        <v>478.52</v>
      </c>
      <c r="K5663" s="4">
        <v>0.44400000000000001</v>
      </c>
      <c r="L5663" s="4" t="s">
        <v>19</v>
      </c>
      <c r="M5663" s="4">
        <f>Inventory[[#This Row],[Daily_Demand]]*Inventory[[#This Row],[Lead_Time_Days]]</f>
        <v>2002</v>
      </c>
      <c r="N5663" s="4">
        <f>MAX(0, Inventory[[#This Row],[Demand_Duration_Lead_time]]+Inventory[[#This Row],[Safety_Stock]]-Inventory[[#This Row],[Current_Inventory]])</f>
        <v>1964</v>
      </c>
      <c r="O56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63" s="8">
        <f>Inventory[[#This Row],[Current_Inventory]]*Inventory[[#This Row],[Unit_Cost]]</f>
        <v>158868.63999999998</v>
      </c>
      <c r="Q5663" t="str">
        <f>IF(Inventory[[#This Row],[Stockout_Risk_Score]] &gt;= 0.8, "Critical",
   IF(Inventory[[#This Row],[Stockout_Risk_Score]] &gt;= 0.6, "High",
      IF(Inventory[[#This Row],[Stockout_Risk_Score]] &gt;= 0.3, "Medium", "Low")
   )
)</f>
        <v>Medium</v>
      </c>
      <c r="R5663">
        <f>Inventory[[#This Row],[Lead_Time_Days]]*0.8</f>
        <v>8.8000000000000007</v>
      </c>
      <c r="S5663">
        <f>MAX(0,Inventory[[#This Row],[Daily_Demand]]*Inventory[[#This Row],[Adj_Lead_Time]]+Inventory[[#This Row],[Safety_Stock]]-Inventory[[#This Row],[Current_Inventory]])</f>
        <v>1563.6000000000001</v>
      </c>
    </row>
    <row r="5664" spans="1:19" x14ac:dyDescent="0.25">
      <c r="A5664">
        <v>5663</v>
      </c>
      <c r="B5664" t="s">
        <v>5685</v>
      </c>
      <c r="C5664" s="4" t="s">
        <v>17</v>
      </c>
      <c r="D5664" t="s">
        <v>22</v>
      </c>
      <c r="E5664" s="4">
        <v>24</v>
      </c>
      <c r="F5664" s="4">
        <v>13</v>
      </c>
      <c r="G5664" s="4">
        <v>457</v>
      </c>
      <c r="H5664" s="4">
        <v>172</v>
      </c>
      <c r="I5664" s="4">
        <v>239</v>
      </c>
      <c r="J5664" s="6">
        <v>1507.32</v>
      </c>
      <c r="K5664" s="4">
        <v>0.2</v>
      </c>
      <c r="L5664" s="4" t="s">
        <v>27</v>
      </c>
      <c r="M5664" s="4">
        <f>Inventory[[#This Row],[Daily_Demand]]*Inventory[[#This Row],[Lead_Time_Days]]</f>
        <v>312</v>
      </c>
      <c r="N5664" s="4">
        <f>MAX(0, Inventory[[#This Row],[Demand_Duration_Lead_time]]+Inventory[[#This Row],[Safety_Stock]]-Inventory[[#This Row],[Current_Inventory]])</f>
        <v>27</v>
      </c>
      <c r="O56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64" s="8">
        <f>Inventory[[#This Row],[Current_Inventory]]*Inventory[[#This Row],[Unit_Cost]]</f>
        <v>688845.24</v>
      </c>
      <c r="Q5664" t="str">
        <f>IF(Inventory[[#This Row],[Stockout_Risk_Score]] &gt;= 0.8, "Critical",
   IF(Inventory[[#This Row],[Stockout_Risk_Score]] &gt;= 0.6, "High",
      IF(Inventory[[#This Row],[Stockout_Risk_Score]] &gt;= 0.3, "Medium", "Low")
   )
)</f>
        <v>Low</v>
      </c>
      <c r="R5664">
        <f>Inventory[[#This Row],[Lead_Time_Days]]*0.8</f>
        <v>10.4</v>
      </c>
      <c r="S5664">
        <f>MAX(0,Inventory[[#This Row],[Daily_Demand]]*Inventory[[#This Row],[Adj_Lead_Time]]+Inventory[[#This Row],[Safety_Stock]]-Inventory[[#This Row],[Current_Inventory]])</f>
        <v>0</v>
      </c>
    </row>
    <row r="5665" spans="1:19" x14ac:dyDescent="0.25">
      <c r="A5665">
        <v>5664</v>
      </c>
      <c r="B5665" t="s">
        <v>5686</v>
      </c>
      <c r="C5665" s="4" t="s">
        <v>17</v>
      </c>
      <c r="D5665" t="s">
        <v>18</v>
      </c>
      <c r="E5665" s="4">
        <v>198</v>
      </c>
      <c r="F5665" s="4">
        <v>7</v>
      </c>
      <c r="G5665" s="4">
        <v>343</v>
      </c>
      <c r="H5665" s="4">
        <v>236</v>
      </c>
      <c r="I5665" s="4">
        <v>267</v>
      </c>
      <c r="J5665" s="6">
        <v>585.5</v>
      </c>
      <c r="K5665" s="4">
        <v>0.83599999999999997</v>
      </c>
      <c r="L5665" s="4" t="s">
        <v>19</v>
      </c>
      <c r="M5665" s="4">
        <f>Inventory[[#This Row],[Daily_Demand]]*Inventory[[#This Row],[Lead_Time_Days]]</f>
        <v>1386</v>
      </c>
      <c r="N5665" s="4">
        <f>MAX(0, Inventory[[#This Row],[Demand_Duration_Lead_time]]+Inventory[[#This Row],[Safety_Stock]]-Inventory[[#This Row],[Current_Inventory]])</f>
        <v>1279</v>
      </c>
      <c r="O56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65" s="8">
        <f>Inventory[[#This Row],[Current_Inventory]]*Inventory[[#This Row],[Unit_Cost]]</f>
        <v>200826.5</v>
      </c>
      <c r="Q5665" t="str">
        <f>IF(Inventory[[#This Row],[Stockout_Risk_Score]] &gt;= 0.8, "Critical",
   IF(Inventory[[#This Row],[Stockout_Risk_Score]] &gt;= 0.6, "High",
      IF(Inventory[[#This Row],[Stockout_Risk_Score]] &gt;= 0.3, "Medium", "Low")
   )
)</f>
        <v>Critical</v>
      </c>
      <c r="R5665">
        <f>Inventory[[#This Row],[Lead_Time_Days]]*0.8</f>
        <v>5.6000000000000005</v>
      </c>
      <c r="S5665">
        <f>MAX(0,Inventory[[#This Row],[Daily_Demand]]*Inventory[[#This Row],[Adj_Lead_Time]]+Inventory[[#This Row],[Safety_Stock]]-Inventory[[#This Row],[Current_Inventory]])</f>
        <v>1001.8000000000002</v>
      </c>
    </row>
    <row r="5666" spans="1:19" x14ac:dyDescent="0.25">
      <c r="A5666">
        <v>5665</v>
      </c>
      <c r="B5666" t="s">
        <v>5687</v>
      </c>
      <c r="C5666" s="4" t="s">
        <v>21</v>
      </c>
      <c r="D5666" t="s">
        <v>22</v>
      </c>
      <c r="E5666" s="4">
        <v>40</v>
      </c>
      <c r="F5666" s="4">
        <v>7</v>
      </c>
      <c r="G5666" s="4">
        <v>106</v>
      </c>
      <c r="H5666" s="4">
        <v>139</v>
      </c>
      <c r="I5666" s="4">
        <v>348</v>
      </c>
      <c r="J5666" s="6">
        <v>1964.01</v>
      </c>
      <c r="K5666" s="4">
        <v>0.255</v>
      </c>
      <c r="L5666" s="4" t="s">
        <v>15</v>
      </c>
      <c r="M5666" s="4">
        <f>Inventory[[#This Row],[Daily_Demand]]*Inventory[[#This Row],[Lead_Time_Days]]</f>
        <v>280</v>
      </c>
      <c r="N5666" s="4">
        <f>MAX(0, Inventory[[#This Row],[Demand_Duration_Lead_time]]+Inventory[[#This Row],[Safety_Stock]]-Inventory[[#This Row],[Current_Inventory]])</f>
        <v>313</v>
      </c>
      <c r="O56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66" s="8">
        <f>Inventory[[#This Row],[Current_Inventory]]*Inventory[[#This Row],[Unit_Cost]]</f>
        <v>208185.06</v>
      </c>
      <c r="Q5666" t="str">
        <f>IF(Inventory[[#This Row],[Stockout_Risk_Score]] &gt;= 0.8, "Critical",
   IF(Inventory[[#This Row],[Stockout_Risk_Score]] &gt;= 0.6, "High",
      IF(Inventory[[#This Row],[Stockout_Risk_Score]] &gt;= 0.3, "Medium", "Low")
   )
)</f>
        <v>Low</v>
      </c>
      <c r="R5666">
        <f>Inventory[[#This Row],[Lead_Time_Days]]*0.8</f>
        <v>5.6000000000000005</v>
      </c>
      <c r="S5666">
        <f>MAX(0,Inventory[[#This Row],[Daily_Demand]]*Inventory[[#This Row],[Adj_Lead_Time]]+Inventory[[#This Row],[Safety_Stock]]-Inventory[[#This Row],[Current_Inventory]])</f>
        <v>257</v>
      </c>
    </row>
    <row r="5667" spans="1:19" x14ac:dyDescent="0.25">
      <c r="A5667">
        <v>5666</v>
      </c>
      <c r="B5667" t="s">
        <v>5688</v>
      </c>
      <c r="C5667" s="4" t="s">
        <v>41</v>
      </c>
      <c r="D5667" t="s">
        <v>14</v>
      </c>
      <c r="E5667" s="4">
        <v>83</v>
      </c>
      <c r="F5667" s="4">
        <v>13</v>
      </c>
      <c r="G5667" s="4">
        <v>378</v>
      </c>
      <c r="H5667" s="4">
        <v>67</v>
      </c>
      <c r="I5667" s="4">
        <v>360</v>
      </c>
      <c r="J5667" s="6">
        <v>1104.1099999999999</v>
      </c>
      <c r="K5667" s="4">
        <v>0.41699999999999998</v>
      </c>
      <c r="L5667" s="4" t="s">
        <v>15</v>
      </c>
      <c r="M5667" s="4">
        <f>Inventory[[#This Row],[Daily_Demand]]*Inventory[[#This Row],[Lead_Time_Days]]</f>
        <v>1079</v>
      </c>
      <c r="N5667" s="4">
        <f>MAX(0, Inventory[[#This Row],[Demand_Duration_Lead_time]]+Inventory[[#This Row],[Safety_Stock]]-Inventory[[#This Row],[Current_Inventory]])</f>
        <v>768</v>
      </c>
      <c r="O56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67" s="8">
        <f>Inventory[[#This Row],[Current_Inventory]]*Inventory[[#This Row],[Unit_Cost]]</f>
        <v>417353.57999999996</v>
      </c>
      <c r="Q5667" t="str">
        <f>IF(Inventory[[#This Row],[Stockout_Risk_Score]] &gt;= 0.8, "Critical",
   IF(Inventory[[#This Row],[Stockout_Risk_Score]] &gt;= 0.6, "High",
      IF(Inventory[[#This Row],[Stockout_Risk_Score]] &gt;= 0.3, "Medium", "Low")
   )
)</f>
        <v>Medium</v>
      </c>
      <c r="R5667">
        <f>Inventory[[#This Row],[Lead_Time_Days]]*0.8</f>
        <v>10.4</v>
      </c>
      <c r="S5667">
        <f>MAX(0,Inventory[[#This Row],[Daily_Demand]]*Inventory[[#This Row],[Adj_Lead_Time]]+Inventory[[#This Row],[Safety_Stock]]-Inventory[[#This Row],[Current_Inventory]])</f>
        <v>552.20000000000005</v>
      </c>
    </row>
    <row r="5668" spans="1:19" x14ac:dyDescent="0.25">
      <c r="A5668">
        <v>5667</v>
      </c>
      <c r="B5668" t="s">
        <v>5689</v>
      </c>
      <c r="C5668" s="4" t="s">
        <v>13</v>
      </c>
      <c r="D5668" t="s">
        <v>22</v>
      </c>
      <c r="E5668" s="4">
        <v>170</v>
      </c>
      <c r="F5668" s="4">
        <v>10</v>
      </c>
      <c r="G5668" s="4">
        <v>714</v>
      </c>
      <c r="H5668" s="4">
        <v>155</v>
      </c>
      <c r="I5668" s="4">
        <v>285</v>
      </c>
      <c r="J5668" s="6">
        <v>424.42</v>
      </c>
      <c r="K5668" s="4">
        <v>0.40799999999999997</v>
      </c>
      <c r="L5668" s="4" t="s">
        <v>19</v>
      </c>
      <c r="M5668" s="4">
        <f>Inventory[[#This Row],[Daily_Demand]]*Inventory[[#This Row],[Lead_Time_Days]]</f>
        <v>1700</v>
      </c>
      <c r="N5668" s="4">
        <f>MAX(0, Inventory[[#This Row],[Demand_Duration_Lead_time]]+Inventory[[#This Row],[Safety_Stock]]-Inventory[[#This Row],[Current_Inventory]])</f>
        <v>1141</v>
      </c>
      <c r="O56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68" s="8">
        <f>Inventory[[#This Row],[Current_Inventory]]*Inventory[[#This Row],[Unit_Cost]]</f>
        <v>303035.88</v>
      </c>
      <c r="Q5668" t="str">
        <f>IF(Inventory[[#This Row],[Stockout_Risk_Score]] &gt;= 0.8, "Critical",
   IF(Inventory[[#This Row],[Stockout_Risk_Score]] &gt;= 0.6, "High",
      IF(Inventory[[#This Row],[Stockout_Risk_Score]] &gt;= 0.3, "Medium", "Low")
   )
)</f>
        <v>Medium</v>
      </c>
      <c r="R5668">
        <f>Inventory[[#This Row],[Lead_Time_Days]]*0.8</f>
        <v>8</v>
      </c>
      <c r="S5668">
        <f>MAX(0,Inventory[[#This Row],[Daily_Demand]]*Inventory[[#This Row],[Adj_Lead_Time]]+Inventory[[#This Row],[Safety_Stock]]-Inventory[[#This Row],[Current_Inventory]])</f>
        <v>801</v>
      </c>
    </row>
    <row r="5669" spans="1:19" x14ac:dyDescent="0.25">
      <c r="A5669">
        <v>5668</v>
      </c>
      <c r="B5669" t="s">
        <v>5690</v>
      </c>
      <c r="C5669" s="4" t="s">
        <v>41</v>
      </c>
      <c r="D5669" t="s">
        <v>14</v>
      </c>
      <c r="E5669" s="4">
        <v>154</v>
      </c>
      <c r="F5669" s="4">
        <v>5</v>
      </c>
      <c r="G5669" s="4">
        <v>216</v>
      </c>
      <c r="H5669" s="4">
        <v>131</v>
      </c>
      <c r="I5669" s="4">
        <v>217</v>
      </c>
      <c r="J5669" s="6">
        <v>1724.68</v>
      </c>
      <c r="K5669" s="4">
        <v>0.86599999999999999</v>
      </c>
      <c r="L5669" s="4" t="s">
        <v>19</v>
      </c>
      <c r="M5669" s="4">
        <f>Inventory[[#This Row],[Daily_Demand]]*Inventory[[#This Row],[Lead_Time_Days]]</f>
        <v>770</v>
      </c>
      <c r="N5669" s="4">
        <f>MAX(0, Inventory[[#This Row],[Demand_Duration_Lead_time]]+Inventory[[#This Row],[Safety_Stock]]-Inventory[[#This Row],[Current_Inventory]])</f>
        <v>685</v>
      </c>
      <c r="O56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69" s="8">
        <f>Inventory[[#This Row],[Current_Inventory]]*Inventory[[#This Row],[Unit_Cost]]</f>
        <v>372530.88</v>
      </c>
      <c r="Q5669" t="str">
        <f>IF(Inventory[[#This Row],[Stockout_Risk_Score]] &gt;= 0.8, "Critical",
   IF(Inventory[[#This Row],[Stockout_Risk_Score]] &gt;= 0.6, "High",
      IF(Inventory[[#This Row],[Stockout_Risk_Score]] &gt;= 0.3, "Medium", "Low")
   )
)</f>
        <v>Critical</v>
      </c>
      <c r="R5669">
        <f>Inventory[[#This Row],[Lead_Time_Days]]*0.8</f>
        <v>4</v>
      </c>
      <c r="S5669">
        <f>MAX(0,Inventory[[#This Row],[Daily_Demand]]*Inventory[[#This Row],[Adj_Lead_Time]]+Inventory[[#This Row],[Safety_Stock]]-Inventory[[#This Row],[Current_Inventory]])</f>
        <v>531</v>
      </c>
    </row>
    <row r="5670" spans="1:19" x14ac:dyDescent="0.25">
      <c r="A5670">
        <v>5669</v>
      </c>
      <c r="B5670" t="s">
        <v>5691</v>
      </c>
      <c r="C5670" s="4" t="s">
        <v>17</v>
      </c>
      <c r="D5670" t="s">
        <v>14</v>
      </c>
      <c r="E5670" s="4">
        <v>112</v>
      </c>
      <c r="F5670" s="4">
        <v>6</v>
      </c>
      <c r="G5670" s="4">
        <v>775</v>
      </c>
      <c r="H5670" s="4">
        <v>201</v>
      </c>
      <c r="I5670" s="4">
        <v>317</v>
      </c>
      <c r="J5670" s="6">
        <v>672.98</v>
      </c>
      <c r="K5670" s="4">
        <v>0.75800000000000001</v>
      </c>
      <c r="L5670" s="4" t="s">
        <v>19</v>
      </c>
      <c r="M5670" s="4">
        <f>Inventory[[#This Row],[Daily_Demand]]*Inventory[[#This Row],[Lead_Time_Days]]</f>
        <v>672</v>
      </c>
      <c r="N5670" s="4">
        <f>MAX(0, Inventory[[#This Row],[Demand_Duration_Lead_time]]+Inventory[[#This Row],[Safety_Stock]]-Inventory[[#This Row],[Current_Inventory]])</f>
        <v>98</v>
      </c>
      <c r="O56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70" s="8">
        <f>Inventory[[#This Row],[Current_Inventory]]*Inventory[[#This Row],[Unit_Cost]]</f>
        <v>521559.5</v>
      </c>
      <c r="Q5670" t="str">
        <f>IF(Inventory[[#This Row],[Stockout_Risk_Score]] &gt;= 0.8, "Critical",
   IF(Inventory[[#This Row],[Stockout_Risk_Score]] &gt;= 0.6, "High",
      IF(Inventory[[#This Row],[Stockout_Risk_Score]] &gt;= 0.3, "Medium", "Low")
   )
)</f>
        <v>High</v>
      </c>
      <c r="R5670">
        <f>Inventory[[#This Row],[Lead_Time_Days]]*0.8</f>
        <v>4.8000000000000007</v>
      </c>
      <c r="S5670">
        <f>MAX(0,Inventory[[#This Row],[Daily_Demand]]*Inventory[[#This Row],[Adj_Lead_Time]]+Inventory[[#This Row],[Safety_Stock]]-Inventory[[#This Row],[Current_Inventory]])</f>
        <v>0</v>
      </c>
    </row>
    <row r="5671" spans="1:19" x14ac:dyDescent="0.25">
      <c r="A5671">
        <v>5670</v>
      </c>
      <c r="B5671" t="s">
        <v>5692</v>
      </c>
      <c r="C5671" s="4" t="s">
        <v>41</v>
      </c>
      <c r="D5671" t="s">
        <v>22</v>
      </c>
      <c r="E5671" s="4">
        <v>193</v>
      </c>
      <c r="F5671" s="4">
        <v>6</v>
      </c>
      <c r="G5671" s="4">
        <v>404</v>
      </c>
      <c r="H5671" s="4">
        <v>254</v>
      </c>
      <c r="I5671" s="4">
        <v>242</v>
      </c>
      <c r="J5671" s="6">
        <v>613.16999999999996</v>
      </c>
      <c r="K5671" s="4">
        <v>5.8000000000000003E-2</v>
      </c>
      <c r="L5671" s="4" t="s">
        <v>19</v>
      </c>
      <c r="M5671" s="4">
        <f>Inventory[[#This Row],[Daily_Demand]]*Inventory[[#This Row],[Lead_Time_Days]]</f>
        <v>1158</v>
      </c>
      <c r="N5671" s="4">
        <f>MAX(0, Inventory[[#This Row],[Demand_Duration_Lead_time]]+Inventory[[#This Row],[Safety_Stock]]-Inventory[[#This Row],[Current_Inventory]])</f>
        <v>1008</v>
      </c>
      <c r="O56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71" s="8">
        <f>Inventory[[#This Row],[Current_Inventory]]*Inventory[[#This Row],[Unit_Cost]]</f>
        <v>247720.68</v>
      </c>
      <c r="Q5671" t="str">
        <f>IF(Inventory[[#This Row],[Stockout_Risk_Score]] &gt;= 0.8, "Critical",
   IF(Inventory[[#This Row],[Stockout_Risk_Score]] &gt;= 0.6, "High",
      IF(Inventory[[#This Row],[Stockout_Risk_Score]] &gt;= 0.3, "Medium", "Low")
   )
)</f>
        <v>Low</v>
      </c>
      <c r="R5671">
        <f>Inventory[[#This Row],[Lead_Time_Days]]*0.8</f>
        <v>4.8000000000000007</v>
      </c>
      <c r="S5671">
        <f>MAX(0,Inventory[[#This Row],[Daily_Demand]]*Inventory[[#This Row],[Adj_Lead_Time]]+Inventory[[#This Row],[Safety_Stock]]-Inventory[[#This Row],[Current_Inventory]])</f>
        <v>776.40000000000009</v>
      </c>
    </row>
    <row r="5672" spans="1:19" x14ac:dyDescent="0.25">
      <c r="A5672">
        <v>5671</v>
      </c>
      <c r="B5672" t="s">
        <v>5693</v>
      </c>
      <c r="C5672" s="4" t="s">
        <v>13</v>
      </c>
      <c r="D5672" t="s">
        <v>18</v>
      </c>
      <c r="E5672" s="4">
        <v>182</v>
      </c>
      <c r="F5672" s="4">
        <v>4</v>
      </c>
      <c r="G5672" s="4">
        <v>137</v>
      </c>
      <c r="H5672" s="4">
        <v>112</v>
      </c>
      <c r="I5672" s="4">
        <v>291</v>
      </c>
      <c r="J5672" s="6">
        <v>688.51</v>
      </c>
      <c r="K5672" s="4">
        <v>6.7000000000000004E-2</v>
      </c>
      <c r="L5672" s="4" t="s">
        <v>19</v>
      </c>
      <c r="M5672" s="4">
        <f>Inventory[[#This Row],[Daily_Demand]]*Inventory[[#This Row],[Lead_Time_Days]]</f>
        <v>728</v>
      </c>
      <c r="N5672" s="4">
        <f>MAX(0, Inventory[[#This Row],[Demand_Duration_Lead_time]]+Inventory[[#This Row],[Safety_Stock]]-Inventory[[#This Row],[Current_Inventory]])</f>
        <v>703</v>
      </c>
      <c r="O56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72" s="8">
        <f>Inventory[[#This Row],[Current_Inventory]]*Inventory[[#This Row],[Unit_Cost]]</f>
        <v>94325.87</v>
      </c>
      <c r="Q5672" t="str">
        <f>IF(Inventory[[#This Row],[Stockout_Risk_Score]] &gt;= 0.8, "Critical",
   IF(Inventory[[#This Row],[Stockout_Risk_Score]] &gt;= 0.6, "High",
      IF(Inventory[[#This Row],[Stockout_Risk_Score]] &gt;= 0.3, "Medium", "Low")
   )
)</f>
        <v>Low</v>
      </c>
      <c r="R5672">
        <f>Inventory[[#This Row],[Lead_Time_Days]]*0.8</f>
        <v>3.2</v>
      </c>
      <c r="S5672">
        <f>MAX(0,Inventory[[#This Row],[Daily_Demand]]*Inventory[[#This Row],[Adj_Lead_Time]]+Inventory[[#This Row],[Safety_Stock]]-Inventory[[#This Row],[Current_Inventory]])</f>
        <v>557.4</v>
      </c>
    </row>
    <row r="5673" spans="1:19" x14ac:dyDescent="0.25">
      <c r="A5673">
        <v>5672</v>
      </c>
      <c r="B5673" t="s">
        <v>5694</v>
      </c>
      <c r="C5673" s="4" t="s">
        <v>21</v>
      </c>
      <c r="D5673" t="s">
        <v>14</v>
      </c>
      <c r="E5673" s="4">
        <v>100</v>
      </c>
      <c r="F5673" s="4">
        <v>3</v>
      </c>
      <c r="G5673" s="4">
        <v>517</v>
      </c>
      <c r="H5673" s="4">
        <v>259</v>
      </c>
      <c r="I5673" s="4">
        <v>211</v>
      </c>
      <c r="J5673" s="6">
        <v>1547.98</v>
      </c>
      <c r="K5673" s="4">
        <v>0.55100000000000005</v>
      </c>
      <c r="L5673" s="4" t="s">
        <v>15</v>
      </c>
      <c r="M5673" s="4">
        <f>Inventory[[#This Row],[Daily_Demand]]*Inventory[[#This Row],[Lead_Time_Days]]</f>
        <v>300</v>
      </c>
      <c r="N5673" s="4">
        <f>MAX(0, Inventory[[#This Row],[Demand_Duration_Lead_time]]+Inventory[[#This Row],[Safety_Stock]]-Inventory[[#This Row],[Current_Inventory]])</f>
        <v>42</v>
      </c>
      <c r="O56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73" s="8">
        <f>Inventory[[#This Row],[Current_Inventory]]*Inventory[[#This Row],[Unit_Cost]]</f>
        <v>800305.66</v>
      </c>
      <c r="Q5673" t="str">
        <f>IF(Inventory[[#This Row],[Stockout_Risk_Score]] &gt;= 0.8, "Critical",
   IF(Inventory[[#This Row],[Stockout_Risk_Score]] &gt;= 0.6, "High",
      IF(Inventory[[#This Row],[Stockout_Risk_Score]] &gt;= 0.3, "Medium", "Low")
   )
)</f>
        <v>Medium</v>
      </c>
      <c r="R5673">
        <f>Inventory[[#This Row],[Lead_Time_Days]]*0.8</f>
        <v>2.4000000000000004</v>
      </c>
      <c r="S5673">
        <f>MAX(0,Inventory[[#This Row],[Daily_Demand]]*Inventory[[#This Row],[Adj_Lead_Time]]+Inventory[[#This Row],[Safety_Stock]]-Inventory[[#This Row],[Current_Inventory]])</f>
        <v>0</v>
      </c>
    </row>
    <row r="5674" spans="1:19" x14ac:dyDescent="0.25">
      <c r="A5674">
        <v>5673</v>
      </c>
      <c r="B5674" t="s">
        <v>5695</v>
      </c>
      <c r="C5674" s="4" t="s">
        <v>26</v>
      </c>
      <c r="D5674" t="s">
        <v>14</v>
      </c>
      <c r="E5674" s="4">
        <v>63</v>
      </c>
      <c r="F5674" s="4">
        <v>9</v>
      </c>
      <c r="G5674" s="4">
        <v>481</v>
      </c>
      <c r="H5674" s="4">
        <v>31</v>
      </c>
      <c r="I5674" s="4">
        <v>388</v>
      </c>
      <c r="J5674" s="6">
        <v>387.77</v>
      </c>
      <c r="K5674" s="4">
        <v>0.42799999999999999</v>
      </c>
      <c r="L5674" s="4" t="s">
        <v>19</v>
      </c>
      <c r="M5674" s="4">
        <f>Inventory[[#This Row],[Daily_Demand]]*Inventory[[#This Row],[Lead_Time_Days]]</f>
        <v>567</v>
      </c>
      <c r="N5674" s="4">
        <f>MAX(0, Inventory[[#This Row],[Demand_Duration_Lead_time]]+Inventory[[#This Row],[Safety_Stock]]-Inventory[[#This Row],[Current_Inventory]])</f>
        <v>117</v>
      </c>
      <c r="O56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74" s="8">
        <f>Inventory[[#This Row],[Current_Inventory]]*Inventory[[#This Row],[Unit_Cost]]</f>
        <v>186517.37</v>
      </c>
      <c r="Q5674" t="str">
        <f>IF(Inventory[[#This Row],[Stockout_Risk_Score]] &gt;= 0.8, "Critical",
   IF(Inventory[[#This Row],[Stockout_Risk_Score]] &gt;= 0.6, "High",
      IF(Inventory[[#This Row],[Stockout_Risk_Score]] &gt;= 0.3, "Medium", "Low")
   )
)</f>
        <v>Medium</v>
      </c>
      <c r="R5674">
        <f>Inventory[[#This Row],[Lead_Time_Days]]*0.8</f>
        <v>7.2</v>
      </c>
      <c r="S5674">
        <f>MAX(0,Inventory[[#This Row],[Daily_Demand]]*Inventory[[#This Row],[Adj_Lead_Time]]+Inventory[[#This Row],[Safety_Stock]]-Inventory[[#This Row],[Current_Inventory]])</f>
        <v>3.6000000000000227</v>
      </c>
    </row>
    <row r="5675" spans="1:19" x14ac:dyDescent="0.25">
      <c r="A5675">
        <v>5674</v>
      </c>
      <c r="B5675" t="s">
        <v>5696</v>
      </c>
      <c r="C5675" s="4" t="s">
        <v>41</v>
      </c>
      <c r="D5675" t="s">
        <v>22</v>
      </c>
      <c r="E5675" s="4">
        <v>24</v>
      </c>
      <c r="F5675" s="4">
        <v>11</v>
      </c>
      <c r="G5675" s="4">
        <v>515</v>
      </c>
      <c r="H5675" s="4">
        <v>69</v>
      </c>
      <c r="I5675" s="4">
        <v>328</v>
      </c>
      <c r="J5675" s="6">
        <v>794.48</v>
      </c>
      <c r="K5675" s="4">
        <v>0.27600000000000002</v>
      </c>
      <c r="L5675" s="4" t="s">
        <v>27</v>
      </c>
      <c r="M5675" s="4">
        <f>Inventory[[#This Row],[Daily_Demand]]*Inventory[[#This Row],[Lead_Time_Days]]</f>
        <v>264</v>
      </c>
      <c r="N5675" s="4">
        <f>MAX(0, Inventory[[#This Row],[Demand_Duration_Lead_time]]+Inventory[[#This Row],[Safety_Stock]]-Inventory[[#This Row],[Current_Inventory]])</f>
        <v>0</v>
      </c>
      <c r="O56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75" s="8">
        <f>Inventory[[#This Row],[Current_Inventory]]*Inventory[[#This Row],[Unit_Cost]]</f>
        <v>409157.2</v>
      </c>
      <c r="Q5675" t="str">
        <f>IF(Inventory[[#This Row],[Stockout_Risk_Score]] &gt;= 0.8, "Critical",
   IF(Inventory[[#This Row],[Stockout_Risk_Score]] &gt;= 0.6, "High",
      IF(Inventory[[#This Row],[Stockout_Risk_Score]] &gt;= 0.3, "Medium", "Low")
   )
)</f>
        <v>Low</v>
      </c>
      <c r="R5675">
        <f>Inventory[[#This Row],[Lead_Time_Days]]*0.8</f>
        <v>8.8000000000000007</v>
      </c>
      <c r="S5675">
        <f>MAX(0,Inventory[[#This Row],[Daily_Demand]]*Inventory[[#This Row],[Adj_Lead_Time]]+Inventory[[#This Row],[Safety_Stock]]-Inventory[[#This Row],[Current_Inventory]])</f>
        <v>0</v>
      </c>
    </row>
    <row r="5676" spans="1:19" x14ac:dyDescent="0.25">
      <c r="A5676">
        <v>5675</v>
      </c>
      <c r="B5676" t="s">
        <v>5697</v>
      </c>
      <c r="C5676" s="4" t="s">
        <v>26</v>
      </c>
      <c r="D5676" t="s">
        <v>18</v>
      </c>
      <c r="E5676" s="4">
        <v>168</v>
      </c>
      <c r="F5676" s="4">
        <v>10</v>
      </c>
      <c r="G5676" s="4">
        <v>613</v>
      </c>
      <c r="H5676" s="4">
        <v>247</v>
      </c>
      <c r="I5676" s="4">
        <v>184</v>
      </c>
      <c r="J5676" s="6">
        <v>110.12</v>
      </c>
      <c r="K5676" s="4">
        <v>0.79300000000000004</v>
      </c>
      <c r="L5676" s="4" t="s">
        <v>15</v>
      </c>
      <c r="M5676" s="4">
        <f>Inventory[[#This Row],[Daily_Demand]]*Inventory[[#This Row],[Lead_Time_Days]]</f>
        <v>1680</v>
      </c>
      <c r="N5676" s="4">
        <f>MAX(0, Inventory[[#This Row],[Demand_Duration_Lead_time]]+Inventory[[#This Row],[Safety_Stock]]-Inventory[[#This Row],[Current_Inventory]])</f>
        <v>1314</v>
      </c>
      <c r="O56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76" s="8">
        <f>Inventory[[#This Row],[Current_Inventory]]*Inventory[[#This Row],[Unit_Cost]]</f>
        <v>67503.56</v>
      </c>
      <c r="Q5676" t="str">
        <f>IF(Inventory[[#This Row],[Stockout_Risk_Score]] &gt;= 0.8, "Critical",
   IF(Inventory[[#This Row],[Stockout_Risk_Score]] &gt;= 0.6, "High",
      IF(Inventory[[#This Row],[Stockout_Risk_Score]] &gt;= 0.3, "Medium", "Low")
   )
)</f>
        <v>High</v>
      </c>
      <c r="R5676">
        <f>Inventory[[#This Row],[Lead_Time_Days]]*0.8</f>
        <v>8</v>
      </c>
      <c r="S5676">
        <f>MAX(0,Inventory[[#This Row],[Daily_Demand]]*Inventory[[#This Row],[Adj_Lead_Time]]+Inventory[[#This Row],[Safety_Stock]]-Inventory[[#This Row],[Current_Inventory]])</f>
        <v>978</v>
      </c>
    </row>
    <row r="5677" spans="1:19" x14ac:dyDescent="0.25">
      <c r="A5677">
        <v>5676</v>
      </c>
      <c r="B5677" t="s">
        <v>5698</v>
      </c>
      <c r="C5677" s="4" t="s">
        <v>17</v>
      </c>
      <c r="D5677" t="s">
        <v>18</v>
      </c>
      <c r="E5677" s="4">
        <v>130</v>
      </c>
      <c r="F5677" s="4">
        <v>11</v>
      </c>
      <c r="G5677" s="4">
        <v>266</v>
      </c>
      <c r="H5677" s="4">
        <v>143</v>
      </c>
      <c r="I5677" s="4">
        <v>242</v>
      </c>
      <c r="J5677" s="6">
        <v>1661.92</v>
      </c>
      <c r="K5677" s="4">
        <v>0.129</v>
      </c>
      <c r="L5677" s="4" t="s">
        <v>19</v>
      </c>
      <c r="M5677" s="4">
        <f>Inventory[[#This Row],[Daily_Demand]]*Inventory[[#This Row],[Lead_Time_Days]]</f>
        <v>1430</v>
      </c>
      <c r="N5677" s="4">
        <f>MAX(0, Inventory[[#This Row],[Demand_Duration_Lead_time]]+Inventory[[#This Row],[Safety_Stock]]-Inventory[[#This Row],[Current_Inventory]])</f>
        <v>1307</v>
      </c>
      <c r="O56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77" s="8">
        <f>Inventory[[#This Row],[Current_Inventory]]*Inventory[[#This Row],[Unit_Cost]]</f>
        <v>442070.72000000003</v>
      </c>
      <c r="Q5677" t="str">
        <f>IF(Inventory[[#This Row],[Stockout_Risk_Score]] &gt;= 0.8, "Critical",
   IF(Inventory[[#This Row],[Stockout_Risk_Score]] &gt;= 0.6, "High",
      IF(Inventory[[#This Row],[Stockout_Risk_Score]] &gt;= 0.3, "Medium", "Low")
   )
)</f>
        <v>Low</v>
      </c>
      <c r="R5677">
        <f>Inventory[[#This Row],[Lead_Time_Days]]*0.8</f>
        <v>8.8000000000000007</v>
      </c>
      <c r="S5677">
        <f>MAX(0,Inventory[[#This Row],[Daily_Demand]]*Inventory[[#This Row],[Adj_Lead_Time]]+Inventory[[#This Row],[Safety_Stock]]-Inventory[[#This Row],[Current_Inventory]])</f>
        <v>1021</v>
      </c>
    </row>
    <row r="5678" spans="1:19" x14ac:dyDescent="0.25">
      <c r="A5678">
        <v>5677</v>
      </c>
      <c r="B5678" t="s">
        <v>5699</v>
      </c>
      <c r="C5678" s="4" t="s">
        <v>21</v>
      </c>
      <c r="D5678" t="s">
        <v>22</v>
      </c>
      <c r="E5678" s="4">
        <v>101</v>
      </c>
      <c r="F5678" s="4">
        <v>12</v>
      </c>
      <c r="G5678" s="4">
        <v>253</v>
      </c>
      <c r="H5678" s="4">
        <v>271</v>
      </c>
      <c r="I5678" s="4">
        <v>138</v>
      </c>
      <c r="J5678" s="6">
        <v>714.4</v>
      </c>
      <c r="K5678" s="4">
        <v>0.97399999999999998</v>
      </c>
      <c r="L5678" s="4" t="s">
        <v>27</v>
      </c>
      <c r="M5678" s="4">
        <f>Inventory[[#This Row],[Daily_Demand]]*Inventory[[#This Row],[Lead_Time_Days]]</f>
        <v>1212</v>
      </c>
      <c r="N5678" s="4">
        <f>MAX(0, Inventory[[#This Row],[Demand_Duration_Lead_time]]+Inventory[[#This Row],[Safety_Stock]]-Inventory[[#This Row],[Current_Inventory]])</f>
        <v>1230</v>
      </c>
      <c r="O56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78" s="8">
        <f>Inventory[[#This Row],[Current_Inventory]]*Inventory[[#This Row],[Unit_Cost]]</f>
        <v>180743.19999999998</v>
      </c>
      <c r="Q5678" t="str">
        <f>IF(Inventory[[#This Row],[Stockout_Risk_Score]] &gt;= 0.8, "Critical",
   IF(Inventory[[#This Row],[Stockout_Risk_Score]] &gt;= 0.6, "High",
      IF(Inventory[[#This Row],[Stockout_Risk_Score]] &gt;= 0.3, "Medium", "Low")
   )
)</f>
        <v>Critical</v>
      </c>
      <c r="R5678">
        <f>Inventory[[#This Row],[Lead_Time_Days]]*0.8</f>
        <v>9.6000000000000014</v>
      </c>
      <c r="S5678">
        <f>MAX(0,Inventory[[#This Row],[Daily_Demand]]*Inventory[[#This Row],[Adj_Lead_Time]]+Inventory[[#This Row],[Safety_Stock]]-Inventory[[#This Row],[Current_Inventory]])</f>
        <v>987.60000000000014</v>
      </c>
    </row>
    <row r="5679" spans="1:19" x14ac:dyDescent="0.25">
      <c r="A5679">
        <v>5678</v>
      </c>
      <c r="B5679" t="s">
        <v>5700</v>
      </c>
      <c r="C5679" s="4" t="s">
        <v>21</v>
      </c>
      <c r="D5679" t="s">
        <v>18</v>
      </c>
      <c r="E5679" s="4">
        <v>147</v>
      </c>
      <c r="F5679" s="4">
        <v>14</v>
      </c>
      <c r="G5679" s="4">
        <v>436</v>
      </c>
      <c r="H5679" s="4">
        <v>51</v>
      </c>
      <c r="I5679" s="4">
        <v>91</v>
      </c>
      <c r="J5679" s="6">
        <v>533.94000000000005</v>
      </c>
      <c r="K5679" s="4">
        <v>2.4E-2</v>
      </c>
      <c r="L5679" s="4" t="s">
        <v>15</v>
      </c>
      <c r="M5679" s="4">
        <f>Inventory[[#This Row],[Daily_Demand]]*Inventory[[#This Row],[Lead_Time_Days]]</f>
        <v>2058</v>
      </c>
      <c r="N5679" s="4">
        <f>MAX(0, Inventory[[#This Row],[Demand_Duration_Lead_time]]+Inventory[[#This Row],[Safety_Stock]]-Inventory[[#This Row],[Current_Inventory]])</f>
        <v>1673</v>
      </c>
      <c r="O56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79" s="8">
        <f>Inventory[[#This Row],[Current_Inventory]]*Inventory[[#This Row],[Unit_Cost]]</f>
        <v>232797.84000000003</v>
      </c>
      <c r="Q5679" t="str">
        <f>IF(Inventory[[#This Row],[Stockout_Risk_Score]] &gt;= 0.8, "Critical",
   IF(Inventory[[#This Row],[Stockout_Risk_Score]] &gt;= 0.6, "High",
      IF(Inventory[[#This Row],[Stockout_Risk_Score]] &gt;= 0.3, "Medium", "Low")
   )
)</f>
        <v>Low</v>
      </c>
      <c r="R5679">
        <f>Inventory[[#This Row],[Lead_Time_Days]]*0.8</f>
        <v>11.200000000000001</v>
      </c>
      <c r="S5679">
        <f>MAX(0,Inventory[[#This Row],[Daily_Demand]]*Inventory[[#This Row],[Adj_Lead_Time]]+Inventory[[#This Row],[Safety_Stock]]-Inventory[[#This Row],[Current_Inventory]])</f>
        <v>1261.4000000000001</v>
      </c>
    </row>
    <row r="5680" spans="1:19" x14ac:dyDescent="0.25">
      <c r="A5680">
        <v>5679</v>
      </c>
      <c r="B5680" t="s">
        <v>5701</v>
      </c>
      <c r="C5680" s="4" t="s">
        <v>41</v>
      </c>
      <c r="D5680" t="s">
        <v>22</v>
      </c>
      <c r="E5680" s="4">
        <v>66</v>
      </c>
      <c r="F5680" s="4">
        <v>10</v>
      </c>
      <c r="G5680" s="4">
        <v>486</v>
      </c>
      <c r="H5680" s="4">
        <v>83</v>
      </c>
      <c r="I5680" s="4">
        <v>142</v>
      </c>
      <c r="J5680" s="6">
        <v>1180.79</v>
      </c>
      <c r="K5680" s="4">
        <v>0.11799999999999999</v>
      </c>
      <c r="L5680" s="4" t="s">
        <v>27</v>
      </c>
      <c r="M5680" s="4">
        <f>Inventory[[#This Row],[Daily_Demand]]*Inventory[[#This Row],[Lead_Time_Days]]</f>
        <v>660</v>
      </c>
      <c r="N5680" s="4">
        <f>MAX(0, Inventory[[#This Row],[Demand_Duration_Lead_time]]+Inventory[[#This Row],[Safety_Stock]]-Inventory[[#This Row],[Current_Inventory]])</f>
        <v>257</v>
      </c>
      <c r="O56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80" s="8">
        <f>Inventory[[#This Row],[Current_Inventory]]*Inventory[[#This Row],[Unit_Cost]]</f>
        <v>573863.93999999994</v>
      </c>
      <c r="Q5680" t="str">
        <f>IF(Inventory[[#This Row],[Stockout_Risk_Score]] &gt;= 0.8, "Critical",
   IF(Inventory[[#This Row],[Stockout_Risk_Score]] &gt;= 0.6, "High",
      IF(Inventory[[#This Row],[Stockout_Risk_Score]] &gt;= 0.3, "Medium", "Low")
   )
)</f>
        <v>Low</v>
      </c>
      <c r="R5680">
        <f>Inventory[[#This Row],[Lead_Time_Days]]*0.8</f>
        <v>8</v>
      </c>
      <c r="S5680">
        <f>MAX(0,Inventory[[#This Row],[Daily_Demand]]*Inventory[[#This Row],[Adj_Lead_Time]]+Inventory[[#This Row],[Safety_Stock]]-Inventory[[#This Row],[Current_Inventory]])</f>
        <v>125</v>
      </c>
    </row>
    <row r="5681" spans="1:19" x14ac:dyDescent="0.25">
      <c r="A5681">
        <v>5680</v>
      </c>
      <c r="B5681" t="s">
        <v>5702</v>
      </c>
      <c r="C5681" s="4" t="s">
        <v>21</v>
      </c>
      <c r="D5681" t="s">
        <v>22</v>
      </c>
      <c r="E5681" s="4">
        <v>135</v>
      </c>
      <c r="F5681" s="4">
        <v>6</v>
      </c>
      <c r="G5681" s="4">
        <v>501</v>
      </c>
      <c r="H5681" s="4">
        <v>31</v>
      </c>
      <c r="I5681" s="4">
        <v>264</v>
      </c>
      <c r="J5681" s="6">
        <v>1424.73</v>
      </c>
      <c r="K5681" s="4">
        <v>0.311</v>
      </c>
      <c r="L5681" s="4" t="s">
        <v>19</v>
      </c>
      <c r="M5681" s="4">
        <f>Inventory[[#This Row],[Daily_Demand]]*Inventory[[#This Row],[Lead_Time_Days]]</f>
        <v>810</v>
      </c>
      <c r="N5681" s="4">
        <f>MAX(0, Inventory[[#This Row],[Demand_Duration_Lead_time]]+Inventory[[#This Row],[Safety_Stock]]-Inventory[[#This Row],[Current_Inventory]])</f>
        <v>340</v>
      </c>
      <c r="O56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81" s="8">
        <f>Inventory[[#This Row],[Current_Inventory]]*Inventory[[#This Row],[Unit_Cost]]</f>
        <v>713789.73</v>
      </c>
      <c r="Q5681" t="str">
        <f>IF(Inventory[[#This Row],[Stockout_Risk_Score]] &gt;= 0.8, "Critical",
   IF(Inventory[[#This Row],[Stockout_Risk_Score]] &gt;= 0.6, "High",
      IF(Inventory[[#This Row],[Stockout_Risk_Score]] &gt;= 0.3, "Medium", "Low")
   )
)</f>
        <v>Medium</v>
      </c>
      <c r="R5681">
        <f>Inventory[[#This Row],[Lead_Time_Days]]*0.8</f>
        <v>4.8000000000000007</v>
      </c>
      <c r="S5681">
        <f>MAX(0,Inventory[[#This Row],[Daily_Demand]]*Inventory[[#This Row],[Adj_Lead_Time]]+Inventory[[#This Row],[Safety_Stock]]-Inventory[[#This Row],[Current_Inventory]])</f>
        <v>178.00000000000011</v>
      </c>
    </row>
    <row r="5682" spans="1:19" x14ac:dyDescent="0.25">
      <c r="A5682">
        <v>5681</v>
      </c>
      <c r="B5682" t="s">
        <v>5703</v>
      </c>
      <c r="C5682" s="4" t="s">
        <v>41</v>
      </c>
      <c r="D5682" t="s">
        <v>22</v>
      </c>
      <c r="E5682" s="4">
        <v>97</v>
      </c>
      <c r="F5682" s="4">
        <v>12</v>
      </c>
      <c r="G5682" s="4">
        <v>384</v>
      </c>
      <c r="H5682" s="4">
        <v>229</v>
      </c>
      <c r="I5682" s="4">
        <v>398</v>
      </c>
      <c r="J5682" s="6">
        <v>1635.15</v>
      </c>
      <c r="K5682" s="4">
        <v>0.50900000000000001</v>
      </c>
      <c r="L5682" s="4" t="s">
        <v>27</v>
      </c>
      <c r="M5682" s="4">
        <f>Inventory[[#This Row],[Daily_Demand]]*Inventory[[#This Row],[Lead_Time_Days]]</f>
        <v>1164</v>
      </c>
      <c r="N5682" s="4">
        <f>MAX(0, Inventory[[#This Row],[Demand_Duration_Lead_time]]+Inventory[[#This Row],[Safety_Stock]]-Inventory[[#This Row],[Current_Inventory]])</f>
        <v>1009</v>
      </c>
      <c r="O56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82" s="8">
        <f>Inventory[[#This Row],[Current_Inventory]]*Inventory[[#This Row],[Unit_Cost]]</f>
        <v>627897.60000000009</v>
      </c>
      <c r="Q5682" t="str">
        <f>IF(Inventory[[#This Row],[Stockout_Risk_Score]] &gt;= 0.8, "Critical",
   IF(Inventory[[#This Row],[Stockout_Risk_Score]] &gt;= 0.6, "High",
      IF(Inventory[[#This Row],[Stockout_Risk_Score]] &gt;= 0.3, "Medium", "Low")
   )
)</f>
        <v>Medium</v>
      </c>
      <c r="R5682">
        <f>Inventory[[#This Row],[Lead_Time_Days]]*0.8</f>
        <v>9.6000000000000014</v>
      </c>
      <c r="S5682">
        <f>MAX(0,Inventory[[#This Row],[Daily_Demand]]*Inventory[[#This Row],[Adj_Lead_Time]]+Inventory[[#This Row],[Safety_Stock]]-Inventory[[#This Row],[Current_Inventory]])</f>
        <v>776.20000000000027</v>
      </c>
    </row>
    <row r="5683" spans="1:19" x14ac:dyDescent="0.25">
      <c r="A5683">
        <v>5682</v>
      </c>
      <c r="B5683" t="s">
        <v>5704</v>
      </c>
      <c r="C5683" s="4" t="s">
        <v>41</v>
      </c>
      <c r="D5683" t="s">
        <v>14</v>
      </c>
      <c r="E5683" s="4">
        <v>95</v>
      </c>
      <c r="F5683" s="4">
        <v>10</v>
      </c>
      <c r="G5683" s="4">
        <v>172</v>
      </c>
      <c r="H5683" s="4">
        <v>88</v>
      </c>
      <c r="I5683" s="4">
        <v>50</v>
      </c>
      <c r="J5683" s="6">
        <v>728.18</v>
      </c>
      <c r="K5683" s="4">
        <v>0.216</v>
      </c>
      <c r="L5683" s="4" t="s">
        <v>27</v>
      </c>
      <c r="M5683" s="4">
        <f>Inventory[[#This Row],[Daily_Demand]]*Inventory[[#This Row],[Lead_Time_Days]]</f>
        <v>950</v>
      </c>
      <c r="N5683" s="4">
        <f>MAX(0, Inventory[[#This Row],[Demand_Duration_Lead_time]]+Inventory[[#This Row],[Safety_Stock]]-Inventory[[#This Row],[Current_Inventory]])</f>
        <v>866</v>
      </c>
      <c r="O56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83" s="8">
        <f>Inventory[[#This Row],[Current_Inventory]]*Inventory[[#This Row],[Unit_Cost]]</f>
        <v>125246.95999999999</v>
      </c>
      <c r="Q5683" t="str">
        <f>IF(Inventory[[#This Row],[Stockout_Risk_Score]] &gt;= 0.8, "Critical",
   IF(Inventory[[#This Row],[Stockout_Risk_Score]] &gt;= 0.6, "High",
      IF(Inventory[[#This Row],[Stockout_Risk_Score]] &gt;= 0.3, "Medium", "Low")
   )
)</f>
        <v>Low</v>
      </c>
      <c r="R5683">
        <f>Inventory[[#This Row],[Lead_Time_Days]]*0.8</f>
        <v>8</v>
      </c>
      <c r="S5683">
        <f>MAX(0,Inventory[[#This Row],[Daily_Demand]]*Inventory[[#This Row],[Adj_Lead_Time]]+Inventory[[#This Row],[Safety_Stock]]-Inventory[[#This Row],[Current_Inventory]])</f>
        <v>676</v>
      </c>
    </row>
    <row r="5684" spans="1:19" x14ac:dyDescent="0.25">
      <c r="A5684">
        <v>5683</v>
      </c>
      <c r="B5684" t="s">
        <v>5705</v>
      </c>
      <c r="C5684" s="4" t="s">
        <v>26</v>
      </c>
      <c r="D5684" t="s">
        <v>14</v>
      </c>
      <c r="E5684" s="4">
        <v>137</v>
      </c>
      <c r="F5684" s="4">
        <v>5</v>
      </c>
      <c r="G5684" s="4">
        <v>291</v>
      </c>
      <c r="H5684" s="4">
        <v>244</v>
      </c>
      <c r="I5684" s="4">
        <v>384</v>
      </c>
      <c r="J5684" s="6">
        <v>1633.99</v>
      </c>
      <c r="K5684" s="4">
        <v>0.73599999999999999</v>
      </c>
      <c r="L5684" s="4" t="s">
        <v>15</v>
      </c>
      <c r="M5684" s="4">
        <f>Inventory[[#This Row],[Daily_Demand]]*Inventory[[#This Row],[Lead_Time_Days]]</f>
        <v>685</v>
      </c>
      <c r="N5684" s="4">
        <f>MAX(0, Inventory[[#This Row],[Demand_Duration_Lead_time]]+Inventory[[#This Row],[Safety_Stock]]-Inventory[[#This Row],[Current_Inventory]])</f>
        <v>638</v>
      </c>
      <c r="O56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84" s="8">
        <f>Inventory[[#This Row],[Current_Inventory]]*Inventory[[#This Row],[Unit_Cost]]</f>
        <v>475491.09</v>
      </c>
      <c r="Q5684" t="str">
        <f>IF(Inventory[[#This Row],[Stockout_Risk_Score]] &gt;= 0.8, "Critical",
   IF(Inventory[[#This Row],[Stockout_Risk_Score]] &gt;= 0.6, "High",
      IF(Inventory[[#This Row],[Stockout_Risk_Score]] &gt;= 0.3, "Medium", "Low")
   )
)</f>
        <v>High</v>
      </c>
      <c r="R5684">
        <f>Inventory[[#This Row],[Lead_Time_Days]]*0.8</f>
        <v>4</v>
      </c>
      <c r="S5684">
        <f>MAX(0,Inventory[[#This Row],[Daily_Demand]]*Inventory[[#This Row],[Adj_Lead_Time]]+Inventory[[#This Row],[Safety_Stock]]-Inventory[[#This Row],[Current_Inventory]])</f>
        <v>501</v>
      </c>
    </row>
    <row r="5685" spans="1:19" x14ac:dyDescent="0.25">
      <c r="A5685">
        <v>5684</v>
      </c>
      <c r="B5685" t="s">
        <v>5706</v>
      </c>
      <c r="C5685" s="4" t="s">
        <v>21</v>
      </c>
      <c r="D5685" t="s">
        <v>14</v>
      </c>
      <c r="E5685" s="4">
        <v>127</v>
      </c>
      <c r="F5685" s="4">
        <v>3</v>
      </c>
      <c r="G5685" s="4">
        <v>411</v>
      </c>
      <c r="H5685" s="4">
        <v>166</v>
      </c>
      <c r="I5685" s="4">
        <v>213</v>
      </c>
      <c r="J5685" s="6">
        <v>956.52</v>
      </c>
      <c r="K5685" s="4">
        <v>0.35799999999999998</v>
      </c>
      <c r="L5685" s="4" t="s">
        <v>27</v>
      </c>
      <c r="M5685" s="4">
        <f>Inventory[[#This Row],[Daily_Demand]]*Inventory[[#This Row],[Lead_Time_Days]]</f>
        <v>381</v>
      </c>
      <c r="N5685" s="4">
        <f>MAX(0, Inventory[[#This Row],[Demand_Duration_Lead_time]]+Inventory[[#This Row],[Safety_Stock]]-Inventory[[#This Row],[Current_Inventory]])</f>
        <v>136</v>
      </c>
      <c r="O56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85" s="8">
        <f>Inventory[[#This Row],[Current_Inventory]]*Inventory[[#This Row],[Unit_Cost]]</f>
        <v>393129.72</v>
      </c>
      <c r="Q5685" t="str">
        <f>IF(Inventory[[#This Row],[Stockout_Risk_Score]] &gt;= 0.8, "Critical",
   IF(Inventory[[#This Row],[Stockout_Risk_Score]] &gt;= 0.6, "High",
      IF(Inventory[[#This Row],[Stockout_Risk_Score]] &gt;= 0.3, "Medium", "Low")
   )
)</f>
        <v>Medium</v>
      </c>
      <c r="R5685">
        <f>Inventory[[#This Row],[Lead_Time_Days]]*0.8</f>
        <v>2.4000000000000004</v>
      </c>
      <c r="S5685">
        <f>MAX(0,Inventory[[#This Row],[Daily_Demand]]*Inventory[[#This Row],[Adj_Lead_Time]]+Inventory[[#This Row],[Safety_Stock]]-Inventory[[#This Row],[Current_Inventory]])</f>
        <v>59.800000000000068</v>
      </c>
    </row>
    <row r="5686" spans="1:19" x14ac:dyDescent="0.25">
      <c r="A5686">
        <v>5685</v>
      </c>
      <c r="B5686" t="s">
        <v>5707</v>
      </c>
      <c r="C5686" s="4" t="s">
        <v>41</v>
      </c>
      <c r="D5686" t="s">
        <v>22</v>
      </c>
      <c r="E5686" s="4">
        <v>188</v>
      </c>
      <c r="F5686" s="4">
        <v>4</v>
      </c>
      <c r="G5686" s="4">
        <v>566</v>
      </c>
      <c r="H5686" s="4">
        <v>123</v>
      </c>
      <c r="I5686" s="4">
        <v>155</v>
      </c>
      <c r="J5686" s="6">
        <v>247.23</v>
      </c>
      <c r="K5686" s="4">
        <v>3.9E-2</v>
      </c>
      <c r="L5686" s="4" t="s">
        <v>27</v>
      </c>
      <c r="M5686" s="4">
        <f>Inventory[[#This Row],[Daily_Demand]]*Inventory[[#This Row],[Lead_Time_Days]]</f>
        <v>752</v>
      </c>
      <c r="N5686" s="4">
        <f>MAX(0, Inventory[[#This Row],[Demand_Duration_Lead_time]]+Inventory[[#This Row],[Safety_Stock]]-Inventory[[#This Row],[Current_Inventory]])</f>
        <v>309</v>
      </c>
      <c r="O56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86" s="8">
        <f>Inventory[[#This Row],[Current_Inventory]]*Inventory[[#This Row],[Unit_Cost]]</f>
        <v>139932.18</v>
      </c>
      <c r="Q5686" t="str">
        <f>IF(Inventory[[#This Row],[Stockout_Risk_Score]] &gt;= 0.8, "Critical",
   IF(Inventory[[#This Row],[Stockout_Risk_Score]] &gt;= 0.6, "High",
      IF(Inventory[[#This Row],[Stockout_Risk_Score]] &gt;= 0.3, "Medium", "Low")
   )
)</f>
        <v>Low</v>
      </c>
      <c r="R5686">
        <f>Inventory[[#This Row],[Lead_Time_Days]]*0.8</f>
        <v>3.2</v>
      </c>
      <c r="S5686">
        <f>MAX(0,Inventory[[#This Row],[Daily_Demand]]*Inventory[[#This Row],[Adj_Lead_Time]]+Inventory[[#This Row],[Safety_Stock]]-Inventory[[#This Row],[Current_Inventory]])</f>
        <v>158.60000000000002</v>
      </c>
    </row>
    <row r="5687" spans="1:19" x14ac:dyDescent="0.25">
      <c r="A5687">
        <v>5686</v>
      </c>
      <c r="B5687" t="s">
        <v>5708</v>
      </c>
      <c r="C5687" s="4" t="s">
        <v>26</v>
      </c>
      <c r="D5687" t="s">
        <v>14</v>
      </c>
      <c r="E5687" s="4">
        <v>163</v>
      </c>
      <c r="F5687" s="4">
        <v>2</v>
      </c>
      <c r="G5687" s="4">
        <v>744</v>
      </c>
      <c r="H5687" s="4">
        <v>299</v>
      </c>
      <c r="I5687" s="4">
        <v>281</v>
      </c>
      <c r="J5687" s="6">
        <v>1700.3</v>
      </c>
      <c r="K5687" s="4">
        <v>0.878</v>
      </c>
      <c r="L5687" s="4" t="s">
        <v>15</v>
      </c>
      <c r="M5687" s="4">
        <f>Inventory[[#This Row],[Daily_Demand]]*Inventory[[#This Row],[Lead_Time_Days]]</f>
        <v>326</v>
      </c>
      <c r="N5687" s="4">
        <f>MAX(0, Inventory[[#This Row],[Demand_Duration_Lead_time]]+Inventory[[#This Row],[Safety_Stock]]-Inventory[[#This Row],[Current_Inventory]])</f>
        <v>0</v>
      </c>
      <c r="O56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87" s="8">
        <f>Inventory[[#This Row],[Current_Inventory]]*Inventory[[#This Row],[Unit_Cost]]</f>
        <v>1265023.2</v>
      </c>
      <c r="Q5687" t="str">
        <f>IF(Inventory[[#This Row],[Stockout_Risk_Score]] &gt;= 0.8, "Critical",
   IF(Inventory[[#This Row],[Stockout_Risk_Score]] &gt;= 0.6, "High",
      IF(Inventory[[#This Row],[Stockout_Risk_Score]] &gt;= 0.3, "Medium", "Low")
   )
)</f>
        <v>Critical</v>
      </c>
      <c r="R5687">
        <f>Inventory[[#This Row],[Lead_Time_Days]]*0.8</f>
        <v>1.6</v>
      </c>
      <c r="S5687">
        <f>MAX(0,Inventory[[#This Row],[Daily_Demand]]*Inventory[[#This Row],[Adj_Lead_Time]]+Inventory[[#This Row],[Safety_Stock]]-Inventory[[#This Row],[Current_Inventory]])</f>
        <v>0</v>
      </c>
    </row>
    <row r="5688" spans="1:19" x14ac:dyDescent="0.25">
      <c r="A5688">
        <v>5687</v>
      </c>
      <c r="B5688" t="s">
        <v>5709</v>
      </c>
      <c r="C5688" s="4" t="s">
        <v>13</v>
      </c>
      <c r="D5688" t="s">
        <v>14</v>
      </c>
      <c r="E5688" s="4">
        <v>90</v>
      </c>
      <c r="F5688" s="4">
        <v>6</v>
      </c>
      <c r="G5688" s="4">
        <v>742</v>
      </c>
      <c r="H5688" s="4">
        <v>105</v>
      </c>
      <c r="I5688" s="4">
        <v>95</v>
      </c>
      <c r="J5688" s="6">
        <v>1117.8900000000001</v>
      </c>
      <c r="K5688" s="4">
        <v>0.94399999999999995</v>
      </c>
      <c r="L5688" s="4" t="s">
        <v>19</v>
      </c>
      <c r="M5688" s="4">
        <f>Inventory[[#This Row],[Daily_Demand]]*Inventory[[#This Row],[Lead_Time_Days]]</f>
        <v>540</v>
      </c>
      <c r="N5688" s="4">
        <f>MAX(0, Inventory[[#This Row],[Demand_Duration_Lead_time]]+Inventory[[#This Row],[Safety_Stock]]-Inventory[[#This Row],[Current_Inventory]])</f>
        <v>0</v>
      </c>
      <c r="O56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88" s="8">
        <f>Inventory[[#This Row],[Current_Inventory]]*Inventory[[#This Row],[Unit_Cost]]</f>
        <v>829474.38000000012</v>
      </c>
      <c r="Q5688" t="str">
        <f>IF(Inventory[[#This Row],[Stockout_Risk_Score]] &gt;= 0.8, "Critical",
   IF(Inventory[[#This Row],[Stockout_Risk_Score]] &gt;= 0.6, "High",
      IF(Inventory[[#This Row],[Stockout_Risk_Score]] &gt;= 0.3, "Medium", "Low")
   )
)</f>
        <v>Critical</v>
      </c>
      <c r="R5688">
        <f>Inventory[[#This Row],[Lead_Time_Days]]*0.8</f>
        <v>4.8000000000000007</v>
      </c>
      <c r="S5688">
        <f>MAX(0,Inventory[[#This Row],[Daily_Demand]]*Inventory[[#This Row],[Adj_Lead_Time]]+Inventory[[#This Row],[Safety_Stock]]-Inventory[[#This Row],[Current_Inventory]])</f>
        <v>0</v>
      </c>
    </row>
    <row r="5689" spans="1:19" x14ac:dyDescent="0.25">
      <c r="A5689">
        <v>5688</v>
      </c>
      <c r="B5689" t="s">
        <v>5710</v>
      </c>
      <c r="C5689" s="4" t="s">
        <v>26</v>
      </c>
      <c r="D5689" t="s">
        <v>14</v>
      </c>
      <c r="E5689" s="4">
        <v>167</v>
      </c>
      <c r="F5689" s="4">
        <v>2</v>
      </c>
      <c r="G5689" s="4">
        <v>449</v>
      </c>
      <c r="H5689" s="4">
        <v>139</v>
      </c>
      <c r="I5689" s="4">
        <v>254</v>
      </c>
      <c r="J5689" s="6">
        <v>1224.82</v>
      </c>
      <c r="K5689" s="4">
        <v>0.61899999999999999</v>
      </c>
      <c r="L5689" s="4" t="s">
        <v>27</v>
      </c>
      <c r="M5689" s="4">
        <f>Inventory[[#This Row],[Daily_Demand]]*Inventory[[#This Row],[Lead_Time_Days]]</f>
        <v>334</v>
      </c>
      <c r="N5689" s="4">
        <f>MAX(0, Inventory[[#This Row],[Demand_Duration_Lead_time]]+Inventory[[#This Row],[Safety_Stock]]-Inventory[[#This Row],[Current_Inventory]])</f>
        <v>24</v>
      </c>
      <c r="O56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89" s="8">
        <f>Inventory[[#This Row],[Current_Inventory]]*Inventory[[#This Row],[Unit_Cost]]</f>
        <v>549944.17999999993</v>
      </c>
      <c r="Q5689" t="str">
        <f>IF(Inventory[[#This Row],[Stockout_Risk_Score]] &gt;= 0.8, "Critical",
   IF(Inventory[[#This Row],[Stockout_Risk_Score]] &gt;= 0.6, "High",
      IF(Inventory[[#This Row],[Stockout_Risk_Score]] &gt;= 0.3, "Medium", "Low")
   )
)</f>
        <v>High</v>
      </c>
      <c r="R5689">
        <f>Inventory[[#This Row],[Lead_Time_Days]]*0.8</f>
        <v>1.6</v>
      </c>
      <c r="S5689">
        <f>MAX(0,Inventory[[#This Row],[Daily_Demand]]*Inventory[[#This Row],[Adj_Lead_Time]]+Inventory[[#This Row],[Safety_Stock]]-Inventory[[#This Row],[Current_Inventory]])</f>
        <v>0</v>
      </c>
    </row>
    <row r="5690" spans="1:19" x14ac:dyDescent="0.25">
      <c r="A5690">
        <v>5689</v>
      </c>
      <c r="B5690" t="s">
        <v>5711</v>
      </c>
      <c r="C5690" s="4" t="s">
        <v>26</v>
      </c>
      <c r="D5690" t="s">
        <v>22</v>
      </c>
      <c r="E5690" s="4">
        <v>122</v>
      </c>
      <c r="F5690" s="4">
        <v>13</v>
      </c>
      <c r="G5690" s="4">
        <v>670</v>
      </c>
      <c r="H5690" s="4">
        <v>118</v>
      </c>
      <c r="I5690" s="4">
        <v>70</v>
      </c>
      <c r="J5690" s="6">
        <v>1878.11</v>
      </c>
      <c r="K5690" s="4">
        <v>0.80700000000000005</v>
      </c>
      <c r="L5690" s="4" t="s">
        <v>19</v>
      </c>
      <c r="M5690" s="4">
        <f>Inventory[[#This Row],[Daily_Demand]]*Inventory[[#This Row],[Lead_Time_Days]]</f>
        <v>1586</v>
      </c>
      <c r="N5690" s="4">
        <f>MAX(0, Inventory[[#This Row],[Demand_Duration_Lead_time]]+Inventory[[#This Row],[Safety_Stock]]-Inventory[[#This Row],[Current_Inventory]])</f>
        <v>1034</v>
      </c>
      <c r="O56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90" s="8">
        <f>Inventory[[#This Row],[Current_Inventory]]*Inventory[[#This Row],[Unit_Cost]]</f>
        <v>1258333.7</v>
      </c>
      <c r="Q5690" t="str">
        <f>IF(Inventory[[#This Row],[Stockout_Risk_Score]] &gt;= 0.8, "Critical",
   IF(Inventory[[#This Row],[Stockout_Risk_Score]] &gt;= 0.6, "High",
      IF(Inventory[[#This Row],[Stockout_Risk_Score]] &gt;= 0.3, "Medium", "Low")
   )
)</f>
        <v>Critical</v>
      </c>
      <c r="R5690">
        <f>Inventory[[#This Row],[Lead_Time_Days]]*0.8</f>
        <v>10.4</v>
      </c>
      <c r="S5690">
        <f>MAX(0,Inventory[[#This Row],[Daily_Demand]]*Inventory[[#This Row],[Adj_Lead_Time]]+Inventory[[#This Row],[Safety_Stock]]-Inventory[[#This Row],[Current_Inventory]])</f>
        <v>716.8</v>
      </c>
    </row>
    <row r="5691" spans="1:19" x14ac:dyDescent="0.25">
      <c r="A5691">
        <v>5690</v>
      </c>
      <c r="B5691" t="s">
        <v>5712</v>
      </c>
      <c r="C5691" s="4" t="s">
        <v>41</v>
      </c>
      <c r="D5691" t="s">
        <v>22</v>
      </c>
      <c r="E5691" s="4">
        <v>30</v>
      </c>
      <c r="F5691" s="4">
        <v>12</v>
      </c>
      <c r="G5691" s="4">
        <v>208</v>
      </c>
      <c r="H5691" s="4">
        <v>84</v>
      </c>
      <c r="I5691" s="4">
        <v>226</v>
      </c>
      <c r="J5691" s="6">
        <v>1140.3499999999999</v>
      </c>
      <c r="K5691" s="4">
        <v>0.121</v>
      </c>
      <c r="L5691" s="4" t="s">
        <v>15</v>
      </c>
      <c r="M5691" s="4">
        <f>Inventory[[#This Row],[Daily_Demand]]*Inventory[[#This Row],[Lead_Time_Days]]</f>
        <v>360</v>
      </c>
      <c r="N5691" s="4">
        <f>MAX(0, Inventory[[#This Row],[Demand_Duration_Lead_time]]+Inventory[[#This Row],[Safety_Stock]]-Inventory[[#This Row],[Current_Inventory]])</f>
        <v>236</v>
      </c>
      <c r="O56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91" s="8">
        <f>Inventory[[#This Row],[Current_Inventory]]*Inventory[[#This Row],[Unit_Cost]]</f>
        <v>237192.8</v>
      </c>
      <c r="Q5691" t="str">
        <f>IF(Inventory[[#This Row],[Stockout_Risk_Score]] &gt;= 0.8, "Critical",
   IF(Inventory[[#This Row],[Stockout_Risk_Score]] &gt;= 0.6, "High",
      IF(Inventory[[#This Row],[Stockout_Risk_Score]] &gt;= 0.3, "Medium", "Low")
   )
)</f>
        <v>Low</v>
      </c>
      <c r="R5691">
        <f>Inventory[[#This Row],[Lead_Time_Days]]*0.8</f>
        <v>9.6000000000000014</v>
      </c>
      <c r="S5691">
        <f>MAX(0,Inventory[[#This Row],[Daily_Demand]]*Inventory[[#This Row],[Adj_Lead_Time]]+Inventory[[#This Row],[Safety_Stock]]-Inventory[[#This Row],[Current_Inventory]])</f>
        <v>164.00000000000006</v>
      </c>
    </row>
    <row r="5692" spans="1:19" x14ac:dyDescent="0.25">
      <c r="A5692">
        <v>5691</v>
      </c>
      <c r="B5692" t="s">
        <v>5713</v>
      </c>
      <c r="C5692" s="4" t="s">
        <v>17</v>
      </c>
      <c r="D5692" t="s">
        <v>22</v>
      </c>
      <c r="E5692" s="4">
        <v>122</v>
      </c>
      <c r="F5692" s="4">
        <v>2</v>
      </c>
      <c r="G5692" s="4">
        <v>271</v>
      </c>
      <c r="H5692" s="4">
        <v>284</v>
      </c>
      <c r="I5692" s="4">
        <v>216</v>
      </c>
      <c r="J5692" s="6">
        <v>60.89</v>
      </c>
      <c r="K5692" s="4">
        <v>0.26900000000000002</v>
      </c>
      <c r="L5692" s="4" t="s">
        <v>19</v>
      </c>
      <c r="M5692" s="4">
        <f>Inventory[[#This Row],[Daily_Demand]]*Inventory[[#This Row],[Lead_Time_Days]]</f>
        <v>244</v>
      </c>
      <c r="N5692" s="4">
        <f>MAX(0, Inventory[[#This Row],[Demand_Duration_Lead_time]]+Inventory[[#This Row],[Safety_Stock]]-Inventory[[#This Row],[Current_Inventory]])</f>
        <v>257</v>
      </c>
      <c r="O56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92" s="8">
        <f>Inventory[[#This Row],[Current_Inventory]]*Inventory[[#This Row],[Unit_Cost]]</f>
        <v>16501.189999999999</v>
      </c>
      <c r="Q5692" t="str">
        <f>IF(Inventory[[#This Row],[Stockout_Risk_Score]] &gt;= 0.8, "Critical",
   IF(Inventory[[#This Row],[Stockout_Risk_Score]] &gt;= 0.6, "High",
      IF(Inventory[[#This Row],[Stockout_Risk_Score]] &gt;= 0.3, "Medium", "Low")
   )
)</f>
        <v>Low</v>
      </c>
      <c r="R5692">
        <f>Inventory[[#This Row],[Lead_Time_Days]]*0.8</f>
        <v>1.6</v>
      </c>
      <c r="S5692">
        <f>MAX(0,Inventory[[#This Row],[Daily_Demand]]*Inventory[[#This Row],[Adj_Lead_Time]]+Inventory[[#This Row],[Safety_Stock]]-Inventory[[#This Row],[Current_Inventory]])</f>
        <v>208.20000000000005</v>
      </c>
    </row>
    <row r="5693" spans="1:19" x14ac:dyDescent="0.25">
      <c r="A5693">
        <v>5692</v>
      </c>
      <c r="B5693" t="s">
        <v>5714</v>
      </c>
      <c r="C5693" s="4" t="s">
        <v>17</v>
      </c>
      <c r="D5693" t="s">
        <v>14</v>
      </c>
      <c r="E5693" s="4">
        <v>5</v>
      </c>
      <c r="F5693" s="4">
        <v>12</v>
      </c>
      <c r="G5693" s="4">
        <v>414</v>
      </c>
      <c r="H5693" s="4">
        <v>29</v>
      </c>
      <c r="I5693" s="4">
        <v>343</v>
      </c>
      <c r="J5693" s="6">
        <v>1747.7</v>
      </c>
      <c r="K5693" s="4">
        <v>0.32500000000000001</v>
      </c>
      <c r="L5693" s="4" t="s">
        <v>27</v>
      </c>
      <c r="M5693" s="4">
        <f>Inventory[[#This Row],[Daily_Demand]]*Inventory[[#This Row],[Lead_Time_Days]]</f>
        <v>60</v>
      </c>
      <c r="N5693" s="4">
        <f>MAX(0, Inventory[[#This Row],[Demand_Duration_Lead_time]]+Inventory[[#This Row],[Safety_Stock]]-Inventory[[#This Row],[Current_Inventory]])</f>
        <v>0</v>
      </c>
      <c r="O56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693" s="8">
        <f>Inventory[[#This Row],[Current_Inventory]]*Inventory[[#This Row],[Unit_Cost]]</f>
        <v>723547.8</v>
      </c>
      <c r="Q5693" t="str">
        <f>IF(Inventory[[#This Row],[Stockout_Risk_Score]] &gt;= 0.8, "Critical",
   IF(Inventory[[#This Row],[Stockout_Risk_Score]] &gt;= 0.6, "High",
      IF(Inventory[[#This Row],[Stockout_Risk_Score]] &gt;= 0.3, "Medium", "Low")
   )
)</f>
        <v>Medium</v>
      </c>
      <c r="R5693">
        <f>Inventory[[#This Row],[Lead_Time_Days]]*0.8</f>
        <v>9.6000000000000014</v>
      </c>
      <c r="S5693">
        <f>MAX(0,Inventory[[#This Row],[Daily_Demand]]*Inventory[[#This Row],[Adj_Lead_Time]]+Inventory[[#This Row],[Safety_Stock]]-Inventory[[#This Row],[Current_Inventory]])</f>
        <v>0</v>
      </c>
    </row>
    <row r="5694" spans="1:19" x14ac:dyDescent="0.25">
      <c r="A5694">
        <v>5693</v>
      </c>
      <c r="B5694" t="s">
        <v>5715</v>
      </c>
      <c r="C5694" s="4" t="s">
        <v>17</v>
      </c>
      <c r="D5694" t="s">
        <v>18</v>
      </c>
      <c r="E5694" s="4">
        <v>11</v>
      </c>
      <c r="F5694" s="4">
        <v>12</v>
      </c>
      <c r="G5694" s="4">
        <v>681</v>
      </c>
      <c r="H5694" s="4">
        <v>170</v>
      </c>
      <c r="I5694" s="4">
        <v>314</v>
      </c>
      <c r="J5694" s="6">
        <v>605.26</v>
      </c>
      <c r="K5694" s="4">
        <v>0.96099999999999997</v>
      </c>
      <c r="L5694" s="4" t="s">
        <v>27</v>
      </c>
      <c r="M5694" s="4">
        <f>Inventory[[#This Row],[Daily_Demand]]*Inventory[[#This Row],[Lead_Time_Days]]</f>
        <v>132</v>
      </c>
      <c r="N5694" s="4">
        <f>MAX(0, Inventory[[#This Row],[Demand_Duration_Lead_time]]+Inventory[[#This Row],[Safety_Stock]]-Inventory[[#This Row],[Current_Inventory]])</f>
        <v>0</v>
      </c>
      <c r="O56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694" s="8">
        <f>Inventory[[#This Row],[Current_Inventory]]*Inventory[[#This Row],[Unit_Cost]]</f>
        <v>412182.06</v>
      </c>
      <c r="Q5694" t="str">
        <f>IF(Inventory[[#This Row],[Stockout_Risk_Score]] &gt;= 0.8, "Critical",
   IF(Inventory[[#This Row],[Stockout_Risk_Score]] &gt;= 0.6, "High",
      IF(Inventory[[#This Row],[Stockout_Risk_Score]] &gt;= 0.3, "Medium", "Low")
   )
)</f>
        <v>Critical</v>
      </c>
      <c r="R5694">
        <f>Inventory[[#This Row],[Lead_Time_Days]]*0.8</f>
        <v>9.6000000000000014</v>
      </c>
      <c r="S5694">
        <f>MAX(0,Inventory[[#This Row],[Daily_Demand]]*Inventory[[#This Row],[Adj_Lead_Time]]+Inventory[[#This Row],[Safety_Stock]]-Inventory[[#This Row],[Current_Inventory]])</f>
        <v>0</v>
      </c>
    </row>
    <row r="5695" spans="1:19" x14ac:dyDescent="0.25">
      <c r="A5695">
        <v>5694</v>
      </c>
      <c r="B5695" t="s">
        <v>5716</v>
      </c>
      <c r="C5695" s="4" t="s">
        <v>26</v>
      </c>
      <c r="D5695" t="s">
        <v>14</v>
      </c>
      <c r="E5695" s="4">
        <v>168</v>
      </c>
      <c r="F5695" s="4">
        <v>14</v>
      </c>
      <c r="G5695" s="4">
        <v>238</v>
      </c>
      <c r="H5695" s="4">
        <v>218</v>
      </c>
      <c r="I5695" s="4">
        <v>325</v>
      </c>
      <c r="J5695" s="6">
        <v>1028.45</v>
      </c>
      <c r="K5695" s="4">
        <v>0.51200000000000001</v>
      </c>
      <c r="L5695" s="4" t="s">
        <v>19</v>
      </c>
      <c r="M5695" s="4">
        <f>Inventory[[#This Row],[Daily_Demand]]*Inventory[[#This Row],[Lead_Time_Days]]</f>
        <v>2352</v>
      </c>
      <c r="N5695" s="4">
        <f>MAX(0, Inventory[[#This Row],[Demand_Duration_Lead_time]]+Inventory[[#This Row],[Safety_Stock]]-Inventory[[#This Row],[Current_Inventory]])</f>
        <v>2332</v>
      </c>
      <c r="O56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95" s="8">
        <f>Inventory[[#This Row],[Current_Inventory]]*Inventory[[#This Row],[Unit_Cost]]</f>
        <v>244771.1</v>
      </c>
      <c r="Q5695" t="str">
        <f>IF(Inventory[[#This Row],[Stockout_Risk_Score]] &gt;= 0.8, "Critical",
   IF(Inventory[[#This Row],[Stockout_Risk_Score]] &gt;= 0.6, "High",
      IF(Inventory[[#This Row],[Stockout_Risk_Score]] &gt;= 0.3, "Medium", "Low")
   )
)</f>
        <v>Medium</v>
      </c>
      <c r="R5695">
        <f>Inventory[[#This Row],[Lead_Time_Days]]*0.8</f>
        <v>11.200000000000001</v>
      </c>
      <c r="S5695">
        <f>MAX(0,Inventory[[#This Row],[Daily_Demand]]*Inventory[[#This Row],[Adj_Lead_Time]]+Inventory[[#This Row],[Safety_Stock]]-Inventory[[#This Row],[Current_Inventory]])</f>
        <v>1861.6000000000004</v>
      </c>
    </row>
    <row r="5696" spans="1:19" x14ac:dyDescent="0.25">
      <c r="A5696">
        <v>5695</v>
      </c>
      <c r="B5696" t="s">
        <v>5717</v>
      </c>
      <c r="C5696" s="4" t="s">
        <v>41</v>
      </c>
      <c r="D5696" t="s">
        <v>14</v>
      </c>
      <c r="E5696" s="4">
        <v>80</v>
      </c>
      <c r="F5696" s="4">
        <v>8</v>
      </c>
      <c r="G5696" s="4">
        <v>613</v>
      </c>
      <c r="H5696" s="4">
        <v>103</v>
      </c>
      <c r="I5696" s="4">
        <v>389</v>
      </c>
      <c r="J5696" s="6">
        <v>449.53</v>
      </c>
      <c r="K5696" s="4">
        <v>7.0000000000000001E-3</v>
      </c>
      <c r="L5696" s="4" t="s">
        <v>19</v>
      </c>
      <c r="M5696" s="4">
        <f>Inventory[[#This Row],[Daily_Demand]]*Inventory[[#This Row],[Lead_Time_Days]]</f>
        <v>640</v>
      </c>
      <c r="N5696" s="4">
        <f>MAX(0, Inventory[[#This Row],[Demand_Duration_Lead_time]]+Inventory[[#This Row],[Safety_Stock]]-Inventory[[#This Row],[Current_Inventory]])</f>
        <v>130</v>
      </c>
      <c r="O56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96" s="8">
        <f>Inventory[[#This Row],[Current_Inventory]]*Inventory[[#This Row],[Unit_Cost]]</f>
        <v>275561.88999999996</v>
      </c>
      <c r="Q5696" t="str">
        <f>IF(Inventory[[#This Row],[Stockout_Risk_Score]] &gt;= 0.8, "Critical",
   IF(Inventory[[#This Row],[Stockout_Risk_Score]] &gt;= 0.6, "High",
      IF(Inventory[[#This Row],[Stockout_Risk_Score]] &gt;= 0.3, "Medium", "Low")
   )
)</f>
        <v>Low</v>
      </c>
      <c r="R5696">
        <f>Inventory[[#This Row],[Lead_Time_Days]]*0.8</f>
        <v>6.4</v>
      </c>
      <c r="S5696">
        <f>MAX(0,Inventory[[#This Row],[Daily_Demand]]*Inventory[[#This Row],[Adj_Lead_Time]]+Inventory[[#This Row],[Safety_Stock]]-Inventory[[#This Row],[Current_Inventory]])</f>
        <v>2</v>
      </c>
    </row>
    <row r="5697" spans="1:19" x14ac:dyDescent="0.25">
      <c r="A5697">
        <v>5696</v>
      </c>
      <c r="B5697" t="s">
        <v>5718</v>
      </c>
      <c r="C5697" s="4" t="s">
        <v>21</v>
      </c>
      <c r="D5697" t="s">
        <v>22</v>
      </c>
      <c r="E5697" s="4">
        <v>91</v>
      </c>
      <c r="F5697" s="4">
        <v>3</v>
      </c>
      <c r="G5697" s="4">
        <v>209</v>
      </c>
      <c r="H5697" s="4">
        <v>91</v>
      </c>
      <c r="I5697" s="4">
        <v>57</v>
      </c>
      <c r="J5697" s="6">
        <v>629.12</v>
      </c>
      <c r="K5697" s="4">
        <v>0.38</v>
      </c>
      <c r="L5697" s="4" t="s">
        <v>27</v>
      </c>
      <c r="M5697" s="4">
        <f>Inventory[[#This Row],[Daily_Demand]]*Inventory[[#This Row],[Lead_Time_Days]]</f>
        <v>273</v>
      </c>
      <c r="N5697" s="4">
        <f>MAX(0, Inventory[[#This Row],[Demand_Duration_Lead_time]]+Inventory[[#This Row],[Safety_Stock]]-Inventory[[#This Row],[Current_Inventory]])</f>
        <v>155</v>
      </c>
      <c r="O56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97" s="8">
        <f>Inventory[[#This Row],[Current_Inventory]]*Inventory[[#This Row],[Unit_Cost]]</f>
        <v>131486.07999999999</v>
      </c>
      <c r="Q5697" t="str">
        <f>IF(Inventory[[#This Row],[Stockout_Risk_Score]] &gt;= 0.8, "Critical",
   IF(Inventory[[#This Row],[Stockout_Risk_Score]] &gt;= 0.6, "High",
      IF(Inventory[[#This Row],[Stockout_Risk_Score]] &gt;= 0.3, "Medium", "Low")
   )
)</f>
        <v>Medium</v>
      </c>
      <c r="R5697">
        <f>Inventory[[#This Row],[Lead_Time_Days]]*0.8</f>
        <v>2.4000000000000004</v>
      </c>
      <c r="S5697">
        <f>MAX(0,Inventory[[#This Row],[Daily_Demand]]*Inventory[[#This Row],[Adj_Lead_Time]]+Inventory[[#This Row],[Safety_Stock]]-Inventory[[#This Row],[Current_Inventory]])</f>
        <v>100.40000000000003</v>
      </c>
    </row>
    <row r="5698" spans="1:19" x14ac:dyDescent="0.25">
      <c r="A5698">
        <v>5697</v>
      </c>
      <c r="B5698" t="s">
        <v>5719</v>
      </c>
      <c r="C5698" s="4" t="s">
        <v>26</v>
      </c>
      <c r="D5698" t="s">
        <v>22</v>
      </c>
      <c r="E5698" s="4">
        <v>157</v>
      </c>
      <c r="F5698" s="4">
        <v>9</v>
      </c>
      <c r="G5698" s="4">
        <v>253</v>
      </c>
      <c r="H5698" s="4">
        <v>113</v>
      </c>
      <c r="I5698" s="4">
        <v>319</v>
      </c>
      <c r="J5698" s="6">
        <v>1388.97</v>
      </c>
      <c r="K5698" s="4">
        <v>8.0000000000000002E-3</v>
      </c>
      <c r="L5698" s="4" t="s">
        <v>15</v>
      </c>
      <c r="M5698" s="4">
        <f>Inventory[[#This Row],[Daily_Demand]]*Inventory[[#This Row],[Lead_Time_Days]]</f>
        <v>1413</v>
      </c>
      <c r="N5698" s="4">
        <f>MAX(0, Inventory[[#This Row],[Demand_Duration_Lead_time]]+Inventory[[#This Row],[Safety_Stock]]-Inventory[[#This Row],[Current_Inventory]])</f>
        <v>1273</v>
      </c>
      <c r="O56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698" s="8">
        <f>Inventory[[#This Row],[Current_Inventory]]*Inventory[[#This Row],[Unit_Cost]]</f>
        <v>351409.41000000003</v>
      </c>
      <c r="Q5698" t="str">
        <f>IF(Inventory[[#This Row],[Stockout_Risk_Score]] &gt;= 0.8, "Critical",
   IF(Inventory[[#This Row],[Stockout_Risk_Score]] &gt;= 0.6, "High",
      IF(Inventory[[#This Row],[Stockout_Risk_Score]] &gt;= 0.3, "Medium", "Low")
   )
)</f>
        <v>Low</v>
      </c>
      <c r="R5698">
        <f>Inventory[[#This Row],[Lead_Time_Days]]*0.8</f>
        <v>7.2</v>
      </c>
      <c r="S5698">
        <f>MAX(0,Inventory[[#This Row],[Daily_Demand]]*Inventory[[#This Row],[Adj_Lead_Time]]+Inventory[[#This Row],[Safety_Stock]]-Inventory[[#This Row],[Current_Inventory]])</f>
        <v>990.40000000000009</v>
      </c>
    </row>
    <row r="5699" spans="1:19" x14ac:dyDescent="0.25">
      <c r="A5699">
        <v>5698</v>
      </c>
      <c r="B5699" t="s">
        <v>5720</v>
      </c>
      <c r="C5699" s="4" t="s">
        <v>26</v>
      </c>
      <c r="D5699" t="s">
        <v>14</v>
      </c>
      <c r="E5699" s="4">
        <v>98</v>
      </c>
      <c r="F5699" s="4">
        <v>7</v>
      </c>
      <c r="G5699" s="4">
        <v>707</v>
      </c>
      <c r="H5699" s="4">
        <v>246</v>
      </c>
      <c r="I5699" s="4">
        <v>367</v>
      </c>
      <c r="J5699" s="6">
        <v>887.67</v>
      </c>
      <c r="K5699" s="4">
        <v>0.23799999999999999</v>
      </c>
      <c r="L5699" s="4" t="s">
        <v>27</v>
      </c>
      <c r="M5699" s="4">
        <f>Inventory[[#This Row],[Daily_Demand]]*Inventory[[#This Row],[Lead_Time_Days]]</f>
        <v>686</v>
      </c>
      <c r="N5699" s="4">
        <f>MAX(0, Inventory[[#This Row],[Demand_Duration_Lead_time]]+Inventory[[#This Row],[Safety_Stock]]-Inventory[[#This Row],[Current_Inventory]])</f>
        <v>225</v>
      </c>
      <c r="O56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699" s="8">
        <f>Inventory[[#This Row],[Current_Inventory]]*Inventory[[#This Row],[Unit_Cost]]</f>
        <v>627582.68999999994</v>
      </c>
      <c r="Q5699" t="str">
        <f>IF(Inventory[[#This Row],[Stockout_Risk_Score]] &gt;= 0.8, "Critical",
   IF(Inventory[[#This Row],[Stockout_Risk_Score]] &gt;= 0.6, "High",
      IF(Inventory[[#This Row],[Stockout_Risk_Score]] &gt;= 0.3, "Medium", "Low")
   )
)</f>
        <v>Low</v>
      </c>
      <c r="R5699">
        <f>Inventory[[#This Row],[Lead_Time_Days]]*0.8</f>
        <v>5.6000000000000005</v>
      </c>
      <c r="S5699">
        <f>MAX(0,Inventory[[#This Row],[Daily_Demand]]*Inventory[[#This Row],[Adj_Lead_Time]]+Inventory[[#This Row],[Safety_Stock]]-Inventory[[#This Row],[Current_Inventory]])</f>
        <v>87.800000000000068</v>
      </c>
    </row>
    <row r="5700" spans="1:19" x14ac:dyDescent="0.25">
      <c r="A5700">
        <v>5699</v>
      </c>
      <c r="B5700" t="s">
        <v>5721</v>
      </c>
      <c r="C5700" s="4" t="s">
        <v>41</v>
      </c>
      <c r="D5700" t="s">
        <v>14</v>
      </c>
      <c r="E5700" s="4">
        <v>191</v>
      </c>
      <c r="F5700" s="4">
        <v>5</v>
      </c>
      <c r="G5700" s="4">
        <v>251</v>
      </c>
      <c r="H5700" s="4">
        <v>269</v>
      </c>
      <c r="I5700" s="4">
        <v>261</v>
      </c>
      <c r="J5700" s="6">
        <v>1272.9000000000001</v>
      </c>
      <c r="K5700" s="4">
        <v>0.45500000000000002</v>
      </c>
      <c r="L5700" s="4" t="s">
        <v>27</v>
      </c>
      <c r="M5700" s="4">
        <f>Inventory[[#This Row],[Daily_Demand]]*Inventory[[#This Row],[Lead_Time_Days]]</f>
        <v>955</v>
      </c>
      <c r="N5700" s="4">
        <f>MAX(0, Inventory[[#This Row],[Demand_Duration_Lead_time]]+Inventory[[#This Row],[Safety_Stock]]-Inventory[[#This Row],[Current_Inventory]])</f>
        <v>973</v>
      </c>
      <c r="O57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00" s="8">
        <f>Inventory[[#This Row],[Current_Inventory]]*Inventory[[#This Row],[Unit_Cost]]</f>
        <v>319497.90000000002</v>
      </c>
      <c r="Q5700" t="str">
        <f>IF(Inventory[[#This Row],[Stockout_Risk_Score]] &gt;= 0.8, "Critical",
   IF(Inventory[[#This Row],[Stockout_Risk_Score]] &gt;= 0.6, "High",
      IF(Inventory[[#This Row],[Stockout_Risk_Score]] &gt;= 0.3, "Medium", "Low")
   )
)</f>
        <v>Medium</v>
      </c>
      <c r="R5700">
        <f>Inventory[[#This Row],[Lead_Time_Days]]*0.8</f>
        <v>4</v>
      </c>
      <c r="S5700">
        <f>MAX(0,Inventory[[#This Row],[Daily_Demand]]*Inventory[[#This Row],[Adj_Lead_Time]]+Inventory[[#This Row],[Safety_Stock]]-Inventory[[#This Row],[Current_Inventory]])</f>
        <v>782</v>
      </c>
    </row>
    <row r="5701" spans="1:19" x14ac:dyDescent="0.25">
      <c r="A5701">
        <v>5700</v>
      </c>
      <c r="B5701" t="s">
        <v>5722</v>
      </c>
      <c r="C5701" s="4" t="s">
        <v>13</v>
      </c>
      <c r="D5701" t="s">
        <v>18</v>
      </c>
      <c r="E5701" s="4">
        <v>65</v>
      </c>
      <c r="F5701" s="4">
        <v>10</v>
      </c>
      <c r="G5701" s="4">
        <v>377</v>
      </c>
      <c r="H5701" s="4">
        <v>169</v>
      </c>
      <c r="I5701" s="4">
        <v>212</v>
      </c>
      <c r="J5701" s="6">
        <v>1655.97</v>
      </c>
      <c r="K5701" s="4">
        <v>0.32300000000000001</v>
      </c>
      <c r="L5701" s="4" t="s">
        <v>19</v>
      </c>
      <c r="M5701" s="4">
        <f>Inventory[[#This Row],[Daily_Demand]]*Inventory[[#This Row],[Lead_Time_Days]]</f>
        <v>650</v>
      </c>
      <c r="N5701" s="4">
        <f>MAX(0, Inventory[[#This Row],[Demand_Duration_Lead_time]]+Inventory[[#This Row],[Safety_Stock]]-Inventory[[#This Row],[Current_Inventory]])</f>
        <v>442</v>
      </c>
      <c r="O57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01" s="8">
        <f>Inventory[[#This Row],[Current_Inventory]]*Inventory[[#This Row],[Unit_Cost]]</f>
        <v>624300.69000000006</v>
      </c>
      <c r="Q5701" t="str">
        <f>IF(Inventory[[#This Row],[Stockout_Risk_Score]] &gt;= 0.8, "Critical",
   IF(Inventory[[#This Row],[Stockout_Risk_Score]] &gt;= 0.6, "High",
      IF(Inventory[[#This Row],[Stockout_Risk_Score]] &gt;= 0.3, "Medium", "Low")
   )
)</f>
        <v>Medium</v>
      </c>
      <c r="R5701">
        <f>Inventory[[#This Row],[Lead_Time_Days]]*0.8</f>
        <v>8</v>
      </c>
      <c r="S5701">
        <f>MAX(0,Inventory[[#This Row],[Daily_Demand]]*Inventory[[#This Row],[Adj_Lead_Time]]+Inventory[[#This Row],[Safety_Stock]]-Inventory[[#This Row],[Current_Inventory]])</f>
        <v>312</v>
      </c>
    </row>
    <row r="5702" spans="1:19" x14ac:dyDescent="0.25">
      <c r="A5702">
        <v>5701</v>
      </c>
      <c r="B5702" t="s">
        <v>5723</v>
      </c>
      <c r="C5702" s="4" t="s">
        <v>26</v>
      </c>
      <c r="D5702" t="s">
        <v>18</v>
      </c>
      <c r="E5702" s="4">
        <v>33</v>
      </c>
      <c r="F5702" s="4">
        <v>11</v>
      </c>
      <c r="G5702" s="4">
        <v>497</v>
      </c>
      <c r="H5702" s="4">
        <v>70</v>
      </c>
      <c r="I5702" s="4">
        <v>360</v>
      </c>
      <c r="J5702" s="6">
        <v>714.6</v>
      </c>
      <c r="K5702" s="4">
        <v>3.3000000000000002E-2</v>
      </c>
      <c r="L5702" s="4" t="s">
        <v>27</v>
      </c>
      <c r="M5702" s="4">
        <f>Inventory[[#This Row],[Daily_Demand]]*Inventory[[#This Row],[Lead_Time_Days]]</f>
        <v>363</v>
      </c>
      <c r="N5702" s="4">
        <f>MAX(0, Inventory[[#This Row],[Demand_Duration_Lead_time]]+Inventory[[#This Row],[Safety_Stock]]-Inventory[[#This Row],[Current_Inventory]])</f>
        <v>0</v>
      </c>
      <c r="O57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02" s="8">
        <f>Inventory[[#This Row],[Current_Inventory]]*Inventory[[#This Row],[Unit_Cost]]</f>
        <v>355156.2</v>
      </c>
      <c r="Q5702" t="str">
        <f>IF(Inventory[[#This Row],[Stockout_Risk_Score]] &gt;= 0.8, "Critical",
   IF(Inventory[[#This Row],[Stockout_Risk_Score]] &gt;= 0.6, "High",
      IF(Inventory[[#This Row],[Stockout_Risk_Score]] &gt;= 0.3, "Medium", "Low")
   )
)</f>
        <v>Low</v>
      </c>
      <c r="R5702">
        <f>Inventory[[#This Row],[Lead_Time_Days]]*0.8</f>
        <v>8.8000000000000007</v>
      </c>
      <c r="S5702">
        <f>MAX(0,Inventory[[#This Row],[Daily_Demand]]*Inventory[[#This Row],[Adj_Lead_Time]]+Inventory[[#This Row],[Safety_Stock]]-Inventory[[#This Row],[Current_Inventory]])</f>
        <v>0</v>
      </c>
    </row>
    <row r="5703" spans="1:19" x14ac:dyDescent="0.25">
      <c r="A5703">
        <v>5702</v>
      </c>
      <c r="B5703" t="s">
        <v>5724</v>
      </c>
      <c r="C5703" s="4" t="s">
        <v>13</v>
      </c>
      <c r="D5703" t="s">
        <v>22</v>
      </c>
      <c r="E5703" s="4">
        <v>99</v>
      </c>
      <c r="F5703" s="4">
        <v>9</v>
      </c>
      <c r="G5703" s="4">
        <v>594</v>
      </c>
      <c r="H5703" s="4">
        <v>47</v>
      </c>
      <c r="I5703" s="4">
        <v>94</v>
      </c>
      <c r="J5703" s="6">
        <v>1158.26</v>
      </c>
      <c r="K5703" s="4">
        <v>0.11600000000000001</v>
      </c>
      <c r="L5703" s="4" t="s">
        <v>19</v>
      </c>
      <c r="M5703" s="4">
        <f>Inventory[[#This Row],[Daily_Demand]]*Inventory[[#This Row],[Lead_Time_Days]]</f>
        <v>891</v>
      </c>
      <c r="N5703" s="4">
        <f>MAX(0, Inventory[[#This Row],[Demand_Duration_Lead_time]]+Inventory[[#This Row],[Safety_Stock]]-Inventory[[#This Row],[Current_Inventory]])</f>
        <v>344</v>
      </c>
      <c r="O57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03" s="8">
        <f>Inventory[[#This Row],[Current_Inventory]]*Inventory[[#This Row],[Unit_Cost]]</f>
        <v>688006.44</v>
      </c>
      <c r="Q5703" t="str">
        <f>IF(Inventory[[#This Row],[Stockout_Risk_Score]] &gt;= 0.8, "Critical",
   IF(Inventory[[#This Row],[Stockout_Risk_Score]] &gt;= 0.6, "High",
      IF(Inventory[[#This Row],[Stockout_Risk_Score]] &gt;= 0.3, "Medium", "Low")
   )
)</f>
        <v>Low</v>
      </c>
      <c r="R5703">
        <f>Inventory[[#This Row],[Lead_Time_Days]]*0.8</f>
        <v>7.2</v>
      </c>
      <c r="S5703">
        <f>MAX(0,Inventory[[#This Row],[Daily_Demand]]*Inventory[[#This Row],[Adj_Lead_Time]]+Inventory[[#This Row],[Safety_Stock]]-Inventory[[#This Row],[Current_Inventory]])</f>
        <v>165.80000000000007</v>
      </c>
    </row>
    <row r="5704" spans="1:19" x14ac:dyDescent="0.25">
      <c r="A5704">
        <v>5703</v>
      </c>
      <c r="B5704" t="s">
        <v>5725</v>
      </c>
      <c r="C5704" s="4" t="s">
        <v>13</v>
      </c>
      <c r="D5704" t="s">
        <v>18</v>
      </c>
      <c r="E5704" s="4">
        <v>22</v>
      </c>
      <c r="F5704" s="4">
        <v>14</v>
      </c>
      <c r="G5704" s="4">
        <v>448</v>
      </c>
      <c r="H5704" s="4">
        <v>127</v>
      </c>
      <c r="I5704" s="4">
        <v>282</v>
      </c>
      <c r="J5704" s="6">
        <v>1566.3</v>
      </c>
      <c r="K5704" s="4">
        <v>0.55100000000000005</v>
      </c>
      <c r="L5704" s="4" t="s">
        <v>15</v>
      </c>
      <c r="M5704" s="4">
        <f>Inventory[[#This Row],[Daily_Demand]]*Inventory[[#This Row],[Lead_Time_Days]]</f>
        <v>308</v>
      </c>
      <c r="N5704" s="4">
        <f>MAX(0, Inventory[[#This Row],[Demand_Duration_Lead_time]]+Inventory[[#This Row],[Safety_Stock]]-Inventory[[#This Row],[Current_Inventory]])</f>
        <v>0</v>
      </c>
      <c r="O57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04" s="8">
        <f>Inventory[[#This Row],[Current_Inventory]]*Inventory[[#This Row],[Unit_Cost]]</f>
        <v>701702.4</v>
      </c>
      <c r="Q5704" t="str">
        <f>IF(Inventory[[#This Row],[Stockout_Risk_Score]] &gt;= 0.8, "Critical",
   IF(Inventory[[#This Row],[Stockout_Risk_Score]] &gt;= 0.6, "High",
      IF(Inventory[[#This Row],[Stockout_Risk_Score]] &gt;= 0.3, "Medium", "Low")
   )
)</f>
        <v>Medium</v>
      </c>
      <c r="R5704">
        <f>Inventory[[#This Row],[Lead_Time_Days]]*0.8</f>
        <v>11.200000000000001</v>
      </c>
      <c r="S5704">
        <f>MAX(0,Inventory[[#This Row],[Daily_Demand]]*Inventory[[#This Row],[Adj_Lead_Time]]+Inventory[[#This Row],[Safety_Stock]]-Inventory[[#This Row],[Current_Inventory]])</f>
        <v>0</v>
      </c>
    </row>
    <row r="5705" spans="1:19" x14ac:dyDescent="0.25">
      <c r="A5705">
        <v>5704</v>
      </c>
      <c r="B5705" t="s">
        <v>5726</v>
      </c>
      <c r="C5705" s="4" t="s">
        <v>17</v>
      </c>
      <c r="D5705" t="s">
        <v>18</v>
      </c>
      <c r="E5705" s="4">
        <v>45</v>
      </c>
      <c r="F5705" s="4">
        <v>11</v>
      </c>
      <c r="G5705" s="4">
        <v>256</v>
      </c>
      <c r="H5705" s="4">
        <v>177</v>
      </c>
      <c r="I5705" s="4">
        <v>102</v>
      </c>
      <c r="J5705" s="6">
        <v>1444.49</v>
      </c>
      <c r="K5705" s="4">
        <v>0.69599999999999995</v>
      </c>
      <c r="L5705" s="4" t="s">
        <v>27</v>
      </c>
      <c r="M5705" s="4">
        <f>Inventory[[#This Row],[Daily_Demand]]*Inventory[[#This Row],[Lead_Time_Days]]</f>
        <v>495</v>
      </c>
      <c r="N5705" s="4">
        <f>MAX(0, Inventory[[#This Row],[Demand_Duration_Lead_time]]+Inventory[[#This Row],[Safety_Stock]]-Inventory[[#This Row],[Current_Inventory]])</f>
        <v>416</v>
      </c>
      <c r="O57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05" s="8">
        <f>Inventory[[#This Row],[Current_Inventory]]*Inventory[[#This Row],[Unit_Cost]]</f>
        <v>369789.44</v>
      </c>
      <c r="Q5705" t="str">
        <f>IF(Inventory[[#This Row],[Stockout_Risk_Score]] &gt;= 0.8, "Critical",
   IF(Inventory[[#This Row],[Stockout_Risk_Score]] &gt;= 0.6, "High",
      IF(Inventory[[#This Row],[Stockout_Risk_Score]] &gt;= 0.3, "Medium", "Low")
   )
)</f>
        <v>High</v>
      </c>
      <c r="R5705">
        <f>Inventory[[#This Row],[Lead_Time_Days]]*0.8</f>
        <v>8.8000000000000007</v>
      </c>
      <c r="S5705">
        <f>MAX(0,Inventory[[#This Row],[Daily_Demand]]*Inventory[[#This Row],[Adj_Lead_Time]]+Inventory[[#This Row],[Safety_Stock]]-Inventory[[#This Row],[Current_Inventory]])</f>
        <v>317</v>
      </c>
    </row>
    <row r="5706" spans="1:19" x14ac:dyDescent="0.25">
      <c r="A5706">
        <v>5705</v>
      </c>
      <c r="B5706" t="s">
        <v>5727</v>
      </c>
      <c r="C5706" s="4" t="s">
        <v>41</v>
      </c>
      <c r="D5706" t="s">
        <v>22</v>
      </c>
      <c r="E5706" s="4">
        <v>151</v>
      </c>
      <c r="F5706" s="4">
        <v>4</v>
      </c>
      <c r="G5706" s="4">
        <v>52</v>
      </c>
      <c r="H5706" s="4">
        <v>78</v>
      </c>
      <c r="I5706" s="4">
        <v>282</v>
      </c>
      <c r="J5706" s="6">
        <v>1102.69</v>
      </c>
      <c r="K5706" s="4">
        <v>0.40500000000000003</v>
      </c>
      <c r="L5706" s="4" t="s">
        <v>15</v>
      </c>
      <c r="M5706" s="4">
        <f>Inventory[[#This Row],[Daily_Demand]]*Inventory[[#This Row],[Lead_Time_Days]]</f>
        <v>604</v>
      </c>
      <c r="N5706" s="4">
        <f>MAX(0, Inventory[[#This Row],[Demand_Duration_Lead_time]]+Inventory[[#This Row],[Safety_Stock]]-Inventory[[#This Row],[Current_Inventory]])</f>
        <v>630</v>
      </c>
      <c r="O57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06" s="8">
        <f>Inventory[[#This Row],[Current_Inventory]]*Inventory[[#This Row],[Unit_Cost]]</f>
        <v>57339.880000000005</v>
      </c>
      <c r="Q5706" t="str">
        <f>IF(Inventory[[#This Row],[Stockout_Risk_Score]] &gt;= 0.8, "Critical",
   IF(Inventory[[#This Row],[Stockout_Risk_Score]] &gt;= 0.6, "High",
      IF(Inventory[[#This Row],[Stockout_Risk_Score]] &gt;= 0.3, "Medium", "Low")
   )
)</f>
        <v>Medium</v>
      </c>
      <c r="R5706">
        <f>Inventory[[#This Row],[Lead_Time_Days]]*0.8</f>
        <v>3.2</v>
      </c>
      <c r="S5706">
        <f>MAX(0,Inventory[[#This Row],[Daily_Demand]]*Inventory[[#This Row],[Adj_Lead_Time]]+Inventory[[#This Row],[Safety_Stock]]-Inventory[[#This Row],[Current_Inventory]])</f>
        <v>509.20000000000005</v>
      </c>
    </row>
    <row r="5707" spans="1:19" x14ac:dyDescent="0.25">
      <c r="A5707">
        <v>5706</v>
      </c>
      <c r="B5707" t="s">
        <v>5728</v>
      </c>
      <c r="C5707" s="4" t="s">
        <v>13</v>
      </c>
      <c r="D5707" t="s">
        <v>18</v>
      </c>
      <c r="E5707" s="4">
        <v>136</v>
      </c>
      <c r="F5707" s="4">
        <v>4</v>
      </c>
      <c r="G5707" s="4">
        <v>232</v>
      </c>
      <c r="H5707" s="4">
        <v>92</v>
      </c>
      <c r="I5707" s="4">
        <v>391</v>
      </c>
      <c r="J5707" s="6">
        <v>797.6</v>
      </c>
      <c r="K5707" s="4">
        <v>0.73099999999999998</v>
      </c>
      <c r="L5707" s="4" t="s">
        <v>15</v>
      </c>
      <c r="M5707" s="4">
        <f>Inventory[[#This Row],[Daily_Demand]]*Inventory[[#This Row],[Lead_Time_Days]]</f>
        <v>544</v>
      </c>
      <c r="N5707" s="4">
        <f>MAX(0, Inventory[[#This Row],[Demand_Duration_Lead_time]]+Inventory[[#This Row],[Safety_Stock]]-Inventory[[#This Row],[Current_Inventory]])</f>
        <v>404</v>
      </c>
      <c r="O57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07" s="8">
        <f>Inventory[[#This Row],[Current_Inventory]]*Inventory[[#This Row],[Unit_Cost]]</f>
        <v>185043.20000000001</v>
      </c>
      <c r="Q5707" t="str">
        <f>IF(Inventory[[#This Row],[Stockout_Risk_Score]] &gt;= 0.8, "Critical",
   IF(Inventory[[#This Row],[Stockout_Risk_Score]] &gt;= 0.6, "High",
      IF(Inventory[[#This Row],[Stockout_Risk_Score]] &gt;= 0.3, "Medium", "Low")
   )
)</f>
        <v>High</v>
      </c>
      <c r="R5707">
        <f>Inventory[[#This Row],[Lead_Time_Days]]*0.8</f>
        <v>3.2</v>
      </c>
      <c r="S5707">
        <f>MAX(0,Inventory[[#This Row],[Daily_Demand]]*Inventory[[#This Row],[Adj_Lead_Time]]+Inventory[[#This Row],[Safety_Stock]]-Inventory[[#This Row],[Current_Inventory]])</f>
        <v>295.20000000000005</v>
      </c>
    </row>
    <row r="5708" spans="1:19" x14ac:dyDescent="0.25">
      <c r="A5708">
        <v>5707</v>
      </c>
      <c r="B5708" t="s">
        <v>5729</v>
      </c>
      <c r="C5708" s="4" t="s">
        <v>41</v>
      </c>
      <c r="D5708" t="s">
        <v>14</v>
      </c>
      <c r="E5708" s="4">
        <v>197</v>
      </c>
      <c r="F5708" s="4">
        <v>5</v>
      </c>
      <c r="G5708" s="4">
        <v>591</v>
      </c>
      <c r="H5708" s="4">
        <v>244</v>
      </c>
      <c r="I5708" s="4">
        <v>220</v>
      </c>
      <c r="J5708" s="6">
        <v>844.63</v>
      </c>
      <c r="K5708" s="4">
        <v>0.16300000000000001</v>
      </c>
      <c r="L5708" s="4" t="s">
        <v>27</v>
      </c>
      <c r="M5708" s="4">
        <f>Inventory[[#This Row],[Daily_Demand]]*Inventory[[#This Row],[Lead_Time_Days]]</f>
        <v>985</v>
      </c>
      <c r="N5708" s="4">
        <f>MAX(0, Inventory[[#This Row],[Demand_Duration_Lead_time]]+Inventory[[#This Row],[Safety_Stock]]-Inventory[[#This Row],[Current_Inventory]])</f>
        <v>638</v>
      </c>
      <c r="O57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08" s="8">
        <f>Inventory[[#This Row],[Current_Inventory]]*Inventory[[#This Row],[Unit_Cost]]</f>
        <v>499176.33</v>
      </c>
      <c r="Q5708" t="str">
        <f>IF(Inventory[[#This Row],[Stockout_Risk_Score]] &gt;= 0.8, "Critical",
   IF(Inventory[[#This Row],[Stockout_Risk_Score]] &gt;= 0.6, "High",
      IF(Inventory[[#This Row],[Stockout_Risk_Score]] &gt;= 0.3, "Medium", "Low")
   )
)</f>
        <v>Low</v>
      </c>
      <c r="R5708">
        <f>Inventory[[#This Row],[Lead_Time_Days]]*0.8</f>
        <v>4</v>
      </c>
      <c r="S5708">
        <f>MAX(0,Inventory[[#This Row],[Daily_Demand]]*Inventory[[#This Row],[Adj_Lead_Time]]+Inventory[[#This Row],[Safety_Stock]]-Inventory[[#This Row],[Current_Inventory]])</f>
        <v>441</v>
      </c>
    </row>
    <row r="5709" spans="1:19" x14ac:dyDescent="0.25">
      <c r="A5709">
        <v>5708</v>
      </c>
      <c r="B5709" t="s">
        <v>5730</v>
      </c>
      <c r="C5709" s="4" t="s">
        <v>17</v>
      </c>
      <c r="D5709" t="s">
        <v>18</v>
      </c>
      <c r="E5709" s="4">
        <v>45</v>
      </c>
      <c r="F5709" s="4">
        <v>10</v>
      </c>
      <c r="G5709" s="4">
        <v>398</v>
      </c>
      <c r="H5709" s="4">
        <v>51</v>
      </c>
      <c r="I5709" s="4">
        <v>55</v>
      </c>
      <c r="J5709" s="6">
        <v>894.61</v>
      </c>
      <c r="K5709" s="4">
        <v>0.122</v>
      </c>
      <c r="L5709" s="4" t="s">
        <v>19</v>
      </c>
      <c r="M5709" s="4">
        <f>Inventory[[#This Row],[Daily_Demand]]*Inventory[[#This Row],[Lead_Time_Days]]</f>
        <v>450</v>
      </c>
      <c r="N5709" s="4">
        <f>MAX(0, Inventory[[#This Row],[Demand_Duration_Lead_time]]+Inventory[[#This Row],[Safety_Stock]]-Inventory[[#This Row],[Current_Inventory]])</f>
        <v>103</v>
      </c>
      <c r="O57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09" s="8">
        <f>Inventory[[#This Row],[Current_Inventory]]*Inventory[[#This Row],[Unit_Cost]]</f>
        <v>356054.78</v>
      </c>
      <c r="Q5709" t="str">
        <f>IF(Inventory[[#This Row],[Stockout_Risk_Score]] &gt;= 0.8, "Critical",
   IF(Inventory[[#This Row],[Stockout_Risk_Score]] &gt;= 0.6, "High",
      IF(Inventory[[#This Row],[Stockout_Risk_Score]] &gt;= 0.3, "Medium", "Low")
   )
)</f>
        <v>Low</v>
      </c>
      <c r="R5709">
        <f>Inventory[[#This Row],[Lead_Time_Days]]*0.8</f>
        <v>8</v>
      </c>
      <c r="S5709">
        <f>MAX(0,Inventory[[#This Row],[Daily_Demand]]*Inventory[[#This Row],[Adj_Lead_Time]]+Inventory[[#This Row],[Safety_Stock]]-Inventory[[#This Row],[Current_Inventory]])</f>
        <v>13</v>
      </c>
    </row>
    <row r="5710" spans="1:19" x14ac:dyDescent="0.25">
      <c r="A5710">
        <v>5709</v>
      </c>
      <c r="B5710" t="s">
        <v>5731</v>
      </c>
      <c r="C5710" s="4" t="s">
        <v>41</v>
      </c>
      <c r="D5710" t="s">
        <v>22</v>
      </c>
      <c r="E5710" s="4">
        <v>127</v>
      </c>
      <c r="F5710" s="4">
        <v>10</v>
      </c>
      <c r="G5710" s="4">
        <v>21</v>
      </c>
      <c r="H5710" s="4">
        <v>108</v>
      </c>
      <c r="I5710" s="4">
        <v>93</v>
      </c>
      <c r="J5710" s="6">
        <v>730.25</v>
      </c>
      <c r="K5710" s="4">
        <v>0.83899999999999997</v>
      </c>
      <c r="L5710" s="4" t="s">
        <v>19</v>
      </c>
      <c r="M5710" s="4">
        <f>Inventory[[#This Row],[Daily_Demand]]*Inventory[[#This Row],[Lead_Time_Days]]</f>
        <v>1270</v>
      </c>
      <c r="N5710" s="4">
        <f>MAX(0, Inventory[[#This Row],[Demand_Duration_Lead_time]]+Inventory[[#This Row],[Safety_Stock]]-Inventory[[#This Row],[Current_Inventory]])</f>
        <v>1357</v>
      </c>
      <c r="O57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10" s="8">
        <f>Inventory[[#This Row],[Current_Inventory]]*Inventory[[#This Row],[Unit_Cost]]</f>
        <v>15335.25</v>
      </c>
      <c r="Q5710" t="str">
        <f>IF(Inventory[[#This Row],[Stockout_Risk_Score]] &gt;= 0.8, "Critical",
   IF(Inventory[[#This Row],[Stockout_Risk_Score]] &gt;= 0.6, "High",
      IF(Inventory[[#This Row],[Stockout_Risk_Score]] &gt;= 0.3, "Medium", "Low")
   )
)</f>
        <v>Critical</v>
      </c>
      <c r="R5710">
        <f>Inventory[[#This Row],[Lead_Time_Days]]*0.8</f>
        <v>8</v>
      </c>
      <c r="S5710">
        <f>MAX(0,Inventory[[#This Row],[Daily_Demand]]*Inventory[[#This Row],[Adj_Lead_Time]]+Inventory[[#This Row],[Safety_Stock]]-Inventory[[#This Row],[Current_Inventory]])</f>
        <v>1103</v>
      </c>
    </row>
    <row r="5711" spans="1:19" x14ac:dyDescent="0.25">
      <c r="A5711">
        <v>5710</v>
      </c>
      <c r="B5711" t="s">
        <v>5732</v>
      </c>
      <c r="C5711" s="4" t="s">
        <v>26</v>
      </c>
      <c r="D5711" t="s">
        <v>14</v>
      </c>
      <c r="E5711" s="4">
        <v>147</v>
      </c>
      <c r="F5711" s="4">
        <v>6</v>
      </c>
      <c r="G5711" s="4">
        <v>469</v>
      </c>
      <c r="H5711" s="4">
        <v>139</v>
      </c>
      <c r="I5711" s="4">
        <v>140</v>
      </c>
      <c r="J5711" s="6">
        <v>1413.2</v>
      </c>
      <c r="K5711" s="4">
        <v>0.33900000000000002</v>
      </c>
      <c r="L5711" s="4" t="s">
        <v>27</v>
      </c>
      <c r="M5711" s="4">
        <f>Inventory[[#This Row],[Daily_Demand]]*Inventory[[#This Row],[Lead_Time_Days]]</f>
        <v>882</v>
      </c>
      <c r="N5711" s="4">
        <f>MAX(0, Inventory[[#This Row],[Demand_Duration_Lead_time]]+Inventory[[#This Row],[Safety_Stock]]-Inventory[[#This Row],[Current_Inventory]])</f>
        <v>552</v>
      </c>
      <c r="O57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11" s="8">
        <f>Inventory[[#This Row],[Current_Inventory]]*Inventory[[#This Row],[Unit_Cost]]</f>
        <v>662790.80000000005</v>
      </c>
      <c r="Q5711" t="str">
        <f>IF(Inventory[[#This Row],[Stockout_Risk_Score]] &gt;= 0.8, "Critical",
   IF(Inventory[[#This Row],[Stockout_Risk_Score]] &gt;= 0.6, "High",
      IF(Inventory[[#This Row],[Stockout_Risk_Score]] &gt;= 0.3, "Medium", "Low")
   )
)</f>
        <v>Medium</v>
      </c>
      <c r="R5711">
        <f>Inventory[[#This Row],[Lead_Time_Days]]*0.8</f>
        <v>4.8000000000000007</v>
      </c>
      <c r="S5711">
        <f>MAX(0,Inventory[[#This Row],[Daily_Demand]]*Inventory[[#This Row],[Adj_Lead_Time]]+Inventory[[#This Row],[Safety_Stock]]-Inventory[[#This Row],[Current_Inventory]])</f>
        <v>375.60000000000014</v>
      </c>
    </row>
    <row r="5712" spans="1:19" x14ac:dyDescent="0.25">
      <c r="A5712">
        <v>5711</v>
      </c>
      <c r="B5712" t="s">
        <v>5733</v>
      </c>
      <c r="C5712" s="4" t="s">
        <v>13</v>
      </c>
      <c r="D5712" t="s">
        <v>18</v>
      </c>
      <c r="E5712" s="4">
        <v>186</v>
      </c>
      <c r="F5712" s="4">
        <v>13</v>
      </c>
      <c r="G5712" s="4">
        <v>588</v>
      </c>
      <c r="H5712" s="4">
        <v>37</v>
      </c>
      <c r="I5712" s="4">
        <v>245</v>
      </c>
      <c r="J5712" s="6">
        <v>294.56</v>
      </c>
      <c r="K5712" s="4">
        <v>0.432</v>
      </c>
      <c r="L5712" s="4" t="s">
        <v>19</v>
      </c>
      <c r="M5712" s="4">
        <f>Inventory[[#This Row],[Daily_Demand]]*Inventory[[#This Row],[Lead_Time_Days]]</f>
        <v>2418</v>
      </c>
      <c r="N5712" s="4">
        <f>MAX(0, Inventory[[#This Row],[Demand_Duration_Lead_time]]+Inventory[[#This Row],[Safety_Stock]]-Inventory[[#This Row],[Current_Inventory]])</f>
        <v>1867</v>
      </c>
      <c r="O57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12" s="8">
        <f>Inventory[[#This Row],[Current_Inventory]]*Inventory[[#This Row],[Unit_Cost]]</f>
        <v>173201.28</v>
      </c>
      <c r="Q5712" t="str">
        <f>IF(Inventory[[#This Row],[Stockout_Risk_Score]] &gt;= 0.8, "Critical",
   IF(Inventory[[#This Row],[Stockout_Risk_Score]] &gt;= 0.6, "High",
      IF(Inventory[[#This Row],[Stockout_Risk_Score]] &gt;= 0.3, "Medium", "Low")
   )
)</f>
        <v>Medium</v>
      </c>
      <c r="R5712">
        <f>Inventory[[#This Row],[Lead_Time_Days]]*0.8</f>
        <v>10.4</v>
      </c>
      <c r="S5712">
        <f>MAX(0,Inventory[[#This Row],[Daily_Demand]]*Inventory[[#This Row],[Adj_Lead_Time]]+Inventory[[#This Row],[Safety_Stock]]-Inventory[[#This Row],[Current_Inventory]])</f>
        <v>1383.4</v>
      </c>
    </row>
    <row r="5713" spans="1:19" x14ac:dyDescent="0.25">
      <c r="A5713">
        <v>5712</v>
      </c>
      <c r="B5713" t="s">
        <v>5734</v>
      </c>
      <c r="C5713" s="4" t="s">
        <v>41</v>
      </c>
      <c r="D5713" t="s">
        <v>14</v>
      </c>
      <c r="E5713" s="4">
        <v>196</v>
      </c>
      <c r="F5713" s="4">
        <v>10</v>
      </c>
      <c r="G5713" s="4">
        <v>446</v>
      </c>
      <c r="H5713" s="4">
        <v>242</v>
      </c>
      <c r="I5713" s="4">
        <v>53</v>
      </c>
      <c r="J5713" s="6">
        <v>1936.54</v>
      </c>
      <c r="K5713" s="4">
        <v>0.94799999999999995</v>
      </c>
      <c r="L5713" s="4" t="s">
        <v>19</v>
      </c>
      <c r="M5713" s="4">
        <f>Inventory[[#This Row],[Daily_Demand]]*Inventory[[#This Row],[Lead_Time_Days]]</f>
        <v>1960</v>
      </c>
      <c r="N5713" s="4">
        <f>MAX(0, Inventory[[#This Row],[Demand_Duration_Lead_time]]+Inventory[[#This Row],[Safety_Stock]]-Inventory[[#This Row],[Current_Inventory]])</f>
        <v>1756</v>
      </c>
      <c r="O57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13" s="8">
        <f>Inventory[[#This Row],[Current_Inventory]]*Inventory[[#This Row],[Unit_Cost]]</f>
        <v>863696.84</v>
      </c>
      <c r="Q5713" t="str">
        <f>IF(Inventory[[#This Row],[Stockout_Risk_Score]] &gt;= 0.8, "Critical",
   IF(Inventory[[#This Row],[Stockout_Risk_Score]] &gt;= 0.6, "High",
      IF(Inventory[[#This Row],[Stockout_Risk_Score]] &gt;= 0.3, "Medium", "Low")
   )
)</f>
        <v>Critical</v>
      </c>
      <c r="R5713">
        <f>Inventory[[#This Row],[Lead_Time_Days]]*0.8</f>
        <v>8</v>
      </c>
      <c r="S5713">
        <f>MAX(0,Inventory[[#This Row],[Daily_Demand]]*Inventory[[#This Row],[Adj_Lead_Time]]+Inventory[[#This Row],[Safety_Stock]]-Inventory[[#This Row],[Current_Inventory]])</f>
        <v>1364</v>
      </c>
    </row>
    <row r="5714" spans="1:19" x14ac:dyDescent="0.25">
      <c r="A5714">
        <v>5713</v>
      </c>
      <c r="B5714" t="s">
        <v>5735</v>
      </c>
      <c r="C5714" s="4" t="s">
        <v>21</v>
      </c>
      <c r="D5714" t="s">
        <v>14</v>
      </c>
      <c r="E5714" s="4">
        <v>147</v>
      </c>
      <c r="F5714" s="4">
        <v>7</v>
      </c>
      <c r="G5714" s="4">
        <v>669</v>
      </c>
      <c r="H5714" s="4">
        <v>238</v>
      </c>
      <c r="I5714" s="4">
        <v>170</v>
      </c>
      <c r="J5714" s="6">
        <v>1569.02</v>
      </c>
      <c r="K5714" s="4">
        <v>0.42399999999999999</v>
      </c>
      <c r="L5714" s="4" t="s">
        <v>15</v>
      </c>
      <c r="M5714" s="4">
        <f>Inventory[[#This Row],[Daily_Demand]]*Inventory[[#This Row],[Lead_Time_Days]]</f>
        <v>1029</v>
      </c>
      <c r="N5714" s="4">
        <f>MAX(0, Inventory[[#This Row],[Demand_Duration_Lead_time]]+Inventory[[#This Row],[Safety_Stock]]-Inventory[[#This Row],[Current_Inventory]])</f>
        <v>598</v>
      </c>
      <c r="O57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14" s="8">
        <f>Inventory[[#This Row],[Current_Inventory]]*Inventory[[#This Row],[Unit_Cost]]</f>
        <v>1049674.3799999999</v>
      </c>
      <c r="Q5714" t="str">
        <f>IF(Inventory[[#This Row],[Stockout_Risk_Score]] &gt;= 0.8, "Critical",
   IF(Inventory[[#This Row],[Stockout_Risk_Score]] &gt;= 0.6, "High",
      IF(Inventory[[#This Row],[Stockout_Risk_Score]] &gt;= 0.3, "Medium", "Low")
   )
)</f>
        <v>Medium</v>
      </c>
      <c r="R5714">
        <f>Inventory[[#This Row],[Lead_Time_Days]]*0.8</f>
        <v>5.6000000000000005</v>
      </c>
      <c r="S5714">
        <f>MAX(0,Inventory[[#This Row],[Daily_Demand]]*Inventory[[#This Row],[Adj_Lead_Time]]+Inventory[[#This Row],[Safety_Stock]]-Inventory[[#This Row],[Current_Inventory]])</f>
        <v>392.20000000000005</v>
      </c>
    </row>
    <row r="5715" spans="1:19" x14ac:dyDescent="0.25">
      <c r="A5715">
        <v>5714</v>
      </c>
      <c r="B5715" t="s">
        <v>5736</v>
      </c>
      <c r="C5715" s="4" t="s">
        <v>41</v>
      </c>
      <c r="D5715" t="s">
        <v>18</v>
      </c>
      <c r="E5715" s="4">
        <v>182</v>
      </c>
      <c r="F5715" s="4">
        <v>9</v>
      </c>
      <c r="G5715" s="4">
        <v>298</v>
      </c>
      <c r="H5715" s="4">
        <v>126</v>
      </c>
      <c r="I5715" s="4">
        <v>112</v>
      </c>
      <c r="J5715" s="6">
        <v>631.41999999999996</v>
      </c>
      <c r="K5715" s="4">
        <v>3.0000000000000001E-3</v>
      </c>
      <c r="L5715" s="4" t="s">
        <v>19</v>
      </c>
      <c r="M5715" s="4">
        <f>Inventory[[#This Row],[Daily_Demand]]*Inventory[[#This Row],[Lead_Time_Days]]</f>
        <v>1638</v>
      </c>
      <c r="N5715" s="4">
        <f>MAX(0, Inventory[[#This Row],[Demand_Duration_Lead_time]]+Inventory[[#This Row],[Safety_Stock]]-Inventory[[#This Row],[Current_Inventory]])</f>
        <v>1466</v>
      </c>
      <c r="O57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15" s="8">
        <f>Inventory[[#This Row],[Current_Inventory]]*Inventory[[#This Row],[Unit_Cost]]</f>
        <v>188163.15999999997</v>
      </c>
      <c r="Q5715" t="str">
        <f>IF(Inventory[[#This Row],[Stockout_Risk_Score]] &gt;= 0.8, "Critical",
   IF(Inventory[[#This Row],[Stockout_Risk_Score]] &gt;= 0.6, "High",
      IF(Inventory[[#This Row],[Stockout_Risk_Score]] &gt;= 0.3, "Medium", "Low")
   )
)</f>
        <v>Low</v>
      </c>
      <c r="R5715">
        <f>Inventory[[#This Row],[Lead_Time_Days]]*0.8</f>
        <v>7.2</v>
      </c>
      <c r="S5715">
        <f>MAX(0,Inventory[[#This Row],[Daily_Demand]]*Inventory[[#This Row],[Adj_Lead_Time]]+Inventory[[#This Row],[Safety_Stock]]-Inventory[[#This Row],[Current_Inventory]])</f>
        <v>1138.4000000000001</v>
      </c>
    </row>
    <row r="5716" spans="1:19" x14ac:dyDescent="0.25">
      <c r="A5716">
        <v>5715</v>
      </c>
      <c r="B5716" t="s">
        <v>5737</v>
      </c>
      <c r="C5716" s="4" t="s">
        <v>13</v>
      </c>
      <c r="D5716" t="s">
        <v>18</v>
      </c>
      <c r="E5716" s="4">
        <v>26</v>
      </c>
      <c r="F5716" s="4">
        <v>12</v>
      </c>
      <c r="G5716" s="4">
        <v>233</v>
      </c>
      <c r="H5716" s="4">
        <v>116</v>
      </c>
      <c r="I5716" s="4">
        <v>141</v>
      </c>
      <c r="J5716" s="6">
        <v>132.97</v>
      </c>
      <c r="K5716" s="4">
        <v>0.93799999999999994</v>
      </c>
      <c r="L5716" s="4" t="s">
        <v>19</v>
      </c>
      <c r="M5716" s="4">
        <f>Inventory[[#This Row],[Daily_Demand]]*Inventory[[#This Row],[Lead_Time_Days]]</f>
        <v>312</v>
      </c>
      <c r="N5716" s="4">
        <f>MAX(0, Inventory[[#This Row],[Demand_Duration_Lead_time]]+Inventory[[#This Row],[Safety_Stock]]-Inventory[[#This Row],[Current_Inventory]])</f>
        <v>195</v>
      </c>
      <c r="O57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16" s="8">
        <f>Inventory[[#This Row],[Current_Inventory]]*Inventory[[#This Row],[Unit_Cost]]</f>
        <v>30982.01</v>
      </c>
      <c r="Q5716" t="str">
        <f>IF(Inventory[[#This Row],[Stockout_Risk_Score]] &gt;= 0.8, "Critical",
   IF(Inventory[[#This Row],[Stockout_Risk_Score]] &gt;= 0.6, "High",
      IF(Inventory[[#This Row],[Stockout_Risk_Score]] &gt;= 0.3, "Medium", "Low")
   )
)</f>
        <v>Critical</v>
      </c>
      <c r="R5716">
        <f>Inventory[[#This Row],[Lead_Time_Days]]*0.8</f>
        <v>9.6000000000000014</v>
      </c>
      <c r="S5716">
        <f>MAX(0,Inventory[[#This Row],[Daily_Demand]]*Inventory[[#This Row],[Adj_Lead_Time]]+Inventory[[#This Row],[Safety_Stock]]-Inventory[[#This Row],[Current_Inventory]])</f>
        <v>132.60000000000002</v>
      </c>
    </row>
    <row r="5717" spans="1:19" x14ac:dyDescent="0.25">
      <c r="A5717">
        <v>5716</v>
      </c>
      <c r="B5717" t="s">
        <v>5738</v>
      </c>
      <c r="C5717" s="4" t="s">
        <v>17</v>
      </c>
      <c r="D5717" t="s">
        <v>22</v>
      </c>
      <c r="E5717" s="4">
        <v>150</v>
      </c>
      <c r="F5717" s="4">
        <v>9</v>
      </c>
      <c r="G5717" s="4">
        <v>770</v>
      </c>
      <c r="H5717" s="4">
        <v>169</v>
      </c>
      <c r="I5717" s="4">
        <v>296</v>
      </c>
      <c r="J5717" s="6">
        <v>1437.04</v>
      </c>
      <c r="K5717" s="4">
        <v>1.4E-2</v>
      </c>
      <c r="L5717" s="4" t="s">
        <v>27</v>
      </c>
      <c r="M5717" s="4">
        <f>Inventory[[#This Row],[Daily_Demand]]*Inventory[[#This Row],[Lead_Time_Days]]</f>
        <v>1350</v>
      </c>
      <c r="N5717" s="4">
        <f>MAX(0, Inventory[[#This Row],[Demand_Duration_Lead_time]]+Inventory[[#This Row],[Safety_Stock]]-Inventory[[#This Row],[Current_Inventory]])</f>
        <v>749</v>
      </c>
      <c r="O57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17" s="8">
        <f>Inventory[[#This Row],[Current_Inventory]]*Inventory[[#This Row],[Unit_Cost]]</f>
        <v>1106520.8</v>
      </c>
      <c r="Q5717" t="str">
        <f>IF(Inventory[[#This Row],[Stockout_Risk_Score]] &gt;= 0.8, "Critical",
   IF(Inventory[[#This Row],[Stockout_Risk_Score]] &gt;= 0.6, "High",
      IF(Inventory[[#This Row],[Stockout_Risk_Score]] &gt;= 0.3, "Medium", "Low")
   )
)</f>
        <v>Low</v>
      </c>
      <c r="R5717">
        <f>Inventory[[#This Row],[Lead_Time_Days]]*0.8</f>
        <v>7.2</v>
      </c>
      <c r="S5717">
        <f>MAX(0,Inventory[[#This Row],[Daily_Demand]]*Inventory[[#This Row],[Adj_Lead_Time]]+Inventory[[#This Row],[Safety_Stock]]-Inventory[[#This Row],[Current_Inventory]])</f>
        <v>479</v>
      </c>
    </row>
    <row r="5718" spans="1:19" x14ac:dyDescent="0.25">
      <c r="A5718">
        <v>5717</v>
      </c>
      <c r="B5718" t="s">
        <v>5739</v>
      </c>
      <c r="C5718" s="4" t="s">
        <v>17</v>
      </c>
      <c r="D5718" t="s">
        <v>22</v>
      </c>
      <c r="E5718" s="4">
        <v>84</v>
      </c>
      <c r="F5718" s="4">
        <v>13</v>
      </c>
      <c r="G5718" s="4">
        <v>304</v>
      </c>
      <c r="H5718" s="4">
        <v>13</v>
      </c>
      <c r="I5718" s="4">
        <v>268</v>
      </c>
      <c r="J5718" s="6">
        <v>1482</v>
      </c>
      <c r="K5718" s="4">
        <v>0.66200000000000003</v>
      </c>
      <c r="L5718" s="4" t="s">
        <v>15</v>
      </c>
      <c r="M5718" s="4">
        <f>Inventory[[#This Row],[Daily_Demand]]*Inventory[[#This Row],[Lead_Time_Days]]</f>
        <v>1092</v>
      </c>
      <c r="N5718" s="4">
        <f>MAX(0, Inventory[[#This Row],[Demand_Duration_Lead_time]]+Inventory[[#This Row],[Safety_Stock]]-Inventory[[#This Row],[Current_Inventory]])</f>
        <v>801</v>
      </c>
      <c r="O57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18" s="8">
        <f>Inventory[[#This Row],[Current_Inventory]]*Inventory[[#This Row],[Unit_Cost]]</f>
        <v>450528</v>
      </c>
      <c r="Q5718" t="str">
        <f>IF(Inventory[[#This Row],[Stockout_Risk_Score]] &gt;= 0.8, "Critical",
   IF(Inventory[[#This Row],[Stockout_Risk_Score]] &gt;= 0.6, "High",
      IF(Inventory[[#This Row],[Stockout_Risk_Score]] &gt;= 0.3, "Medium", "Low")
   )
)</f>
        <v>High</v>
      </c>
      <c r="R5718">
        <f>Inventory[[#This Row],[Lead_Time_Days]]*0.8</f>
        <v>10.4</v>
      </c>
      <c r="S5718">
        <f>MAX(0,Inventory[[#This Row],[Daily_Demand]]*Inventory[[#This Row],[Adj_Lead_Time]]+Inventory[[#This Row],[Safety_Stock]]-Inventory[[#This Row],[Current_Inventory]])</f>
        <v>582.6</v>
      </c>
    </row>
    <row r="5719" spans="1:19" x14ac:dyDescent="0.25">
      <c r="A5719">
        <v>5718</v>
      </c>
      <c r="B5719" t="s">
        <v>5740</v>
      </c>
      <c r="C5719" s="4" t="s">
        <v>13</v>
      </c>
      <c r="D5719" t="s">
        <v>14</v>
      </c>
      <c r="E5719" s="4">
        <v>134</v>
      </c>
      <c r="F5719" s="4">
        <v>11</v>
      </c>
      <c r="G5719" s="4">
        <v>562</v>
      </c>
      <c r="H5719" s="4">
        <v>158</v>
      </c>
      <c r="I5719" s="4">
        <v>386</v>
      </c>
      <c r="J5719" s="6">
        <v>1929.06</v>
      </c>
      <c r="K5719" s="4">
        <v>0.32300000000000001</v>
      </c>
      <c r="L5719" s="4" t="s">
        <v>19</v>
      </c>
      <c r="M5719" s="4">
        <f>Inventory[[#This Row],[Daily_Demand]]*Inventory[[#This Row],[Lead_Time_Days]]</f>
        <v>1474</v>
      </c>
      <c r="N5719" s="4">
        <f>MAX(0, Inventory[[#This Row],[Demand_Duration_Lead_time]]+Inventory[[#This Row],[Safety_Stock]]-Inventory[[#This Row],[Current_Inventory]])</f>
        <v>1070</v>
      </c>
      <c r="O57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19" s="8">
        <f>Inventory[[#This Row],[Current_Inventory]]*Inventory[[#This Row],[Unit_Cost]]</f>
        <v>1084131.72</v>
      </c>
      <c r="Q5719" t="str">
        <f>IF(Inventory[[#This Row],[Stockout_Risk_Score]] &gt;= 0.8, "Critical",
   IF(Inventory[[#This Row],[Stockout_Risk_Score]] &gt;= 0.6, "High",
      IF(Inventory[[#This Row],[Stockout_Risk_Score]] &gt;= 0.3, "Medium", "Low")
   )
)</f>
        <v>Medium</v>
      </c>
      <c r="R5719">
        <f>Inventory[[#This Row],[Lead_Time_Days]]*0.8</f>
        <v>8.8000000000000007</v>
      </c>
      <c r="S5719">
        <f>MAX(0,Inventory[[#This Row],[Daily_Demand]]*Inventory[[#This Row],[Adj_Lead_Time]]+Inventory[[#This Row],[Safety_Stock]]-Inventory[[#This Row],[Current_Inventory]])</f>
        <v>775.2</v>
      </c>
    </row>
    <row r="5720" spans="1:19" x14ac:dyDescent="0.25">
      <c r="A5720">
        <v>5719</v>
      </c>
      <c r="B5720" t="s">
        <v>5741</v>
      </c>
      <c r="C5720" s="4" t="s">
        <v>26</v>
      </c>
      <c r="D5720" t="s">
        <v>22</v>
      </c>
      <c r="E5720" s="4">
        <v>40</v>
      </c>
      <c r="F5720" s="4">
        <v>8</v>
      </c>
      <c r="G5720" s="4">
        <v>737</v>
      </c>
      <c r="H5720" s="4">
        <v>243</v>
      </c>
      <c r="I5720" s="4">
        <v>280</v>
      </c>
      <c r="J5720" s="6">
        <v>544.73</v>
      </c>
      <c r="K5720" s="4">
        <v>0.47</v>
      </c>
      <c r="L5720" s="4" t="s">
        <v>27</v>
      </c>
      <c r="M5720" s="4">
        <f>Inventory[[#This Row],[Daily_Demand]]*Inventory[[#This Row],[Lead_Time_Days]]</f>
        <v>320</v>
      </c>
      <c r="N5720" s="4">
        <f>MAX(0, Inventory[[#This Row],[Demand_Duration_Lead_time]]+Inventory[[#This Row],[Safety_Stock]]-Inventory[[#This Row],[Current_Inventory]])</f>
        <v>0</v>
      </c>
      <c r="O57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20" s="8">
        <f>Inventory[[#This Row],[Current_Inventory]]*Inventory[[#This Row],[Unit_Cost]]</f>
        <v>401466.01</v>
      </c>
      <c r="Q5720" t="str">
        <f>IF(Inventory[[#This Row],[Stockout_Risk_Score]] &gt;= 0.8, "Critical",
   IF(Inventory[[#This Row],[Stockout_Risk_Score]] &gt;= 0.6, "High",
      IF(Inventory[[#This Row],[Stockout_Risk_Score]] &gt;= 0.3, "Medium", "Low")
   )
)</f>
        <v>Medium</v>
      </c>
      <c r="R5720">
        <f>Inventory[[#This Row],[Lead_Time_Days]]*0.8</f>
        <v>6.4</v>
      </c>
      <c r="S5720">
        <f>MAX(0,Inventory[[#This Row],[Daily_Demand]]*Inventory[[#This Row],[Adj_Lead_Time]]+Inventory[[#This Row],[Safety_Stock]]-Inventory[[#This Row],[Current_Inventory]])</f>
        <v>0</v>
      </c>
    </row>
    <row r="5721" spans="1:19" x14ac:dyDescent="0.25">
      <c r="A5721">
        <v>5720</v>
      </c>
      <c r="B5721" t="s">
        <v>5742</v>
      </c>
      <c r="C5721" s="4" t="s">
        <v>26</v>
      </c>
      <c r="D5721" t="s">
        <v>14</v>
      </c>
      <c r="E5721" s="4">
        <v>24</v>
      </c>
      <c r="F5721" s="4">
        <v>5</v>
      </c>
      <c r="G5721" s="4">
        <v>293</v>
      </c>
      <c r="H5721" s="4">
        <v>263</v>
      </c>
      <c r="I5721" s="4">
        <v>343</v>
      </c>
      <c r="J5721" s="6">
        <v>211.31</v>
      </c>
      <c r="K5721" s="4">
        <v>0.54700000000000004</v>
      </c>
      <c r="L5721" s="4" t="s">
        <v>19</v>
      </c>
      <c r="M5721" s="4">
        <f>Inventory[[#This Row],[Daily_Demand]]*Inventory[[#This Row],[Lead_Time_Days]]</f>
        <v>120</v>
      </c>
      <c r="N5721" s="4">
        <f>MAX(0, Inventory[[#This Row],[Demand_Duration_Lead_time]]+Inventory[[#This Row],[Safety_Stock]]-Inventory[[#This Row],[Current_Inventory]])</f>
        <v>90</v>
      </c>
      <c r="O57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21" s="8">
        <f>Inventory[[#This Row],[Current_Inventory]]*Inventory[[#This Row],[Unit_Cost]]</f>
        <v>61913.83</v>
      </c>
      <c r="Q5721" t="str">
        <f>IF(Inventory[[#This Row],[Stockout_Risk_Score]] &gt;= 0.8, "Critical",
   IF(Inventory[[#This Row],[Stockout_Risk_Score]] &gt;= 0.6, "High",
      IF(Inventory[[#This Row],[Stockout_Risk_Score]] &gt;= 0.3, "Medium", "Low")
   )
)</f>
        <v>Medium</v>
      </c>
      <c r="R5721">
        <f>Inventory[[#This Row],[Lead_Time_Days]]*0.8</f>
        <v>4</v>
      </c>
      <c r="S5721">
        <f>MAX(0,Inventory[[#This Row],[Daily_Demand]]*Inventory[[#This Row],[Adj_Lead_Time]]+Inventory[[#This Row],[Safety_Stock]]-Inventory[[#This Row],[Current_Inventory]])</f>
        <v>66</v>
      </c>
    </row>
    <row r="5722" spans="1:19" x14ac:dyDescent="0.25">
      <c r="A5722">
        <v>5721</v>
      </c>
      <c r="B5722" t="s">
        <v>5743</v>
      </c>
      <c r="C5722" s="4" t="s">
        <v>17</v>
      </c>
      <c r="D5722" t="s">
        <v>14</v>
      </c>
      <c r="E5722" s="4">
        <v>148</v>
      </c>
      <c r="F5722" s="4">
        <v>5</v>
      </c>
      <c r="G5722" s="4">
        <v>30</v>
      </c>
      <c r="H5722" s="4">
        <v>257</v>
      </c>
      <c r="I5722" s="4">
        <v>237</v>
      </c>
      <c r="J5722" s="6">
        <v>1834.51</v>
      </c>
      <c r="K5722" s="4">
        <v>0.40799999999999997</v>
      </c>
      <c r="L5722" s="4" t="s">
        <v>15</v>
      </c>
      <c r="M5722" s="4">
        <f>Inventory[[#This Row],[Daily_Demand]]*Inventory[[#This Row],[Lead_Time_Days]]</f>
        <v>740</v>
      </c>
      <c r="N5722" s="4">
        <f>MAX(0, Inventory[[#This Row],[Demand_Duration_Lead_time]]+Inventory[[#This Row],[Safety_Stock]]-Inventory[[#This Row],[Current_Inventory]])</f>
        <v>967</v>
      </c>
      <c r="O57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22" s="8">
        <f>Inventory[[#This Row],[Current_Inventory]]*Inventory[[#This Row],[Unit_Cost]]</f>
        <v>55035.3</v>
      </c>
      <c r="Q5722" t="str">
        <f>IF(Inventory[[#This Row],[Stockout_Risk_Score]] &gt;= 0.8, "Critical",
   IF(Inventory[[#This Row],[Stockout_Risk_Score]] &gt;= 0.6, "High",
      IF(Inventory[[#This Row],[Stockout_Risk_Score]] &gt;= 0.3, "Medium", "Low")
   )
)</f>
        <v>Medium</v>
      </c>
      <c r="R5722">
        <f>Inventory[[#This Row],[Lead_Time_Days]]*0.8</f>
        <v>4</v>
      </c>
      <c r="S5722">
        <f>MAX(0,Inventory[[#This Row],[Daily_Demand]]*Inventory[[#This Row],[Adj_Lead_Time]]+Inventory[[#This Row],[Safety_Stock]]-Inventory[[#This Row],[Current_Inventory]])</f>
        <v>819</v>
      </c>
    </row>
    <row r="5723" spans="1:19" x14ac:dyDescent="0.25">
      <c r="A5723">
        <v>5722</v>
      </c>
      <c r="B5723" t="s">
        <v>5744</v>
      </c>
      <c r="C5723" s="4" t="s">
        <v>17</v>
      </c>
      <c r="D5723" t="s">
        <v>22</v>
      </c>
      <c r="E5723" s="4">
        <v>71</v>
      </c>
      <c r="F5723" s="4">
        <v>7</v>
      </c>
      <c r="G5723" s="4">
        <v>66</v>
      </c>
      <c r="H5723" s="4">
        <v>79</v>
      </c>
      <c r="I5723" s="4">
        <v>357</v>
      </c>
      <c r="J5723" s="6">
        <v>554.37</v>
      </c>
      <c r="K5723" s="4">
        <v>0.77400000000000002</v>
      </c>
      <c r="L5723" s="4" t="s">
        <v>15</v>
      </c>
      <c r="M5723" s="4">
        <f>Inventory[[#This Row],[Daily_Demand]]*Inventory[[#This Row],[Lead_Time_Days]]</f>
        <v>497</v>
      </c>
      <c r="N5723" s="4">
        <f>MAX(0, Inventory[[#This Row],[Demand_Duration_Lead_time]]+Inventory[[#This Row],[Safety_Stock]]-Inventory[[#This Row],[Current_Inventory]])</f>
        <v>510</v>
      </c>
      <c r="O57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23" s="8">
        <f>Inventory[[#This Row],[Current_Inventory]]*Inventory[[#This Row],[Unit_Cost]]</f>
        <v>36588.42</v>
      </c>
      <c r="Q5723" t="str">
        <f>IF(Inventory[[#This Row],[Stockout_Risk_Score]] &gt;= 0.8, "Critical",
   IF(Inventory[[#This Row],[Stockout_Risk_Score]] &gt;= 0.6, "High",
      IF(Inventory[[#This Row],[Stockout_Risk_Score]] &gt;= 0.3, "Medium", "Low")
   )
)</f>
        <v>High</v>
      </c>
      <c r="R5723">
        <f>Inventory[[#This Row],[Lead_Time_Days]]*0.8</f>
        <v>5.6000000000000005</v>
      </c>
      <c r="S5723">
        <f>MAX(0,Inventory[[#This Row],[Daily_Demand]]*Inventory[[#This Row],[Adj_Lead_Time]]+Inventory[[#This Row],[Safety_Stock]]-Inventory[[#This Row],[Current_Inventory]])</f>
        <v>410.6</v>
      </c>
    </row>
    <row r="5724" spans="1:19" x14ac:dyDescent="0.25">
      <c r="A5724">
        <v>5723</v>
      </c>
      <c r="B5724" t="s">
        <v>5745</v>
      </c>
      <c r="C5724" s="4" t="s">
        <v>13</v>
      </c>
      <c r="D5724" t="s">
        <v>22</v>
      </c>
      <c r="E5724" s="4">
        <v>124</v>
      </c>
      <c r="F5724" s="4">
        <v>10</v>
      </c>
      <c r="G5724" s="4">
        <v>534</v>
      </c>
      <c r="H5724" s="4">
        <v>212</v>
      </c>
      <c r="I5724" s="4">
        <v>217</v>
      </c>
      <c r="J5724" s="6">
        <v>1456.99</v>
      </c>
      <c r="K5724" s="4">
        <v>0.93100000000000005</v>
      </c>
      <c r="L5724" s="4" t="s">
        <v>15</v>
      </c>
      <c r="M5724" s="4">
        <f>Inventory[[#This Row],[Daily_Demand]]*Inventory[[#This Row],[Lead_Time_Days]]</f>
        <v>1240</v>
      </c>
      <c r="N5724" s="4">
        <f>MAX(0, Inventory[[#This Row],[Demand_Duration_Lead_time]]+Inventory[[#This Row],[Safety_Stock]]-Inventory[[#This Row],[Current_Inventory]])</f>
        <v>918</v>
      </c>
      <c r="O57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24" s="8">
        <f>Inventory[[#This Row],[Current_Inventory]]*Inventory[[#This Row],[Unit_Cost]]</f>
        <v>778032.66</v>
      </c>
      <c r="Q5724" t="str">
        <f>IF(Inventory[[#This Row],[Stockout_Risk_Score]] &gt;= 0.8, "Critical",
   IF(Inventory[[#This Row],[Stockout_Risk_Score]] &gt;= 0.6, "High",
      IF(Inventory[[#This Row],[Stockout_Risk_Score]] &gt;= 0.3, "Medium", "Low")
   )
)</f>
        <v>Critical</v>
      </c>
      <c r="R5724">
        <f>Inventory[[#This Row],[Lead_Time_Days]]*0.8</f>
        <v>8</v>
      </c>
      <c r="S5724">
        <f>MAX(0,Inventory[[#This Row],[Daily_Demand]]*Inventory[[#This Row],[Adj_Lead_Time]]+Inventory[[#This Row],[Safety_Stock]]-Inventory[[#This Row],[Current_Inventory]])</f>
        <v>670</v>
      </c>
    </row>
    <row r="5725" spans="1:19" x14ac:dyDescent="0.25">
      <c r="A5725">
        <v>5724</v>
      </c>
      <c r="B5725" t="s">
        <v>5746</v>
      </c>
      <c r="C5725" s="4" t="s">
        <v>26</v>
      </c>
      <c r="D5725" t="s">
        <v>22</v>
      </c>
      <c r="E5725" s="4">
        <v>162</v>
      </c>
      <c r="F5725" s="4">
        <v>8</v>
      </c>
      <c r="G5725" s="4">
        <v>661</v>
      </c>
      <c r="H5725" s="4">
        <v>157</v>
      </c>
      <c r="I5725" s="4">
        <v>313</v>
      </c>
      <c r="J5725" s="6">
        <v>168.29</v>
      </c>
      <c r="K5725" s="4">
        <v>8.5999999999999993E-2</v>
      </c>
      <c r="L5725" s="4" t="s">
        <v>15</v>
      </c>
      <c r="M5725" s="4">
        <f>Inventory[[#This Row],[Daily_Demand]]*Inventory[[#This Row],[Lead_Time_Days]]</f>
        <v>1296</v>
      </c>
      <c r="N5725" s="4">
        <f>MAX(0, Inventory[[#This Row],[Demand_Duration_Lead_time]]+Inventory[[#This Row],[Safety_Stock]]-Inventory[[#This Row],[Current_Inventory]])</f>
        <v>792</v>
      </c>
      <c r="O57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25" s="8">
        <f>Inventory[[#This Row],[Current_Inventory]]*Inventory[[#This Row],[Unit_Cost]]</f>
        <v>111239.68999999999</v>
      </c>
      <c r="Q5725" t="str">
        <f>IF(Inventory[[#This Row],[Stockout_Risk_Score]] &gt;= 0.8, "Critical",
   IF(Inventory[[#This Row],[Stockout_Risk_Score]] &gt;= 0.6, "High",
      IF(Inventory[[#This Row],[Stockout_Risk_Score]] &gt;= 0.3, "Medium", "Low")
   )
)</f>
        <v>Low</v>
      </c>
      <c r="R5725">
        <f>Inventory[[#This Row],[Lead_Time_Days]]*0.8</f>
        <v>6.4</v>
      </c>
      <c r="S5725">
        <f>MAX(0,Inventory[[#This Row],[Daily_Demand]]*Inventory[[#This Row],[Adj_Lead_Time]]+Inventory[[#This Row],[Safety_Stock]]-Inventory[[#This Row],[Current_Inventory]])</f>
        <v>532.79999999999995</v>
      </c>
    </row>
    <row r="5726" spans="1:19" x14ac:dyDescent="0.25">
      <c r="A5726">
        <v>5725</v>
      </c>
      <c r="B5726" t="s">
        <v>5747</v>
      </c>
      <c r="C5726" s="4" t="s">
        <v>17</v>
      </c>
      <c r="D5726" t="s">
        <v>18</v>
      </c>
      <c r="E5726" s="4">
        <v>59</v>
      </c>
      <c r="F5726" s="4">
        <v>6</v>
      </c>
      <c r="G5726" s="4">
        <v>457</v>
      </c>
      <c r="H5726" s="4">
        <v>230</v>
      </c>
      <c r="I5726" s="4">
        <v>154</v>
      </c>
      <c r="J5726" s="6">
        <v>1533.14</v>
      </c>
      <c r="K5726" s="4">
        <v>0.8</v>
      </c>
      <c r="L5726" s="4" t="s">
        <v>15</v>
      </c>
      <c r="M5726" s="4">
        <f>Inventory[[#This Row],[Daily_Demand]]*Inventory[[#This Row],[Lead_Time_Days]]</f>
        <v>354</v>
      </c>
      <c r="N5726" s="4">
        <f>MAX(0, Inventory[[#This Row],[Demand_Duration_Lead_time]]+Inventory[[#This Row],[Safety_Stock]]-Inventory[[#This Row],[Current_Inventory]])</f>
        <v>127</v>
      </c>
      <c r="O57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26" s="8">
        <f>Inventory[[#This Row],[Current_Inventory]]*Inventory[[#This Row],[Unit_Cost]]</f>
        <v>700644.9800000001</v>
      </c>
      <c r="Q5726" t="str">
        <f>IF(Inventory[[#This Row],[Stockout_Risk_Score]] &gt;= 0.8, "Critical",
   IF(Inventory[[#This Row],[Stockout_Risk_Score]] &gt;= 0.6, "High",
      IF(Inventory[[#This Row],[Stockout_Risk_Score]] &gt;= 0.3, "Medium", "Low")
   )
)</f>
        <v>Critical</v>
      </c>
      <c r="R5726">
        <f>Inventory[[#This Row],[Lead_Time_Days]]*0.8</f>
        <v>4.8000000000000007</v>
      </c>
      <c r="S5726">
        <f>MAX(0,Inventory[[#This Row],[Daily_Demand]]*Inventory[[#This Row],[Adj_Lead_Time]]+Inventory[[#This Row],[Safety_Stock]]-Inventory[[#This Row],[Current_Inventory]])</f>
        <v>56.200000000000045</v>
      </c>
    </row>
    <row r="5727" spans="1:19" x14ac:dyDescent="0.25">
      <c r="A5727">
        <v>5726</v>
      </c>
      <c r="B5727" t="s">
        <v>5748</v>
      </c>
      <c r="C5727" s="4" t="s">
        <v>26</v>
      </c>
      <c r="D5727" t="s">
        <v>14</v>
      </c>
      <c r="E5727" s="4">
        <v>70</v>
      </c>
      <c r="F5727" s="4">
        <v>6</v>
      </c>
      <c r="G5727" s="4">
        <v>603</v>
      </c>
      <c r="H5727" s="4">
        <v>195</v>
      </c>
      <c r="I5727" s="4">
        <v>273</v>
      </c>
      <c r="J5727" s="6">
        <v>297.7</v>
      </c>
      <c r="K5727" s="4">
        <v>0.129</v>
      </c>
      <c r="L5727" s="4" t="s">
        <v>15</v>
      </c>
      <c r="M5727" s="4">
        <f>Inventory[[#This Row],[Daily_Demand]]*Inventory[[#This Row],[Lead_Time_Days]]</f>
        <v>420</v>
      </c>
      <c r="N5727" s="4">
        <f>MAX(0, Inventory[[#This Row],[Demand_Duration_Lead_time]]+Inventory[[#This Row],[Safety_Stock]]-Inventory[[#This Row],[Current_Inventory]])</f>
        <v>12</v>
      </c>
      <c r="O57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27" s="8">
        <f>Inventory[[#This Row],[Current_Inventory]]*Inventory[[#This Row],[Unit_Cost]]</f>
        <v>179513.1</v>
      </c>
      <c r="Q5727" t="str">
        <f>IF(Inventory[[#This Row],[Stockout_Risk_Score]] &gt;= 0.8, "Critical",
   IF(Inventory[[#This Row],[Stockout_Risk_Score]] &gt;= 0.6, "High",
      IF(Inventory[[#This Row],[Stockout_Risk_Score]] &gt;= 0.3, "Medium", "Low")
   )
)</f>
        <v>Low</v>
      </c>
      <c r="R5727">
        <f>Inventory[[#This Row],[Lead_Time_Days]]*0.8</f>
        <v>4.8000000000000007</v>
      </c>
      <c r="S5727">
        <f>MAX(0,Inventory[[#This Row],[Daily_Demand]]*Inventory[[#This Row],[Adj_Lead_Time]]+Inventory[[#This Row],[Safety_Stock]]-Inventory[[#This Row],[Current_Inventory]])</f>
        <v>0</v>
      </c>
    </row>
    <row r="5728" spans="1:19" x14ac:dyDescent="0.25">
      <c r="A5728">
        <v>5727</v>
      </c>
      <c r="B5728" t="s">
        <v>5749</v>
      </c>
      <c r="C5728" s="4" t="s">
        <v>17</v>
      </c>
      <c r="D5728" t="s">
        <v>14</v>
      </c>
      <c r="E5728" s="4">
        <v>30</v>
      </c>
      <c r="F5728" s="4">
        <v>9</v>
      </c>
      <c r="G5728" s="4">
        <v>690</v>
      </c>
      <c r="H5728" s="4">
        <v>57</v>
      </c>
      <c r="I5728" s="4">
        <v>164</v>
      </c>
      <c r="J5728" s="6">
        <v>1406.39</v>
      </c>
      <c r="K5728" s="4">
        <v>0.08</v>
      </c>
      <c r="L5728" s="4" t="s">
        <v>27</v>
      </c>
      <c r="M5728" s="4">
        <f>Inventory[[#This Row],[Daily_Demand]]*Inventory[[#This Row],[Lead_Time_Days]]</f>
        <v>270</v>
      </c>
      <c r="N5728" s="4">
        <f>MAX(0, Inventory[[#This Row],[Demand_Duration_Lead_time]]+Inventory[[#This Row],[Safety_Stock]]-Inventory[[#This Row],[Current_Inventory]])</f>
        <v>0</v>
      </c>
      <c r="O57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728" s="8">
        <f>Inventory[[#This Row],[Current_Inventory]]*Inventory[[#This Row],[Unit_Cost]]</f>
        <v>970409.10000000009</v>
      </c>
      <c r="Q5728" t="str">
        <f>IF(Inventory[[#This Row],[Stockout_Risk_Score]] &gt;= 0.8, "Critical",
   IF(Inventory[[#This Row],[Stockout_Risk_Score]] &gt;= 0.6, "High",
      IF(Inventory[[#This Row],[Stockout_Risk_Score]] &gt;= 0.3, "Medium", "Low")
   )
)</f>
        <v>Low</v>
      </c>
      <c r="R5728">
        <f>Inventory[[#This Row],[Lead_Time_Days]]*0.8</f>
        <v>7.2</v>
      </c>
      <c r="S5728">
        <f>MAX(0,Inventory[[#This Row],[Daily_Demand]]*Inventory[[#This Row],[Adj_Lead_Time]]+Inventory[[#This Row],[Safety_Stock]]-Inventory[[#This Row],[Current_Inventory]])</f>
        <v>0</v>
      </c>
    </row>
    <row r="5729" spans="1:19" x14ac:dyDescent="0.25">
      <c r="A5729">
        <v>5728</v>
      </c>
      <c r="B5729" t="s">
        <v>5750</v>
      </c>
      <c r="C5729" s="4" t="s">
        <v>41</v>
      </c>
      <c r="D5729" t="s">
        <v>14</v>
      </c>
      <c r="E5729" s="4">
        <v>189</v>
      </c>
      <c r="F5729" s="4">
        <v>7</v>
      </c>
      <c r="G5729" s="4">
        <v>446</v>
      </c>
      <c r="H5729" s="4">
        <v>272</v>
      </c>
      <c r="I5729" s="4">
        <v>284</v>
      </c>
      <c r="J5729" s="6">
        <v>1088.07</v>
      </c>
      <c r="K5729" s="4">
        <v>0.95599999999999996</v>
      </c>
      <c r="L5729" s="4" t="s">
        <v>15</v>
      </c>
      <c r="M5729" s="4">
        <f>Inventory[[#This Row],[Daily_Demand]]*Inventory[[#This Row],[Lead_Time_Days]]</f>
        <v>1323</v>
      </c>
      <c r="N5729" s="4">
        <f>MAX(0, Inventory[[#This Row],[Demand_Duration_Lead_time]]+Inventory[[#This Row],[Safety_Stock]]-Inventory[[#This Row],[Current_Inventory]])</f>
        <v>1149</v>
      </c>
      <c r="O57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29" s="8">
        <f>Inventory[[#This Row],[Current_Inventory]]*Inventory[[#This Row],[Unit_Cost]]</f>
        <v>485279.22</v>
      </c>
      <c r="Q5729" t="str">
        <f>IF(Inventory[[#This Row],[Stockout_Risk_Score]] &gt;= 0.8, "Critical",
   IF(Inventory[[#This Row],[Stockout_Risk_Score]] &gt;= 0.6, "High",
      IF(Inventory[[#This Row],[Stockout_Risk_Score]] &gt;= 0.3, "Medium", "Low")
   )
)</f>
        <v>Critical</v>
      </c>
      <c r="R5729">
        <f>Inventory[[#This Row],[Lead_Time_Days]]*0.8</f>
        <v>5.6000000000000005</v>
      </c>
      <c r="S5729">
        <f>MAX(0,Inventory[[#This Row],[Daily_Demand]]*Inventory[[#This Row],[Adj_Lead_Time]]+Inventory[[#This Row],[Safety_Stock]]-Inventory[[#This Row],[Current_Inventory]])</f>
        <v>884.40000000000009</v>
      </c>
    </row>
    <row r="5730" spans="1:19" x14ac:dyDescent="0.25">
      <c r="A5730">
        <v>5729</v>
      </c>
      <c r="B5730" t="s">
        <v>5751</v>
      </c>
      <c r="C5730" s="4" t="s">
        <v>21</v>
      </c>
      <c r="D5730" t="s">
        <v>22</v>
      </c>
      <c r="E5730" s="4">
        <v>134</v>
      </c>
      <c r="F5730" s="4">
        <v>2</v>
      </c>
      <c r="G5730" s="4">
        <v>451</v>
      </c>
      <c r="H5730" s="4">
        <v>181</v>
      </c>
      <c r="I5730" s="4">
        <v>321</v>
      </c>
      <c r="J5730" s="6">
        <v>1913.2</v>
      </c>
      <c r="K5730" s="4">
        <v>0.48899999999999999</v>
      </c>
      <c r="L5730" s="4" t="s">
        <v>19</v>
      </c>
      <c r="M5730" s="4">
        <f>Inventory[[#This Row],[Daily_Demand]]*Inventory[[#This Row],[Lead_Time_Days]]</f>
        <v>268</v>
      </c>
      <c r="N5730" s="4">
        <f>MAX(0, Inventory[[#This Row],[Demand_Duration_Lead_time]]+Inventory[[#This Row],[Safety_Stock]]-Inventory[[#This Row],[Current_Inventory]])</f>
        <v>0</v>
      </c>
      <c r="O57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30" s="8">
        <f>Inventory[[#This Row],[Current_Inventory]]*Inventory[[#This Row],[Unit_Cost]]</f>
        <v>862853.20000000007</v>
      </c>
      <c r="Q5730" t="str">
        <f>IF(Inventory[[#This Row],[Stockout_Risk_Score]] &gt;= 0.8, "Critical",
   IF(Inventory[[#This Row],[Stockout_Risk_Score]] &gt;= 0.6, "High",
      IF(Inventory[[#This Row],[Stockout_Risk_Score]] &gt;= 0.3, "Medium", "Low")
   )
)</f>
        <v>Medium</v>
      </c>
      <c r="R5730">
        <f>Inventory[[#This Row],[Lead_Time_Days]]*0.8</f>
        <v>1.6</v>
      </c>
      <c r="S5730">
        <f>MAX(0,Inventory[[#This Row],[Daily_Demand]]*Inventory[[#This Row],[Adj_Lead_Time]]+Inventory[[#This Row],[Safety_Stock]]-Inventory[[#This Row],[Current_Inventory]])</f>
        <v>0</v>
      </c>
    </row>
    <row r="5731" spans="1:19" x14ac:dyDescent="0.25">
      <c r="A5731">
        <v>5730</v>
      </c>
      <c r="B5731" t="s">
        <v>5752</v>
      </c>
      <c r="C5731" s="4" t="s">
        <v>41</v>
      </c>
      <c r="D5731" t="s">
        <v>22</v>
      </c>
      <c r="E5731" s="4">
        <v>60</v>
      </c>
      <c r="F5731" s="4">
        <v>2</v>
      </c>
      <c r="G5731" s="4">
        <v>149</v>
      </c>
      <c r="H5731" s="4">
        <v>40</v>
      </c>
      <c r="I5731" s="4">
        <v>323</v>
      </c>
      <c r="J5731" s="6">
        <v>121.99</v>
      </c>
      <c r="K5731" s="4">
        <v>0.153</v>
      </c>
      <c r="L5731" s="4" t="s">
        <v>19</v>
      </c>
      <c r="M5731" s="4">
        <f>Inventory[[#This Row],[Daily_Demand]]*Inventory[[#This Row],[Lead_Time_Days]]</f>
        <v>120</v>
      </c>
      <c r="N5731" s="4">
        <f>MAX(0, Inventory[[#This Row],[Demand_Duration_Lead_time]]+Inventory[[#This Row],[Safety_Stock]]-Inventory[[#This Row],[Current_Inventory]])</f>
        <v>11</v>
      </c>
      <c r="O57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31" s="8">
        <f>Inventory[[#This Row],[Current_Inventory]]*Inventory[[#This Row],[Unit_Cost]]</f>
        <v>18176.509999999998</v>
      </c>
      <c r="Q5731" t="str">
        <f>IF(Inventory[[#This Row],[Stockout_Risk_Score]] &gt;= 0.8, "Critical",
   IF(Inventory[[#This Row],[Stockout_Risk_Score]] &gt;= 0.6, "High",
      IF(Inventory[[#This Row],[Stockout_Risk_Score]] &gt;= 0.3, "Medium", "Low")
   )
)</f>
        <v>Low</v>
      </c>
      <c r="R5731">
        <f>Inventory[[#This Row],[Lead_Time_Days]]*0.8</f>
        <v>1.6</v>
      </c>
      <c r="S5731">
        <f>MAX(0,Inventory[[#This Row],[Daily_Demand]]*Inventory[[#This Row],[Adj_Lead_Time]]+Inventory[[#This Row],[Safety_Stock]]-Inventory[[#This Row],[Current_Inventory]])</f>
        <v>0</v>
      </c>
    </row>
    <row r="5732" spans="1:19" x14ac:dyDescent="0.25">
      <c r="A5732">
        <v>5731</v>
      </c>
      <c r="B5732" t="s">
        <v>5753</v>
      </c>
      <c r="C5732" s="4" t="s">
        <v>17</v>
      </c>
      <c r="D5732" t="s">
        <v>22</v>
      </c>
      <c r="E5732" s="4">
        <v>194</v>
      </c>
      <c r="F5732" s="4">
        <v>10</v>
      </c>
      <c r="G5732" s="4">
        <v>41</v>
      </c>
      <c r="H5732" s="4">
        <v>179</v>
      </c>
      <c r="I5732" s="4">
        <v>279</v>
      </c>
      <c r="J5732" s="6">
        <v>619.5</v>
      </c>
      <c r="K5732" s="4">
        <v>0.56999999999999995</v>
      </c>
      <c r="L5732" s="4" t="s">
        <v>19</v>
      </c>
      <c r="M5732" s="4">
        <f>Inventory[[#This Row],[Daily_Demand]]*Inventory[[#This Row],[Lead_Time_Days]]</f>
        <v>1940</v>
      </c>
      <c r="N5732" s="4">
        <f>MAX(0, Inventory[[#This Row],[Demand_Duration_Lead_time]]+Inventory[[#This Row],[Safety_Stock]]-Inventory[[#This Row],[Current_Inventory]])</f>
        <v>2078</v>
      </c>
      <c r="O57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32" s="8">
        <f>Inventory[[#This Row],[Current_Inventory]]*Inventory[[#This Row],[Unit_Cost]]</f>
        <v>25399.5</v>
      </c>
      <c r="Q5732" t="str">
        <f>IF(Inventory[[#This Row],[Stockout_Risk_Score]] &gt;= 0.8, "Critical",
   IF(Inventory[[#This Row],[Stockout_Risk_Score]] &gt;= 0.6, "High",
      IF(Inventory[[#This Row],[Stockout_Risk_Score]] &gt;= 0.3, "Medium", "Low")
   )
)</f>
        <v>Medium</v>
      </c>
      <c r="R5732">
        <f>Inventory[[#This Row],[Lead_Time_Days]]*0.8</f>
        <v>8</v>
      </c>
      <c r="S5732">
        <f>MAX(0,Inventory[[#This Row],[Daily_Demand]]*Inventory[[#This Row],[Adj_Lead_Time]]+Inventory[[#This Row],[Safety_Stock]]-Inventory[[#This Row],[Current_Inventory]])</f>
        <v>1690</v>
      </c>
    </row>
    <row r="5733" spans="1:19" x14ac:dyDescent="0.25">
      <c r="A5733">
        <v>5732</v>
      </c>
      <c r="B5733" t="s">
        <v>5754</v>
      </c>
      <c r="C5733" s="4" t="s">
        <v>21</v>
      </c>
      <c r="D5733" t="s">
        <v>22</v>
      </c>
      <c r="E5733" s="4">
        <v>38</v>
      </c>
      <c r="F5733" s="4">
        <v>9</v>
      </c>
      <c r="G5733" s="4">
        <v>408</v>
      </c>
      <c r="H5733" s="4">
        <v>53</v>
      </c>
      <c r="I5733" s="4">
        <v>266</v>
      </c>
      <c r="J5733" s="6">
        <v>185.54</v>
      </c>
      <c r="K5733" s="4">
        <v>0.26300000000000001</v>
      </c>
      <c r="L5733" s="4" t="s">
        <v>19</v>
      </c>
      <c r="M5733" s="4">
        <f>Inventory[[#This Row],[Daily_Demand]]*Inventory[[#This Row],[Lead_Time_Days]]</f>
        <v>342</v>
      </c>
      <c r="N5733" s="4">
        <f>MAX(0, Inventory[[#This Row],[Demand_Duration_Lead_time]]+Inventory[[#This Row],[Safety_Stock]]-Inventory[[#This Row],[Current_Inventory]])</f>
        <v>0</v>
      </c>
      <c r="O57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33" s="8">
        <f>Inventory[[#This Row],[Current_Inventory]]*Inventory[[#This Row],[Unit_Cost]]</f>
        <v>75700.319999999992</v>
      </c>
      <c r="Q5733" t="str">
        <f>IF(Inventory[[#This Row],[Stockout_Risk_Score]] &gt;= 0.8, "Critical",
   IF(Inventory[[#This Row],[Stockout_Risk_Score]] &gt;= 0.6, "High",
      IF(Inventory[[#This Row],[Stockout_Risk_Score]] &gt;= 0.3, "Medium", "Low")
   )
)</f>
        <v>Low</v>
      </c>
      <c r="R5733">
        <f>Inventory[[#This Row],[Lead_Time_Days]]*0.8</f>
        <v>7.2</v>
      </c>
      <c r="S5733">
        <f>MAX(0,Inventory[[#This Row],[Daily_Demand]]*Inventory[[#This Row],[Adj_Lead_Time]]+Inventory[[#This Row],[Safety_Stock]]-Inventory[[#This Row],[Current_Inventory]])</f>
        <v>0</v>
      </c>
    </row>
    <row r="5734" spans="1:19" x14ac:dyDescent="0.25">
      <c r="A5734">
        <v>5733</v>
      </c>
      <c r="B5734" t="s">
        <v>5755</v>
      </c>
      <c r="C5734" s="4" t="s">
        <v>21</v>
      </c>
      <c r="D5734" t="s">
        <v>22</v>
      </c>
      <c r="E5734" s="4">
        <v>60</v>
      </c>
      <c r="F5734" s="4">
        <v>7</v>
      </c>
      <c r="G5734" s="4">
        <v>154</v>
      </c>
      <c r="H5734" s="4">
        <v>52</v>
      </c>
      <c r="I5734" s="4">
        <v>83</v>
      </c>
      <c r="J5734" s="6">
        <v>1764.44</v>
      </c>
      <c r="K5734" s="4">
        <v>0.46400000000000002</v>
      </c>
      <c r="L5734" s="4" t="s">
        <v>15</v>
      </c>
      <c r="M5734" s="4">
        <f>Inventory[[#This Row],[Daily_Demand]]*Inventory[[#This Row],[Lead_Time_Days]]</f>
        <v>420</v>
      </c>
      <c r="N5734" s="4">
        <f>MAX(0, Inventory[[#This Row],[Demand_Duration_Lead_time]]+Inventory[[#This Row],[Safety_Stock]]-Inventory[[#This Row],[Current_Inventory]])</f>
        <v>318</v>
      </c>
      <c r="O57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34" s="8">
        <f>Inventory[[#This Row],[Current_Inventory]]*Inventory[[#This Row],[Unit_Cost]]</f>
        <v>271723.76</v>
      </c>
      <c r="Q5734" t="str">
        <f>IF(Inventory[[#This Row],[Stockout_Risk_Score]] &gt;= 0.8, "Critical",
   IF(Inventory[[#This Row],[Stockout_Risk_Score]] &gt;= 0.6, "High",
      IF(Inventory[[#This Row],[Stockout_Risk_Score]] &gt;= 0.3, "Medium", "Low")
   )
)</f>
        <v>Medium</v>
      </c>
      <c r="R5734">
        <f>Inventory[[#This Row],[Lead_Time_Days]]*0.8</f>
        <v>5.6000000000000005</v>
      </c>
      <c r="S5734">
        <f>MAX(0,Inventory[[#This Row],[Daily_Demand]]*Inventory[[#This Row],[Adj_Lead_Time]]+Inventory[[#This Row],[Safety_Stock]]-Inventory[[#This Row],[Current_Inventory]])</f>
        <v>234.00000000000006</v>
      </c>
    </row>
    <row r="5735" spans="1:19" x14ac:dyDescent="0.25">
      <c r="A5735">
        <v>5734</v>
      </c>
      <c r="B5735" t="s">
        <v>5756</v>
      </c>
      <c r="C5735" s="4" t="s">
        <v>17</v>
      </c>
      <c r="D5735" t="s">
        <v>18</v>
      </c>
      <c r="E5735" s="4">
        <v>59</v>
      </c>
      <c r="F5735" s="4">
        <v>14</v>
      </c>
      <c r="G5735" s="4">
        <v>551</v>
      </c>
      <c r="H5735" s="4">
        <v>143</v>
      </c>
      <c r="I5735" s="4">
        <v>246</v>
      </c>
      <c r="J5735" s="6">
        <v>1208.1099999999999</v>
      </c>
      <c r="K5735" s="4">
        <v>0.625</v>
      </c>
      <c r="L5735" s="4" t="s">
        <v>15</v>
      </c>
      <c r="M5735" s="4">
        <f>Inventory[[#This Row],[Daily_Demand]]*Inventory[[#This Row],[Lead_Time_Days]]</f>
        <v>826</v>
      </c>
      <c r="N5735" s="4">
        <f>MAX(0, Inventory[[#This Row],[Demand_Duration_Lead_time]]+Inventory[[#This Row],[Safety_Stock]]-Inventory[[#This Row],[Current_Inventory]])</f>
        <v>418</v>
      </c>
      <c r="O57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35" s="8">
        <f>Inventory[[#This Row],[Current_Inventory]]*Inventory[[#This Row],[Unit_Cost]]</f>
        <v>665668.61</v>
      </c>
      <c r="Q5735" t="str">
        <f>IF(Inventory[[#This Row],[Stockout_Risk_Score]] &gt;= 0.8, "Critical",
   IF(Inventory[[#This Row],[Stockout_Risk_Score]] &gt;= 0.6, "High",
      IF(Inventory[[#This Row],[Stockout_Risk_Score]] &gt;= 0.3, "Medium", "Low")
   )
)</f>
        <v>High</v>
      </c>
      <c r="R5735">
        <f>Inventory[[#This Row],[Lead_Time_Days]]*0.8</f>
        <v>11.200000000000001</v>
      </c>
      <c r="S5735">
        <f>MAX(0,Inventory[[#This Row],[Daily_Demand]]*Inventory[[#This Row],[Adj_Lead_Time]]+Inventory[[#This Row],[Safety_Stock]]-Inventory[[#This Row],[Current_Inventory]])</f>
        <v>252.80000000000007</v>
      </c>
    </row>
    <row r="5736" spans="1:19" x14ac:dyDescent="0.25">
      <c r="A5736">
        <v>5735</v>
      </c>
      <c r="B5736" t="s">
        <v>5757</v>
      </c>
      <c r="C5736" s="4" t="s">
        <v>17</v>
      </c>
      <c r="D5736" t="s">
        <v>22</v>
      </c>
      <c r="E5736" s="4">
        <v>24</v>
      </c>
      <c r="F5736" s="4">
        <v>2</v>
      </c>
      <c r="G5736" s="4">
        <v>239</v>
      </c>
      <c r="H5736" s="4">
        <v>228</v>
      </c>
      <c r="I5736" s="4">
        <v>366</v>
      </c>
      <c r="J5736" s="6">
        <v>1093.19</v>
      </c>
      <c r="K5736" s="4">
        <v>0.86899999999999999</v>
      </c>
      <c r="L5736" s="4" t="s">
        <v>27</v>
      </c>
      <c r="M5736" s="4">
        <f>Inventory[[#This Row],[Daily_Demand]]*Inventory[[#This Row],[Lead_Time_Days]]</f>
        <v>48</v>
      </c>
      <c r="N5736" s="4">
        <f>MAX(0, Inventory[[#This Row],[Demand_Duration_Lead_time]]+Inventory[[#This Row],[Safety_Stock]]-Inventory[[#This Row],[Current_Inventory]])</f>
        <v>37</v>
      </c>
      <c r="O57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36" s="8">
        <f>Inventory[[#This Row],[Current_Inventory]]*Inventory[[#This Row],[Unit_Cost]]</f>
        <v>261272.41</v>
      </c>
      <c r="Q5736" t="str">
        <f>IF(Inventory[[#This Row],[Stockout_Risk_Score]] &gt;= 0.8, "Critical",
   IF(Inventory[[#This Row],[Stockout_Risk_Score]] &gt;= 0.6, "High",
      IF(Inventory[[#This Row],[Stockout_Risk_Score]] &gt;= 0.3, "Medium", "Low")
   )
)</f>
        <v>Critical</v>
      </c>
      <c r="R5736">
        <f>Inventory[[#This Row],[Lead_Time_Days]]*0.8</f>
        <v>1.6</v>
      </c>
      <c r="S5736">
        <f>MAX(0,Inventory[[#This Row],[Daily_Demand]]*Inventory[[#This Row],[Adj_Lead_Time]]+Inventory[[#This Row],[Safety_Stock]]-Inventory[[#This Row],[Current_Inventory]])</f>
        <v>27.399999999999977</v>
      </c>
    </row>
    <row r="5737" spans="1:19" x14ac:dyDescent="0.25">
      <c r="A5737">
        <v>5736</v>
      </c>
      <c r="B5737" t="s">
        <v>5758</v>
      </c>
      <c r="C5737" s="4" t="s">
        <v>26</v>
      </c>
      <c r="D5737" t="s">
        <v>14</v>
      </c>
      <c r="E5737" s="4">
        <v>54</v>
      </c>
      <c r="F5737" s="4">
        <v>3</v>
      </c>
      <c r="G5737" s="4">
        <v>352</v>
      </c>
      <c r="H5737" s="4">
        <v>95</v>
      </c>
      <c r="I5737" s="4">
        <v>263</v>
      </c>
      <c r="J5737" s="6">
        <v>306.33999999999997</v>
      </c>
      <c r="K5737" s="4">
        <v>3.0000000000000001E-3</v>
      </c>
      <c r="L5737" s="4" t="s">
        <v>15</v>
      </c>
      <c r="M5737" s="4">
        <f>Inventory[[#This Row],[Daily_Demand]]*Inventory[[#This Row],[Lead_Time_Days]]</f>
        <v>162</v>
      </c>
      <c r="N5737" s="4">
        <f>MAX(0, Inventory[[#This Row],[Demand_Duration_Lead_time]]+Inventory[[#This Row],[Safety_Stock]]-Inventory[[#This Row],[Current_Inventory]])</f>
        <v>0</v>
      </c>
      <c r="O57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37" s="8">
        <f>Inventory[[#This Row],[Current_Inventory]]*Inventory[[#This Row],[Unit_Cost]]</f>
        <v>107831.67999999999</v>
      </c>
      <c r="Q5737" t="str">
        <f>IF(Inventory[[#This Row],[Stockout_Risk_Score]] &gt;= 0.8, "Critical",
   IF(Inventory[[#This Row],[Stockout_Risk_Score]] &gt;= 0.6, "High",
      IF(Inventory[[#This Row],[Stockout_Risk_Score]] &gt;= 0.3, "Medium", "Low")
   )
)</f>
        <v>Low</v>
      </c>
      <c r="R5737">
        <f>Inventory[[#This Row],[Lead_Time_Days]]*0.8</f>
        <v>2.4000000000000004</v>
      </c>
      <c r="S5737">
        <f>MAX(0,Inventory[[#This Row],[Daily_Demand]]*Inventory[[#This Row],[Adj_Lead_Time]]+Inventory[[#This Row],[Safety_Stock]]-Inventory[[#This Row],[Current_Inventory]])</f>
        <v>0</v>
      </c>
    </row>
    <row r="5738" spans="1:19" x14ac:dyDescent="0.25">
      <c r="A5738">
        <v>5737</v>
      </c>
      <c r="B5738" t="s">
        <v>5759</v>
      </c>
      <c r="C5738" s="4" t="s">
        <v>17</v>
      </c>
      <c r="D5738" t="s">
        <v>22</v>
      </c>
      <c r="E5738" s="4">
        <v>157</v>
      </c>
      <c r="F5738" s="4">
        <v>11</v>
      </c>
      <c r="G5738" s="4">
        <v>149</v>
      </c>
      <c r="H5738" s="4">
        <v>260</v>
      </c>
      <c r="I5738" s="4">
        <v>95</v>
      </c>
      <c r="J5738" s="6">
        <v>1003.61</v>
      </c>
      <c r="K5738" s="4">
        <v>0.214</v>
      </c>
      <c r="L5738" s="4" t="s">
        <v>19</v>
      </c>
      <c r="M5738" s="4">
        <f>Inventory[[#This Row],[Daily_Demand]]*Inventory[[#This Row],[Lead_Time_Days]]</f>
        <v>1727</v>
      </c>
      <c r="N5738" s="4">
        <f>MAX(0, Inventory[[#This Row],[Demand_Duration_Lead_time]]+Inventory[[#This Row],[Safety_Stock]]-Inventory[[#This Row],[Current_Inventory]])</f>
        <v>1838</v>
      </c>
      <c r="O57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38" s="8">
        <f>Inventory[[#This Row],[Current_Inventory]]*Inventory[[#This Row],[Unit_Cost]]</f>
        <v>149537.89000000001</v>
      </c>
      <c r="Q5738" t="str">
        <f>IF(Inventory[[#This Row],[Stockout_Risk_Score]] &gt;= 0.8, "Critical",
   IF(Inventory[[#This Row],[Stockout_Risk_Score]] &gt;= 0.6, "High",
      IF(Inventory[[#This Row],[Stockout_Risk_Score]] &gt;= 0.3, "Medium", "Low")
   )
)</f>
        <v>Low</v>
      </c>
      <c r="R5738">
        <f>Inventory[[#This Row],[Lead_Time_Days]]*0.8</f>
        <v>8.8000000000000007</v>
      </c>
      <c r="S5738">
        <f>MAX(0,Inventory[[#This Row],[Daily_Demand]]*Inventory[[#This Row],[Adj_Lead_Time]]+Inventory[[#This Row],[Safety_Stock]]-Inventory[[#This Row],[Current_Inventory]])</f>
        <v>1492.6000000000001</v>
      </c>
    </row>
    <row r="5739" spans="1:19" x14ac:dyDescent="0.25">
      <c r="A5739">
        <v>5738</v>
      </c>
      <c r="B5739" t="s">
        <v>5760</v>
      </c>
      <c r="C5739" s="4" t="s">
        <v>13</v>
      </c>
      <c r="D5739" t="s">
        <v>14</v>
      </c>
      <c r="E5739" s="4">
        <v>88</v>
      </c>
      <c r="F5739" s="4">
        <v>4</v>
      </c>
      <c r="G5739" s="4">
        <v>51</v>
      </c>
      <c r="H5739" s="4">
        <v>274</v>
      </c>
      <c r="I5739" s="4">
        <v>382</v>
      </c>
      <c r="J5739" s="6">
        <v>827.47</v>
      </c>
      <c r="K5739" s="4">
        <v>9.6000000000000002E-2</v>
      </c>
      <c r="L5739" s="4" t="s">
        <v>27</v>
      </c>
      <c r="M5739" s="4">
        <f>Inventory[[#This Row],[Daily_Demand]]*Inventory[[#This Row],[Lead_Time_Days]]</f>
        <v>352</v>
      </c>
      <c r="N5739" s="4">
        <f>MAX(0, Inventory[[#This Row],[Demand_Duration_Lead_time]]+Inventory[[#This Row],[Safety_Stock]]-Inventory[[#This Row],[Current_Inventory]])</f>
        <v>575</v>
      </c>
      <c r="O57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39" s="8">
        <f>Inventory[[#This Row],[Current_Inventory]]*Inventory[[#This Row],[Unit_Cost]]</f>
        <v>42200.97</v>
      </c>
      <c r="Q5739" t="str">
        <f>IF(Inventory[[#This Row],[Stockout_Risk_Score]] &gt;= 0.8, "Critical",
   IF(Inventory[[#This Row],[Stockout_Risk_Score]] &gt;= 0.6, "High",
      IF(Inventory[[#This Row],[Stockout_Risk_Score]] &gt;= 0.3, "Medium", "Low")
   )
)</f>
        <v>Low</v>
      </c>
      <c r="R5739">
        <f>Inventory[[#This Row],[Lead_Time_Days]]*0.8</f>
        <v>3.2</v>
      </c>
      <c r="S5739">
        <f>MAX(0,Inventory[[#This Row],[Daily_Demand]]*Inventory[[#This Row],[Adj_Lead_Time]]+Inventory[[#This Row],[Safety_Stock]]-Inventory[[#This Row],[Current_Inventory]])</f>
        <v>504.6</v>
      </c>
    </row>
    <row r="5740" spans="1:19" x14ac:dyDescent="0.25">
      <c r="A5740">
        <v>5739</v>
      </c>
      <c r="B5740" t="s">
        <v>5761</v>
      </c>
      <c r="C5740" s="4" t="s">
        <v>17</v>
      </c>
      <c r="D5740" t="s">
        <v>22</v>
      </c>
      <c r="E5740" s="4">
        <v>157</v>
      </c>
      <c r="F5740" s="4">
        <v>11</v>
      </c>
      <c r="G5740" s="4">
        <v>621</v>
      </c>
      <c r="H5740" s="4">
        <v>20</v>
      </c>
      <c r="I5740" s="4">
        <v>289</v>
      </c>
      <c r="J5740" s="6">
        <v>665.72</v>
      </c>
      <c r="K5740" s="4">
        <v>9.7000000000000003E-2</v>
      </c>
      <c r="L5740" s="4" t="s">
        <v>27</v>
      </c>
      <c r="M5740" s="4">
        <f>Inventory[[#This Row],[Daily_Demand]]*Inventory[[#This Row],[Lead_Time_Days]]</f>
        <v>1727</v>
      </c>
      <c r="N5740" s="4">
        <f>MAX(0, Inventory[[#This Row],[Demand_Duration_Lead_time]]+Inventory[[#This Row],[Safety_Stock]]-Inventory[[#This Row],[Current_Inventory]])</f>
        <v>1126</v>
      </c>
      <c r="O57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40" s="8">
        <f>Inventory[[#This Row],[Current_Inventory]]*Inventory[[#This Row],[Unit_Cost]]</f>
        <v>413412.12</v>
      </c>
      <c r="Q5740" t="str">
        <f>IF(Inventory[[#This Row],[Stockout_Risk_Score]] &gt;= 0.8, "Critical",
   IF(Inventory[[#This Row],[Stockout_Risk_Score]] &gt;= 0.6, "High",
      IF(Inventory[[#This Row],[Stockout_Risk_Score]] &gt;= 0.3, "Medium", "Low")
   )
)</f>
        <v>Low</v>
      </c>
      <c r="R5740">
        <f>Inventory[[#This Row],[Lead_Time_Days]]*0.8</f>
        <v>8.8000000000000007</v>
      </c>
      <c r="S5740">
        <f>MAX(0,Inventory[[#This Row],[Daily_Demand]]*Inventory[[#This Row],[Adj_Lead_Time]]+Inventory[[#This Row],[Safety_Stock]]-Inventory[[#This Row],[Current_Inventory]])</f>
        <v>780.60000000000014</v>
      </c>
    </row>
    <row r="5741" spans="1:19" x14ac:dyDescent="0.25">
      <c r="A5741">
        <v>5740</v>
      </c>
      <c r="B5741" t="s">
        <v>5762</v>
      </c>
      <c r="C5741" s="4" t="s">
        <v>13</v>
      </c>
      <c r="D5741" t="s">
        <v>22</v>
      </c>
      <c r="E5741" s="4">
        <v>57</v>
      </c>
      <c r="F5741" s="4">
        <v>13</v>
      </c>
      <c r="G5741" s="4">
        <v>790</v>
      </c>
      <c r="H5741" s="4">
        <v>89</v>
      </c>
      <c r="I5741" s="4">
        <v>303</v>
      </c>
      <c r="J5741" s="6">
        <v>1555.77</v>
      </c>
      <c r="K5741" s="4">
        <v>0.94599999999999995</v>
      </c>
      <c r="L5741" s="4" t="s">
        <v>27</v>
      </c>
      <c r="M5741" s="4">
        <f>Inventory[[#This Row],[Daily_Demand]]*Inventory[[#This Row],[Lead_Time_Days]]</f>
        <v>741</v>
      </c>
      <c r="N5741" s="4">
        <f>MAX(0, Inventory[[#This Row],[Demand_Duration_Lead_time]]+Inventory[[#This Row],[Safety_Stock]]-Inventory[[#This Row],[Current_Inventory]])</f>
        <v>40</v>
      </c>
      <c r="O57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41" s="8">
        <f>Inventory[[#This Row],[Current_Inventory]]*Inventory[[#This Row],[Unit_Cost]]</f>
        <v>1229058.3</v>
      </c>
      <c r="Q5741" t="str">
        <f>IF(Inventory[[#This Row],[Stockout_Risk_Score]] &gt;= 0.8, "Critical",
   IF(Inventory[[#This Row],[Stockout_Risk_Score]] &gt;= 0.6, "High",
      IF(Inventory[[#This Row],[Stockout_Risk_Score]] &gt;= 0.3, "Medium", "Low")
   )
)</f>
        <v>Critical</v>
      </c>
      <c r="R5741">
        <f>Inventory[[#This Row],[Lead_Time_Days]]*0.8</f>
        <v>10.4</v>
      </c>
      <c r="S5741">
        <f>MAX(0,Inventory[[#This Row],[Daily_Demand]]*Inventory[[#This Row],[Adj_Lead_Time]]+Inventory[[#This Row],[Safety_Stock]]-Inventory[[#This Row],[Current_Inventory]])</f>
        <v>0</v>
      </c>
    </row>
    <row r="5742" spans="1:19" x14ac:dyDescent="0.25">
      <c r="A5742">
        <v>5741</v>
      </c>
      <c r="B5742" t="s">
        <v>5763</v>
      </c>
      <c r="C5742" s="4" t="s">
        <v>17</v>
      </c>
      <c r="D5742" t="s">
        <v>14</v>
      </c>
      <c r="E5742" s="4">
        <v>146</v>
      </c>
      <c r="F5742" s="4">
        <v>4</v>
      </c>
      <c r="G5742" s="4">
        <v>444</v>
      </c>
      <c r="H5742" s="4">
        <v>118</v>
      </c>
      <c r="I5742" s="4">
        <v>277</v>
      </c>
      <c r="J5742" s="6">
        <v>169.49</v>
      </c>
      <c r="K5742" s="4">
        <v>0.93600000000000005</v>
      </c>
      <c r="L5742" s="4" t="s">
        <v>27</v>
      </c>
      <c r="M5742" s="4">
        <f>Inventory[[#This Row],[Daily_Demand]]*Inventory[[#This Row],[Lead_Time_Days]]</f>
        <v>584</v>
      </c>
      <c r="N5742" s="4">
        <f>MAX(0, Inventory[[#This Row],[Demand_Duration_Lead_time]]+Inventory[[#This Row],[Safety_Stock]]-Inventory[[#This Row],[Current_Inventory]])</f>
        <v>258</v>
      </c>
      <c r="O57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42" s="8">
        <f>Inventory[[#This Row],[Current_Inventory]]*Inventory[[#This Row],[Unit_Cost]]</f>
        <v>75253.56</v>
      </c>
      <c r="Q5742" t="str">
        <f>IF(Inventory[[#This Row],[Stockout_Risk_Score]] &gt;= 0.8, "Critical",
   IF(Inventory[[#This Row],[Stockout_Risk_Score]] &gt;= 0.6, "High",
      IF(Inventory[[#This Row],[Stockout_Risk_Score]] &gt;= 0.3, "Medium", "Low")
   )
)</f>
        <v>Critical</v>
      </c>
      <c r="R5742">
        <f>Inventory[[#This Row],[Lead_Time_Days]]*0.8</f>
        <v>3.2</v>
      </c>
      <c r="S5742">
        <f>MAX(0,Inventory[[#This Row],[Daily_Demand]]*Inventory[[#This Row],[Adj_Lead_Time]]+Inventory[[#This Row],[Safety_Stock]]-Inventory[[#This Row],[Current_Inventory]])</f>
        <v>141.20000000000005</v>
      </c>
    </row>
    <row r="5743" spans="1:19" x14ac:dyDescent="0.25">
      <c r="A5743">
        <v>5742</v>
      </c>
      <c r="B5743" t="s">
        <v>5764</v>
      </c>
      <c r="C5743" s="4" t="s">
        <v>26</v>
      </c>
      <c r="D5743" t="s">
        <v>14</v>
      </c>
      <c r="E5743" s="4">
        <v>192</v>
      </c>
      <c r="F5743" s="4">
        <v>3</v>
      </c>
      <c r="G5743" s="4">
        <v>317</v>
      </c>
      <c r="H5743" s="4">
        <v>127</v>
      </c>
      <c r="I5743" s="4">
        <v>270</v>
      </c>
      <c r="J5743" s="6">
        <v>1311.04</v>
      </c>
      <c r="K5743" s="4">
        <v>0.749</v>
      </c>
      <c r="L5743" s="4" t="s">
        <v>15</v>
      </c>
      <c r="M5743" s="4">
        <f>Inventory[[#This Row],[Daily_Demand]]*Inventory[[#This Row],[Lead_Time_Days]]</f>
        <v>576</v>
      </c>
      <c r="N5743" s="4">
        <f>MAX(0, Inventory[[#This Row],[Demand_Duration_Lead_time]]+Inventory[[#This Row],[Safety_Stock]]-Inventory[[#This Row],[Current_Inventory]])</f>
        <v>386</v>
      </c>
      <c r="O57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43" s="8">
        <f>Inventory[[#This Row],[Current_Inventory]]*Inventory[[#This Row],[Unit_Cost]]</f>
        <v>415599.68</v>
      </c>
      <c r="Q5743" t="str">
        <f>IF(Inventory[[#This Row],[Stockout_Risk_Score]] &gt;= 0.8, "Critical",
   IF(Inventory[[#This Row],[Stockout_Risk_Score]] &gt;= 0.6, "High",
      IF(Inventory[[#This Row],[Stockout_Risk_Score]] &gt;= 0.3, "Medium", "Low")
   )
)</f>
        <v>High</v>
      </c>
      <c r="R5743">
        <f>Inventory[[#This Row],[Lead_Time_Days]]*0.8</f>
        <v>2.4000000000000004</v>
      </c>
      <c r="S5743">
        <f>MAX(0,Inventory[[#This Row],[Daily_Demand]]*Inventory[[#This Row],[Adj_Lead_Time]]+Inventory[[#This Row],[Safety_Stock]]-Inventory[[#This Row],[Current_Inventory]])</f>
        <v>270.80000000000007</v>
      </c>
    </row>
    <row r="5744" spans="1:19" x14ac:dyDescent="0.25">
      <c r="A5744">
        <v>5743</v>
      </c>
      <c r="B5744" t="s">
        <v>5765</v>
      </c>
      <c r="C5744" s="4" t="s">
        <v>13</v>
      </c>
      <c r="D5744" t="s">
        <v>14</v>
      </c>
      <c r="E5744" s="4">
        <v>115</v>
      </c>
      <c r="F5744" s="4">
        <v>13</v>
      </c>
      <c r="G5744" s="4">
        <v>523</v>
      </c>
      <c r="H5744" s="4">
        <v>261</v>
      </c>
      <c r="I5744" s="4">
        <v>215</v>
      </c>
      <c r="J5744" s="6">
        <v>1654.84</v>
      </c>
      <c r="K5744" s="4">
        <v>0.64300000000000002</v>
      </c>
      <c r="L5744" s="4" t="s">
        <v>27</v>
      </c>
      <c r="M5744" s="4">
        <f>Inventory[[#This Row],[Daily_Demand]]*Inventory[[#This Row],[Lead_Time_Days]]</f>
        <v>1495</v>
      </c>
      <c r="N5744" s="4">
        <f>MAX(0, Inventory[[#This Row],[Demand_Duration_Lead_time]]+Inventory[[#This Row],[Safety_Stock]]-Inventory[[#This Row],[Current_Inventory]])</f>
        <v>1233</v>
      </c>
      <c r="O57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44" s="8">
        <f>Inventory[[#This Row],[Current_Inventory]]*Inventory[[#This Row],[Unit_Cost]]</f>
        <v>865481.32</v>
      </c>
      <c r="Q5744" t="str">
        <f>IF(Inventory[[#This Row],[Stockout_Risk_Score]] &gt;= 0.8, "Critical",
   IF(Inventory[[#This Row],[Stockout_Risk_Score]] &gt;= 0.6, "High",
      IF(Inventory[[#This Row],[Stockout_Risk_Score]] &gt;= 0.3, "Medium", "Low")
   )
)</f>
        <v>High</v>
      </c>
      <c r="R5744">
        <f>Inventory[[#This Row],[Lead_Time_Days]]*0.8</f>
        <v>10.4</v>
      </c>
      <c r="S5744">
        <f>MAX(0,Inventory[[#This Row],[Daily_Demand]]*Inventory[[#This Row],[Adj_Lead_Time]]+Inventory[[#This Row],[Safety_Stock]]-Inventory[[#This Row],[Current_Inventory]])</f>
        <v>934</v>
      </c>
    </row>
    <row r="5745" spans="1:19" x14ac:dyDescent="0.25">
      <c r="A5745">
        <v>5744</v>
      </c>
      <c r="B5745" t="s">
        <v>5766</v>
      </c>
      <c r="C5745" s="4" t="s">
        <v>41</v>
      </c>
      <c r="D5745" t="s">
        <v>14</v>
      </c>
      <c r="E5745" s="4">
        <v>175</v>
      </c>
      <c r="F5745" s="4">
        <v>3</v>
      </c>
      <c r="G5745" s="4">
        <v>780</v>
      </c>
      <c r="H5745" s="4">
        <v>27</v>
      </c>
      <c r="I5745" s="4">
        <v>122</v>
      </c>
      <c r="J5745" s="6">
        <v>1819.25</v>
      </c>
      <c r="K5745" s="4">
        <v>0.84799999999999998</v>
      </c>
      <c r="L5745" s="4" t="s">
        <v>15</v>
      </c>
      <c r="M5745" s="4">
        <f>Inventory[[#This Row],[Daily_Demand]]*Inventory[[#This Row],[Lead_Time_Days]]</f>
        <v>525</v>
      </c>
      <c r="N5745" s="4">
        <f>MAX(0, Inventory[[#This Row],[Demand_Duration_Lead_time]]+Inventory[[#This Row],[Safety_Stock]]-Inventory[[#This Row],[Current_Inventory]])</f>
        <v>0</v>
      </c>
      <c r="O57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45" s="8">
        <f>Inventory[[#This Row],[Current_Inventory]]*Inventory[[#This Row],[Unit_Cost]]</f>
        <v>1419015</v>
      </c>
      <c r="Q5745" t="str">
        <f>IF(Inventory[[#This Row],[Stockout_Risk_Score]] &gt;= 0.8, "Critical",
   IF(Inventory[[#This Row],[Stockout_Risk_Score]] &gt;= 0.6, "High",
      IF(Inventory[[#This Row],[Stockout_Risk_Score]] &gt;= 0.3, "Medium", "Low")
   )
)</f>
        <v>Critical</v>
      </c>
      <c r="R5745">
        <f>Inventory[[#This Row],[Lead_Time_Days]]*0.8</f>
        <v>2.4000000000000004</v>
      </c>
      <c r="S5745">
        <f>MAX(0,Inventory[[#This Row],[Daily_Demand]]*Inventory[[#This Row],[Adj_Lead_Time]]+Inventory[[#This Row],[Safety_Stock]]-Inventory[[#This Row],[Current_Inventory]])</f>
        <v>0</v>
      </c>
    </row>
    <row r="5746" spans="1:19" x14ac:dyDescent="0.25">
      <c r="A5746">
        <v>5745</v>
      </c>
      <c r="B5746" t="s">
        <v>5767</v>
      </c>
      <c r="C5746" s="4" t="s">
        <v>13</v>
      </c>
      <c r="D5746" t="s">
        <v>18</v>
      </c>
      <c r="E5746" s="4">
        <v>194</v>
      </c>
      <c r="F5746" s="4">
        <v>7</v>
      </c>
      <c r="G5746" s="4">
        <v>704</v>
      </c>
      <c r="H5746" s="4">
        <v>265</v>
      </c>
      <c r="I5746" s="4">
        <v>274</v>
      </c>
      <c r="J5746" s="6">
        <v>1504.54</v>
      </c>
      <c r="K5746" s="4">
        <v>5.8000000000000003E-2</v>
      </c>
      <c r="L5746" s="4" t="s">
        <v>27</v>
      </c>
      <c r="M5746" s="4">
        <f>Inventory[[#This Row],[Daily_Demand]]*Inventory[[#This Row],[Lead_Time_Days]]</f>
        <v>1358</v>
      </c>
      <c r="N5746" s="4">
        <f>MAX(0, Inventory[[#This Row],[Demand_Duration_Lead_time]]+Inventory[[#This Row],[Safety_Stock]]-Inventory[[#This Row],[Current_Inventory]])</f>
        <v>919</v>
      </c>
      <c r="O57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46" s="8">
        <f>Inventory[[#This Row],[Current_Inventory]]*Inventory[[#This Row],[Unit_Cost]]</f>
        <v>1059196.1599999999</v>
      </c>
      <c r="Q5746" t="str">
        <f>IF(Inventory[[#This Row],[Stockout_Risk_Score]] &gt;= 0.8, "Critical",
   IF(Inventory[[#This Row],[Stockout_Risk_Score]] &gt;= 0.6, "High",
      IF(Inventory[[#This Row],[Stockout_Risk_Score]] &gt;= 0.3, "Medium", "Low")
   )
)</f>
        <v>Low</v>
      </c>
      <c r="R5746">
        <f>Inventory[[#This Row],[Lead_Time_Days]]*0.8</f>
        <v>5.6000000000000005</v>
      </c>
      <c r="S5746">
        <f>MAX(0,Inventory[[#This Row],[Daily_Demand]]*Inventory[[#This Row],[Adj_Lead_Time]]+Inventory[[#This Row],[Safety_Stock]]-Inventory[[#This Row],[Current_Inventory]])</f>
        <v>647.40000000000009</v>
      </c>
    </row>
    <row r="5747" spans="1:19" x14ac:dyDescent="0.25">
      <c r="A5747">
        <v>5746</v>
      </c>
      <c r="B5747" t="s">
        <v>5768</v>
      </c>
      <c r="C5747" s="4" t="s">
        <v>26</v>
      </c>
      <c r="D5747" t="s">
        <v>14</v>
      </c>
      <c r="E5747" s="4">
        <v>116</v>
      </c>
      <c r="F5747" s="4">
        <v>8</v>
      </c>
      <c r="G5747" s="4">
        <v>376</v>
      </c>
      <c r="H5747" s="4">
        <v>254</v>
      </c>
      <c r="I5747" s="4">
        <v>135</v>
      </c>
      <c r="J5747" s="6">
        <v>600.79</v>
      </c>
      <c r="K5747" s="4">
        <v>0.11899999999999999</v>
      </c>
      <c r="L5747" s="4" t="s">
        <v>15</v>
      </c>
      <c r="M5747" s="4">
        <f>Inventory[[#This Row],[Daily_Demand]]*Inventory[[#This Row],[Lead_Time_Days]]</f>
        <v>928</v>
      </c>
      <c r="N5747" s="4">
        <f>MAX(0, Inventory[[#This Row],[Demand_Duration_Lead_time]]+Inventory[[#This Row],[Safety_Stock]]-Inventory[[#This Row],[Current_Inventory]])</f>
        <v>806</v>
      </c>
      <c r="O57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47" s="8">
        <f>Inventory[[#This Row],[Current_Inventory]]*Inventory[[#This Row],[Unit_Cost]]</f>
        <v>225897.03999999998</v>
      </c>
      <c r="Q5747" t="str">
        <f>IF(Inventory[[#This Row],[Stockout_Risk_Score]] &gt;= 0.8, "Critical",
   IF(Inventory[[#This Row],[Stockout_Risk_Score]] &gt;= 0.6, "High",
      IF(Inventory[[#This Row],[Stockout_Risk_Score]] &gt;= 0.3, "Medium", "Low")
   )
)</f>
        <v>Low</v>
      </c>
      <c r="R5747">
        <f>Inventory[[#This Row],[Lead_Time_Days]]*0.8</f>
        <v>6.4</v>
      </c>
      <c r="S5747">
        <f>MAX(0,Inventory[[#This Row],[Daily_Demand]]*Inventory[[#This Row],[Adj_Lead_Time]]+Inventory[[#This Row],[Safety_Stock]]-Inventory[[#This Row],[Current_Inventory]])</f>
        <v>620.40000000000009</v>
      </c>
    </row>
    <row r="5748" spans="1:19" x14ac:dyDescent="0.25">
      <c r="A5748">
        <v>5747</v>
      </c>
      <c r="B5748" t="s">
        <v>5769</v>
      </c>
      <c r="C5748" s="4" t="s">
        <v>13</v>
      </c>
      <c r="D5748" t="s">
        <v>22</v>
      </c>
      <c r="E5748" s="4">
        <v>73</v>
      </c>
      <c r="F5748" s="4">
        <v>5</v>
      </c>
      <c r="G5748" s="4">
        <v>474</v>
      </c>
      <c r="H5748" s="4">
        <v>162</v>
      </c>
      <c r="I5748" s="4">
        <v>130</v>
      </c>
      <c r="J5748" s="6">
        <v>1220.99</v>
      </c>
      <c r="K5748" s="4">
        <v>0.317</v>
      </c>
      <c r="L5748" s="4" t="s">
        <v>15</v>
      </c>
      <c r="M5748" s="4">
        <f>Inventory[[#This Row],[Daily_Demand]]*Inventory[[#This Row],[Lead_Time_Days]]</f>
        <v>365</v>
      </c>
      <c r="N5748" s="4">
        <f>MAX(0, Inventory[[#This Row],[Demand_Duration_Lead_time]]+Inventory[[#This Row],[Safety_Stock]]-Inventory[[#This Row],[Current_Inventory]])</f>
        <v>53</v>
      </c>
      <c r="O57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48" s="8">
        <f>Inventory[[#This Row],[Current_Inventory]]*Inventory[[#This Row],[Unit_Cost]]</f>
        <v>578749.26</v>
      </c>
      <c r="Q5748" t="str">
        <f>IF(Inventory[[#This Row],[Stockout_Risk_Score]] &gt;= 0.8, "Critical",
   IF(Inventory[[#This Row],[Stockout_Risk_Score]] &gt;= 0.6, "High",
      IF(Inventory[[#This Row],[Stockout_Risk_Score]] &gt;= 0.3, "Medium", "Low")
   )
)</f>
        <v>Medium</v>
      </c>
      <c r="R5748">
        <f>Inventory[[#This Row],[Lead_Time_Days]]*0.8</f>
        <v>4</v>
      </c>
      <c r="S5748">
        <f>MAX(0,Inventory[[#This Row],[Daily_Demand]]*Inventory[[#This Row],[Adj_Lead_Time]]+Inventory[[#This Row],[Safety_Stock]]-Inventory[[#This Row],[Current_Inventory]])</f>
        <v>0</v>
      </c>
    </row>
    <row r="5749" spans="1:19" x14ac:dyDescent="0.25">
      <c r="A5749">
        <v>5748</v>
      </c>
      <c r="B5749" t="s">
        <v>5770</v>
      </c>
      <c r="C5749" s="4" t="s">
        <v>17</v>
      </c>
      <c r="D5749" t="s">
        <v>22</v>
      </c>
      <c r="E5749" s="4">
        <v>195</v>
      </c>
      <c r="F5749" s="4">
        <v>2</v>
      </c>
      <c r="G5749" s="4">
        <v>420</v>
      </c>
      <c r="H5749" s="4">
        <v>106</v>
      </c>
      <c r="I5749" s="4">
        <v>264</v>
      </c>
      <c r="J5749" s="6">
        <v>325.74</v>
      </c>
      <c r="K5749" s="4">
        <v>0.83199999999999996</v>
      </c>
      <c r="L5749" s="4" t="s">
        <v>19</v>
      </c>
      <c r="M5749" s="4">
        <f>Inventory[[#This Row],[Daily_Demand]]*Inventory[[#This Row],[Lead_Time_Days]]</f>
        <v>390</v>
      </c>
      <c r="N5749" s="4">
        <f>MAX(0, Inventory[[#This Row],[Demand_Duration_Lead_time]]+Inventory[[#This Row],[Safety_Stock]]-Inventory[[#This Row],[Current_Inventory]])</f>
        <v>76</v>
      </c>
      <c r="O57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49" s="8">
        <f>Inventory[[#This Row],[Current_Inventory]]*Inventory[[#This Row],[Unit_Cost]]</f>
        <v>136810.80000000002</v>
      </c>
      <c r="Q5749" t="str">
        <f>IF(Inventory[[#This Row],[Stockout_Risk_Score]] &gt;= 0.8, "Critical",
   IF(Inventory[[#This Row],[Stockout_Risk_Score]] &gt;= 0.6, "High",
      IF(Inventory[[#This Row],[Stockout_Risk_Score]] &gt;= 0.3, "Medium", "Low")
   )
)</f>
        <v>Critical</v>
      </c>
      <c r="R5749">
        <f>Inventory[[#This Row],[Lead_Time_Days]]*0.8</f>
        <v>1.6</v>
      </c>
      <c r="S5749">
        <f>MAX(0,Inventory[[#This Row],[Daily_Demand]]*Inventory[[#This Row],[Adj_Lead_Time]]+Inventory[[#This Row],[Safety_Stock]]-Inventory[[#This Row],[Current_Inventory]])</f>
        <v>0</v>
      </c>
    </row>
    <row r="5750" spans="1:19" x14ac:dyDescent="0.25">
      <c r="A5750">
        <v>5749</v>
      </c>
      <c r="B5750" t="s">
        <v>5771</v>
      </c>
      <c r="C5750" s="4" t="s">
        <v>17</v>
      </c>
      <c r="D5750" t="s">
        <v>18</v>
      </c>
      <c r="E5750" s="4">
        <v>6</v>
      </c>
      <c r="F5750" s="4">
        <v>7</v>
      </c>
      <c r="G5750" s="4">
        <v>578</v>
      </c>
      <c r="H5750" s="4">
        <v>195</v>
      </c>
      <c r="I5750" s="4">
        <v>213</v>
      </c>
      <c r="J5750" s="6">
        <v>278.27</v>
      </c>
      <c r="K5750" s="4">
        <v>0.47199999999999998</v>
      </c>
      <c r="L5750" s="4" t="s">
        <v>15</v>
      </c>
      <c r="M5750" s="4">
        <f>Inventory[[#This Row],[Daily_Demand]]*Inventory[[#This Row],[Lead_Time_Days]]</f>
        <v>42</v>
      </c>
      <c r="N5750" s="4">
        <f>MAX(0, Inventory[[#This Row],[Demand_Duration_Lead_time]]+Inventory[[#This Row],[Safety_Stock]]-Inventory[[#This Row],[Current_Inventory]])</f>
        <v>0</v>
      </c>
      <c r="O57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750" s="8">
        <f>Inventory[[#This Row],[Current_Inventory]]*Inventory[[#This Row],[Unit_Cost]]</f>
        <v>160840.06</v>
      </c>
      <c r="Q5750" t="str">
        <f>IF(Inventory[[#This Row],[Stockout_Risk_Score]] &gt;= 0.8, "Critical",
   IF(Inventory[[#This Row],[Stockout_Risk_Score]] &gt;= 0.6, "High",
      IF(Inventory[[#This Row],[Stockout_Risk_Score]] &gt;= 0.3, "Medium", "Low")
   )
)</f>
        <v>Medium</v>
      </c>
      <c r="R5750">
        <f>Inventory[[#This Row],[Lead_Time_Days]]*0.8</f>
        <v>5.6000000000000005</v>
      </c>
      <c r="S5750">
        <f>MAX(0,Inventory[[#This Row],[Daily_Demand]]*Inventory[[#This Row],[Adj_Lead_Time]]+Inventory[[#This Row],[Safety_Stock]]-Inventory[[#This Row],[Current_Inventory]])</f>
        <v>0</v>
      </c>
    </row>
    <row r="5751" spans="1:19" x14ac:dyDescent="0.25">
      <c r="A5751">
        <v>5750</v>
      </c>
      <c r="B5751" t="s">
        <v>5772</v>
      </c>
      <c r="C5751" s="4" t="s">
        <v>26</v>
      </c>
      <c r="D5751" t="s">
        <v>14</v>
      </c>
      <c r="E5751" s="4">
        <v>186</v>
      </c>
      <c r="F5751" s="4">
        <v>8</v>
      </c>
      <c r="G5751" s="4">
        <v>728</v>
      </c>
      <c r="H5751" s="4">
        <v>39</v>
      </c>
      <c r="I5751" s="4">
        <v>289</v>
      </c>
      <c r="J5751" s="6">
        <v>1295.32</v>
      </c>
      <c r="K5751" s="4">
        <v>0.504</v>
      </c>
      <c r="L5751" s="4" t="s">
        <v>27</v>
      </c>
      <c r="M5751" s="4">
        <f>Inventory[[#This Row],[Daily_Demand]]*Inventory[[#This Row],[Lead_Time_Days]]</f>
        <v>1488</v>
      </c>
      <c r="N5751" s="4">
        <f>MAX(0, Inventory[[#This Row],[Demand_Duration_Lead_time]]+Inventory[[#This Row],[Safety_Stock]]-Inventory[[#This Row],[Current_Inventory]])</f>
        <v>799</v>
      </c>
      <c r="O57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51" s="8">
        <f>Inventory[[#This Row],[Current_Inventory]]*Inventory[[#This Row],[Unit_Cost]]</f>
        <v>942992.96</v>
      </c>
      <c r="Q5751" t="str">
        <f>IF(Inventory[[#This Row],[Stockout_Risk_Score]] &gt;= 0.8, "Critical",
   IF(Inventory[[#This Row],[Stockout_Risk_Score]] &gt;= 0.6, "High",
      IF(Inventory[[#This Row],[Stockout_Risk_Score]] &gt;= 0.3, "Medium", "Low")
   )
)</f>
        <v>Medium</v>
      </c>
      <c r="R5751">
        <f>Inventory[[#This Row],[Lead_Time_Days]]*0.8</f>
        <v>6.4</v>
      </c>
      <c r="S5751">
        <f>MAX(0,Inventory[[#This Row],[Daily_Demand]]*Inventory[[#This Row],[Adj_Lead_Time]]+Inventory[[#This Row],[Safety_Stock]]-Inventory[[#This Row],[Current_Inventory]])</f>
        <v>501.40000000000009</v>
      </c>
    </row>
    <row r="5752" spans="1:19" x14ac:dyDescent="0.25">
      <c r="A5752">
        <v>5751</v>
      </c>
      <c r="B5752" t="s">
        <v>5773</v>
      </c>
      <c r="C5752" s="4" t="s">
        <v>21</v>
      </c>
      <c r="D5752" t="s">
        <v>22</v>
      </c>
      <c r="E5752" s="4">
        <v>20</v>
      </c>
      <c r="F5752" s="4">
        <v>5</v>
      </c>
      <c r="G5752" s="4">
        <v>474</v>
      </c>
      <c r="H5752" s="4">
        <v>124</v>
      </c>
      <c r="I5752" s="4">
        <v>118</v>
      </c>
      <c r="J5752" s="6">
        <v>1709.66</v>
      </c>
      <c r="K5752" s="4">
        <v>0.22900000000000001</v>
      </c>
      <c r="L5752" s="4" t="s">
        <v>27</v>
      </c>
      <c r="M5752" s="4">
        <f>Inventory[[#This Row],[Daily_Demand]]*Inventory[[#This Row],[Lead_Time_Days]]</f>
        <v>100</v>
      </c>
      <c r="N5752" s="4">
        <f>MAX(0, Inventory[[#This Row],[Demand_Duration_Lead_time]]+Inventory[[#This Row],[Safety_Stock]]-Inventory[[#This Row],[Current_Inventory]])</f>
        <v>0</v>
      </c>
      <c r="O57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752" s="8">
        <f>Inventory[[#This Row],[Current_Inventory]]*Inventory[[#This Row],[Unit_Cost]]</f>
        <v>810378.84000000008</v>
      </c>
      <c r="Q5752" t="str">
        <f>IF(Inventory[[#This Row],[Stockout_Risk_Score]] &gt;= 0.8, "Critical",
   IF(Inventory[[#This Row],[Stockout_Risk_Score]] &gt;= 0.6, "High",
      IF(Inventory[[#This Row],[Stockout_Risk_Score]] &gt;= 0.3, "Medium", "Low")
   )
)</f>
        <v>Low</v>
      </c>
      <c r="R5752">
        <f>Inventory[[#This Row],[Lead_Time_Days]]*0.8</f>
        <v>4</v>
      </c>
      <c r="S5752">
        <f>MAX(0,Inventory[[#This Row],[Daily_Demand]]*Inventory[[#This Row],[Adj_Lead_Time]]+Inventory[[#This Row],[Safety_Stock]]-Inventory[[#This Row],[Current_Inventory]])</f>
        <v>0</v>
      </c>
    </row>
    <row r="5753" spans="1:19" x14ac:dyDescent="0.25">
      <c r="A5753">
        <v>5752</v>
      </c>
      <c r="B5753" t="s">
        <v>5774</v>
      </c>
      <c r="C5753" s="4" t="s">
        <v>17</v>
      </c>
      <c r="D5753" t="s">
        <v>18</v>
      </c>
      <c r="E5753" s="4">
        <v>187</v>
      </c>
      <c r="F5753" s="4">
        <v>7</v>
      </c>
      <c r="G5753" s="4">
        <v>53</v>
      </c>
      <c r="H5753" s="4">
        <v>250</v>
      </c>
      <c r="I5753" s="4">
        <v>186</v>
      </c>
      <c r="J5753" s="6">
        <v>181.13</v>
      </c>
      <c r="K5753" s="4">
        <v>0.64800000000000002</v>
      </c>
      <c r="L5753" s="4" t="s">
        <v>15</v>
      </c>
      <c r="M5753" s="4">
        <f>Inventory[[#This Row],[Daily_Demand]]*Inventory[[#This Row],[Lead_Time_Days]]</f>
        <v>1309</v>
      </c>
      <c r="N5753" s="4">
        <f>MAX(0, Inventory[[#This Row],[Demand_Duration_Lead_time]]+Inventory[[#This Row],[Safety_Stock]]-Inventory[[#This Row],[Current_Inventory]])</f>
        <v>1506</v>
      </c>
      <c r="O57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53" s="8">
        <f>Inventory[[#This Row],[Current_Inventory]]*Inventory[[#This Row],[Unit_Cost]]</f>
        <v>9599.89</v>
      </c>
      <c r="Q5753" t="str">
        <f>IF(Inventory[[#This Row],[Stockout_Risk_Score]] &gt;= 0.8, "Critical",
   IF(Inventory[[#This Row],[Stockout_Risk_Score]] &gt;= 0.6, "High",
      IF(Inventory[[#This Row],[Stockout_Risk_Score]] &gt;= 0.3, "Medium", "Low")
   )
)</f>
        <v>High</v>
      </c>
      <c r="R5753">
        <f>Inventory[[#This Row],[Lead_Time_Days]]*0.8</f>
        <v>5.6000000000000005</v>
      </c>
      <c r="S5753">
        <f>MAX(0,Inventory[[#This Row],[Daily_Demand]]*Inventory[[#This Row],[Adj_Lead_Time]]+Inventory[[#This Row],[Safety_Stock]]-Inventory[[#This Row],[Current_Inventory]])</f>
        <v>1244.2</v>
      </c>
    </row>
    <row r="5754" spans="1:19" x14ac:dyDescent="0.25">
      <c r="A5754">
        <v>5753</v>
      </c>
      <c r="B5754" t="s">
        <v>5775</v>
      </c>
      <c r="C5754" s="4" t="s">
        <v>41</v>
      </c>
      <c r="D5754" t="s">
        <v>22</v>
      </c>
      <c r="E5754" s="4">
        <v>98</v>
      </c>
      <c r="F5754" s="4">
        <v>10</v>
      </c>
      <c r="G5754" s="4">
        <v>785</v>
      </c>
      <c r="H5754" s="4">
        <v>266</v>
      </c>
      <c r="I5754" s="4">
        <v>201</v>
      </c>
      <c r="J5754" s="6">
        <v>256.70999999999998</v>
      </c>
      <c r="K5754" s="4">
        <v>0.88800000000000001</v>
      </c>
      <c r="L5754" s="4" t="s">
        <v>15</v>
      </c>
      <c r="M5754" s="4">
        <f>Inventory[[#This Row],[Daily_Demand]]*Inventory[[#This Row],[Lead_Time_Days]]</f>
        <v>980</v>
      </c>
      <c r="N5754" s="4">
        <f>MAX(0, Inventory[[#This Row],[Demand_Duration_Lead_time]]+Inventory[[#This Row],[Safety_Stock]]-Inventory[[#This Row],[Current_Inventory]])</f>
        <v>461</v>
      </c>
      <c r="O57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54" s="8">
        <f>Inventory[[#This Row],[Current_Inventory]]*Inventory[[#This Row],[Unit_Cost]]</f>
        <v>201517.34999999998</v>
      </c>
      <c r="Q5754" t="str">
        <f>IF(Inventory[[#This Row],[Stockout_Risk_Score]] &gt;= 0.8, "Critical",
   IF(Inventory[[#This Row],[Stockout_Risk_Score]] &gt;= 0.6, "High",
      IF(Inventory[[#This Row],[Stockout_Risk_Score]] &gt;= 0.3, "Medium", "Low")
   )
)</f>
        <v>Critical</v>
      </c>
      <c r="R5754">
        <f>Inventory[[#This Row],[Lead_Time_Days]]*0.8</f>
        <v>8</v>
      </c>
      <c r="S5754">
        <f>MAX(0,Inventory[[#This Row],[Daily_Demand]]*Inventory[[#This Row],[Adj_Lead_Time]]+Inventory[[#This Row],[Safety_Stock]]-Inventory[[#This Row],[Current_Inventory]])</f>
        <v>265</v>
      </c>
    </row>
    <row r="5755" spans="1:19" x14ac:dyDescent="0.25">
      <c r="A5755">
        <v>5754</v>
      </c>
      <c r="B5755" t="s">
        <v>5776</v>
      </c>
      <c r="C5755" s="4" t="s">
        <v>26</v>
      </c>
      <c r="D5755" t="s">
        <v>18</v>
      </c>
      <c r="E5755" s="4">
        <v>175</v>
      </c>
      <c r="F5755" s="4">
        <v>5</v>
      </c>
      <c r="G5755" s="4">
        <v>267</v>
      </c>
      <c r="H5755" s="4">
        <v>122</v>
      </c>
      <c r="I5755" s="4">
        <v>146</v>
      </c>
      <c r="J5755" s="6">
        <v>1152.93</v>
      </c>
      <c r="K5755" s="4">
        <v>0.33</v>
      </c>
      <c r="L5755" s="4" t="s">
        <v>15</v>
      </c>
      <c r="M5755" s="4">
        <f>Inventory[[#This Row],[Daily_Demand]]*Inventory[[#This Row],[Lead_Time_Days]]</f>
        <v>875</v>
      </c>
      <c r="N5755" s="4">
        <f>MAX(0, Inventory[[#This Row],[Demand_Duration_Lead_time]]+Inventory[[#This Row],[Safety_Stock]]-Inventory[[#This Row],[Current_Inventory]])</f>
        <v>730</v>
      </c>
      <c r="O57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55" s="8">
        <f>Inventory[[#This Row],[Current_Inventory]]*Inventory[[#This Row],[Unit_Cost]]</f>
        <v>307832.31</v>
      </c>
      <c r="Q5755" t="str">
        <f>IF(Inventory[[#This Row],[Stockout_Risk_Score]] &gt;= 0.8, "Critical",
   IF(Inventory[[#This Row],[Stockout_Risk_Score]] &gt;= 0.6, "High",
      IF(Inventory[[#This Row],[Stockout_Risk_Score]] &gt;= 0.3, "Medium", "Low")
   )
)</f>
        <v>Medium</v>
      </c>
      <c r="R5755">
        <f>Inventory[[#This Row],[Lead_Time_Days]]*0.8</f>
        <v>4</v>
      </c>
      <c r="S5755">
        <f>MAX(0,Inventory[[#This Row],[Daily_Demand]]*Inventory[[#This Row],[Adj_Lead_Time]]+Inventory[[#This Row],[Safety_Stock]]-Inventory[[#This Row],[Current_Inventory]])</f>
        <v>555</v>
      </c>
    </row>
    <row r="5756" spans="1:19" x14ac:dyDescent="0.25">
      <c r="A5756">
        <v>5755</v>
      </c>
      <c r="B5756" t="s">
        <v>5777</v>
      </c>
      <c r="C5756" s="4" t="s">
        <v>13</v>
      </c>
      <c r="D5756" t="s">
        <v>18</v>
      </c>
      <c r="E5756" s="4">
        <v>193</v>
      </c>
      <c r="F5756" s="4">
        <v>13</v>
      </c>
      <c r="G5756" s="4">
        <v>61</v>
      </c>
      <c r="H5756" s="4">
        <v>38</v>
      </c>
      <c r="I5756" s="4">
        <v>207</v>
      </c>
      <c r="J5756" s="6">
        <v>475.51</v>
      </c>
      <c r="K5756" s="4">
        <v>0.61899999999999999</v>
      </c>
      <c r="L5756" s="4" t="s">
        <v>15</v>
      </c>
      <c r="M5756" s="4">
        <f>Inventory[[#This Row],[Daily_Demand]]*Inventory[[#This Row],[Lead_Time_Days]]</f>
        <v>2509</v>
      </c>
      <c r="N5756" s="4">
        <f>MAX(0, Inventory[[#This Row],[Demand_Duration_Lead_time]]+Inventory[[#This Row],[Safety_Stock]]-Inventory[[#This Row],[Current_Inventory]])</f>
        <v>2486</v>
      </c>
      <c r="O57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56" s="8">
        <f>Inventory[[#This Row],[Current_Inventory]]*Inventory[[#This Row],[Unit_Cost]]</f>
        <v>29006.11</v>
      </c>
      <c r="Q5756" t="str">
        <f>IF(Inventory[[#This Row],[Stockout_Risk_Score]] &gt;= 0.8, "Critical",
   IF(Inventory[[#This Row],[Stockout_Risk_Score]] &gt;= 0.6, "High",
      IF(Inventory[[#This Row],[Stockout_Risk_Score]] &gt;= 0.3, "Medium", "Low")
   )
)</f>
        <v>High</v>
      </c>
      <c r="R5756">
        <f>Inventory[[#This Row],[Lead_Time_Days]]*0.8</f>
        <v>10.4</v>
      </c>
      <c r="S5756">
        <f>MAX(0,Inventory[[#This Row],[Daily_Demand]]*Inventory[[#This Row],[Adj_Lead_Time]]+Inventory[[#This Row],[Safety_Stock]]-Inventory[[#This Row],[Current_Inventory]])</f>
        <v>1984.2</v>
      </c>
    </row>
    <row r="5757" spans="1:19" x14ac:dyDescent="0.25">
      <c r="A5757">
        <v>5756</v>
      </c>
      <c r="B5757" t="s">
        <v>5778</v>
      </c>
      <c r="C5757" s="4" t="s">
        <v>13</v>
      </c>
      <c r="D5757" t="s">
        <v>14</v>
      </c>
      <c r="E5757" s="4">
        <v>170</v>
      </c>
      <c r="F5757" s="4">
        <v>11</v>
      </c>
      <c r="G5757" s="4">
        <v>142</v>
      </c>
      <c r="H5757" s="4">
        <v>235</v>
      </c>
      <c r="I5757" s="4">
        <v>235</v>
      </c>
      <c r="J5757" s="6">
        <v>1243.05</v>
      </c>
      <c r="K5757" s="4">
        <v>0.33200000000000002</v>
      </c>
      <c r="L5757" s="4" t="s">
        <v>19</v>
      </c>
      <c r="M5757" s="4">
        <f>Inventory[[#This Row],[Daily_Demand]]*Inventory[[#This Row],[Lead_Time_Days]]</f>
        <v>1870</v>
      </c>
      <c r="N5757" s="4">
        <f>MAX(0, Inventory[[#This Row],[Demand_Duration_Lead_time]]+Inventory[[#This Row],[Safety_Stock]]-Inventory[[#This Row],[Current_Inventory]])</f>
        <v>1963</v>
      </c>
      <c r="O57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57" s="8">
        <f>Inventory[[#This Row],[Current_Inventory]]*Inventory[[#This Row],[Unit_Cost]]</f>
        <v>176513.1</v>
      </c>
      <c r="Q5757" t="str">
        <f>IF(Inventory[[#This Row],[Stockout_Risk_Score]] &gt;= 0.8, "Critical",
   IF(Inventory[[#This Row],[Stockout_Risk_Score]] &gt;= 0.6, "High",
      IF(Inventory[[#This Row],[Stockout_Risk_Score]] &gt;= 0.3, "Medium", "Low")
   )
)</f>
        <v>Medium</v>
      </c>
      <c r="R5757">
        <f>Inventory[[#This Row],[Lead_Time_Days]]*0.8</f>
        <v>8.8000000000000007</v>
      </c>
      <c r="S5757">
        <f>MAX(0,Inventory[[#This Row],[Daily_Demand]]*Inventory[[#This Row],[Adj_Lead_Time]]+Inventory[[#This Row],[Safety_Stock]]-Inventory[[#This Row],[Current_Inventory]])</f>
        <v>1589.0000000000002</v>
      </c>
    </row>
    <row r="5758" spans="1:19" x14ac:dyDescent="0.25">
      <c r="A5758">
        <v>5757</v>
      </c>
      <c r="B5758" t="s">
        <v>5779</v>
      </c>
      <c r="C5758" s="4" t="s">
        <v>41</v>
      </c>
      <c r="D5758" t="s">
        <v>18</v>
      </c>
      <c r="E5758" s="4">
        <v>49</v>
      </c>
      <c r="F5758" s="4">
        <v>5</v>
      </c>
      <c r="G5758" s="4">
        <v>46</v>
      </c>
      <c r="H5758" s="4">
        <v>253</v>
      </c>
      <c r="I5758" s="4">
        <v>217</v>
      </c>
      <c r="J5758" s="6">
        <v>468.36</v>
      </c>
      <c r="K5758" s="4">
        <v>0.79300000000000004</v>
      </c>
      <c r="L5758" s="4" t="s">
        <v>19</v>
      </c>
      <c r="M5758" s="4">
        <f>Inventory[[#This Row],[Daily_Demand]]*Inventory[[#This Row],[Lead_Time_Days]]</f>
        <v>245</v>
      </c>
      <c r="N5758" s="4">
        <f>MAX(0, Inventory[[#This Row],[Demand_Duration_Lead_time]]+Inventory[[#This Row],[Safety_Stock]]-Inventory[[#This Row],[Current_Inventory]])</f>
        <v>452</v>
      </c>
      <c r="O57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58" s="8">
        <f>Inventory[[#This Row],[Current_Inventory]]*Inventory[[#This Row],[Unit_Cost]]</f>
        <v>21544.560000000001</v>
      </c>
      <c r="Q5758" t="str">
        <f>IF(Inventory[[#This Row],[Stockout_Risk_Score]] &gt;= 0.8, "Critical",
   IF(Inventory[[#This Row],[Stockout_Risk_Score]] &gt;= 0.6, "High",
      IF(Inventory[[#This Row],[Stockout_Risk_Score]] &gt;= 0.3, "Medium", "Low")
   )
)</f>
        <v>High</v>
      </c>
      <c r="R5758">
        <f>Inventory[[#This Row],[Lead_Time_Days]]*0.8</f>
        <v>4</v>
      </c>
      <c r="S5758">
        <f>MAX(0,Inventory[[#This Row],[Daily_Demand]]*Inventory[[#This Row],[Adj_Lead_Time]]+Inventory[[#This Row],[Safety_Stock]]-Inventory[[#This Row],[Current_Inventory]])</f>
        <v>403</v>
      </c>
    </row>
    <row r="5759" spans="1:19" x14ac:dyDescent="0.25">
      <c r="A5759">
        <v>5758</v>
      </c>
      <c r="B5759" t="s">
        <v>5780</v>
      </c>
      <c r="C5759" s="4" t="s">
        <v>17</v>
      </c>
      <c r="D5759" t="s">
        <v>22</v>
      </c>
      <c r="E5759" s="4">
        <v>130</v>
      </c>
      <c r="F5759" s="4">
        <v>11</v>
      </c>
      <c r="G5759" s="4">
        <v>481</v>
      </c>
      <c r="H5759" s="4">
        <v>28</v>
      </c>
      <c r="I5759" s="4">
        <v>293</v>
      </c>
      <c r="J5759" s="6">
        <v>277.14</v>
      </c>
      <c r="K5759" s="4">
        <v>0.47499999999999998</v>
      </c>
      <c r="L5759" s="4" t="s">
        <v>19</v>
      </c>
      <c r="M5759" s="4">
        <f>Inventory[[#This Row],[Daily_Demand]]*Inventory[[#This Row],[Lead_Time_Days]]</f>
        <v>1430</v>
      </c>
      <c r="N5759" s="4">
        <f>MAX(0, Inventory[[#This Row],[Demand_Duration_Lead_time]]+Inventory[[#This Row],[Safety_Stock]]-Inventory[[#This Row],[Current_Inventory]])</f>
        <v>977</v>
      </c>
      <c r="O57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59" s="8">
        <f>Inventory[[#This Row],[Current_Inventory]]*Inventory[[#This Row],[Unit_Cost]]</f>
        <v>133304.34</v>
      </c>
      <c r="Q5759" t="str">
        <f>IF(Inventory[[#This Row],[Stockout_Risk_Score]] &gt;= 0.8, "Critical",
   IF(Inventory[[#This Row],[Stockout_Risk_Score]] &gt;= 0.6, "High",
      IF(Inventory[[#This Row],[Stockout_Risk_Score]] &gt;= 0.3, "Medium", "Low")
   )
)</f>
        <v>Medium</v>
      </c>
      <c r="R5759">
        <f>Inventory[[#This Row],[Lead_Time_Days]]*0.8</f>
        <v>8.8000000000000007</v>
      </c>
      <c r="S5759">
        <f>MAX(0,Inventory[[#This Row],[Daily_Demand]]*Inventory[[#This Row],[Adj_Lead_Time]]+Inventory[[#This Row],[Safety_Stock]]-Inventory[[#This Row],[Current_Inventory]])</f>
        <v>691</v>
      </c>
    </row>
    <row r="5760" spans="1:19" x14ac:dyDescent="0.25">
      <c r="A5760">
        <v>5759</v>
      </c>
      <c r="B5760" t="s">
        <v>5781</v>
      </c>
      <c r="C5760" s="4" t="s">
        <v>26</v>
      </c>
      <c r="D5760" t="s">
        <v>22</v>
      </c>
      <c r="E5760" s="4">
        <v>183</v>
      </c>
      <c r="F5760" s="4">
        <v>13</v>
      </c>
      <c r="G5760" s="4">
        <v>590</v>
      </c>
      <c r="H5760" s="4">
        <v>121</v>
      </c>
      <c r="I5760" s="4">
        <v>168</v>
      </c>
      <c r="J5760" s="6">
        <v>1113.8699999999999</v>
      </c>
      <c r="K5760" s="4">
        <v>0.33900000000000002</v>
      </c>
      <c r="L5760" s="4" t="s">
        <v>19</v>
      </c>
      <c r="M5760" s="4">
        <f>Inventory[[#This Row],[Daily_Demand]]*Inventory[[#This Row],[Lead_Time_Days]]</f>
        <v>2379</v>
      </c>
      <c r="N5760" s="4">
        <f>MAX(0, Inventory[[#This Row],[Demand_Duration_Lead_time]]+Inventory[[#This Row],[Safety_Stock]]-Inventory[[#This Row],[Current_Inventory]])</f>
        <v>1910</v>
      </c>
      <c r="O57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60" s="8">
        <f>Inventory[[#This Row],[Current_Inventory]]*Inventory[[#This Row],[Unit_Cost]]</f>
        <v>657183.29999999993</v>
      </c>
      <c r="Q5760" t="str">
        <f>IF(Inventory[[#This Row],[Stockout_Risk_Score]] &gt;= 0.8, "Critical",
   IF(Inventory[[#This Row],[Stockout_Risk_Score]] &gt;= 0.6, "High",
      IF(Inventory[[#This Row],[Stockout_Risk_Score]] &gt;= 0.3, "Medium", "Low")
   )
)</f>
        <v>Medium</v>
      </c>
      <c r="R5760">
        <f>Inventory[[#This Row],[Lead_Time_Days]]*0.8</f>
        <v>10.4</v>
      </c>
      <c r="S5760">
        <f>MAX(0,Inventory[[#This Row],[Daily_Demand]]*Inventory[[#This Row],[Adj_Lead_Time]]+Inventory[[#This Row],[Safety_Stock]]-Inventory[[#This Row],[Current_Inventory]])</f>
        <v>1434.2</v>
      </c>
    </row>
    <row r="5761" spans="1:19" x14ac:dyDescent="0.25">
      <c r="A5761">
        <v>5760</v>
      </c>
      <c r="B5761" t="s">
        <v>5782</v>
      </c>
      <c r="C5761" s="4" t="s">
        <v>41</v>
      </c>
      <c r="D5761" t="s">
        <v>14</v>
      </c>
      <c r="E5761" s="4">
        <v>174</v>
      </c>
      <c r="F5761" s="4">
        <v>6</v>
      </c>
      <c r="G5761" s="4">
        <v>166</v>
      </c>
      <c r="H5761" s="4">
        <v>221</v>
      </c>
      <c r="I5761" s="4">
        <v>245</v>
      </c>
      <c r="J5761" s="6">
        <v>1731.28</v>
      </c>
      <c r="K5761" s="4">
        <v>0.42</v>
      </c>
      <c r="L5761" s="4" t="s">
        <v>19</v>
      </c>
      <c r="M5761" s="4">
        <f>Inventory[[#This Row],[Daily_Demand]]*Inventory[[#This Row],[Lead_Time_Days]]</f>
        <v>1044</v>
      </c>
      <c r="N5761" s="4">
        <f>MAX(0, Inventory[[#This Row],[Demand_Duration_Lead_time]]+Inventory[[#This Row],[Safety_Stock]]-Inventory[[#This Row],[Current_Inventory]])</f>
        <v>1099</v>
      </c>
      <c r="O57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61" s="8">
        <f>Inventory[[#This Row],[Current_Inventory]]*Inventory[[#This Row],[Unit_Cost]]</f>
        <v>287392.48</v>
      </c>
      <c r="Q5761" t="str">
        <f>IF(Inventory[[#This Row],[Stockout_Risk_Score]] &gt;= 0.8, "Critical",
   IF(Inventory[[#This Row],[Stockout_Risk_Score]] &gt;= 0.6, "High",
      IF(Inventory[[#This Row],[Stockout_Risk_Score]] &gt;= 0.3, "Medium", "Low")
   )
)</f>
        <v>Medium</v>
      </c>
      <c r="R5761">
        <f>Inventory[[#This Row],[Lead_Time_Days]]*0.8</f>
        <v>4.8000000000000007</v>
      </c>
      <c r="S5761">
        <f>MAX(0,Inventory[[#This Row],[Daily_Demand]]*Inventory[[#This Row],[Adj_Lead_Time]]+Inventory[[#This Row],[Safety_Stock]]-Inventory[[#This Row],[Current_Inventory]])</f>
        <v>890.20000000000027</v>
      </c>
    </row>
    <row r="5762" spans="1:19" x14ac:dyDescent="0.25">
      <c r="A5762">
        <v>5761</v>
      </c>
      <c r="B5762" t="s">
        <v>5783</v>
      </c>
      <c r="C5762" s="4" t="s">
        <v>17</v>
      </c>
      <c r="D5762" t="s">
        <v>14</v>
      </c>
      <c r="E5762" s="4">
        <v>28</v>
      </c>
      <c r="F5762" s="4">
        <v>4</v>
      </c>
      <c r="G5762" s="4">
        <v>515</v>
      </c>
      <c r="H5762" s="4">
        <v>242</v>
      </c>
      <c r="I5762" s="4">
        <v>337</v>
      </c>
      <c r="J5762" s="6">
        <v>1385.99</v>
      </c>
      <c r="K5762" s="4">
        <v>9.0999999999999998E-2</v>
      </c>
      <c r="L5762" s="4" t="s">
        <v>15</v>
      </c>
      <c r="M5762" s="4">
        <f>Inventory[[#This Row],[Daily_Demand]]*Inventory[[#This Row],[Lead_Time_Days]]</f>
        <v>112</v>
      </c>
      <c r="N5762" s="4">
        <f>MAX(0, Inventory[[#This Row],[Demand_Duration_Lead_time]]+Inventory[[#This Row],[Safety_Stock]]-Inventory[[#This Row],[Current_Inventory]])</f>
        <v>0</v>
      </c>
      <c r="O57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62" s="8">
        <f>Inventory[[#This Row],[Current_Inventory]]*Inventory[[#This Row],[Unit_Cost]]</f>
        <v>713784.85</v>
      </c>
      <c r="Q5762" t="str">
        <f>IF(Inventory[[#This Row],[Stockout_Risk_Score]] &gt;= 0.8, "Critical",
   IF(Inventory[[#This Row],[Stockout_Risk_Score]] &gt;= 0.6, "High",
      IF(Inventory[[#This Row],[Stockout_Risk_Score]] &gt;= 0.3, "Medium", "Low")
   )
)</f>
        <v>Low</v>
      </c>
      <c r="R5762">
        <f>Inventory[[#This Row],[Lead_Time_Days]]*0.8</f>
        <v>3.2</v>
      </c>
      <c r="S5762">
        <f>MAX(0,Inventory[[#This Row],[Daily_Demand]]*Inventory[[#This Row],[Adj_Lead_Time]]+Inventory[[#This Row],[Safety_Stock]]-Inventory[[#This Row],[Current_Inventory]])</f>
        <v>0</v>
      </c>
    </row>
    <row r="5763" spans="1:19" x14ac:dyDescent="0.25">
      <c r="A5763">
        <v>5762</v>
      </c>
      <c r="B5763" t="s">
        <v>5784</v>
      </c>
      <c r="C5763" s="4" t="s">
        <v>26</v>
      </c>
      <c r="D5763" t="s">
        <v>18</v>
      </c>
      <c r="E5763" s="4">
        <v>119</v>
      </c>
      <c r="F5763" s="4">
        <v>11</v>
      </c>
      <c r="G5763" s="4">
        <v>646</v>
      </c>
      <c r="H5763" s="4">
        <v>168</v>
      </c>
      <c r="I5763" s="4">
        <v>114</v>
      </c>
      <c r="J5763" s="6">
        <v>1646.51</v>
      </c>
      <c r="K5763" s="4">
        <v>0.86599999999999999</v>
      </c>
      <c r="L5763" s="4" t="s">
        <v>19</v>
      </c>
      <c r="M5763" s="4">
        <f>Inventory[[#This Row],[Daily_Demand]]*Inventory[[#This Row],[Lead_Time_Days]]</f>
        <v>1309</v>
      </c>
      <c r="N5763" s="4">
        <f>MAX(0, Inventory[[#This Row],[Demand_Duration_Lead_time]]+Inventory[[#This Row],[Safety_Stock]]-Inventory[[#This Row],[Current_Inventory]])</f>
        <v>831</v>
      </c>
      <c r="O57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63" s="8">
        <f>Inventory[[#This Row],[Current_Inventory]]*Inventory[[#This Row],[Unit_Cost]]</f>
        <v>1063645.46</v>
      </c>
      <c r="Q5763" t="str">
        <f>IF(Inventory[[#This Row],[Stockout_Risk_Score]] &gt;= 0.8, "Critical",
   IF(Inventory[[#This Row],[Stockout_Risk_Score]] &gt;= 0.6, "High",
      IF(Inventory[[#This Row],[Stockout_Risk_Score]] &gt;= 0.3, "Medium", "Low")
   )
)</f>
        <v>Critical</v>
      </c>
      <c r="R5763">
        <f>Inventory[[#This Row],[Lead_Time_Days]]*0.8</f>
        <v>8.8000000000000007</v>
      </c>
      <c r="S5763">
        <f>MAX(0,Inventory[[#This Row],[Daily_Demand]]*Inventory[[#This Row],[Adj_Lead_Time]]+Inventory[[#This Row],[Safety_Stock]]-Inventory[[#This Row],[Current_Inventory]])</f>
        <v>569.20000000000005</v>
      </c>
    </row>
    <row r="5764" spans="1:19" x14ac:dyDescent="0.25">
      <c r="A5764">
        <v>5763</v>
      </c>
      <c r="B5764" t="s">
        <v>5785</v>
      </c>
      <c r="C5764" s="4" t="s">
        <v>13</v>
      </c>
      <c r="D5764" t="s">
        <v>14</v>
      </c>
      <c r="E5764" s="4">
        <v>162</v>
      </c>
      <c r="F5764" s="4">
        <v>3</v>
      </c>
      <c r="G5764" s="4">
        <v>505</v>
      </c>
      <c r="H5764" s="4">
        <v>69</v>
      </c>
      <c r="I5764" s="4">
        <v>211</v>
      </c>
      <c r="J5764" s="6">
        <v>569.35</v>
      </c>
      <c r="K5764" s="4">
        <v>0.95799999999999996</v>
      </c>
      <c r="L5764" s="4" t="s">
        <v>19</v>
      </c>
      <c r="M5764" s="4">
        <f>Inventory[[#This Row],[Daily_Demand]]*Inventory[[#This Row],[Lead_Time_Days]]</f>
        <v>486</v>
      </c>
      <c r="N5764" s="4">
        <f>MAX(0, Inventory[[#This Row],[Demand_Duration_Lead_time]]+Inventory[[#This Row],[Safety_Stock]]-Inventory[[#This Row],[Current_Inventory]])</f>
        <v>50</v>
      </c>
      <c r="O57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64" s="8">
        <f>Inventory[[#This Row],[Current_Inventory]]*Inventory[[#This Row],[Unit_Cost]]</f>
        <v>287521.75</v>
      </c>
      <c r="Q5764" t="str">
        <f>IF(Inventory[[#This Row],[Stockout_Risk_Score]] &gt;= 0.8, "Critical",
   IF(Inventory[[#This Row],[Stockout_Risk_Score]] &gt;= 0.6, "High",
      IF(Inventory[[#This Row],[Stockout_Risk_Score]] &gt;= 0.3, "Medium", "Low")
   )
)</f>
        <v>Critical</v>
      </c>
      <c r="R5764">
        <f>Inventory[[#This Row],[Lead_Time_Days]]*0.8</f>
        <v>2.4000000000000004</v>
      </c>
      <c r="S5764">
        <f>MAX(0,Inventory[[#This Row],[Daily_Demand]]*Inventory[[#This Row],[Adj_Lead_Time]]+Inventory[[#This Row],[Safety_Stock]]-Inventory[[#This Row],[Current_Inventory]])</f>
        <v>0</v>
      </c>
    </row>
    <row r="5765" spans="1:19" x14ac:dyDescent="0.25">
      <c r="A5765">
        <v>5764</v>
      </c>
      <c r="B5765" t="s">
        <v>5786</v>
      </c>
      <c r="C5765" s="4" t="s">
        <v>26</v>
      </c>
      <c r="D5765" t="s">
        <v>22</v>
      </c>
      <c r="E5765" s="4">
        <v>169</v>
      </c>
      <c r="F5765" s="4">
        <v>10</v>
      </c>
      <c r="G5765" s="4">
        <v>479</v>
      </c>
      <c r="H5765" s="4">
        <v>102</v>
      </c>
      <c r="I5765" s="4">
        <v>134</v>
      </c>
      <c r="J5765" s="6">
        <v>1777.66</v>
      </c>
      <c r="K5765" s="4">
        <v>0.47699999999999998</v>
      </c>
      <c r="L5765" s="4" t="s">
        <v>15</v>
      </c>
      <c r="M5765" s="4">
        <f>Inventory[[#This Row],[Daily_Demand]]*Inventory[[#This Row],[Lead_Time_Days]]</f>
        <v>1690</v>
      </c>
      <c r="N5765" s="4">
        <f>MAX(0, Inventory[[#This Row],[Demand_Duration_Lead_time]]+Inventory[[#This Row],[Safety_Stock]]-Inventory[[#This Row],[Current_Inventory]])</f>
        <v>1313</v>
      </c>
      <c r="O57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65" s="8">
        <f>Inventory[[#This Row],[Current_Inventory]]*Inventory[[#This Row],[Unit_Cost]]</f>
        <v>851499.14</v>
      </c>
      <c r="Q5765" t="str">
        <f>IF(Inventory[[#This Row],[Stockout_Risk_Score]] &gt;= 0.8, "Critical",
   IF(Inventory[[#This Row],[Stockout_Risk_Score]] &gt;= 0.6, "High",
      IF(Inventory[[#This Row],[Stockout_Risk_Score]] &gt;= 0.3, "Medium", "Low")
   )
)</f>
        <v>Medium</v>
      </c>
      <c r="R5765">
        <f>Inventory[[#This Row],[Lead_Time_Days]]*0.8</f>
        <v>8</v>
      </c>
      <c r="S5765">
        <f>MAX(0,Inventory[[#This Row],[Daily_Demand]]*Inventory[[#This Row],[Adj_Lead_Time]]+Inventory[[#This Row],[Safety_Stock]]-Inventory[[#This Row],[Current_Inventory]])</f>
        <v>975</v>
      </c>
    </row>
    <row r="5766" spans="1:19" x14ac:dyDescent="0.25">
      <c r="A5766">
        <v>5765</v>
      </c>
      <c r="B5766" t="s">
        <v>5787</v>
      </c>
      <c r="C5766" s="4" t="s">
        <v>21</v>
      </c>
      <c r="D5766" t="s">
        <v>22</v>
      </c>
      <c r="E5766" s="4">
        <v>127</v>
      </c>
      <c r="F5766" s="4">
        <v>14</v>
      </c>
      <c r="G5766" s="4">
        <v>730</v>
      </c>
      <c r="H5766" s="4">
        <v>257</v>
      </c>
      <c r="I5766" s="4">
        <v>108</v>
      </c>
      <c r="J5766" s="6">
        <v>785.23</v>
      </c>
      <c r="K5766" s="4">
        <v>0.221</v>
      </c>
      <c r="L5766" s="4" t="s">
        <v>15</v>
      </c>
      <c r="M5766" s="4">
        <f>Inventory[[#This Row],[Daily_Demand]]*Inventory[[#This Row],[Lead_Time_Days]]</f>
        <v>1778</v>
      </c>
      <c r="N5766" s="4">
        <f>MAX(0, Inventory[[#This Row],[Demand_Duration_Lead_time]]+Inventory[[#This Row],[Safety_Stock]]-Inventory[[#This Row],[Current_Inventory]])</f>
        <v>1305</v>
      </c>
      <c r="O57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66" s="8">
        <f>Inventory[[#This Row],[Current_Inventory]]*Inventory[[#This Row],[Unit_Cost]]</f>
        <v>573217.9</v>
      </c>
      <c r="Q5766" t="str">
        <f>IF(Inventory[[#This Row],[Stockout_Risk_Score]] &gt;= 0.8, "Critical",
   IF(Inventory[[#This Row],[Stockout_Risk_Score]] &gt;= 0.6, "High",
      IF(Inventory[[#This Row],[Stockout_Risk_Score]] &gt;= 0.3, "Medium", "Low")
   )
)</f>
        <v>Low</v>
      </c>
      <c r="R5766">
        <f>Inventory[[#This Row],[Lead_Time_Days]]*0.8</f>
        <v>11.200000000000001</v>
      </c>
      <c r="S5766">
        <f>MAX(0,Inventory[[#This Row],[Daily_Demand]]*Inventory[[#This Row],[Adj_Lead_Time]]+Inventory[[#This Row],[Safety_Stock]]-Inventory[[#This Row],[Current_Inventory]])</f>
        <v>949.40000000000009</v>
      </c>
    </row>
    <row r="5767" spans="1:19" x14ac:dyDescent="0.25">
      <c r="A5767">
        <v>5766</v>
      </c>
      <c r="B5767" t="s">
        <v>5788</v>
      </c>
      <c r="C5767" s="4" t="s">
        <v>26</v>
      </c>
      <c r="D5767" t="s">
        <v>14</v>
      </c>
      <c r="E5767" s="4">
        <v>185</v>
      </c>
      <c r="F5767" s="4">
        <v>2</v>
      </c>
      <c r="G5767" s="4">
        <v>147</v>
      </c>
      <c r="H5767" s="4">
        <v>167</v>
      </c>
      <c r="I5767" s="4">
        <v>331</v>
      </c>
      <c r="J5767" s="6">
        <v>1712.27</v>
      </c>
      <c r="K5767" s="4">
        <v>0.66500000000000004</v>
      </c>
      <c r="L5767" s="4" t="s">
        <v>27</v>
      </c>
      <c r="M5767" s="4">
        <f>Inventory[[#This Row],[Daily_Demand]]*Inventory[[#This Row],[Lead_Time_Days]]</f>
        <v>370</v>
      </c>
      <c r="N5767" s="4">
        <f>MAX(0, Inventory[[#This Row],[Demand_Duration_Lead_time]]+Inventory[[#This Row],[Safety_Stock]]-Inventory[[#This Row],[Current_Inventory]])</f>
        <v>390</v>
      </c>
      <c r="O57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67" s="8">
        <f>Inventory[[#This Row],[Current_Inventory]]*Inventory[[#This Row],[Unit_Cost]]</f>
        <v>251703.69</v>
      </c>
      <c r="Q5767" t="str">
        <f>IF(Inventory[[#This Row],[Stockout_Risk_Score]] &gt;= 0.8, "Critical",
   IF(Inventory[[#This Row],[Stockout_Risk_Score]] &gt;= 0.6, "High",
      IF(Inventory[[#This Row],[Stockout_Risk_Score]] &gt;= 0.3, "Medium", "Low")
   )
)</f>
        <v>High</v>
      </c>
      <c r="R5767">
        <f>Inventory[[#This Row],[Lead_Time_Days]]*0.8</f>
        <v>1.6</v>
      </c>
      <c r="S5767">
        <f>MAX(0,Inventory[[#This Row],[Daily_Demand]]*Inventory[[#This Row],[Adj_Lead_Time]]+Inventory[[#This Row],[Safety_Stock]]-Inventory[[#This Row],[Current_Inventory]])</f>
        <v>316</v>
      </c>
    </row>
    <row r="5768" spans="1:19" x14ac:dyDescent="0.25">
      <c r="A5768">
        <v>5767</v>
      </c>
      <c r="B5768" t="s">
        <v>5789</v>
      </c>
      <c r="C5768" s="4" t="s">
        <v>21</v>
      </c>
      <c r="D5768" t="s">
        <v>14</v>
      </c>
      <c r="E5768" s="4">
        <v>195</v>
      </c>
      <c r="F5768" s="4">
        <v>6</v>
      </c>
      <c r="G5768" s="4">
        <v>395</v>
      </c>
      <c r="H5768" s="4">
        <v>150</v>
      </c>
      <c r="I5768" s="4">
        <v>199</v>
      </c>
      <c r="J5768" s="6">
        <v>968.79</v>
      </c>
      <c r="K5768" s="4">
        <v>0.45200000000000001</v>
      </c>
      <c r="L5768" s="4" t="s">
        <v>27</v>
      </c>
      <c r="M5768" s="4">
        <f>Inventory[[#This Row],[Daily_Demand]]*Inventory[[#This Row],[Lead_Time_Days]]</f>
        <v>1170</v>
      </c>
      <c r="N5768" s="4">
        <f>MAX(0, Inventory[[#This Row],[Demand_Duration_Lead_time]]+Inventory[[#This Row],[Safety_Stock]]-Inventory[[#This Row],[Current_Inventory]])</f>
        <v>925</v>
      </c>
      <c r="O57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68" s="8">
        <f>Inventory[[#This Row],[Current_Inventory]]*Inventory[[#This Row],[Unit_Cost]]</f>
        <v>382672.05</v>
      </c>
      <c r="Q5768" t="str">
        <f>IF(Inventory[[#This Row],[Stockout_Risk_Score]] &gt;= 0.8, "Critical",
   IF(Inventory[[#This Row],[Stockout_Risk_Score]] &gt;= 0.6, "High",
      IF(Inventory[[#This Row],[Stockout_Risk_Score]] &gt;= 0.3, "Medium", "Low")
   )
)</f>
        <v>Medium</v>
      </c>
      <c r="R5768">
        <f>Inventory[[#This Row],[Lead_Time_Days]]*0.8</f>
        <v>4.8000000000000007</v>
      </c>
      <c r="S5768">
        <f>MAX(0,Inventory[[#This Row],[Daily_Demand]]*Inventory[[#This Row],[Adj_Lead_Time]]+Inventory[[#This Row],[Safety_Stock]]-Inventory[[#This Row],[Current_Inventory]])</f>
        <v>691</v>
      </c>
    </row>
    <row r="5769" spans="1:19" x14ac:dyDescent="0.25">
      <c r="A5769">
        <v>5768</v>
      </c>
      <c r="B5769" t="s">
        <v>5790</v>
      </c>
      <c r="C5769" s="4" t="s">
        <v>26</v>
      </c>
      <c r="D5769" t="s">
        <v>14</v>
      </c>
      <c r="E5769" s="4">
        <v>143</v>
      </c>
      <c r="F5769" s="4">
        <v>6</v>
      </c>
      <c r="G5769" s="4">
        <v>684</v>
      </c>
      <c r="H5769" s="4">
        <v>229</v>
      </c>
      <c r="I5769" s="4">
        <v>170</v>
      </c>
      <c r="J5769" s="6">
        <v>572.32000000000005</v>
      </c>
      <c r="K5769" s="4">
        <v>0.252</v>
      </c>
      <c r="L5769" s="4" t="s">
        <v>27</v>
      </c>
      <c r="M5769" s="4">
        <f>Inventory[[#This Row],[Daily_Demand]]*Inventory[[#This Row],[Lead_Time_Days]]</f>
        <v>858</v>
      </c>
      <c r="N5769" s="4">
        <f>MAX(0, Inventory[[#This Row],[Demand_Duration_Lead_time]]+Inventory[[#This Row],[Safety_Stock]]-Inventory[[#This Row],[Current_Inventory]])</f>
        <v>403</v>
      </c>
      <c r="O57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69" s="8">
        <f>Inventory[[#This Row],[Current_Inventory]]*Inventory[[#This Row],[Unit_Cost]]</f>
        <v>391466.88000000006</v>
      </c>
      <c r="Q5769" t="str">
        <f>IF(Inventory[[#This Row],[Stockout_Risk_Score]] &gt;= 0.8, "Critical",
   IF(Inventory[[#This Row],[Stockout_Risk_Score]] &gt;= 0.6, "High",
      IF(Inventory[[#This Row],[Stockout_Risk_Score]] &gt;= 0.3, "Medium", "Low")
   )
)</f>
        <v>Low</v>
      </c>
      <c r="R5769">
        <f>Inventory[[#This Row],[Lead_Time_Days]]*0.8</f>
        <v>4.8000000000000007</v>
      </c>
      <c r="S5769">
        <f>MAX(0,Inventory[[#This Row],[Daily_Demand]]*Inventory[[#This Row],[Adj_Lead_Time]]+Inventory[[#This Row],[Safety_Stock]]-Inventory[[#This Row],[Current_Inventory]])</f>
        <v>231.40000000000009</v>
      </c>
    </row>
    <row r="5770" spans="1:19" x14ac:dyDescent="0.25">
      <c r="A5770">
        <v>5769</v>
      </c>
      <c r="B5770" t="s">
        <v>5791</v>
      </c>
      <c r="C5770" s="4" t="s">
        <v>21</v>
      </c>
      <c r="D5770" t="s">
        <v>18</v>
      </c>
      <c r="E5770" s="4">
        <v>82</v>
      </c>
      <c r="F5770" s="4">
        <v>9</v>
      </c>
      <c r="G5770" s="4">
        <v>102</v>
      </c>
      <c r="H5770" s="4">
        <v>98</v>
      </c>
      <c r="I5770" s="4">
        <v>318</v>
      </c>
      <c r="J5770" s="6">
        <v>557.5</v>
      </c>
      <c r="K5770" s="4">
        <v>3.7999999999999999E-2</v>
      </c>
      <c r="L5770" s="4" t="s">
        <v>19</v>
      </c>
      <c r="M5770" s="4">
        <f>Inventory[[#This Row],[Daily_Demand]]*Inventory[[#This Row],[Lead_Time_Days]]</f>
        <v>738</v>
      </c>
      <c r="N5770" s="4">
        <f>MAX(0, Inventory[[#This Row],[Demand_Duration_Lead_time]]+Inventory[[#This Row],[Safety_Stock]]-Inventory[[#This Row],[Current_Inventory]])</f>
        <v>734</v>
      </c>
      <c r="O57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70" s="8">
        <f>Inventory[[#This Row],[Current_Inventory]]*Inventory[[#This Row],[Unit_Cost]]</f>
        <v>56865</v>
      </c>
      <c r="Q5770" t="str">
        <f>IF(Inventory[[#This Row],[Stockout_Risk_Score]] &gt;= 0.8, "Critical",
   IF(Inventory[[#This Row],[Stockout_Risk_Score]] &gt;= 0.6, "High",
      IF(Inventory[[#This Row],[Stockout_Risk_Score]] &gt;= 0.3, "Medium", "Low")
   )
)</f>
        <v>Low</v>
      </c>
      <c r="R5770">
        <f>Inventory[[#This Row],[Lead_Time_Days]]*0.8</f>
        <v>7.2</v>
      </c>
      <c r="S5770">
        <f>MAX(0,Inventory[[#This Row],[Daily_Demand]]*Inventory[[#This Row],[Adj_Lead_Time]]+Inventory[[#This Row],[Safety_Stock]]-Inventory[[#This Row],[Current_Inventory]])</f>
        <v>586.4</v>
      </c>
    </row>
    <row r="5771" spans="1:19" x14ac:dyDescent="0.25">
      <c r="A5771">
        <v>5770</v>
      </c>
      <c r="B5771" t="s">
        <v>5792</v>
      </c>
      <c r="C5771" s="4" t="s">
        <v>13</v>
      </c>
      <c r="D5771" t="s">
        <v>18</v>
      </c>
      <c r="E5771" s="4">
        <v>155</v>
      </c>
      <c r="F5771" s="4">
        <v>7</v>
      </c>
      <c r="G5771" s="4">
        <v>554</v>
      </c>
      <c r="H5771" s="4">
        <v>164</v>
      </c>
      <c r="I5771" s="4">
        <v>304</v>
      </c>
      <c r="J5771" s="6">
        <v>1156.95</v>
      </c>
      <c r="K5771" s="4">
        <v>0.89</v>
      </c>
      <c r="L5771" s="4" t="s">
        <v>15</v>
      </c>
      <c r="M5771" s="4">
        <f>Inventory[[#This Row],[Daily_Demand]]*Inventory[[#This Row],[Lead_Time_Days]]</f>
        <v>1085</v>
      </c>
      <c r="N5771" s="4">
        <f>MAX(0, Inventory[[#This Row],[Demand_Duration_Lead_time]]+Inventory[[#This Row],[Safety_Stock]]-Inventory[[#This Row],[Current_Inventory]])</f>
        <v>695</v>
      </c>
      <c r="O57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71" s="8">
        <f>Inventory[[#This Row],[Current_Inventory]]*Inventory[[#This Row],[Unit_Cost]]</f>
        <v>640950.30000000005</v>
      </c>
      <c r="Q5771" t="str">
        <f>IF(Inventory[[#This Row],[Stockout_Risk_Score]] &gt;= 0.8, "Critical",
   IF(Inventory[[#This Row],[Stockout_Risk_Score]] &gt;= 0.6, "High",
      IF(Inventory[[#This Row],[Stockout_Risk_Score]] &gt;= 0.3, "Medium", "Low")
   )
)</f>
        <v>Critical</v>
      </c>
      <c r="R5771">
        <f>Inventory[[#This Row],[Lead_Time_Days]]*0.8</f>
        <v>5.6000000000000005</v>
      </c>
      <c r="S5771">
        <f>MAX(0,Inventory[[#This Row],[Daily_Demand]]*Inventory[[#This Row],[Adj_Lead_Time]]+Inventory[[#This Row],[Safety_Stock]]-Inventory[[#This Row],[Current_Inventory]])</f>
        <v>478</v>
      </c>
    </row>
    <row r="5772" spans="1:19" x14ac:dyDescent="0.25">
      <c r="A5772">
        <v>5771</v>
      </c>
      <c r="B5772" t="s">
        <v>5793</v>
      </c>
      <c r="C5772" s="4" t="s">
        <v>17</v>
      </c>
      <c r="D5772" t="s">
        <v>22</v>
      </c>
      <c r="E5772" s="4">
        <v>121</v>
      </c>
      <c r="F5772" s="4">
        <v>7</v>
      </c>
      <c r="G5772" s="4">
        <v>542</v>
      </c>
      <c r="H5772" s="4">
        <v>242</v>
      </c>
      <c r="I5772" s="4">
        <v>273</v>
      </c>
      <c r="J5772" s="6">
        <v>204.07</v>
      </c>
      <c r="K5772" s="4">
        <v>0.79700000000000004</v>
      </c>
      <c r="L5772" s="4" t="s">
        <v>27</v>
      </c>
      <c r="M5772" s="4">
        <f>Inventory[[#This Row],[Daily_Demand]]*Inventory[[#This Row],[Lead_Time_Days]]</f>
        <v>847</v>
      </c>
      <c r="N5772" s="4">
        <f>MAX(0, Inventory[[#This Row],[Demand_Duration_Lead_time]]+Inventory[[#This Row],[Safety_Stock]]-Inventory[[#This Row],[Current_Inventory]])</f>
        <v>547</v>
      </c>
      <c r="O57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72" s="8">
        <f>Inventory[[#This Row],[Current_Inventory]]*Inventory[[#This Row],[Unit_Cost]]</f>
        <v>110605.94</v>
      </c>
      <c r="Q5772" t="str">
        <f>IF(Inventory[[#This Row],[Stockout_Risk_Score]] &gt;= 0.8, "Critical",
   IF(Inventory[[#This Row],[Stockout_Risk_Score]] &gt;= 0.6, "High",
      IF(Inventory[[#This Row],[Stockout_Risk_Score]] &gt;= 0.3, "Medium", "Low")
   )
)</f>
        <v>High</v>
      </c>
      <c r="R5772">
        <f>Inventory[[#This Row],[Lead_Time_Days]]*0.8</f>
        <v>5.6000000000000005</v>
      </c>
      <c r="S5772">
        <f>MAX(0,Inventory[[#This Row],[Daily_Demand]]*Inventory[[#This Row],[Adj_Lead_Time]]+Inventory[[#This Row],[Safety_Stock]]-Inventory[[#This Row],[Current_Inventory]])</f>
        <v>377.6</v>
      </c>
    </row>
    <row r="5773" spans="1:19" x14ac:dyDescent="0.25">
      <c r="A5773">
        <v>5772</v>
      </c>
      <c r="B5773" t="s">
        <v>5794</v>
      </c>
      <c r="C5773" s="4" t="s">
        <v>21</v>
      </c>
      <c r="D5773" t="s">
        <v>18</v>
      </c>
      <c r="E5773" s="4">
        <v>84</v>
      </c>
      <c r="F5773" s="4">
        <v>7</v>
      </c>
      <c r="G5773" s="4">
        <v>718</v>
      </c>
      <c r="H5773" s="4">
        <v>202</v>
      </c>
      <c r="I5773" s="4">
        <v>104</v>
      </c>
      <c r="J5773" s="6">
        <v>1863.61</v>
      </c>
      <c r="K5773" s="4">
        <v>0.82899999999999996</v>
      </c>
      <c r="L5773" s="4" t="s">
        <v>27</v>
      </c>
      <c r="M5773" s="4">
        <f>Inventory[[#This Row],[Daily_Demand]]*Inventory[[#This Row],[Lead_Time_Days]]</f>
        <v>588</v>
      </c>
      <c r="N5773" s="4">
        <f>MAX(0, Inventory[[#This Row],[Demand_Duration_Lead_time]]+Inventory[[#This Row],[Safety_Stock]]-Inventory[[#This Row],[Current_Inventory]])</f>
        <v>72</v>
      </c>
      <c r="O57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73" s="8">
        <f>Inventory[[#This Row],[Current_Inventory]]*Inventory[[#This Row],[Unit_Cost]]</f>
        <v>1338071.98</v>
      </c>
      <c r="Q5773" t="str">
        <f>IF(Inventory[[#This Row],[Stockout_Risk_Score]] &gt;= 0.8, "Critical",
   IF(Inventory[[#This Row],[Stockout_Risk_Score]] &gt;= 0.6, "High",
      IF(Inventory[[#This Row],[Stockout_Risk_Score]] &gt;= 0.3, "Medium", "Low")
   )
)</f>
        <v>Critical</v>
      </c>
      <c r="R5773">
        <f>Inventory[[#This Row],[Lead_Time_Days]]*0.8</f>
        <v>5.6000000000000005</v>
      </c>
      <c r="S5773">
        <f>MAX(0,Inventory[[#This Row],[Daily_Demand]]*Inventory[[#This Row],[Adj_Lead_Time]]+Inventory[[#This Row],[Safety_Stock]]-Inventory[[#This Row],[Current_Inventory]])</f>
        <v>0</v>
      </c>
    </row>
    <row r="5774" spans="1:19" x14ac:dyDescent="0.25">
      <c r="A5774">
        <v>5773</v>
      </c>
      <c r="B5774" t="s">
        <v>5795</v>
      </c>
      <c r="C5774" s="4" t="s">
        <v>21</v>
      </c>
      <c r="D5774" t="s">
        <v>18</v>
      </c>
      <c r="E5774" s="4">
        <v>54</v>
      </c>
      <c r="F5774" s="4">
        <v>5</v>
      </c>
      <c r="G5774" s="4">
        <v>647</v>
      </c>
      <c r="H5774" s="4">
        <v>108</v>
      </c>
      <c r="I5774" s="4">
        <v>185</v>
      </c>
      <c r="J5774" s="6">
        <v>579.35</v>
      </c>
      <c r="K5774" s="4">
        <v>0.44</v>
      </c>
      <c r="L5774" s="4" t="s">
        <v>19</v>
      </c>
      <c r="M5774" s="4">
        <f>Inventory[[#This Row],[Daily_Demand]]*Inventory[[#This Row],[Lead_Time_Days]]</f>
        <v>270</v>
      </c>
      <c r="N5774" s="4">
        <f>MAX(0, Inventory[[#This Row],[Demand_Duration_Lead_time]]+Inventory[[#This Row],[Safety_Stock]]-Inventory[[#This Row],[Current_Inventory]])</f>
        <v>0</v>
      </c>
      <c r="O57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74" s="8">
        <f>Inventory[[#This Row],[Current_Inventory]]*Inventory[[#This Row],[Unit_Cost]]</f>
        <v>374839.45</v>
      </c>
      <c r="Q5774" t="str">
        <f>IF(Inventory[[#This Row],[Stockout_Risk_Score]] &gt;= 0.8, "Critical",
   IF(Inventory[[#This Row],[Stockout_Risk_Score]] &gt;= 0.6, "High",
      IF(Inventory[[#This Row],[Stockout_Risk_Score]] &gt;= 0.3, "Medium", "Low")
   )
)</f>
        <v>Medium</v>
      </c>
      <c r="R5774">
        <f>Inventory[[#This Row],[Lead_Time_Days]]*0.8</f>
        <v>4</v>
      </c>
      <c r="S5774">
        <f>MAX(0,Inventory[[#This Row],[Daily_Demand]]*Inventory[[#This Row],[Adj_Lead_Time]]+Inventory[[#This Row],[Safety_Stock]]-Inventory[[#This Row],[Current_Inventory]])</f>
        <v>0</v>
      </c>
    </row>
    <row r="5775" spans="1:19" x14ac:dyDescent="0.25">
      <c r="A5775">
        <v>5774</v>
      </c>
      <c r="B5775" t="s">
        <v>5796</v>
      </c>
      <c r="C5775" s="4" t="s">
        <v>13</v>
      </c>
      <c r="D5775" t="s">
        <v>18</v>
      </c>
      <c r="E5775" s="4">
        <v>89</v>
      </c>
      <c r="F5775" s="4">
        <v>2</v>
      </c>
      <c r="G5775" s="4">
        <v>693</v>
      </c>
      <c r="H5775" s="4">
        <v>122</v>
      </c>
      <c r="I5775" s="4">
        <v>239</v>
      </c>
      <c r="J5775" s="6">
        <v>704.47</v>
      </c>
      <c r="K5775" s="4">
        <v>0.753</v>
      </c>
      <c r="L5775" s="4" t="s">
        <v>27</v>
      </c>
      <c r="M5775" s="4">
        <f>Inventory[[#This Row],[Daily_Demand]]*Inventory[[#This Row],[Lead_Time_Days]]</f>
        <v>178</v>
      </c>
      <c r="N5775" s="4">
        <f>MAX(0, Inventory[[#This Row],[Demand_Duration_Lead_time]]+Inventory[[#This Row],[Safety_Stock]]-Inventory[[#This Row],[Current_Inventory]])</f>
        <v>0</v>
      </c>
      <c r="O57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775" s="8">
        <f>Inventory[[#This Row],[Current_Inventory]]*Inventory[[#This Row],[Unit_Cost]]</f>
        <v>488197.71</v>
      </c>
      <c r="Q5775" t="str">
        <f>IF(Inventory[[#This Row],[Stockout_Risk_Score]] &gt;= 0.8, "Critical",
   IF(Inventory[[#This Row],[Stockout_Risk_Score]] &gt;= 0.6, "High",
      IF(Inventory[[#This Row],[Stockout_Risk_Score]] &gt;= 0.3, "Medium", "Low")
   )
)</f>
        <v>High</v>
      </c>
      <c r="R5775">
        <f>Inventory[[#This Row],[Lead_Time_Days]]*0.8</f>
        <v>1.6</v>
      </c>
      <c r="S5775">
        <f>MAX(0,Inventory[[#This Row],[Daily_Demand]]*Inventory[[#This Row],[Adj_Lead_Time]]+Inventory[[#This Row],[Safety_Stock]]-Inventory[[#This Row],[Current_Inventory]])</f>
        <v>0</v>
      </c>
    </row>
    <row r="5776" spans="1:19" x14ac:dyDescent="0.25">
      <c r="A5776">
        <v>5775</v>
      </c>
      <c r="B5776" t="s">
        <v>5797</v>
      </c>
      <c r="C5776" s="4" t="s">
        <v>21</v>
      </c>
      <c r="D5776" t="s">
        <v>18</v>
      </c>
      <c r="E5776" s="4">
        <v>187</v>
      </c>
      <c r="F5776" s="4">
        <v>4</v>
      </c>
      <c r="G5776" s="4">
        <v>122</v>
      </c>
      <c r="H5776" s="4">
        <v>116</v>
      </c>
      <c r="I5776" s="4">
        <v>302</v>
      </c>
      <c r="J5776" s="6">
        <v>504.94</v>
      </c>
      <c r="K5776" s="4">
        <v>0.58099999999999996</v>
      </c>
      <c r="L5776" s="4" t="s">
        <v>15</v>
      </c>
      <c r="M5776" s="4">
        <f>Inventory[[#This Row],[Daily_Demand]]*Inventory[[#This Row],[Lead_Time_Days]]</f>
        <v>748</v>
      </c>
      <c r="N5776" s="4">
        <f>MAX(0, Inventory[[#This Row],[Demand_Duration_Lead_time]]+Inventory[[#This Row],[Safety_Stock]]-Inventory[[#This Row],[Current_Inventory]])</f>
        <v>742</v>
      </c>
      <c r="O57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76" s="8">
        <f>Inventory[[#This Row],[Current_Inventory]]*Inventory[[#This Row],[Unit_Cost]]</f>
        <v>61602.68</v>
      </c>
      <c r="Q5776" t="str">
        <f>IF(Inventory[[#This Row],[Stockout_Risk_Score]] &gt;= 0.8, "Critical",
   IF(Inventory[[#This Row],[Stockout_Risk_Score]] &gt;= 0.6, "High",
      IF(Inventory[[#This Row],[Stockout_Risk_Score]] &gt;= 0.3, "Medium", "Low")
   )
)</f>
        <v>Medium</v>
      </c>
      <c r="R5776">
        <f>Inventory[[#This Row],[Lead_Time_Days]]*0.8</f>
        <v>3.2</v>
      </c>
      <c r="S5776">
        <f>MAX(0,Inventory[[#This Row],[Daily_Demand]]*Inventory[[#This Row],[Adj_Lead_Time]]+Inventory[[#This Row],[Safety_Stock]]-Inventory[[#This Row],[Current_Inventory]])</f>
        <v>592.4</v>
      </c>
    </row>
    <row r="5777" spans="1:19" x14ac:dyDescent="0.25">
      <c r="A5777">
        <v>5776</v>
      </c>
      <c r="B5777" t="s">
        <v>5798</v>
      </c>
      <c r="C5777" s="4" t="s">
        <v>41</v>
      </c>
      <c r="D5777" t="s">
        <v>22</v>
      </c>
      <c r="E5777" s="4">
        <v>187</v>
      </c>
      <c r="F5777" s="4">
        <v>14</v>
      </c>
      <c r="G5777" s="4">
        <v>774</v>
      </c>
      <c r="H5777" s="4">
        <v>33</v>
      </c>
      <c r="I5777" s="4">
        <v>361</v>
      </c>
      <c r="J5777" s="6">
        <v>55.87</v>
      </c>
      <c r="K5777" s="4">
        <v>0.375</v>
      </c>
      <c r="L5777" s="4" t="s">
        <v>15</v>
      </c>
      <c r="M5777" s="4">
        <f>Inventory[[#This Row],[Daily_Demand]]*Inventory[[#This Row],[Lead_Time_Days]]</f>
        <v>2618</v>
      </c>
      <c r="N5777" s="4">
        <f>MAX(0, Inventory[[#This Row],[Demand_Duration_Lead_time]]+Inventory[[#This Row],[Safety_Stock]]-Inventory[[#This Row],[Current_Inventory]])</f>
        <v>1877</v>
      </c>
      <c r="O57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77" s="8">
        <f>Inventory[[#This Row],[Current_Inventory]]*Inventory[[#This Row],[Unit_Cost]]</f>
        <v>43243.38</v>
      </c>
      <c r="Q5777" t="str">
        <f>IF(Inventory[[#This Row],[Stockout_Risk_Score]] &gt;= 0.8, "Critical",
   IF(Inventory[[#This Row],[Stockout_Risk_Score]] &gt;= 0.6, "High",
      IF(Inventory[[#This Row],[Stockout_Risk_Score]] &gt;= 0.3, "Medium", "Low")
   )
)</f>
        <v>Medium</v>
      </c>
      <c r="R5777">
        <f>Inventory[[#This Row],[Lead_Time_Days]]*0.8</f>
        <v>11.200000000000001</v>
      </c>
      <c r="S5777">
        <f>MAX(0,Inventory[[#This Row],[Daily_Demand]]*Inventory[[#This Row],[Adj_Lead_Time]]+Inventory[[#This Row],[Safety_Stock]]-Inventory[[#This Row],[Current_Inventory]])</f>
        <v>1353.4</v>
      </c>
    </row>
    <row r="5778" spans="1:19" x14ac:dyDescent="0.25">
      <c r="A5778">
        <v>5777</v>
      </c>
      <c r="B5778" t="s">
        <v>5799</v>
      </c>
      <c r="C5778" s="4" t="s">
        <v>13</v>
      </c>
      <c r="D5778" t="s">
        <v>14</v>
      </c>
      <c r="E5778" s="4">
        <v>8</v>
      </c>
      <c r="F5778" s="4">
        <v>14</v>
      </c>
      <c r="G5778" s="4">
        <v>538</v>
      </c>
      <c r="H5778" s="4">
        <v>290</v>
      </c>
      <c r="I5778" s="4">
        <v>133</v>
      </c>
      <c r="J5778" s="6">
        <v>1400.47</v>
      </c>
      <c r="K5778" s="4">
        <v>0.84299999999999997</v>
      </c>
      <c r="L5778" s="4" t="s">
        <v>27</v>
      </c>
      <c r="M5778" s="4">
        <f>Inventory[[#This Row],[Daily_Demand]]*Inventory[[#This Row],[Lead_Time_Days]]</f>
        <v>112</v>
      </c>
      <c r="N5778" s="4">
        <f>MAX(0, Inventory[[#This Row],[Demand_Duration_Lead_time]]+Inventory[[#This Row],[Safety_Stock]]-Inventory[[#This Row],[Current_Inventory]])</f>
        <v>0</v>
      </c>
      <c r="O57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78" s="8">
        <f>Inventory[[#This Row],[Current_Inventory]]*Inventory[[#This Row],[Unit_Cost]]</f>
        <v>753452.86</v>
      </c>
      <c r="Q5778" t="str">
        <f>IF(Inventory[[#This Row],[Stockout_Risk_Score]] &gt;= 0.8, "Critical",
   IF(Inventory[[#This Row],[Stockout_Risk_Score]] &gt;= 0.6, "High",
      IF(Inventory[[#This Row],[Stockout_Risk_Score]] &gt;= 0.3, "Medium", "Low")
   )
)</f>
        <v>Critical</v>
      </c>
      <c r="R5778">
        <f>Inventory[[#This Row],[Lead_Time_Days]]*0.8</f>
        <v>11.200000000000001</v>
      </c>
      <c r="S5778">
        <f>MAX(0,Inventory[[#This Row],[Daily_Demand]]*Inventory[[#This Row],[Adj_Lead_Time]]+Inventory[[#This Row],[Safety_Stock]]-Inventory[[#This Row],[Current_Inventory]])</f>
        <v>0</v>
      </c>
    </row>
    <row r="5779" spans="1:19" x14ac:dyDescent="0.25">
      <c r="A5779">
        <v>5778</v>
      </c>
      <c r="B5779" t="s">
        <v>5800</v>
      </c>
      <c r="C5779" s="4" t="s">
        <v>41</v>
      </c>
      <c r="D5779" t="s">
        <v>22</v>
      </c>
      <c r="E5779" s="4">
        <v>186</v>
      </c>
      <c r="F5779" s="4">
        <v>11</v>
      </c>
      <c r="G5779" s="4">
        <v>381</v>
      </c>
      <c r="H5779" s="4">
        <v>213</v>
      </c>
      <c r="I5779" s="4">
        <v>226</v>
      </c>
      <c r="J5779" s="6">
        <v>1201.58</v>
      </c>
      <c r="K5779" s="4">
        <v>0.999</v>
      </c>
      <c r="L5779" s="4" t="s">
        <v>15</v>
      </c>
      <c r="M5779" s="4">
        <f>Inventory[[#This Row],[Daily_Demand]]*Inventory[[#This Row],[Lead_Time_Days]]</f>
        <v>2046</v>
      </c>
      <c r="N5779" s="4">
        <f>MAX(0, Inventory[[#This Row],[Demand_Duration_Lead_time]]+Inventory[[#This Row],[Safety_Stock]]-Inventory[[#This Row],[Current_Inventory]])</f>
        <v>1878</v>
      </c>
      <c r="O57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79" s="8">
        <f>Inventory[[#This Row],[Current_Inventory]]*Inventory[[#This Row],[Unit_Cost]]</f>
        <v>457801.98</v>
      </c>
      <c r="Q5779" t="str">
        <f>IF(Inventory[[#This Row],[Stockout_Risk_Score]] &gt;= 0.8, "Critical",
   IF(Inventory[[#This Row],[Stockout_Risk_Score]] &gt;= 0.6, "High",
      IF(Inventory[[#This Row],[Stockout_Risk_Score]] &gt;= 0.3, "Medium", "Low")
   )
)</f>
        <v>Critical</v>
      </c>
      <c r="R5779">
        <f>Inventory[[#This Row],[Lead_Time_Days]]*0.8</f>
        <v>8.8000000000000007</v>
      </c>
      <c r="S5779">
        <f>MAX(0,Inventory[[#This Row],[Daily_Demand]]*Inventory[[#This Row],[Adj_Lead_Time]]+Inventory[[#This Row],[Safety_Stock]]-Inventory[[#This Row],[Current_Inventory]])</f>
        <v>1468.8000000000002</v>
      </c>
    </row>
    <row r="5780" spans="1:19" x14ac:dyDescent="0.25">
      <c r="A5780">
        <v>5779</v>
      </c>
      <c r="B5780" t="s">
        <v>5801</v>
      </c>
      <c r="C5780" s="4" t="s">
        <v>13</v>
      </c>
      <c r="D5780" t="s">
        <v>18</v>
      </c>
      <c r="E5780" s="4">
        <v>65</v>
      </c>
      <c r="F5780" s="4">
        <v>13</v>
      </c>
      <c r="G5780" s="4">
        <v>703</v>
      </c>
      <c r="H5780" s="4">
        <v>20</v>
      </c>
      <c r="I5780" s="4">
        <v>143</v>
      </c>
      <c r="J5780" s="6">
        <v>1628.81</v>
      </c>
      <c r="K5780" s="4">
        <v>0.89900000000000002</v>
      </c>
      <c r="L5780" s="4" t="s">
        <v>27</v>
      </c>
      <c r="M5780" s="4">
        <f>Inventory[[#This Row],[Daily_Demand]]*Inventory[[#This Row],[Lead_Time_Days]]</f>
        <v>845</v>
      </c>
      <c r="N5780" s="4">
        <f>MAX(0, Inventory[[#This Row],[Demand_Duration_Lead_time]]+Inventory[[#This Row],[Safety_Stock]]-Inventory[[#This Row],[Current_Inventory]])</f>
        <v>162</v>
      </c>
      <c r="O57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80" s="8">
        <f>Inventory[[#This Row],[Current_Inventory]]*Inventory[[#This Row],[Unit_Cost]]</f>
        <v>1145053.43</v>
      </c>
      <c r="Q5780" t="str">
        <f>IF(Inventory[[#This Row],[Stockout_Risk_Score]] &gt;= 0.8, "Critical",
   IF(Inventory[[#This Row],[Stockout_Risk_Score]] &gt;= 0.6, "High",
      IF(Inventory[[#This Row],[Stockout_Risk_Score]] &gt;= 0.3, "Medium", "Low")
   )
)</f>
        <v>Critical</v>
      </c>
      <c r="R5780">
        <f>Inventory[[#This Row],[Lead_Time_Days]]*0.8</f>
        <v>10.4</v>
      </c>
      <c r="S5780">
        <f>MAX(0,Inventory[[#This Row],[Daily_Demand]]*Inventory[[#This Row],[Adj_Lead_Time]]+Inventory[[#This Row],[Safety_Stock]]-Inventory[[#This Row],[Current_Inventory]])</f>
        <v>0</v>
      </c>
    </row>
    <row r="5781" spans="1:19" x14ac:dyDescent="0.25">
      <c r="A5781">
        <v>5780</v>
      </c>
      <c r="B5781" t="s">
        <v>5802</v>
      </c>
      <c r="C5781" s="4" t="s">
        <v>21</v>
      </c>
      <c r="D5781" t="s">
        <v>14</v>
      </c>
      <c r="E5781" s="4">
        <v>115</v>
      </c>
      <c r="F5781" s="4">
        <v>12</v>
      </c>
      <c r="G5781" s="4">
        <v>275</v>
      </c>
      <c r="H5781" s="4">
        <v>214</v>
      </c>
      <c r="I5781" s="4">
        <v>84</v>
      </c>
      <c r="J5781" s="6">
        <v>129.97</v>
      </c>
      <c r="K5781" s="4">
        <v>0.77600000000000002</v>
      </c>
      <c r="L5781" s="4" t="s">
        <v>27</v>
      </c>
      <c r="M5781" s="4">
        <f>Inventory[[#This Row],[Daily_Demand]]*Inventory[[#This Row],[Lead_Time_Days]]</f>
        <v>1380</v>
      </c>
      <c r="N5781" s="4">
        <f>MAX(0, Inventory[[#This Row],[Demand_Duration_Lead_time]]+Inventory[[#This Row],[Safety_Stock]]-Inventory[[#This Row],[Current_Inventory]])</f>
        <v>1319</v>
      </c>
      <c r="O57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81" s="8">
        <f>Inventory[[#This Row],[Current_Inventory]]*Inventory[[#This Row],[Unit_Cost]]</f>
        <v>35741.75</v>
      </c>
      <c r="Q5781" t="str">
        <f>IF(Inventory[[#This Row],[Stockout_Risk_Score]] &gt;= 0.8, "Critical",
   IF(Inventory[[#This Row],[Stockout_Risk_Score]] &gt;= 0.6, "High",
      IF(Inventory[[#This Row],[Stockout_Risk_Score]] &gt;= 0.3, "Medium", "Low")
   )
)</f>
        <v>High</v>
      </c>
      <c r="R5781">
        <f>Inventory[[#This Row],[Lead_Time_Days]]*0.8</f>
        <v>9.6000000000000014</v>
      </c>
      <c r="S5781">
        <f>MAX(0,Inventory[[#This Row],[Daily_Demand]]*Inventory[[#This Row],[Adj_Lead_Time]]+Inventory[[#This Row],[Safety_Stock]]-Inventory[[#This Row],[Current_Inventory]])</f>
        <v>1043.0000000000002</v>
      </c>
    </row>
    <row r="5782" spans="1:19" x14ac:dyDescent="0.25">
      <c r="A5782">
        <v>5781</v>
      </c>
      <c r="B5782" t="s">
        <v>5803</v>
      </c>
      <c r="C5782" s="4" t="s">
        <v>41</v>
      </c>
      <c r="D5782" t="s">
        <v>14</v>
      </c>
      <c r="E5782" s="4">
        <v>82</v>
      </c>
      <c r="F5782" s="4">
        <v>7</v>
      </c>
      <c r="G5782" s="4">
        <v>266</v>
      </c>
      <c r="H5782" s="4">
        <v>34</v>
      </c>
      <c r="I5782" s="4">
        <v>261</v>
      </c>
      <c r="J5782" s="6">
        <v>1860.88</v>
      </c>
      <c r="K5782" s="4">
        <v>0.748</v>
      </c>
      <c r="L5782" s="4" t="s">
        <v>15</v>
      </c>
      <c r="M5782" s="4">
        <f>Inventory[[#This Row],[Daily_Demand]]*Inventory[[#This Row],[Lead_Time_Days]]</f>
        <v>574</v>
      </c>
      <c r="N5782" s="4">
        <f>MAX(0, Inventory[[#This Row],[Demand_Duration_Lead_time]]+Inventory[[#This Row],[Safety_Stock]]-Inventory[[#This Row],[Current_Inventory]])</f>
        <v>342</v>
      </c>
      <c r="O57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82" s="8">
        <f>Inventory[[#This Row],[Current_Inventory]]*Inventory[[#This Row],[Unit_Cost]]</f>
        <v>494994.08</v>
      </c>
      <c r="Q5782" t="str">
        <f>IF(Inventory[[#This Row],[Stockout_Risk_Score]] &gt;= 0.8, "Critical",
   IF(Inventory[[#This Row],[Stockout_Risk_Score]] &gt;= 0.6, "High",
      IF(Inventory[[#This Row],[Stockout_Risk_Score]] &gt;= 0.3, "Medium", "Low")
   )
)</f>
        <v>High</v>
      </c>
      <c r="R5782">
        <f>Inventory[[#This Row],[Lead_Time_Days]]*0.8</f>
        <v>5.6000000000000005</v>
      </c>
      <c r="S5782">
        <f>MAX(0,Inventory[[#This Row],[Daily_Demand]]*Inventory[[#This Row],[Adj_Lead_Time]]+Inventory[[#This Row],[Safety_Stock]]-Inventory[[#This Row],[Current_Inventory]])</f>
        <v>227.20000000000005</v>
      </c>
    </row>
    <row r="5783" spans="1:19" x14ac:dyDescent="0.25">
      <c r="A5783">
        <v>5782</v>
      </c>
      <c r="B5783" t="s">
        <v>5804</v>
      </c>
      <c r="C5783" s="4" t="s">
        <v>21</v>
      </c>
      <c r="D5783" t="s">
        <v>14</v>
      </c>
      <c r="E5783" s="4">
        <v>87</v>
      </c>
      <c r="F5783" s="4">
        <v>6</v>
      </c>
      <c r="G5783" s="4">
        <v>211</v>
      </c>
      <c r="H5783" s="4">
        <v>149</v>
      </c>
      <c r="I5783" s="4">
        <v>175</v>
      </c>
      <c r="J5783" s="6">
        <v>695.23</v>
      </c>
      <c r="K5783" s="4">
        <v>0.65</v>
      </c>
      <c r="L5783" s="4" t="s">
        <v>15</v>
      </c>
      <c r="M5783" s="4">
        <f>Inventory[[#This Row],[Daily_Demand]]*Inventory[[#This Row],[Lead_Time_Days]]</f>
        <v>522</v>
      </c>
      <c r="N5783" s="4">
        <f>MAX(0, Inventory[[#This Row],[Demand_Duration_Lead_time]]+Inventory[[#This Row],[Safety_Stock]]-Inventory[[#This Row],[Current_Inventory]])</f>
        <v>460</v>
      </c>
      <c r="O57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83" s="8">
        <f>Inventory[[#This Row],[Current_Inventory]]*Inventory[[#This Row],[Unit_Cost]]</f>
        <v>146693.53</v>
      </c>
      <c r="Q5783" t="str">
        <f>IF(Inventory[[#This Row],[Stockout_Risk_Score]] &gt;= 0.8, "Critical",
   IF(Inventory[[#This Row],[Stockout_Risk_Score]] &gt;= 0.6, "High",
      IF(Inventory[[#This Row],[Stockout_Risk_Score]] &gt;= 0.3, "Medium", "Low")
   )
)</f>
        <v>High</v>
      </c>
      <c r="R5783">
        <f>Inventory[[#This Row],[Lead_Time_Days]]*0.8</f>
        <v>4.8000000000000007</v>
      </c>
      <c r="S5783">
        <f>MAX(0,Inventory[[#This Row],[Daily_Demand]]*Inventory[[#This Row],[Adj_Lead_Time]]+Inventory[[#This Row],[Safety_Stock]]-Inventory[[#This Row],[Current_Inventory]])</f>
        <v>355.60000000000014</v>
      </c>
    </row>
    <row r="5784" spans="1:19" x14ac:dyDescent="0.25">
      <c r="A5784">
        <v>5783</v>
      </c>
      <c r="B5784" t="s">
        <v>5805</v>
      </c>
      <c r="C5784" s="4" t="s">
        <v>13</v>
      </c>
      <c r="D5784" t="s">
        <v>22</v>
      </c>
      <c r="E5784" s="4">
        <v>137</v>
      </c>
      <c r="F5784" s="4">
        <v>11</v>
      </c>
      <c r="G5784" s="4">
        <v>645</v>
      </c>
      <c r="H5784" s="4">
        <v>132</v>
      </c>
      <c r="I5784" s="4">
        <v>279</v>
      </c>
      <c r="J5784" s="6">
        <v>1830.49</v>
      </c>
      <c r="K5784" s="4">
        <v>0.85399999999999998</v>
      </c>
      <c r="L5784" s="4" t="s">
        <v>19</v>
      </c>
      <c r="M5784" s="4">
        <f>Inventory[[#This Row],[Daily_Demand]]*Inventory[[#This Row],[Lead_Time_Days]]</f>
        <v>1507</v>
      </c>
      <c r="N5784" s="4">
        <f>MAX(0, Inventory[[#This Row],[Demand_Duration_Lead_time]]+Inventory[[#This Row],[Safety_Stock]]-Inventory[[#This Row],[Current_Inventory]])</f>
        <v>994</v>
      </c>
      <c r="O57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84" s="8">
        <f>Inventory[[#This Row],[Current_Inventory]]*Inventory[[#This Row],[Unit_Cost]]</f>
        <v>1180666.05</v>
      </c>
      <c r="Q5784" t="str">
        <f>IF(Inventory[[#This Row],[Stockout_Risk_Score]] &gt;= 0.8, "Critical",
   IF(Inventory[[#This Row],[Stockout_Risk_Score]] &gt;= 0.6, "High",
      IF(Inventory[[#This Row],[Stockout_Risk_Score]] &gt;= 0.3, "Medium", "Low")
   )
)</f>
        <v>Critical</v>
      </c>
      <c r="R5784">
        <f>Inventory[[#This Row],[Lead_Time_Days]]*0.8</f>
        <v>8.8000000000000007</v>
      </c>
      <c r="S5784">
        <f>MAX(0,Inventory[[#This Row],[Daily_Demand]]*Inventory[[#This Row],[Adj_Lead_Time]]+Inventory[[#This Row],[Safety_Stock]]-Inventory[[#This Row],[Current_Inventory]])</f>
        <v>692.60000000000014</v>
      </c>
    </row>
    <row r="5785" spans="1:19" x14ac:dyDescent="0.25">
      <c r="A5785">
        <v>5784</v>
      </c>
      <c r="B5785" t="s">
        <v>5806</v>
      </c>
      <c r="C5785" s="4" t="s">
        <v>21</v>
      </c>
      <c r="D5785" t="s">
        <v>14</v>
      </c>
      <c r="E5785" s="4">
        <v>104</v>
      </c>
      <c r="F5785" s="4">
        <v>2</v>
      </c>
      <c r="G5785" s="4">
        <v>554</v>
      </c>
      <c r="H5785" s="4">
        <v>20</v>
      </c>
      <c r="I5785" s="4">
        <v>217</v>
      </c>
      <c r="J5785" s="6">
        <v>258.91000000000003</v>
      </c>
      <c r="K5785" s="4">
        <v>0.49299999999999999</v>
      </c>
      <c r="L5785" s="4" t="s">
        <v>19</v>
      </c>
      <c r="M5785" s="4">
        <f>Inventory[[#This Row],[Daily_Demand]]*Inventory[[#This Row],[Lead_Time_Days]]</f>
        <v>208</v>
      </c>
      <c r="N5785" s="4">
        <f>MAX(0, Inventory[[#This Row],[Demand_Duration_Lead_time]]+Inventory[[#This Row],[Safety_Stock]]-Inventory[[#This Row],[Current_Inventory]])</f>
        <v>0</v>
      </c>
      <c r="O57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785" s="8">
        <f>Inventory[[#This Row],[Current_Inventory]]*Inventory[[#This Row],[Unit_Cost]]</f>
        <v>143436.14000000001</v>
      </c>
      <c r="Q5785" t="str">
        <f>IF(Inventory[[#This Row],[Stockout_Risk_Score]] &gt;= 0.8, "Critical",
   IF(Inventory[[#This Row],[Stockout_Risk_Score]] &gt;= 0.6, "High",
      IF(Inventory[[#This Row],[Stockout_Risk_Score]] &gt;= 0.3, "Medium", "Low")
   )
)</f>
        <v>Medium</v>
      </c>
      <c r="R5785">
        <f>Inventory[[#This Row],[Lead_Time_Days]]*0.8</f>
        <v>1.6</v>
      </c>
      <c r="S5785">
        <f>MAX(0,Inventory[[#This Row],[Daily_Demand]]*Inventory[[#This Row],[Adj_Lead_Time]]+Inventory[[#This Row],[Safety_Stock]]-Inventory[[#This Row],[Current_Inventory]])</f>
        <v>0</v>
      </c>
    </row>
    <row r="5786" spans="1:19" x14ac:dyDescent="0.25">
      <c r="A5786">
        <v>5785</v>
      </c>
      <c r="B5786" t="s">
        <v>5807</v>
      </c>
      <c r="C5786" s="4" t="s">
        <v>41</v>
      </c>
      <c r="D5786" t="s">
        <v>22</v>
      </c>
      <c r="E5786" s="4">
        <v>150</v>
      </c>
      <c r="F5786" s="4">
        <v>6</v>
      </c>
      <c r="G5786" s="4">
        <v>333</v>
      </c>
      <c r="H5786" s="4">
        <v>275</v>
      </c>
      <c r="I5786" s="4">
        <v>63</v>
      </c>
      <c r="J5786" s="6">
        <v>1500.65</v>
      </c>
      <c r="K5786" s="4">
        <v>0.182</v>
      </c>
      <c r="L5786" s="4" t="s">
        <v>27</v>
      </c>
      <c r="M5786" s="4">
        <f>Inventory[[#This Row],[Daily_Demand]]*Inventory[[#This Row],[Lead_Time_Days]]</f>
        <v>900</v>
      </c>
      <c r="N5786" s="4">
        <f>MAX(0, Inventory[[#This Row],[Demand_Duration_Lead_time]]+Inventory[[#This Row],[Safety_Stock]]-Inventory[[#This Row],[Current_Inventory]])</f>
        <v>842</v>
      </c>
      <c r="O57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86" s="8">
        <f>Inventory[[#This Row],[Current_Inventory]]*Inventory[[#This Row],[Unit_Cost]]</f>
        <v>499716.45</v>
      </c>
      <c r="Q5786" t="str">
        <f>IF(Inventory[[#This Row],[Stockout_Risk_Score]] &gt;= 0.8, "Critical",
   IF(Inventory[[#This Row],[Stockout_Risk_Score]] &gt;= 0.6, "High",
      IF(Inventory[[#This Row],[Stockout_Risk_Score]] &gt;= 0.3, "Medium", "Low")
   )
)</f>
        <v>Low</v>
      </c>
      <c r="R5786">
        <f>Inventory[[#This Row],[Lead_Time_Days]]*0.8</f>
        <v>4.8000000000000007</v>
      </c>
      <c r="S5786">
        <f>MAX(0,Inventory[[#This Row],[Daily_Demand]]*Inventory[[#This Row],[Adj_Lead_Time]]+Inventory[[#This Row],[Safety_Stock]]-Inventory[[#This Row],[Current_Inventory]])</f>
        <v>662.00000000000011</v>
      </c>
    </row>
    <row r="5787" spans="1:19" x14ac:dyDescent="0.25">
      <c r="A5787">
        <v>5786</v>
      </c>
      <c r="B5787" t="s">
        <v>5808</v>
      </c>
      <c r="C5787" s="4" t="s">
        <v>41</v>
      </c>
      <c r="D5787" t="s">
        <v>22</v>
      </c>
      <c r="E5787" s="4">
        <v>176</v>
      </c>
      <c r="F5787" s="4">
        <v>3</v>
      </c>
      <c r="G5787" s="4">
        <v>295</v>
      </c>
      <c r="H5787" s="4">
        <v>90</v>
      </c>
      <c r="I5787" s="4">
        <v>123</v>
      </c>
      <c r="J5787" s="6">
        <v>1179.75</v>
      </c>
      <c r="K5787" s="4">
        <v>0.76800000000000002</v>
      </c>
      <c r="L5787" s="4" t="s">
        <v>15</v>
      </c>
      <c r="M5787" s="4">
        <f>Inventory[[#This Row],[Daily_Demand]]*Inventory[[#This Row],[Lead_Time_Days]]</f>
        <v>528</v>
      </c>
      <c r="N5787" s="4">
        <f>MAX(0, Inventory[[#This Row],[Demand_Duration_Lead_time]]+Inventory[[#This Row],[Safety_Stock]]-Inventory[[#This Row],[Current_Inventory]])</f>
        <v>323</v>
      </c>
      <c r="O57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87" s="8">
        <f>Inventory[[#This Row],[Current_Inventory]]*Inventory[[#This Row],[Unit_Cost]]</f>
        <v>348026.25</v>
      </c>
      <c r="Q5787" t="str">
        <f>IF(Inventory[[#This Row],[Stockout_Risk_Score]] &gt;= 0.8, "Critical",
   IF(Inventory[[#This Row],[Stockout_Risk_Score]] &gt;= 0.6, "High",
      IF(Inventory[[#This Row],[Stockout_Risk_Score]] &gt;= 0.3, "Medium", "Low")
   )
)</f>
        <v>High</v>
      </c>
      <c r="R5787">
        <f>Inventory[[#This Row],[Lead_Time_Days]]*0.8</f>
        <v>2.4000000000000004</v>
      </c>
      <c r="S5787">
        <f>MAX(0,Inventory[[#This Row],[Daily_Demand]]*Inventory[[#This Row],[Adj_Lead_Time]]+Inventory[[#This Row],[Safety_Stock]]-Inventory[[#This Row],[Current_Inventory]])</f>
        <v>217.40000000000009</v>
      </c>
    </row>
    <row r="5788" spans="1:19" x14ac:dyDescent="0.25">
      <c r="A5788">
        <v>5787</v>
      </c>
      <c r="B5788" t="s">
        <v>5809</v>
      </c>
      <c r="C5788" s="4" t="s">
        <v>21</v>
      </c>
      <c r="D5788" t="s">
        <v>18</v>
      </c>
      <c r="E5788" s="4">
        <v>35</v>
      </c>
      <c r="F5788" s="4">
        <v>2</v>
      </c>
      <c r="G5788" s="4">
        <v>392</v>
      </c>
      <c r="H5788" s="4">
        <v>118</v>
      </c>
      <c r="I5788" s="4">
        <v>101</v>
      </c>
      <c r="J5788" s="6">
        <v>748.47</v>
      </c>
      <c r="K5788" s="4">
        <v>0.92</v>
      </c>
      <c r="L5788" s="4" t="s">
        <v>27</v>
      </c>
      <c r="M5788" s="4">
        <f>Inventory[[#This Row],[Daily_Demand]]*Inventory[[#This Row],[Lead_Time_Days]]</f>
        <v>70</v>
      </c>
      <c r="N5788" s="4">
        <f>MAX(0, Inventory[[#This Row],[Demand_Duration_Lead_time]]+Inventory[[#This Row],[Safety_Stock]]-Inventory[[#This Row],[Current_Inventory]])</f>
        <v>0</v>
      </c>
      <c r="O57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788" s="8">
        <f>Inventory[[#This Row],[Current_Inventory]]*Inventory[[#This Row],[Unit_Cost]]</f>
        <v>293400.24</v>
      </c>
      <c r="Q5788" t="str">
        <f>IF(Inventory[[#This Row],[Stockout_Risk_Score]] &gt;= 0.8, "Critical",
   IF(Inventory[[#This Row],[Stockout_Risk_Score]] &gt;= 0.6, "High",
      IF(Inventory[[#This Row],[Stockout_Risk_Score]] &gt;= 0.3, "Medium", "Low")
   )
)</f>
        <v>Critical</v>
      </c>
      <c r="R5788">
        <f>Inventory[[#This Row],[Lead_Time_Days]]*0.8</f>
        <v>1.6</v>
      </c>
      <c r="S5788">
        <f>MAX(0,Inventory[[#This Row],[Daily_Demand]]*Inventory[[#This Row],[Adj_Lead_Time]]+Inventory[[#This Row],[Safety_Stock]]-Inventory[[#This Row],[Current_Inventory]])</f>
        <v>0</v>
      </c>
    </row>
    <row r="5789" spans="1:19" x14ac:dyDescent="0.25">
      <c r="A5789">
        <v>5788</v>
      </c>
      <c r="B5789" t="s">
        <v>5810</v>
      </c>
      <c r="C5789" s="4" t="s">
        <v>26</v>
      </c>
      <c r="D5789" t="s">
        <v>18</v>
      </c>
      <c r="E5789" s="4">
        <v>123</v>
      </c>
      <c r="F5789" s="4">
        <v>5</v>
      </c>
      <c r="G5789" s="4">
        <v>463</v>
      </c>
      <c r="H5789" s="4">
        <v>217</v>
      </c>
      <c r="I5789" s="4">
        <v>256</v>
      </c>
      <c r="J5789" s="6">
        <v>204.33</v>
      </c>
      <c r="K5789" s="4">
        <v>0.34100000000000003</v>
      </c>
      <c r="L5789" s="4" t="s">
        <v>19</v>
      </c>
      <c r="M5789" s="4">
        <f>Inventory[[#This Row],[Daily_Demand]]*Inventory[[#This Row],[Lead_Time_Days]]</f>
        <v>615</v>
      </c>
      <c r="N5789" s="4">
        <f>MAX(0, Inventory[[#This Row],[Demand_Duration_Lead_time]]+Inventory[[#This Row],[Safety_Stock]]-Inventory[[#This Row],[Current_Inventory]])</f>
        <v>369</v>
      </c>
      <c r="O57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89" s="8">
        <f>Inventory[[#This Row],[Current_Inventory]]*Inventory[[#This Row],[Unit_Cost]]</f>
        <v>94604.790000000008</v>
      </c>
      <c r="Q5789" t="str">
        <f>IF(Inventory[[#This Row],[Stockout_Risk_Score]] &gt;= 0.8, "Critical",
   IF(Inventory[[#This Row],[Stockout_Risk_Score]] &gt;= 0.6, "High",
      IF(Inventory[[#This Row],[Stockout_Risk_Score]] &gt;= 0.3, "Medium", "Low")
   )
)</f>
        <v>Medium</v>
      </c>
      <c r="R5789">
        <f>Inventory[[#This Row],[Lead_Time_Days]]*0.8</f>
        <v>4</v>
      </c>
      <c r="S5789">
        <f>MAX(0,Inventory[[#This Row],[Daily_Demand]]*Inventory[[#This Row],[Adj_Lead_Time]]+Inventory[[#This Row],[Safety_Stock]]-Inventory[[#This Row],[Current_Inventory]])</f>
        <v>246</v>
      </c>
    </row>
    <row r="5790" spans="1:19" x14ac:dyDescent="0.25">
      <c r="A5790">
        <v>5789</v>
      </c>
      <c r="B5790" t="s">
        <v>5811</v>
      </c>
      <c r="C5790" s="4" t="s">
        <v>13</v>
      </c>
      <c r="D5790" t="s">
        <v>14</v>
      </c>
      <c r="E5790" s="4">
        <v>98</v>
      </c>
      <c r="F5790" s="4">
        <v>7</v>
      </c>
      <c r="G5790" s="4">
        <v>667</v>
      </c>
      <c r="H5790" s="4">
        <v>253</v>
      </c>
      <c r="I5790" s="4">
        <v>345</v>
      </c>
      <c r="J5790" s="6">
        <v>1229.24</v>
      </c>
      <c r="K5790" s="4">
        <v>0.78300000000000003</v>
      </c>
      <c r="L5790" s="4" t="s">
        <v>27</v>
      </c>
      <c r="M5790" s="4">
        <f>Inventory[[#This Row],[Daily_Demand]]*Inventory[[#This Row],[Lead_Time_Days]]</f>
        <v>686</v>
      </c>
      <c r="N5790" s="4">
        <f>MAX(0, Inventory[[#This Row],[Demand_Duration_Lead_time]]+Inventory[[#This Row],[Safety_Stock]]-Inventory[[#This Row],[Current_Inventory]])</f>
        <v>272</v>
      </c>
      <c r="O57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90" s="8">
        <f>Inventory[[#This Row],[Current_Inventory]]*Inventory[[#This Row],[Unit_Cost]]</f>
        <v>819903.08</v>
      </c>
      <c r="Q5790" t="str">
        <f>IF(Inventory[[#This Row],[Stockout_Risk_Score]] &gt;= 0.8, "Critical",
   IF(Inventory[[#This Row],[Stockout_Risk_Score]] &gt;= 0.6, "High",
      IF(Inventory[[#This Row],[Stockout_Risk_Score]] &gt;= 0.3, "Medium", "Low")
   )
)</f>
        <v>High</v>
      </c>
      <c r="R5790">
        <f>Inventory[[#This Row],[Lead_Time_Days]]*0.8</f>
        <v>5.6000000000000005</v>
      </c>
      <c r="S5790">
        <f>MAX(0,Inventory[[#This Row],[Daily_Demand]]*Inventory[[#This Row],[Adj_Lead_Time]]+Inventory[[#This Row],[Safety_Stock]]-Inventory[[#This Row],[Current_Inventory]])</f>
        <v>134.80000000000007</v>
      </c>
    </row>
    <row r="5791" spans="1:19" x14ac:dyDescent="0.25">
      <c r="A5791">
        <v>5790</v>
      </c>
      <c r="B5791" t="s">
        <v>5812</v>
      </c>
      <c r="C5791" s="4" t="s">
        <v>13</v>
      </c>
      <c r="D5791" t="s">
        <v>14</v>
      </c>
      <c r="E5791" s="4">
        <v>153</v>
      </c>
      <c r="F5791" s="4">
        <v>8</v>
      </c>
      <c r="G5791" s="4">
        <v>214</v>
      </c>
      <c r="H5791" s="4">
        <v>285</v>
      </c>
      <c r="I5791" s="4">
        <v>92</v>
      </c>
      <c r="J5791" s="6">
        <v>101.56</v>
      </c>
      <c r="K5791" s="4">
        <v>0.27400000000000002</v>
      </c>
      <c r="L5791" s="4" t="s">
        <v>15</v>
      </c>
      <c r="M5791" s="4">
        <f>Inventory[[#This Row],[Daily_Demand]]*Inventory[[#This Row],[Lead_Time_Days]]</f>
        <v>1224</v>
      </c>
      <c r="N5791" s="4">
        <f>MAX(0, Inventory[[#This Row],[Demand_Duration_Lead_time]]+Inventory[[#This Row],[Safety_Stock]]-Inventory[[#This Row],[Current_Inventory]])</f>
        <v>1295</v>
      </c>
      <c r="O57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91" s="8">
        <f>Inventory[[#This Row],[Current_Inventory]]*Inventory[[#This Row],[Unit_Cost]]</f>
        <v>21733.84</v>
      </c>
      <c r="Q5791" t="str">
        <f>IF(Inventory[[#This Row],[Stockout_Risk_Score]] &gt;= 0.8, "Critical",
   IF(Inventory[[#This Row],[Stockout_Risk_Score]] &gt;= 0.6, "High",
      IF(Inventory[[#This Row],[Stockout_Risk_Score]] &gt;= 0.3, "Medium", "Low")
   )
)</f>
        <v>Low</v>
      </c>
      <c r="R5791">
        <f>Inventory[[#This Row],[Lead_Time_Days]]*0.8</f>
        <v>6.4</v>
      </c>
      <c r="S5791">
        <f>MAX(0,Inventory[[#This Row],[Daily_Demand]]*Inventory[[#This Row],[Adj_Lead_Time]]+Inventory[[#This Row],[Safety_Stock]]-Inventory[[#This Row],[Current_Inventory]])</f>
        <v>1050.2</v>
      </c>
    </row>
    <row r="5792" spans="1:19" x14ac:dyDescent="0.25">
      <c r="A5792">
        <v>5791</v>
      </c>
      <c r="B5792" t="s">
        <v>5813</v>
      </c>
      <c r="C5792" s="4" t="s">
        <v>21</v>
      </c>
      <c r="D5792" t="s">
        <v>18</v>
      </c>
      <c r="E5792" s="4">
        <v>179</v>
      </c>
      <c r="F5792" s="4">
        <v>10</v>
      </c>
      <c r="G5792" s="4">
        <v>277</v>
      </c>
      <c r="H5792" s="4">
        <v>270</v>
      </c>
      <c r="I5792" s="4">
        <v>52</v>
      </c>
      <c r="J5792" s="6">
        <v>1027.5</v>
      </c>
      <c r="K5792" s="4">
        <v>0.94299999999999995</v>
      </c>
      <c r="L5792" s="4" t="s">
        <v>15</v>
      </c>
      <c r="M5792" s="4">
        <f>Inventory[[#This Row],[Daily_Demand]]*Inventory[[#This Row],[Lead_Time_Days]]</f>
        <v>1790</v>
      </c>
      <c r="N5792" s="4">
        <f>MAX(0, Inventory[[#This Row],[Demand_Duration_Lead_time]]+Inventory[[#This Row],[Safety_Stock]]-Inventory[[#This Row],[Current_Inventory]])</f>
        <v>1783</v>
      </c>
      <c r="O57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92" s="8">
        <f>Inventory[[#This Row],[Current_Inventory]]*Inventory[[#This Row],[Unit_Cost]]</f>
        <v>284617.5</v>
      </c>
      <c r="Q5792" t="str">
        <f>IF(Inventory[[#This Row],[Stockout_Risk_Score]] &gt;= 0.8, "Critical",
   IF(Inventory[[#This Row],[Stockout_Risk_Score]] &gt;= 0.6, "High",
      IF(Inventory[[#This Row],[Stockout_Risk_Score]] &gt;= 0.3, "Medium", "Low")
   )
)</f>
        <v>Critical</v>
      </c>
      <c r="R5792">
        <f>Inventory[[#This Row],[Lead_Time_Days]]*0.8</f>
        <v>8</v>
      </c>
      <c r="S5792">
        <f>MAX(0,Inventory[[#This Row],[Daily_Demand]]*Inventory[[#This Row],[Adj_Lead_Time]]+Inventory[[#This Row],[Safety_Stock]]-Inventory[[#This Row],[Current_Inventory]])</f>
        <v>1425</v>
      </c>
    </row>
    <row r="5793" spans="1:19" x14ac:dyDescent="0.25">
      <c r="A5793">
        <v>5792</v>
      </c>
      <c r="B5793" t="s">
        <v>5814</v>
      </c>
      <c r="C5793" s="4" t="s">
        <v>26</v>
      </c>
      <c r="D5793" t="s">
        <v>22</v>
      </c>
      <c r="E5793" s="4">
        <v>34</v>
      </c>
      <c r="F5793" s="4">
        <v>6</v>
      </c>
      <c r="G5793" s="4">
        <v>601</v>
      </c>
      <c r="H5793" s="4">
        <v>72</v>
      </c>
      <c r="I5793" s="4">
        <v>144</v>
      </c>
      <c r="J5793" s="6">
        <v>1228.21</v>
      </c>
      <c r="K5793" s="4">
        <v>0.68300000000000005</v>
      </c>
      <c r="L5793" s="4" t="s">
        <v>19</v>
      </c>
      <c r="M5793" s="4">
        <f>Inventory[[#This Row],[Daily_Demand]]*Inventory[[#This Row],[Lead_Time_Days]]</f>
        <v>204</v>
      </c>
      <c r="N5793" s="4">
        <f>MAX(0, Inventory[[#This Row],[Demand_Duration_Lead_time]]+Inventory[[#This Row],[Safety_Stock]]-Inventory[[#This Row],[Current_Inventory]])</f>
        <v>0</v>
      </c>
      <c r="O57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793" s="8">
        <f>Inventory[[#This Row],[Current_Inventory]]*Inventory[[#This Row],[Unit_Cost]]</f>
        <v>738154.21000000008</v>
      </c>
      <c r="Q5793" t="str">
        <f>IF(Inventory[[#This Row],[Stockout_Risk_Score]] &gt;= 0.8, "Critical",
   IF(Inventory[[#This Row],[Stockout_Risk_Score]] &gt;= 0.6, "High",
      IF(Inventory[[#This Row],[Stockout_Risk_Score]] &gt;= 0.3, "Medium", "Low")
   )
)</f>
        <v>High</v>
      </c>
      <c r="R5793">
        <f>Inventory[[#This Row],[Lead_Time_Days]]*0.8</f>
        <v>4.8000000000000007</v>
      </c>
      <c r="S5793">
        <f>MAX(0,Inventory[[#This Row],[Daily_Demand]]*Inventory[[#This Row],[Adj_Lead_Time]]+Inventory[[#This Row],[Safety_Stock]]-Inventory[[#This Row],[Current_Inventory]])</f>
        <v>0</v>
      </c>
    </row>
    <row r="5794" spans="1:19" x14ac:dyDescent="0.25">
      <c r="A5794">
        <v>5793</v>
      </c>
      <c r="B5794" t="s">
        <v>5815</v>
      </c>
      <c r="C5794" s="4" t="s">
        <v>41</v>
      </c>
      <c r="D5794" t="s">
        <v>22</v>
      </c>
      <c r="E5794" s="4">
        <v>59</v>
      </c>
      <c r="F5794" s="4">
        <v>9</v>
      </c>
      <c r="G5794" s="4">
        <v>379</v>
      </c>
      <c r="H5794" s="4">
        <v>193</v>
      </c>
      <c r="I5794" s="4">
        <v>287</v>
      </c>
      <c r="J5794" s="6">
        <v>1478.42</v>
      </c>
      <c r="K5794" s="4">
        <v>0.56899999999999995</v>
      </c>
      <c r="L5794" s="4" t="s">
        <v>27</v>
      </c>
      <c r="M5794" s="4">
        <f>Inventory[[#This Row],[Daily_Demand]]*Inventory[[#This Row],[Lead_Time_Days]]</f>
        <v>531</v>
      </c>
      <c r="N5794" s="4">
        <f>MAX(0, Inventory[[#This Row],[Demand_Duration_Lead_time]]+Inventory[[#This Row],[Safety_Stock]]-Inventory[[#This Row],[Current_Inventory]])</f>
        <v>345</v>
      </c>
      <c r="O57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94" s="8">
        <f>Inventory[[#This Row],[Current_Inventory]]*Inventory[[#This Row],[Unit_Cost]]</f>
        <v>560321.18000000005</v>
      </c>
      <c r="Q5794" t="str">
        <f>IF(Inventory[[#This Row],[Stockout_Risk_Score]] &gt;= 0.8, "Critical",
   IF(Inventory[[#This Row],[Stockout_Risk_Score]] &gt;= 0.6, "High",
      IF(Inventory[[#This Row],[Stockout_Risk_Score]] &gt;= 0.3, "Medium", "Low")
   )
)</f>
        <v>Medium</v>
      </c>
      <c r="R5794">
        <f>Inventory[[#This Row],[Lead_Time_Days]]*0.8</f>
        <v>7.2</v>
      </c>
      <c r="S5794">
        <f>MAX(0,Inventory[[#This Row],[Daily_Demand]]*Inventory[[#This Row],[Adj_Lead_Time]]+Inventory[[#This Row],[Safety_Stock]]-Inventory[[#This Row],[Current_Inventory]])</f>
        <v>238.79999999999995</v>
      </c>
    </row>
    <row r="5795" spans="1:19" x14ac:dyDescent="0.25">
      <c r="A5795">
        <v>5794</v>
      </c>
      <c r="B5795" t="s">
        <v>5816</v>
      </c>
      <c r="C5795" s="4" t="s">
        <v>17</v>
      </c>
      <c r="D5795" t="s">
        <v>18</v>
      </c>
      <c r="E5795" s="4">
        <v>109</v>
      </c>
      <c r="F5795" s="4">
        <v>9</v>
      </c>
      <c r="G5795" s="4">
        <v>567</v>
      </c>
      <c r="H5795" s="4">
        <v>41</v>
      </c>
      <c r="I5795" s="4">
        <v>216</v>
      </c>
      <c r="J5795" s="6">
        <v>1983.1</v>
      </c>
      <c r="K5795" s="4">
        <v>0.78</v>
      </c>
      <c r="L5795" s="4" t="s">
        <v>27</v>
      </c>
      <c r="M5795" s="4">
        <f>Inventory[[#This Row],[Daily_Demand]]*Inventory[[#This Row],[Lead_Time_Days]]</f>
        <v>981</v>
      </c>
      <c r="N5795" s="4">
        <f>MAX(0, Inventory[[#This Row],[Demand_Duration_Lead_time]]+Inventory[[#This Row],[Safety_Stock]]-Inventory[[#This Row],[Current_Inventory]])</f>
        <v>455</v>
      </c>
      <c r="O57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95" s="8">
        <f>Inventory[[#This Row],[Current_Inventory]]*Inventory[[#This Row],[Unit_Cost]]</f>
        <v>1124417.7</v>
      </c>
      <c r="Q5795" t="str">
        <f>IF(Inventory[[#This Row],[Stockout_Risk_Score]] &gt;= 0.8, "Critical",
   IF(Inventory[[#This Row],[Stockout_Risk_Score]] &gt;= 0.6, "High",
      IF(Inventory[[#This Row],[Stockout_Risk_Score]] &gt;= 0.3, "Medium", "Low")
   )
)</f>
        <v>High</v>
      </c>
      <c r="R5795">
        <f>Inventory[[#This Row],[Lead_Time_Days]]*0.8</f>
        <v>7.2</v>
      </c>
      <c r="S5795">
        <f>MAX(0,Inventory[[#This Row],[Daily_Demand]]*Inventory[[#This Row],[Adj_Lead_Time]]+Inventory[[#This Row],[Safety_Stock]]-Inventory[[#This Row],[Current_Inventory]])</f>
        <v>258.80000000000007</v>
      </c>
    </row>
    <row r="5796" spans="1:19" x14ac:dyDescent="0.25">
      <c r="A5796">
        <v>5795</v>
      </c>
      <c r="B5796" t="s">
        <v>5817</v>
      </c>
      <c r="C5796" s="4" t="s">
        <v>17</v>
      </c>
      <c r="D5796" t="s">
        <v>22</v>
      </c>
      <c r="E5796" s="4">
        <v>45</v>
      </c>
      <c r="F5796" s="4">
        <v>12</v>
      </c>
      <c r="G5796" s="4">
        <v>127</v>
      </c>
      <c r="H5796" s="4">
        <v>292</v>
      </c>
      <c r="I5796" s="4">
        <v>68</v>
      </c>
      <c r="J5796" s="6">
        <v>557.17999999999995</v>
      </c>
      <c r="K5796" s="4">
        <v>0.81299999999999994</v>
      </c>
      <c r="L5796" s="4" t="s">
        <v>15</v>
      </c>
      <c r="M5796" s="4">
        <f>Inventory[[#This Row],[Daily_Demand]]*Inventory[[#This Row],[Lead_Time_Days]]</f>
        <v>540</v>
      </c>
      <c r="N5796" s="4">
        <f>MAX(0, Inventory[[#This Row],[Demand_Duration_Lead_time]]+Inventory[[#This Row],[Safety_Stock]]-Inventory[[#This Row],[Current_Inventory]])</f>
        <v>705</v>
      </c>
      <c r="O57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96" s="8">
        <f>Inventory[[#This Row],[Current_Inventory]]*Inventory[[#This Row],[Unit_Cost]]</f>
        <v>70761.86</v>
      </c>
      <c r="Q5796" t="str">
        <f>IF(Inventory[[#This Row],[Stockout_Risk_Score]] &gt;= 0.8, "Critical",
   IF(Inventory[[#This Row],[Stockout_Risk_Score]] &gt;= 0.6, "High",
      IF(Inventory[[#This Row],[Stockout_Risk_Score]] &gt;= 0.3, "Medium", "Low")
   )
)</f>
        <v>Critical</v>
      </c>
      <c r="R5796">
        <f>Inventory[[#This Row],[Lead_Time_Days]]*0.8</f>
        <v>9.6000000000000014</v>
      </c>
      <c r="S5796">
        <f>MAX(0,Inventory[[#This Row],[Daily_Demand]]*Inventory[[#This Row],[Adj_Lead_Time]]+Inventory[[#This Row],[Safety_Stock]]-Inventory[[#This Row],[Current_Inventory]])</f>
        <v>597</v>
      </c>
    </row>
    <row r="5797" spans="1:19" x14ac:dyDescent="0.25">
      <c r="A5797">
        <v>5796</v>
      </c>
      <c r="B5797" t="s">
        <v>5818</v>
      </c>
      <c r="C5797" s="4" t="s">
        <v>21</v>
      </c>
      <c r="D5797" t="s">
        <v>18</v>
      </c>
      <c r="E5797" s="4">
        <v>177</v>
      </c>
      <c r="F5797" s="4">
        <v>10</v>
      </c>
      <c r="G5797" s="4">
        <v>43</v>
      </c>
      <c r="H5797" s="4">
        <v>16</v>
      </c>
      <c r="I5797" s="4">
        <v>256</v>
      </c>
      <c r="J5797" s="6">
        <v>678.66</v>
      </c>
      <c r="K5797" s="4">
        <v>0.89200000000000002</v>
      </c>
      <c r="L5797" s="4" t="s">
        <v>19</v>
      </c>
      <c r="M5797" s="4">
        <f>Inventory[[#This Row],[Daily_Demand]]*Inventory[[#This Row],[Lead_Time_Days]]</f>
        <v>1770</v>
      </c>
      <c r="N5797" s="4">
        <f>MAX(0, Inventory[[#This Row],[Demand_Duration_Lead_time]]+Inventory[[#This Row],[Safety_Stock]]-Inventory[[#This Row],[Current_Inventory]])</f>
        <v>1743</v>
      </c>
      <c r="O57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797" s="8">
        <f>Inventory[[#This Row],[Current_Inventory]]*Inventory[[#This Row],[Unit_Cost]]</f>
        <v>29182.379999999997</v>
      </c>
      <c r="Q5797" t="str">
        <f>IF(Inventory[[#This Row],[Stockout_Risk_Score]] &gt;= 0.8, "Critical",
   IF(Inventory[[#This Row],[Stockout_Risk_Score]] &gt;= 0.6, "High",
      IF(Inventory[[#This Row],[Stockout_Risk_Score]] &gt;= 0.3, "Medium", "Low")
   )
)</f>
        <v>Critical</v>
      </c>
      <c r="R5797">
        <f>Inventory[[#This Row],[Lead_Time_Days]]*0.8</f>
        <v>8</v>
      </c>
      <c r="S5797">
        <f>MAX(0,Inventory[[#This Row],[Daily_Demand]]*Inventory[[#This Row],[Adj_Lead_Time]]+Inventory[[#This Row],[Safety_Stock]]-Inventory[[#This Row],[Current_Inventory]])</f>
        <v>1389</v>
      </c>
    </row>
    <row r="5798" spans="1:19" x14ac:dyDescent="0.25">
      <c r="A5798">
        <v>5797</v>
      </c>
      <c r="B5798" t="s">
        <v>5819</v>
      </c>
      <c r="C5798" s="4" t="s">
        <v>26</v>
      </c>
      <c r="D5798" t="s">
        <v>18</v>
      </c>
      <c r="E5798" s="4">
        <v>78</v>
      </c>
      <c r="F5798" s="4">
        <v>4</v>
      </c>
      <c r="G5798" s="4">
        <v>671</v>
      </c>
      <c r="H5798" s="4">
        <v>183</v>
      </c>
      <c r="I5798" s="4">
        <v>279</v>
      </c>
      <c r="J5798" s="6">
        <v>715.23</v>
      </c>
      <c r="K5798" s="4">
        <v>0.90100000000000002</v>
      </c>
      <c r="L5798" s="4" t="s">
        <v>15</v>
      </c>
      <c r="M5798" s="4">
        <f>Inventory[[#This Row],[Daily_Demand]]*Inventory[[#This Row],[Lead_Time_Days]]</f>
        <v>312</v>
      </c>
      <c r="N5798" s="4">
        <f>MAX(0, Inventory[[#This Row],[Demand_Duration_Lead_time]]+Inventory[[#This Row],[Safety_Stock]]-Inventory[[#This Row],[Current_Inventory]])</f>
        <v>0</v>
      </c>
      <c r="O57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98" s="8">
        <f>Inventory[[#This Row],[Current_Inventory]]*Inventory[[#This Row],[Unit_Cost]]</f>
        <v>479919.33</v>
      </c>
      <c r="Q5798" t="str">
        <f>IF(Inventory[[#This Row],[Stockout_Risk_Score]] &gt;= 0.8, "Critical",
   IF(Inventory[[#This Row],[Stockout_Risk_Score]] &gt;= 0.6, "High",
      IF(Inventory[[#This Row],[Stockout_Risk_Score]] &gt;= 0.3, "Medium", "Low")
   )
)</f>
        <v>Critical</v>
      </c>
      <c r="R5798">
        <f>Inventory[[#This Row],[Lead_Time_Days]]*0.8</f>
        <v>3.2</v>
      </c>
      <c r="S5798">
        <f>MAX(0,Inventory[[#This Row],[Daily_Demand]]*Inventory[[#This Row],[Adj_Lead_Time]]+Inventory[[#This Row],[Safety_Stock]]-Inventory[[#This Row],[Current_Inventory]])</f>
        <v>0</v>
      </c>
    </row>
    <row r="5799" spans="1:19" x14ac:dyDescent="0.25">
      <c r="A5799">
        <v>5798</v>
      </c>
      <c r="B5799" t="s">
        <v>5820</v>
      </c>
      <c r="C5799" s="4" t="s">
        <v>26</v>
      </c>
      <c r="D5799" t="s">
        <v>14</v>
      </c>
      <c r="E5799" s="4">
        <v>162</v>
      </c>
      <c r="F5799" s="4">
        <v>4</v>
      </c>
      <c r="G5799" s="4">
        <v>484</v>
      </c>
      <c r="H5799" s="4">
        <v>155</v>
      </c>
      <c r="I5799" s="4">
        <v>263</v>
      </c>
      <c r="J5799" s="6">
        <v>1476.59</v>
      </c>
      <c r="K5799" s="4">
        <v>5.2999999999999999E-2</v>
      </c>
      <c r="L5799" s="4" t="s">
        <v>15</v>
      </c>
      <c r="M5799" s="4">
        <f>Inventory[[#This Row],[Daily_Demand]]*Inventory[[#This Row],[Lead_Time_Days]]</f>
        <v>648</v>
      </c>
      <c r="N5799" s="4">
        <f>MAX(0, Inventory[[#This Row],[Demand_Duration_Lead_time]]+Inventory[[#This Row],[Safety_Stock]]-Inventory[[#This Row],[Current_Inventory]])</f>
        <v>319</v>
      </c>
      <c r="O57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799" s="8">
        <f>Inventory[[#This Row],[Current_Inventory]]*Inventory[[#This Row],[Unit_Cost]]</f>
        <v>714669.55999999994</v>
      </c>
      <c r="Q5799" t="str">
        <f>IF(Inventory[[#This Row],[Stockout_Risk_Score]] &gt;= 0.8, "Critical",
   IF(Inventory[[#This Row],[Stockout_Risk_Score]] &gt;= 0.6, "High",
      IF(Inventory[[#This Row],[Stockout_Risk_Score]] &gt;= 0.3, "Medium", "Low")
   )
)</f>
        <v>Low</v>
      </c>
      <c r="R5799">
        <f>Inventory[[#This Row],[Lead_Time_Days]]*0.8</f>
        <v>3.2</v>
      </c>
      <c r="S5799">
        <f>MAX(0,Inventory[[#This Row],[Daily_Demand]]*Inventory[[#This Row],[Adj_Lead_Time]]+Inventory[[#This Row],[Safety_Stock]]-Inventory[[#This Row],[Current_Inventory]])</f>
        <v>189.39999999999998</v>
      </c>
    </row>
    <row r="5800" spans="1:19" x14ac:dyDescent="0.25">
      <c r="A5800">
        <v>5799</v>
      </c>
      <c r="B5800" t="s">
        <v>5821</v>
      </c>
      <c r="C5800" s="4" t="s">
        <v>13</v>
      </c>
      <c r="D5800" t="s">
        <v>14</v>
      </c>
      <c r="E5800" s="4">
        <v>81</v>
      </c>
      <c r="F5800" s="4">
        <v>10</v>
      </c>
      <c r="G5800" s="4">
        <v>41</v>
      </c>
      <c r="H5800" s="4">
        <v>261</v>
      </c>
      <c r="I5800" s="4">
        <v>105</v>
      </c>
      <c r="J5800" s="6">
        <v>1867.05</v>
      </c>
      <c r="K5800" s="4">
        <v>0.123</v>
      </c>
      <c r="L5800" s="4" t="s">
        <v>19</v>
      </c>
      <c r="M5800" s="4">
        <f>Inventory[[#This Row],[Daily_Demand]]*Inventory[[#This Row],[Lead_Time_Days]]</f>
        <v>810</v>
      </c>
      <c r="N5800" s="4">
        <f>MAX(0, Inventory[[#This Row],[Demand_Duration_Lead_time]]+Inventory[[#This Row],[Safety_Stock]]-Inventory[[#This Row],[Current_Inventory]])</f>
        <v>1030</v>
      </c>
      <c r="O58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00" s="8">
        <f>Inventory[[#This Row],[Current_Inventory]]*Inventory[[#This Row],[Unit_Cost]]</f>
        <v>76549.05</v>
      </c>
      <c r="Q5800" t="str">
        <f>IF(Inventory[[#This Row],[Stockout_Risk_Score]] &gt;= 0.8, "Critical",
   IF(Inventory[[#This Row],[Stockout_Risk_Score]] &gt;= 0.6, "High",
      IF(Inventory[[#This Row],[Stockout_Risk_Score]] &gt;= 0.3, "Medium", "Low")
   )
)</f>
        <v>Low</v>
      </c>
      <c r="R5800">
        <f>Inventory[[#This Row],[Lead_Time_Days]]*0.8</f>
        <v>8</v>
      </c>
      <c r="S5800">
        <f>MAX(0,Inventory[[#This Row],[Daily_Demand]]*Inventory[[#This Row],[Adj_Lead_Time]]+Inventory[[#This Row],[Safety_Stock]]-Inventory[[#This Row],[Current_Inventory]])</f>
        <v>868</v>
      </c>
    </row>
    <row r="5801" spans="1:19" x14ac:dyDescent="0.25">
      <c r="A5801">
        <v>5800</v>
      </c>
      <c r="B5801" t="s">
        <v>5822</v>
      </c>
      <c r="C5801" s="4" t="s">
        <v>41</v>
      </c>
      <c r="D5801" t="s">
        <v>18</v>
      </c>
      <c r="E5801" s="4">
        <v>89</v>
      </c>
      <c r="F5801" s="4">
        <v>8</v>
      </c>
      <c r="G5801" s="4">
        <v>521</v>
      </c>
      <c r="H5801" s="4">
        <v>175</v>
      </c>
      <c r="I5801" s="4">
        <v>383</v>
      </c>
      <c r="J5801" s="6">
        <v>1949.93</v>
      </c>
      <c r="K5801" s="4">
        <v>0.82599999999999996</v>
      </c>
      <c r="L5801" s="4" t="s">
        <v>15</v>
      </c>
      <c r="M5801" s="4">
        <f>Inventory[[#This Row],[Daily_Demand]]*Inventory[[#This Row],[Lead_Time_Days]]</f>
        <v>712</v>
      </c>
      <c r="N5801" s="4">
        <f>MAX(0, Inventory[[#This Row],[Demand_Duration_Lead_time]]+Inventory[[#This Row],[Safety_Stock]]-Inventory[[#This Row],[Current_Inventory]])</f>
        <v>366</v>
      </c>
      <c r="O58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01" s="8">
        <f>Inventory[[#This Row],[Current_Inventory]]*Inventory[[#This Row],[Unit_Cost]]</f>
        <v>1015913.53</v>
      </c>
      <c r="Q5801" t="str">
        <f>IF(Inventory[[#This Row],[Stockout_Risk_Score]] &gt;= 0.8, "Critical",
   IF(Inventory[[#This Row],[Stockout_Risk_Score]] &gt;= 0.6, "High",
      IF(Inventory[[#This Row],[Stockout_Risk_Score]] &gt;= 0.3, "Medium", "Low")
   )
)</f>
        <v>Critical</v>
      </c>
      <c r="R5801">
        <f>Inventory[[#This Row],[Lead_Time_Days]]*0.8</f>
        <v>6.4</v>
      </c>
      <c r="S5801">
        <f>MAX(0,Inventory[[#This Row],[Daily_Demand]]*Inventory[[#This Row],[Adj_Lead_Time]]+Inventory[[#This Row],[Safety_Stock]]-Inventory[[#This Row],[Current_Inventory]])</f>
        <v>223.60000000000002</v>
      </c>
    </row>
    <row r="5802" spans="1:19" x14ac:dyDescent="0.25">
      <c r="A5802">
        <v>5801</v>
      </c>
      <c r="B5802" t="s">
        <v>5823</v>
      </c>
      <c r="C5802" s="4" t="s">
        <v>26</v>
      </c>
      <c r="D5802" t="s">
        <v>14</v>
      </c>
      <c r="E5802" s="4">
        <v>177</v>
      </c>
      <c r="F5802" s="4">
        <v>5</v>
      </c>
      <c r="G5802" s="4">
        <v>735</v>
      </c>
      <c r="H5802" s="4">
        <v>112</v>
      </c>
      <c r="I5802" s="4">
        <v>181</v>
      </c>
      <c r="J5802" s="6">
        <v>1894.33</v>
      </c>
      <c r="K5802" s="4">
        <v>0.94599999999999995</v>
      </c>
      <c r="L5802" s="4" t="s">
        <v>27</v>
      </c>
      <c r="M5802" s="4">
        <f>Inventory[[#This Row],[Daily_Demand]]*Inventory[[#This Row],[Lead_Time_Days]]</f>
        <v>885</v>
      </c>
      <c r="N5802" s="4">
        <f>MAX(0, Inventory[[#This Row],[Demand_Duration_Lead_time]]+Inventory[[#This Row],[Safety_Stock]]-Inventory[[#This Row],[Current_Inventory]])</f>
        <v>262</v>
      </c>
      <c r="O58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02" s="8">
        <f>Inventory[[#This Row],[Current_Inventory]]*Inventory[[#This Row],[Unit_Cost]]</f>
        <v>1392332.55</v>
      </c>
      <c r="Q5802" t="str">
        <f>IF(Inventory[[#This Row],[Stockout_Risk_Score]] &gt;= 0.8, "Critical",
   IF(Inventory[[#This Row],[Stockout_Risk_Score]] &gt;= 0.6, "High",
      IF(Inventory[[#This Row],[Stockout_Risk_Score]] &gt;= 0.3, "Medium", "Low")
   )
)</f>
        <v>Critical</v>
      </c>
      <c r="R5802">
        <f>Inventory[[#This Row],[Lead_Time_Days]]*0.8</f>
        <v>4</v>
      </c>
      <c r="S5802">
        <f>MAX(0,Inventory[[#This Row],[Daily_Demand]]*Inventory[[#This Row],[Adj_Lead_Time]]+Inventory[[#This Row],[Safety_Stock]]-Inventory[[#This Row],[Current_Inventory]])</f>
        <v>85</v>
      </c>
    </row>
    <row r="5803" spans="1:19" x14ac:dyDescent="0.25">
      <c r="A5803">
        <v>5802</v>
      </c>
      <c r="B5803" t="s">
        <v>5824</v>
      </c>
      <c r="C5803" s="4" t="s">
        <v>17</v>
      </c>
      <c r="D5803" t="s">
        <v>18</v>
      </c>
      <c r="E5803" s="4">
        <v>108</v>
      </c>
      <c r="F5803" s="4">
        <v>2</v>
      </c>
      <c r="G5803" s="4">
        <v>755</v>
      </c>
      <c r="H5803" s="4">
        <v>202</v>
      </c>
      <c r="I5803" s="4">
        <v>58</v>
      </c>
      <c r="J5803" s="6">
        <v>1764.8</v>
      </c>
      <c r="K5803" s="4">
        <v>0.308</v>
      </c>
      <c r="L5803" s="4" t="s">
        <v>27</v>
      </c>
      <c r="M5803" s="4">
        <f>Inventory[[#This Row],[Daily_Demand]]*Inventory[[#This Row],[Lead_Time_Days]]</f>
        <v>216</v>
      </c>
      <c r="N5803" s="4">
        <f>MAX(0, Inventory[[#This Row],[Demand_Duration_Lead_time]]+Inventory[[#This Row],[Safety_Stock]]-Inventory[[#This Row],[Current_Inventory]])</f>
        <v>0</v>
      </c>
      <c r="O58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03" s="8">
        <f>Inventory[[#This Row],[Current_Inventory]]*Inventory[[#This Row],[Unit_Cost]]</f>
        <v>1332424</v>
      </c>
      <c r="Q5803" t="str">
        <f>IF(Inventory[[#This Row],[Stockout_Risk_Score]] &gt;= 0.8, "Critical",
   IF(Inventory[[#This Row],[Stockout_Risk_Score]] &gt;= 0.6, "High",
      IF(Inventory[[#This Row],[Stockout_Risk_Score]] &gt;= 0.3, "Medium", "Low")
   )
)</f>
        <v>Medium</v>
      </c>
      <c r="R5803">
        <f>Inventory[[#This Row],[Lead_Time_Days]]*0.8</f>
        <v>1.6</v>
      </c>
      <c r="S5803">
        <f>MAX(0,Inventory[[#This Row],[Daily_Demand]]*Inventory[[#This Row],[Adj_Lead_Time]]+Inventory[[#This Row],[Safety_Stock]]-Inventory[[#This Row],[Current_Inventory]])</f>
        <v>0</v>
      </c>
    </row>
    <row r="5804" spans="1:19" x14ac:dyDescent="0.25">
      <c r="A5804">
        <v>5803</v>
      </c>
      <c r="B5804" t="s">
        <v>5825</v>
      </c>
      <c r="C5804" s="4" t="s">
        <v>41</v>
      </c>
      <c r="D5804" t="s">
        <v>22</v>
      </c>
      <c r="E5804" s="4">
        <v>177</v>
      </c>
      <c r="F5804" s="4">
        <v>8</v>
      </c>
      <c r="G5804" s="4">
        <v>520</v>
      </c>
      <c r="H5804" s="4">
        <v>26</v>
      </c>
      <c r="I5804" s="4">
        <v>280</v>
      </c>
      <c r="J5804" s="6">
        <v>1982.41</v>
      </c>
      <c r="K5804" s="4">
        <v>8.9999999999999993E-3</v>
      </c>
      <c r="L5804" s="4" t="s">
        <v>27</v>
      </c>
      <c r="M5804" s="4">
        <f>Inventory[[#This Row],[Daily_Demand]]*Inventory[[#This Row],[Lead_Time_Days]]</f>
        <v>1416</v>
      </c>
      <c r="N5804" s="4">
        <f>MAX(0, Inventory[[#This Row],[Demand_Duration_Lead_time]]+Inventory[[#This Row],[Safety_Stock]]-Inventory[[#This Row],[Current_Inventory]])</f>
        <v>922</v>
      </c>
      <c r="O58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04" s="8">
        <f>Inventory[[#This Row],[Current_Inventory]]*Inventory[[#This Row],[Unit_Cost]]</f>
        <v>1030853.2000000001</v>
      </c>
      <c r="Q5804" t="str">
        <f>IF(Inventory[[#This Row],[Stockout_Risk_Score]] &gt;= 0.8, "Critical",
   IF(Inventory[[#This Row],[Stockout_Risk_Score]] &gt;= 0.6, "High",
      IF(Inventory[[#This Row],[Stockout_Risk_Score]] &gt;= 0.3, "Medium", "Low")
   )
)</f>
        <v>Low</v>
      </c>
      <c r="R5804">
        <f>Inventory[[#This Row],[Lead_Time_Days]]*0.8</f>
        <v>6.4</v>
      </c>
      <c r="S5804">
        <f>MAX(0,Inventory[[#This Row],[Daily_Demand]]*Inventory[[#This Row],[Adj_Lead_Time]]+Inventory[[#This Row],[Safety_Stock]]-Inventory[[#This Row],[Current_Inventory]])</f>
        <v>638.79999999999995</v>
      </c>
    </row>
    <row r="5805" spans="1:19" x14ac:dyDescent="0.25">
      <c r="A5805">
        <v>5804</v>
      </c>
      <c r="B5805" t="s">
        <v>5826</v>
      </c>
      <c r="C5805" s="4" t="s">
        <v>41</v>
      </c>
      <c r="D5805" t="s">
        <v>22</v>
      </c>
      <c r="E5805" s="4">
        <v>83</v>
      </c>
      <c r="F5805" s="4">
        <v>11</v>
      </c>
      <c r="G5805" s="4">
        <v>754</v>
      </c>
      <c r="H5805" s="4">
        <v>99</v>
      </c>
      <c r="I5805" s="4">
        <v>202</v>
      </c>
      <c r="J5805" s="6">
        <v>783.09</v>
      </c>
      <c r="K5805" s="4">
        <v>0.32300000000000001</v>
      </c>
      <c r="L5805" s="4" t="s">
        <v>15</v>
      </c>
      <c r="M5805" s="4">
        <f>Inventory[[#This Row],[Daily_Demand]]*Inventory[[#This Row],[Lead_Time_Days]]</f>
        <v>913</v>
      </c>
      <c r="N5805" s="4">
        <f>MAX(0, Inventory[[#This Row],[Demand_Duration_Lead_time]]+Inventory[[#This Row],[Safety_Stock]]-Inventory[[#This Row],[Current_Inventory]])</f>
        <v>258</v>
      </c>
      <c r="O58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05" s="8">
        <f>Inventory[[#This Row],[Current_Inventory]]*Inventory[[#This Row],[Unit_Cost]]</f>
        <v>590449.86</v>
      </c>
      <c r="Q5805" t="str">
        <f>IF(Inventory[[#This Row],[Stockout_Risk_Score]] &gt;= 0.8, "Critical",
   IF(Inventory[[#This Row],[Stockout_Risk_Score]] &gt;= 0.6, "High",
      IF(Inventory[[#This Row],[Stockout_Risk_Score]] &gt;= 0.3, "Medium", "Low")
   )
)</f>
        <v>Medium</v>
      </c>
      <c r="R5805">
        <f>Inventory[[#This Row],[Lead_Time_Days]]*0.8</f>
        <v>8.8000000000000007</v>
      </c>
      <c r="S5805">
        <f>MAX(0,Inventory[[#This Row],[Daily_Demand]]*Inventory[[#This Row],[Adj_Lead_Time]]+Inventory[[#This Row],[Safety_Stock]]-Inventory[[#This Row],[Current_Inventory]])</f>
        <v>75.400000000000091</v>
      </c>
    </row>
    <row r="5806" spans="1:19" x14ac:dyDescent="0.25">
      <c r="A5806">
        <v>5805</v>
      </c>
      <c r="B5806" t="s">
        <v>5827</v>
      </c>
      <c r="C5806" s="4" t="s">
        <v>21</v>
      </c>
      <c r="D5806" t="s">
        <v>22</v>
      </c>
      <c r="E5806" s="4">
        <v>88</v>
      </c>
      <c r="F5806" s="4">
        <v>7</v>
      </c>
      <c r="G5806" s="4">
        <v>612</v>
      </c>
      <c r="H5806" s="4">
        <v>95</v>
      </c>
      <c r="I5806" s="4">
        <v>354</v>
      </c>
      <c r="J5806" s="6">
        <v>1899.23</v>
      </c>
      <c r="K5806" s="4">
        <v>0.38300000000000001</v>
      </c>
      <c r="L5806" s="4" t="s">
        <v>19</v>
      </c>
      <c r="M5806" s="4">
        <f>Inventory[[#This Row],[Daily_Demand]]*Inventory[[#This Row],[Lead_Time_Days]]</f>
        <v>616</v>
      </c>
      <c r="N5806" s="4">
        <f>MAX(0, Inventory[[#This Row],[Demand_Duration_Lead_time]]+Inventory[[#This Row],[Safety_Stock]]-Inventory[[#This Row],[Current_Inventory]])</f>
        <v>99</v>
      </c>
      <c r="O58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06" s="8">
        <f>Inventory[[#This Row],[Current_Inventory]]*Inventory[[#This Row],[Unit_Cost]]</f>
        <v>1162328.76</v>
      </c>
      <c r="Q5806" t="str">
        <f>IF(Inventory[[#This Row],[Stockout_Risk_Score]] &gt;= 0.8, "Critical",
   IF(Inventory[[#This Row],[Stockout_Risk_Score]] &gt;= 0.6, "High",
      IF(Inventory[[#This Row],[Stockout_Risk_Score]] &gt;= 0.3, "Medium", "Low")
   )
)</f>
        <v>Medium</v>
      </c>
      <c r="R5806">
        <f>Inventory[[#This Row],[Lead_Time_Days]]*0.8</f>
        <v>5.6000000000000005</v>
      </c>
      <c r="S5806">
        <f>MAX(0,Inventory[[#This Row],[Daily_Demand]]*Inventory[[#This Row],[Adj_Lead_Time]]+Inventory[[#This Row],[Safety_Stock]]-Inventory[[#This Row],[Current_Inventory]])</f>
        <v>0</v>
      </c>
    </row>
    <row r="5807" spans="1:19" x14ac:dyDescent="0.25">
      <c r="A5807">
        <v>5806</v>
      </c>
      <c r="B5807" t="s">
        <v>5828</v>
      </c>
      <c r="C5807" s="4" t="s">
        <v>26</v>
      </c>
      <c r="D5807" t="s">
        <v>22</v>
      </c>
      <c r="E5807" s="4">
        <v>177</v>
      </c>
      <c r="F5807" s="4">
        <v>4</v>
      </c>
      <c r="G5807" s="4">
        <v>426</v>
      </c>
      <c r="H5807" s="4">
        <v>112</v>
      </c>
      <c r="I5807" s="4">
        <v>333</v>
      </c>
      <c r="J5807" s="6">
        <v>1533.99</v>
      </c>
      <c r="K5807" s="4">
        <v>0.76100000000000001</v>
      </c>
      <c r="L5807" s="4" t="s">
        <v>19</v>
      </c>
      <c r="M5807" s="4">
        <f>Inventory[[#This Row],[Daily_Demand]]*Inventory[[#This Row],[Lead_Time_Days]]</f>
        <v>708</v>
      </c>
      <c r="N5807" s="4">
        <f>MAX(0, Inventory[[#This Row],[Demand_Duration_Lead_time]]+Inventory[[#This Row],[Safety_Stock]]-Inventory[[#This Row],[Current_Inventory]])</f>
        <v>394</v>
      </c>
      <c r="O58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07" s="8">
        <f>Inventory[[#This Row],[Current_Inventory]]*Inventory[[#This Row],[Unit_Cost]]</f>
        <v>653479.74</v>
      </c>
      <c r="Q5807" t="str">
        <f>IF(Inventory[[#This Row],[Stockout_Risk_Score]] &gt;= 0.8, "Critical",
   IF(Inventory[[#This Row],[Stockout_Risk_Score]] &gt;= 0.6, "High",
      IF(Inventory[[#This Row],[Stockout_Risk_Score]] &gt;= 0.3, "Medium", "Low")
   )
)</f>
        <v>High</v>
      </c>
      <c r="R5807">
        <f>Inventory[[#This Row],[Lead_Time_Days]]*0.8</f>
        <v>3.2</v>
      </c>
      <c r="S5807">
        <f>MAX(0,Inventory[[#This Row],[Daily_Demand]]*Inventory[[#This Row],[Adj_Lead_Time]]+Inventory[[#This Row],[Safety_Stock]]-Inventory[[#This Row],[Current_Inventory]])</f>
        <v>252.39999999999998</v>
      </c>
    </row>
    <row r="5808" spans="1:19" x14ac:dyDescent="0.25">
      <c r="A5808">
        <v>5807</v>
      </c>
      <c r="B5808" t="s">
        <v>5829</v>
      </c>
      <c r="C5808" s="4" t="s">
        <v>21</v>
      </c>
      <c r="D5808" t="s">
        <v>18</v>
      </c>
      <c r="E5808" s="4">
        <v>187</v>
      </c>
      <c r="F5808" s="4">
        <v>6</v>
      </c>
      <c r="G5808" s="4">
        <v>349</v>
      </c>
      <c r="H5808" s="4">
        <v>91</v>
      </c>
      <c r="I5808" s="4">
        <v>239</v>
      </c>
      <c r="J5808" s="6">
        <v>378.5</v>
      </c>
      <c r="K5808" s="4">
        <v>4.8000000000000001E-2</v>
      </c>
      <c r="L5808" s="4" t="s">
        <v>19</v>
      </c>
      <c r="M5808" s="4">
        <f>Inventory[[#This Row],[Daily_Demand]]*Inventory[[#This Row],[Lead_Time_Days]]</f>
        <v>1122</v>
      </c>
      <c r="N5808" s="4">
        <f>MAX(0, Inventory[[#This Row],[Demand_Duration_Lead_time]]+Inventory[[#This Row],[Safety_Stock]]-Inventory[[#This Row],[Current_Inventory]])</f>
        <v>864</v>
      </c>
      <c r="O58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08" s="8">
        <f>Inventory[[#This Row],[Current_Inventory]]*Inventory[[#This Row],[Unit_Cost]]</f>
        <v>132096.5</v>
      </c>
      <c r="Q5808" t="str">
        <f>IF(Inventory[[#This Row],[Stockout_Risk_Score]] &gt;= 0.8, "Critical",
   IF(Inventory[[#This Row],[Stockout_Risk_Score]] &gt;= 0.6, "High",
      IF(Inventory[[#This Row],[Stockout_Risk_Score]] &gt;= 0.3, "Medium", "Low")
   )
)</f>
        <v>Low</v>
      </c>
      <c r="R5808">
        <f>Inventory[[#This Row],[Lead_Time_Days]]*0.8</f>
        <v>4.8000000000000007</v>
      </c>
      <c r="S5808">
        <f>MAX(0,Inventory[[#This Row],[Daily_Demand]]*Inventory[[#This Row],[Adj_Lead_Time]]+Inventory[[#This Row],[Safety_Stock]]-Inventory[[#This Row],[Current_Inventory]])</f>
        <v>639.60000000000014</v>
      </c>
    </row>
    <row r="5809" spans="1:19" x14ac:dyDescent="0.25">
      <c r="A5809">
        <v>5808</v>
      </c>
      <c r="B5809" t="s">
        <v>5830</v>
      </c>
      <c r="C5809" s="4" t="s">
        <v>26</v>
      </c>
      <c r="D5809" t="s">
        <v>22</v>
      </c>
      <c r="E5809" s="4">
        <v>191</v>
      </c>
      <c r="F5809" s="4">
        <v>4</v>
      </c>
      <c r="G5809" s="4">
        <v>722</v>
      </c>
      <c r="H5809" s="4">
        <v>135</v>
      </c>
      <c r="I5809" s="4">
        <v>65</v>
      </c>
      <c r="J5809" s="6">
        <v>138.66</v>
      </c>
      <c r="K5809" s="4">
        <v>0.21299999999999999</v>
      </c>
      <c r="L5809" s="4" t="s">
        <v>19</v>
      </c>
      <c r="M5809" s="4">
        <f>Inventory[[#This Row],[Daily_Demand]]*Inventory[[#This Row],[Lead_Time_Days]]</f>
        <v>764</v>
      </c>
      <c r="N5809" s="4">
        <f>MAX(0, Inventory[[#This Row],[Demand_Duration_Lead_time]]+Inventory[[#This Row],[Safety_Stock]]-Inventory[[#This Row],[Current_Inventory]])</f>
        <v>177</v>
      </c>
      <c r="O58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09" s="8">
        <f>Inventory[[#This Row],[Current_Inventory]]*Inventory[[#This Row],[Unit_Cost]]</f>
        <v>100112.52</v>
      </c>
      <c r="Q5809" t="str">
        <f>IF(Inventory[[#This Row],[Stockout_Risk_Score]] &gt;= 0.8, "Critical",
   IF(Inventory[[#This Row],[Stockout_Risk_Score]] &gt;= 0.6, "High",
      IF(Inventory[[#This Row],[Stockout_Risk_Score]] &gt;= 0.3, "Medium", "Low")
   )
)</f>
        <v>Low</v>
      </c>
      <c r="R5809">
        <f>Inventory[[#This Row],[Lead_Time_Days]]*0.8</f>
        <v>3.2</v>
      </c>
      <c r="S5809">
        <f>MAX(0,Inventory[[#This Row],[Daily_Demand]]*Inventory[[#This Row],[Adj_Lead_Time]]+Inventory[[#This Row],[Safety_Stock]]-Inventory[[#This Row],[Current_Inventory]])</f>
        <v>24.200000000000045</v>
      </c>
    </row>
    <row r="5810" spans="1:19" x14ac:dyDescent="0.25">
      <c r="A5810">
        <v>5809</v>
      </c>
      <c r="B5810" t="s">
        <v>5831</v>
      </c>
      <c r="C5810" s="4" t="s">
        <v>13</v>
      </c>
      <c r="D5810" t="s">
        <v>22</v>
      </c>
      <c r="E5810" s="4">
        <v>137</v>
      </c>
      <c r="F5810" s="4">
        <v>9</v>
      </c>
      <c r="G5810" s="4">
        <v>305</v>
      </c>
      <c r="H5810" s="4">
        <v>47</v>
      </c>
      <c r="I5810" s="4">
        <v>392</v>
      </c>
      <c r="J5810" s="6">
        <v>468.24</v>
      </c>
      <c r="K5810" s="4">
        <v>0.89400000000000002</v>
      </c>
      <c r="L5810" s="4" t="s">
        <v>19</v>
      </c>
      <c r="M5810" s="4">
        <f>Inventory[[#This Row],[Daily_Demand]]*Inventory[[#This Row],[Lead_Time_Days]]</f>
        <v>1233</v>
      </c>
      <c r="N5810" s="4">
        <f>MAX(0, Inventory[[#This Row],[Demand_Duration_Lead_time]]+Inventory[[#This Row],[Safety_Stock]]-Inventory[[#This Row],[Current_Inventory]])</f>
        <v>975</v>
      </c>
      <c r="O58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10" s="8">
        <f>Inventory[[#This Row],[Current_Inventory]]*Inventory[[#This Row],[Unit_Cost]]</f>
        <v>142813.20000000001</v>
      </c>
      <c r="Q5810" t="str">
        <f>IF(Inventory[[#This Row],[Stockout_Risk_Score]] &gt;= 0.8, "Critical",
   IF(Inventory[[#This Row],[Stockout_Risk_Score]] &gt;= 0.6, "High",
      IF(Inventory[[#This Row],[Stockout_Risk_Score]] &gt;= 0.3, "Medium", "Low")
   )
)</f>
        <v>Critical</v>
      </c>
      <c r="R5810">
        <f>Inventory[[#This Row],[Lead_Time_Days]]*0.8</f>
        <v>7.2</v>
      </c>
      <c r="S5810">
        <f>MAX(0,Inventory[[#This Row],[Daily_Demand]]*Inventory[[#This Row],[Adj_Lead_Time]]+Inventory[[#This Row],[Safety_Stock]]-Inventory[[#This Row],[Current_Inventory]])</f>
        <v>728.40000000000009</v>
      </c>
    </row>
    <row r="5811" spans="1:19" x14ac:dyDescent="0.25">
      <c r="A5811">
        <v>5810</v>
      </c>
      <c r="B5811" t="s">
        <v>5832</v>
      </c>
      <c r="C5811" s="4" t="s">
        <v>21</v>
      </c>
      <c r="D5811" t="s">
        <v>22</v>
      </c>
      <c r="E5811" s="4">
        <v>128</v>
      </c>
      <c r="F5811" s="4">
        <v>6</v>
      </c>
      <c r="G5811" s="4">
        <v>166</v>
      </c>
      <c r="H5811" s="4">
        <v>222</v>
      </c>
      <c r="I5811" s="4">
        <v>252</v>
      </c>
      <c r="J5811" s="6">
        <v>1568.56</v>
      </c>
      <c r="K5811" s="4">
        <v>0.155</v>
      </c>
      <c r="L5811" s="4" t="s">
        <v>15</v>
      </c>
      <c r="M5811" s="4">
        <f>Inventory[[#This Row],[Daily_Demand]]*Inventory[[#This Row],[Lead_Time_Days]]</f>
        <v>768</v>
      </c>
      <c r="N5811" s="4">
        <f>MAX(0, Inventory[[#This Row],[Demand_Duration_Lead_time]]+Inventory[[#This Row],[Safety_Stock]]-Inventory[[#This Row],[Current_Inventory]])</f>
        <v>824</v>
      </c>
      <c r="O58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11" s="8">
        <f>Inventory[[#This Row],[Current_Inventory]]*Inventory[[#This Row],[Unit_Cost]]</f>
        <v>260380.96</v>
      </c>
      <c r="Q5811" t="str">
        <f>IF(Inventory[[#This Row],[Stockout_Risk_Score]] &gt;= 0.8, "Critical",
   IF(Inventory[[#This Row],[Stockout_Risk_Score]] &gt;= 0.6, "High",
      IF(Inventory[[#This Row],[Stockout_Risk_Score]] &gt;= 0.3, "Medium", "Low")
   )
)</f>
        <v>Low</v>
      </c>
      <c r="R5811">
        <f>Inventory[[#This Row],[Lead_Time_Days]]*0.8</f>
        <v>4.8000000000000007</v>
      </c>
      <c r="S5811">
        <f>MAX(0,Inventory[[#This Row],[Daily_Demand]]*Inventory[[#This Row],[Adj_Lead_Time]]+Inventory[[#This Row],[Safety_Stock]]-Inventory[[#This Row],[Current_Inventory]])</f>
        <v>670.40000000000009</v>
      </c>
    </row>
    <row r="5812" spans="1:19" x14ac:dyDescent="0.25">
      <c r="A5812">
        <v>5811</v>
      </c>
      <c r="B5812" t="s">
        <v>5833</v>
      </c>
      <c r="C5812" s="4" t="s">
        <v>21</v>
      </c>
      <c r="D5812" t="s">
        <v>22</v>
      </c>
      <c r="E5812" s="4">
        <v>36</v>
      </c>
      <c r="F5812" s="4">
        <v>11</v>
      </c>
      <c r="G5812" s="4">
        <v>403</v>
      </c>
      <c r="H5812" s="4">
        <v>234</v>
      </c>
      <c r="I5812" s="4">
        <v>223</v>
      </c>
      <c r="J5812" s="6">
        <v>1281.81</v>
      </c>
      <c r="K5812" s="4">
        <v>0.75900000000000001</v>
      </c>
      <c r="L5812" s="4" t="s">
        <v>19</v>
      </c>
      <c r="M5812" s="4">
        <f>Inventory[[#This Row],[Daily_Demand]]*Inventory[[#This Row],[Lead_Time_Days]]</f>
        <v>396</v>
      </c>
      <c r="N5812" s="4">
        <f>MAX(0, Inventory[[#This Row],[Demand_Duration_Lead_time]]+Inventory[[#This Row],[Safety_Stock]]-Inventory[[#This Row],[Current_Inventory]])</f>
        <v>227</v>
      </c>
      <c r="O58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12" s="8">
        <f>Inventory[[#This Row],[Current_Inventory]]*Inventory[[#This Row],[Unit_Cost]]</f>
        <v>516569.43</v>
      </c>
      <c r="Q5812" t="str">
        <f>IF(Inventory[[#This Row],[Stockout_Risk_Score]] &gt;= 0.8, "Critical",
   IF(Inventory[[#This Row],[Stockout_Risk_Score]] &gt;= 0.6, "High",
      IF(Inventory[[#This Row],[Stockout_Risk_Score]] &gt;= 0.3, "Medium", "Low")
   )
)</f>
        <v>High</v>
      </c>
      <c r="R5812">
        <f>Inventory[[#This Row],[Lead_Time_Days]]*0.8</f>
        <v>8.8000000000000007</v>
      </c>
      <c r="S5812">
        <f>MAX(0,Inventory[[#This Row],[Daily_Demand]]*Inventory[[#This Row],[Adj_Lead_Time]]+Inventory[[#This Row],[Safety_Stock]]-Inventory[[#This Row],[Current_Inventory]])</f>
        <v>147.79999999999995</v>
      </c>
    </row>
    <row r="5813" spans="1:19" x14ac:dyDescent="0.25">
      <c r="A5813">
        <v>5812</v>
      </c>
      <c r="B5813" t="s">
        <v>5834</v>
      </c>
      <c r="C5813" s="4" t="s">
        <v>17</v>
      </c>
      <c r="D5813" t="s">
        <v>18</v>
      </c>
      <c r="E5813" s="4">
        <v>10</v>
      </c>
      <c r="F5813" s="4">
        <v>11</v>
      </c>
      <c r="G5813" s="4">
        <v>30</v>
      </c>
      <c r="H5813" s="4">
        <v>231</v>
      </c>
      <c r="I5813" s="4">
        <v>217</v>
      </c>
      <c r="J5813" s="6">
        <v>487.49</v>
      </c>
      <c r="K5813" s="4">
        <v>0.36099999999999999</v>
      </c>
      <c r="L5813" s="4" t="s">
        <v>27</v>
      </c>
      <c r="M5813" s="4">
        <f>Inventory[[#This Row],[Daily_Demand]]*Inventory[[#This Row],[Lead_Time_Days]]</f>
        <v>110</v>
      </c>
      <c r="N5813" s="4">
        <f>MAX(0, Inventory[[#This Row],[Demand_Duration_Lead_time]]+Inventory[[#This Row],[Safety_Stock]]-Inventory[[#This Row],[Current_Inventory]])</f>
        <v>311</v>
      </c>
      <c r="O58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13" s="8">
        <f>Inventory[[#This Row],[Current_Inventory]]*Inventory[[#This Row],[Unit_Cost]]</f>
        <v>14624.7</v>
      </c>
      <c r="Q5813" t="str">
        <f>IF(Inventory[[#This Row],[Stockout_Risk_Score]] &gt;= 0.8, "Critical",
   IF(Inventory[[#This Row],[Stockout_Risk_Score]] &gt;= 0.6, "High",
      IF(Inventory[[#This Row],[Stockout_Risk_Score]] &gt;= 0.3, "Medium", "Low")
   )
)</f>
        <v>Medium</v>
      </c>
      <c r="R5813">
        <f>Inventory[[#This Row],[Lead_Time_Days]]*0.8</f>
        <v>8.8000000000000007</v>
      </c>
      <c r="S5813">
        <f>MAX(0,Inventory[[#This Row],[Daily_Demand]]*Inventory[[#This Row],[Adj_Lead_Time]]+Inventory[[#This Row],[Safety_Stock]]-Inventory[[#This Row],[Current_Inventory]])</f>
        <v>289</v>
      </c>
    </row>
    <row r="5814" spans="1:19" x14ac:dyDescent="0.25">
      <c r="A5814">
        <v>5813</v>
      </c>
      <c r="B5814" t="s">
        <v>5835</v>
      </c>
      <c r="C5814" s="4" t="s">
        <v>21</v>
      </c>
      <c r="D5814" t="s">
        <v>22</v>
      </c>
      <c r="E5814" s="4">
        <v>98</v>
      </c>
      <c r="F5814" s="4">
        <v>7</v>
      </c>
      <c r="G5814" s="4">
        <v>295</v>
      </c>
      <c r="H5814" s="4">
        <v>256</v>
      </c>
      <c r="I5814" s="4">
        <v>388</v>
      </c>
      <c r="J5814" s="6">
        <v>1496.75</v>
      </c>
      <c r="K5814" s="4">
        <v>0.66300000000000003</v>
      </c>
      <c r="L5814" s="4" t="s">
        <v>15</v>
      </c>
      <c r="M5814" s="4">
        <f>Inventory[[#This Row],[Daily_Demand]]*Inventory[[#This Row],[Lead_Time_Days]]</f>
        <v>686</v>
      </c>
      <c r="N5814" s="4">
        <f>MAX(0, Inventory[[#This Row],[Demand_Duration_Lead_time]]+Inventory[[#This Row],[Safety_Stock]]-Inventory[[#This Row],[Current_Inventory]])</f>
        <v>647</v>
      </c>
      <c r="O58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14" s="8">
        <f>Inventory[[#This Row],[Current_Inventory]]*Inventory[[#This Row],[Unit_Cost]]</f>
        <v>441541.25</v>
      </c>
      <c r="Q5814" t="str">
        <f>IF(Inventory[[#This Row],[Stockout_Risk_Score]] &gt;= 0.8, "Critical",
   IF(Inventory[[#This Row],[Stockout_Risk_Score]] &gt;= 0.6, "High",
      IF(Inventory[[#This Row],[Stockout_Risk_Score]] &gt;= 0.3, "Medium", "Low")
   )
)</f>
        <v>High</v>
      </c>
      <c r="R5814">
        <f>Inventory[[#This Row],[Lead_Time_Days]]*0.8</f>
        <v>5.6000000000000005</v>
      </c>
      <c r="S5814">
        <f>MAX(0,Inventory[[#This Row],[Daily_Demand]]*Inventory[[#This Row],[Adj_Lead_Time]]+Inventory[[#This Row],[Safety_Stock]]-Inventory[[#This Row],[Current_Inventory]])</f>
        <v>509.80000000000007</v>
      </c>
    </row>
    <row r="5815" spans="1:19" x14ac:dyDescent="0.25">
      <c r="A5815">
        <v>5814</v>
      </c>
      <c r="B5815" t="s">
        <v>5836</v>
      </c>
      <c r="C5815" s="4" t="s">
        <v>26</v>
      </c>
      <c r="D5815" t="s">
        <v>14</v>
      </c>
      <c r="E5815" s="4">
        <v>30</v>
      </c>
      <c r="F5815" s="4">
        <v>3</v>
      </c>
      <c r="G5815" s="4">
        <v>587</v>
      </c>
      <c r="H5815" s="4">
        <v>145</v>
      </c>
      <c r="I5815" s="4">
        <v>83</v>
      </c>
      <c r="J5815" s="6">
        <v>325.58</v>
      </c>
      <c r="K5815" s="4">
        <v>7.3999999999999996E-2</v>
      </c>
      <c r="L5815" s="4" t="s">
        <v>27</v>
      </c>
      <c r="M5815" s="4">
        <f>Inventory[[#This Row],[Daily_Demand]]*Inventory[[#This Row],[Lead_Time_Days]]</f>
        <v>90</v>
      </c>
      <c r="N5815" s="4">
        <f>MAX(0, Inventory[[#This Row],[Demand_Duration_Lead_time]]+Inventory[[#This Row],[Safety_Stock]]-Inventory[[#This Row],[Current_Inventory]])</f>
        <v>0</v>
      </c>
      <c r="O58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815" s="8">
        <f>Inventory[[#This Row],[Current_Inventory]]*Inventory[[#This Row],[Unit_Cost]]</f>
        <v>191115.46</v>
      </c>
      <c r="Q5815" t="str">
        <f>IF(Inventory[[#This Row],[Stockout_Risk_Score]] &gt;= 0.8, "Critical",
   IF(Inventory[[#This Row],[Stockout_Risk_Score]] &gt;= 0.6, "High",
      IF(Inventory[[#This Row],[Stockout_Risk_Score]] &gt;= 0.3, "Medium", "Low")
   )
)</f>
        <v>Low</v>
      </c>
      <c r="R5815">
        <f>Inventory[[#This Row],[Lead_Time_Days]]*0.8</f>
        <v>2.4000000000000004</v>
      </c>
      <c r="S5815">
        <f>MAX(0,Inventory[[#This Row],[Daily_Demand]]*Inventory[[#This Row],[Adj_Lead_Time]]+Inventory[[#This Row],[Safety_Stock]]-Inventory[[#This Row],[Current_Inventory]])</f>
        <v>0</v>
      </c>
    </row>
    <row r="5816" spans="1:19" x14ac:dyDescent="0.25">
      <c r="A5816">
        <v>5815</v>
      </c>
      <c r="B5816" t="s">
        <v>5837</v>
      </c>
      <c r="C5816" s="4" t="s">
        <v>17</v>
      </c>
      <c r="D5816" t="s">
        <v>14</v>
      </c>
      <c r="E5816" s="4">
        <v>41</v>
      </c>
      <c r="F5816" s="4">
        <v>9</v>
      </c>
      <c r="G5816" s="4">
        <v>704</v>
      </c>
      <c r="H5816" s="4">
        <v>295</v>
      </c>
      <c r="I5816" s="4">
        <v>278</v>
      </c>
      <c r="J5816" s="6">
        <v>1652.59</v>
      </c>
      <c r="K5816" s="4">
        <v>0.28699999999999998</v>
      </c>
      <c r="L5816" s="4" t="s">
        <v>19</v>
      </c>
      <c r="M5816" s="4">
        <f>Inventory[[#This Row],[Daily_Demand]]*Inventory[[#This Row],[Lead_Time_Days]]</f>
        <v>369</v>
      </c>
      <c r="N5816" s="4">
        <f>MAX(0, Inventory[[#This Row],[Demand_Duration_Lead_time]]+Inventory[[#This Row],[Safety_Stock]]-Inventory[[#This Row],[Current_Inventory]])</f>
        <v>0</v>
      </c>
      <c r="O58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16" s="8">
        <f>Inventory[[#This Row],[Current_Inventory]]*Inventory[[#This Row],[Unit_Cost]]</f>
        <v>1163423.3599999999</v>
      </c>
      <c r="Q5816" t="str">
        <f>IF(Inventory[[#This Row],[Stockout_Risk_Score]] &gt;= 0.8, "Critical",
   IF(Inventory[[#This Row],[Stockout_Risk_Score]] &gt;= 0.6, "High",
      IF(Inventory[[#This Row],[Stockout_Risk_Score]] &gt;= 0.3, "Medium", "Low")
   )
)</f>
        <v>Low</v>
      </c>
      <c r="R5816">
        <f>Inventory[[#This Row],[Lead_Time_Days]]*0.8</f>
        <v>7.2</v>
      </c>
      <c r="S5816">
        <f>MAX(0,Inventory[[#This Row],[Daily_Demand]]*Inventory[[#This Row],[Adj_Lead_Time]]+Inventory[[#This Row],[Safety_Stock]]-Inventory[[#This Row],[Current_Inventory]])</f>
        <v>0</v>
      </c>
    </row>
    <row r="5817" spans="1:19" x14ac:dyDescent="0.25">
      <c r="A5817">
        <v>5816</v>
      </c>
      <c r="B5817" t="s">
        <v>5838</v>
      </c>
      <c r="C5817" s="4" t="s">
        <v>21</v>
      </c>
      <c r="D5817" t="s">
        <v>14</v>
      </c>
      <c r="E5817" s="4">
        <v>17</v>
      </c>
      <c r="F5817" s="4">
        <v>10</v>
      </c>
      <c r="G5817" s="4">
        <v>322</v>
      </c>
      <c r="H5817" s="4">
        <v>240</v>
      </c>
      <c r="I5817" s="4">
        <v>50</v>
      </c>
      <c r="J5817" s="6">
        <v>1598.61</v>
      </c>
      <c r="K5817" s="4">
        <v>0.42499999999999999</v>
      </c>
      <c r="L5817" s="4" t="s">
        <v>19</v>
      </c>
      <c r="M5817" s="4">
        <f>Inventory[[#This Row],[Daily_Demand]]*Inventory[[#This Row],[Lead_Time_Days]]</f>
        <v>170</v>
      </c>
      <c r="N5817" s="4">
        <f>MAX(0, Inventory[[#This Row],[Demand_Duration_Lead_time]]+Inventory[[#This Row],[Safety_Stock]]-Inventory[[#This Row],[Current_Inventory]])</f>
        <v>88</v>
      </c>
      <c r="O58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17" s="8">
        <f>Inventory[[#This Row],[Current_Inventory]]*Inventory[[#This Row],[Unit_Cost]]</f>
        <v>514752.42</v>
      </c>
      <c r="Q5817" t="str">
        <f>IF(Inventory[[#This Row],[Stockout_Risk_Score]] &gt;= 0.8, "Critical",
   IF(Inventory[[#This Row],[Stockout_Risk_Score]] &gt;= 0.6, "High",
      IF(Inventory[[#This Row],[Stockout_Risk_Score]] &gt;= 0.3, "Medium", "Low")
   )
)</f>
        <v>Medium</v>
      </c>
      <c r="R5817">
        <f>Inventory[[#This Row],[Lead_Time_Days]]*0.8</f>
        <v>8</v>
      </c>
      <c r="S5817">
        <f>MAX(0,Inventory[[#This Row],[Daily_Demand]]*Inventory[[#This Row],[Adj_Lead_Time]]+Inventory[[#This Row],[Safety_Stock]]-Inventory[[#This Row],[Current_Inventory]])</f>
        <v>54</v>
      </c>
    </row>
    <row r="5818" spans="1:19" x14ac:dyDescent="0.25">
      <c r="A5818">
        <v>5817</v>
      </c>
      <c r="B5818" t="s">
        <v>5839</v>
      </c>
      <c r="C5818" s="4" t="s">
        <v>21</v>
      </c>
      <c r="D5818" t="s">
        <v>14</v>
      </c>
      <c r="E5818" s="4">
        <v>97</v>
      </c>
      <c r="F5818" s="4">
        <v>4</v>
      </c>
      <c r="G5818" s="4">
        <v>223</v>
      </c>
      <c r="H5818" s="4">
        <v>18</v>
      </c>
      <c r="I5818" s="4">
        <v>371</v>
      </c>
      <c r="J5818" s="6">
        <v>1946.52</v>
      </c>
      <c r="K5818" s="4">
        <v>0.85699999999999998</v>
      </c>
      <c r="L5818" s="4" t="s">
        <v>27</v>
      </c>
      <c r="M5818" s="4">
        <f>Inventory[[#This Row],[Daily_Demand]]*Inventory[[#This Row],[Lead_Time_Days]]</f>
        <v>388</v>
      </c>
      <c r="N5818" s="4">
        <f>MAX(0, Inventory[[#This Row],[Demand_Duration_Lead_time]]+Inventory[[#This Row],[Safety_Stock]]-Inventory[[#This Row],[Current_Inventory]])</f>
        <v>183</v>
      </c>
      <c r="O58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18" s="8">
        <f>Inventory[[#This Row],[Current_Inventory]]*Inventory[[#This Row],[Unit_Cost]]</f>
        <v>434073.96</v>
      </c>
      <c r="Q5818" t="str">
        <f>IF(Inventory[[#This Row],[Stockout_Risk_Score]] &gt;= 0.8, "Critical",
   IF(Inventory[[#This Row],[Stockout_Risk_Score]] &gt;= 0.6, "High",
      IF(Inventory[[#This Row],[Stockout_Risk_Score]] &gt;= 0.3, "Medium", "Low")
   )
)</f>
        <v>Critical</v>
      </c>
      <c r="R5818">
        <f>Inventory[[#This Row],[Lead_Time_Days]]*0.8</f>
        <v>3.2</v>
      </c>
      <c r="S5818">
        <f>MAX(0,Inventory[[#This Row],[Daily_Demand]]*Inventory[[#This Row],[Adj_Lead_Time]]+Inventory[[#This Row],[Safety_Stock]]-Inventory[[#This Row],[Current_Inventory]])</f>
        <v>105.40000000000003</v>
      </c>
    </row>
    <row r="5819" spans="1:19" x14ac:dyDescent="0.25">
      <c r="A5819">
        <v>5818</v>
      </c>
      <c r="B5819" t="s">
        <v>5840</v>
      </c>
      <c r="C5819" s="4" t="s">
        <v>13</v>
      </c>
      <c r="D5819" t="s">
        <v>14</v>
      </c>
      <c r="E5819" s="4">
        <v>29</v>
      </c>
      <c r="F5819" s="4">
        <v>14</v>
      </c>
      <c r="G5819" s="4">
        <v>364</v>
      </c>
      <c r="H5819" s="4">
        <v>234</v>
      </c>
      <c r="I5819" s="4">
        <v>164</v>
      </c>
      <c r="J5819" s="6">
        <v>343.05</v>
      </c>
      <c r="K5819" s="4">
        <v>0.56299999999999994</v>
      </c>
      <c r="L5819" s="4" t="s">
        <v>27</v>
      </c>
      <c r="M5819" s="4">
        <f>Inventory[[#This Row],[Daily_Demand]]*Inventory[[#This Row],[Lead_Time_Days]]</f>
        <v>406</v>
      </c>
      <c r="N5819" s="4">
        <f>MAX(0, Inventory[[#This Row],[Demand_Duration_Lead_time]]+Inventory[[#This Row],[Safety_Stock]]-Inventory[[#This Row],[Current_Inventory]])</f>
        <v>276</v>
      </c>
      <c r="O58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19" s="8">
        <f>Inventory[[#This Row],[Current_Inventory]]*Inventory[[#This Row],[Unit_Cost]]</f>
        <v>124870.2</v>
      </c>
      <c r="Q5819" t="str">
        <f>IF(Inventory[[#This Row],[Stockout_Risk_Score]] &gt;= 0.8, "Critical",
   IF(Inventory[[#This Row],[Stockout_Risk_Score]] &gt;= 0.6, "High",
      IF(Inventory[[#This Row],[Stockout_Risk_Score]] &gt;= 0.3, "Medium", "Low")
   )
)</f>
        <v>Medium</v>
      </c>
      <c r="R5819">
        <f>Inventory[[#This Row],[Lead_Time_Days]]*0.8</f>
        <v>11.200000000000001</v>
      </c>
      <c r="S5819">
        <f>MAX(0,Inventory[[#This Row],[Daily_Demand]]*Inventory[[#This Row],[Adj_Lead_Time]]+Inventory[[#This Row],[Safety_Stock]]-Inventory[[#This Row],[Current_Inventory]])</f>
        <v>194.79999999999995</v>
      </c>
    </row>
    <row r="5820" spans="1:19" x14ac:dyDescent="0.25">
      <c r="A5820">
        <v>5819</v>
      </c>
      <c r="B5820" t="s">
        <v>5841</v>
      </c>
      <c r="C5820" s="4" t="s">
        <v>21</v>
      </c>
      <c r="D5820" t="s">
        <v>14</v>
      </c>
      <c r="E5820" s="4">
        <v>145</v>
      </c>
      <c r="F5820" s="4">
        <v>7</v>
      </c>
      <c r="G5820" s="4">
        <v>779</v>
      </c>
      <c r="H5820" s="4">
        <v>116</v>
      </c>
      <c r="I5820" s="4">
        <v>263</v>
      </c>
      <c r="J5820" s="6">
        <v>1817.9</v>
      </c>
      <c r="K5820" s="4">
        <v>4.4999999999999998E-2</v>
      </c>
      <c r="L5820" s="4" t="s">
        <v>15</v>
      </c>
      <c r="M5820" s="4">
        <f>Inventory[[#This Row],[Daily_Demand]]*Inventory[[#This Row],[Lead_Time_Days]]</f>
        <v>1015</v>
      </c>
      <c r="N5820" s="4">
        <f>MAX(0, Inventory[[#This Row],[Demand_Duration_Lead_time]]+Inventory[[#This Row],[Safety_Stock]]-Inventory[[#This Row],[Current_Inventory]])</f>
        <v>352</v>
      </c>
      <c r="O58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20" s="8">
        <f>Inventory[[#This Row],[Current_Inventory]]*Inventory[[#This Row],[Unit_Cost]]</f>
        <v>1416144.1</v>
      </c>
      <c r="Q5820" t="str">
        <f>IF(Inventory[[#This Row],[Stockout_Risk_Score]] &gt;= 0.8, "Critical",
   IF(Inventory[[#This Row],[Stockout_Risk_Score]] &gt;= 0.6, "High",
      IF(Inventory[[#This Row],[Stockout_Risk_Score]] &gt;= 0.3, "Medium", "Low")
   )
)</f>
        <v>Low</v>
      </c>
      <c r="R5820">
        <f>Inventory[[#This Row],[Lead_Time_Days]]*0.8</f>
        <v>5.6000000000000005</v>
      </c>
      <c r="S5820">
        <f>MAX(0,Inventory[[#This Row],[Daily_Demand]]*Inventory[[#This Row],[Adj_Lead_Time]]+Inventory[[#This Row],[Safety_Stock]]-Inventory[[#This Row],[Current_Inventory]])</f>
        <v>149.00000000000011</v>
      </c>
    </row>
    <row r="5821" spans="1:19" x14ac:dyDescent="0.25">
      <c r="A5821">
        <v>5820</v>
      </c>
      <c r="B5821" t="s">
        <v>5842</v>
      </c>
      <c r="C5821" s="4" t="s">
        <v>41</v>
      </c>
      <c r="D5821" t="s">
        <v>18</v>
      </c>
      <c r="E5821" s="4">
        <v>24</v>
      </c>
      <c r="F5821" s="4">
        <v>7</v>
      </c>
      <c r="G5821" s="4">
        <v>285</v>
      </c>
      <c r="H5821" s="4">
        <v>196</v>
      </c>
      <c r="I5821" s="4">
        <v>303</v>
      </c>
      <c r="J5821" s="6">
        <v>715.15</v>
      </c>
      <c r="K5821" s="4">
        <v>0.80200000000000005</v>
      </c>
      <c r="L5821" s="4" t="s">
        <v>19</v>
      </c>
      <c r="M5821" s="4">
        <f>Inventory[[#This Row],[Daily_Demand]]*Inventory[[#This Row],[Lead_Time_Days]]</f>
        <v>168</v>
      </c>
      <c r="N5821" s="4">
        <f>MAX(0, Inventory[[#This Row],[Demand_Duration_Lead_time]]+Inventory[[#This Row],[Safety_Stock]]-Inventory[[#This Row],[Current_Inventory]])</f>
        <v>79</v>
      </c>
      <c r="O58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21" s="8">
        <f>Inventory[[#This Row],[Current_Inventory]]*Inventory[[#This Row],[Unit_Cost]]</f>
        <v>203817.75</v>
      </c>
      <c r="Q5821" t="str">
        <f>IF(Inventory[[#This Row],[Stockout_Risk_Score]] &gt;= 0.8, "Critical",
   IF(Inventory[[#This Row],[Stockout_Risk_Score]] &gt;= 0.6, "High",
      IF(Inventory[[#This Row],[Stockout_Risk_Score]] &gt;= 0.3, "Medium", "Low")
   )
)</f>
        <v>Critical</v>
      </c>
      <c r="R5821">
        <f>Inventory[[#This Row],[Lead_Time_Days]]*0.8</f>
        <v>5.6000000000000005</v>
      </c>
      <c r="S5821">
        <f>MAX(0,Inventory[[#This Row],[Daily_Demand]]*Inventory[[#This Row],[Adj_Lead_Time]]+Inventory[[#This Row],[Safety_Stock]]-Inventory[[#This Row],[Current_Inventory]])</f>
        <v>45.399999999999977</v>
      </c>
    </row>
    <row r="5822" spans="1:19" x14ac:dyDescent="0.25">
      <c r="A5822">
        <v>5821</v>
      </c>
      <c r="B5822" t="s">
        <v>5843</v>
      </c>
      <c r="C5822" s="4" t="s">
        <v>17</v>
      </c>
      <c r="D5822" t="s">
        <v>14</v>
      </c>
      <c r="E5822" s="4">
        <v>76</v>
      </c>
      <c r="F5822" s="4">
        <v>3</v>
      </c>
      <c r="G5822" s="4">
        <v>41</v>
      </c>
      <c r="H5822" s="4">
        <v>230</v>
      </c>
      <c r="I5822" s="4">
        <v>194</v>
      </c>
      <c r="J5822" s="6">
        <v>861.32</v>
      </c>
      <c r="K5822" s="4">
        <v>5.5E-2</v>
      </c>
      <c r="L5822" s="4" t="s">
        <v>19</v>
      </c>
      <c r="M5822" s="4">
        <f>Inventory[[#This Row],[Daily_Demand]]*Inventory[[#This Row],[Lead_Time_Days]]</f>
        <v>228</v>
      </c>
      <c r="N5822" s="4">
        <f>MAX(0, Inventory[[#This Row],[Demand_Duration_Lead_time]]+Inventory[[#This Row],[Safety_Stock]]-Inventory[[#This Row],[Current_Inventory]])</f>
        <v>417</v>
      </c>
      <c r="O58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22" s="8">
        <f>Inventory[[#This Row],[Current_Inventory]]*Inventory[[#This Row],[Unit_Cost]]</f>
        <v>35314.120000000003</v>
      </c>
      <c r="Q5822" t="str">
        <f>IF(Inventory[[#This Row],[Stockout_Risk_Score]] &gt;= 0.8, "Critical",
   IF(Inventory[[#This Row],[Stockout_Risk_Score]] &gt;= 0.6, "High",
      IF(Inventory[[#This Row],[Stockout_Risk_Score]] &gt;= 0.3, "Medium", "Low")
   )
)</f>
        <v>Low</v>
      </c>
      <c r="R5822">
        <f>Inventory[[#This Row],[Lead_Time_Days]]*0.8</f>
        <v>2.4000000000000004</v>
      </c>
      <c r="S5822">
        <f>MAX(0,Inventory[[#This Row],[Daily_Demand]]*Inventory[[#This Row],[Adj_Lead_Time]]+Inventory[[#This Row],[Safety_Stock]]-Inventory[[#This Row],[Current_Inventory]])</f>
        <v>371.40000000000003</v>
      </c>
    </row>
    <row r="5823" spans="1:19" x14ac:dyDescent="0.25">
      <c r="A5823">
        <v>5822</v>
      </c>
      <c r="B5823" t="s">
        <v>5844</v>
      </c>
      <c r="C5823" s="4" t="s">
        <v>41</v>
      </c>
      <c r="D5823" t="s">
        <v>22</v>
      </c>
      <c r="E5823" s="4">
        <v>192</v>
      </c>
      <c r="F5823" s="4">
        <v>11</v>
      </c>
      <c r="G5823" s="4">
        <v>555</v>
      </c>
      <c r="H5823" s="4">
        <v>104</v>
      </c>
      <c r="I5823" s="4">
        <v>96</v>
      </c>
      <c r="J5823" s="6">
        <v>963.47</v>
      </c>
      <c r="K5823" s="4">
        <v>0.93400000000000005</v>
      </c>
      <c r="L5823" s="4" t="s">
        <v>19</v>
      </c>
      <c r="M5823" s="4">
        <f>Inventory[[#This Row],[Daily_Demand]]*Inventory[[#This Row],[Lead_Time_Days]]</f>
        <v>2112</v>
      </c>
      <c r="N5823" s="4">
        <f>MAX(0, Inventory[[#This Row],[Demand_Duration_Lead_time]]+Inventory[[#This Row],[Safety_Stock]]-Inventory[[#This Row],[Current_Inventory]])</f>
        <v>1661</v>
      </c>
      <c r="O58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23" s="8">
        <f>Inventory[[#This Row],[Current_Inventory]]*Inventory[[#This Row],[Unit_Cost]]</f>
        <v>534725.85</v>
      </c>
      <c r="Q5823" t="str">
        <f>IF(Inventory[[#This Row],[Stockout_Risk_Score]] &gt;= 0.8, "Critical",
   IF(Inventory[[#This Row],[Stockout_Risk_Score]] &gt;= 0.6, "High",
      IF(Inventory[[#This Row],[Stockout_Risk_Score]] &gt;= 0.3, "Medium", "Low")
   )
)</f>
        <v>Critical</v>
      </c>
      <c r="R5823">
        <f>Inventory[[#This Row],[Lead_Time_Days]]*0.8</f>
        <v>8.8000000000000007</v>
      </c>
      <c r="S5823">
        <f>MAX(0,Inventory[[#This Row],[Daily_Demand]]*Inventory[[#This Row],[Adj_Lead_Time]]+Inventory[[#This Row],[Safety_Stock]]-Inventory[[#This Row],[Current_Inventory]])</f>
        <v>1238.6000000000001</v>
      </c>
    </row>
    <row r="5824" spans="1:19" x14ac:dyDescent="0.25">
      <c r="A5824">
        <v>5823</v>
      </c>
      <c r="B5824" t="s">
        <v>5845</v>
      </c>
      <c r="C5824" s="4" t="s">
        <v>17</v>
      </c>
      <c r="D5824" t="s">
        <v>14</v>
      </c>
      <c r="E5824" s="4">
        <v>153</v>
      </c>
      <c r="F5824" s="4">
        <v>9</v>
      </c>
      <c r="G5824" s="4">
        <v>725</v>
      </c>
      <c r="H5824" s="4">
        <v>204</v>
      </c>
      <c r="I5824" s="4">
        <v>329</v>
      </c>
      <c r="J5824" s="6">
        <v>1272.46</v>
      </c>
      <c r="K5824" s="4">
        <v>0.21199999999999999</v>
      </c>
      <c r="L5824" s="4" t="s">
        <v>27</v>
      </c>
      <c r="M5824" s="4">
        <f>Inventory[[#This Row],[Daily_Demand]]*Inventory[[#This Row],[Lead_Time_Days]]</f>
        <v>1377</v>
      </c>
      <c r="N5824" s="4">
        <f>MAX(0, Inventory[[#This Row],[Demand_Duration_Lead_time]]+Inventory[[#This Row],[Safety_Stock]]-Inventory[[#This Row],[Current_Inventory]])</f>
        <v>856</v>
      </c>
      <c r="O58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24" s="8">
        <f>Inventory[[#This Row],[Current_Inventory]]*Inventory[[#This Row],[Unit_Cost]]</f>
        <v>922533.5</v>
      </c>
      <c r="Q5824" t="str">
        <f>IF(Inventory[[#This Row],[Stockout_Risk_Score]] &gt;= 0.8, "Critical",
   IF(Inventory[[#This Row],[Stockout_Risk_Score]] &gt;= 0.6, "High",
      IF(Inventory[[#This Row],[Stockout_Risk_Score]] &gt;= 0.3, "Medium", "Low")
   )
)</f>
        <v>Low</v>
      </c>
      <c r="R5824">
        <f>Inventory[[#This Row],[Lead_Time_Days]]*0.8</f>
        <v>7.2</v>
      </c>
      <c r="S5824">
        <f>MAX(0,Inventory[[#This Row],[Daily_Demand]]*Inventory[[#This Row],[Adj_Lead_Time]]+Inventory[[#This Row],[Safety_Stock]]-Inventory[[#This Row],[Current_Inventory]])</f>
        <v>580.60000000000014</v>
      </c>
    </row>
    <row r="5825" spans="1:19" x14ac:dyDescent="0.25">
      <c r="A5825">
        <v>5824</v>
      </c>
      <c r="B5825" t="s">
        <v>5846</v>
      </c>
      <c r="C5825" s="4" t="s">
        <v>13</v>
      </c>
      <c r="D5825" t="s">
        <v>18</v>
      </c>
      <c r="E5825" s="4">
        <v>119</v>
      </c>
      <c r="F5825" s="4">
        <v>6</v>
      </c>
      <c r="G5825" s="4">
        <v>115</v>
      </c>
      <c r="H5825" s="4">
        <v>251</v>
      </c>
      <c r="I5825" s="4">
        <v>227</v>
      </c>
      <c r="J5825" s="6">
        <v>1989.79</v>
      </c>
      <c r="K5825" s="4">
        <v>0.48799999999999999</v>
      </c>
      <c r="L5825" s="4" t="s">
        <v>19</v>
      </c>
      <c r="M5825" s="4">
        <f>Inventory[[#This Row],[Daily_Demand]]*Inventory[[#This Row],[Lead_Time_Days]]</f>
        <v>714</v>
      </c>
      <c r="N5825" s="4">
        <f>MAX(0, Inventory[[#This Row],[Demand_Duration_Lead_time]]+Inventory[[#This Row],[Safety_Stock]]-Inventory[[#This Row],[Current_Inventory]])</f>
        <v>850</v>
      </c>
      <c r="O58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25" s="8">
        <f>Inventory[[#This Row],[Current_Inventory]]*Inventory[[#This Row],[Unit_Cost]]</f>
        <v>228825.85</v>
      </c>
      <c r="Q5825" t="str">
        <f>IF(Inventory[[#This Row],[Stockout_Risk_Score]] &gt;= 0.8, "Critical",
   IF(Inventory[[#This Row],[Stockout_Risk_Score]] &gt;= 0.6, "High",
      IF(Inventory[[#This Row],[Stockout_Risk_Score]] &gt;= 0.3, "Medium", "Low")
   )
)</f>
        <v>Medium</v>
      </c>
      <c r="R5825">
        <f>Inventory[[#This Row],[Lead_Time_Days]]*0.8</f>
        <v>4.8000000000000007</v>
      </c>
      <c r="S5825">
        <f>MAX(0,Inventory[[#This Row],[Daily_Demand]]*Inventory[[#This Row],[Adj_Lead_Time]]+Inventory[[#This Row],[Safety_Stock]]-Inventory[[#This Row],[Current_Inventory]])</f>
        <v>707.2</v>
      </c>
    </row>
    <row r="5826" spans="1:19" x14ac:dyDescent="0.25">
      <c r="A5826">
        <v>5825</v>
      </c>
      <c r="B5826" t="s">
        <v>5847</v>
      </c>
      <c r="C5826" s="4" t="s">
        <v>21</v>
      </c>
      <c r="D5826" t="s">
        <v>14</v>
      </c>
      <c r="E5826" s="4">
        <v>131</v>
      </c>
      <c r="F5826" s="4">
        <v>12</v>
      </c>
      <c r="G5826" s="4">
        <v>464</v>
      </c>
      <c r="H5826" s="4">
        <v>239</v>
      </c>
      <c r="I5826" s="4">
        <v>262</v>
      </c>
      <c r="J5826" s="6">
        <v>1219.92</v>
      </c>
      <c r="K5826" s="4">
        <v>7.1999999999999995E-2</v>
      </c>
      <c r="L5826" s="4" t="s">
        <v>15</v>
      </c>
      <c r="M5826" s="4">
        <f>Inventory[[#This Row],[Daily_Demand]]*Inventory[[#This Row],[Lead_Time_Days]]</f>
        <v>1572</v>
      </c>
      <c r="N5826" s="4">
        <f>MAX(0, Inventory[[#This Row],[Demand_Duration_Lead_time]]+Inventory[[#This Row],[Safety_Stock]]-Inventory[[#This Row],[Current_Inventory]])</f>
        <v>1347</v>
      </c>
      <c r="O58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26" s="8">
        <f>Inventory[[#This Row],[Current_Inventory]]*Inventory[[#This Row],[Unit_Cost]]</f>
        <v>566042.88</v>
      </c>
      <c r="Q5826" t="str">
        <f>IF(Inventory[[#This Row],[Stockout_Risk_Score]] &gt;= 0.8, "Critical",
   IF(Inventory[[#This Row],[Stockout_Risk_Score]] &gt;= 0.6, "High",
      IF(Inventory[[#This Row],[Stockout_Risk_Score]] &gt;= 0.3, "Medium", "Low")
   )
)</f>
        <v>Low</v>
      </c>
      <c r="R5826">
        <f>Inventory[[#This Row],[Lead_Time_Days]]*0.8</f>
        <v>9.6000000000000014</v>
      </c>
      <c r="S5826">
        <f>MAX(0,Inventory[[#This Row],[Daily_Demand]]*Inventory[[#This Row],[Adj_Lead_Time]]+Inventory[[#This Row],[Safety_Stock]]-Inventory[[#This Row],[Current_Inventory]])</f>
        <v>1032.6000000000001</v>
      </c>
    </row>
    <row r="5827" spans="1:19" x14ac:dyDescent="0.25">
      <c r="A5827">
        <v>5826</v>
      </c>
      <c r="B5827" t="s">
        <v>5848</v>
      </c>
      <c r="C5827" s="4" t="s">
        <v>21</v>
      </c>
      <c r="D5827" t="s">
        <v>22</v>
      </c>
      <c r="E5827" s="4">
        <v>193</v>
      </c>
      <c r="F5827" s="4">
        <v>12</v>
      </c>
      <c r="G5827" s="4">
        <v>282</v>
      </c>
      <c r="H5827" s="4">
        <v>14</v>
      </c>
      <c r="I5827" s="4">
        <v>334</v>
      </c>
      <c r="J5827" s="6">
        <v>1857.1</v>
      </c>
      <c r="K5827" s="4">
        <v>0.56200000000000006</v>
      </c>
      <c r="L5827" s="4" t="s">
        <v>15</v>
      </c>
      <c r="M5827" s="4">
        <f>Inventory[[#This Row],[Daily_Demand]]*Inventory[[#This Row],[Lead_Time_Days]]</f>
        <v>2316</v>
      </c>
      <c r="N5827" s="4">
        <f>MAX(0, Inventory[[#This Row],[Demand_Duration_Lead_time]]+Inventory[[#This Row],[Safety_Stock]]-Inventory[[#This Row],[Current_Inventory]])</f>
        <v>2048</v>
      </c>
      <c r="O58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27" s="8">
        <f>Inventory[[#This Row],[Current_Inventory]]*Inventory[[#This Row],[Unit_Cost]]</f>
        <v>523702.19999999995</v>
      </c>
      <c r="Q5827" t="str">
        <f>IF(Inventory[[#This Row],[Stockout_Risk_Score]] &gt;= 0.8, "Critical",
   IF(Inventory[[#This Row],[Stockout_Risk_Score]] &gt;= 0.6, "High",
      IF(Inventory[[#This Row],[Stockout_Risk_Score]] &gt;= 0.3, "Medium", "Low")
   )
)</f>
        <v>Medium</v>
      </c>
      <c r="R5827">
        <f>Inventory[[#This Row],[Lead_Time_Days]]*0.8</f>
        <v>9.6000000000000014</v>
      </c>
      <c r="S5827">
        <f>MAX(0,Inventory[[#This Row],[Daily_Demand]]*Inventory[[#This Row],[Adj_Lead_Time]]+Inventory[[#This Row],[Safety_Stock]]-Inventory[[#This Row],[Current_Inventory]])</f>
        <v>1584.8000000000002</v>
      </c>
    </row>
    <row r="5828" spans="1:19" x14ac:dyDescent="0.25">
      <c r="A5828">
        <v>5827</v>
      </c>
      <c r="B5828" t="s">
        <v>5849</v>
      </c>
      <c r="C5828" s="4" t="s">
        <v>21</v>
      </c>
      <c r="D5828" t="s">
        <v>22</v>
      </c>
      <c r="E5828" s="4">
        <v>30</v>
      </c>
      <c r="F5828" s="4">
        <v>9</v>
      </c>
      <c r="G5828" s="4">
        <v>603</v>
      </c>
      <c r="H5828" s="4">
        <v>13</v>
      </c>
      <c r="I5828" s="4">
        <v>294</v>
      </c>
      <c r="J5828" s="6">
        <v>547.29999999999995</v>
      </c>
      <c r="K5828" s="4">
        <v>0.497</v>
      </c>
      <c r="L5828" s="4" t="s">
        <v>27</v>
      </c>
      <c r="M5828" s="4">
        <f>Inventory[[#This Row],[Daily_Demand]]*Inventory[[#This Row],[Lead_Time_Days]]</f>
        <v>270</v>
      </c>
      <c r="N5828" s="4">
        <f>MAX(0, Inventory[[#This Row],[Demand_Duration_Lead_time]]+Inventory[[#This Row],[Safety_Stock]]-Inventory[[#This Row],[Current_Inventory]])</f>
        <v>0</v>
      </c>
      <c r="O58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828" s="8">
        <f>Inventory[[#This Row],[Current_Inventory]]*Inventory[[#This Row],[Unit_Cost]]</f>
        <v>330021.89999999997</v>
      </c>
      <c r="Q5828" t="str">
        <f>IF(Inventory[[#This Row],[Stockout_Risk_Score]] &gt;= 0.8, "Critical",
   IF(Inventory[[#This Row],[Stockout_Risk_Score]] &gt;= 0.6, "High",
      IF(Inventory[[#This Row],[Stockout_Risk_Score]] &gt;= 0.3, "Medium", "Low")
   )
)</f>
        <v>Medium</v>
      </c>
      <c r="R5828">
        <f>Inventory[[#This Row],[Lead_Time_Days]]*0.8</f>
        <v>7.2</v>
      </c>
      <c r="S5828">
        <f>MAX(0,Inventory[[#This Row],[Daily_Demand]]*Inventory[[#This Row],[Adj_Lead_Time]]+Inventory[[#This Row],[Safety_Stock]]-Inventory[[#This Row],[Current_Inventory]])</f>
        <v>0</v>
      </c>
    </row>
    <row r="5829" spans="1:19" x14ac:dyDescent="0.25">
      <c r="A5829">
        <v>5828</v>
      </c>
      <c r="B5829" t="s">
        <v>5850</v>
      </c>
      <c r="C5829" s="4" t="s">
        <v>17</v>
      </c>
      <c r="D5829" t="s">
        <v>18</v>
      </c>
      <c r="E5829" s="4">
        <v>58</v>
      </c>
      <c r="F5829" s="4">
        <v>14</v>
      </c>
      <c r="G5829" s="4">
        <v>774</v>
      </c>
      <c r="H5829" s="4">
        <v>273</v>
      </c>
      <c r="I5829" s="4">
        <v>302</v>
      </c>
      <c r="J5829" s="6">
        <v>826.9</v>
      </c>
      <c r="K5829" s="4">
        <v>0.41</v>
      </c>
      <c r="L5829" s="4" t="s">
        <v>27</v>
      </c>
      <c r="M5829" s="4">
        <f>Inventory[[#This Row],[Daily_Demand]]*Inventory[[#This Row],[Lead_Time_Days]]</f>
        <v>812</v>
      </c>
      <c r="N5829" s="4">
        <f>MAX(0, Inventory[[#This Row],[Demand_Duration_Lead_time]]+Inventory[[#This Row],[Safety_Stock]]-Inventory[[#This Row],[Current_Inventory]])</f>
        <v>311</v>
      </c>
      <c r="O58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29" s="8">
        <f>Inventory[[#This Row],[Current_Inventory]]*Inventory[[#This Row],[Unit_Cost]]</f>
        <v>640020.6</v>
      </c>
      <c r="Q5829" t="str">
        <f>IF(Inventory[[#This Row],[Stockout_Risk_Score]] &gt;= 0.8, "Critical",
   IF(Inventory[[#This Row],[Stockout_Risk_Score]] &gt;= 0.6, "High",
      IF(Inventory[[#This Row],[Stockout_Risk_Score]] &gt;= 0.3, "Medium", "Low")
   )
)</f>
        <v>Medium</v>
      </c>
      <c r="R5829">
        <f>Inventory[[#This Row],[Lead_Time_Days]]*0.8</f>
        <v>11.200000000000001</v>
      </c>
      <c r="S5829">
        <f>MAX(0,Inventory[[#This Row],[Daily_Demand]]*Inventory[[#This Row],[Adj_Lead_Time]]+Inventory[[#This Row],[Safety_Stock]]-Inventory[[#This Row],[Current_Inventory]])</f>
        <v>148.60000000000002</v>
      </c>
    </row>
    <row r="5830" spans="1:19" x14ac:dyDescent="0.25">
      <c r="A5830">
        <v>5829</v>
      </c>
      <c r="B5830" t="s">
        <v>5851</v>
      </c>
      <c r="C5830" s="4" t="s">
        <v>21</v>
      </c>
      <c r="D5830" t="s">
        <v>18</v>
      </c>
      <c r="E5830" s="4">
        <v>174</v>
      </c>
      <c r="F5830" s="4">
        <v>9</v>
      </c>
      <c r="G5830" s="4">
        <v>402</v>
      </c>
      <c r="H5830" s="4">
        <v>262</v>
      </c>
      <c r="I5830" s="4">
        <v>255</v>
      </c>
      <c r="J5830" s="6">
        <v>1033.77</v>
      </c>
      <c r="K5830" s="4">
        <v>3.5999999999999997E-2</v>
      </c>
      <c r="L5830" s="4" t="s">
        <v>15</v>
      </c>
      <c r="M5830" s="4">
        <f>Inventory[[#This Row],[Daily_Demand]]*Inventory[[#This Row],[Lead_Time_Days]]</f>
        <v>1566</v>
      </c>
      <c r="N5830" s="4">
        <f>MAX(0, Inventory[[#This Row],[Demand_Duration_Lead_time]]+Inventory[[#This Row],[Safety_Stock]]-Inventory[[#This Row],[Current_Inventory]])</f>
        <v>1426</v>
      </c>
      <c r="O58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30" s="8">
        <f>Inventory[[#This Row],[Current_Inventory]]*Inventory[[#This Row],[Unit_Cost]]</f>
        <v>415575.54</v>
      </c>
      <c r="Q5830" t="str">
        <f>IF(Inventory[[#This Row],[Stockout_Risk_Score]] &gt;= 0.8, "Critical",
   IF(Inventory[[#This Row],[Stockout_Risk_Score]] &gt;= 0.6, "High",
      IF(Inventory[[#This Row],[Stockout_Risk_Score]] &gt;= 0.3, "Medium", "Low")
   )
)</f>
        <v>Low</v>
      </c>
      <c r="R5830">
        <f>Inventory[[#This Row],[Lead_Time_Days]]*0.8</f>
        <v>7.2</v>
      </c>
      <c r="S5830">
        <f>MAX(0,Inventory[[#This Row],[Daily_Demand]]*Inventory[[#This Row],[Adj_Lead_Time]]+Inventory[[#This Row],[Safety_Stock]]-Inventory[[#This Row],[Current_Inventory]])</f>
        <v>1112.8</v>
      </c>
    </row>
    <row r="5831" spans="1:19" x14ac:dyDescent="0.25">
      <c r="A5831">
        <v>5830</v>
      </c>
      <c r="B5831" t="s">
        <v>5852</v>
      </c>
      <c r="C5831" s="4" t="s">
        <v>41</v>
      </c>
      <c r="D5831" t="s">
        <v>18</v>
      </c>
      <c r="E5831" s="4">
        <v>143</v>
      </c>
      <c r="F5831" s="4">
        <v>13</v>
      </c>
      <c r="G5831" s="4">
        <v>569</v>
      </c>
      <c r="H5831" s="4">
        <v>172</v>
      </c>
      <c r="I5831" s="4">
        <v>121</v>
      </c>
      <c r="J5831" s="6">
        <v>679.66</v>
      </c>
      <c r="K5831" s="4">
        <v>0.879</v>
      </c>
      <c r="L5831" s="4" t="s">
        <v>27</v>
      </c>
      <c r="M5831" s="4">
        <f>Inventory[[#This Row],[Daily_Demand]]*Inventory[[#This Row],[Lead_Time_Days]]</f>
        <v>1859</v>
      </c>
      <c r="N5831" s="4">
        <f>MAX(0, Inventory[[#This Row],[Demand_Duration_Lead_time]]+Inventory[[#This Row],[Safety_Stock]]-Inventory[[#This Row],[Current_Inventory]])</f>
        <v>1462</v>
      </c>
      <c r="O58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31" s="8">
        <f>Inventory[[#This Row],[Current_Inventory]]*Inventory[[#This Row],[Unit_Cost]]</f>
        <v>386726.54</v>
      </c>
      <c r="Q5831" t="str">
        <f>IF(Inventory[[#This Row],[Stockout_Risk_Score]] &gt;= 0.8, "Critical",
   IF(Inventory[[#This Row],[Stockout_Risk_Score]] &gt;= 0.6, "High",
      IF(Inventory[[#This Row],[Stockout_Risk_Score]] &gt;= 0.3, "Medium", "Low")
   )
)</f>
        <v>Critical</v>
      </c>
      <c r="R5831">
        <f>Inventory[[#This Row],[Lead_Time_Days]]*0.8</f>
        <v>10.4</v>
      </c>
      <c r="S5831">
        <f>MAX(0,Inventory[[#This Row],[Daily_Demand]]*Inventory[[#This Row],[Adj_Lead_Time]]+Inventory[[#This Row],[Safety_Stock]]-Inventory[[#This Row],[Current_Inventory]])</f>
        <v>1090.2</v>
      </c>
    </row>
    <row r="5832" spans="1:19" x14ac:dyDescent="0.25">
      <c r="A5832">
        <v>5831</v>
      </c>
      <c r="B5832" t="s">
        <v>5853</v>
      </c>
      <c r="C5832" s="4" t="s">
        <v>21</v>
      </c>
      <c r="D5832" t="s">
        <v>18</v>
      </c>
      <c r="E5832" s="4">
        <v>169</v>
      </c>
      <c r="F5832" s="4">
        <v>4</v>
      </c>
      <c r="G5832" s="4">
        <v>411</v>
      </c>
      <c r="H5832" s="4">
        <v>150</v>
      </c>
      <c r="I5832" s="4">
        <v>271</v>
      </c>
      <c r="J5832" s="6">
        <v>1954.89</v>
      </c>
      <c r="K5832" s="4">
        <v>0.80300000000000005</v>
      </c>
      <c r="L5832" s="4" t="s">
        <v>27</v>
      </c>
      <c r="M5832" s="4">
        <f>Inventory[[#This Row],[Daily_Demand]]*Inventory[[#This Row],[Lead_Time_Days]]</f>
        <v>676</v>
      </c>
      <c r="N5832" s="4">
        <f>MAX(0, Inventory[[#This Row],[Demand_Duration_Lead_time]]+Inventory[[#This Row],[Safety_Stock]]-Inventory[[#This Row],[Current_Inventory]])</f>
        <v>415</v>
      </c>
      <c r="O58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32" s="8">
        <f>Inventory[[#This Row],[Current_Inventory]]*Inventory[[#This Row],[Unit_Cost]]</f>
        <v>803459.79</v>
      </c>
      <c r="Q5832" t="str">
        <f>IF(Inventory[[#This Row],[Stockout_Risk_Score]] &gt;= 0.8, "Critical",
   IF(Inventory[[#This Row],[Stockout_Risk_Score]] &gt;= 0.6, "High",
      IF(Inventory[[#This Row],[Stockout_Risk_Score]] &gt;= 0.3, "Medium", "Low")
   )
)</f>
        <v>Critical</v>
      </c>
      <c r="R5832">
        <f>Inventory[[#This Row],[Lead_Time_Days]]*0.8</f>
        <v>3.2</v>
      </c>
      <c r="S5832">
        <f>MAX(0,Inventory[[#This Row],[Daily_Demand]]*Inventory[[#This Row],[Adj_Lead_Time]]+Inventory[[#This Row],[Safety_Stock]]-Inventory[[#This Row],[Current_Inventory]])</f>
        <v>279.80000000000007</v>
      </c>
    </row>
    <row r="5833" spans="1:19" x14ac:dyDescent="0.25">
      <c r="A5833">
        <v>5832</v>
      </c>
      <c r="B5833" t="s">
        <v>5854</v>
      </c>
      <c r="C5833" s="4" t="s">
        <v>13</v>
      </c>
      <c r="D5833" t="s">
        <v>14</v>
      </c>
      <c r="E5833" s="4">
        <v>129</v>
      </c>
      <c r="F5833" s="4">
        <v>6</v>
      </c>
      <c r="G5833" s="4">
        <v>620</v>
      </c>
      <c r="H5833" s="4">
        <v>28</v>
      </c>
      <c r="I5833" s="4">
        <v>391</v>
      </c>
      <c r="J5833" s="6">
        <v>1465.08</v>
      </c>
      <c r="K5833" s="4">
        <v>0.63300000000000001</v>
      </c>
      <c r="L5833" s="4" t="s">
        <v>19</v>
      </c>
      <c r="M5833" s="4">
        <f>Inventory[[#This Row],[Daily_Demand]]*Inventory[[#This Row],[Lead_Time_Days]]</f>
        <v>774</v>
      </c>
      <c r="N5833" s="4">
        <f>MAX(0, Inventory[[#This Row],[Demand_Duration_Lead_time]]+Inventory[[#This Row],[Safety_Stock]]-Inventory[[#This Row],[Current_Inventory]])</f>
        <v>182</v>
      </c>
      <c r="O58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33" s="8">
        <f>Inventory[[#This Row],[Current_Inventory]]*Inventory[[#This Row],[Unit_Cost]]</f>
        <v>908349.6</v>
      </c>
      <c r="Q5833" t="str">
        <f>IF(Inventory[[#This Row],[Stockout_Risk_Score]] &gt;= 0.8, "Critical",
   IF(Inventory[[#This Row],[Stockout_Risk_Score]] &gt;= 0.6, "High",
      IF(Inventory[[#This Row],[Stockout_Risk_Score]] &gt;= 0.3, "Medium", "Low")
   )
)</f>
        <v>High</v>
      </c>
      <c r="R5833">
        <f>Inventory[[#This Row],[Lead_Time_Days]]*0.8</f>
        <v>4.8000000000000007</v>
      </c>
      <c r="S5833">
        <f>MAX(0,Inventory[[#This Row],[Daily_Demand]]*Inventory[[#This Row],[Adj_Lead_Time]]+Inventory[[#This Row],[Safety_Stock]]-Inventory[[#This Row],[Current_Inventory]])</f>
        <v>27.200000000000045</v>
      </c>
    </row>
    <row r="5834" spans="1:19" x14ac:dyDescent="0.25">
      <c r="A5834">
        <v>5833</v>
      </c>
      <c r="B5834" t="s">
        <v>5855</v>
      </c>
      <c r="C5834" s="4" t="s">
        <v>41</v>
      </c>
      <c r="D5834" t="s">
        <v>14</v>
      </c>
      <c r="E5834" s="4">
        <v>15</v>
      </c>
      <c r="F5834" s="4">
        <v>8</v>
      </c>
      <c r="G5834" s="4">
        <v>559</v>
      </c>
      <c r="H5834" s="4">
        <v>91</v>
      </c>
      <c r="I5834" s="4">
        <v>264</v>
      </c>
      <c r="J5834" s="6">
        <v>983.82</v>
      </c>
      <c r="K5834" s="4">
        <v>0.57199999999999995</v>
      </c>
      <c r="L5834" s="4" t="s">
        <v>15</v>
      </c>
      <c r="M5834" s="4">
        <f>Inventory[[#This Row],[Daily_Demand]]*Inventory[[#This Row],[Lead_Time_Days]]</f>
        <v>120</v>
      </c>
      <c r="N5834" s="4">
        <f>MAX(0, Inventory[[#This Row],[Demand_Duration_Lead_time]]+Inventory[[#This Row],[Safety_Stock]]-Inventory[[#This Row],[Current_Inventory]])</f>
        <v>0</v>
      </c>
      <c r="O58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834" s="8">
        <f>Inventory[[#This Row],[Current_Inventory]]*Inventory[[#This Row],[Unit_Cost]]</f>
        <v>549955.38</v>
      </c>
      <c r="Q5834" t="str">
        <f>IF(Inventory[[#This Row],[Stockout_Risk_Score]] &gt;= 0.8, "Critical",
   IF(Inventory[[#This Row],[Stockout_Risk_Score]] &gt;= 0.6, "High",
      IF(Inventory[[#This Row],[Stockout_Risk_Score]] &gt;= 0.3, "Medium", "Low")
   )
)</f>
        <v>Medium</v>
      </c>
      <c r="R5834">
        <f>Inventory[[#This Row],[Lead_Time_Days]]*0.8</f>
        <v>6.4</v>
      </c>
      <c r="S5834">
        <f>MAX(0,Inventory[[#This Row],[Daily_Demand]]*Inventory[[#This Row],[Adj_Lead_Time]]+Inventory[[#This Row],[Safety_Stock]]-Inventory[[#This Row],[Current_Inventory]])</f>
        <v>0</v>
      </c>
    </row>
    <row r="5835" spans="1:19" x14ac:dyDescent="0.25">
      <c r="A5835">
        <v>5834</v>
      </c>
      <c r="B5835" t="s">
        <v>5856</v>
      </c>
      <c r="C5835" s="4" t="s">
        <v>21</v>
      </c>
      <c r="D5835" t="s">
        <v>22</v>
      </c>
      <c r="E5835" s="4">
        <v>31</v>
      </c>
      <c r="F5835" s="4">
        <v>6</v>
      </c>
      <c r="G5835" s="4">
        <v>111</v>
      </c>
      <c r="H5835" s="4">
        <v>13</v>
      </c>
      <c r="I5835" s="4">
        <v>190</v>
      </c>
      <c r="J5835" s="6">
        <v>1515.04</v>
      </c>
      <c r="K5835" s="4">
        <v>0.69499999999999995</v>
      </c>
      <c r="L5835" s="4" t="s">
        <v>19</v>
      </c>
      <c r="M5835" s="4">
        <f>Inventory[[#This Row],[Daily_Demand]]*Inventory[[#This Row],[Lead_Time_Days]]</f>
        <v>186</v>
      </c>
      <c r="N5835" s="4">
        <f>MAX(0, Inventory[[#This Row],[Demand_Duration_Lead_time]]+Inventory[[#This Row],[Safety_Stock]]-Inventory[[#This Row],[Current_Inventory]])</f>
        <v>88</v>
      </c>
      <c r="O58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35" s="8">
        <f>Inventory[[#This Row],[Current_Inventory]]*Inventory[[#This Row],[Unit_Cost]]</f>
        <v>168169.44</v>
      </c>
      <c r="Q5835" t="str">
        <f>IF(Inventory[[#This Row],[Stockout_Risk_Score]] &gt;= 0.8, "Critical",
   IF(Inventory[[#This Row],[Stockout_Risk_Score]] &gt;= 0.6, "High",
      IF(Inventory[[#This Row],[Stockout_Risk_Score]] &gt;= 0.3, "Medium", "Low")
   )
)</f>
        <v>High</v>
      </c>
      <c r="R5835">
        <f>Inventory[[#This Row],[Lead_Time_Days]]*0.8</f>
        <v>4.8000000000000007</v>
      </c>
      <c r="S5835">
        <f>MAX(0,Inventory[[#This Row],[Daily_Demand]]*Inventory[[#This Row],[Adj_Lead_Time]]+Inventory[[#This Row],[Safety_Stock]]-Inventory[[#This Row],[Current_Inventory]])</f>
        <v>50.800000000000011</v>
      </c>
    </row>
    <row r="5836" spans="1:19" x14ac:dyDescent="0.25">
      <c r="A5836">
        <v>5835</v>
      </c>
      <c r="B5836" t="s">
        <v>5857</v>
      </c>
      <c r="C5836" s="4" t="s">
        <v>21</v>
      </c>
      <c r="D5836" t="s">
        <v>18</v>
      </c>
      <c r="E5836" s="4">
        <v>98</v>
      </c>
      <c r="F5836" s="4">
        <v>7</v>
      </c>
      <c r="G5836" s="4">
        <v>585</v>
      </c>
      <c r="H5836" s="4">
        <v>137</v>
      </c>
      <c r="I5836" s="4">
        <v>205</v>
      </c>
      <c r="J5836" s="6">
        <v>961.51</v>
      </c>
      <c r="K5836" s="4">
        <v>0.14399999999999999</v>
      </c>
      <c r="L5836" s="4" t="s">
        <v>15</v>
      </c>
      <c r="M5836" s="4">
        <f>Inventory[[#This Row],[Daily_Demand]]*Inventory[[#This Row],[Lead_Time_Days]]</f>
        <v>686</v>
      </c>
      <c r="N5836" s="4">
        <f>MAX(0, Inventory[[#This Row],[Demand_Duration_Lead_time]]+Inventory[[#This Row],[Safety_Stock]]-Inventory[[#This Row],[Current_Inventory]])</f>
        <v>238</v>
      </c>
      <c r="O58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36" s="8">
        <f>Inventory[[#This Row],[Current_Inventory]]*Inventory[[#This Row],[Unit_Cost]]</f>
        <v>562483.35</v>
      </c>
      <c r="Q5836" t="str">
        <f>IF(Inventory[[#This Row],[Stockout_Risk_Score]] &gt;= 0.8, "Critical",
   IF(Inventory[[#This Row],[Stockout_Risk_Score]] &gt;= 0.6, "High",
      IF(Inventory[[#This Row],[Stockout_Risk_Score]] &gt;= 0.3, "Medium", "Low")
   )
)</f>
        <v>Low</v>
      </c>
      <c r="R5836">
        <f>Inventory[[#This Row],[Lead_Time_Days]]*0.8</f>
        <v>5.6000000000000005</v>
      </c>
      <c r="S5836">
        <f>MAX(0,Inventory[[#This Row],[Daily_Demand]]*Inventory[[#This Row],[Adj_Lead_Time]]+Inventory[[#This Row],[Safety_Stock]]-Inventory[[#This Row],[Current_Inventory]])</f>
        <v>100.80000000000007</v>
      </c>
    </row>
    <row r="5837" spans="1:19" x14ac:dyDescent="0.25">
      <c r="A5837">
        <v>5836</v>
      </c>
      <c r="B5837" t="s">
        <v>5858</v>
      </c>
      <c r="C5837" s="4" t="s">
        <v>26</v>
      </c>
      <c r="D5837" t="s">
        <v>18</v>
      </c>
      <c r="E5837" s="4">
        <v>87</v>
      </c>
      <c r="F5837" s="4">
        <v>3</v>
      </c>
      <c r="G5837" s="4">
        <v>178</v>
      </c>
      <c r="H5837" s="4">
        <v>196</v>
      </c>
      <c r="I5837" s="4">
        <v>271</v>
      </c>
      <c r="J5837" s="6">
        <v>83.59</v>
      </c>
      <c r="K5837" s="4">
        <v>0.93300000000000005</v>
      </c>
      <c r="L5837" s="4" t="s">
        <v>19</v>
      </c>
      <c r="M5837" s="4">
        <f>Inventory[[#This Row],[Daily_Demand]]*Inventory[[#This Row],[Lead_Time_Days]]</f>
        <v>261</v>
      </c>
      <c r="N5837" s="4">
        <f>MAX(0, Inventory[[#This Row],[Demand_Duration_Lead_time]]+Inventory[[#This Row],[Safety_Stock]]-Inventory[[#This Row],[Current_Inventory]])</f>
        <v>279</v>
      </c>
      <c r="O58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37" s="8">
        <f>Inventory[[#This Row],[Current_Inventory]]*Inventory[[#This Row],[Unit_Cost]]</f>
        <v>14879.02</v>
      </c>
      <c r="Q5837" t="str">
        <f>IF(Inventory[[#This Row],[Stockout_Risk_Score]] &gt;= 0.8, "Critical",
   IF(Inventory[[#This Row],[Stockout_Risk_Score]] &gt;= 0.6, "High",
      IF(Inventory[[#This Row],[Stockout_Risk_Score]] &gt;= 0.3, "Medium", "Low")
   )
)</f>
        <v>Critical</v>
      </c>
      <c r="R5837">
        <f>Inventory[[#This Row],[Lead_Time_Days]]*0.8</f>
        <v>2.4000000000000004</v>
      </c>
      <c r="S5837">
        <f>MAX(0,Inventory[[#This Row],[Daily_Demand]]*Inventory[[#This Row],[Adj_Lead_Time]]+Inventory[[#This Row],[Safety_Stock]]-Inventory[[#This Row],[Current_Inventory]])</f>
        <v>226.80000000000007</v>
      </c>
    </row>
    <row r="5838" spans="1:19" x14ac:dyDescent="0.25">
      <c r="A5838">
        <v>5837</v>
      </c>
      <c r="B5838" t="s">
        <v>5859</v>
      </c>
      <c r="C5838" s="4" t="s">
        <v>17</v>
      </c>
      <c r="D5838" t="s">
        <v>14</v>
      </c>
      <c r="E5838" s="4">
        <v>38</v>
      </c>
      <c r="F5838" s="4">
        <v>9</v>
      </c>
      <c r="G5838" s="4">
        <v>247</v>
      </c>
      <c r="H5838" s="4">
        <v>155</v>
      </c>
      <c r="I5838" s="4">
        <v>379</v>
      </c>
      <c r="J5838" s="6">
        <v>1109.23</v>
      </c>
      <c r="K5838" s="4">
        <v>0.28499999999999998</v>
      </c>
      <c r="L5838" s="4" t="s">
        <v>15</v>
      </c>
      <c r="M5838" s="4">
        <f>Inventory[[#This Row],[Daily_Demand]]*Inventory[[#This Row],[Lead_Time_Days]]</f>
        <v>342</v>
      </c>
      <c r="N5838" s="4">
        <f>MAX(0, Inventory[[#This Row],[Demand_Duration_Lead_time]]+Inventory[[#This Row],[Safety_Stock]]-Inventory[[#This Row],[Current_Inventory]])</f>
        <v>250</v>
      </c>
      <c r="O58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38" s="8">
        <f>Inventory[[#This Row],[Current_Inventory]]*Inventory[[#This Row],[Unit_Cost]]</f>
        <v>273979.81</v>
      </c>
      <c r="Q5838" t="str">
        <f>IF(Inventory[[#This Row],[Stockout_Risk_Score]] &gt;= 0.8, "Critical",
   IF(Inventory[[#This Row],[Stockout_Risk_Score]] &gt;= 0.6, "High",
      IF(Inventory[[#This Row],[Stockout_Risk_Score]] &gt;= 0.3, "Medium", "Low")
   )
)</f>
        <v>Low</v>
      </c>
      <c r="R5838">
        <f>Inventory[[#This Row],[Lead_Time_Days]]*0.8</f>
        <v>7.2</v>
      </c>
      <c r="S5838">
        <f>MAX(0,Inventory[[#This Row],[Daily_Demand]]*Inventory[[#This Row],[Adj_Lead_Time]]+Inventory[[#This Row],[Safety_Stock]]-Inventory[[#This Row],[Current_Inventory]])</f>
        <v>181.60000000000002</v>
      </c>
    </row>
    <row r="5839" spans="1:19" x14ac:dyDescent="0.25">
      <c r="A5839">
        <v>5838</v>
      </c>
      <c r="B5839" t="s">
        <v>5860</v>
      </c>
      <c r="C5839" s="4" t="s">
        <v>41</v>
      </c>
      <c r="D5839" t="s">
        <v>18</v>
      </c>
      <c r="E5839" s="4">
        <v>42</v>
      </c>
      <c r="F5839" s="4">
        <v>6</v>
      </c>
      <c r="G5839" s="4">
        <v>492</v>
      </c>
      <c r="H5839" s="4">
        <v>161</v>
      </c>
      <c r="I5839" s="4">
        <v>280</v>
      </c>
      <c r="J5839" s="6">
        <v>1269.1099999999999</v>
      </c>
      <c r="K5839" s="4">
        <v>0.65600000000000003</v>
      </c>
      <c r="L5839" s="4" t="s">
        <v>15</v>
      </c>
      <c r="M5839" s="4">
        <f>Inventory[[#This Row],[Daily_Demand]]*Inventory[[#This Row],[Lead_Time_Days]]</f>
        <v>252</v>
      </c>
      <c r="N5839" s="4">
        <f>MAX(0, Inventory[[#This Row],[Demand_Duration_Lead_time]]+Inventory[[#This Row],[Safety_Stock]]-Inventory[[#This Row],[Current_Inventory]])</f>
        <v>0</v>
      </c>
      <c r="O58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39" s="8">
        <f>Inventory[[#This Row],[Current_Inventory]]*Inventory[[#This Row],[Unit_Cost]]</f>
        <v>624402.12</v>
      </c>
      <c r="Q5839" t="str">
        <f>IF(Inventory[[#This Row],[Stockout_Risk_Score]] &gt;= 0.8, "Critical",
   IF(Inventory[[#This Row],[Stockout_Risk_Score]] &gt;= 0.6, "High",
      IF(Inventory[[#This Row],[Stockout_Risk_Score]] &gt;= 0.3, "Medium", "Low")
   )
)</f>
        <v>High</v>
      </c>
      <c r="R5839">
        <f>Inventory[[#This Row],[Lead_Time_Days]]*0.8</f>
        <v>4.8000000000000007</v>
      </c>
      <c r="S5839">
        <f>MAX(0,Inventory[[#This Row],[Daily_Demand]]*Inventory[[#This Row],[Adj_Lead_Time]]+Inventory[[#This Row],[Safety_Stock]]-Inventory[[#This Row],[Current_Inventory]])</f>
        <v>0</v>
      </c>
    </row>
    <row r="5840" spans="1:19" x14ac:dyDescent="0.25">
      <c r="A5840">
        <v>5839</v>
      </c>
      <c r="B5840" t="s">
        <v>5861</v>
      </c>
      <c r="C5840" s="4" t="s">
        <v>26</v>
      </c>
      <c r="D5840" t="s">
        <v>22</v>
      </c>
      <c r="E5840" s="4">
        <v>193</v>
      </c>
      <c r="F5840" s="4">
        <v>7</v>
      </c>
      <c r="G5840" s="4">
        <v>391</v>
      </c>
      <c r="H5840" s="4">
        <v>102</v>
      </c>
      <c r="I5840" s="4">
        <v>191</v>
      </c>
      <c r="J5840" s="6">
        <v>1963.35</v>
      </c>
      <c r="K5840" s="4">
        <v>0.60699999999999998</v>
      </c>
      <c r="L5840" s="4" t="s">
        <v>15</v>
      </c>
      <c r="M5840" s="4">
        <f>Inventory[[#This Row],[Daily_Demand]]*Inventory[[#This Row],[Lead_Time_Days]]</f>
        <v>1351</v>
      </c>
      <c r="N5840" s="4">
        <f>MAX(0, Inventory[[#This Row],[Demand_Duration_Lead_time]]+Inventory[[#This Row],[Safety_Stock]]-Inventory[[#This Row],[Current_Inventory]])</f>
        <v>1062</v>
      </c>
      <c r="O58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40" s="8">
        <f>Inventory[[#This Row],[Current_Inventory]]*Inventory[[#This Row],[Unit_Cost]]</f>
        <v>767669.85</v>
      </c>
      <c r="Q5840" t="str">
        <f>IF(Inventory[[#This Row],[Stockout_Risk_Score]] &gt;= 0.8, "Critical",
   IF(Inventory[[#This Row],[Stockout_Risk_Score]] &gt;= 0.6, "High",
      IF(Inventory[[#This Row],[Stockout_Risk_Score]] &gt;= 0.3, "Medium", "Low")
   )
)</f>
        <v>High</v>
      </c>
      <c r="R5840">
        <f>Inventory[[#This Row],[Lead_Time_Days]]*0.8</f>
        <v>5.6000000000000005</v>
      </c>
      <c r="S5840">
        <f>MAX(0,Inventory[[#This Row],[Daily_Demand]]*Inventory[[#This Row],[Adj_Lead_Time]]+Inventory[[#This Row],[Safety_Stock]]-Inventory[[#This Row],[Current_Inventory]])</f>
        <v>791.80000000000018</v>
      </c>
    </row>
    <row r="5841" spans="1:19" x14ac:dyDescent="0.25">
      <c r="A5841">
        <v>5840</v>
      </c>
      <c r="B5841" t="s">
        <v>5862</v>
      </c>
      <c r="C5841" s="4" t="s">
        <v>13</v>
      </c>
      <c r="D5841" t="s">
        <v>22</v>
      </c>
      <c r="E5841" s="4">
        <v>91</v>
      </c>
      <c r="F5841" s="4">
        <v>2</v>
      </c>
      <c r="G5841" s="4">
        <v>395</v>
      </c>
      <c r="H5841" s="4">
        <v>40</v>
      </c>
      <c r="I5841" s="4">
        <v>124</v>
      </c>
      <c r="J5841" s="6">
        <v>129.55000000000001</v>
      </c>
      <c r="K5841" s="4">
        <v>0.63700000000000001</v>
      </c>
      <c r="L5841" s="4" t="s">
        <v>27</v>
      </c>
      <c r="M5841" s="4">
        <f>Inventory[[#This Row],[Daily_Demand]]*Inventory[[#This Row],[Lead_Time_Days]]</f>
        <v>182</v>
      </c>
      <c r="N5841" s="4">
        <f>MAX(0, Inventory[[#This Row],[Demand_Duration_Lead_time]]+Inventory[[#This Row],[Safety_Stock]]-Inventory[[#This Row],[Current_Inventory]])</f>
        <v>0</v>
      </c>
      <c r="O58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41" s="8">
        <f>Inventory[[#This Row],[Current_Inventory]]*Inventory[[#This Row],[Unit_Cost]]</f>
        <v>51172.250000000007</v>
      </c>
      <c r="Q5841" t="str">
        <f>IF(Inventory[[#This Row],[Stockout_Risk_Score]] &gt;= 0.8, "Critical",
   IF(Inventory[[#This Row],[Stockout_Risk_Score]] &gt;= 0.6, "High",
      IF(Inventory[[#This Row],[Stockout_Risk_Score]] &gt;= 0.3, "Medium", "Low")
   )
)</f>
        <v>High</v>
      </c>
      <c r="R5841">
        <f>Inventory[[#This Row],[Lead_Time_Days]]*0.8</f>
        <v>1.6</v>
      </c>
      <c r="S5841">
        <f>MAX(0,Inventory[[#This Row],[Daily_Demand]]*Inventory[[#This Row],[Adj_Lead_Time]]+Inventory[[#This Row],[Safety_Stock]]-Inventory[[#This Row],[Current_Inventory]])</f>
        <v>0</v>
      </c>
    </row>
    <row r="5842" spans="1:19" x14ac:dyDescent="0.25">
      <c r="A5842">
        <v>5841</v>
      </c>
      <c r="B5842" t="s">
        <v>5863</v>
      </c>
      <c r="C5842" s="4" t="s">
        <v>17</v>
      </c>
      <c r="D5842" t="s">
        <v>18</v>
      </c>
      <c r="E5842" s="4">
        <v>185</v>
      </c>
      <c r="F5842" s="4">
        <v>11</v>
      </c>
      <c r="G5842" s="4">
        <v>572</v>
      </c>
      <c r="H5842" s="4">
        <v>37</v>
      </c>
      <c r="I5842" s="4">
        <v>89</v>
      </c>
      <c r="J5842" s="6">
        <v>1048.5899999999999</v>
      </c>
      <c r="K5842" s="4">
        <v>0.879</v>
      </c>
      <c r="L5842" s="4" t="s">
        <v>19</v>
      </c>
      <c r="M5842" s="4">
        <f>Inventory[[#This Row],[Daily_Demand]]*Inventory[[#This Row],[Lead_Time_Days]]</f>
        <v>2035</v>
      </c>
      <c r="N5842" s="4">
        <f>MAX(0, Inventory[[#This Row],[Demand_Duration_Lead_time]]+Inventory[[#This Row],[Safety_Stock]]-Inventory[[#This Row],[Current_Inventory]])</f>
        <v>1500</v>
      </c>
      <c r="O58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42" s="8">
        <f>Inventory[[#This Row],[Current_Inventory]]*Inventory[[#This Row],[Unit_Cost]]</f>
        <v>599793.48</v>
      </c>
      <c r="Q5842" t="str">
        <f>IF(Inventory[[#This Row],[Stockout_Risk_Score]] &gt;= 0.8, "Critical",
   IF(Inventory[[#This Row],[Stockout_Risk_Score]] &gt;= 0.6, "High",
      IF(Inventory[[#This Row],[Stockout_Risk_Score]] &gt;= 0.3, "Medium", "Low")
   )
)</f>
        <v>Critical</v>
      </c>
      <c r="R5842">
        <f>Inventory[[#This Row],[Lead_Time_Days]]*0.8</f>
        <v>8.8000000000000007</v>
      </c>
      <c r="S5842">
        <f>MAX(0,Inventory[[#This Row],[Daily_Demand]]*Inventory[[#This Row],[Adj_Lead_Time]]+Inventory[[#This Row],[Safety_Stock]]-Inventory[[#This Row],[Current_Inventory]])</f>
        <v>1093.0000000000002</v>
      </c>
    </row>
    <row r="5843" spans="1:19" x14ac:dyDescent="0.25">
      <c r="A5843">
        <v>5842</v>
      </c>
      <c r="B5843" t="s">
        <v>5864</v>
      </c>
      <c r="C5843" s="4" t="s">
        <v>41</v>
      </c>
      <c r="D5843" t="s">
        <v>22</v>
      </c>
      <c r="E5843" s="4">
        <v>69</v>
      </c>
      <c r="F5843" s="4">
        <v>3</v>
      </c>
      <c r="G5843" s="4">
        <v>56</v>
      </c>
      <c r="H5843" s="4">
        <v>146</v>
      </c>
      <c r="I5843" s="4">
        <v>322</v>
      </c>
      <c r="J5843" s="6">
        <v>241.4</v>
      </c>
      <c r="K5843" s="4">
        <v>0.29599999999999999</v>
      </c>
      <c r="L5843" s="4" t="s">
        <v>27</v>
      </c>
      <c r="M5843" s="4">
        <f>Inventory[[#This Row],[Daily_Demand]]*Inventory[[#This Row],[Lead_Time_Days]]</f>
        <v>207</v>
      </c>
      <c r="N5843" s="4">
        <f>MAX(0, Inventory[[#This Row],[Demand_Duration_Lead_time]]+Inventory[[#This Row],[Safety_Stock]]-Inventory[[#This Row],[Current_Inventory]])</f>
        <v>297</v>
      </c>
      <c r="O58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43" s="8">
        <f>Inventory[[#This Row],[Current_Inventory]]*Inventory[[#This Row],[Unit_Cost]]</f>
        <v>13518.4</v>
      </c>
      <c r="Q5843" t="str">
        <f>IF(Inventory[[#This Row],[Stockout_Risk_Score]] &gt;= 0.8, "Critical",
   IF(Inventory[[#This Row],[Stockout_Risk_Score]] &gt;= 0.6, "High",
      IF(Inventory[[#This Row],[Stockout_Risk_Score]] &gt;= 0.3, "Medium", "Low")
   )
)</f>
        <v>Low</v>
      </c>
      <c r="R5843">
        <f>Inventory[[#This Row],[Lead_Time_Days]]*0.8</f>
        <v>2.4000000000000004</v>
      </c>
      <c r="S5843">
        <f>MAX(0,Inventory[[#This Row],[Daily_Demand]]*Inventory[[#This Row],[Adj_Lead_Time]]+Inventory[[#This Row],[Safety_Stock]]-Inventory[[#This Row],[Current_Inventory]])</f>
        <v>255.60000000000002</v>
      </c>
    </row>
    <row r="5844" spans="1:19" x14ac:dyDescent="0.25">
      <c r="A5844">
        <v>5843</v>
      </c>
      <c r="B5844" t="s">
        <v>5865</v>
      </c>
      <c r="C5844" s="4" t="s">
        <v>21</v>
      </c>
      <c r="D5844" t="s">
        <v>22</v>
      </c>
      <c r="E5844" s="4">
        <v>135</v>
      </c>
      <c r="F5844" s="4">
        <v>12</v>
      </c>
      <c r="G5844" s="4">
        <v>656</v>
      </c>
      <c r="H5844" s="4">
        <v>99</v>
      </c>
      <c r="I5844" s="4">
        <v>119</v>
      </c>
      <c r="J5844" s="6">
        <v>340.54</v>
      </c>
      <c r="K5844" s="4">
        <v>0.749</v>
      </c>
      <c r="L5844" s="4" t="s">
        <v>27</v>
      </c>
      <c r="M5844" s="4">
        <f>Inventory[[#This Row],[Daily_Demand]]*Inventory[[#This Row],[Lead_Time_Days]]</f>
        <v>1620</v>
      </c>
      <c r="N5844" s="4">
        <f>MAX(0, Inventory[[#This Row],[Demand_Duration_Lead_time]]+Inventory[[#This Row],[Safety_Stock]]-Inventory[[#This Row],[Current_Inventory]])</f>
        <v>1063</v>
      </c>
      <c r="O58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44" s="8">
        <f>Inventory[[#This Row],[Current_Inventory]]*Inventory[[#This Row],[Unit_Cost]]</f>
        <v>223394.24000000002</v>
      </c>
      <c r="Q5844" t="str">
        <f>IF(Inventory[[#This Row],[Stockout_Risk_Score]] &gt;= 0.8, "Critical",
   IF(Inventory[[#This Row],[Stockout_Risk_Score]] &gt;= 0.6, "High",
      IF(Inventory[[#This Row],[Stockout_Risk_Score]] &gt;= 0.3, "Medium", "Low")
   )
)</f>
        <v>High</v>
      </c>
      <c r="R5844">
        <f>Inventory[[#This Row],[Lead_Time_Days]]*0.8</f>
        <v>9.6000000000000014</v>
      </c>
      <c r="S5844">
        <f>MAX(0,Inventory[[#This Row],[Daily_Demand]]*Inventory[[#This Row],[Adj_Lead_Time]]+Inventory[[#This Row],[Safety_Stock]]-Inventory[[#This Row],[Current_Inventory]])</f>
        <v>739.00000000000023</v>
      </c>
    </row>
    <row r="5845" spans="1:19" x14ac:dyDescent="0.25">
      <c r="A5845">
        <v>5844</v>
      </c>
      <c r="B5845" t="s">
        <v>5866</v>
      </c>
      <c r="C5845" s="4" t="s">
        <v>41</v>
      </c>
      <c r="D5845" t="s">
        <v>14</v>
      </c>
      <c r="E5845" s="4">
        <v>199</v>
      </c>
      <c r="F5845" s="4">
        <v>5</v>
      </c>
      <c r="G5845" s="4">
        <v>710</v>
      </c>
      <c r="H5845" s="4">
        <v>58</v>
      </c>
      <c r="I5845" s="4">
        <v>366</v>
      </c>
      <c r="J5845" s="6">
        <v>1240.4000000000001</v>
      </c>
      <c r="K5845" s="4">
        <v>0.59799999999999998</v>
      </c>
      <c r="L5845" s="4" t="s">
        <v>15</v>
      </c>
      <c r="M5845" s="4">
        <f>Inventory[[#This Row],[Daily_Demand]]*Inventory[[#This Row],[Lead_Time_Days]]</f>
        <v>995</v>
      </c>
      <c r="N5845" s="4">
        <f>MAX(0, Inventory[[#This Row],[Demand_Duration_Lead_time]]+Inventory[[#This Row],[Safety_Stock]]-Inventory[[#This Row],[Current_Inventory]])</f>
        <v>343</v>
      </c>
      <c r="O58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45" s="8">
        <f>Inventory[[#This Row],[Current_Inventory]]*Inventory[[#This Row],[Unit_Cost]]</f>
        <v>880684.00000000012</v>
      </c>
      <c r="Q5845" t="str">
        <f>IF(Inventory[[#This Row],[Stockout_Risk_Score]] &gt;= 0.8, "Critical",
   IF(Inventory[[#This Row],[Stockout_Risk_Score]] &gt;= 0.6, "High",
      IF(Inventory[[#This Row],[Stockout_Risk_Score]] &gt;= 0.3, "Medium", "Low")
   )
)</f>
        <v>Medium</v>
      </c>
      <c r="R5845">
        <f>Inventory[[#This Row],[Lead_Time_Days]]*0.8</f>
        <v>4</v>
      </c>
      <c r="S5845">
        <f>MAX(0,Inventory[[#This Row],[Daily_Demand]]*Inventory[[#This Row],[Adj_Lead_Time]]+Inventory[[#This Row],[Safety_Stock]]-Inventory[[#This Row],[Current_Inventory]])</f>
        <v>144</v>
      </c>
    </row>
    <row r="5846" spans="1:19" x14ac:dyDescent="0.25">
      <c r="A5846">
        <v>5845</v>
      </c>
      <c r="B5846" t="s">
        <v>5867</v>
      </c>
      <c r="C5846" s="4" t="s">
        <v>21</v>
      </c>
      <c r="D5846" t="s">
        <v>22</v>
      </c>
      <c r="E5846" s="4">
        <v>160</v>
      </c>
      <c r="F5846" s="4">
        <v>12</v>
      </c>
      <c r="G5846" s="4">
        <v>56</v>
      </c>
      <c r="H5846" s="4">
        <v>267</v>
      </c>
      <c r="I5846" s="4">
        <v>160</v>
      </c>
      <c r="J5846" s="6">
        <v>501.56</v>
      </c>
      <c r="K5846" s="4">
        <v>7.5999999999999998E-2</v>
      </c>
      <c r="L5846" s="4" t="s">
        <v>15</v>
      </c>
      <c r="M5846" s="4">
        <f>Inventory[[#This Row],[Daily_Demand]]*Inventory[[#This Row],[Lead_Time_Days]]</f>
        <v>1920</v>
      </c>
      <c r="N5846" s="4">
        <f>MAX(0, Inventory[[#This Row],[Demand_Duration_Lead_time]]+Inventory[[#This Row],[Safety_Stock]]-Inventory[[#This Row],[Current_Inventory]])</f>
        <v>2131</v>
      </c>
      <c r="O58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46" s="8">
        <f>Inventory[[#This Row],[Current_Inventory]]*Inventory[[#This Row],[Unit_Cost]]</f>
        <v>28087.360000000001</v>
      </c>
      <c r="Q5846" t="str">
        <f>IF(Inventory[[#This Row],[Stockout_Risk_Score]] &gt;= 0.8, "Critical",
   IF(Inventory[[#This Row],[Stockout_Risk_Score]] &gt;= 0.6, "High",
      IF(Inventory[[#This Row],[Stockout_Risk_Score]] &gt;= 0.3, "Medium", "Low")
   )
)</f>
        <v>Low</v>
      </c>
      <c r="R5846">
        <f>Inventory[[#This Row],[Lead_Time_Days]]*0.8</f>
        <v>9.6000000000000014</v>
      </c>
      <c r="S5846">
        <f>MAX(0,Inventory[[#This Row],[Daily_Demand]]*Inventory[[#This Row],[Adj_Lead_Time]]+Inventory[[#This Row],[Safety_Stock]]-Inventory[[#This Row],[Current_Inventory]])</f>
        <v>1747.0000000000002</v>
      </c>
    </row>
    <row r="5847" spans="1:19" x14ac:dyDescent="0.25">
      <c r="A5847">
        <v>5846</v>
      </c>
      <c r="B5847" t="s">
        <v>5868</v>
      </c>
      <c r="C5847" s="4" t="s">
        <v>17</v>
      </c>
      <c r="D5847" t="s">
        <v>18</v>
      </c>
      <c r="E5847" s="4">
        <v>146</v>
      </c>
      <c r="F5847" s="4">
        <v>10</v>
      </c>
      <c r="G5847" s="4">
        <v>120</v>
      </c>
      <c r="H5847" s="4">
        <v>15</v>
      </c>
      <c r="I5847" s="4">
        <v>283</v>
      </c>
      <c r="J5847" s="6">
        <v>1510.89</v>
      </c>
      <c r="K5847" s="4">
        <v>0.41399999999999998</v>
      </c>
      <c r="L5847" s="4" t="s">
        <v>27</v>
      </c>
      <c r="M5847" s="4">
        <f>Inventory[[#This Row],[Daily_Demand]]*Inventory[[#This Row],[Lead_Time_Days]]</f>
        <v>1460</v>
      </c>
      <c r="N5847" s="4">
        <f>MAX(0, Inventory[[#This Row],[Demand_Duration_Lead_time]]+Inventory[[#This Row],[Safety_Stock]]-Inventory[[#This Row],[Current_Inventory]])</f>
        <v>1355</v>
      </c>
      <c r="O58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47" s="8">
        <f>Inventory[[#This Row],[Current_Inventory]]*Inventory[[#This Row],[Unit_Cost]]</f>
        <v>181306.80000000002</v>
      </c>
      <c r="Q5847" t="str">
        <f>IF(Inventory[[#This Row],[Stockout_Risk_Score]] &gt;= 0.8, "Critical",
   IF(Inventory[[#This Row],[Stockout_Risk_Score]] &gt;= 0.6, "High",
      IF(Inventory[[#This Row],[Stockout_Risk_Score]] &gt;= 0.3, "Medium", "Low")
   )
)</f>
        <v>Medium</v>
      </c>
      <c r="R5847">
        <f>Inventory[[#This Row],[Lead_Time_Days]]*0.8</f>
        <v>8</v>
      </c>
      <c r="S5847">
        <f>MAX(0,Inventory[[#This Row],[Daily_Demand]]*Inventory[[#This Row],[Adj_Lead_Time]]+Inventory[[#This Row],[Safety_Stock]]-Inventory[[#This Row],[Current_Inventory]])</f>
        <v>1063</v>
      </c>
    </row>
    <row r="5848" spans="1:19" x14ac:dyDescent="0.25">
      <c r="A5848">
        <v>5847</v>
      </c>
      <c r="B5848" t="s">
        <v>5869</v>
      </c>
      <c r="C5848" s="4" t="s">
        <v>21</v>
      </c>
      <c r="D5848" t="s">
        <v>18</v>
      </c>
      <c r="E5848" s="4">
        <v>56</v>
      </c>
      <c r="F5848" s="4">
        <v>7</v>
      </c>
      <c r="G5848" s="4">
        <v>562</v>
      </c>
      <c r="H5848" s="4">
        <v>38</v>
      </c>
      <c r="I5848" s="4">
        <v>246</v>
      </c>
      <c r="J5848" s="6">
        <v>1052.69</v>
      </c>
      <c r="K5848" s="4">
        <v>0.83799999999999997</v>
      </c>
      <c r="L5848" s="4" t="s">
        <v>27</v>
      </c>
      <c r="M5848" s="4">
        <f>Inventory[[#This Row],[Daily_Demand]]*Inventory[[#This Row],[Lead_Time_Days]]</f>
        <v>392</v>
      </c>
      <c r="N5848" s="4">
        <f>MAX(0, Inventory[[#This Row],[Demand_Duration_Lead_time]]+Inventory[[#This Row],[Safety_Stock]]-Inventory[[#This Row],[Current_Inventory]])</f>
        <v>0</v>
      </c>
      <c r="O58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48" s="8">
        <f>Inventory[[#This Row],[Current_Inventory]]*Inventory[[#This Row],[Unit_Cost]]</f>
        <v>591611.78</v>
      </c>
      <c r="Q5848" t="str">
        <f>IF(Inventory[[#This Row],[Stockout_Risk_Score]] &gt;= 0.8, "Critical",
   IF(Inventory[[#This Row],[Stockout_Risk_Score]] &gt;= 0.6, "High",
      IF(Inventory[[#This Row],[Stockout_Risk_Score]] &gt;= 0.3, "Medium", "Low")
   )
)</f>
        <v>Critical</v>
      </c>
      <c r="R5848">
        <f>Inventory[[#This Row],[Lead_Time_Days]]*0.8</f>
        <v>5.6000000000000005</v>
      </c>
      <c r="S5848">
        <f>MAX(0,Inventory[[#This Row],[Daily_Demand]]*Inventory[[#This Row],[Adj_Lead_Time]]+Inventory[[#This Row],[Safety_Stock]]-Inventory[[#This Row],[Current_Inventory]])</f>
        <v>0</v>
      </c>
    </row>
    <row r="5849" spans="1:19" x14ac:dyDescent="0.25">
      <c r="A5849">
        <v>5848</v>
      </c>
      <c r="B5849" t="s">
        <v>5870</v>
      </c>
      <c r="C5849" s="4" t="s">
        <v>13</v>
      </c>
      <c r="D5849" t="s">
        <v>22</v>
      </c>
      <c r="E5849" s="4">
        <v>34</v>
      </c>
      <c r="F5849" s="4">
        <v>9</v>
      </c>
      <c r="G5849" s="4">
        <v>209</v>
      </c>
      <c r="H5849" s="4">
        <v>165</v>
      </c>
      <c r="I5849" s="4">
        <v>388</v>
      </c>
      <c r="J5849" s="6">
        <v>475.52</v>
      </c>
      <c r="K5849" s="4">
        <v>0.315</v>
      </c>
      <c r="L5849" s="4" t="s">
        <v>27</v>
      </c>
      <c r="M5849" s="4">
        <f>Inventory[[#This Row],[Daily_Demand]]*Inventory[[#This Row],[Lead_Time_Days]]</f>
        <v>306</v>
      </c>
      <c r="N5849" s="4">
        <f>MAX(0, Inventory[[#This Row],[Demand_Duration_Lead_time]]+Inventory[[#This Row],[Safety_Stock]]-Inventory[[#This Row],[Current_Inventory]])</f>
        <v>262</v>
      </c>
      <c r="O58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49" s="8">
        <f>Inventory[[#This Row],[Current_Inventory]]*Inventory[[#This Row],[Unit_Cost]]</f>
        <v>99383.679999999993</v>
      </c>
      <c r="Q5849" t="str">
        <f>IF(Inventory[[#This Row],[Stockout_Risk_Score]] &gt;= 0.8, "Critical",
   IF(Inventory[[#This Row],[Stockout_Risk_Score]] &gt;= 0.6, "High",
      IF(Inventory[[#This Row],[Stockout_Risk_Score]] &gt;= 0.3, "Medium", "Low")
   )
)</f>
        <v>Medium</v>
      </c>
      <c r="R5849">
        <f>Inventory[[#This Row],[Lead_Time_Days]]*0.8</f>
        <v>7.2</v>
      </c>
      <c r="S5849">
        <f>MAX(0,Inventory[[#This Row],[Daily_Demand]]*Inventory[[#This Row],[Adj_Lead_Time]]+Inventory[[#This Row],[Safety_Stock]]-Inventory[[#This Row],[Current_Inventory]])</f>
        <v>200.8</v>
      </c>
    </row>
    <row r="5850" spans="1:19" x14ac:dyDescent="0.25">
      <c r="A5850">
        <v>5849</v>
      </c>
      <c r="B5850" t="s">
        <v>5871</v>
      </c>
      <c r="C5850" s="4" t="s">
        <v>21</v>
      </c>
      <c r="D5850" t="s">
        <v>18</v>
      </c>
      <c r="E5850" s="4">
        <v>190</v>
      </c>
      <c r="F5850" s="4">
        <v>3</v>
      </c>
      <c r="G5850" s="4">
        <v>531</v>
      </c>
      <c r="H5850" s="4">
        <v>272</v>
      </c>
      <c r="I5850" s="4">
        <v>248</v>
      </c>
      <c r="J5850" s="6">
        <v>1012.89</v>
      </c>
      <c r="K5850" s="4">
        <v>0.48199999999999998</v>
      </c>
      <c r="L5850" s="4" t="s">
        <v>15</v>
      </c>
      <c r="M5850" s="4">
        <f>Inventory[[#This Row],[Daily_Demand]]*Inventory[[#This Row],[Lead_Time_Days]]</f>
        <v>570</v>
      </c>
      <c r="N5850" s="4">
        <f>MAX(0, Inventory[[#This Row],[Demand_Duration_Lead_time]]+Inventory[[#This Row],[Safety_Stock]]-Inventory[[#This Row],[Current_Inventory]])</f>
        <v>311</v>
      </c>
      <c r="O58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50" s="8">
        <f>Inventory[[#This Row],[Current_Inventory]]*Inventory[[#This Row],[Unit_Cost]]</f>
        <v>537844.59</v>
      </c>
      <c r="Q5850" t="str">
        <f>IF(Inventory[[#This Row],[Stockout_Risk_Score]] &gt;= 0.8, "Critical",
   IF(Inventory[[#This Row],[Stockout_Risk_Score]] &gt;= 0.6, "High",
      IF(Inventory[[#This Row],[Stockout_Risk_Score]] &gt;= 0.3, "Medium", "Low")
   )
)</f>
        <v>Medium</v>
      </c>
      <c r="R5850">
        <f>Inventory[[#This Row],[Lead_Time_Days]]*0.8</f>
        <v>2.4000000000000004</v>
      </c>
      <c r="S5850">
        <f>MAX(0,Inventory[[#This Row],[Daily_Demand]]*Inventory[[#This Row],[Adj_Lead_Time]]+Inventory[[#This Row],[Safety_Stock]]-Inventory[[#This Row],[Current_Inventory]])</f>
        <v>197</v>
      </c>
    </row>
    <row r="5851" spans="1:19" x14ac:dyDescent="0.25">
      <c r="A5851">
        <v>5850</v>
      </c>
      <c r="B5851" t="s">
        <v>5872</v>
      </c>
      <c r="C5851" s="4" t="s">
        <v>13</v>
      </c>
      <c r="D5851" t="s">
        <v>14</v>
      </c>
      <c r="E5851" s="4">
        <v>186</v>
      </c>
      <c r="F5851" s="4">
        <v>11</v>
      </c>
      <c r="G5851" s="4">
        <v>677</v>
      </c>
      <c r="H5851" s="4">
        <v>43</v>
      </c>
      <c r="I5851" s="4">
        <v>73</v>
      </c>
      <c r="J5851" s="6">
        <v>51.72</v>
      </c>
      <c r="K5851" s="4">
        <v>0.48899999999999999</v>
      </c>
      <c r="L5851" s="4" t="s">
        <v>15</v>
      </c>
      <c r="M5851" s="4">
        <f>Inventory[[#This Row],[Daily_Demand]]*Inventory[[#This Row],[Lead_Time_Days]]</f>
        <v>2046</v>
      </c>
      <c r="N5851" s="4">
        <f>MAX(0, Inventory[[#This Row],[Demand_Duration_Lead_time]]+Inventory[[#This Row],[Safety_Stock]]-Inventory[[#This Row],[Current_Inventory]])</f>
        <v>1412</v>
      </c>
      <c r="O58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51" s="8">
        <f>Inventory[[#This Row],[Current_Inventory]]*Inventory[[#This Row],[Unit_Cost]]</f>
        <v>35014.44</v>
      </c>
      <c r="Q5851" t="str">
        <f>IF(Inventory[[#This Row],[Stockout_Risk_Score]] &gt;= 0.8, "Critical",
   IF(Inventory[[#This Row],[Stockout_Risk_Score]] &gt;= 0.6, "High",
      IF(Inventory[[#This Row],[Stockout_Risk_Score]] &gt;= 0.3, "Medium", "Low")
   )
)</f>
        <v>Medium</v>
      </c>
      <c r="R5851">
        <f>Inventory[[#This Row],[Lead_Time_Days]]*0.8</f>
        <v>8.8000000000000007</v>
      </c>
      <c r="S5851">
        <f>MAX(0,Inventory[[#This Row],[Daily_Demand]]*Inventory[[#This Row],[Adj_Lead_Time]]+Inventory[[#This Row],[Safety_Stock]]-Inventory[[#This Row],[Current_Inventory]])</f>
        <v>1002.8000000000002</v>
      </c>
    </row>
    <row r="5852" spans="1:19" x14ac:dyDescent="0.25">
      <c r="A5852">
        <v>5851</v>
      </c>
      <c r="B5852" t="s">
        <v>5873</v>
      </c>
      <c r="C5852" s="4" t="s">
        <v>17</v>
      </c>
      <c r="D5852" t="s">
        <v>22</v>
      </c>
      <c r="E5852" s="4">
        <v>117</v>
      </c>
      <c r="F5852" s="4">
        <v>6</v>
      </c>
      <c r="G5852" s="4">
        <v>109</v>
      </c>
      <c r="H5852" s="4">
        <v>246</v>
      </c>
      <c r="I5852" s="4">
        <v>356</v>
      </c>
      <c r="J5852" s="6">
        <v>1732.34</v>
      </c>
      <c r="K5852" s="4">
        <v>0.61799999999999999</v>
      </c>
      <c r="L5852" s="4" t="s">
        <v>15</v>
      </c>
      <c r="M5852" s="4">
        <f>Inventory[[#This Row],[Daily_Demand]]*Inventory[[#This Row],[Lead_Time_Days]]</f>
        <v>702</v>
      </c>
      <c r="N5852" s="4">
        <f>MAX(0, Inventory[[#This Row],[Demand_Duration_Lead_time]]+Inventory[[#This Row],[Safety_Stock]]-Inventory[[#This Row],[Current_Inventory]])</f>
        <v>839</v>
      </c>
      <c r="O58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52" s="8">
        <f>Inventory[[#This Row],[Current_Inventory]]*Inventory[[#This Row],[Unit_Cost]]</f>
        <v>188825.06</v>
      </c>
      <c r="Q5852" t="str">
        <f>IF(Inventory[[#This Row],[Stockout_Risk_Score]] &gt;= 0.8, "Critical",
   IF(Inventory[[#This Row],[Stockout_Risk_Score]] &gt;= 0.6, "High",
      IF(Inventory[[#This Row],[Stockout_Risk_Score]] &gt;= 0.3, "Medium", "Low")
   )
)</f>
        <v>High</v>
      </c>
      <c r="R5852">
        <f>Inventory[[#This Row],[Lead_Time_Days]]*0.8</f>
        <v>4.8000000000000007</v>
      </c>
      <c r="S5852">
        <f>MAX(0,Inventory[[#This Row],[Daily_Demand]]*Inventory[[#This Row],[Adj_Lead_Time]]+Inventory[[#This Row],[Safety_Stock]]-Inventory[[#This Row],[Current_Inventory]])</f>
        <v>698.60000000000014</v>
      </c>
    </row>
    <row r="5853" spans="1:19" x14ac:dyDescent="0.25">
      <c r="A5853">
        <v>5852</v>
      </c>
      <c r="B5853" t="s">
        <v>5874</v>
      </c>
      <c r="C5853" s="4" t="s">
        <v>17</v>
      </c>
      <c r="D5853" t="s">
        <v>22</v>
      </c>
      <c r="E5853" s="4">
        <v>147</v>
      </c>
      <c r="F5853" s="4">
        <v>13</v>
      </c>
      <c r="G5853" s="4">
        <v>25</v>
      </c>
      <c r="H5853" s="4">
        <v>147</v>
      </c>
      <c r="I5853" s="4">
        <v>196</v>
      </c>
      <c r="J5853" s="6">
        <v>74.72</v>
      </c>
      <c r="K5853" s="4">
        <v>0.88400000000000001</v>
      </c>
      <c r="L5853" s="4" t="s">
        <v>19</v>
      </c>
      <c r="M5853" s="4">
        <f>Inventory[[#This Row],[Daily_Demand]]*Inventory[[#This Row],[Lead_Time_Days]]</f>
        <v>1911</v>
      </c>
      <c r="N5853" s="4">
        <f>MAX(0, Inventory[[#This Row],[Demand_Duration_Lead_time]]+Inventory[[#This Row],[Safety_Stock]]-Inventory[[#This Row],[Current_Inventory]])</f>
        <v>2033</v>
      </c>
      <c r="O58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53" s="8">
        <f>Inventory[[#This Row],[Current_Inventory]]*Inventory[[#This Row],[Unit_Cost]]</f>
        <v>1868</v>
      </c>
      <c r="Q5853" t="str">
        <f>IF(Inventory[[#This Row],[Stockout_Risk_Score]] &gt;= 0.8, "Critical",
   IF(Inventory[[#This Row],[Stockout_Risk_Score]] &gt;= 0.6, "High",
      IF(Inventory[[#This Row],[Stockout_Risk_Score]] &gt;= 0.3, "Medium", "Low")
   )
)</f>
        <v>Critical</v>
      </c>
      <c r="R5853">
        <f>Inventory[[#This Row],[Lead_Time_Days]]*0.8</f>
        <v>10.4</v>
      </c>
      <c r="S5853">
        <f>MAX(0,Inventory[[#This Row],[Daily_Demand]]*Inventory[[#This Row],[Adj_Lead_Time]]+Inventory[[#This Row],[Safety_Stock]]-Inventory[[#This Row],[Current_Inventory]])</f>
        <v>1650.8</v>
      </c>
    </row>
    <row r="5854" spans="1:19" x14ac:dyDescent="0.25">
      <c r="A5854">
        <v>5853</v>
      </c>
      <c r="B5854" t="s">
        <v>5875</v>
      </c>
      <c r="C5854" s="4" t="s">
        <v>41</v>
      </c>
      <c r="D5854" t="s">
        <v>22</v>
      </c>
      <c r="E5854" s="4">
        <v>170</v>
      </c>
      <c r="F5854" s="4">
        <v>13</v>
      </c>
      <c r="G5854" s="4">
        <v>158</v>
      </c>
      <c r="H5854" s="4">
        <v>66</v>
      </c>
      <c r="I5854" s="4">
        <v>111</v>
      </c>
      <c r="J5854" s="6">
        <v>63.67</v>
      </c>
      <c r="K5854" s="4">
        <v>0.17399999999999999</v>
      </c>
      <c r="L5854" s="4" t="s">
        <v>27</v>
      </c>
      <c r="M5854" s="4">
        <f>Inventory[[#This Row],[Daily_Demand]]*Inventory[[#This Row],[Lead_Time_Days]]</f>
        <v>2210</v>
      </c>
      <c r="N5854" s="4">
        <f>MAX(0, Inventory[[#This Row],[Demand_Duration_Lead_time]]+Inventory[[#This Row],[Safety_Stock]]-Inventory[[#This Row],[Current_Inventory]])</f>
        <v>2118</v>
      </c>
      <c r="O58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54" s="8">
        <f>Inventory[[#This Row],[Current_Inventory]]*Inventory[[#This Row],[Unit_Cost]]</f>
        <v>10059.86</v>
      </c>
      <c r="Q5854" t="str">
        <f>IF(Inventory[[#This Row],[Stockout_Risk_Score]] &gt;= 0.8, "Critical",
   IF(Inventory[[#This Row],[Stockout_Risk_Score]] &gt;= 0.6, "High",
      IF(Inventory[[#This Row],[Stockout_Risk_Score]] &gt;= 0.3, "Medium", "Low")
   )
)</f>
        <v>Low</v>
      </c>
      <c r="R5854">
        <f>Inventory[[#This Row],[Lead_Time_Days]]*0.8</f>
        <v>10.4</v>
      </c>
      <c r="S5854">
        <f>MAX(0,Inventory[[#This Row],[Daily_Demand]]*Inventory[[#This Row],[Adj_Lead_Time]]+Inventory[[#This Row],[Safety_Stock]]-Inventory[[#This Row],[Current_Inventory]])</f>
        <v>1676</v>
      </c>
    </row>
    <row r="5855" spans="1:19" x14ac:dyDescent="0.25">
      <c r="A5855">
        <v>5854</v>
      </c>
      <c r="B5855" t="s">
        <v>5876</v>
      </c>
      <c r="C5855" s="4" t="s">
        <v>13</v>
      </c>
      <c r="D5855" t="s">
        <v>18</v>
      </c>
      <c r="E5855" s="4">
        <v>146</v>
      </c>
      <c r="F5855" s="4">
        <v>14</v>
      </c>
      <c r="G5855" s="4">
        <v>114</v>
      </c>
      <c r="H5855" s="4">
        <v>184</v>
      </c>
      <c r="I5855" s="4">
        <v>116</v>
      </c>
      <c r="J5855" s="6">
        <v>1242.43</v>
      </c>
      <c r="K5855" s="4">
        <v>0.505</v>
      </c>
      <c r="L5855" s="4" t="s">
        <v>27</v>
      </c>
      <c r="M5855" s="4">
        <f>Inventory[[#This Row],[Daily_Demand]]*Inventory[[#This Row],[Lead_Time_Days]]</f>
        <v>2044</v>
      </c>
      <c r="N5855" s="4">
        <f>MAX(0, Inventory[[#This Row],[Demand_Duration_Lead_time]]+Inventory[[#This Row],[Safety_Stock]]-Inventory[[#This Row],[Current_Inventory]])</f>
        <v>2114</v>
      </c>
      <c r="O58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55" s="8">
        <f>Inventory[[#This Row],[Current_Inventory]]*Inventory[[#This Row],[Unit_Cost]]</f>
        <v>141637.02000000002</v>
      </c>
      <c r="Q5855" t="str">
        <f>IF(Inventory[[#This Row],[Stockout_Risk_Score]] &gt;= 0.8, "Critical",
   IF(Inventory[[#This Row],[Stockout_Risk_Score]] &gt;= 0.6, "High",
      IF(Inventory[[#This Row],[Stockout_Risk_Score]] &gt;= 0.3, "Medium", "Low")
   )
)</f>
        <v>Medium</v>
      </c>
      <c r="R5855">
        <f>Inventory[[#This Row],[Lead_Time_Days]]*0.8</f>
        <v>11.200000000000001</v>
      </c>
      <c r="S5855">
        <f>MAX(0,Inventory[[#This Row],[Daily_Demand]]*Inventory[[#This Row],[Adj_Lead_Time]]+Inventory[[#This Row],[Safety_Stock]]-Inventory[[#This Row],[Current_Inventory]])</f>
        <v>1705.2</v>
      </c>
    </row>
    <row r="5856" spans="1:19" x14ac:dyDescent="0.25">
      <c r="A5856">
        <v>5855</v>
      </c>
      <c r="B5856" t="s">
        <v>5877</v>
      </c>
      <c r="C5856" s="4" t="s">
        <v>13</v>
      </c>
      <c r="D5856" t="s">
        <v>18</v>
      </c>
      <c r="E5856" s="4">
        <v>189</v>
      </c>
      <c r="F5856" s="4">
        <v>2</v>
      </c>
      <c r="G5856" s="4">
        <v>650</v>
      </c>
      <c r="H5856" s="4">
        <v>223</v>
      </c>
      <c r="I5856" s="4">
        <v>79</v>
      </c>
      <c r="J5856" s="6">
        <v>1948.37</v>
      </c>
      <c r="K5856" s="4">
        <v>0.42399999999999999</v>
      </c>
      <c r="L5856" s="4" t="s">
        <v>19</v>
      </c>
      <c r="M5856" s="4">
        <f>Inventory[[#This Row],[Daily_Demand]]*Inventory[[#This Row],[Lead_Time_Days]]</f>
        <v>378</v>
      </c>
      <c r="N5856" s="4">
        <f>MAX(0, Inventory[[#This Row],[Demand_Duration_Lead_time]]+Inventory[[#This Row],[Safety_Stock]]-Inventory[[#This Row],[Current_Inventory]])</f>
        <v>0</v>
      </c>
      <c r="O58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56" s="8">
        <f>Inventory[[#This Row],[Current_Inventory]]*Inventory[[#This Row],[Unit_Cost]]</f>
        <v>1266440.5</v>
      </c>
      <c r="Q5856" t="str">
        <f>IF(Inventory[[#This Row],[Stockout_Risk_Score]] &gt;= 0.8, "Critical",
   IF(Inventory[[#This Row],[Stockout_Risk_Score]] &gt;= 0.6, "High",
      IF(Inventory[[#This Row],[Stockout_Risk_Score]] &gt;= 0.3, "Medium", "Low")
   )
)</f>
        <v>Medium</v>
      </c>
      <c r="R5856">
        <f>Inventory[[#This Row],[Lead_Time_Days]]*0.8</f>
        <v>1.6</v>
      </c>
      <c r="S5856">
        <f>MAX(0,Inventory[[#This Row],[Daily_Demand]]*Inventory[[#This Row],[Adj_Lead_Time]]+Inventory[[#This Row],[Safety_Stock]]-Inventory[[#This Row],[Current_Inventory]])</f>
        <v>0</v>
      </c>
    </row>
    <row r="5857" spans="1:19" x14ac:dyDescent="0.25">
      <c r="A5857">
        <v>5856</v>
      </c>
      <c r="B5857" t="s">
        <v>5878</v>
      </c>
      <c r="C5857" s="4" t="s">
        <v>26</v>
      </c>
      <c r="D5857" t="s">
        <v>22</v>
      </c>
      <c r="E5857" s="4">
        <v>191</v>
      </c>
      <c r="F5857" s="4">
        <v>5</v>
      </c>
      <c r="G5857" s="4">
        <v>651</v>
      </c>
      <c r="H5857" s="4">
        <v>36</v>
      </c>
      <c r="I5857" s="4">
        <v>156</v>
      </c>
      <c r="J5857" s="6">
        <v>1719.07</v>
      </c>
      <c r="K5857" s="4">
        <v>0.29599999999999999</v>
      </c>
      <c r="L5857" s="4" t="s">
        <v>27</v>
      </c>
      <c r="M5857" s="4">
        <f>Inventory[[#This Row],[Daily_Demand]]*Inventory[[#This Row],[Lead_Time_Days]]</f>
        <v>955</v>
      </c>
      <c r="N5857" s="4">
        <f>MAX(0, Inventory[[#This Row],[Demand_Duration_Lead_time]]+Inventory[[#This Row],[Safety_Stock]]-Inventory[[#This Row],[Current_Inventory]])</f>
        <v>340</v>
      </c>
      <c r="O58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57" s="8">
        <f>Inventory[[#This Row],[Current_Inventory]]*Inventory[[#This Row],[Unit_Cost]]</f>
        <v>1119114.57</v>
      </c>
      <c r="Q5857" t="str">
        <f>IF(Inventory[[#This Row],[Stockout_Risk_Score]] &gt;= 0.8, "Critical",
   IF(Inventory[[#This Row],[Stockout_Risk_Score]] &gt;= 0.6, "High",
      IF(Inventory[[#This Row],[Stockout_Risk_Score]] &gt;= 0.3, "Medium", "Low")
   )
)</f>
        <v>Low</v>
      </c>
      <c r="R5857">
        <f>Inventory[[#This Row],[Lead_Time_Days]]*0.8</f>
        <v>4</v>
      </c>
      <c r="S5857">
        <f>MAX(0,Inventory[[#This Row],[Daily_Demand]]*Inventory[[#This Row],[Adj_Lead_Time]]+Inventory[[#This Row],[Safety_Stock]]-Inventory[[#This Row],[Current_Inventory]])</f>
        <v>149</v>
      </c>
    </row>
    <row r="5858" spans="1:19" x14ac:dyDescent="0.25">
      <c r="A5858">
        <v>5857</v>
      </c>
      <c r="B5858" t="s">
        <v>5879</v>
      </c>
      <c r="C5858" s="4" t="s">
        <v>26</v>
      </c>
      <c r="D5858" t="s">
        <v>18</v>
      </c>
      <c r="E5858" s="4">
        <v>12</v>
      </c>
      <c r="F5858" s="4">
        <v>11</v>
      </c>
      <c r="G5858" s="4">
        <v>405</v>
      </c>
      <c r="H5858" s="4">
        <v>128</v>
      </c>
      <c r="I5858" s="4">
        <v>215</v>
      </c>
      <c r="J5858" s="6">
        <v>541.44000000000005</v>
      </c>
      <c r="K5858" s="4">
        <v>0.92</v>
      </c>
      <c r="L5858" s="4" t="s">
        <v>27</v>
      </c>
      <c r="M5858" s="4">
        <f>Inventory[[#This Row],[Daily_Demand]]*Inventory[[#This Row],[Lead_Time_Days]]</f>
        <v>132</v>
      </c>
      <c r="N5858" s="4">
        <f>MAX(0, Inventory[[#This Row],[Demand_Duration_Lead_time]]+Inventory[[#This Row],[Safety_Stock]]-Inventory[[#This Row],[Current_Inventory]])</f>
        <v>0</v>
      </c>
      <c r="O58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58" s="8">
        <f>Inventory[[#This Row],[Current_Inventory]]*Inventory[[#This Row],[Unit_Cost]]</f>
        <v>219283.20000000001</v>
      </c>
      <c r="Q5858" t="str">
        <f>IF(Inventory[[#This Row],[Stockout_Risk_Score]] &gt;= 0.8, "Critical",
   IF(Inventory[[#This Row],[Stockout_Risk_Score]] &gt;= 0.6, "High",
      IF(Inventory[[#This Row],[Stockout_Risk_Score]] &gt;= 0.3, "Medium", "Low")
   )
)</f>
        <v>Critical</v>
      </c>
      <c r="R5858">
        <f>Inventory[[#This Row],[Lead_Time_Days]]*0.8</f>
        <v>8.8000000000000007</v>
      </c>
      <c r="S5858">
        <f>MAX(0,Inventory[[#This Row],[Daily_Demand]]*Inventory[[#This Row],[Adj_Lead_Time]]+Inventory[[#This Row],[Safety_Stock]]-Inventory[[#This Row],[Current_Inventory]])</f>
        <v>0</v>
      </c>
    </row>
    <row r="5859" spans="1:19" x14ac:dyDescent="0.25">
      <c r="A5859">
        <v>5858</v>
      </c>
      <c r="B5859" t="s">
        <v>5880</v>
      </c>
      <c r="C5859" s="4" t="s">
        <v>26</v>
      </c>
      <c r="D5859" t="s">
        <v>18</v>
      </c>
      <c r="E5859" s="4">
        <v>76</v>
      </c>
      <c r="F5859" s="4">
        <v>2</v>
      </c>
      <c r="G5859" s="4">
        <v>142</v>
      </c>
      <c r="H5859" s="4">
        <v>156</v>
      </c>
      <c r="I5859" s="4">
        <v>170</v>
      </c>
      <c r="J5859" s="6">
        <v>433.5</v>
      </c>
      <c r="K5859" s="4">
        <v>8.0000000000000002E-3</v>
      </c>
      <c r="L5859" s="4" t="s">
        <v>27</v>
      </c>
      <c r="M5859" s="4">
        <f>Inventory[[#This Row],[Daily_Demand]]*Inventory[[#This Row],[Lead_Time_Days]]</f>
        <v>152</v>
      </c>
      <c r="N5859" s="4">
        <f>MAX(0, Inventory[[#This Row],[Demand_Duration_Lead_time]]+Inventory[[#This Row],[Safety_Stock]]-Inventory[[#This Row],[Current_Inventory]])</f>
        <v>166</v>
      </c>
      <c r="O58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59" s="8">
        <f>Inventory[[#This Row],[Current_Inventory]]*Inventory[[#This Row],[Unit_Cost]]</f>
        <v>61557</v>
      </c>
      <c r="Q5859" t="str">
        <f>IF(Inventory[[#This Row],[Stockout_Risk_Score]] &gt;= 0.8, "Critical",
   IF(Inventory[[#This Row],[Stockout_Risk_Score]] &gt;= 0.6, "High",
      IF(Inventory[[#This Row],[Stockout_Risk_Score]] &gt;= 0.3, "Medium", "Low")
   )
)</f>
        <v>Low</v>
      </c>
      <c r="R5859">
        <f>Inventory[[#This Row],[Lead_Time_Days]]*0.8</f>
        <v>1.6</v>
      </c>
      <c r="S5859">
        <f>MAX(0,Inventory[[#This Row],[Daily_Demand]]*Inventory[[#This Row],[Adj_Lead_Time]]+Inventory[[#This Row],[Safety_Stock]]-Inventory[[#This Row],[Current_Inventory]])</f>
        <v>135.60000000000002</v>
      </c>
    </row>
    <row r="5860" spans="1:19" x14ac:dyDescent="0.25">
      <c r="A5860">
        <v>5859</v>
      </c>
      <c r="B5860" t="s">
        <v>5881</v>
      </c>
      <c r="C5860" s="4" t="s">
        <v>21</v>
      </c>
      <c r="D5860" t="s">
        <v>22</v>
      </c>
      <c r="E5860" s="4">
        <v>151</v>
      </c>
      <c r="F5860" s="4">
        <v>12</v>
      </c>
      <c r="G5860" s="4">
        <v>304</v>
      </c>
      <c r="H5860" s="4">
        <v>274</v>
      </c>
      <c r="I5860" s="4">
        <v>60</v>
      </c>
      <c r="J5860" s="6">
        <v>1270.92</v>
      </c>
      <c r="K5860" s="4">
        <v>0.122</v>
      </c>
      <c r="L5860" s="4" t="s">
        <v>19</v>
      </c>
      <c r="M5860" s="4">
        <f>Inventory[[#This Row],[Daily_Demand]]*Inventory[[#This Row],[Lead_Time_Days]]</f>
        <v>1812</v>
      </c>
      <c r="N5860" s="4">
        <f>MAX(0, Inventory[[#This Row],[Demand_Duration_Lead_time]]+Inventory[[#This Row],[Safety_Stock]]-Inventory[[#This Row],[Current_Inventory]])</f>
        <v>1782</v>
      </c>
      <c r="O58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60" s="8">
        <f>Inventory[[#This Row],[Current_Inventory]]*Inventory[[#This Row],[Unit_Cost]]</f>
        <v>386359.68000000005</v>
      </c>
      <c r="Q5860" t="str">
        <f>IF(Inventory[[#This Row],[Stockout_Risk_Score]] &gt;= 0.8, "Critical",
   IF(Inventory[[#This Row],[Stockout_Risk_Score]] &gt;= 0.6, "High",
      IF(Inventory[[#This Row],[Stockout_Risk_Score]] &gt;= 0.3, "Medium", "Low")
   )
)</f>
        <v>Low</v>
      </c>
      <c r="R5860">
        <f>Inventory[[#This Row],[Lead_Time_Days]]*0.8</f>
        <v>9.6000000000000014</v>
      </c>
      <c r="S5860">
        <f>MAX(0,Inventory[[#This Row],[Daily_Demand]]*Inventory[[#This Row],[Adj_Lead_Time]]+Inventory[[#This Row],[Safety_Stock]]-Inventory[[#This Row],[Current_Inventory]])</f>
        <v>1419.6000000000001</v>
      </c>
    </row>
    <row r="5861" spans="1:19" x14ac:dyDescent="0.25">
      <c r="A5861">
        <v>5860</v>
      </c>
      <c r="B5861" t="s">
        <v>5882</v>
      </c>
      <c r="C5861" s="4" t="s">
        <v>26</v>
      </c>
      <c r="D5861" t="s">
        <v>22</v>
      </c>
      <c r="E5861" s="4">
        <v>36</v>
      </c>
      <c r="F5861" s="4">
        <v>12</v>
      </c>
      <c r="G5861" s="4">
        <v>385</v>
      </c>
      <c r="H5861" s="4">
        <v>267</v>
      </c>
      <c r="I5861" s="4">
        <v>121</v>
      </c>
      <c r="J5861" s="6">
        <v>1654.14</v>
      </c>
      <c r="K5861" s="4">
        <v>0.73299999999999998</v>
      </c>
      <c r="L5861" s="4" t="s">
        <v>19</v>
      </c>
      <c r="M5861" s="4">
        <f>Inventory[[#This Row],[Daily_Demand]]*Inventory[[#This Row],[Lead_Time_Days]]</f>
        <v>432</v>
      </c>
      <c r="N5861" s="4">
        <f>MAX(0, Inventory[[#This Row],[Demand_Duration_Lead_time]]+Inventory[[#This Row],[Safety_Stock]]-Inventory[[#This Row],[Current_Inventory]])</f>
        <v>314</v>
      </c>
      <c r="O58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61" s="8">
        <f>Inventory[[#This Row],[Current_Inventory]]*Inventory[[#This Row],[Unit_Cost]]</f>
        <v>636843.9</v>
      </c>
      <c r="Q5861" t="str">
        <f>IF(Inventory[[#This Row],[Stockout_Risk_Score]] &gt;= 0.8, "Critical",
   IF(Inventory[[#This Row],[Stockout_Risk_Score]] &gt;= 0.6, "High",
      IF(Inventory[[#This Row],[Stockout_Risk_Score]] &gt;= 0.3, "Medium", "Low")
   )
)</f>
        <v>High</v>
      </c>
      <c r="R5861">
        <f>Inventory[[#This Row],[Lead_Time_Days]]*0.8</f>
        <v>9.6000000000000014</v>
      </c>
      <c r="S5861">
        <f>MAX(0,Inventory[[#This Row],[Daily_Demand]]*Inventory[[#This Row],[Adj_Lead_Time]]+Inventory[[#This Row],[Safety_Stock]]-Inventory[[#This Row],[Current_Inventory]])</f>
        <v>227.60000000000002</v>
      </c>
    </row>
    <row r="5862" spans="1:19" x14ac:dyDescent="0.25">
      <c r="A5862">
        <v>5861</v>
      </c>
      <c r="B5862" t="s">
        <v>5883</v>
      </c>
      <c r="C5862" s="4" t="s">
        <v>13</v>
      </c>
      <c r="D5862" t="s">
        <v>18</v>
      </c>
      <c r="E5862" s="4">
        <v>99</v>
      </c>
      <c r="F5862" s="4">
        <v>10</v>
      </c>
      <c r="G5862" s="4">
        <v>710</v>
      </c>
      <c r="H5862" s="4">
        <v>198</v>
      </c>
      <c r="I5862" s="4">
        <v>396</v>
      </c>
      <c r="J5862" s="6">
        <v>756.05</v>
      </c>
      <c r="K5862" s="4">
        <v>0.26300000000000001</v>
      </c>
      <c r="L5862" s="4" t="s">
        <v>27</v>
      </c>
      <c r="M5862" s="4">
        <f>Inventory[[#This Row],[Daily_Demand]]*Inventory[[#This Row],[Lead_Time_Days]]</f>
        <v>990</v>
      </c>
      <c r="N5862" s="4">
        <f>MAX(0, Inventory[[#This Row],[Demand_Duration_Lead_time]]+Inventory[[#This Row],[Safety_Stock]]-Inventory[[#This Row],[Current_Inventory]])</f>
        <v>478</v>
      </c>
      <c r="O58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62" s="8">
        <f>Inventory[[#This Row],[Current_Inventory]]*Inventory[[#This Row],[Unit_Cost]]</f>
        <v>536795.5</v>
      </c>
      <c r="Q5862" t="str">
        <f>IF(Inventory[[#This Row],[Stockout_Risk_Score]] &gt;= 0.8, "Critical",
   IF(Inventory[[#This Row],[Stockout_Risk_Score]] &gt;= 0.6, "High",
      IF(Inventory[[#This Row],[Stockout_Risk_Score]] &gt;= 0.3, "Medium", "Low")
   )
)</f>
        <v>Low</v>
      </c>
      <c r="R5862">
        <f>Inventory[[#This Row],[Lead_Time_Days]]*0.8</f>
        <v>8</v>
      </c>
      <c r="S5862">
        <f>MAX(0,Inventory[[#This Row],[Daily_Demand]]*Inventory[[#This Row],[Adj_Lead_Time]]+Inventory[[#This Row],[Safety_Stock]]-Inventory[[#This Row],[Current_Inventory]])</f>
        <v>280</v>
      </c>
    </row>
    <row r="5863" spans="1:19" x14ac:dyDescent="0.25">
      <c r="A5863">
        <v>5862</v>
      </c>
      <c r="B5863" t="s">
        <v>5884</v>
      </c>
      <c r="C5863" s="4" t="s">
        <v>21</v>
      </c>
      <c r="D5863" t="s">
        <v>22</v>
      </c>
      <c r="E5863" s="4">
        <v>161</v>
      </c>
      <c r="F5863" s="4">
        <v>3</v>
      </c>
      <c r="G5863" s="4">
        <v>509</v>
      </c>
      <c r="H5863" s="4">
        <v>240</v>
      </c>
      <c r="I5863" s="4">
        <v>302</v>
      </c>
      <c r="J5863" s="6">
        <v>893.09</v>
      </c>
      <c r="K5863" s="4">
        <v>0.72299999999999998</v>
      </c>
      <c r="L5863" s="4" t="s">
        <v>15</v>
      </c>
      <c r="M5863" s="4">
        <f>Inventory[[#This Row],[Daily_Demand]]*Inventory[[#This Row],[Lead_Time_Days]]</f>
        <v>483</v>
      </c>
      <c r="N5863" s="4">
        <f>MAX(0, Inventory[[#This Row],[Demand_Duration_Lead_time]]+Inventory[[#This Row],[Safety_Stock]]-Inventory[[#This Row],[Current_Inventory]])</f>
        <v>214</v>
      </c>
      <c r="O58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63" s="8">
        <f>Inventory[[#This Row],[Current_Inventory]]*Inventory[[#This Row],[Unit_Cost]]</f>
        <v>454582.81</v>
      </c>
      <c r="Q5863" t="str">
        <f>IF(Inventory[[#This Row],[Stockout_Risk_Score]] &gt;= 0.8, "Critical",
   IF(Inventory[[#This Row],[Stockout_Risk_Score]] &gt;= 0.6, "High",
      IF(Inventory[[#This Row],[Stockout_Risk_Score]] &gt;= 0.3, "Medium", "Low")
   )
)</f>
        <v>High</v>
      </c>
      <c r="R5863">
        <f>Inventory[[#This Row],[Lead_Time_Days]]*0.8</f>
        <v>2.4000000000000004</v>
      </c>
      <c r="S5863">
        <f>MAX(0,Inventory[[#This Row],[Daily_Demand]]*Inventory[[#This Row],[Adj_Lead_Time]]+Inventory[[#This Row],[Safety_Stock]]-Inventory[[#This Row],[Current_Inventory]])</f>
        <v>117.40000000000009</v>
      </c>
    </row>
    <row r="5864" spans="1:19" x14ac:dyDescent="0.25">
      <c r="A5864">
        <v>5863</v>
      </c>
      <c r="B5864" t="s">
        <v>5885</v>
      </c>
      <c r="C5864" s="4" t="s">
        <v>17</v>
      </c>
      <c r="D5864" t="s">
        <v>22</v>
      </c>
      <c r="E5864" s="4">
        <v>45</v>
      </c>
      <c r="F5864" s="4">
        <v>8</v>
      </c>
      <c r="G5864" s="4">
        <v>344</v>
      </c>
      <c r="H5864" s="4">
        <v>207</v>
      </c>
      <c r="I5864" s="4">
        <v>334</v>
      </c>
      <c r="J5864" s="6">
        <v>275.2</v>
      </c>
      <c r="K5864" s="4">
        <v>0.83199999999999996</v>
      </c>
      <c r="L5864" s="4" t="s">
        <v>27</v>
      </c>
      <c r="M5864" s="4">
        <f>Inventory[[#This Row],[Daily_Demand]]*Inventory[[#This Row],[Lead_Time_Days]]</f>
        <v>360</v>
      </c>
      <c r="N5864" s="4">
        <f>MAX(0, Inventory[[#This Row],[Demand_Duration_Lead_time]]+Inventory[[#This Row],[Safety_Stock]]-Inventory[[#This Row],[Current_Inventory]])</f>
        <v>223</v>
      </c>
      <c r="O58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64" s="8">
        <f>Inventory[[#This Row],[Current_Inventory]]*Inventory[[#This Row],[Unit_Cost]]</f>
        <v>94668.800000000003</v>
      </c>
      <c r="Q5864" t="str">
        <f>IF(Inventory[[#This Row],[Stockout_Risk_Score]] &gt;= 0.8, "Critical",
   IF(Inventory[[#This Row],[Stockout_Risk_Score]] &gt;= 0.6, "High",
      IF(Inventory[[#This Row],[Stockout_Risk_Score]] &gt;= 0.3, "Medium", "Low")
   )
)</f>
        <v>Critical</v>
      </c>
      <c r="R5864">
        <f>Inventory[[#This Row],[Lead_Time_Days]]*0.8</f>
        <v>6.4</v>
      </c>
      <c r="S5864">
        <f>MAX(0,Inventory[[#This Row],[Daily_Demand]]*Inventory[[#This Row],[Adj_Lead_Time]]+Inventory[[#This Row],[Safety_Stock]]-Inventory[[#This Row],[Current_Inventory]])</f>
        <v>151</v>
      </c>
    </row>
    <row r="5865" spans="1:19" x14ac:dyDescent="0.25">
      <c r="A5865">
        <v>5864</v>
      </c>
      <c r="B5865" t="s">
        <v>5886</v>
      </c>
      <c r="C5865" s="4" t="s">
        <v>41</v>
      </c>
      <c r="D5865" t="s">
        <v>22</v>
      </c>
      <c r="E5865" s="4">
        <v>79</v>
      </c>
      <c r="F5865" s="4">
        <v>4</v>
      </c>
      <c r="G5865" s="4">
        <v>426</v>
      </c>
      <c r="H5865" s="4">
        <v>248</v>
      </c>
      <c r="I5865" s="4">
        <v>168</v>
      </c>
      <c r="J5865" s="6">
        <v>348.01</v>
      </c>
      <c r="K5865" s="4">
        <v>0.255</v>
      </c>
      <c r="L5865" s="4" t="s">
        <v>27</v>
      </c>
      <c r="M5865" s="4">
        <f>Inventory[[#This Row],[Daily_Demand]]*Inventory[[#This Row],[Lead_Time_Days]]</f>
        <v>316</v>
      </c>
      <c r="N5865" s="4">
        <f>MAX(0, Inventory[[#This Row],[Demand_Duration_Lead_time]]+Inventory[[#This Row],[Safety_Stock]]-Inventory[[#This Row],[Current_Inventory]])</f>
        <v>138</v>
      </c>
      <c r="O58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65" s="8">
        <f>Inventory[[#This Row],[Current_Inventory]]*Inventory[[#This Row],[Unit_Cost]]</f>
        <v>148252.26</v>
      </c>
      <c r="Q5865" t="str">
        <f>IF(Inventory[[#This Row],[Stockout_Risk_Score]] &gt;= 0.8, "Critical",
   IF(Inventory[[#This Row],[Stockout_Risk_Score]] &gt;= 0.6, "High",
      IF(Inventory[[#This Row],[Stockout_Risk_Score]] &gt;= 0.3, "Medium", "Low")
   )
)</f>
        <v>Low</v>
      </c>
      <c r="R5865">
        <f>Inventory[[#This Row],[Lead_Time_Days]]*0.8</f>
        <v>3.2</v>
      </c>
      <c r="S5865">
        <f>MAX(0,Inventory[[#This Row],[Daily_Demand]]*Inventory[[#This Row],[Adj_Lead_Time]]+Inventory[[#This Row],[Safety_Stock]]-Inventory[[#This Row],[Current_Inventory]])</f>
        <v>74.800000000000011</v>
      </c>
    </row>
    <row r="5866" spans="1:19" x14ac:dyDescent="0.25">
      <c r="A5866">
        <v>5865</v>
      </c>
      <c r="B5866" t="s">
        <v>5887</v>
      </c>
      <c r="C5866" s="4" t="s">
        <v>26</v>
      </c>
      <c r="D5866" t="s">
        <v>22</v>
      </c>
      <c r="E5866" s="4">
        <v>49</v>
      </c>
      <c r="F5866" s="4">
        <v>3</v>
      </c>
      <c r="G5866" s="4">
        <v>538</v>
      </c>
      <c r="H5866" s="4">
        <v>79</v>
      </c>
      <c r="I5866" s="4">
        <v>57</v>
      </c>
      <c r="J5866" s="6">
        <v>1158.29</v>
      </c>
      <c r="K5866" s="4">
        <v>0.192</v>
      </c>
      <c r="L5866" s="4" t="s">
        <v>15</v>
      </c>
      <c r="M5866" s="4">
        <f>Inventory[[#This Row],[Daily_Demand]]*Inventory[[#This Row],[Lead_Time_Days]]</f>
        <v>147</v>
      </c>
      <c r="N5866" s="4">
        <f>MAX(0, Inventory[[#This Row],[Demand_Duration_Lead_time]]+Inventory[[#This Row],[Safety_Stock]]-Inventory[[#This Row],[Current_Inventory]])</f>
        <v>0</v>
      </c>
      <c r="O58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866" s="8">
        <f>Inventory[[#This Row],[Current_Inventory]]*Inventory[[#This Row],[Unit_Cost]]</f>
        <v>623160.02</v>
      </c>
      <c r="Q5866" t="str">
        <f>IF(Inventory[[#This Row],[Stockout_Risk_Score]] &gt;= 0.8, "Critical",
   IF(Inventory[[#This Row],[Stockout_Risk_Score]] &gt;= 0.6, "High",
      IF(Inventory[[#This Row],[Stockout_Risk_Score]] &gt;= 0.3, "Medium", "Low")
   )
)</f>
        <v>Low</v>
      </c>
      <c r="R5866">
        <f>Inventory[[#This Row],[Lead_Time_Days]]*0.8</f>
        <v>2.4000000000000004</v>
      </c>
      <c r="S5866">
        <f>MAX(0,Inventory[[#This Row],[Daily_Demand]]*Inventory[[#This Row],[Adj_Lead_Time]]+Inventory[[#This Row],[Safety_Stock]]-Inventory[[#This Row],[Current_Inventory]])</f>
        <v>0</v>
      </c>
    </row>
    <row r="5867" spans="1:19" x14ac:dyDescent="0.25">
      <c r="A5867">
        <v>5866</v>
      </c>
      <c r="B5867" t="s">
        <v>5888</v>
      </c>
      <c r="C5867" s="4" t="s">
        <v>17</v>
      </c>
      <c r="D5867" t="s">
        <v>18</v>
      </c>
      <c r="E5867" s="4">
        <v>17</v>
      </c>
      <c r="F5867" s="4">
        <v>14</v>
      </c>
      <c r="G5867" s="4">
        <v>658</v>
      </c>
      <c r="H5867" s="4">
        <v>261</v>
      </c>
      <c r="I5867" s="4">
        <v>264</v>
      </c>
      <c r="J5867" s="6">
        <v>250.18</v>
      </c>
      <c r="K5867" s="4">
        <v>0.14499999999999999</v>
      </c>
      <c r="L5867" s="4" t="s">
        <v>27</v>
      </c>
      <c r="M5867" s="4">
        <f>Inventory[[#This Row],[Daily_Demand]]*Inventory[[#This Row],[Lead_Time_Days]]</f>
        <v>238</v>
      </c>
      <c r="N5867" s="4">
        <f>MAX(0, Inventory[[#This Row],[Demand_Duration_Lead_time]]+Inventory[[#This Row],[Safety_Stock]]-Inventory[[#This Row],[Current_Inventory]])</f>
        <v>0</v>
      </c>
      <c r="O58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67" s="8">
        <f>Inventory[[#This Row],[Current_Inventory]]*Inventory[[#This Row],[Unit_Cost]]</f>
        <v>164618.44</v>
      </c>
      <c r="Q5867" t="str">
        <f>IF(Inventory[[#This Row],[Stockout_Risk_Score]] &gt;= 0.8, "Critical",
   IF(Inventory[[#This Row],[Stockout_Risk_Score]] &gt;= 0.6, "High",
      IF(Inventory[[#This Row],[Stockout_Risk_Score]] &gt;= 0.3, "Medium", "Low")
   )
)</f>
        <v>Low</v>
      </c>
      <c r="R5867">
        <f>Inventory[[#This Row],[Lead_Time_Days]]*0.8</f>
        <v>11.200000000000001</v>
      </c>
      <c r="S5867">
        <f>MAX(0,Inventory[[#This Row],[Daily_Demand]]*Inventory[[#This Row],[Adj_Lead_Time]]+Inventory[[#This Row],[Safety_Stock]]-Inventory[[#This Row],[Current_Inventory]])</f>
        <v>0</v>
      </c>
    </row>
    <row r="5868" spans="1:19" x14ac:dyDescent="0.25">
      <c r="A5868">
        <v>5867</v>
      </c>
      <c r="B5868" t="s">
        <v>5889</v>
      </c>
      <c r="C5868" s="4" t="s">
        <v>13</v>
      </c>
      <c r="D5868" t="s">
        <v>22</v>
      </c>
      <c r="E5868" s="4">
        <v>159</v>
      </c>
      <c r="F5868" s="4">
        <v>5</v>
      </c>
      <c r="G5868" s="4">
        <v>96</v>
      </c>
      <c r="H5868" s="4">
        <v>202</v>
      </c>
      <c r="I5868" s="4">
        <v>270</v>
      </c>
      <c r="J5868" s="6">
        <v>443.99</v>
      </c>
      <c r="K5868" s="4">
        <v>0.2</v>
      </c>
      <c r="L5868" s="4" t="s">
        <v>27</v>
      </c>
      <c r="M5868" s="4">
        <f>Inventory[[#This Row],[Daily_Demand]]*Inventory[[#This Row],[Lead_Time_Days]]</f>
        <v>795</v>
      </c>
      <c r="N5868" s="4">
        <f>MAX(0, Inventory[[#This Row],[Demand_Duration_Lead_time]]+Inventory[[#This Row],[Safety_Stock]]-Inventory[[#This Row],[Current_Inventory]])</f>
        <v>901</v>
      </c>
      <c r="O58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68" s="8">
        <f>Inventory[[#This Row],[Current_Inventory]]*Inventory[[#This Row],[Unit_Cost]]</f>
        <v>42623.040000000001</v>
      </c>
      <c r="Q5868" t="str">
        <f>IF(Inventory[[#This Row],[Stockout_Risk_Score]] &gt;= 0.8, "Critical",
   IF(Inventory[[#This Row],[Stockout_Risk_Score]] &gt;= 0.6, "High",
      IF(Inventory[[#This Row],[Stockout_Risk_Score]] &gt;= 0.3, "Medium", "Low")
   )
)</f>
        <v>Low</v>
      </c>
      <c r="R5868">
        <f>Inventory[[#This Row],[Lead_Time_Days]]*0.8</f>
        <v>4</v>
      </c>
      <c r="S5868">
        <f>MAX(0,Inventory[[#This Row],[Daily_Demand]]*Inventory[[#This Row],[Adj_Lead_Time]]+Inventory[[#This Row],[Safety_Stock]]-Inventory[[#This Row],[Current_Inventory]])</f>
        <v>742</v>
      </c>
    </row>
    <row r="5869" spans="1:19" x14ac:dyDescent="0.25">
      <c r="A5869">
        <v>5868</v>
      </c>
      <c r="B5869" t="s">
        <v>5890</v>
      </c>
      <c r="C5869" s="4" t="s">
        <v>41</v>
      </c>
      <c r="D5869" t="s">
        <v>14</v>
      </c>
      <c r="E5869" s="4">
        <v>23</v>
      </c>
      <c r="F5869" s="4">
        <v>8</v>
      </c>
      <c r="G5869" s="4">
        <v>253</v>
      </c>
      <c r="H5869" s="4">
        <v>34</v>
      </c>
      <c r="I5869" s="4">
        <v>129</v>
      </c>
      <c r="J5869" s="6">
        <v>507.62</v>
      </c>
      <c r="K5869" s="4">
        <v>0.26700000000000002</v>
      </c>
      <c r="L5869" s="4" t="s">
        <v>19</v>
      </c>
      <c r="M5869" s="4">
        <f>Inventory[[#This Row],[Daily_Demand]]*Inventory[[#This Row],[Lead_Time_Days]]</f>
        <v>184</v>
      </c>
      <c r="N5869" s="4">
        <f>MAX(0, Inventory[[#This Row],[Demand_Duration_Lead_time]]+Inventory[[#This Row],[Safety_Stock]]-Inventory[[#This Row],[Current_Inventory]])</f>
        <v>0</v>
      </c>
      <c r="O58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69" s="8">
        <f>Inventory[[#This Row],[Current_Inventory]]*Inventory[[#This Row],[Unit_Cost]]</f>
        <v>128427.86</v>
      </c>
      <c r="Q5869" t="str">
        <f>IF(Inventory[[#This Row],[Stockout_Risk_Score]] &gt;= 0.8, "Critical",
   IF(Inventory[[#This Row],[Stockout_Risk_Score]] &gt;= 0.6, "High",
      IF(Inventory[[#This Row],[Stockout_Risk_Score]] &gt;= 0.3, "Medium", "Low")
   )
)</f>
        <v>Low</v>
      </c>
      <c r="R5869">
        <f>Inventory[[#This Row],[Lead_Time_Days]]*0.8</f>
        <v>6.4</v>
      </c>
      <c r="S5869">
        <f>MAX(0,Inventory[[#This Row],[Daily_Demand]]*Inventory[[#This Row],[Adj_Lead_Time]]+Inventory[[#This Row],[Safety_Stock]]-Inventory[[#This Row],[Current_Inventory]])</f>
        <v>0</v>
      </c>
    </row>
    <row r="5870" spans="1:19" x14ac:dyDescent="0.25">
      <c r="A5870">
        <v>5869</v>
      </c>
      <c r="B5870" t="s">
        <v>5891</v>
      </c>
      <c r="C5870" s="4" t="s">
        <v>17</v>
      </c>
      <c r="D5870" t="s">
        <v>22</v>
      </c>
      <c r="E5870" s="4">
        <v>158</v>
      </c>
      <c r="F5870" s="4">
        <v>8</v>
      </c>
      <c r="G5870" s="4">
        <v>605</v>
      </c>
      <c r="H5870" s="4">
        <v>79</v>
      </c>
      <c r="I5870" s="4">
        <v>121</v>
      </c>
      <c r="J5870" s="6">
        <v>915.65</v>
      </c>
      <c r="K5870" s="4">
        <v>0.86899999999999999</v>
      </c>
      <c r="L5870" s="4" t="s">
        <v>27</v>
      </c>
      <c r="M5870" s="4">
        <f>Inventory[[#This Row],[Daily_Demand]]*Inventory[[#This Row],[Lead_Time_Days]]</f>
        <v>1264</v>
      </c>
      <c r="N5870" s="4">
        <f>MAX(0, Inventory[[#This Row],[Demand_Duration_Lead_time]]+Inventory[[#This Row],[Safety_Stock]]-Inventory[[#This Row],[Current_Inventory]])</f>
        <v>738</v>
      </c>
      <c r="O58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70" s="8">
        <f>Inventory[[#This Row],[Current_Inventory]]*Inventory[[#This Row],[Unit_Cost]]</f>
        <v>553968.25</v>
      </c>
      <c r="Q5870" t="str">
        <f>IF(Inventory[[#This Row],[Stockout_Risk_Score]] &gt;= 0.8, "Critical",
   IF(Inventory[[#This Row],[Stockout_Risk_Score]] &gt;= 0.6, "High",
      IF(Inventory[[#This Row],[Stockout_Risk_Score]] &gt;= 0.3, "Medium", "Low")
   )
)</f>
        <v>Critical</v>
      </c>
      <c r="R5870">
        <f>Inventory[[#This Row],[Lead_Time_Days]]*0.8</f>
        <v>6.4</v>
      </c>
      <c r="S5870">
        <f>MAX(0,Inventory[[#This Row],[Daily_Demand]]*Inventory[[#This Row],[Adj_Lead_Time]]+Inventory[[#This Row],[Safety_Stock]]-Inventory[[#This Row],[Current_Inventory]])</f>
        <v>485.20000000000005</v>
      </c>
    </row>
    <row r="5871" spans="1:19" x14ac:dyDescent="0.25">
      <c r="A5871">
        <v>5870</v>
      </c>
      <c r="B5871" t="s">
        <v>5892</v>
      </c>
      <c r="C5871" s="4" t="s">
        <v>41</v>
      </c>
      <c r="D5871" t="s">
        <v>14</v>
      </c>
      <c r="E5871" s="4">
        <v>57</v>
      </c>
      <c r="F5871" s="4">
        <v>10</v>
      </c>
      <c r="G5871" s="4">
        <v>503</v>
      </c>
      <c r="H5871" s="4">
        <v>165</v>
      </c>
      <c r="I5871" s="4">
        <v>249</v>
      </c>
      <c r="J5871" s="6">
        <v>138.94</v>
      </c>
      <c r="K5871" s="4">
        <v>0.77</v>
      </c>
      <c r="L5871" s="4" t="s">
        <v>15</v>
      </c>
      <c r="M5871" s="4">
        <f>Inventory[[#This Row],[Daily_Demand]]*Inventory[[#This Row],[Lead_Time_Days]]</f>
        <v>570</v>
      </c>
      <c r="N5871" s="4">
        <f>MAX(0, Inventory[[#This Row],[Demand_Duration_Lead_time]]+Inventory[[#This Row],[Safety_Stock]]-Inventory[[#This Row],[Current_Inventory]])</f>
        <v>232</v>
      </c>
      <c r="O58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71" s="8">
        <f>Inventory[[#This Row],[Current_Inventory]]*Inventory[[#This Row],[Unit_Cost]]</f>
        <v>69886.819999999992</v>
      </c>
      <c r="Q5871" t="str">
        <f>IF(Inventory[[#This Row],[Stockout_Risk_Score]] &gt;= 0.8, "Critical",
   IF(Inventory[[#This Row],[Stockout_Risk_Score]] &gt;= 0.6, "High",
      IF(Inventory[[#This Row],[Stockout_Risk_Score]] &gt;= 0.3, "Medium", "Low")
   )
)</f>
        <v>High</v>
      </c>
      <c r="R5871">
        <f>Inventory[[#This Row],[Lead_Time_Days]]*0.8</f>
        <v>8</v>
      </c>
      <c r="S5871">
        <f>MAX(0,Inventory[[#This Row],[Daily_Demand]]*Inventory[[#This Row],[Adj_Lead_Time]]+Inventory[[#This Row],[Safety_Stock]]-Inventory[[#This Row],[Current_Inventory]])</f>
        <v>118</v>
      </c>
    </row>
    <row r="5872" spans="1:19" x14ac:dyDescent="0.25">
      <c r="A5872">
        <v>5871</v>
      </c>
      <c r="B5872" t="s">
        <v>5893</v>
      </c>
      <c r="C5872" s="4" t="s">
        <v>26</v>
      </c>
      <c r="D5872" t="s">
        <v>22</v>
      </c>
      <c r="E5872" s="4">
        <v>183</v>
      </c>
      <c r="F5872" s="4">
        <v>13</v>
      </c>
      <c r="G5872" s="4">
        <v>483</v>
      </c>
      <c r="H5872" s="4">
        <v>155</v>
      </c>
      <c r="I5872" s="4">
        <v>222</v>
      </c>
      <c r="J5872" s="6">
        <v>1024.55</v>
      </c>
      <c r="K5872" s="4">
        <v>2E-3</v>
      </c>
      <c r="L5872" s="4" t="s">
        <v>19</v>
      </c>
      <c r="M5872" s="4">
        <f>Inventory[[#This Row],[Daily_Demand]]*Inventory[[#This Row],[Lead_Time_Days]]</f>
        <v>2379</v>
      </c>
      <c r="N5872" s="4">
        <f>MAX(0, Inventory[[#This Row],[Demand_Duration_Lead_time]]+Inventory[[#This Row],[Safety_Stock]]-Inventory[[#This Row],[Current_Inventory]])</f>
        <v>2051</v>
      </c>
      <c r="O58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72" s="8">
        <f>Inventory[[#This Row],[Current_Inventory]]*Inventory[[#This Row],[Unit_Cost]]</f>
        <v>494857.64999999997</v>
      </c>
      <c r="Q5872" t="str">
        <f>IF(Inventory[[#This Row],[Stockout_Risk_Score]] &gt;= 0.8, "Critical",
   IF(Inventory[[#This Row],[Stockout_Risk_Score]] &gt;= 0.6, "High",
      IF(Inventory[[#This Row],[Stockout_Risk_Score]] &gt;= 0.3, "Medium", "Low")
   )
)</f>
        <v>Low</v>
      </c>
      <c r="R5872">
        <f>Inventory[[#This Row],[Lead_Time_Days]]*0.8</f>
        <v>10.4</v>
      </c>
      <c r="S5872">
        <f>MAX(0,Inventory[[#This Row],[Daily_Demand]]*Inventory[[#This Row],[Adj_Lead_Time]]+Inventory[[#This Row],[Safety_Stock]]-Inventory[[#This Row],[Current_Inventory]])</f>
        <v>1575.1999999999998</v>
      </c>
    </row>
    <row r="5873" spans="1:19" x14ac:dyDescent="0.25">
      <c r="A5873">
        <v>5872</v>
      </c>
      <c r="B5873" t="s">
        <v>5894</v>
      </c>
      <c r="C5873" s="4" t="s">
        <v>13</v>
      </c>
      <c r="D5873" t="s">
        <v>14</v>
      </c>
      <c r="E5873" s="4">
        <v>169</v>
      </c>
      <c r="F5873" s="4">
        <v>14</v>
      </c>
      <c r="G5873" s="4">
        <v>290</v>
      </c>
      <c r="H5873" s="4">
        <v>228</v>
      </c>
      <c r="I5873" s="4">
        <v>338</v>
      </c>
      <c r="J5873" s="6">
        <v>1860.92</v>
      </c>
      <c r="K5873" s="4">
        <v>0.874</v>
      </c>
      <c r="L5873" s="4" t="s">
        <v>19</v>
      </c>
      <c r="M5873" s="4">
        <f>Inventory[[#This Row],[Daily_Demand]]*Inventory[[#This Row],[Lead_Time_Days]]</f>
        <v>2366</v>
      </c>
      <c r="N5873" s="4">
        <f>MAX(0, Inventory[[#This Row],[Demand_Duration_Lead_time]]+Inventory[[#This Row],[Safety_Stock]]-Inventory[[#This Row],[Current_Inventory]])</f>
        <v>2304</v>
      </c>
      <c r="O58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73" s="8">
        <f>Inventory[[#This Row],[Current_Inventory]]*Inventory[[#This Row],[Unit_Cost]]</f>
        <v>539666.80000000005</v>
      </c>
      <c r="Q5873" t="str">
        <f>IF(Inventory[[#This Row],[Stockout_Risk_Score]] &gt;= 0.8, "Critical",
   IF(Inventory[[#This Row],[Stockout_Risk_Score]] &gt;= 0.6, "High",
      IF(Inventory[[#This Row],[Stockout_Risk_Score]] &gt;= 0.3, "Medium", "Low")
   )
)</f>
        <v>Critical</v>
      </c>
      <c r="R5873">
        <f>Inventory[[#This Row],[Lead_Time_Days]]*0.8</f>
        <v>11.200000000000001</v>
      </c>
      <c r="S5873">
        <f>MAX(0,Inventory[[#This Row],[Daily_Demand]]*Inventory[[#This Row],[Adj_Lead_Time]]+Inventory[[#This Row],[Safety_Stock]]-Inventory[[#This Row],[Current_Inventory]])</f>
        <v>1830.8000000000002</v>
      </c>
    </row>
    <row r="5874" spans="1:19" x14ac:dyDescent="0.25">
      <c r="A5874">
        <v>5873</v>
      </c>
      <c r="B5874" t="s">
        <v>5895</v>
      </c>
      <c r="C5874" s="4" t="s">
        <v>41</v>
      </c>
      <c r="D5874" t="s">
        <v>14</v>
      </c>
      <c r="E5874" s="4">
        <v>141</v>
      </c>
      <c r="F5874" s="4">
        <v>4</v>
      </c>
      <c r="G5874" s="4">
        <v>486</v>
      </c>
      <c r="H5874" s="4">
        <v>58</v>
      </c>
      <c r="I5874" s="4">
        <v>283</v>
      </c>
      <c r="J5874" s="6">
        <v>97.7</v>
      </c>
      <c r="K5874" s="4">
        <v>7.9000000000000001E-2</v>
      </c>
      <c r="L5874" s="4" t="s">
        <v>15</v>
      </c>
      <c r="M5874" s="4">
        <f>Inventory[[#This Row],[Daily_Demand]]*Inventory[[#This Row],[Lead_Time_Days]]</f>
        <v>564</v>
      </c>
      <c r="N5874" s="4">
        <f>MAX(0, Inventory[[#This Row],[Demand_Duration_Lead_time]]+Inventory[[#This Row],[Safety_Stock]]-Inventory[[#This Row],[Current_Inventory]])</f>
        <v>136</v>
      </c>
      <c r="O58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74" s="8">
        <f>Inventory[[#This Row],[Current_Inventory]]*Inventory[[#This Row],[Unit_Cost]]</f>
        <v>47482.200000000004</v>
      </c>
      <c r="Q5874" t="str">
        <f>IF(Inventory[[#This Row],[Stockout_Risk_Score]] &gt;= 0.8, "Critical",
   IF(Inventory[[#This Row],[Stockout_Risk_Score]] &gt;= 0.6, "High",
      IF(Inventory[[#This Row],[Stockout_Risk_Score]] &gt;= 0.3, "Medium", "Low")
   )
)</f>
        <v>Low</v>
      </c>
      <c r="R5874">
        <f>Inventory[[#This Row],[Lead_Time_Days]]*0.8</f>
        <v>3.2</v>
      </c>
      <c r="S5874">
        <f>MAX(0,Inventory[[#This Row],[Daily_Demand]]*Inventory[[#This Row],[Adj_Lead_Time]]+Inventory[[#This Row],[Safety_Stock]]-Inventory[[#This Row],[Current_Inventory]])</f>
        <v>23.200000000000045</v>
      </c>
    </row>
    <row r="5875" spans="1:19" x14ac:dyDescent="0.25">
      <c r="A5875">
        <v>5874</v>
      </c>
      <c r="B5875" t="s">
        <v>5896</v>
      </c>
      <c r="C5875" s="4" t="s">
        <v>17</v>
      </c>
      <c r="D5875" t="s">
        <v>22</v>
      </c>
      <c r="E5875" s="4">
        <v>184</v>
      </c>
      <c r="F5875" s="4">
        <v>8</v>
      </c>
      <c r="G5875" s="4">
        <v>488</v>
      </c>
      <c r="H5875" s="4">
        <v>203</v>
      </c>
      <c r="I5875" s="4">
        <v>310</v>
      </c>
      <c r="J5875" s="6">
        <v>1280.42</v>
      </c>
      <c r="K5875" s="4">
        <v>0.65500000000000003</v>
      </c>
      <c r="L5875" s="4" t="s">
        <v>15</v>
      </c>
      <c r="M5875" s="4">
        <f>Inventory[[#This Row],[Daily_Demand]]*Inventory[[#This Row],[Lead_Time_Days]]</f>
        <v>1472</v>
      </c>
      <c r="N5875" s="4">
        <f>MAX(0, Inventory[[#This Row],[Demand_Duration_Lead_time]]+Inventory[[#This Row],[Safety_Stock]]-Inventory[[#This Row],[Current_Inventory]])</f>
        <v>1187</v>
      </c>
      <c r="O58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75" s="8">
        <f>Inventory[[#This Row],[Current_Inventory]]*Inventory[[#This Row],[Unit_Cost]]</f>
        <v>624844.96000000008</v>
      </c>
      <c r="Q5875" t="str">
        <f>IF(Inventory[[#This Row],[Stockout_Risk_Score]] &gt;= 0.8, "Critical",
   IF(Inventory[[#This Row],[Stockout_Risk_Score]] &gt;= 0.6, "High",
      IF(Inventory[[#This Row],[Stockout_Risk_Score]] &gt;= 0.3, "Medium", "Low")
   )
)</f>
        <v>High</v>
      </c>
      <c r="R5875">
        <f>Inventory[[#This Row],[Lead_Time_Days]]*0.8</f>
        <v>6.4</v>
      </c>
      <c r="S5875">
        <f>MAX(0,Inventory[[#This Row],[Daily_Demand]]*Inventory[[#This Row],[Adj_Lead_Time]]+Inventory[[#This Row],[Safety_Stock]]-Inventory[[#This Row],[Current_Inventory]])</f>
        <v>892.60000000000014</v>
      </c>
    </row>
    <row r="5876" spans="1:19" x14ac:dyDescent="0.25">
      <c r="A5876">
        <v>5875</v>
      </c>
      <c r="B5876" t="s">
        <v>5897</v>
      </c>
      <c r="C5876" s="4" t="s">
        <v>26</v>
      </c>
      <c r="D5876" t="s">
        <v>22</v>
      </c>
      <c r="E5876" s="4">
        <v>186</v>
      </c>
      <c r="F5876" s="4">
        <v>7</v>
      </c>
      <c r="G5876" s="4">
        <v>651</v>
      </c>
      <c r="H5876" s="4">
        <v>49</v>
      </c>
      <c r="I5876" s="4">
        <v>194</v>
      </c>
      <c r="J5876" s="6">
        <v>1679.89</v>
      </c>
      <c r="K5876" s="4">
        <v>0.151</v>
      </c>
      <c r="L5876" s="4" t="s">
        <v>19</v>
      </c>
      <c r="M5876" s="4">
        <f>Inventory[[#This Row],[Daily_Demand]]*Inventory[[#This Row],[Lead_Time_Days]]</f>
        <v>1302</v>
      </c>
      <c r="N5876" s="4">
        <f>MAX(0, Inventory[[#This Row],[Demand_Duration_Lead_time]]+Inventory[[#This Row],[Safety_Stock]]-Inventory[[#This Row],[Current_Inventory]])</f>
        <v>700</v>
      </c>
      <c r="O58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76" s="8">
        <f>Inventory[[#This Row],[Current_Inventory]]*Inventory[[#This Row],[Unit_Cost]]</f>
        <v>1093608.3900000001</v>
      </c>
      <c r="Q5876" t="str">
        <f>IF(Inventory[[#This Row],[Stockout_Risk_Score]] &gt;= 0.8, "Critical",
   IF(Inventory[[#This Row],[Stockout_Risk_Score]] &gt;= 0.6, "High",
      IF(Inventory[[#This Row],[Stockout_Risk_Score]] &gt;= 0.3, "Medium", "Low")
   )
)</f>
        <v>Low</v>
      </c>
      <c r="R5876">
        <f>Inventory[[#This Row],[Lead_Time_Days]]*0.8</f>
        <v>5.6000000000000005</v>
      </c>
      <c r="S5876">
        <f>MAX(0,Inventory[[#This Row],[Daily_Demand]]*Inventory[[#This Row],[Adj_Lead_Time]]+Inventory[[#This Row],[Safety_Stock]]-Inventory[[#This Row],[Current_Inventory]])</f>
        <v>439.60000000000014</v>
      </c>
    </row>
    <row r="5877" spans="1:19" x14ac:dyDescent="0.25">
      <c r="A5877">
        <v>5876</v>
      </c>
      <c r="B5877" t="s">
        <v>5898</v>
      </c>
      <c r="C5877" s="4" t="s">
        <v>26</v>
      </c>
      <c r="D5877" t="s">
        <v>22</v>
      </c>
      <c r="E5877" s="4">
        <v>7</v>
      </c>
      <c r="F5877" s="4">
        <v>11</v>
      </c>
      <c r="G5877" s="4">
        <v>566</v>
      </c>
      <c r="H5877" s="4">
        <v>94</v>
      </c>
      <c r="I5877" s="4">
        <v>71</v>
      </c>
      <c r="J5877" s="6">
        <v>659.3</v>
      </c>
      <c r="K5877" s="4">
        <v>6.2E-2</v>
      </c>
      <c r="L5877" s="4" t="s">
        <v>27</v>
      </c>
      <c r="M5877" s="4">
        <f>Inventory[[#This Row],[Daily_Demand]]*Inventory[[#This Row],[Lead_Time_Days]]</f>
        <v>77</v>
      </c>
      <c r="N5877" s="4">
        <f>MAX(0, Inventory[[#This Row],[Demand_Duration_Lead_time]]+Inventory[[#This Row],[Safety_Stock]]-Inventory[[#This Row],[Current_Inventory]])</f>
        <v>0</v>
      </c>
      <c r="O58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877" s="8">
        <f>Inventory[[#This Row],[Current_Inventory]]*Inventory[[#This Row],[Unit_Cost]]</f>
        <v>373163.8</v>
      </c>
      <c r="Q5877" t="str">
        <f>IF(Inventory[[#This Row],[Stockout_Risk_Score]] &gt;= 0.8, "Critical",
   IF(Inventory[[#This Row],[Stockout_Risk_Score]] &gt;= 0.6, "High",
      IF(Inventory[[#This Row],[Stockout_Risk_Score]] &gt;= 0.3, "Medium", "Low")
   )
)</f>
        <v>Low</v>
      </c>
      <c r="R5877">
        <f>Inventory[[#This Row],[Lead_Time_Days]]*0.8</f>
        <v>8.8000000000000007</v>
      </c>
      <c r="S5877">
        <f>MAX(0,Inventory[[#This Row],[Daily_Demand]]*Inventory[[#This Row],[Adj_Lead_Time]]+Inventory[[#This Row],[Safety_Stock]]-Inventory[[#This Row],[Current_Inventory]])</f>
        <v>0</v>
      </c>
    </row>
    <row r="5878" spans="1:19" x14ac:dyDescent="0.25">
      <c r="A5878">
        <v>5877</v>
      </c>
      <c r="B5878" t="s">
        <v>5899</v>
      </c>
      <c r="C5878" s="4" t="s">
        <v>17</v>
      </c>
      <c r="D5878" t="s">
        <v>14</v>
      </c>
      <c r="E5878" s="4">
        <v>100</v>
      </c>
      <c r="F5878" s="4">
        <v>8</v>
      </c>
      <c r="G5878" s="4">
        <v>738</v>
      </c>
      <c r="H5878" s="4">
        <v>13</v>
      </c>
      <c r="I5878" s="4">
        <v>127</v>
      </c>
      <c r="J5878" s="6">
        <v>306.45999999999998</v>
      </c>
      <c r="K5878" s="4">
        <v>0.76</v>
      </c>
      <c r="L5878" s="4" t="s">
        <v>27</v>
      </c>
      <c r="M5878" s="4">
        <f>Inventory[[#This Row],[Daily_Demand]]*Inventory[[#This Row],[Lead_Time_Days]]</f>
        <v>800</v>
      </c>
      <c r="N5878" s="4">
        <f>MAX(0, Inventory[[#This Row],[Demand_Duration_Lead_time]]+Inventory[[#This Row],[Safety_Stock]]-Inventory[[#This Row],[Current_Inventory]])</f>
        <v>75</v>
      </c>
      <c r="O58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78" s="8">
        <f>Inventory[[#This Row],[Current_Inventory]]*Inventory[[#This Row],[Unit_Cost]]</f>
        <v>226167.47999999998</v>
      </c>
      <c r="Q5878" t="str">
        <f>IF(Inventory[[#This Row],[Stockout_Risk_Score]] &gt;= 0.8, "Critical",
   IF(Inventory[[#This Row],[Stockout_Risk_Score]] &gt;= 0.6, "High",
      IF(Inventory[[#This Row],[Stockout_Risk_Score]] &gt;= 0.3, "Medium", "Low")
   )
)</f>
        <v>High</v>
      </c>
      <c r="R5878">
        <f>Inventory[[#This Row],[Lead_Time_Days]]*0.8</f>
        <v>6.4</v>
      </c>
      <c r="S5878">
        <f>MAX(0,Inventory[[#This Row],[Daily_Demand]]*Inventory[[#This Row],[Adj_Lead_Time]]+Inventory[[#This Row],[Safety_Stock]]-Inventory[[#This Row],[Current_Inventory]])</f>
        <v>0</v>
      </c>
    </row>
    <row r="5879" spans="1:19" x14ac:dyDescent="0.25">
      <c r="A5879">
        <v>5878</v>
      </c>
      <c r="B5879" t="s">
        <v>5900</v>
      </c>
      <c r="C5879" s="4" t="s">
        <v>17</v>
      </c>
      <c r="D5879" t="s">
        <v>18</v>
      </c>
      <c r="E5879" s="4">
        <v>140</v>
      </c>
      <c r="F5879" s="4">
        <v>8</v>
      </c>
      <c r="G5879" s="4">
        <v>289</v>
      </c>
      <c r="H5879" s="4">
        <v>299</v>
      </c>
      <c r="I5879" s="4">
        <v>279</v>
      </c>
      <c r="J5879" s="6">
        <v>134.51</v>
      </c>
      <c r="K5879" s="4">
        <v>0.46700000000000003</v>
      </c>
      <c r="L5879" s="4" t="s">
        <v>19</v>
      </c>
      <c r="M5879" s="4">
        <f>Inventory[[#This Row],[Daily_Demand]]*Inventory[[#This Row],[Lead_Time_Days]]</f>
        <v>1120</v>
      </c>
      <c r="N5879" s="4">
        <f>MAX(0, Inventory[[#This Row],[Demand_Duration_Lead_time]]+Inventory[[#This Row],[Safety_Stock]]-Inventory[[#This Row],[Current_Inventory]])</f>
        <v>1130</v>
      </c>
      <c r="O58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79" s="8">
        <f>Inventory[[#This Row],[Current_Inventory]]*Inventory[[#This Row],[Unit_Cost]]</f>
        <v>38873.39</v>
      </c>
      <c r="Q5879" t="str">
        <f>IF(Inventory[[#This Row],[Stockout_Risk_Score]] &gt;= 0.8, "Critical",
   IF(Inventory[[#This Row],[Stockout_Risk_Score]] &gt;= 0.6, "High",
      IF(Inventory[[#This Row],[Stockout_Risk_Score]] &gt;= 0.3, "Medium", "Low")
   )
)</f>
        <v>Medium</v>
      </c>
      <c r="R5879">
        <f>Inventory[[#This Row],[Lead_Time_Days]]*0.8</f>
        <v>6.4</v>
      </c>
      <c r="S5879">
        <f>MAX(0,Inventory[[#This Row],[Daily_Demand]]*Inventory[[#This Row],[Adj_Lead_Time]]+Inventory[[#This Row],[Safety_Stock]]-Inventory[[#This Row],[Current_Inventory]])</f>
        <v>906</v>
      </c>
    </row>
    <row r="5880" spans="1:19" x14ac:dyDescent="0.25">
      <c r="A5880">
        <v>5879</v>
      </c>
      <c r="B5880" t="s">
        <v>5901</v>
      </c>
      <c r="C5880" s="4" t="s">
        <v>41</v>
      </c>
      <c r="D5880" t="s">
        <v>18</v>
      </c>
      <c r="E5880" s="4">
        <v>18</v>
      </c>
      <c r="F5880" s="4">
        <v>11</v>
      </c>
      <c r="G5880" s="4">
        <v>624</v>
      </c>
      <c r="H5880" s="4">
        <v>256</v>
      </c>
      <c r="I5880" s="4">
        <v>209</v>
      </c>
      <c r="J5880" s="6">
        <v>1305.6099999999999</v>
      </c>
      <c r="K5880" s="4">
        <v>0.59899999999999998</v>
      </c>
      <c r="L5880" s="4" t="s">
        <v>27</v>
      </c>
      <c r="M5880" s="4">
        <f>Inventory[[#This Row],[Daily_Demand]]*Inventory[[#This Row],[Lead_Time_Days]]</f>
        <v>198</v>
      </c>
      <c r="N5880" s="4">
        <f>MAX(0, Inventory[[#This Row],[Demand_Duration_Lead_time]]+Inventory[[#This Row],[Safety_Stock]]-Inventory[[#This Row],[Current_Inventory]])</f>
        <v>0</v>
      </c>
      <c r="O58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80" s="8">
        <f>Inventory[[#This Row],[Current_Inventory]]*Inventory[[#This Row],[Unit_Cost]]</f>
        <v>814700.6399999999</v>
      </c>
      <c r="Q5880" t="str">
        <f>IF(Inventory[[#This Row],[Stockout_Risk_Score]] &gt;= 0.8, "Critical",
   IF(Inventory[[#This Row],[Stockout_Risk_Score]] &gt;= 0.6, "High",
      IF(Inventory[[#This Row],[Stockout_Risk_Score]] &gt;= 0.3, "Medium", "Low")
   )
)</f>
        <v>Medium</v>
      </c>
      <c r="R5880">
        <f>Inventory[[#This Row],[Lead_Time_Days]]*0.8</f>
        <v>8.8000000000000007</v>
      </c>
      <c r="S5880">
        <f>MAX(0,Inventory[[#This Row],[Daily_Demand]]*Inventory[[#This Row],[Adj_Lead_Time]]+Inventory[[#This Row],[Safety_Stock]]-Inventory[[#This Row],[Current_Inventory]])</f>
        <v>0</v>
      </c>
    </row>
    <row r="5881" spans="1:19" x14ac:dyDescent="0.25">
      <c r="A5881">
        <v>5880</v>
      </c>
      <c r="B5881" t="s">
        <v>5902</v>
      </c>
      <c r="C5881" s="4" t="s">
        <v>21</v>
      </c>
      <c r="D5881" t="s">
        <v>22</v>
      </c>
      <c r="E5881" s="4">
        <v>124</v>
      </c>
      <c r="F5881" s="4">
        <v>6</v>
      </c>
      <c r="G5881" s="4">
        <v>397</v>
      </c>
      <c r="H5881" s="4">
        <v>14</v>
      </c>
      <c r="I5881" s="4">
        <v>63</v>
      </c>
      <c r="J5881" s="6">
        <v>1126.8599999999999</v>
      </c>
      <c r="K5881" s="4">
        <v>0.42499999999999999</v>
      </c>
      <c r="L5881" s="4" t="s">
        <v>19</v>
      </c>
      <c r="M5881" s="4">
        <f>Inventory[[#This Row],[Daily_Demand]]*Inventory[[#This Row],[Lead_Time_Days]]</f>
        <v>744</v>
      </c>
      <c r="N5881" s="4">
        <f>MAX(0, Inventory[[#This Row],[Demand_Duration_Lead_time]]+Inventory[[#This Row],[Safety_Stock]]-Inventory[[#This Row],[Current_Inventory]])</f>
        <v>361</v>
      </c>
      <c r="O58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81" s="8">
        <f>Inventory[[#This Row],[Current_Inventory]]*Inventory[[#This Row],[Unit_Cost]]</f>
        <v>447363.42</v>
      </c>
      <c r="Q5881" t="str">
        <f>IF(Inventory[[#This Row],[Stockout_Risk_Score]] &gt;= 0.8, "Critical",
   IF(Inventory[[#This Row],[Stockout_Risk_Score]] &gt;= 0.6, "High",
      IF(Inventory[[#This Row],[Stockout_Risk_Score]] &gt;= 0.3, "Medium", "Low")
   )
)</f>
        <v>Medium</v>
      </c>
      <c r="R5881">
        <f>Inventory[[#This Row],[Lead_Time_Days]]*0.8</f>
        <v>4.8000000000000007</v>
      </c>
      <c r="S5881">
        <f>MAX(0,Inventory[[#This Row],[Daily_Demand]]*Inventory[[#This Row],[Adj_Lead_Time]]+Inventory[[#This Row],[Safety_Stock]]-Inventory[[#This Row],[Current_Inventory]])</f>
        <v>212.20000000000005</v>
      </c>
    </row>
    <row r="5882" spans="1:19" x14ac:dyDescent="0.25">
      <c r="A5882">
        <v>5881</v>
      </c>
      <c r="B5882" t="s">
        <v>5903</v>
      </c>
      <c r="C5882" s="4" t="s">
        <v>26</v>
      </c>
      <c r="D5882" t="s">
        <v>18</v>
      </c>
      <c r="E5882" s="4">
        <v>135</v>
      </c>
      <c r="F5882" s="4">
        <v>10</v>
      </c>
      <c r="G5882" s="4">
        <v>196</v>
      </c>
      <c r="H5882" s="4">
        <v>235</v>
      </c>
      <c r="I5882" s="4">
        <v>285</v>
      </c>
      <c r="J5882" s="6">
        <v>497.13</v>
      </c>
      <c r="K5882" s="4">
        <v>6.7000000000000004E-2</v>
      </c>
      <c r="L5882" s="4" t="s">
        <v>15</v>
      </c>
      <c r="M5882" s="4">
        <f>Inventory[[#This Row],[Daily_Demand]]*Inventory[[#This Row],[Lead_Time_Days]]</f>
        <v>1350</v>
      </c>
      <c r="N5882" s="4">
        <f>MAX(0, Inventory[[#This Row],[Demand_Duration_Lead_time]]+Inventory[[#This Row],[Safety_Stock]]-Inventory[[#This Row],[Current_Inventory]])</f>
        <v>1389</v>
      </c>
      <c r="O58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82" s="8">
        <f>Inventory[[#This Row],[Current_Inventory]]*Inventory[[#This Row],[Unit_Cost]]</f>
        <v>97437.48</v>
      </c>
      <c r="Q5882" t="str">
        <f>IF(Inventory[[#This Row],[Stockout_Risk_Score]] &gt;= 0.8, "Critical",
   IF(Inventory[[#This Row],[Stockout_Risk_Score]] &gt;= 0.6, "High",
      IF(Inventory[[#This Row],[Stockout_Risk_Score]] &gt;= 0.3, "Medium", "Low")
   )
)</f>
        <v>Low</v>
      </c>
      <c r="R5882">
        <f>Inventory[[#This Row],[Lead_Time_Days]]*0.8</f>
        <v>8</v>
      </c>
      <c r="S5882">
        <f>MAX(0,Inventory[[#This Row],[Daily_Demand]]*Inventory[[#This Row],[Adj_Lead_Time]]+Inventory[[#This Row],[Safety_Stock]]-Inventory[[#This Row],[Current_Inventory]])</f>
        <v>1119</v>
      </c>
    </row>
    <row r="5883" spans="1:19" x14ac:dyDescent="0.25">
      <c r="A5883">
        <v>5882</v>
      </c>
      <c r="B5883" t="s">
        <v>5904</v>
      </c>
      <c r="C5883" s="4" t="s">
        <v>41</v>
      </c>
      <c r="D5883" t="s">
        <v>18</v>
      </c>
      <c r="E5883" s="4">
        <v>156</v>
      </c>
      <c r="F5883" s="4">
        <v>8</v>
      </c>
      <c r="G5883" s="4">
        <v>293</v>
      </c>
      <c r="H5883" s="4">
        <v>159</v>
      </c>
      <c r="I5883" s="4">
        <v>197</v>
      </c>
      <c r="J5883" s="6">
        <v>1671.65</v>
      </c>
      <c r="K5883" s="4">
        <v>0.74</v>
      </c>
      <c r="L5883" s="4" t="s">
        <v>27</v>
      </c>
      <c r="M5883" s="4">
        <f>Inventory[[#This Row],[Daily_Demand]]*Inventory[[#This Row],[Lead_Time_Days]]</f>
        <v>1248</v>
      </c>
      <c r="N5883" s="4">
        <f>MAX(0, Inventory[[#This Row],[Demand_Duration_Lead_time]]+Inventory[[#This Row],[Safety_Stock]]-Inventory[[#This Row],[Current_Inventory]])</f>
        <v>1114</v>
      </c>
      <c r="O58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83" s="8">
        <f>Inventory[[#This Row],[Current_Inventory]]*Inventory[[#This Row],[Unit_Cost]]</f>
        <v>489793.45</v>
      </c>
      <c r="Q5883" t="str">
        <f>IF(Inventory[[#This Row],[Stockout_Risk_Score]] &gt;= 0.8, "Critical",
   IF(Inventory[[#This Row],[Stockout_Risk_Score]] &gt;= 0.6, "High",
      IF(Inventory[[#This Row],[Stockout_Risk_Score]] &gt;= 0.3, "Medium", "Low")
   )
)</f>
        <v>High</v>
      </c>
      <c r="R5883">
        <f>Inventory[[#This Row],[Lead_Time_Days]]*0.8</f>
        <v>6.4</v>
      </c>
      <c r="S5883">
        <f>MAX(0,Inventory[[#This Row],[Daily_Demand]]*Inventory[[#This Row],[Adj_Lead_Time]]+Inventory[[#This Row],[Safety_Stock]]-Inventory[[#This Row],[Current_Inventory]])</f>
        <v>864.40000000000009</v>
      </c>
    </row>
    <row r="5884" spans="1:19" x14ac:dyDescent="0.25">
      <c r="A5884">
        <v>5883</v>
      </c>
      <c r="B5884" t="s">
        <v>5905</v>
      </c>
      <c r="C5884" s="4" t="s">
        <v>17</v>
      </c>
      <c r="D5884" t="s">
        <v>22</v>
      </c>
      <c r="E5884" s="4">
        <v>17</v>
      </c>
      <c r="F5884" s="4">
        <v>8</v>
      </c>
      <c r="G5884" s="4">
        <v>710</v>
      </c>
      <c r="H5884" s="4">
        <v>247</v>
      </c>
      <c r="I5884" s="4">
        <v>199</v>
      </c>
      <c r="J5884" s="6">
        <v>1484.24</v>
      </c>
      <c r="K5884" s="4">
        <v>0.82</v>
      </c>
      <c r="L5884" s="4" t="s">
        <v>27</v>
      </c>
      <c r="M5884" s="4">
        <f>Inventory[[#This Row],[Daily_Demand]]*Inventory[[#This Row],[Lead_Time_Days]]</f>
        <v>136</v>
      </c>
      <c r="N5884" s="4">
        <f>MAX(0, Inventory[[#This Row],[Demand_Duration_Lead_time]]+Inventory[[#This Row],[Safety_Stock]]-Inventory[[#This Row],[Current_Inventory]])</f>
        <v>0</v>
      </c>
      <c r="O58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84" s="8">
        <f>Inventory[[#This Row],[Current_Inventory]]*Inventory[[#This Row],[Unit_Cost]]</f>
        <v>1053810.3999999999</v>
      </c>
      <c r="Q5884" t="str">
        <f>IF(Inventory[[#This Row],[Stockout_Risk_Score]] &gt;= 0.8, "Critical",
   IF(Inventory[[#This Row],[Stockout_Risk_Score]] &gt;= 0.6, "High",
      IF(Inventory[[#This Row],[Stockout_Risk_Score]] &gt;= 0.3, "Medium", "Low")
   )
)</f>
        <v>Critical</v>
      </c>
      <c r="R5884">
        <f>Inventory[[#This Row],[Lead_Time_Days]]*0.8</f>
        <v>6.4</v>
      </c>
      <c r="S5884">
        <f>MAX(0,Inventory[[#This Row],[Daily_Demand]]*Inventory[[#This Row],[Adj_Lead_Time]]+Inventory[[#This Row],[Safety_Stock]]-Inventory[[#This Row],[Current_Inventory]])</f>
        <v>0</v>
      </c>
    </row>
    <row r="5885" spans="1:19" x14ac:dyDescent="0.25">
      <c r="A5885">
        <v>5884</v>
      </c>
      <c r="B5885" t="s">
        <v>5906</v>
      </c>
      <c r="C5885" s="4" t="s">
        <v>41</v>
      </c>
      <c r="D5885" t="s">
        <v>14</v>
      </c>
      <c r="E5885" s="4">
        <v>175</v>
      </c>
      <c r="F5885" s="4">
        <v>13</v>
      </c>
      <c r="G5885" s="4">
        <v>660</v>
      </c>
      <c r="H5885" s="4">
        <v>157</v>
      </c>
      <c r="I5885" s="4">
        <v>79</v>
      </c>
      <c r="J5885" s="6">
        <v>589.04</v>
      </c>
      <c r="K5885" s="4">
        <v>4.1000000000000002E-2</v>
      </c>
      <c r="L5885" s="4" t="s">
        <v>19</v>
      </c>
      <c r="M5885" s="4">
        <f>Inventory[[#This Row],[Daily_Demand]]*Inventory[[#This Row],[Lead_Time_Days]]</f>
        <v>2275</v>
      </c>
      <c r="N5885" s="4">
        <f>MAX(0, Inventory[[#This Row],[Demand_Duration_Lead_time]]+Inventory[[#This Row],[Safety_Stock]]-Inventory[[#This Row],[Current_Inventory]])</f>
        <v>1772</v>
      </c>
      <c r="O58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85" s="8">
        <f>Inventory[[#This Row],[Current_Inventory]]*Inventory[[#This Row],[Unit_Cost]]</f>
        <v>388766.39999999997</v>
      </c>
      <c r="Q5885" t="str">
        <f>IF(Inventory[[#This Row],[Stockout_Risk_Score]] &gt;= 0.8, "Critical",
   IF(Inventory[[#This Row],[Stockout_Risk_Score]] &gt;= 0.6, "High",
      IF(Inventory[[#This Row],[Stockout_Risk_Score]] &gt;= 0.3, "Medium", "Low")
   )
)</f>
        <v>Low</v>
      </c>
      <c r="R5885">
        <f>Inventory[[#This Row],[Lead_Time_Days]]*0.8</f>
        <v>10.4</v>
      </c>
      <c r="S5885">
        <f>MAX(0,Inventory[[#This Row],[Daily_Demand]]*Inventory[[#This Row],[Adj_Lead_Time]]+Inventory[[#This Row],[Safety_Stock]]-Inventory[[#This Row],[Current_Inventory]])</f>
        <v>1317</v>
      </c>
    </row>
    <row r="5886" spans="1:19" x14ac:dyDescent="0.25">
      <c r="A5886">
        <v>5885</v>
      </c>
      <c r="B5886" t="s">
        <v>5907</v>
      </c>
      <c r="C5886" s="4" t="s">
        <v>17</v>
      </c>
      <c r="D5886" t="s">
        <v>22</v>
      </c>
      <c r="E5886" s="4">
        <v>161</v>
      </c>
      <c r="F5886" s="4">
        <v>4</v>
      </c>
      <c r="G5886" s="4">
        <v>656</v>
      </c>
      <c r="H5886" s="4">
        <v>112</v>
      </c>
      <c r="I5886" s="4">
        <v>210</v>
      </c>
      <c r="J5886" s="6">
        <v>1519.06</v>
      </c>
      <c r="K5886" s="4">
        <v>0.376</v>
      </c>
      <c r="L5886" s="4" t="s">
        <v>19</v>
      </c>
      <c r="M5886" s="4">
        <f>Inventory[[#This Row],[Daily_Demand]]*Inventory[[#This Row],[Lead_Time_Days]]</f>
        <v>644</v>
      </c>
      <c r="N5886" s="4">
        <f>MAX(0, Inventory[[#This Row],[Demand_Duration_Lead_time]]+Inventory[[#This Row],[Safety_Stock]]-Inventory[[#This Row],[Current_Inventory]])</f>
        <v>100</v>
      </c>
      <c r="O58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86" s="8">
        <f>Inventory[[#This Row],[Current_Inventory]]*Inventory[[#This Row],[Unit_Cost]]</f>
        <v>996503.36</v>
      </c>
      <c r="Q5886" t="str">
        <f>IF(Inventory[[#This Row],[Stockout_Risk_Score]] &gt;= 0.8, "Critical",
   IF(Inventory[[#This Row],[Stockout_Risk_Score]] &gt;= 0.6, "High",
      IF(Inventory[[#This Row],[Stockout_Risk_Score]] &gt;= 0.3, "Medium", "Low")
   )
)</f>
        <v>Medium</v>
      </c>
      <c r="R5886">
        <f>Inventory[[#This Row],[Lead_Time_Days]]*0.8</f>
        <v>3.2</v>
      </c>
      <c r="S5886">
        <f>MAX(0,Inventory[[#This Row],[Daily_Demand]]*Inventory[[#This Row],[Adj_Lead_Time]]+Inventory[[#This Row],[Safety_Stock]]-Inventory[[#This Row],[Current_Inventory]])</f>
        <v>0</v>
      </c>
    </row>
    <row r="5887" spans="1:19" x14ac:dyDescent="0.25">
      <c r="A5887">
        <v>5886</v>
      </c>
      <c r="B5887" t="s">
        <v>5908</v>
      </c>
      <c r="C5887" s="4" t="s">
        <v>13</v>
      </c>
      <c r="D5887" t="s">
        <v>18</v>
      </c>
      <c r="E5887" s="4">
        <v>76</v>
      </c>
      <c r="F5887" s="4">
        <v>2</v>
      </c>
      <c r="G5887" s="4">
        <v>46</v>
      </c>
      <c r="H5887" s="4">
        <v>184</v>
      </c>
      <c r="I5887" s="4">
        <v>310</v>
      </c>
      <c r="J5887" s="6">
        <v>527.74</v>
      </c>
      <c r="K5887" s="4">
        <v>0.55700000000000005</v>
      </c>
      <c r="L5887" s="4" t="s">
        <v>27</v>
      </c>
      <c r="M5887" s="4">
        <f>Inventory[[#This Row],[Daily_Demand]]*Inventory[[#This Row],[Lead_Time_Days]]</f>
        <v>152</v>
      </c>
      <c r="N5887" s="4">
        <f>MAX(0, Inventory[[#This Row],[Demand_Duration_Lead_time]]+Inventory[[#This Row],[Safety_Stock]]-Inventory[[#This Row],[Current_Inventory]])</f>
        <v>290</v>
      </c>
      <c r="O58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87" s="8">
        <f>Inventory[[#This Row],[Current_Inventory]]*Inventory[[#This Row],[Unit_Cost]]</f>
        <v>24276.04</v>
      </c>
      <c r="Q5887" t="str">
        <f>IF(Inventory[[#This Row],[Stockout_Risk_Score]] &gt;= 0.8, "Critical",
   IF(Inventory[[#This Row],[Stockout_Risk_Score]] &gt;= 0.6, "High",
      IF(Inventory[[#This Row],[Stockout_Risk_Score]] &gt;= 0.3, "Medium", "Low")
   )
)</f>
        <v>Medium</v>
      </c>
      <c r="R5887">
        <f>Inventory[[#This Row],[Lead_Time_Days]]*0.8</f>
        <v>1.6</v>
      </c>
      <c r="S5887">
        <f>MAX(0,Inventory[[#This Row],[Daily_Demand]]*Inventory[[#This Row],[Adj_Lead_Time]]+Inventory[[#This Row],[Safety_Stock]]-Inventory[[#This Row],[Current_Inventory]])</f>
        <v>259.60000000000002</v>
      </c>
    </row>
    <row r="5888" spans="1:19" x14ac:dyDescent="0.25">
      <c r="A5888">
        <v>5887</v>
      </c>
      <c r="B5888" t="s">
        <v>5909</v>
      </c>
      <c r="C5888" s="4" t="s">
        <v>17</v>
      </c>
      <c r="D5888" t="s">
        <v>14</v>
      </c>
      <c r="E5888" s="4">
        <v>183</v>
      </c>
      <c r="F5888" s="4">
        <v>6</v>
      </c>
      <c r="G5888" s="4">
        <v>595</v>
      </c>
      <c r="H5888" s="4">
        <v>245</v>
      </c>
      <c r="I5888" s="4">
        <v>67</v>
      </c>
      <c r="J5888" s="6">
        <v>1366.77</v>
      </c>
      <c r="K5888" s="4">
        <v>0.60499999999999998</v>
      </c>
      <c r="L5888" s="4" t="s">
        <v>27</v>
      </c>
      <c r="M5888" s="4">
        <f>Inventory[[#This Row],[Daily_Demand]]*Inventory[[#This Row],[Lead_Time_Days]]</f>
        <v>1098</v>
      </c>
      <c r="N5888" s="4">
        <f>MAX(0, Inventory[[#This Row],[Demand_Duration_Lead_time]]+Inventory[[#This Row],[Safety_Stock]]-Inventory[[#This Row],[Current_Inventory]])</f>
        <v>748</v>
      </c>
      <c r="O58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88" s="8">
        <f>Inventory[[#This Row],[Current_Inventory]]*Inventory[[#This Row],[Unit_Cost]]</f>
        <v>813228.15</v>
      </c>
      <c r="Q5888" t="str">
        <f>IF(Inventory[[#This Row],[Stockout_Risk_Score]] &gt;= 0.8, "Critical",
   IF(Inventory[[#This Row],[Stockout_Risk_Score]] &gt;= 0.6, "High",
      IF(Inventory[[#This Row],[Stockout_Risk_Score]] &gt;= 0.3, "Medium", "Low")
   )
)</f>
        <v>High</v>
      </c>
      <c r="R5888">
        <f>Inventory[[#This Row],[Lead_Time_Days]]*0.8</f>
        <v>4.8000000000000007</v>
      </c>
      <c r="S5888">
        <f>MAX(0,Inventory[[#This Row],[Daily_Demand]]*Inventory[[#This Row],[Adj_Lead_Time]]+Inventory[[#This Row],[Safety_Stock]]-Inventory[[#This Row],[Current_Inventory]])</f>
        <v>528.40000000000009</v>
      </c>
    </row>
    <row r="5889" spans="1:19" x14ac:dyDescent="0.25">
      <c r="A5889">
        <v>5888</v>
      </c>
      <c r="B5889" t="s">
        <v>5910</v>
      </c>
      <c r="C5889" s="4" t="s">
        <v>17</v>
      </c>
      <c r="D5889" t="s">
        <v>18</v>
      </c>
      <c r="E5889" s="4">
        <v>174</v>
      </c>
      <c r="F5889" s="4">
        <v>9</v>
      </c>
      <c r="G5889" s="4">
        <v>79</v>
      </c>
      <c r="H5889" s="4">
        <v>43</v>
      </c>
      <c r="I5889" s="4">
        <v>112</v>
      </c>
      <c r="J5889" s="6">
        <v>281.16000000000003</v>
      </c>
      <c r="K5889" s="4">
        <v>0.57799999999999996</v>
      </c>
      <c r="L5889" s="4" t="s">
        <v>27</v>
      </c>
      <c r="M5889" s="4">
        <f>Inventory[[#This Row],[Daily_Demand]]*Inventory[[#This Row],[Lead_Time_Days]]</f>
        <v>1566</v>
      </c>
      <c r="N5889" s="4">
        <f>MAX(0, Inventory[[#This Row],[Demand_Duration_Lead_time]]+Inventory[[#This Row],[Safety_Stock]]-Inventory[[#This Row],[Current_Inventory]])</f>
        <v>1530</v>
      </c>
      <c r="O58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89" s="8">
        <f>Inventory[[#This Row],[Current_Inventory]]*Inventory[[#This Row],[Unit_Cost]]</f>
        <v>22211.640000000003</v>
      </c>
      <c r="Q5889" t="str">
        <f>IF(Inventory[[#This Row],[Stockout_Risk_Score]] &gt;= 0.8, "Critical",
   IF(Inventory[[#This Row],[Stockout_Risk_Score]] &gt;= 0.6, "High",
      IF(Inventory[[#This Row],[Stockout_Risk_Score]] &gt;= 0.3, "Medium", "Low")
   )
)</f>
        <v>Medium</v>
      </c>
      <c r="R5889">
        <f>Inventory[[#This Row],[Lead_Time_Days]]*0.8</f>
        <v>7.2</v>
      </c>
      <c r="S5889">
        <f>MAX(0,Inventory[[#This Row],[Daily_Demand]]*Inventory[[#This Row],[Adj_Lead_Time]]+Inventory[[#This Row],[Safety_Stock]]-Inventory[[#This Row],[Current_Inventory]])</f>
        <v>1216.8</v>
      </c>
    </row>
    <row r="5890" spans="1:19" x14ac:dyDescent="0.25">
      <c r="A5890">
        <v>5889</v>
      </c>
      <c r="B5890" t="s">
        <v>5911</v>
      </c>
      <c r="C5890" s="4" t="s">
        <v>17</v>
      </c>
      <c r="D5890" t="s">
        <v>14</v>
      </c>
      <c r="E5890" s="4">
        <v>163</v>
      </c>
      <c r="F5890" s="4">
        <v>6</v>
      </c>
      <c r="G5890" s="4">
        <v>750</v>
      </c>
      <c r="H5890" s="4">
        <v>181</v>
      </c>
      <c r="I5890" s="4">
        <v>184</v>
      </c>
      <c r="J5890" s="6">
        <v>1399.87</v>
      </c>
      <c r="K5890" s="4">
        <v>0.69299999999999995</v>
      </c>
      <c r="L5890" s="4" t="s">
        <v>15</v>
      </c>
      <c r="M5890" s="4">
        <f>Inventory[[#This Row],[Daily_Demand]]*Inventory[[#This Row],[Lead_Time_Days]]</f>
        <v>978</v>
      </c>
      <c r="N5890" s="4">
        <f>MAX(0, Inventory[[#This Row],[Demand_Duration_Lead_time]]+Inventory[[#This Row],[Safety_Stock]]-Inventory[[#This Row],[Current_Inventory]])</f>
        <v>409</v>
      </c>
      <c r="O58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90" s="8">
        <f>Inventory[[#This Row],[Current_Inventory]]*Inventory[[#This Row],[Unit_Cost]]</f>
        <v>1049902.5</v>
      </c>
      <c r="Q5890" t="str">
        <f>IF(Inventory[[#This Row],[Stockout_Risk_Score]] &gt;= 0.8, "Critical",
   IF(Inventory[[#This Row],[Stockout_Risk_Score]] &gt;= 0.6, "High",
      IF(Inventory[[#This Row],[Stockout_Risk_Score]] &gt;= 0.3, "Medium", "Low")
   )
)</f>
        <v>High</v>
      </c>
      <c r="R5890">
        <f>Inventory[[#This Row],[Lead_Time_Days]]*0.8</f>
        <v>4.8000000000000007</v>
      </c>
      <c r="S5890">
        <f>MAX(0,Inventory[[#This Row],[Daily_Demand]]*Inventory[[#This Row],[Adj_Lead_Time]]+Inventory[[#This Row],[Safety_Stock]]-Inventory[[#This Row],[Current_Inventory]])</f>
        <v>213.40000000000009</v>
      </c>
    </row>
    <row r="5891" spans="1:19" x14ac:dyDescent="0.25">
      <c r="A5891">
        <v>5890</v>
      </c>
      <c r="B5891" t="s">
        <v>5912</v>
      </c>
      <c r="C5891" s="4" t="s">
        <v>21</v>
      </c>
      <c r="D5891" t="s">
        <v>18</v>
      </c>
      <c r="E5891" s="4">
        <v>195</v>
      </c>
      <c r="F5891" s="4">
        <v>11</v>
      </c>
      <c r="G5891" s="4">
        <v>236</v>
      </c>
      <c r="H5891" s="4">
        <v>15</v>
      </c>
      <c r="I5891" s="4">
        <v>206</v>
      </c>
      <c r="J5891" s="6">
        <v>515.61</v>
      </c>
      <c r="K5891" s="4">
        <v>0.96699999999999997</v>
      </c>
      <c r="L5891" s="4" t="s">
        <v>27</v>
      </c>
      <c r="M5891" s="4">
        <f>Inventory[[#This Row],[Daily_Demand]]*Inventory[[#This Row],[Lead_Time_Days]]</f>
        <v>2145</v>
      </c>
      <c r="N5891" s="4">
        <f>MAX(0, Inventory[[#This Row],[Demand_Duration_Lead_time]]+Inventory[[#This Row],[Safety_Stock]]-Inventory[[#This Row],[Current_Inventory]])</f>
        <v>1924</v>
      </c>
      <c r="O58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91" s="8">
        <f>Inventory[[#This Row],[Current_Inventory]]*Inventory[[#This Row],[Unit_Cost]]</f>
        <v>121683.96</v>
      </c>
      <c r="Q5891" t="str">
        <f>IF(Inventory[[#This Row],[Stockout_Risk_Score]] &gt;= 0.8, "Critical",
   IF(Inventory[[#This Row],[Stockout_Risk_Score]] &gt;= 0.6, "High",
      IF(Inventory[[#This Row],[Stockout_Risk_Score]] &gt;= 0.3, "Medium", "Low")
   )
)</f>
        <v>Critical</v>
      </c>
      <c r="R5891">
        <f>Inventory[[#This Row],[Lead_Time_Days]]*0.8</f>
        <v>8.8000000000000007</v>
      </c>
      <c r="S5891">
        <f>MAX(0,Inventory[[#This Row],[Daily_Demand]]*Inventory[[#This Row],[Adj_Lead_Time]]+Inventory[[#This Row],[Safety_Stock]]-Inventory[[#This Row],[Current_Inventory]])</f>
        <v>1495.0000000000002</v>
      </c>
    </row>
    <row r="5892" spans="1:19" x14ac:dyDescent="0.25">
      <c r="A5892">
        <v>5891</v>
      </c>
      <c r="B5892" t="s">
        <v>5913</v>
      </c>
      <c r="C5892" s="4" t="s">
        <v>17</v>
      </c>
      <c r="D5892" t="s">
        <v>22</v>
      </c>
      <c r="E5892" s="4">
        <v>158</v>
      </c>
      <c r="F5892" s="4">
        <v>4</v>
      </c>
      <c r="G5892" s="4">
        <v>700</v>
      </c>
      <c r="H5892" s="4">
        <v>294</v>
      </c>
      <c r="I5892" s="4">
        <v>106</v>
      </c>
      <c r="J5892" s="6">
        <v>1166.32</v>
      </c>
      <c r="K5892" s="4">
        <v>0.39100000000000001</v>
      </c>
      <c r="L5892" s="4" t="s">
        <v>27</v>
      </c>
      <c r="M5892" s="4">
        <f>Inventory[[#This Row],[Daily_Demand]]*Inventory[[#This Row],[Lead_Time_Days]]</f>
        <v>632</v>
      </c>
      <c r="N5892" s="4">
        <f>MAX(0, Inventory[[#This Row],[Demand_Duration_Lead_time]]+Inventory[[#This Row],[Safety_Stock]]-Inventory[[#This Row],[Current_Inventory]])</f>
        <v>226</v>
      </c>
      <c r="O58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92" s="8">
        <f>Inventory[[#This Row],[Current_Inventory]]*Inventory[[#This Row],[Unit_Cost]]</f>
        <v>816424</v>
      </c>
      <c r="Q5892" t="str">
        <f>IF(Inventory[[#This Row],[Stockout_Risk_Score]] &gt;= 0.8, "Critical",
   IF(Inventory[[#This Row],[Stockout_Risk_Score]] &gt;= 0.6, "High",
      IF(Inventory[[#This Row],[Stockout_Risk_Score]] &gt;= 0.3, "Medium", "Low")
   )
)</f>
        <v>Medium</v>
      </c>
      <c r="R5892">
        <f>Inventory[[#This Row],[Lead_Time_Days]]*0.8</f>
        <v>3.2</v>
      </c>
      <c r="S5892">
        <f>MAX(0,Inventory[[#This Row],[Daily_Demand]]*Inventory[[#This Row],[Adj_Lead_Time]]+Inventory[[#This Row],[Safety_Stock]]-Inventory[[#This Row],[Current_Inventory]])</f>
        <v>99.600000000000023</v>
      </c>
    </row>
    <row r="5893" spans="1:19" x14ac:dyDescent="0.25">
      <c r="A5893">
        <v>5892</v>
      </c>
      <c r="B5893" t="s">
        <v>5914</v>
      </c>
      <c r="C5893" s="4" t="s">
        <v>26</v>
      </c>
      <c r="D5893" t="s">
        <v>18</v>
      </c>
      <c r="E5893" s="4">
        <v>150</v>
      </c>
      <c r="F5893" s="4">
        <v>10</v>
      </c>
      <c r="G5893" s="4">
        <v>680</v>
      </c>
      <c r="H5893" s="4">
        <v>234</v>
      </c>
      <c r="I5893" s="4">
        <v>314</v>
      </c>
      <c r="J5893" s="6">
        <v>386.3</v>
      </c>
      <c r="K5893" s="4">
        <v>0.55700000000000005</v>
      </c>
      <c r="L5893" s="4" t="s">
        <v>19</v>
      </c>
      <c r="M5893" s="4">
        <f>Inventory[[#This Row],[Daily_Demand]]*Inventory[[#This Row],[Lead_Time_Days]]</f>
        <v>1500</v>
      </c>
      <c r="N5893" s="4">
        <f>MAX(0, Inventory[[#This Row],[Demand_Duration_Lead_time]]+Inventory[[#This Row],[Safety_Stock]]-Inventory[[#This Row],[Current_Inventory]])</f>
        <v>1054</v>
      </c>
      <c r="O58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93" s="8">
        <f>Inventory[[#This Row],[Current_Inventory]]*Inventory[[#This Row],[Unit_Cost]]</f>
        <v>262684</v>
      </c>
      <c r="Q5893" t="str">
        <f>IF(Inventory[[#This Row],[Stockout_Risk_Score]] &gt;= 0.8, "Critical",
   IF(Inventory[[#This Row],[Stockout_Risk_Score]] &gt;= 0.6, "High",
      IF(Inventory[[#This Row],[Stockout_Risk_Score]] &gt;= 0.3, "Medium", "Low")
   )
)</f>
        <v>Medium</v>
      </c>
      <c r="R5893">
        <f>Inventory[[#This Row],[Lead_Time_Days]]*0.8</f>
        <v>8</v>
      </c>
      <c r="S5893">
        <f>MAX(0,Inventory[[#This Row],[Daily_Demand]]*Inventory[[#This Row],[Adj_Lead_Time]]+Inventory[[#This Row],[Safety_Stock]]-Inventory[[#This Row],[Current_Inventory]])</f>
        <v>754</v>
      </c>
    </row>
    <row r="5894" spans="1:19" x14ac:dyDescent="0.25">
      <c r="A5894">
        <v>5893</v>
      </c>
      <c r="B5894" t="s">
        <v>5915</v>
      </c>
      <c r="C5894" s="4" t="s">
        <v>26</v>
      </c>
      <c r="D5894" t="s">
        <v>18</v>
      </c>
      <c r="E5894" s="4">
        <v>86</v>
      </c>
      <c r="F5894" s="4">
        <v>3</v>
      </c>
      <c r="G5894" s="4">
        <v>289</v>
      </c>
      <c r="H5894" s="4">
        <v>62</v>
      </c>
      <c r="I5894" s="4">
        <v>303</v>
      </c>
      <c r="J5894" s="6">
        <v>1465.64</v>
      </c>
      <c r="K5894" s="4">
        <v>0.69899999999999995</v>
      </c>
      <c r="L5894" s="4" t="s">
        <v>15</v>
      </c>
      <c r="M5894" s="4">
        <f>Inventory[[#This Row],[Daily_Demand]]*Inventory[[#This Row],[Lead_Time_Days]]</f>
        <v>258</v>
      </c>
      <c r="N5894" s="4">
        <f>MAX(0, Inventory[[#This Row],[Demand_Duration_Lead_time]]+Inventory[[#This Row],[Safety_Stock]]-Inventory[[#This Row],[Current_Inventory]])</f>
        <v>31</v>
      </c>
      <c r="O58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94" s="8">
        <f>Inventory[[#This Row],[Current_Inventory]]*Inventory[[#This Row],[Unit_Cost]]</f>
        <v>423569.96</v>
      </c>
      <c r="Q5894" t="str">
        <f>IF(Inventory[[#This Row],[Stockout_Risk_Score]] &gt;= 0.8, "Critical",
   IF(Inventory[[#This Row],[Stockout_Risk_Score]] &gt;= 0.6, "High",
      IF(Inventory[[#This Row],[Stockout_Risk_Score]] &gt;= 0.3, "Medium", "Low")
   )
)</f>
        <v>High</v>
      </c>
      <c r="R5894">
        <f>Inventory[[#This Row],[Lead_Time_Days]]*0.8</f>
        <v>2.4000000000000004</v>
      </c>
      <c r="S5894">
        <f>MAX(0,Inventory[[#This Row],[Daily_Demand]]*Inventory[[#This Row],[Adj_Lead_Time]]+Inventory[[#This Row],[Safety_Stock]]-Inventory[[#This Row],[Current_Inventory]])</f>
        <v>0</v>
      </c>
    </row>
    <row r="5895" spans="1:19" x14ac:dyDescent="0.25">
      <c r="A5895">
        <v>5894</v>
      </c>
      <c r="B5895" t="s">
        <v>5916</v>
      </c>
      <c r="C5895" s="4" t="s">
        <v>41</v>
      </c>
      <c r="D5895" t="s">
        <v>14</v>
      </c>
      <c r="E5895" s="4">
        <v>61</v>
      </c>
      <c r="F5895" s="4">
        <v>4</v>
      </c>
      <c r="G5895" s="4">
        <v>135</v>
      </c>
      <c r="H5895" s="4">
        <v>266</v>
      </c>
      <c r="I5895" s="4">
        <v>236</v>
      </c>
      <c r="J5895" s="6">
        <v>168.72</v>
      </c>
      <c r="K5895" s="4">
        <v>0.59199999999999997</v>
      </c>
      <c r="L5895" s="4" t="s">
        <v>19</v>
      </c>
      <c r="M5895" s="4">
        <f>Inventory[[#This Row],[Daily_Demand]]*Inventory[[#This Row],[Lead_Time_Days]]</f>
        <v>244</v>
      </c>
      <c r="N5895" s="4">
        <f>MAX(0, Inventory[[#This Row],[Demand_Duration_Lead_time]]+Inventory[[#This Row],[Safety_Stock]]-Inventory[[#This Row],[Current_Inventory]])</f>
        <v>375</v>
      </c>
      <c r="O58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95" s="8">
        <f>Inventory[[#This Row],[Current_Inventory]]*Inventory[[#This Row],[Unit_Cost]]</f>
        <v>22777.200000000001</v>
      </c>
      <c r="Q5895" t="str">
        <f>IF(Inventory[[#This Row],[Stockout_Risk_Score]] &gt;= 0.8, "Critical",
   IF(Inventory[[#This Row],[Stockout_Risk_Score]] &gt;= 0.6, "High",
      IF(Inventory[[#This Row],[Stockout_Risk_Score]] &gt;= 0.3, "Medium", "Low")
   )
)</f>
        <v>Medium</v>
      </c>
      <c r="R5895">
        <f>Inventory[[#This Row],[Lead_Time_Days]]*0.8</f>
        <v>3.2</v>
      </c>
      <c r="S5895">
        <f>MAX(0,Inventory[[#This Row],[Daily_Demand]]*Inventory[[#This Row],[Adj_Lead_Time]]+Inventory[[#This Row],[Safety_Stock]]-Inventory[[#This Row],[Current_Inventory]])</f>
        <v>326.20000000000005</v>
      </c>
    </row>
    <row r="5896" spans="1:19" x14ac:dyDescent="0.25">
      <c r="A5896">
        <v>5895</v>
      </c>
      <c r="B5896" t="s">
        <v>5917</v>
      </c>
      <c r="C5896" s="4" t="s">
        <v>21</v>
      </c>
      <c r="D5896" t="s">
        <v>18</v>
      </c>
      <c r="E5896" s="4">
        <v>11</v>
      </c>
      <c r="F5896" s="4">
        <v>13</v>
      </c>
      <c r="G5896" s="4">
        <v>264</v>
      </c>
      <c r="H5896" s="4">
        <v>68</v>
      </c>
      <c r="I5896" s="4">
        <v>376</v>
      </c>
      <c r="J5896" s="6">
        <v>372.56</v>
      </c>
      <c r="K5896" s="4">
        <v>0.38700000000000001</v>
      </c>
      <c r="L5896" s="4" t="s">
        <v>27</v>
      </c>
      <c r="M5896" s="4">
        <f>Inventory[[#This Row],[Daily_Demand]]*Inventory[[#This Row],[Lead_Time_Days]]</f>
        <v>143</v>
      </c>
      <c r="N5896" s="4">
        <f>MAX(0, Inventory[[#This Row],[Demand_Duration_Lead_time]]+Inventory[[#This Row],[Safety_Stock]]-Inventory[[#This Row],[Current_Inventory]])</f>
        <v>0</v>
      </c>
      <c r="O58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96" s="8">
        <f>Inventory[[#This Row],[Current_Inventory]]*Inventory[[#This Row],[Unit_Cost]]</f>
        <v>98355.839999999997</v>
      </c>
      <c r="Q5896" t="str">
        <f>IF(Inventory[[#This Row],[Stockout_Risk_Score]] &gt;= 0.8, "Critical",
   IF(Inventory[[#This Row],[Stockout_Risk_Score]] &gt;= 0.6, "High",
      IF(Inventory[[#This Row],[Stockout_Risk_Score]] &gt;= 0.3, "Medium", "Low")
   )
)</f>
        <v>Medium</v>
      </c>
      <c r="R5896">
        <f>Inventory[[#This Row],[Lead_Time_Days]]*0.8</f>
        <v>10.4</v>
      </c>
      <c r="S5896">
        <f>MAX(0,Inventory[[#This Row],[Daily_Demand]]*Inventory[[#This Row],[Adj_Lead_Time]]+Inventory[[#This Row],[Safety_Stock]]-Inventory[[#This Row],[Current_Inventory]])</f>
        <v>0</v>
      </c>
    </row>
    <row r="5897" spans="1:19" x14ac:dyDescent="0.25">
      <c r="A5897">
        <v>5896</v>
      </c>
      <c r="B5897" t="s">
        <v>5918</v>
      </c>
      <c r="C5897" s="4" t="s">
        <v>41</v>
      </c>
      <c r="D5897" t="s">
        <v>22</v>
      </c>
      <c r="E5897" s="4">
        <v>116</v>
      </c>
      <c r="F5897" s="4">
        <v>5</v>
      </c>
      <c r="G5897" s="4">
        <v>679</v>
      </c>
      <c r="H5897" s="4">
        <v>255</v>
      </c>
      <c r="I5897" s="4">
        <v>248</v>
      </c>
      <c r="J5897" s="6">
        <v>409.07</v>
      </c>
      <c r="K5897" s="4">
        <v>0.624</v>
      </c>
      <c r="L5897" s="4" t="s">
        <v>15</v>
      </c>
      <c r="M5897" s="4">
        <f>Inventory[[#This Row],[Daily_Demand]]*Inventory[[#This Row],[Lead_Time_Days]]</f>
        <v>580</v>
      </c>
      <c r="N5897" s="4">
        <f>MAX(0, Inventory[[#This Row],[Demand_Duration_Lead_time]]+Inventory[[#This Row],[Safety_Stock]]-Inventory[[#This Row],[Current_Inventory]])</f>
        <v>156</v>
      </c>
      <c r="O58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97" s="8">
        <f>Inventory[[#This Row],[Current_Inventory]]*Inventory[[#This Row],[Unit_Cost]]</f>
        <v>277758.52999999997</v>
      </c>
      <c r="Q5897" t="str">
        <f>IF(Inventory[[#This Row],[Stockout_Risk_Score]] &gt;= 0.8, "Critical",
   IF(Inventory[[#This Row],[Stockout_Risk_Score]] &gt;= 0.6, "High",
      IF(Inventory[[#This Row],[Stockout_Risk_Score]] &gt;= 0.3, "Medium", "Low")
   )
)</f>
        <v>High</v>
      </c>
      <c r="R5897">
        <f>Inventory[[#This Row],[Lead_Time_Days]]*0.8</f>
        <v>4</v>
      </c>
      <c r="S5897">
        <f>MAX(0,Inventory[[#This Row],[Daily_Demand]]*Inventory[[#This Row],[Adj_Lead_Time]]+Inventory[[#This Row],[Safety_Stock]]-Inventory[[#This Row],[Current_Inventory]])</f>
        <v>40</v>
      </c>
    </row>
    <row r="5898" spans="1:19" x14ac:dyDescent="0.25">
      <c r="A5898">
        <v>5897</v>
      </c>
      <c r="B5898" t="s">
        <v>5919</v>
      </c>
      <c r="C5898" s="4" t="s">
        <v>26</v>
      </c>
      <c r="D5898" t="s">
        <v>22</v>
      </c>
      <c r="E5898" s="4">
        <v>52</v>
      </c>
      <c r="F5898" s="4">
        <v>11</v>
      </c>
      <c r="G5898" s="4">
        <v>623</v>
      </c>
      <c r="H5898" s="4">
        <v>16</v>
      </c>
      <c r="I5898" s="4">
        <v>220</v>
      </c>
      <c r="J5898" s="6">
        <v>130.62</v>
      </c>
      <c r="K5898" s="4">
        <v>0.65</v>
      </c>
      <c r="L5898" s="4" t="s">
        <v>27</v>
      </c>
      <c r="M5898" s="4">
        <f>Inventory[[#This Row],[Daily_Demand]]*Inventory[[#This Row],[Lead_Time_Days]]</f>
        <v>572</v>
      </c>
      <c r="N5898" s="4">
        <f>MAX(0, Inventory[[#This Row],[Demand_Duration_Lead_time]]+Inventory[[#This Row],[Safety_Stock]]-Inventory[[#This Row],[Current_Inventory]])</f>
        <v>0</v>
      </c>
      <c r="O58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898" s="8">
        <f>Inventory[[#This Row],[Current_Inventory]]*Inventory[[#This Row],[Unit_Cost]]</f>
        <v>81376.260000000009</v>
      </c>
      <c r="Q5898" t="str">
        <f>IF(Inventory[[#This Row],[Stockout_Risk_Score]] &gt;= 0.8, "Critical",
   IF(Inventory[[#This Row],[Stockout_Risk_Score]] &gt;= 0.6, "High",
      IF(Inventory[[#This Row],[Stockout_Risk_Score]] &gt;= 0.3, "Medium", "Low")
   )
)</f>
        <v>High</v>
      </c>
      <c r="R5898">
        <f>Inventory[[#This Row],[Lead_Time_Days]]*0.8</f>
        <v>8.8000000000000007</v>
      </c>
      <c r="S5898">
        <f>MAX(0,Inventory[[#This Row],[Daily_Demand]]*Inventory[[#This Row],[Adj_Lead_Time]]+Inventory[[#This Row],[Safety_Stock]]-Inventory[[#This Row],[Current_Inventory]])</f>
        <v>0</v>
      </c>
    </row>
    <row r="5899" spans="1:19" x14ac:dyDescent="0.25">
      <c r="A5899">
        <v>5898</v>
      </c>
      <c r="B5899" t="s">
        <v>5920</v>
      </c>
      <c r="C5899" s="4" t="s">
        <v>26</v>
      </c>
      <c r="D5899" t="s">
        <v>22</v>
      </c>
      <c r="E5899" s="4">
        <v>84</v>
      </c>
      <c r="F5899" s="4">
        <v>2</v>
      </c>
      <c r="G5899" s="4">
        <v>104</v>
      </c>
      <c r="H5899" s="4">
        <v>223</v>
      </c>
      <c r="I5899" s="4">
        <v>364</v>
      </c>
      <c r="J5899" s="6">
        <v>1502.77</v>
      </c>
      <c r="K5899" s="4">
        <v>0.58499999999999996</v>
      </c>
      <c r="L5899" s="4" t="s">
        <v>15</v>
      </c>
      <c r="M5899" s="4">
        <f>Inventory[[#This Row],[Daily_Demand]]*Inventory[[#This Row],[Lead_Time_Days]]</f>
        <v>168</v>
      </c>
      <c r="N5899" s="4">
        <f>MAX(0, Inventory[[#This Row],[Demand_Duration_Lead_time]]+Inventory[[#This Row],[Safety_Stock]]-Inventory[[#This Row],[Current_Inventory]])</f>
        <v>287</v>
      </c>
      <c r="O58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899" s="8">
        <f>Inventory[[#This Row],[Current_Inventory]]*Inventory[[#This Row],[Unit_Cost]]</f>
        <v>156288.07999999999</v>
      </c>
      <c r="Q5899" t="str">
        <f>IF(Inventory[[#This Row],[Stockout_Risk_Score]] &gt;= 0.8, "Critical",
   IF(Inventory[[#This Row],[Stockout_Risk_Score]] &gt;= 0.6, "High",
      IF(Inventory[[#This Row],[Stockout_Risk_Score]] &gt;= 0.3, "Medium", "Low")
   )
)</f>
        <v>Medium</v>
      </c>
      <c r="R5899">
        <f>Inventory[[#This Row],[Lead_Time_Days]]*0.8</f>
        <v>1.6</v>
      </c>
      <c r="S5899">
        <f>MAX(0,Inventory[[#This Row],[Daily_Demand]]*Inventory[[#This Row],[Adj_Lead_Time]]+Inventory[[#This Row],[Safety_Stock]]-Inventory[[#This Row],[Current_Inventory]])</f>
        <v>253.39999999999998</v>
      </c>
    </row>
    <row r="5900" spans="1:19" x14ac:dyDescent="0.25">
      <c r="A5900">
        <v>5899</v>
      </c>
      <c r="B5900" t="s">
        <v>5921</v>
      </c>
      <c r="C5900" s="4" t="s">
        <v>13</v>
      </c>
      <c r="D5900" t="s">
        <v>14</v>
      </c>
      <c r="E5900" s="4">
        <v>123</v>
      </c>
      <c r="F5900" s="4">
        <v>12</v>
      </c>
      <c r="G5900" s="4">
        <v>618</v>
      </c>
      <c r="H5900" s="4">
        <v>87</v>
      </c>
      <c r="I5900" s="4">
        <v>55</v>
      </c>
      <c r="J5900" s="6">
        <v>1962.86</v>
      </c>
      <c r="K5900" s="4">
        <v>0.20499999999999999</v>
      </c>
      <c r="L5900" s="4" t="s">
        <v>15</v>
      </c>
      <c r="M5900" s="4">
        <f>Inventory[[#This Row],[Daily_Demand]]*Inventory[[#This Row],[Lead_Time_Days]]</f>
        <v>1476</v>
      </c>
      <c r="N5900" s="4">
        <f>MAX(0, Inventory[[#This Row],[Demand_Duration_Lead_time]]+Inventory[[#This Row],[Safety_Stock]]-Inventory[[#This Row],[Current_Inventory]])</f>
        <v>945</v>
      </c>
      <c r="O59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00" s="8">
        <f>Inventory[[#This Row],[Current_Inventory]]*Inventory[[#This Row],[Unit_Cost]]</f>
        <v>1213047.48</v>
      </c>
      <c r="Q5900" t="str">
        <f>IF(Inventory[[#This Row],[Stockout_Risk_Score]] &gt;= 0.8, "Critical",
   IF(Inventory[[#This Row],[Stockout_Risk_Score]] &gt;= 0.6, "High",
      IF(Inventory[[#This Row],[Stockout_Risk_Score]] &gt;= 0.3, "Medium", "Low")
   )
)</f>
        <v>Low</v>
      </c>
      <c r="R5900">
        <f>Inventory[[#This Row],[Lead_Time_Days]]*0.8</f>
        <v>9.6000000000000014</v>
      </c>
      <c r="S5900">
        <f>MAX(0,Inventory[[#This Row],[Daily_Demand]]*Inventory[[#This Row],[Adj_Lead_Time]]+Inventory[[#This Row],[Safety_Stock]]-Inventory[[#This Row],[Current_Inventory]])</f>
        <v>649.80000000000018</v>
      </c>
    </row>
    <row r="5901" spans="1:19" x14ac:dyDescent="0.25">
      <c r="A5901">
        <v>5900</v>
      </c>
      <c r="B5901" t="s">
        <v>5922</v>
      </c>
      <c r="C5901" s="4" t="s">
        <v>17</v>
      </c>
      <c r="D5901" t="s">
        <v>14</v>
      </c>
      <c r="E5901" s="4">
        <v>124</v>
      </c>
      <c r="F5901" s="4">
        <v>5</v>
      </c>
      <c r="G5901" s="4">
        <v>651</v>
      </c>
      <c r="H5901" s="4">
        <v>198</v>
      </c>
      <c r="I5901" s="4">
        <v>305</v>
      </c>
      <c r="J5901" s="6">
        <v>1567.88</v>
      </c>
      <c r="K5901" s="4">
        <v>0.50600000000000001</v>
      </c>
      <c r="L5901" s="4" t="s">
        <v>15</v>
      </c>
      <c r="M5901" s="4">
        <f>Inventory[[#This Row],[Daily_Demand]]*Inventory[[#This Row],[Lead_Time_Days]]</f>
        <v>620</v>
      </c>
      <c r="N5901" s="4">
        <f>MAX(0, Inventory[[#This Row],[Demand_Duration_Lead_time]]+Inventory[[#This Row],[Safety_Stock]]-Inventory[[#This Row],[Current_Inventory]])</f>
        <v>167</v>
      </c>
      <c r="O59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01" s="8">
        <f>Inventory[[#This Row],[Current_Inventory]]*Inventory[[#This Row],[Unit_Cost]]</f>
        <v>1020689.8800000001</v>
      </c>
      <c r="Q5901" t="str">
        <f>IF(Inventory[[#This Row],[Stockout_Risk_Score]] &gt;= 0.8, "Critical",
   IF(Inventory[[#This Row],[Stockout_Risk_Score]] &gt;= 0.6, "High",
      IF(Inventory[[#This Row],[Stockout_Risk_Score]] &gt;= 0.3, "Medium", "Low")
   )
)</f>
        <v>Medium</v>
      </c>
      <c r="R5901">
        <f>Inventory[[#This Row],[Lead_Time_Days]]*0.8</f>
        <v>4</v>
      </c>
      <c r="S5901">
        <f>MAX(0,Inventory[[#This Row],[Daily_Demand]]*Inventory[[#This Row],[Adj_Lead_Time]]+Inventory[[#This Row],[Safety_Stock]]-Inventory[[#This Row],[Current_Inventory]])</f>
        <v>43</v>
      </c>
    </row>
    <row r="5902" spans="1:19" x14ac:dyDescent="0.25">
      <c r="A5902">
        <v>5901</v>
      </c>
      <c r="B5902" t="s">
        <v>5923</v>
      </c>
      <c r="C5902" s="4" t="s">
        <v>26</v>
      </c>
      <c r="D5902" t="s">
        <v>18</v>
      </c>
      <c r="E5902" s="4">
        <v>64</v>
      </c>
      <c r="F5902" s="4">
        <v>5</v>
      </c>
      <c r="G5902" s="4">
        <v>469</v>
      </c>
      <c r="H5902" s="4">
        <v>225</v>
      </c>
      <c r="I5902" s="4">
        <v>358</v>
      </c>
      <c r="J5902" s="6">
        <v>1728.23</v>
      </c>
      <c r="K5902" s="4">
        <v>0.88400000000000001</v>
      </c>
      <c r="L5902" s="4" t="s">
        <v>15</v>
      </c>
      <c r="M5902" s="4">
        <f>Inventory[[#This Row],[Daily_Demand]]*Inventory[[#This Row],[Lead_Time_Days]]</f>
        <v>320</v>
      </c>
      <c r="N5902" s="4">
        <f>MAX(0, Inventory[[#This Row],[Demand_Duration_Lead_time]]+Inventory[[#This Row],[Safety_Stock]]-Inventory[[#This Row],[Current_Inventory]])</f>
        <v>76</v>
      </c>
      <c r="O590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02" s="8">
        <f>Inventory[[#This Row],[Current_Inventory]]*Inventory[[#This Row],[Unit_Cost]]</f>
        <v>810539.87</v>
      </c>
      <c r="Q5902" t="str">
        <f>IF(Inventory[[#This Row],[Stockout_Risk_Score]] &gt;= 0.8, "Critical",
   IF(Inventory[[#This Row],[Stockout_Risk_Score]] &gt;= 0.6, "High",
      IF(Inventory[[#This Row],[Stockout_Risk_Score]] &gt;= 0.3, "Medium", "Low")
   )
)</f>
        <v>Critical</v>
      </c>
      <c r="R5902">
        <f>Inventory[[#This Row],[Lead_Time_Days]]*0.8</f>
        <v>4</v>
      </c>
      <c r="S5902">
        <f>MAX(0,Inventory[[#This Row],[Daily_Demand]]*Inventory[[#This Row],[Adj_Lead_Time]]+Inventory[[#This Row],[Safety_Stock]]-Inventory[[#This Row],[Current_Inventory]])</f>
        <v>12</v>
      </c>
    </row>
    <row r="5903" spans="1:19" x14ac:dyDescent="0.25">
      <c r="A5903">
        <v>5902</v>
      </c>
      <c r="B5903" t="s">
        <v>5924</v>
      </c>
      <c r="C5903" s="4" t="s">
        <v>41</v>
      </c>
      <c r="D5903" t="s">
        <v>18</v>
      </c>
      <c r="E5903" s="4">
        <v>37</v>
      </c>
      <c r="F5903" s="4">
        <v>10</v>
      </c>
      <c r="G5903" s="4">
        <v>555</v>
      </c>
      <c r="H5903" s="4">
        <v>292</v>
      </c>
      <c r="I5903" s="4">
        <v>369</v>
      </c>
      <c r="J5903" s="6">
        <v>61.71</v>
      </c>
      <c r="K5903" s="4">
        <v>0.86899999999999999</v>
      </c>
      <c r="L5903" s="4" t="s">
        <v>15</v>
      </c>
      <c r="M5903" s="4">
        <f>Inventory[[#This Row],[Daily_Demand]]*Inventory[[#This Row],[Lead_Time_Days]]</f>
        <v>370</v>
      </c>
      <c r="N5903" s="4">
        <f>MAX(0, Inventory[[#This Row],[Demand_Duration_Lead_time]]+Inventory[[#This Row],[Safety_Stock]]-Inventory[[#This Row],[Current_Inventory]])</f>
        <v>107</v>
      </c>
      <c r="O590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03" s="8">
        <f>Inventory[[#This Row],[Current_Inventory]]*Inventory[[#This Row],[Unit_Cost]]</f>
        <v>34249.050000000003</v>
      </c>
      <c r="Q5903" t="str">
        <f>IF(Inventory[[#This Row],[Stockout_Risk_Score]] &gt;= 0.8, "Critical",
   IF(Inventory[[#This Row],[Stockout_Risk_Score]] &gt;= 0.6, "High",
      IF(Inventory[[#This Row],[Stockout_Risk_Score]] &gt;= 0.3, "Medium", "Low")
   )
)</f>
        <v>Critical</v>
      </c>
      <c r="R5903">
        <f>Inventory[[#This Row],[Lead_Time_Days]]*0.8</f>
        <v>8</v>
      </c>
      <c r="S5903">
        <f>MAX(0,Inventory[[#This Row],[Daily_Demand]]*Inventory[[#This Row],[Adj_Lead_Time]]+Inventory[[#This Row],[Safety_Stock]]-Inventory[[#This Row],[Current_Inventory]])</f>
        <v>33</v>
      </c>
    </row>
    <row r="5904" spans="1:19" x14ac:dyDescent="0.25">
      <c r="A5904">
        <v>5903</v>
      </c>
      <c r="B5904" t="s">
        <v>5925</v>
      </c>
      <c r="C5904" s="4" t="s">
        <v>41</v>
      </c>
      <c r="D5904" t="s">
        <v>18</v>
      </c>
      <c r="E5904" s="4">
        <v>119</v>
      </c>
      <c r="F5904" s="4">
        <v>9</v>
      </c>
      <c r="G5904" s="4">
        <v>108</v>
      </c>
      <c r="H5904" s="4">
        <v>70</v>
      </c>
      <c r="I5904" s="4">
        <v>297</v>
      </c>
      <c r="J5904" s="6">
        <v>279.85000000000002</v>
      </c>
      <c r="K5904" s="4">
        <v>0.751</v>
      </c>
      <c r="L5904" s="4" t="s">
        <v>15</v>
      </c>
      <c r="M5904" s="4">
        <f>Inventory[[#This Row],[Daily_Demand]]*Inventory[[#This Row],[Lead_Time_Days]]</f>
        <v>1071</v>
      </c>
      <c r="N5904" s="4">
        <f>MAX(0, Inventory[[#This Row],[Demand_Duration_Lead_time]]+Inventory[[#This Row],[Safety_Stock]]-Inventory[[#This Row],[Current_Inventory]])</f>
        <v>1033</v>
      </c>
      <c r="O590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04" s="8">
        <f>Inventory[[#This Row],[Current_Inventory]]*Inventory[[#This Row],[Unit_Cost]]</f>
        <v>30223.800000000003</v>
      </c>
      <c r="Q5904" t="str">
        <f>IF(Inventory[[#This Row],[Stockout_Risk_Score]] &gt;= 0.8, "Critical",
   IF(Inventory[[#This Row],[Stockout_Risk_Score]] &gt;= 0.6, "High",
      IF(Inventory[[#This Row],[Stockout_Risk_Score]] &gt;= 0.3, "Medium", "Low")
   )
)</f>
        <v>High</v>
      </c>
      <c r="R5904">
        <f>Inventory[[#This Row],[Lead_Time_Days]]*0.8</f>
        <v>7.2</v>
      </c>
      <c r="S5904">
        <f>MAX(0,Inventory[[#This Row],[Daily_Demand]]*Inventory[[#This Row],[Adj_Lead_Time]]+Inventory[[#This Row],[Safety_Stock]]-Inventory[[#This Row],[Current_Inventory]])</f>
        <v>818.80000000000007</v>
      </c>
    </row>
    <row r="5905" spans="1:19" x14ac:dyDescent="0.25">
      <c r="A5905">
        <v>5904</v>
      </c>
      <c r="B5905" t="s">
        <v>5926</v>
      </c>
      <c r="C5905" s="4" t="s">
        <v>17</v>
      </c>
      <c r="D5905" t="s">
        <v>14</v>
      </c>
      <c r="E5905" s="4">
        <v>132</v>
      </c>
      <c r="F5905" s="4">
        <v>3</v>
      </c>
      <c r="G5905" s="4">
        <v>568</v>
      </c>
      <c r="H5905" s="4">
        <v>70</v>
      </c>
      <c r="I5905" s="4">
        <v>268</v>
      </c>
      <c r="J5905" s="6">
        <v>1140.0899999999999</v>
      </c>
      <c r="K5905" s="4">
        <v>0.69699999999999995</v>
      </c>
      <c r="L5905" s="4" t="s">
        <v>19</v>
      </c>
      <c r="M5905" s="4">
        <f>Inventory[[#This Row],[Daily_Demand]]*Inventory[[#This Row],[Lead_Time_Days]]</f>
        <v>396</v>
      </c>
      <c r="N5905" s="4">
        <f>MAX(0, Inventory[[#This Row],[Demand_Duration_Lead_time]]+Inventory[[#This Row],[Safety_Stock]]-Inventory[[#This Row],[Current_Inventory]])</f>
        <v>0</v>
      </c>
      <c r="O590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05" s="8">
        <f>Inventory[[#This Row],[Current_Inventory]]*Inventory[[#This Row],[Unit_Cost]]</f>
        <v>647571.12</v>
      </c>
      <c r="Q5905" t="str">
        <f>IF(Inventory[[#This Row],[Stockout_Risk_Score]] &gt;= 0.8, "Critical",
   IF(Inventory[[#This Row],[Stockout_Risk_Score]] &gt;= 0.6, "High",
      IF(Inventory[[#This Row],[Stockout_Risk_Score]] &gt;= 0.3, "Medium", "Low")
   )
)</f>
        <v>High</v>
      </c>
      <c r="R5905">
        <f>Inventory[[#This Row],[Lead_Time_Days]]*0.8</f>
        <v>2.4000000000000004</v>
      </c>
      <c r="S5905">
        <f>MAX(0,Inventory[[#This Row],[Daily_Demand]]*Inventory[[#This Row],[Adj_Lead_Time]]+Inventory[[#This Row],[Safety_Stock]]-Inventory[[#This Row],[Current_Inventory]])</f>
        <v>0</v>
      </c>
    </row>
    <row r="5906" spans="1:19" x14ac:dyDescent="0.25">
      <c r="A5906">
        <v>5905</v>
      </c>
      <c r="B5906" t="s">
        <v>5927</v>
      </c>
      <c r="C5906" s="4" t="s">
        <v>17</v>
      </c>
      <c r="D5906" t="s">
        <v>14</v>
      </c>
      <c r="E5906" s="4">
        <v>7</v>
      </c>
      <c r="F5906" s="4">
        <v>14</v>
      </c>
      <c r="G5906" s="4">
        <v>526</v>
      </c>
      <c r="H5906" s="4">
        <v>224</v>
      </c>
      <c r="I5906" s="4">
        <v>53</v>
      </c>
      <c r="J5906" s="6">
        <v>1956.84</v>
      </c>
      <c r="K5906" s="4">
        <v>0.153</v>
      </c>
      <c r="L5906" s="4" t="s">
        <v>19</v>
      </c>
      <c r="M5906" s="4">
        <f>Inventory[[#This Row],[Daily_Demand]]*Inventory[[#This Row],[Lead_Time_Days]]</f>
        <v>98</v>
      </c>
      <c r="N5906" s="4">
        <f>MAX(0, Inventory[[#This Row],[Demand_Duration_Lead_time]]+Inventory[[#This Row],[Safety_Stock]]-Inventory[[#This Row],[Current_Inventory]])</f>
        <v>0</v>
      </c>
      <c r="O590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06" s="8">
        <f>Inventory[[#This Row],[Current_Inventory]]*Inventory[[#This Row],[Unit_Cost]]</f>
        <v>1029297.84</v>
      </c>
      <c r="Q5906" t="str">
        <f>IF(Inventory[[#This Row],[Stockout_Risk_Score]] &gt;= 0.8, "Critical",
   IF(Inventory[[#This Row],[Stockout_Risk_Score]] &gt;= 0.6, "High",
      IF(Inventory[[#This Row],[Stockout_Risk_Score]] &gt;= 0.3, "Medium", "Low")
   )
)</f>
        <v>Low</v>
      </c>
      <c r="R5906">
        <f>Inventory[[#This Row],[Lead_Time_Days]]*0.8</f>
        <v>11.200000000000001</v>
      </c>
      <c r="S5906">
        <f>MAX(0,Inventory[[#This Row],[Daily_Demand]]*Inventory[[#This Row],[Adj_Lead_Time]]+Inventory[[#This Row],[Safety_Stock]]-Inventory[[#This Row],[Current_Inventory]])</f>
        <v>0</v>
      </c>
    </row>
    <row r="5907" spans="1:19" x14ac:dyDescent="0.25">
      <c r="A5907">
        <v>5906</v>
      </c>
      <c r="B5907" t="s">
        <v>5928</v>
      </c>
      <c r="C5907" s="4" t="s">
        <v>13</v>
      </c>
      <c r="D5907" t="s">
        <v>18</v>
      </c>
      <c r="E5907" s="4">
        <v>8</v>
      </c>
      <c r="F5907" s="4">
        <v>8</v>
      </c>
      <c r="G5907" s="4">
        <v>427</v>
      </c>
      <c r="H5907" s="4">
        <v>54</v>
      </c>
      <c r="I5907" s="4">
        <v>50</v>
      </c>
      <c r="J5907" s="6">
        <v>1338.39</v>
      </c>
      <c r="K5907" s="4">
        <v>0.45900000000000002</v>
      </c>
      <c r="L5907" s="4" t="s">
        <v>27</v>
      </c>
      <c r="M5907" s="4">
        <f>Inventory[[#This Row],[Daily_Demand]]*Inventory[[#This Row],[Lead_Time_Days]]</f>
        <v>64</v>
      </c>
      <c r="N5907" s="4">
        <f>MAX(0, Inventory[[#This Row],[Demand_Duration_Lead_time]]+Inventory[[#This Row],[Safety_Stock]]-Inventory[[#This Row],[Current_Inventory]])</f>
        <v>0</v>
      </c>
      <c r="O590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907" s="8">
        <f>Inventory[[#This Row],[Current_Inventory]]*Inventory[[#This Row],[Unit_Cost]]</f>
        <v>571492.53</v>
      </c>
      <c r="Q5907" t="str">
        <f>IF(Inventory[[#This Row],[Stockout_Risk_Score]] &gt;= 0.8, "Critical",
   IF(Inventory[[#This Row],[Stockout_Risk_Score]] &gt;= 0.6, "High",
      IF(Inventory[[#This Row],[Stockout_Risk_Score]] &gt;= 0.3, "Medium", "Low")
   )
)</f>
        <v>Medium</v>
      </c>
      <c r="R5907">
        <f>Inventory[[#This Row],[Lead_Time_Days]]*0.8</f>
        <v>6.4</v>
      </c>
      <c r="S5907">
        <f>MAX(0,Inventory[[#This Row],[Daily_Demand]]*Inventory[[#This Row],[Adj_Lead_Time]]+Inventory[[#This Row],[Safety_Stock]]-Inventory[[#This Row],[Current_Inventory]])</f>
        <v>0</v>
      </c>
    </row>
    <row r="5908" spans="1:19" x14ac:dyDescent="0.25">
      <c r="A5908">
        <v>5907</v>
      </c>
      <c r="B5908" t="s">
        <v>5929</v>
      </c>
      <c r="C5908" s="4" t="s">
        <v>21</v>
      </c>
      <c r="D5908" t="s">
        <v>14</v>
      </c>
      <c r="E5908" s="4">
        <v>104</v>
      </c>
      <c r="F5908" s="4">
        <v>7</v>
      </c>
      <c r="G5908" s="4">
        <v>290</v>
      </c>
      <c r="H5908" s="4">
        <v>181</v>
      </c>
      <c r="I5908" s="4">
        <v>375</v>
      </c>
      <c r="J5908" s="6">
        <v>779.57</v>
      </c>
      <c r="K5908" s="4">
        <v>0.111</v>
      </c>
      <c r="L5908" s="4" t="s">
        <v>15</v>
      </c>
      <c r="M5908" s="4">
        <f>Inventory[[#This Row],[Daily_Demand]]*Inventory[[#This Row],[Lead_Time_Days]]</f>
        <v>728</v>
      </c>
      <c r="N5908" s="4">
        <f>MAX(0, Inventory[[#This Row],[Demand_Duration_Lead_time]]+Inventory[[#This Row],[Safety_Stock]]-Inventory[[#This Row],[Current_Inventory]])</f>
        <v>619</v>
      </c>
      <c r="O590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08" s="8">
        <f>Inventory[[#This Row],[Current_Inventory]]*Inventory[[#This Row],[Unit_Cost]]</f>
        <v>226075.30000000002</v>
      </c>
      <c r="Q5908" t="str">
        <f>IF(Inventory[[#This Row],[Stockout_Risk_Score]] &gt;= 0.8, "Critical",
   IF(Inventory[[#This Row],[Stockout_Risk_Score]] &gt;= 0.6, "High",
      IF(Inventory[[#This Row],[Stockout_Risk_Score]] &gt;= 0.3, "Medium", "Low")
   )
)</f>
        <v>Low</v>
      </c>
      <c r="R5908">
        <f>Inventory[[#This Row],[Lead_Time_Days]]*0.8</f>
        <v>5.6000000000000005</v>
      </c>
      <c r="S5908">
        <f>MAX(0,Inventory[[#This Row],[Daily_Demand]]*Inventory[[#This Row],[Adj_Lead_Time]]+Inventory[[#This Row],[Safety_Stock]]-Inventory[[#This Row],[Current_Inventory]])</f>
        <v>473.40000000000009</v>
      </c>
    </row>
    <row r="5909" spans="1:19" x14ac:dyDescent="0.25">
      <c r="A5909">
        <v>5908</v>
      </c>
      <c r="B5909" t="s">
        <v>5930</v>
      </c>
      <c r="C5909" s="4" t="s">
        <v>41</v>
      </c>
      <c r="D5909" t="s">
        <v>14</v>
      </c>
      <c r="E5909" s="4">
        <v>8</v>
      </c>
      <c r="F5909" s="4">
        <v>8</v>
      </c>
      <c r="G5909" s="4">
        <v>543</v>
      </c>
      <c r="H5909" s="4">
        <v>230</v>
      </c>
      <c r="I5909" s="4">
        <v>80</v>
      </c>
      <c r="J5909" s="6">
        <v>334.99</v>
      </c>
      <c r="K5909" s="4">
        <v>0.81699999999999995</v>
      </c>
      <c r="L5909" s="4" t="s">
        <v>15</v>
      </c>
      <c r="M5909" s="4">
        <f>Inventory[[#This Row],[Daily_Demand]]*Inventory[[#This Row],[Lead_Time_Days]]</f>
        <v>64</v>
      </c>
      <c r="N5909" s="4">
        <f>MAX(0, Inventory[[#This Row],[Demand_Duration_Lead_time]]+Inventory[[#This Row],[Safety_Stock]]-Inventory[[#This Row],[Current_Inventory]])</f>
        <v>0</v>
      </c>
      <c r="O590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09" s="8">
        <f>Inventory[[#This Row],[Current_Inventory]]*Inventory[[#This Row],[Unit_Cost]]</f>
        <v>181899.57</v>
      </c>
      <c r="Q5909" t="str">
        <f>IF(Inventory[[#This Row],[Stockout_Risk_Score]] &gt;= 0.8, "Critical",
   IF(Inventory[[#This Row],[Stockout_Risk_Score]] &gt;= 0.6, "High",
      IF(Inventory[[#This Row],[Stockout_Risk_Score]] &gt;= 0.3, "Medium", "Low")
   )
)</f>
        <v>Critical</v>
      </c>
      <c r="R5909">
        <f>Inventory[[#This Row],[Lead_Time_Days]]*0.8</f>
        <v>6.4</v>
      </c>
      <c r="S5909">
        <f>MAX(0,Inventory[[#This Row],[Daily_Demand]]*Inventory[[#This Row],[Adj_Lead_Time]]+Inventory[[#This Row],[Safety_Stock]]-Inventory[[#This Row],[Current_Inventory]])</f>
        <v>0</v>
      </c>
    </row>
    <row r="5910" spans="1:19" x14ac:dyDescent="0.25">
      <c r="A5910">
        <v>5909</v>
      </c>
      <c r="B5910" t="s">
        <v>5931</v>
      </c>
      <c r="C5910" s="4" t="s">
        <v>17</v>
      </c>
      <c r="D5910" t="s">
        <v>22</v>
      </c>
      <c r="E5910" s="4">
        <v>46</v>
      </c>
      <c r="F5910" s="4">
        <v>12</v>
      </c>
      <c r="G5910" s="4">
        <v>513</v>
      </c>
      <c r="H5910" s="4">
        <v>104</v>
      </c>
      <c r="I5910" s="4">
        <v>370</v>
      </c>
      <c r="J5910" s="6">
        <v>348.03</v>
      </c>
      <c r="K5910" s="4">
        <v>0.29099999999999998</v>
      </c>
      <c r="L5910" s="4" t="s">
        <v>19</v>
      </c>
      <c r="M5910" s="4">
        <f>Inventory[[#This Row],[Daily_Demand]]*Inventory[[#This Row],[Lead_Time_Days]]</f>
        <v>552</v>
      </c>
      <c r="N5910" s="4">
        <f>MAX(0, Inventory[[#This Row],[Demand_Duration_Lead_time]]+Inventory[[#This Row],[Safety_Stock]]-Inventory[[#This Row],[Current_Inventory]])</f>
        <v>143</v>
      </c>
      <c r="O591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10" s="8">
        <f>Inventory[[#This Row],[Current_Inventory]]*Inventory[[#This Row],[Unit_Cost]]</f>
        <v>178539.38999999998</v>
      </c>
      <c r="Q5910" t="str">
        <f>IF(Inventory[[#This Row],[Stockout_Risk_Score]] &gt;= 0.8, "Critical",
   IF(Inventory[[#This Row],[Stockout_Risk_Score]] &gt;= 0.6, "High",
      IF(Inventory[[#This Row],[Stockout_Risk_Score]] &gt;= 0.3, "Medium", "Low")
   )
)</f>
        <v>Low</v>
      </c>
      <c r="R5910">
        <f>Inventory[[#This Row],[Lead_Time_Days]]*0.8</f>
        <v>9.6000000000000014</v>
      </c>
      <c r="S5910">
        <f>MAX(0,Inventory[[#This Row],[Daily_Demand]]*Inventory[[#This Row],[Adj_Lead_Time]]+Inventory[[#This Row],[Safety_Stock]]-Inventory[[#This Row],[Current_Inventory]])</f>
        <v>32.600000000000136</v>
      </c>
    </row>
    <row r="5911" spans="1:19" x14ac:dyDescent="0.25">
      <c r="A5911">
        <v>5910</v>
      </c>
      <c r="B5911" t="s">
        <v>5932</v>
      </c>
      <c r="C5911" s="4" t="s">
        <v>41</v>
      </c>
      <c r="D5911" t="s">
        <v>22</v>
      </c>
      <c r="E5911" s="4">
        <v>13</v>
      </c>
      <c r="F5911" s="4">
        <v>5</v>
      </c>
      <c r="G5911" s="4">
        <v>626</v>
      </c>
      <c r="H5911" s="4">
        <v>53</v>
      </c>
      <c r="I5911" s="4">
        <v>166</v>
      </c>
      <c r="J5911" s="6">
        <v>757.37</v>
      </c>
      <c r="K5911" s="4">
        <v>0.76700000000000002</v>
      </c>
      <c r="L5911" s="4" t="s">
        <v>27</v>
      </c>
      <c r="M5911" s="4">
        <f>Inventory[[#This Row],[Daily_Demand]]*Inventory[[#This Row],[Lead_Time_Days]]</f>
        <v>65</v>
      </c>
      <c r="N5911" s="4">
        <f>MAX(0, Inventory[[#This Row],[Demand_Duration_Lead_time]]+Inventory[[#This Row],[Safety_Stock]]-Inventory[[#This Row],[Current_Inventory]])</f>
        <v>0</v>
      </c>
      <c r="O591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911" s="8">
        <f>Inventory[[#This Row],[Current_Inventory]]*Inventory[[#This Row],[Unit_Cost]]</f>
        <v>474113.62</v>
      </c>
      <c r="Q5911" t="str">
        <f>IF(Inventory[[#This Row],[Stockout_Risk_Score]] &gt;= 0.8, "Critical",
   IF(Inventory[[#This Row],[Stockout_Risk_Score]] &gt;= 0.6, "High",
      IF(Inventory[[#This Row],[Stockout_Risk_Score]] &gt;= 0.3, "Medium", "Low")
   )
)</f>
        <v>High</v>
      </c>
      <c r="R5911">
        <f>Inventory[[#This Row],[Lead_Time_Days]]*0.8</f>
        <v>4</v>
      </c>
      <c r="S5911">
        <f>MAX(0,Inventory[[#This Row],[Daily_Demand]]*Inventory[[#This Row],[Adj_Lead_Time]]+Inventory[[#This Row],[Safety_Stock]]-Inventory[[#This Row],[Current_Inventory]])</f>
        <v>0</v>
      </c>
    </row>
    <row r="5912" spans="1:19" x14ac:dyDescent="0.25">
      <c r="A5912">
        <v>5911</v>
      </c>
      <c r="B5912" t="s">
        <v>5933</v>
      </c>
      <c r="C5912" s="4" t="s">
        <v>17</v>
      </c>
      <c r="D5912" t="s">
        <v>18</v>
      </c>
      <c r="E5912" s="4">
        <v>55</v>
      </c>
      <c r="F5912" s="4">
        <v>6</v>
      </c>
      <c r="G5912" s="4">
        <v>467</v>
      </c>
      <c r="H5912" s="4">
        <v>237</v>
      </c>
      <c r="I5912" s="4">
        <v>324</v>
      </c>
      <c r="J5912" s="6">
        <v>1441.93</v>
      </c>
      <c r="K5912" s="4">
        <v>0.81499999999999995</v>
      </c>
      <c r="L5912" s="4" t="s">
        <v>27</v>
      </c>
      <c r="M5912" s="4">
        <f>Inventory[[#This Row],[Daily_Demand]]*Inventory[[#This Row],[Lead_Time_Days]]</f>
        <v>330</v>
      </c>
      <c r="N5912" s="4">
        <f>MAX(0, Inventory[[#This Row],[Demand_Duration_Lead_time]]+Inventory[[#This Row],[Safety_Stock]]-Inventory[[#This Row],[Current_Inventory]])</f>
        <v>100</v>
      </c>
      <c r="O591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12" s="8">
        <f>Inventory[[#This Row],[Current_Inventory]]*Inventory[[#This Row],[Unit_Cost]]</f>
        <v>673381.31</v>
      </c>
      <c r="Q5912" t="str">
        <f>IF(Inventory[[#This Row],[Stockout_Risk_Score]] &gt;= 0.8, "Critical",
   IF(Inventory[[#This Row],[Stockout_Risk_Score]] &gt;= 0.6, "High",
      IF(Inventory[[#This Row],[Stockout_Risk_Score]] &gt;= 0.3, "Medium", "Low")
   )
)</f>
        <v>Critical</v>
      </c>
      <c r="R5912">
        <f>Inventory[[#This Row],[Lead_Time_Days]]*0.8</f>
        <v>4.8000000000000007</v>
      </c>
      <c r="S5912">
        <f>MAX(0,Inventory[[#This Row],[Daily_Demand]]*Inventory[[#This Row],[Adj_Lead_Time]]+Inventory[[#This Row],[Safety_Stock]]-Inventory[[#This Row],[Current_Inventory]])</f>
        <v>34.000000000000057</v>
      </c>
    </row>
    <row r="5913" spans="1:19" x14ac:dyDescent="0.25">
      <c r="A5913">
        <v>5912</v>
      </c>
      <c r="B5913" t="s">
        <v>5934</v>
      </c>
      <c r="C5913" s="4" t="s">
        <v>26</v>
      </c>
      <c r="D5913" t="s">
        <v>18</v>
      </c>
      <c r="E5913" s="4">
        <v>149</v>
      </c>
      <c r="F5913" s="4">
        <v>7</v>
      </c>
      <c r="G5913" s="4">
        <v>562</v>
      </c>
      <c r="H5913" s="4">
        <v>71</v>
      </c>
      <c r="I5913" s="4">
        <v>246</v>
      </c>
      <c r="J5913" s="6">
        <v>112.05</v>
      </c>
      <c r="K5913" s="4">
        <v>0.89200000000000002</v>
      </c>
      <c r="L5913" s="4" t="s">
        <v>19</v>
      </c>
      <c r="M5913" s="4">
        <f>Inventory[[#This Row],[Daily_Demand]]*Inventory[[#This Row],[Lead_Time_Days]]</f>
        <v>1043</v>
      </c>
      <c r="N5913" s="4">
        <f>MAX(0, Inventory[[#This Row],[Demand_Duration_Lead_time]]+Inventory[[#This Row],[Safety_Stock]]-Inventory[[#This Row],[Current_Inventory]])</f>
        <v>552</v>
      </c>
      <c r="O591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13" s="8">
        <f>Inventory[[#This Row],[Current_Inventory]]*Inventory[[#This Row],[Unit_Cost]]</f>
        <v>62972.1</v>
      </c>
      <c r="Q5913" t="str">
        <f>IF(Inventory[[#This Row],[Stockout_Risk_Score]] &gt;= 0.8, "Critical",
   IF(Inventory[[#This Row],[Stockout_Risk_Score]] &gt;= 0.6, "High",
      IF(Inventory[[#This Row],[Stockout_Risk_Score]] &gt;= 0.3, "Medium", "Low")
   )
)</f>
        <v>Critical</v>
      </c>
      <c r="R5913">
        <f>Inventory[[#This Row],[Lead_Time_Days]]*0.8</f>
        <v>5.6000000000000005</v>
      </c>
      <c r="S5913">
        <f>MAX(0,Inventory[[#This Row],[Daily_Demand]]*Inventory[[#This Row],[Adj_Lead_Time]]+Inventory[[#This Row],[Safety_Stock]]-Inventory[[#This Row],[Current_Inventory]])</f>
        <v>343.40000000000009</v>
      </c>
    </row>
    <row r="5914" spans="1:19" x14ac:dyDescent="0.25">
      <c r="A5914">
        <v>5913</v>
      </c>
      <c r="B5914" t="s">
        <v>5935</v>
      </c>
      <c r="C5914" s="4" t="s">
        <v>41</v>
      </c>
      <c r="D5914" t="s">
        <v>22</v>
      </c>
      <c r="E5914" s="4">
        <v>149</v>
      </c>
      <c r="F5914" s="4">
        <v>10</v>
      </c>
      <c r="G5914" s="4">
        <v>369</v>
      </c>
      <c r="H5914" s="4">
        <v>228</v>
      </c>
      <c r="I5914" s="4">
        <v>374</v>
      </c>
      <c r="J5914" s="6">
        <v>1711.75</v>
      </c>
      <c r="K5914" s="4">
        <v>0.754</v>
      </c>
      <c r="L5914" s="4" t="s">
        <v>19</v>
      </c>
      <c r="M5914" s="4">
        <f>Inventory[[#This Row],[Daily_Demand]]*Inventory[[#This Row],[Lead_Time_Days]]</f>
        <v>1490</v>
      </c>
      <c r="N5914" s="4">
        <f>MAX(0, Inventory[[#This Row],[Demand_Duration_Lead_time]]+Inventory[[#This Row],[Safety_Stock]]-Inventory[[#This Row],[Current_Inventory]])</f>
        <v>1349</v>
      </c>
      <c r="O591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14" s="8">
        <f>Inventory[[#This Row],[Current_Inventory]]*Inventory[[#This Row],[Unit_Cost]]</f>
        <v>631635.75</v>
      </c>
      <c r="Q5914" t="str">
        <f>IF(Inventory[[#This Row],[Stockout_Risk_Score]] &gt;= 0.8, "Critical",
   IF(Inventory[[#This Row],[Stockout_Risk_Score]] &gt;= 0.6, "High",
      IF(Inventory[[#This Row],[Stockout_Risk_Score]] &gt;= 0.3, "Medium", "Low")
   )
)</f>
        <v>High</v>
      </c>
      <c r="R5914">
        <f>Inventory[[#This Row],[Lead_Time_Days]]*0.8</f>
        <v>8</v>
      </c>
      <c r="S5914">
        <f>MAX(0,Inventory[[#This Row],[Daily_Demand]]*Inventory[[#This Row],[Adj_Lead_Time]]+Inventory[[#This Row],[Safety_Stock]]-Inventory[[#This Row],[Current_Inventory]])</f>
        <v>1051</v>
      </c>
    </row>
    <row r="5915" spans="1:19" x14ac:dyDescent="0.25">
      <c r="A5915">
        <v>5914</v>
      </c>
      <c r="B5915" t="s">
        <v>5936</v>
      </c>
      <c r="C5915" s="4" t="s">
        <v>26</v>
      </c>
      <c r="D5915" t="s">
        <v>14</v>
      </c>
      <c r="E5915" s="4">
        <v>101</v>
      </c>
      <c r="F5915" s="4">
        <v>3</v>
      </c>
      <c r="G5915" s="4">
        <v>764</v>
      </c>
      <c r="H5915" s="4">
        <v>98</v>
      </c>
      <c r="I5915" s="4">
        <v>226</v>
      </c>
      <c r="J5915" s="6">
        <v>1886.03</v>
      </c>
      <c r="K5915" s="4">
        <v>0.56499999999999995</v>
      </c>
      <c r="L5915" s="4" t="s">
        <v>15</v>
      </c>
      <c r="M5915" s="4">
        <f>Inventory[[#This Row],[Daily_Demand]]*Inventory[[#This Row],[Lead_Time_Days]]</f>
        <v>303</v>
      </c>
      <c r="N5915" s="4">
        <f>MAX(0, Inventory[[#This Row],[Demand_Duration_Lead_time]]+Inventory[[#This Row],[Safety_Stock]]-Inventory[[#This Row],[Current_Inventory]])</f>
        <v>0</v>
      </c>
      <c r="O591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15" s="8">
        <f>Inventory[[#This Row],[Current_Inventory]]*Inventory[[#This Row],[Unit_Cost]]</f>
        <v>1440926.92</v>
      </c>
      <c r="Q5915" t="str">
        <f>IF(Inventory[[#This Row],[Stockout_Risk_Score]] &gt;= 0.8, "Critical",
   IF(Inventory[[#This Row],[Stockout_Risk_Score]] &gt;= 0.6, "High",
      IF(Inventory[[#This Row],[Stockout_Risk_Score]] &gt;= 0.3, "Medium", "Low")
   )
)</f>
        <v>Medium</v>
      </c>
      <c r="R5915">
        <f>Inventory[[#This Row],[Lead_Time_Days]]*0.8</f>
        <v>2.4000000000000004</v>
      </c>
      <c r="S5915">
        <f>MAX(0,Inventory[[#This Row],[Daily_Demand]]*Inventory[[#This Row],[Adj_Lead_Time]]+Inventory[[#This Row],[Safety_Stock]]-Inventory[[#This Row],[Current_Inventory]])</f>
        <v>0</v>
      </c>
    </row>
    <row r="5916" spans="1:19" x14ac:dyDescent="0.25">
      <c r="A5916">
        <v>5915</v>
      </c>
      <c r="B5916" t="s">
        <v>5937</v>
      </c>
      <c r="C5916" s="4" t="s">
        <v>41</v>
      </c>
      <c r="D5916" t="s">
        <v>18</v>
      </c>
      <c r="E5916" s="4">
        <v>24</v>
      </c>
      <c r="F5916" s="4">
        <v>12</v>
      </c>
      <c r="G5916" s="4">
        <v>347</v>
      </c>
      <c r="H5916" s="4">
        <v>121</v>
      </c>
      <c r="I5916" s="4">
        <v>336</v>
      </c>
      <c r="J5916" s="6">
        <v>1783.19</v>
      </c>
      <c r="K5916" s="4">
        <v>0.59799999999999998</v>
      </c>
      <c r="L5916" s="4" t="s">
        <v>19</v>
      </c>
      <c r="M5916" s="4">
        <f>Inventory[[#This Row],[Daily_Demand]]*Inventory[[#This Row],[Lead_Time_Days]]</f>
        <v>288</v>
      </c>
      <c r="N5916" s="4">
        <f>MAX(0, Inventory[[#This Row],[Demand_Duration_Lead_time]]+Inventory[[#This Row],[Safety_Stock]]-Inventory[[#This Row],[Current_Inventory]])</f>
        <v>62</v>
      </c>
      <c r="O591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16" s="8">
        <f>Inventory[[#This Row],[Current_Inventory]]*Inventory[[#This Row],[Unit_Cost]]</f>
        <v>618766.93000000005</v>
      </c>
      <c r="Q5916" t="str">
        <f>IF(Inventory[[#This Row],[Stockout_Risk_Score]] &gt;= 0.8, "Critical",
   IF(Inventory[[#This Row],[Stockout_Risk_Score]] &gt;= 0.6, "High",
      IF(Inventory[[#This Row],[Stockout_Risk_Score]] &gt;= 0.3, "Medium", "Low")
   )
)</f>
        <v>Medium</v>
      </c>
      <c r="R5916">
        <f>Inventory[[#This Row],[Lead_Time_Days]]*0.8</f>
        <v>9.6000000000000014</v>
      </c>
      <c r="S5916">
        <f>MAX(0,Inventory[[#This Row],[Daily_Demand]]*Inventory[[#This Row],[Adj_Lead_Time]]+Inventory[[#This Row],[Safety_Stock]]-Inventory[[#This Row],[Current_Inventory]])</f>
        <v>4.4000000000000341</v>
      </c>
    </row>
    <row r="5917" spans="1:19" x14ac:dyDescent="0.25">
      <c r="A5917">
        <v>5916</v>
      </c>
      <c r="B5917" t="s">
        <v>5938</v>
      </c>
      <c r="C5917" s="4" t="s">
        <v>21</v>
      </c>
      <c r="D5917" t="s">
        <v>18</v>
      </c>
      <c r="E5917" s="4">
        <v>146</v>
      </c>
      <c r="F5917" s="4">
        <v>10</v>
      </c>
      <c r="G5917" s="4">
        <v>305</v>
      </c>
      <c r="H5917" s="4">
        <v>216</v>
      </c>
      <c r="I5917" s="4">
        <v>285</v>
      </c>
      <c r="J5917" s="6">
        <v>1830.4</v>
      </c>
      <c r="K5917" s="4">
        <v>0.32100000000000001</v>
      </c>
      <c r="L5917" s="4" t="s">
        <v>15</v>
      </c>
      <c r="M5917" s="4">
        <f>Inventory[[#This Row],[Daily_Demand]]*Inventory[[#This Row],[Lead_Time_Days]]</f>
        <v>1460</v>
      </c>
      <c r="N5917" s="4">
        <f>MAX(0, Inventory[[#This Row],[Demand_Duration_Lead_time]]+Inventory[[#This Row],[Safety_Stock]]-Inventory[[#This Row],[Current_Inventory]])</f>
        <v>1371</v>
      </c>
      <c r="O591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17" s="8">
        <f>Inventory[[#This Row],[Current_Inventory]]*Inventory[[#This Row],[Unit_Cost]]</f>
        <v>558272</v>
      </c>
      <c r="Q5917" t="str">
        <f>IF(Inventory[[#This Row],[Stockout_Risk_Score]] &gt;= 0.8, "Critical",
   IF(Inventory[[#This Row],[Stockout_Risk_Score]] &gt;= 0.6, "High",
      IF(Inventory[[#This Row],[Stockout_Risk_Score]] &gt;= 0.3, "Medium", "Low")
   )
)</f>
        <v>Medium</v>
      </c>
      <c r="R5917">
        <f>Inventory[[#This Row],[Lead_Time_Days]]*0.8</f>
        <v>8</v>
      </c>
      <c r="S5917">
        <f>MAX(0,Inventory[[#This Row],[Daily_Demand]]*Inventory[[#This Row],[Adj_Lead_Time]]+Inventory[[#This Row],[Safety_Stock]]-Inventory[[#This Row],[Current_Inventory]])</f>
        <v>1079</v>
      </c>
    </row>
    <row r="5918" spans="1:19" x14ac:dyDescent="0.25">
      <c r="A5918">
        <v>5917</v>
      </c>
      <c r="B5918" t="s">
        <v>5939</v>
      </c>
      <c r="C5918" s="4" t="s">
        <v>13</v>
      </c>
      <c r="D5918" t="s">
        <v>18</v>
      </c>
      <c r="E5918" s="4">
        <v>26</v>
      </c>
      <c r="F5918" s="4">
        <v>11</v>
      </c>
      <c r="G5918" s="4">
        <v>54</v>
      </c>
      <c r="H5918" s="4">
        <v>212</v>
      </c>
      <c r="I5918" s="4">
        <v>128</v>
      </c>
      <c r="J5918" s="6">
        <v>79.91</v>
      </c>
      <c r="K5918" s="4">
        <v>0.17699999999999999</v>
      </c>
      <c r="L5918" s="4" t="s">
        <v>27</v>
      </c>
      <c r="M5918" s="4">
        <f>Inventory[[#This Row],[Daily_Demand]]*Inventory[[#This Row],[Lead_Time_Days]]</f>
        <v>286</v>
      </c>
      <c r="N5918" s="4">
        <f>MAX(0, Inventory[[#This Row],[Demand_Duration_Lead_time]]+Inventory[[#This Row],[Safety_Stock]]-Inventory[[#This Row],[Current_Inventory]])</f>
        <v>444</v>
      </c>
      <c r="O591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18" s="8">
        <f>Inventory[[#This Row],[Current_Inventory]]*Inventory[[#This Row],[Unit_Cost]]</f>
        <v>4315.1399999999994</v>
      </c>
      <c r="Q5918" t="str">
        <f>IF(Inventory[[#This Row],[Stockout_Risk_Score]] &gt;= 0.8, "Critical",
   IF(Inventory[[#This Row],[Stockout_Risk_Score]] &gt;= 0.6, "High",
      IF(Inventory[[#This Row],[Stockout_Risk_Score]] &gt;= 0.3, "Medium", "Low")
   )
)</f>
        <v>Low</v>
      </c>
      <c r="R5918">
        <f>Inventory[[#This Row],[Lead_Time_Days]]*0.8</f>
        <v>8.8000000000000007</v>
      </c>
      <c r="S5918">
        <f>MAX(0,Inventory[[#This Row],[Daily_Demand]]*Inventory[[#This Row],[Adj_Lead_Time]]+Inventory[[#This Row],[Safety_Stock]]-Inventory[[#This Row],[Current_Inventory]])</f>
        <v>386.8</v>
      </c>
    </row>
    <row r="5919" spans="1:19" x14ac:dyDescent="0.25">
      <c r="A5919">
        <v>5918</v>
      </c>
      <c r="B5919" t="s">
        <v>5940</v>
      </c>
      <c r="C5919" s="4" t="s">
        <v>26</v>
      </c>
      <c r="D5919" t="s">
        <v>14</v>
      </c>
      <c r="E5919" s="4">
        <v>184</v>
      </c>
      <c r="F5919" s="4">
        <v>2</v>
      </c>
      <c r="G5919" s="4">
        <v>552</v>
      </c>
      <c r="H5919" s="4">
        <v>42</v>
      </c>
      <c r="I5919" s="4">
        <v>292</v>
      </c>
      <c r="J5919" s="6">
        <v>1956.7</v>
      </c>
      <c r="K5919" s="4">
        <v>0.13100000000000001</v>
      </c>
      <c r="L5919" s="4" t="s">
        <v>15</v>
      </c>
      <c r="M5919" s="4">
        <f>Inventory[[#This Row],[Daily_Demand]]*Inventory[[#This Row],[Lead_Time_Days]]</f>
        <v>368</v>
      </c>
      <c r="N5919" s="4">
        <f>MAX(0, Inventory[[#This Row],[Demand_Duration_Lead_time]]+Inventory[[#This Row],[Safety_Stock]]-Inventory[[#This Row],[Current_Inventory]])</f>
        <v>0</v>
      </c>
      <c r="O591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19" s="8">
        <f>Inventory[[#This Row],[Current_Inventory]]*Inventory[[#This Row],[Unit_Cost]]</f>
        <v>1080098.4000000001</v>
      </c>
      <c r="Q5919" t="str">
        <f>IF(Inventory[[#This Row],[Stockout_Risk_Score]] &gt;= 0.8, "Critical",
   IF(Inventory[[#This Row],[Stockout_Risk_Score]] &gt;= 0.6, "High",
      IF(Inventory[[#This Row],[Stockout_Risk_Score]] &gt;= 0.3, "Medium", "Low")
   )
)</f>
        <v>Low</v>
      </c>
      <c r="R5919">
        <f>Inventory[[#This Row],[Lead_Time_Days]]*0.8</f>
        <v>1.6</v>
      </c>
      <c r="S5919">
        <f>MAX(0,Inventory[[#This Row],[Daily_Demand]]*Inventory[[#This Row],[Adj_Lead_Time]]+Inventory[[#This Row],[Safety_Stock]]-Inventory[[#This Row],[Current_Inventory]])</f>
        <v>0</v>
      </c>
    </row>
    <row r="5920" spans="1:19" x14ac:dyDescent="0.25">
      <c r="A5920">
        <v>5919</v>
      </c>
      <c r="B5920" t="s">
        <v>5941</v>
      </c>
      <c r="C5920" s="4" t="s">
        <v>17</v>
      </c>
      <c r="D5920" t="s">
        <v>22</v>
      </c>
      <c r="E5920" s="4">
        <v>31</v>
      </c>
      <c r="F5920" s="4">
        <v>5</v>
      </c>
      <c r="G5920" s="4">
        <v>642</v>
      </c>
      <c r="H5920" s="4">
        <v>224</v>
      </c>
      <c r="I5920" s="4">
        <v>360</v>
      </c>
      <c r="J5920" s="6">
        <v>764.4</v>
      </c>
      <c r="K5920" s="4">
        <v>0.182</v>
      </c>
      <c r="L5920" s="4" t="s">
        <v>19</v>
      </c>
      <c r="M5920" s="4">
        <f>Inventory[[#This Row],[Daily_Demand]]*Inventory[[#This Row],[Lead_Time_Days]]</f>
        <v>155</v>
      </c>
      <c r="N5920" s="4">
        <f>MAX(0, Inventory[[#This Row],[Demand_Duration_Lead_time]]+Inventory[[#This Row],[Safety_Stock]]-Inventory[[#This Row],[Current_Inventory]])</f>
        <v>0</v>
      </c>
      <c r="O592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20" s="8">
        <f>Inventory[[#This Row],[Current_Inventory]]*Inventory[[#This Row],[Unit_Cost]]</f>
        <v>490744.8</v>
      </c>
      <c r="Q5920" t="str">
        <f>IF(Inventory[[#This Row],[Stockout_Risk_Score]] &gt;= 0.8, "Critical",
   IF(Inventory[[#This Row],[Stockout_Risk_Score]] &gt;= 0.6, "High",
      IF(Inventory[[#This Row],[Stockout_Risk_Score]] &gt;= 0.3, "Medium", "Low")
   )
)</f>
        <v>Low</v>
      </c>
      <c r="R5920">
        <f>Inventory[[#This Row],[Lead_Time_Days]]*0.8</f>
        <v>4</v>
      </c>
      <c r="S5920">
        <f>MAX(0,Inventory[[#This Row],[Daily_Demand]]*Inventory[[#This Row],[Adj_Lead_Time]]+Inventory[[#This Row],[Safety_Stock]]-Inventory[[#This Row],[Current_Inventory]])</f>
        <v>0</v>
      </c>
    </row>
    <row r="5921" spans="1:19" x14ac:dyDescent="0.25">
      <c r="A5921">
        <v>5920</v>
      </c>
      <c r="B5921" t="s">
        <v>5942</v>
      </c>
      <c r="C5921" s="4" t="s">
        <v>21</v>
      </c>
      <c r="D5921" t="s">
        <v>18</v>
      </c>
      <c r="E5921" s="4">
        <v>47</v>
      </c>
      <c r="F5921" s="4">
        <v>13</v>
      </c>
      <c r="G5921" s="4">
        <v>507</v>
      </c>
      <c r="H5921" s="4">
        <v>21</v>
      </c>
      <c r="I5921" s="4">
        <v>254</v>
      </c>
      <c r="J5921" s="6">
        <v>1745.1</v>
      </c>
      <c r="K5921" s="4">
        <v>0.93400000000000005</v>
      </c>
      <c r="L5921" s="4" t="s">
        <v>15</v>
      </c>
      <c r="M5921" s="4">
        <f>Inventory[[#This Row],[Daily_Demand]]*Inventory[[#This Row],[Lead_Time_Days]]</f>
        <v>611</v>
      </c>
      <c r="N5921" s="4">
        <f>MAX(0, Inventory[[#This Row],[Demand_Duration_Lead_time]]+Inventory[[#This Row],[Safety_Stock]]-Inventory[[#This Row],[Current_Inventory]])</f>
        <v>125</v>
      </c>
      <c r="O592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21" s="8">
        <f>Inventory[[#This Row],[Current_Inventory]]*Inventory[[#This Row],[Unit_Cost]]</f>
        <v>884765.7</v>
      </c>
      <c r="Q5921" t="str">
        <f>IF(Inventory[[#This Row],[Stockout_Risk_Score]] &gt;= 0.8, "Critical",
   IF(Inventory[[#This Row],[Stockout_Risk_Score]] &gt;= 0.6, "High",
      IF(Inventory[[#This Row],[Stockout_Risk_Score]] &gt;= 0.3, "Medium", "Low")
   )
)</f>
        <v>Critical</v>
      </c>
      <c r="R5921">
        <f>Inventory[[#This Row],[Lead_Time_Days]]*0.8</f>
        <v>10.4</v>
      </c>
      <c r="S5921">
        <f>MAX(0,Inventory[[#This Row],[Daily_Demand]]*Inventory[[#This Row],[Adj_Lead_Time]]+Inventory[[#This Row],[Safety_Stock]]-Inventory[[#This Row],[Current_Inventory]])</f>
        <v>2.8000000000000114</v>
      </c>
    </row>
    <row r="5922" spans="1:19" x14ac:dyDescent="0.25">
      <c r="A5922">
        <v>5921</v>
      </c>
      <c r="B5922" t="s">
        <v>5943</v>
      </c>
      <c r="C5922" s="4" t="s">
        <v>41</v>
      </c>
      <c r="D5922" t="s">
        <v>22</v>
      </c>
      <c r="E5922" s="4">
        <v>135</v>
      </c>
      <c r="F5922" s="4">
        <v>6</v>
      </c>
      <c r="G5922" s="4">
        <v>506</v>
      </c>
      <c r="H5922" s="4">
        <v>11</v>
      </c>
      <c r="I5922" s="4">
        <v>260</v>
      </c>
      <c r="J5922" s="6">
        <v>414.28</v>
      </c>
      <c r="K5922" s="4">
        <v>0.16400000000000001</v>
      </c>
      <c r="L5922" s="4" t="s">
        <v>15</v>
      </c>
      <c r="M5922" s="4">
        <f>Inventory[[#This Row],[Daily_Demand]]*Inventory[[#This Row],[Lead_Time_Days]]</f>
        <v>810</v>
      </c>
      <c r="N5922" s="4">
        <f>MAX(0, Inventory[[#This Row],[Demand_Duration_Lead_time]]+Inventory[[#This Row],[Safety_Stock]]-Inventory[[#This Row],[Current_Inventory]])</f>
        <v>315</v>
      </c>
      <c r="O592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22" s="8">
        <f>Inventory[[#This Row],[Current_Inventory]]*Inventory[[#This Row],[Unit_Cost]]</f>
        <v>209625.68</v>
      </c>
      <c r="Q5922" t="str">
        <f>IF(Inventory[[#This Row],[Stockout_Risk_Score]] &gt;= 0.8, "Critical",
   IF(Inventory[[#This Row],[Stockout_Risk_Score]] &gt;= 0.6, "High",
      IF(Inventory[[#This Row],[Stockout_Risk_Score]] &gt;= 0.3, "Medium", "Low")
   )
)</f>
        <v>Low</v>
      </c>
      <c r="R5922">
        <f>Inventory[[#This Row],[Lead_Time_Days]]*0.8</f>
        <v>4.8000000000000007</v>
      </c>
      <c r="S5922">
        <f>MAX(0,Inventory[[#This Row],[Daily_Demand]]*Inventory[[#This Row],[Adj_Lead_Time]]+Inventory[[#This Row],[Safety_Stock]]-Inventory[[#This Row],[Current_Inventory]])</f>
        <v>153.00000000000011</v>
      </c>
    </row>
    <row r="5923" spans="1:19" x14ac:dyDescent="0.25">
      <c r="A5923">
        <v>5922</v>
      </c>
      <c r="B5923" t="s">
        <v>5944</v>
      </c>
      <c r="C5923" s="4" t="s">
        <v>26</v>
      </c>
      <c r="D5923" t="s">
        <v>22</v>
      </c>
      <c r="E5923" s="4">
        <v>98</v>
      </c>
      <c r="F5923" s="4">
        <v>10</v>
      </c>
      <c r="G5923" s="4">
        <v>164</v>
      </c>
      <c r="H5923" s="4">
        <v>158</v>
      </c>
      <c r="I5923" s="4">
        <v>382</v>
      </c>
      <c r="J5923" s="6">
        <v>920.73</v>
      </c>
      <c r="K5923" s="4">
        <v>0.72399999999999998</v>
      </c>
      <c r="L5923" s="4" t="s">
        <v>19</v>
      </c>
      <c r="M5923" s="4">
        <f>Inventory[[#This Row],[Daily_Demand]]*Inventory[[#This Row],[Lead_Time_Days]]</f>
        <v>980</v>
      </c>
      <c r="N5923" s="4">
        <f>MAX(0, Inventory[[#This Row],[Demand_Duration_Lead_time]]+Inventory[[#This Row],[Safety_Stock]]-Inventory[[#This Row],[Current_Inventory]])</f>
        <v>974</v>
      </c>
      <c r="O592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23" s="8">
        <f>Inventory[[#This Row],[Current_Inventory]]*Inventory[[#This Row],[Unit_Cost]]</f>
        <v>150999.72</v>
      </c>
      <c r="Q5923" t="str">
        <f>IF(Inventory[[#This Row],[Stockout_Risk_Score]] &gt;= 0.8, "Critical",
   IF(Inventory[[#This Row],[Stockout_Risk_Score]] &gt;= 0.6, "High",
      IF(Inventory[[#This Row],[Stockout_Risk_Score]] &gt;= 0.3, "Medium", "Low")
   )
)</f>
        <v>High</v>
      </c>
      <c r="R5923">
        <f>Inventory[[#This Row],[Lead_Time_Days]]*0.8</f>
        <v>8</v>
      </c>
      <c r="S5923">
        <f>MAX(0,Inventory[[#This Row],[Daily_Demand]]*Inventory[[#This Row],[Adj_Lead_Time]]+Inventory[[#This Row],[Safety_Stock]]-Inventory[[#This Row],[Current_Inventory]])</f>
        <v>778</v>
      </c>
    </row>
    <row r="5924" spans="1:19" x14ac:dyDescent="0.25">
      <c r="A5924">
        <v>5923</v>
      </c>
      <c r="B5924" t="s">
        <v>5945</v>
      </c>
      <c r="C5924" s="4" t="s">
        <v>41</v>
      </c>
      <c r="D5924" t="s">
        <v>14</v>
      </c>
      <c r="E5924" s="4">
        <v>12</v>
      </c>
      <c r="F5924" s="4">
        <v>7</v>
      </c>
      <c r="G5924" s="4">
        <v>543</v>
      </c>
      <c r="H5924" s="4">
        <v>151</v>
      </c>
      <c r="I5924" s="4">
        <v>140</v>
      </c>
      <c r="J5924" s="6">
        <v>136.12</v>
      </c>
      <c r="K5924" s="4">
        <v>0.185</v>
      </c>
      <c r="L5924" s="4" t="s">
        <v>15</v>
      </c>
      <c r="M5924" s="4">
        <f>Inventory[[#This Row],[Daily_Demand]]*Inventory[[#This Row],[Lead_Time_Days]]</f>
        <v>84</v>
      </c>
      <c r="N5924" s="4">
        <f>MAX(0, Inventory[[#This Row],[Demand_Duration_Lead_time]]+Inventory[[#This Row],[Safety_Stock]]-Inventory[[#This Row],[Current_Inventory]])</f>
        <v>0</v>
      </c>
      <c r="O592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924" s="8">
        <f>Inventory[[#This Row],[Current_Inventory]]*Inventory[[#This Row],[Unit_Cost]]</f>
        <v>73913.16</v>
      </c>
      <c r="Q5924" t="str">
        <f>IF(Inventory[[#This Row],[Stockout_Risk_Score]] &gt;= 0.8, "Critical",
   IF(Inventory[[#This Row],[Stockout_Risk_Score]] &gt;= 0.6, "High",
      IF(Inventory[[#This Row],[Stockout_Risk_Score]] &gt;= 0.3, "Medium", "Low")
   )
)</f>
        <v>Low</v>
      </c>
      <c r="R5924">
        <f>Inventory[[#This Row],[Lead_Time_Days]]*0.8</f>
        <v>5.6000000000000005</v>
      </c>
      <c r="S5924">
        <f>MAX(0,Inventory[[#This Row],[Daily_Demand]]*Inventory[[#This Row],[Adj_Lead_Time]]+Inventory[[#This Row],[Safety_Stock]]-Inventory[[#This Row],[Current_Inventory]])</f>
        <v>0</v>
      </c>
    </row>
    <row r="5925" spans="1:19" x14ac:dyDescent="0.25">
      <c r="A5925">
        <v>5924</v>
      </c>
      <c r="B5925" t="s">
        <v>5946</v>
      </c>
      <c r="C5925" s="4" t="s">
        <v>41</v>
      </c>
      <c r="D5925" t="s">
        <v>14</v>
      </c>
      <c r="E5925" s="4">
        <v>90</v>
      </c>
      <c r="F5925" s="4">
        <v>5</v>
      </c>
      <c r="G5925" s="4">
        <v>775</v>
      </c>
      <c r="H5925" s="4">
        <v>299</v>
      </c>
      <c r="I5925" s="4">
        <v>215</v>
      </c>
      <c r="J5925" s="6">
        <v>128.15</v>
      </c>
      <c r="K5925" s="4">
        <v>0.97499999999999998</v>
      </c>
      <c r="L5925" s="4" t="s">
        <v>27</v>
      </c>
      <c r="M5925" s="4">
        <f>Inventory[[#This Row],[Daily_Demand]]*Inventory[[#This Row],[Lead_Time_Days]]</f>
        <v>450</v>
      </c>
      <c r="N5925" s="4">
        <f>MAX(0, Inventory[[#This Row],[Demand_Duration_Lead_time]]+Inventory[[#This Row],[Safety_Stock]]-Inventory[[#This Row],[Current_Inventory]])</f>
        <v>0</v>
      </c>
      <c r="O592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25" s="8">
        <f>Inventory[[#This Row],[Current_Inventory]]*Inventory[[#This Row],[Unit_Cost]]</f>
        <v>99316.25</v>
      </c>
      <c r="Q5925" t="str">
        <f>IF(Inventory[[#This Row],[Stockout_Risk_Score]] &gt;= 0.8, "Critical",
   IF(Inventory[[#This Row],[Stockout_Risk_Score]] &gt;= 0.6, "High",
      IF(Inventory[[#This Row],[Stockout_Risk_Score]] &gt;= 0.3, "Medium", "Low")
   )
)</f>
        <v>Critical</v>
      </c>
      <c r="R5925">
        <f>Inventory[[#This Row],[Lead_Time_Days]]*0.8</f>
        <v>4</v>
      </c>
      <c r="S5925">
        <f>MAX(0,Inventory[[#This Row],[Daily_Demand]]*Inventory[[#This Row],[Adj_Lead_Time]]+Inventory[[#This Row],[Safety_Stock]]-Inventory[[#This Row],[Current_Inventory]])</f>
        <v>0</v>
      </c>
    </row>
    <row r="5926" spans="1:19" x14ac:dyDescent="0.25">
      <c r="A5926">
        <v>5925</v>
      </c>
      <c r="B5926" t="s">
        <v>5947</v>
      </c>
      <c r="C5926" s="4" t="s">
        <v>41</v>
      </c>
      <c r="D5926" t="s">
        <v>14</v>
      </c>
      <c r="E5926" s="4">
        <v>93</v>
      </c>
      <c r="F5926" s="4">
        <v>3</v>
      </c>
      <c r="G5926" s="4">
        <v>165</v>
      </c>
      <c r="H5926" s="4">
        <v>216</v>
      </c>
      <c r="I5926" s="4">
        <v>210</v>
      </c>
      <c r="J5926" s="6">
        <v>1889.39</v>
      </c>
      <c r="K5926" s="4">
        <v>0.36699999999999999</v>
      </c>
      <c r="L5926" s="4" t="s">
        <v>15</v>
      </c>
      <c r="M5926" s="4">
        <f>Inventory[[#This Row],[Daily_Demand]]*Inventory[[#This Row],[Lead_Time_Days]]</f>
        <v>279</v>
      </c>
      <c r="N5926" s="4">
        <f>MAX(0, Inventory[[#This Row],[Demand_Duration_Lead_time]]+Inventory[[#This Row],[Safety_Stock]]-Inventory[[#This Row],[Current_Inventory]])</f>
        <v>330</v>
      </c>
      <c r="O592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26" s="8">
        <f>Inventory[[#This Row],[Current_Inventory]]*Inventory[[#This Row],[Unit_Cost]]</f>
        <v>311749.35000000003</v>
      </c>
      <c r="Q5926" t="str">
        <f>IF(Inventory[[#This Row],[Stockout_Risk_Score]] &gt;= 0.8, "Critical",
   IF(Inventory[[#This Row],[Stockout_Risk_Score]] &gt;= 0.6, "High",
      IF(Inventory[[#This Row],[Stockout_Risk_Score]] &gt;= 0.3, "Medium", "Low")
   )
)</f>
        <v>Medium</v>
      </c>
      <c r="R5926">
        <f>Inventory[[#This Row],[Lead_Time_Days]]*0.8</f>
        <v>2.4000000000000004</v>
      </c>
      <c r="S5926">
        <f>MAX(0,Inventory[[#This Row],[Daily_Demand]]*Inventory[[#This Row],[Adj_Lead_Time]]+Inventory[[#This Row],[Safety_Stock]]-Inventory[[#This Row],[Current_Inventory]])</f>
        <v>274.20000000000005</v>
      </c>
    </row>
    <row r="5927" spans="1:19" x14ac:dyDescent="0.25">
      <c r="A5927">
        <v>5926</v>
      </c>
      <c r="B5927" t="s">
        <v>5948</v>
      </c>
      <c r="C5927" s="4" t="s">
        <v>13</v>
      </c>
      <c r="D5927" t="s">
        <v>14</v>
      </c>
      <c r="E5927" s="4">
        <v>142</v>
      </c>
      <c r="F5927" s="4">
        <v>6</v>
      </c>
      <c r="G5927" s="4">
        <v>770</v>
      </c>
      <c r="H5927" s="4">
        <v>201</v>
      </c>
      <c r="I5927" s="4">
        <v>55</v>
      </c>
      <c r="J5927" s="6">
        <v>1630.68</v>
      </c>
      <c r="K5927" s="4">
        <v>0.41199999999999998</v>
      </c>
      <c r="L5927" s="4" t="s">
        <v>19</v>
      </c>
      <c r="M5927" s="4">
        <f>Inventory[[#This Row],[Daily_Demand]]*Inventory[[#This Row],[Lead_Time_Days]]</f>
        <v>852</v>
      </c>
      <c r="N5927" s="4">
        <f>MAX(0, Inventory[[#This Row],[Demand_Duration_Lead_time]]+Inventory[[#This Row],[Safety_Stock]]-Inventory[[#This Row],[Current_Inventory]])</f>
        <v>283</v>
      </c>
      <c r="O592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27" s="8">
        <f>Inventory[[#This Row],[Current_Inventory]]*Inventory[[#This Row],[Unit_Cost]]</f>
        <v>1255623.6000000001</v>
      </c>
      <c r="Q5927" t="str">
        <f>IF(Inventory[[#This Row],[Stockout_Risk_Score]] &gt;= 0.8, "Critical",
   IF(Inventory[[#This Row],[Stockout_Risk_Score]] &gt;= 0.6, "High",
      IF(Inventory[[#This Row],[Stockout_Risk_Score]] &gt;= 0.3, "Medium", "Low")
   )
)</f>
        <v>Medium</v>
      </c>
      <c r="R5927">
        <f>Inventory[[#This Row],[Lead_Time_Days]]*0.8</f>
        <v>4.8000000000000007</v>
      </c>
      <c r="S5927">
        <f>MAX(0,Inventory[[#This Row],[Daily_Demand]]*Inventory[[#This Row],[Adj_Lead_Time]]+Inventory[[#This Row],[Safety_Stock]]-Inventory[[#This Row],[Current_Inventory]])</f>
        <v>112.60000000000014</v>
      </c>
    </row>
    <row r="5928" spans="1:19" x14ac:dyDescent="0.25">
      <c r="A5928">
        <v>5927</v>
      </c>
      <c r="B5928" t="s">
        <v>5949</v>
      </c>
      <c r="C5928" s="4" t="s">
        <v>13</v>
      </c>
      <c r="D5928" t="s">
        <v>14</v>
      </c>
      <c r="E5928" s="4">
        <v>117</v>
      </c>
      <c r="F5928" s="4">
        <v>9</v>
      </c>
      <c r="G5928" s="4">
        <v>522</v>
      </c>
      <c r="H5928" s="4">
        <v>261</v>
      </c>
      <c r="I5928" s="4">
        <v>190</v>
      </c>
      <c r="J5928" s="6">
        <v>1083.1600000000001</v>
      </c>
      <c r="K5928" s="4">
        <v>0.40500000000000003</v>
      </c>
      <c r="L5928" s="4" t="s">
        <v>19</v>
      </c>
      <c r="M5928" s="4">
        <f>Inventory[[#This Row],[Daily_Demand]]*Inventory[[#This Row],[Lead_Time_Days]]</f>
        <v>1053</v>
      </c>
      <c r="N5928" s="4">
        <f>MAX(0, Inventory[[#This Row],[Demand_Duration_Lead_time]]+Inventory[[#This Row],[Safety_Stock]]-Inventory[[#This Row],[Current_Inventory]])</f>
        <v>792</v>
      </c>
      <c r="O592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28" s="8">
        <f>Inventory[[#This Row],[Current_Inventory]]*Inventory[[#This Row],[Unit_Cost]]</f>
        <v>565409.52</v>
      </c>
      <c r="Q5928" t="str">
        <f>IF(Inventory[[#This Row],[Stockout_Risk_Score]] &gt;= 0.8, "Critical",
   IF(Inventory[[#This Row],[Stockout_Risk_Score]] &gt;= 0.6, "High",
      IF(Inventory[[#This Row],[Stockout_Risk_Score]] &gt;= 0.3, "Medium", "Low")
   )
)</f>
        <v>Medium</v>
      </c>
      <c r="R5928">
        <f>Inventory[[#This Row],[Lead_Time_Days]]*0.8</f>
        <v>7.2</v>
      </c>
      <c r="S5928">
        <f>MAX(0,Inventory[[#This Row],[Daily_Demand]]*Inventory[[#This Row],[Adj_Lead_Time]]+Inventory[[#This Row],[Safety_Stock]]-Inventory[[#This Row],[Current_Inventory]])</f>
        <v>581.40000000000009</v>
      </c>
    </row>
    <row r="5929" spans="1:19" x14ac:dyDescent="0.25">
      <c r="A5929">
        <v>5928</v>
      </c>
      <c r="B5929" t="s">
        <v>5950</v>
      </c>
      <c r="C5929" s="4" t="s">
        <v>17</v>
      </c>
      <c r="D5929" t="s">
        <v>14</v>
      </c>
      <c r="E5929" s="4">
        <v>161</v>
      </c>
      <c r="F5929" s="4">
        <v>9</v>
      </c>
      <c r="G5929" s="4">
        <v>623</v>
      </c>
      <c r="H5929" s="4">
        <v>213</v>
      </c>
      <c r="I5929" s="4">
        <v>254</v>
      </c>
      <c r="J5929" s="6">
        <v>1074.6400000000001</v>
      </c>
      <c r="K5929" s="4">
        <v>0.81599999999999995</v>
      </c>
      <c r="L5929" s="4" t="s">
        <v>19</v>
      </c>
      <c r="M5929" s="4">
        <f>Inventory[[#This Row],[Daily_Demand]]*Inventory[[#This Row],[Lead_Time_Days]]</f>
        <v>1449</v>
      </c>
      <c r="N5929" s="4">
        <f>MAX(0, Inventory[[#This Row],[Demand_Duration_Lead_time]]+Inventory[[#This Row],[Safety_Stock]]-Inventory[[#This Row],[Current_Inventory]])</f>
        <v>1039</v>
      </c>
      <c r="O592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29" s="8">
        <f>Inventory[[#This Row],[Current_Inventory]]*Inventory[[#This Row],[Unit_Cost]]</f>
        <v>669500.72000000009</v>
      </c>
      <c r="Q5929" t="str">
        <f>IF(Inventory[[#This Row],[Stockout_Risk_Score]] &gt;= 0.8, "Critical",
   IF(Inventory[[#This Row],[Stockout_Risk_Score]] &gt;= 0.6, "High",
      IF(Inventory[[#This Row],[Stockout_Risk_Score]] &gt;= 0.3, "Medium", "Low")
   )
)</f>
        <v>Critical</v>
      </c>
      <c r="R5929">
        <f>Inventory[[#This Row],[Lead_Time_Days]]*0.8</f>
        <v>7.2</v>
      </c>
      <c r="S5929">
        <f>MAX(0,Inventory[[#This Row],[Daily_Demand]]*Inventory[[#This Row],[Adj_Lead_Time]]+Inventory[[#This Row],[Safety_Stock]]-Inventory[[#This Row],[Current_Inventory]])</f>
        <v>749.2</v>
      </c>
    </row>
    <row r="5930" spans="1:19" x14ac:dyDescent="0.25">
      <c r="A5930">
        <v>5929</v>
      </c>
      <c r="B5930" t="s">
        <v>5951</v>
      </c>
      <c r="C5930" s="4" t="s">
        <v>26</v>
      </c>
      <c r="D5930" t="s">
        <v>18</v>
      </c>
      <c r="E5930" s="4">
        <v>172</v>
      </c>
      <c r="F5930" s="4">
        <v>7</v>
      </c>
      <c r="G5930" s="4">
        <v>646</v>
      </c>
      <c r="H5930" s="4">
        <v>55</v>
      </c>
      <c r="I5930" s="4">
        <v>69</v>
      </c>
      <c r="J5930" s="6">
        <v>1510.07</v>
      </c>
      <c r="K5930" s="4">
        <v>0.218</v>
      </c>
      <c r="L5930" s="4" t="s">
        <v>15</v>
      </c>
      <c r="M5930" s="4">
        <f>Inventory[[#This Row],[Daily_Demand]]*Inventory[[#This Row],[Lead_Time_Days]]</f>
        <v>1204</v>
      </c>
      <c r="N5930" s="4">
        <f>MAX(0, Inventory[[#This Row],[Demand_Duration_Lead_time]]+Inventory[[#This Row],[Safety_Stock]]-Inventory[[#This Row],[Current_Inventory]])</f>
        <v>613</v>
      </c>
      <c r="O593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30" s="8">
        <f>Inventory[[#This Row],[Current_Inventory]]*Inventory[[#This Row],[Unit_Cost]]</f>
        <v>975505.22</v>
      </c>
      <c r="Q5930" t="str">
        <f>IF(Inventory[[#This Row],[Stockout_Risk_Score]] &gt;= 0.8, "Critical",
   IF(Inventory[[#This Row],[Stockout_Risk_Score]] &gt;= 0.6, "High",
      IF(Inventory[[#This Row],[Stockout_Risk_Score]] &gt;= 0.3, "Medium", "Low")
   )
)</f>
        <v>Low</v>
      </c>
      <c r="R5930">
        <f>Inventory[[#This Row],[Lead_Time_Days]]*0.8</f>
        <v>5.6000000000000005</v>
      </c>
      <c r="S5930">
        <f>MAX(0,Inventory[[#This Row],[Daily_Demand]]*Inventory[[#This Row],[Adj_Lead_Time]]+Inventory[[#This Row],[Safety_Stock]]-Inventory[[#This Row],[Current_Inventory]])</f>
        <v>372.20000000000005</v>
      </c>
    </row>
    <row r="5931" spans="1:19" x14ac:dyDescent="0.25">
      <c r="A5931">
        <v>5930</v>
      </c>
      <c r="B5931" t="s">
        <v>5952</v>
      </c>
      <c r="C5931" s="4" t="s">
        <v>21</v>
      </c>
      <c r="D5931" t="s">
        <v>22</v>
      </c>
      <c r="E5931" s="4">
        <v>197</v>
      </c>
      <c r="F5931" s="4">
        <v>12</v>
      </c>
      <c r="G5931" s="4">
        <v>546</v>
      </c>
      <c r="H5931" s="4">
        <v>270</v>
      </c>
      <c r="I5931" s="4">
        <v>149</v>
      </c>
      <c r="J5931" s="6">
        <v>716.25</v>
      </c>
      <c r="K5931" s="4">
        <v>0.83099999999999996</v>
      </c>
      <c r="L5931" s="4" t="s">
        <v>27</v>
      </c>
      <c r="M5931" s="4">
        <f>Inventory[[#This Row],[Daily_Demand]]*Inventory[[#This Row],[Lead_Time_Days]]</f>
        <v>2364</v>
      </c>
      <c r="N5931" s="4">
        <f>MAX(0, Inventory[[#This Row],[Demand_Duration_Lead_time]]+Inventory[[#This Row],[Safety_Stock]]-Inventory[[#This Row],[Current_Inventory]])</f>
        <v>2088</v>
      </c>
      <c r="O593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31" s="8">
        <f>Inventory[[#This Row],[Current_Inventory]]*Inventory[[#This Row],[Unit_Cost]]</f>
        <v>391072.5</v>
      </c>
      <c r="Q5931" t="str">
        <f>IF(Inventory[[#This Row],[Stockout_Risk_Score]] &gt;= 0.8, "Critical",
   IF(Inventory[[#This Row],[Stockout_Risk_Score]] &gt;= 0.6, "High",
      IF(Inventory[[#This Row],[Stockout_Risk_Score]] &gt;= 0.3, "Medium", "Low")
   )
)</f>
        <v>Critical</v>
      </c>
      <c r="R5931">
        <f>Inventory[[#This Row],[Lead_Time_Days]]*0.8</f>
        <v>9.6000000000000014</v>
      </c>
      <c r="S5931">
        <f>MAX(0,Inventory[[#This Row],[Daily_Demand]]*Inventory[[#This Row],[Adj_Lead_Time]]+Inventory[[#This Row],[Safety_Stock]]-Inventory[[#This Row],[Current_Inventory]])</f>
        <v>1615.2000000000003</v>
      </c>
    </row>
    <row r="5932" spans="1:19" x14ac:dyDescent="0.25">
      <c r="A5932">
        <v>5931</v>
      </c>
      <c r="B5932" t="s">
        <v>5953</v>
      </c>
      <c r="C5932" s="4" t="s">
        <v>21</v>
      </c>
      <c r="D5932" t="s">
        <v>14</v>
      </c>
      <c r="E5932" s="4">
        <v>25</v>
      </c>
      <c r="F5932" s="4">
        <v>2</v>
      </c>
      <c r="G5932" s="4">
        <v>291</v>
      </c>
      <c r="H5932" s="4">
        <v>75</v>
      </c>
      <c r="I5932" s="4">
        <v>214</v>
      </c>
      <c r="J5932" s="6">
        <v>1535.65</v>
      </c>
      <c r="K5932" s="4">
        <v>0.65700000000000003</v>
      </c>
      <c r="L5932" s="4" t="s">
        <v>19</v>
      </c>
      <c r="M5932" s="4">
        <f>Inventory[[#This Row],[Daily_Demand]]*Inventory[[#This Row],[Lead_Time_Days]]</f>
        <v>50</v>
      </c>
      <c r="N5932" s="4">
        <f>MAX(0, Inventory[[#This Row],[Demand_Duration_Lead_time]]+Inventory[[#This Row],[Safety_Stock]]-Inventory[[#This Row],[Current_Inventory]])</f>
        <v>0</v>
      </c>
      <c r="O593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932" s="8">
        <f>Inventory[[#This Row],[Current_Inventory]]*Inventory[[#This Row],[Unit_Cost]]</f>
        <v>446874.15</v>
      </c>
      <c r="Q5932" t="str">
        <f>IF(Inventory[[#This Row],[Stockout_Risk_Score]] &gt;= 0.8, "Critical",
   IF(Inventory[[#This Row],[Stockout_Risk_Score]] &gt;= 0.6, "High",
      IF(Inventory[[#This Row],[Stockout_Risk_Score]] &gt;= 0.3, "Medium", "Low")
   )
)</f>
        <v>High</v>
      </c>
      <c r="R5932">
        <f>Inventory[[#This Row],[Lead_Time_Days]]*0.8</f>
        <v>1.6</v>
      </c>
      <c r="S5932">
        <f>MAX(0,Inventory[[#This Row],[Daily_Demand]]*Inventory[[#This Row],[Adj_Lead_Time]]+Inventory[[#This Row],[Safety_Stock]]-Inventory[[#This Row],[Current_Inventory]])</f>
        <v>0</v>
      </c>
    </row>
    <row r="5933" spans="1:19" x14ac:dyDescent="0.25">
      <c r="A5933">
        <v>5932</v>
      </c>
      <c r="B5933" t="s">
        <v>5954</v>
      </c>
      <c r="C5933" s="4" t="s">
        <v>21</v>
      </c>
      <c r="D5933" t="s">
        <v>18</v>
      </c>
      <c r="E5933" s="4">
        <v>156</v>
      </c>
      <c r="F5933" s="4">
        <v>9</v>
      </c>
      <c r="G5933" s="4">
        <v>553</v>
      </c>
      <c r="H5933" s="4">
        <v>159</v>
      </c>
      <c r="I5933" s="4">
        <v>94</v>
      </c>
      <c r="J5933" s="6">
        <v>995.77</v>
      </c>
      <c r="K5933" s="4">
        <v>0.22</v>
      </c>
      <c r="L5933" s="4" t="s">
        <v>19</v>
      </c>
      <c r="M5933" s="4">
        <f>Inventory[[#This Row],[Daily_Demand]]*Inventory[[#This Row],[Lead_Time_Days]]</f>
        <v>1404</v>
      </c>
      <c r="N5933" s="4">
        <f>MAX(0, Inventory[[#This Row],[Demand_Duration_Lead_time]]+Inventory[[#This Row],[Safety_Stock]]-Inventory[[#This Row],[Current_Inventory]])</f>
        <v>1010</v>
      </c>
      <c r="O593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33" s="8">
        <f>Inventory[[#This Row],[Current_Inventory]]*Inventory[[#This Row],[Unit_Cost]]</f>
        <v>550660.80999999994</v>
      </c>
      <c r="Q5933" t="str">
        <f>IF(Inventory[[#This Row],[Stockout_Risk_Score]] &gt;= 0.8, "Critical",
   IF(Inventory[[#This Row],[Stockout_Risk_Score]] &gt;= 0.6, "High",
      IF(Inventory[[#This Row],[Stockout_Risk_Score]] &gt;= 0.3, "Medium", "Low")
   )
)</f>
        <v>Low</v>
      </c>
      <c r="R5933">
        <f>Inventory[[#This Row],[Lead_Time_Days]]*0.8</f>
        <v>7.2</v>
      </c>
      <c r="S5933">
        <f>MAX(0,Inventory[[#This Row],[Daily_Demand]]*Inventory[[#This Row],[Adj_Lead_Time]]+Inventory[[#This Row],[Safety_Stock]]-Inventory[[#This Row],[Current_Inventory]])</f>
        <v>729.2</v>
      </c>
    </row>
    <row r="5934" spans="1:19" x14ac:dyDescent="0.25">
      <c r="A5934">
        <v>5933</v>
      </c>
      <c r="B5934" t="s">
        <v>5955</v>
      </c>
      <c r="C5934" s="4" t="s">
        <v>41</v>
      </c>
      <c r="D5934" t="s">
        <v>22</v>
      </c>
      <c r="E5934" s="4">
        <v>192</v>
      </c>
      <c r="F5934" s="4">
        <v>5</v>
      </c>
      <c r="G5934" s="4">
        <v>649</v>
      </c>
      <c r="H5934" s="4">
        <v>79</v>
      </c>
      <c r="I5934" s="4">
        <v>386</v>
      </c>
      <c r="J5934" s="6">
        <v>1293.94</v>
      </c>
      <c r="K5934" s="4">
        <v>6.5000000000000002E-2</v>
      </c>
      <c r="L5934" s="4" t="s">
        <v>27</v>
      </c>
      <c r="M5934" s="4">
        <f>Inventory[[#This Row],[Daily_Demand]]*Inventory[[#This Row],[Lead_Time_Days]]</f>
        <v>960</v>
      </c>
      <c r="N5934" s="4">
        <f>MAX(0, Inventory[[#This Row],[Demand_Duration_Lead_time]]+Inventory[[#This Row],[Safety_Stock]]-Inventory[[#This Row],[Current_Inventory]])</f>
        <v>390</v>
      </c>
      <c r="O593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34" s="8">
        <f>Inventory[[#This Row],[Current_Inventory]]*Inventory[[#This Row],[Unit_Cost]]</f>
        <v>839767.06</v>
      </c>
      <c r="Q5934" t="str">
        <f>IF(Inventory[[#This Row],[Stockout_Risk_Score]] &gt;= 0.8, "Critical",
   IF(Inventory[[#This Row],[Stockout_Risk_Score]] &gt;= 0.6, "High",
      IF(Inventory[[#This Row],[Stockout_Risk_Score]] &gt;= 0.3, "Medium", "Low")
   )
)</f>
        <v>Low</v>
      </c>
      <c r="R5934">
        <f>Inventory[[#This Row],[Lead_Time_Days]]*0.8</f>
        <v>4</v>
      </c>
      <c r="S5934">
        <f>MAX(0,Inventory[[#This Row],[Daily_Demand]]*Inventory[[#This Row],[Adj_Lead_Time]]+Inventory[[#This Row],[Safety_Stock]]-Inventory[[#This Row],[Current_Inventory]])</f>
        <v>198</v>
      </c>
    </row>
    <row r="5935" spans="1:19" x14ac:dyDescent="0.25">
      <c r="A5935">
        <v>5934</v>
      </c>
      <c r="B5935" t="s">
        <v>5956</v>
      </c>
      <c r="C5935" s="4" t="s">
        <v>13</v>
      </c>
      <c r="D5935" t="s">
        <v>14</v>
      </c>
      <c r="E5935" s="4">
        <v>158</v>
      </c>
      <c r="F5935" s="4">
        <v>3</v>
      </c>
      <c r="G5935" s="4">
        <v>114</v>
      </c>
      <c r="H5935" s="4">
        <v>11</v>
      </c>
      <c r="I5935" s="4">
        <v>276</v>
      </c>
      <c r="J5935" s="6">
        <v>1931.42</v>
      </c>
      <c r="K5935" s="4">
        <v>0.77500000000000002</v>
      </c>
      <c r="L5935" s="4" t="s">
        <v>19</v>
      </c>
      <c r="M5935" s="4">
        <f>Inventory[[#This Row],[Daily_Demand]]*Inventory[[#This Row],[Lead_Time_Days]]</f>
        <v>474</v>
      </c>
      <c r="N5935" s="4">
        <f>MAX(0, Inventory[[#This Row],[Demand_Duration_Lead_time]]+Inventory[[#This Row],[Safety_Stock]]-Inventory[[#This Row],[Current_Inventory]])</f>
        <v>371</v>
      </c>
      <c r="O593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35" s="8">
        <f>Inventory[[#This Row],[Current_Inventory]]*Inventory[[#This Row],[Unit_Cost]]</f>
        <v>220181.88</v>
      </c>
      <c r="Q5935" t="str">
        <f>IF(Inventory[[#This Row],[Stockout_Risk_Score]] &gt;= 0.8, "Critical",
   IF(Inventory[[#This Row],[Stockout_Risk_Score]] &gt;= 0.6, "High",
      IF(Inventory[[#This Row],[Stockout_Risk_Score]] &gt;= 0.3, "Medium", "Low")
   )
)</f>
        <v>High</v>
      </c>
      <c r="R5935">
        <f>Inventory[[#This Row],[Lead_Time_Days]]*0.8</f>
        <v>2.4000000000000004</v>
      </c>
      <c r="S5935">
        <f>MAX(0,Inventory[[#This Row],[Daily_Demand]]*Inventory[[#This Row],[Adj_Lead_Time]]+Inventory[[#This Row],[Safety_Stock]]-Inventory[[#This Row],[Current_Inventory]])</f>
        <v>276.20000000000005</v>
      </c>
    </row>
    <row r="5936" spans="1:19" x14ac:dyDescent="0.25">
      <c r="A5936">
        <v>5935</v>
      </c>
      <c r="B5936" t="s">
        <v>5957</v>
      </c>
      <c r="C5936" s="4" t="s">
        <v>26</v>
      </c>
      <c r="D5936" t="s">
        <v>14</v>
      </c>
      <c r="E5936" s="4">
        <v>13</v>
      </c>
      <c r="F5936" s="4">
        <v>2</v>
      </c>
      <c r="G5936" s="4">
        <v>466</v>
      </c>
      <c r="H5936" s="4">
        <v>38</v>
      </c>
      <c r="I5936" s="4">
        <v>364</v>
      </c>
      <c r="J5936" s="6">
        <v>969.07</v>
      </c>
      <c r="K5936" s="4">
        <v>0.219</v>
      </c>
      <c r="L5936" s="4" t="s">
        <v>15</v>
      </c>
      <c r="M5936" s="4">
        <f>Inventory[[#This Row],[Daily_Demand]]*Inventory[[#This Row],[Lead_Time_Days]]</f>
        <v>26</v>
      </c>
      <c r="N5936" s="4">
        <f>MAX(0, Inventory[[#This Row],[Demand_Duration_Lead_time]]+Inventory[[#This Row],[Safety_Stock]]-Inventory[[#This Row],[Current_Inventory]])</f>
        <v>0</v>
      </c>
      <c r="O593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936" s="8">
        <f>Inventory[[#This Row],[Current_Inventory]]*Inventory[[#This Row],[Unit_Cost]]</f>
        <v>451586.62</v>
      </c>
      <c r="Q5936" t="str">
        <f>IF(Inventory[[#This Row],[Stockout_Risk_Score]] &gt;= 0.8, "Critical",
   IF(Inventory[[#This Row],[Stockout_Risk_Score]] &gt;= 0.6, "High",
      IF(Inventory[[#This Row],[Stockout_Risk_Score]] &gt;= 0.3, "Medium", "Low")
   )
)</f>
        <v>Low</v>
      </c>
      <c r="R5936">
        <f>Inventory[[#This Row],[Lead_Time_Days]]*0.8</f>
        <v>1.6</v>
      </c>
      <c r="S5936">
        <f>MAX(0,Inventory[[#This Row],[Daily_Demand]]*Inventory[[#This Row],[Adj_Lead_Time]]+Inventory[[#This Row],[Safety_Stock]]-Inventory[[#This Row],[Current_Inventory]])</f>
        <v>0</v>
      </c>
    </row>
    <row r="5937" spans="1:19" x14ac:dyDescent="0.25">
      <c r="A5937">
        <v>5936</v>
      </c>
      <c r="B5937" t="s">
        <v>5958</v>
      </c>
      <c r="C5937" s="4" t="s">
        <v>41</v>
      </c>
      <c r="D5937" t="s">
        <v>18</v>
      </c>
      <c r="E5937" s="4">
        <v>152</v>
      </c>
      <c r="F5937" s="4">
        <v>8</v>
      </c>
      <c r="G5937" s="4">
        <v>434</v>
      </c>
      <c r="H5937" s="4">
        <v>265</v>
      </c>
      <c r="I5937" s="4">
        <v>101</v>
      </c>
      <c r="J5937" s="6">
        <v>865.89</v>
      </c>
      <c r="K5937" s="4">
        <v>0.88900000000000001</v>
      </c>
      <c r="L5937" s="4" t="s">
        <v>19</v>
      </c>
      <c r="M5937" s="4">
        <f>Inventory[[#This Row],[Daily_Demand]]*Inventory[[#This Row],[Lead_Time_Days]]</f>
        <v>1216</v>
      </c>
      <c r="N5937" s="4">
        <f>MAX(0, Inventory[[#This Row],[Demand_Duration_Lead_time]]+Inventory[[#This Row],[Safety_Stock]]-Inventory[[#This Row],[Current_Inventory]])</f>
        <v>1047</v>
      </c>
      <c r="O593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37" s="8">
        <f>Inventory[[#This Row],[Current_Inventory]]*Inventory[[#This Row],[Unit_Cost]]</f>
        <v>375796.26</v>
      </c>
      <c r="Q5937" t="str">
        <f>IF(Inventory[[#This Row],[Stockout_Risk_Score]] &gt;= 0.8, "Critical",
   IF(Inventory[[#This Row],[Stockout_Risk_Score]] &gt;= 0.6, "High",
      IF(Inventory[[#This Row],[Stockout_Risk_Score]] &gt;= 0.3, "Medium", "Low")
   )
)</f>
        <v>Critical</v>
      </c>
      <c r="R5937">
        <f>Inventory[[#This Row],[Lead_Time_Days]]*0.8</f>
        <v>6.4</v>
      </c>
      <c r="S5937">
        <f>MAX(0,Inventory[[#This Row],[Daily_Demand]]*Inventory[[#This Row],[Adj_Lead_Time]]+Inventory[[#This Row],[Safety_Stock]]-Inventory[[#This Row],[Current_Inventory]])</f>
        <v>803.80000000000018</v>
      </c>
    </row>
    <row r="5938" spans="1:19" x14ac:dyDescent="0.25">
      <c r="A5938">
        <v>5937</v>
      </c>
      <c r="B5938" t="s">
        <v>5959</v>
      </c>
      <c r="C5938" s="4" t="s">
        <v>13</v>
      </c>
      <c r="D5938" t="s">
        <v>22</v>
      </c>
      <c r="E5938" s="4">
        <v>188</v>
      </c>
      <c r="F5938" s="4">
        <v>3</v>
      </c>
      <c r="G5938" s="4">
        <v>276</v>
      </c>
      <c r="H5938" s="4">
        <v>70</v>
      </c>
      <c r="I5938" s="4">
        <v>195</v>
      </c>
      <c r="J5938" s="6">
        <v>1816.21</v>
      </c>
      <c r="K5938" s="4">
        <v>0.13</v>
      </c>
      <c r="L5938" s="4" t="s">
        <v>19</v>
      </c>
      <c r="M5938" s="4">
        <f>Inventory[[#This Row],[Daily_Demand]]*Inventory[[#This Row],[Lead_Time_Days]]</f>
        <v>564</v>
      </c>
      <c r="N5938" s="4">
        <f>MAX(0, Inventory[[#This Row],[Demand_Duration_Lead_time]]+Inventory[[#This Row],[Safety_Stock]]-Inventory[[#This Row],[Current_Inventory]])</f>
        <v>358</v>
      </c>
      <c r="O593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38" s="8">
        <f>Inventory[[#This Row],[Current_Inventory]]*Inventory[[#This Row],[Unit_Cost]]</f>
        <v>501273.96</v>
      </c>
      <c r="Q5938" t="str">
        <f>IF(Inventory[[#This Row],[Stockout_Risk_Score]] &gt;= 0.8, "Critical",
   IF(Inventory[[#This Row],[Stockout_Risk_Score]] &gt;= 0.6, "High",
      IF(Inventory[[#This Row],[Stockout_Risk_Score]] &gt;= 0.3, "Medium", "Low")
   )
)</f>
        <v>Low</v>
      </c>
      <c r="R5938">
        <f>Inventory[[#This Row],[Lead_Time_Days]]*0.8</f>
        <v>2.4000000000000004</v>
      </c>
      <c r="S5938">
        <f>MAX(0,Inventory[[#This Row],[Daily_Demand]]*Inventory[[#This Row],[Adj_Lead_Time]]+Inventory[[#This Row],[Safety_Stock]]-Inventory[[#This Row],[Current_Inventory]])</f>
        <v>245.20000000000005</v>
      </c>
    </row>
    <row r="5939" spans="1:19" x14ac:dyDescent="0.25">
      <c r="A5939">
        <v>5938</v>
      </c>
      <c r="B5939" t="s">
        <v>5960</v>
      </c>
      <c r="C5939" s="4" t="s">
        <v>13</v>
      </c>
      <c r="D5939" t="s">
        <v>14</v>
      </c>
      <c r="E5939" s="4">
        <v>40</v>
      </c>
      <c r="F5939" s="4">
        <v>14</v>
      </c>
      <c r="G5939" s="4">
        <v>281</v>
      </c>
      <c r="H5939" s="4">
        <v>109</v>
      </c>
      <c r="I5939" s="4">
        <v>330</v>
      </c>
      <c r="J5939" s="6">
        <v>1810.03</v>
      </c>
      <c r="K5939" s="4">
        <v>0.61599999999999999</v>
      </c>
      <c r="L5939" s="4" t="s">
        <v>15</v>
      </c>
      <c r="M5939" s="4">
        <f>Inventory[[#This Row],[Daily_Demand]]*Inventory[[#This Row],[Lead_Time_Days]]</f>
        <v>560</v>
      </c>
      <c r="N5939" s="4">
        <f>MAX(0, Inventory[[#This Row],[Demand_Duration_Lead_time]]+Inventory[[#This Row],[Safety_Stock]]-Inventory[[#This Row],[Current_Inventory]])</f>
        <v>388</v>
      </c>
      <c r="O593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39" s="8">
        <f>Inventory[[#This Row],[Current_Inventory]]*Inventory[[#This Row],[Unit_Cost]]</f>
        <v>508618.43</v>
      </c>
      <c r="Q5939" t="str">
        <f>IF(Inventory[[#This Row],[Stockout_Risk_Score]] &gt;= 0.8, "Critical",
   IF(Inventory[[#This Row],[Stockout_Risk_Score]] &gt;= 0.6, "High",
      IF(Inventory[[#This Row],[Stockout_Risk_Score]] &gt;= 0.3, "Medium", "Low")
   )
)</f>
        <v>High</v>
      </c>
      <c r="R5939">
        <f>Inventory[[#This Row],[Lead_Time_Days]]*0.8</f>
        <v>11.200000000000001</v>
      </c>
      <c r="S5939">
        <f>MAX(0,Inventory[[#This Row],[Daily_Demand]]*Inventory[[#This Row],[Adj_Lead_Time]]+Inventory[[#This Row],[Safety_Stock]]-Inventory[[#This Row],[Current_Inventory]])</f>
        <v>276</v>
      </c>
    </row>
    <row r="5940" spans="1:19" x14ac:dyDescent="0.25">
      <c r="A5940">
        <v>5939</v>
      </c>
      <c r="B5940" t="s">
        <v>5961</v>
      </c>
      <c r="C5940" s="4" t="s">
        <v>26</v>
      </c>
      <c r="D5940" t="s">
        <v>22</v>
      </c>
      <c r="E5940" s="4">
        <v>40</v>
      </c>
      <c r="F5940" s="4">
        <v>5</v>
      </c>
      <c r="G5940" s="4">
        <v>106</v>
      </c>
      <c r="H5940" s="4">
        <v>153</v>
      </c>
      <c r="I5940" s="4">
        <v>172</v>
      </c>
      <c r="J5940" s="6">
        <v>1985.22</v>
      </c>
      <c r="K5940" s="4">
        <v>0.69199999999999995</v>
      </c>
      <c r="L5940" s="4" t="s">
        <v>27</v>
      </c>
      <c r="M5940" s="4">
        <f>Inventory[[#This Row],[Daily_Demand]]*Inventory[[#This Row],[Lead_Time_Days]]</f>
        <v>200</v>
      </c>
      <c r="N5940" s="4">
        <f>MAX(0, Inventory[[#This Row],[Demand_Duration_Lead_time]]+Inventory[[#This Row],[Safety_Stock]]-Inventory[[#This Row],[Current_Inventory]])</f>
        <v>247</v>
      </c>
      <c r="O594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40" s="8">
        <f>Inventory[[#This Row],[Current_Inventory]]*Inventory[[#This Row],[Unit_Cost]]</f>
        <v>210433.32</v>
      </c>
      <c r="Q5940" t="str">
        <f>IF(Inventory[[#This Row],[Stockout_Risk_Score]] &gt;= 0.8, "Critical",
   IF(Inventory[[#This Row],[Stockout_Risk_Score]] &gt;= 0.6, "High",
      IF(Inventory[[#This Row],[Stockout_Risk_Score]] &gt;= 0.3, "Medium", "Low")
   )
)</f>
        <v>High</v>
      </c>
      <c r="R5940">
        <f>Inventory[[#This Row],[Lead_Time_Days]]*0.8</f>
        <v>4</v>
      </c>
      <c r="S5940">
        <f>MAX(0,Inventory[[#This Row],[Daily_Demand]]*Inventory[[#This Row],[Adj_Lead_Time]]+Inventory[[#This Row],[Safety_Stock]]-Inventory[[#This Row],[Current_Inventory]])</f>
        <v>207</v>
      </c>
    </row>
    <row r="5941" spans="1:19" x14ac:dyDescent="0.25">
      <c r="A5941">
        <v>5940</v>
      </c>
      <c r="B5941" t="s">
        <v>5962</v>
      </c>
      <c r="C5941" s="4" t="s">
        <v>26</v>
      </c>
      <c r="D5941" t="s">
        <v>18</v>
      </c>
      <c r="E5941" s="4">
        <v>77</v>
      </c>
      <c r="F5941" s="4">
        <v>5</v>
      </c>
      <c r="G5941" s="4">
        <v>455</v>
      </c>
      <c r="H5941" s="4">
        <v>201</v>
      </c>
      <c r="I5941" s="4">
        <v>256</v>
      </c>
      <c r="J5941" s="6">
        <v>1124.18</v>
      </c>
      <c r="K5941" s="4">
        <v>0.65800000000000003</v>
      </c>
      <c r="L5941" s="4" t="s">
        <v>27</v>
      </c>
      <c r="M5941" s="4">
        <f>Inventory[[#This Row],[Daily_Demand]]*Inventory[[#This Row],[Lead_Time_Days]]</f>
        <v>385</v>
      </c>
      <c r="N5941" s="4">
        <f>MAX(0, Inventory[[#This Row],[Demand_Duration_Lead_time]]+Inventory[[#This Row],[Safety_Stock]]-Inventory[[#This Row],[Current_Inventory]])</f>
        <v>131</v>
      </c>
      <c r="O594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41" s="8">
        <f>Inventory[[#This Row],[Current_Inventory]]*Inventory[[#This Row],[Unit_Cost]]</f>
        <v>511501.9</v>
      </c>
      <c r="Q5941" t="str">
        <f>IF(Inventory[[#This Row],[Stockout_Risk_Score]] &gt;= 0.8, "Critical",
   IF(Inventory[[#This Row],[Stockout_Risk_Score]] &gt;= 0.6, "High",
      IF(Inventory[[#This Row],[Stockout_Risk_Score]] &gt;= 0.3, "Medium", "Low")
   )
)</f>
        <v>High</v>
      </c>
      <c r="R5941">
        <f>Inventory[[#This Row],[Lead_Time_Days]]*0.8</f>
        <v>4</v>
      </c>
      <c r="S5941">
        <f>MAX(0,Inventory[[#This Row],[Daily_Demand]]*Inventory[[#This Row],[Adj_Lead_Time]]+Inventory[[#This Row],[Safety_Stock]]-Inventory[[#This Row],[Current_Inventory]])</f>
        <v>54</v>
      </c>
    </row>
    <row r="5942" spans="1:19" x14ac:dyDescent="0.25">
      <c r="A5942">
        <v>5941</v>
      </c>
      <c r="B5942" t="s">
        <v>5963</v>
      </c>
      <c r="C5942" s="4" t="s">
        <v>26</v>
      </c>
      <c r="D5942" t="s">
        <v>14</v>
      </c>
      <c r="E5942" s="4">
        <v>154</v>
      </c>
      <c r="F5942" s="4">
        <v>14</v>
      </c>
      <c r="G5942" s="4">
        <v>589</v>
      </c>
      <c r="H5942" s="4">
        <v>279</v>
      </c>
      <c r="I5942" s="4">
        <v>346</v>
      </c>
      <c r="J5942" s="6">
        <v>721.31</v>
      </c>
      <c r="K5942" s="4">
        <v>0.316</v>
      </c>
      <c r="L5942" s="4" t="s">
        <v>19</v>
      </c>
      <c r="M5942" s="4">
        <f>Inventory[[#This Row],[Daily_Demand]]*Inventory[[#This Row],[Lead_Time_Days]]</f>
        <v>2156</v>
      </c>
      <c r="N5942" s="4">
        <f>MAX(0, Inventory[[#This Row],[Demand_Duration_Lead_time]]+Inventory[[#This Row],[Safety_Stock]]-Inventory[[#This Row],[Current_Inventory]])</f>
        <v>1846</v>
      </c>
      <c r="O594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42" s="8">
        <f>Inventory[[#This Row],[Current_Inventory]]*Inventory[[#This Row],[Unit_Cost]]</f>
        <v>424851.58999999997</v>
      </c>
      <c r="Q5942" t="str">
        <f>IF(Inventory[[#This Row],[Stockout_Risk_Score]] &gt;= 0.8, "Critical",
   IF(Inventory[[#This Row],[Stockout_Risk_Score]] &gt;= 0.6, "High",
      IF(Inventory[[#This Row],[Stockout_Risk_Score]] &gt;= 0.3, "Medium", "Low")
   )
)</f>
        <v>Medium</v>
      </c>
      <c r="R5942">
        <f>Inventory[[#This Row],[Lead_Time_Days]]*0.8</f>
        <v>11.200000000000001</v>
      </c>
      <c r="S5942">
        <f>MAX(0,Inventory[[#This Row],[Daily_Demand]]*Inventory[[#This Row],[Adj_Lead_Time]]+Inventory[[#This Row],[Safety_Stock]]-Inventory[[#This Row],[Current_Inventory]])</f>
        <v>1414.8000000000002</v>
      </c>
    </row>
    <row r="5943" spans="1:19" x14ac:dyDescent="0.25">
      <c r="A5943">
        <v>5942</v>
      </c>
      <c r="B5943" t="s">
        <v>5964</v>
      </c>
      <c r="C5943" s="4" t="s">
        <v>41</v>
      </c>
      <c r="D5943" t="s">
        <v>22</v>
      </c>
      <c r="E5943" s="4">
        <v>5</v>
      </c>
      <c r="F5943" s="4">
        <v>11</v>
      </c>
      <c r="G5943" s="4">
        <v>761</v>
      </c>
      <c r="H5943" s="4">
        <v>213</v>
      </c>
      <c r="I5943" s="4">
        <v>151</v>
      </c>
      <c r="J5943" s="6">
        <v>518.76</v>
      </c>
      <c r="K5943" s="4">
        <v>0.876</v>
      </c>
      <c r="L5943" s="4" t="s">
        <v>15</v>
      </c>
      <c r="M5943" s="4">
        <f>Inventory[[#This Row],[Daily_Demand]]*Inventory[[#This Row],[Lead_Time_Days]]</f>
        <v>55</v>
      </c>
      <c r="N5943" s="4">
        <f>MAX(0, Inventory[[#This Row],[Demand_Duration_Lead_time]]+Inventory[[#This Row],[Safety_Stock]]-Inventory[[#This Row],[Current_Inventory]])</f>
        <v>0</v>
      </c>
      <c r="O594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943" s="8">
        <f>Inventory[[#This Row],[Current_Inventory]]*Inventory[[#This Row],[Unit_Cost]]</f>
        <v>394776.36</v>
      </c>
      <c r="Q5943" t="str">
        <f>IF(Inventory[[#This Row],[Stockout_Risk_Score]] &gt;= 0.8, "Critical",
   IF(Inventory[[#This Row],[Stockout_Risk_Score]] &gt;= 0.6, "High",
      IF(Inventory[[#This Row],[Stockout_Risk_Score]] &gt;= 0.3, "Medium", "Low")
   )
)</f>
        <v>Critical</v>
      </c>
      <c r="R5943">
        <f>Inventory[[#This Row],[Lead_Time_Days]]*0.8</f>
        <v>8.8000000000000007</v>
      </c>
      <c r="S5943">
        <f>MAX(0,Inventory[[#This Row],[Daily_Demand]]*Inventory[[#This Row],[Adj_Lead_Time]]+Inventory[[#This Row],[Safety_Stock]]-Inventory[[#This Row],[Current_Inventory]])</f>
        <v>0</v>
      </c>
    </row>
    <row r="5944" spans="1:19" x14ac:dyDescent="0.25">
      <c r="A5944">
        <v>5943</v>
      </c>
      <c r="B5944" t="s">
        <v>5965</v>
      </c>
      <c r="C5944" s="4" t="s">
        <v>17</v>
      </c>
      <c r="D5944" t="s">
        <v>18</v>
      </c>
      <c r="E5944" s="4">
        <v>73</v>
      </c>
      <c r="F5944" s="4">
        <v>2</v>
      </c>
      <c r="G5944" s="4">
        <v>127</v>
      </c>
      <c r="H5944" s="4">
        <v>254</v>
      </c>
      <c r="I5944" s="4">
        <v>323</v>
      </c>
      <c r="J5944" s="6">
        <v>116.49</v>
      </c>
      <c r="K5944" s="4">
        <v>0.77</v>
      </c>
      <c r="L5944" s="4" t="s">
        <v>15</v>
      </c>
      <c r="M5944" s="4">
        <f>Inventory[[#This Row],[Daily_Demand]]*Inventory[[#This Row],[Lead_Time_Days]]</f>
        <v>146</v>
      </c>
      <c r="N5944" s="4">
        <f>MAX(0, Inventory[[#This Row],[Demand_Duration_Lead_time]]+Inventory[[#This Row],[Safety_Stock]]-Inventory[[#This Row],[Current_Inventory]])</f>
        <v>273</v>
      </c>
      <c r="O594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44" s="8">
        <f>Inventory[[#This Row],[Current_Inventory]]*Inventory[[#This Row],[Unit_Cost]]</f>
        <v>14794.23</v>
      </c>
      <c r="Q5944" t="str">
        <f>IF(Inventory[[#This Row],[Stockout_Risk_Score]] &gt;= 0.8, "Critical",
   IF(Inventory[[#This Row],[Stockout_Risk_Score]] &gt;= 0.6, "High",
      IF(Inventory[[#This Row],[Stockout_Risk_Score]] &gt;= 0.3, "Medium", "Low")
   )
)</f>
        <v>High</v>
      </c>
      <c r="R5944">
        <f>Inventory[[#This Row],[Lead_Time_Days]]*0.8</f>
        <v>1.6</v>
      </c>
      <c r="S5944">
        <f>MAX(0,Inventory[[#This Row],[Daily_Demand]]*Inventory[[#This Row],[Adj_Lead_Time]]+Inventory[[#This Row],[Safety_Stock]]-Inventory[[#This Row],[Current_Inventory]])</f>
        <v>243.8</v>
      </c>
    </row>
    <row r="5945" spans="1:19" x14ac:dyDescent="0.25">
      <c r="A5945">
        <v>5944</v>
      </c>
      <c r="B5945" t="s">
        <v>5966</v>
      </c>
      <c r="C5945" s="4" t="s">
        <v>26</v>
      </c>
      <c r="D5945" t="s">
        <v>18</v>
      </c>
      <c r="E5945" s="4">
        <v>41</v>
      </c>
      <c r="F5945" s="4">
        <v>3</v>
      </c>
      <c r="G5945" s="4">
        <v>38</v>
      </c>
      <c r="H5945" s="4">
        <v>40</v>
      </c>
      <c r="I5945" s="4">
        <v>178</v>
      </c>
      <c r="J5945" s="6">
        <v>1467.12</v>
      </c>
      <c r="K5945" s="4">
        <v>0.51</v>
      </c>
      <c r="L5945" s="4" t="s">
        <v>27</v>
      </c>
      <c r="M5945" s="4">
        <f>Inventory[[#This Row],[Daily_Demand]]*Inventory[[#This Row],[Lead_Time_Days]]</f>
        <v>123</v>
      </c>
      <c r="N5945" s="4">
        <f>MAX(0, Inventory[[#This Row],[Demand_Duration_Lead_time]]+Inventory[[#This Row],[Safety_Stock]]-Inventory[[#This Row],[Current_Inventory]])</f>
        <v>125</v>
      </c>
      <c r="O594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45" s="8">
        <f>Inventory[[#This Row],[Current_Inventory]]*Inventory[[#This Row],[Unit_Cost]]</f>
        <v>55750.559999999998</v>
      </c>
      <c r="Q5945" t="str">
        <f>IF(Inventory[[#This Row],[Stockout_Risk_Score]] &gt;= 0.8, "Critical",
   IF(Inventory[[#This Row],[Stockout_Risk_Score]] &gt;= 0.6, "High",
      IF(Inventory[[#This Row],[Stockout_Risk_Score]] &gt;= 0.3, "Medium", "Low")
   )
)</f>
        <v>Medium</v>
      </c>
      <c r="R5945">
        <f>Inventory[[#This Row],[Lead_Time_Days]]*0.8</f>
        <v>2.4000000000000004</v>
      </c>
      <c r="S5945">
        <f>MAX(0,Inventory[[#This Row],[Daily_Demand]]*Inventory[[#This Row],[Adj_Lead_Time]]+Inventory[[#This Row],[Safety_Stock]]-Inventory[[#This Row],[Current_Inventory]])</f>
        <v>100.40000000000003</v>
      </c>
    </row>
    <row r="5946" spans="1:19" x14ac:dyDescent="0.25">
      <c r="A5946">
        <v>5945</v>
      </c>
      <c r="B5946" t="s">
        <v>5967</v>
      </c>
      <c r="C5946" s="4" t="s">
        <v>17</v>
      </c>
      <c r="D5946" t="s">
        <v>14</v>
      </c>
      <c r="E5946" s="4">
        <v>76</v>
      </c>
      <c r="F5946" s="4">
        <v>2</v>
      </c>
      <c r="G5946" s="4">
        <v>384</v>
      </c>
      <c r="H5946" s="4">
        <v>61</v>
      </c>
      <c r="I5946" s="4">
        <v>216</v>
      </c>
      <c r="J5946" s="6">
        <v>505.28</v>
      </c>
      <c r="K5946" s="4">
        <v>0.60299999999999998</v>
      </c>
      <c r="L5946" s="4" t="s">
        <v>27</v>
      </c>
      <c r="M5946" s="4">
        <f>Inventory[[#This Row],[Daily_Demand]]*Inventory[[#This Row],[Lead_Time_Days]]</f>
        <v>152</v>
      </c>
      <c r="N5946" s="4">
        <f>MAX(0, Inventory[[#This Row],[Demand_Duration_Lead_time]]+Inventory[[#This Row],[Safety_Stock]]-Inventory[[#This Row],[Current_Inventory]])</f>
        <v>0</v>
      </c>
      <c r="O594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46" s="8">
        <f>Inventory[[#This Row],[Current_Inventory]]*Inventory[[#This Row],[Unit_Cost]]</f>
        <v>194027.51999999999</v>
      </c>
      <c r="Q5946" t="str">
        <f>IF(Inventory[[#This Row],[Stockout_Risk_Score]] &gt;= 0.8, "Critical",
   IF(Inventory[[#This Row],[Stockout_Risk_Score]] &gt;= 0.6, "High",
      IF(Inventory[[#This Row],[Stockout_Risk_Score]] &gt;= 0.3, "Medium", "Low")
   )
)</f>
        <v>High</v>
      </c>
      <c r="R5946">
        <f>Inventory[[#This Row],[Lead_Time_Days]]*0.8</f>
        <v>1.6</v>
      </c>
      <c r="S5946">
        <f>MAX(0,Inventory[[#This Row],[Daily_Demand]]*Inventory[[#This Row],[Adj_Lead_Time]]+Inventory[[#This Row],[Safety_Stock]]-Inventory[[#This Row],[Current_Inventory]])</f>
        <v>0</v>
      </c>
    </row>
    <row r="5947" spans="1:19" x14ac:dyDescent="0.25">
      <c r="A5947">
        <v>5946</v>
      </c>
      <c r="B5947" t="s">
        <v>5968</v>
      </c>
      <c r="C5947" s="4" t="s">
        <v>41</v>
      </c>
      <c r="D5947" t="s">
        <v>22</v>
      </c>
      <c r="E5947" s="4">
        <v>111</v>
      </c>
      <c r="F5947" s="4">
        <v>7</v>
      </c>
      <c r="G5947" s="4">
        <v>672</v>
      </c>
      <c r="H5947" s="4">
        <v>252</v>
      </c>
      <c r="I5947" s="4">
        <v>251</v>
      </c>
      <c r="J5947" s="6">
        <v>1232.95</v>
      </c>
      <c r="K5947" s="4">
        <v>0.56599999999999995</v>
      </c>
      <c r="L5947" s="4" t="s">
        <v>27</v>
      </c>
      <c r="M5947" s="4">
        <f>Inventory[[#This Row],[Daily_Demand]]*Inventory[[#This Row],[Lead_Time_Days]]</f>
        <v>777</v>
      </c>
      <c r="N5947" s="4">
        <f>MAX(0, Inventory[[#This Row],[Demand_Duration_Lead_time]]+Inventory[[#This Row],[Safety_Stock]]-Inventory[[#This Row],[Current_Inventory]])</f>
        <v>357</v>
      </c>
      <c r="O594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47" s="8">
        <f>Inventory[[#This Row],[Current_Inventory]]*Inventory[[#This Row],[Unit_Cost]]</f>
        <v>828542.4</v>
      </c>
      <c r="Q5947" t="str">
        <f>IF(Inventory[[#This Row],[Stockout_Risk_Score]] &gt;= 0.8, "Critical",
   IF(Inventory[[#This Row],[Stockout_Risk_Score]] &gt;= 0.6, "High",
      IF(Inventory[[#This Row],[Stockout_Risk_Score]] &gt;= 0.3, "Medium", "Low")
   )
)</f>
        <v>Medium</v>
      </c>
      <c r="R5947">
        <f>Inventory[[#This Row],[Lead_Time_Days]]*0.8</f>
        <v>5.6000000000000005</v>
      </c>
      <c r="S5947">
        <f>MAX(0,Inventory[[#This Row],[Daily_Demand]]*Inventory[[#This Row],[Adj_Lead_Time]]+Inventory[[#This Row],[Safety_Stock]]-Inventory[[#This Row],[Current_Inventory]])</f>
        <v>201.60000000000002</v>
      </c>
    </row>
    <row r="5948" spans="1:19" x14ac:dyDescent="0.25">
      <c r="A5948">
        <v>5947</v>
      </c>
      <c r="B5948" t="s">
        <v>5969</v>
      </c>
      <c r="C5948" s="4" t="s">
        <v>17</v>
      </c>
      <c r="D5948" t="s">
        <v>14</v>
      </c>
      <c r="E5948" s="4">
        <v>100</v>
      </c>
      <c r="F5948" s="4">
        <v>14</v>
      </c>
      <c r="G5948" s="4">
        <v>398</v>
      </c>
      <c r="H5948" s="4">
        <v>272</v>
      </c>
      <c r="I5948" s="4">
        <v>151</v>
      </c>
      <c r="J5948" s="6">
        <v>1837.36</v>
      </c>
      <c r="K5948" s="4">
        <v>0.94699999999999995</v>
      </c>
      <c r="L5948" s="4" t="s">
        <v>15</v>
      </c>
      <c r="M5948" s="4">
        <f>Inventory[[#This Row],[Daily_Demand]]*Inventory[[#This Row],[Lead_Time_Days]]</f>
        <v>1400</v>
      </c>
      <c r="N5948" s="4">
        <f>MAX(0, Inventory[[#This Row],[Demand_Duration_Lead_time]]+Inventory[[#This Row],[Safety_Stock]]-Inventory[[#This Row],[Current_Inventory]])</f>
        <v>1274</v>
      </c>
      <c r="O594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48" s="8">
        <f>Inventory[[#This Row],[Current_Inventory]]*Inventory[[#This Row],[Unit_Cost]]</f>
        <v>731269.27999999991</v>
      </c>
      <c r="Q5948" t="str">
        <f>IF(Inventory[[#This Row],[Stockout_Risk_Score]] &gt;= 0.8, "Critical",
   IF(Inventory[[#This Row],[Stockout_Risk_Score]] &gt;= 0.6, "High",
      IF(Inventory[[#This Row],[Stockout_Risk_Score]] &gt;= 0.3, "Medium", "Low")
   )
)</f>
        <v>Critical</v>
      </c>
      <c r="R5948">
        <f>Inventory[[#This Row],[Lead_Time_Days]]*0.8</f>
        <v>11.200000000000001</v>
      </c>
      <c r="S5948">
        <f>MAX(0,Inventory[[#This Row],[Daily_Demand]]*Inventory[[#This Row],[Adj_Lead_Time]]+Inventory[[#This Row],[Safety_Stock]]-Inventory[[#This Row],[Current_Inventory]])</f>
        <v>994</v>
      </c>
    </row>
    <row r="5949" spans="1:19" x14ac:dyDescent="0.25">
      <c r="A5949">
        <v>5948</v>
      </c>
      <c r="B5949" t="s">
        <v>5970</v>
      </c>
      <c r="C5949" s="4" t="s">
        <v>21</v>
      </c>
      <c r="D5949" t="s">
        <v>14</v>
      </c>
      <c r="E5949" s="4">
        <v>145</v>
      </c>
      <c r="F5949" s="4">
        <v>4</v>
      </c>
      <c r="G5949" s="4">
        <v>179</v>
      </c>
      <c r="H5949" s="4">
        <v>183</v>
      </c>
      <c r="I5949" s="4">
        <v>120</v>
      </c>
      <c r="J5949" s="6">
        <v>1902.92</v>
      </c>
      <c r="K5949" s="4">
        <v>0.89600000000000002</v>
      </c>
      <c r="L5949" s="4" t="s">
        <v>15</v>
      </c>
      <c r="M5949" s="4">
        <f>Inventory[[#This Row],[Daily_Demand]]*Inventory[[#This Row],[Lead_Time_Days]]</f>
        <v>580</v>
      </c>
      <c r="N5949" s="4">
        <f>MAX(0, Inventory[[#This Row],[Demand_Duration_Lead_time]]+Inventory[[#This Row],[Safety_Stock]]-Inventory[[#This Row],[Current_Inventory]])</f>
        <v>584</v>
      </c>
      <c r="O594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49" s="8">
        <f>Inventory[[#This Row],[Current_Inventory]]*Inventory[[#This Row],[Unit_Cost]]</f>
        <v>340622.68</v>
      </c>
      <c r="Q5949" t="str">
        <f>IF(Inventory[[#This Row],[Stockout_Risk_Score]] &gt;= 0.8, "Critical",
   IF(Inventory[[#This Row],[Stockout_Risk_Score]] &gt;= 0.6, "High",
      IF(Inventory[[#This Row],[Stockout_Risk_Score]] &gt;= 0.3, "Medium", "Low")
   )
)</f>
        <v>Critical</v>
      </c>
      <c r="R5949">
        <f>Inventory[[#This Row],[Lead_Time_Days]]*0.8</f>
        <v>3.2</v>
      </c>
      <c r="S5949">
        <f>MAX(0,Inventory[[#This Row],[Daily_Demand]]*Inventory[[#This Row],[Adj_Lead_Time]]+Inventory[[#This Row],[Safety_Stock]]-Inventory[[#This Row],[Current_Inventory]])</f>
        <v>468</v>
      </c>
    </row>
    <row r="5950" spans="1:19" x14ac:dyDescent="0.25">
      <c r="A5950">
        <v>5949</v>
      </c>
      <c r="B5950" t="s">
        <v>5971</v>
      </c>
      <c r="C5950" s="4" t="s">
        <v>17</v>
      </c>
      <c r="D5950" t="s">
        <v>22</v>
      </c>
      <c r="E5950" s="4">
        <v>88</v>
      </c>
      <c r="F5950" s="4">
        <v>2</v>
      </c>
      <c r="G5950" s="4">
        <v>119</v>
      </c>
      <c r="H5950" s="4">
        <v>109</v>
      </c>
      <c r="I5950" s="4">
        <v>57</v>
      </c>
      <c r="J5950" s="6">
        <v>58.6</v>
      </c>
      <c r="K5950" s="4">
        <v>0.23499999999999999</v>
      </c>
      <c r="L5950" s="4" t="s">
        <v>15</v>
      </c>
      <c r="M5950" s="4">
        <f>Inventory[[#This Row],[Daily_Demand]]*Inventory[[#This Row],[Lead_Time_Days]]</f>
        <v>176</v>
      </c>
      <c r="N5950" s="4">
        <f>MAX(0, Inventory[[#This Row],[Demand_Duration_Lead_time]]+Inventory[[#This Row],[Safety_Stock]]-Inventory[[#This Row],[Current_Inventory]])</f>
        <v>166</v>
      </c>
      <c r="O595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50" s="8">
        <f>Inventory[[#This Row],[Current_Inventory]]*Inventory[[#This Row],[Unit_Cost]]</f>
        <v>6973.4000000000005</v>
      </c>
      <c r="Q5950" t="str">
        <f>IF(Inventory[[#This Row],[Stockout_Risk_Score]] &gt;= 0.8, "Critical",
   IF(Inventory[[#This Row],[Stockout_Risk_Score]] &gt;= 0.6, "High",
      IF(Inventory[[#This Row],[Stockout_Risk_Score]] &gt;= 0.3, "Medium", "Low")
   )
)</f>
        <v>Low</v>
      </c>
      <c r="R5950">
        <f>Inventory[[#This Row],[Lead_Time_Days]]*0.8</f>
        <v>1.6</v>
      </c>
      <c r="S5950">
        <f>MAX(0,Inventory[[#This Row],[Daily_Demand]]*Inventory[[#This Row],[Adj_Lead_Time]]+Inventory[[#This Row],[Safety_Stock]]-Inventory[[#This Row],[Current_Inventory]])</f>
        <v>130.80000000000001</v>
      </c>
    </row>
    <row r="5951" spans="1:19" x14ac:dyDescent="0.25">
      <c r="A5951">
        <v>5950</v>
      </c>
      <c r="B5951" t="s">
        <v>5972</v>
      </c>
      <c r="C5951" s="4" t="s">
        <v>26</v>
      </c>
      <c r="D5951" t="s">
        <v>22</v>
      </c>
      <c r="E5951" s="4">
        <v>47</v>
      </c>
      <c r="F5951" s="4">
        <v>13</v>
      </c>
      <c r="G5951" s="4">
        <v>284</v>
      </c>
      <c r="H5951" s="4">
        <v>70</v>
      </c>
      <c r="I5951" s="4">
        <v>211</v>
      </c>
      <c r="J5951" s="6">
        <v>668.3</v>
      </c>
      <c r="K5951" s="4">
        <v>0.26300000000000001</v>
      </c>
      <c r="L5951" s="4" t="s">
        <v>19</v>
      </c>
      <c r="M5951" s="4">
        <f>Inventory[[#This Row],[Daily_Demand]]*Inventory[[#This Row],[Lead_Time_Days]]</f>
        <v>611</v>
      </c>
      <c r="N5951" s="4">
        <f>MAX(0, Inventory[[#This Row],[Demand_Duration_Lead_time]]+Inventory[[#This Row],[Safety_Stock]]-Inventory[[#This Row],[Current_Inventory]])</f>
        <v>397</v>
      </c>
      <c r="O595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51" s="8">
        <f>Inventory[[#This Row],[Current_Inventory]]*Inventory[[#This Row],[Unit_Cost]]</f>
        <v>189797.19999999998</v>
      </c>
      <c r="Q5951" t="str">
        <f>IF(Inventory[[#This Row],[Stockout_Risk_Score]] &gt;= 0.8, "Critical",
   IF(Inventory[[#This Row],[Stockout_Risk_Score]] &gt;= 0.6, "High",
      IF(Inventory[[#This Row],[Stockout_Risk_Score]] &gt;= 0.3, "Medium", "Low")
   )
)</f>
        <v>Low</v>
      </c>
      <c r="R5951">
        <f>Inventory[[#This Row],[Lead_Time_Days]]*0.8</f>
        <v>10.4</v>
      </c>
      <c r="S5951">
        <f>MAX(0,Inventory[[#This Row],[Daily_Demand]]*Inventory[[#This Row],[Adj_Lead_Time]]+Inventory[[#This Row],[Safety_Stock]]-Inventory[[#This Row],[Current_Inventory]])</f>
        <v>274.79999999999995</v>
      </c>
    </row>
    <row r="5952" spans="1:19" x14ac:dyDescent="0.25">
      <c r="A5952">
        <v>5951</v>
      </c>
      <c r="B5952" t="s">
        <v>5973</v>
      </c>
      <c r="C5952" s="4" t="s">
        <v>41</v>
      </c>
      <c r="D5952" t="s">
        <v>22</v>
      </c>
      <c r="E5952" s="4">
        <v>41</v>
      </c>
      <c r="F5952" s="4">
        <v>9</v>
      </c>
      <c r="G5952" s="4">
        <v>769</v>
      </c>
      <c r="H5952" s="4">
        <v>197</v>
      </c>
      <c r="I5952" s="4">
        <v>122</v>
      </c>
      <c r="J5952" s="6">
        <v>1682.89</v>
      </c>
      <c r="K5952" s="4">
        <v>0.98099999999999998</v>
      </c>
      <c r="L5952" s="4" t="s">
        <v>19</v>
      </c>
      <c r="M5952" s="4">
        <f>Inventory[[#This Row],[Daily_Demand]]*Inventory[[#This Row],[Lead_Time_Days]]</f>
        <v>369</v>
      </c>
      <c r="N5952" s="4">
        <f>MAX(0, Inventory[[#This Row],[Demand_Duration_Lead_time]]+Inventory[[#This Row],[Safety_Stock]]-Inventory[[#This Row],[Current_Inventory]])</f>
        <v>0</v>
      </c>
      <c r="O595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52" s="8">
        <f>Inventory[[#This Row],[Current_Inventory]]*Inventory[[#This Row],[Unit_Cost]]</f>
        <v>1294142.4100000001</v>
      </c>
      <c r="Q5952" t="str">
        <f>IF(Inventory[[#This Row],[Stockout_Risk_Score]] &gt;= 0.8, "Critical",
   IF(Inventory[[#This Row],[Stockout_Risk_Score]] &gt;= 0.6, "High",
      IF(Inventory[[#This Row],[Stockout_Risk_Score]] &gt;= 0.3, "Medium", "Low")
   )
)</f>
        <v>Critical</v>
      </c>
      <c r="R5952">
        <f>Inventory[[#This Row],[Lead_Time_Days]]*0.8</f>
        <v>7.2</v>
      </c>
      <c r="S5952">
        <f>MAX(0,Inventory[[#This Row],[Daily_Demand]]*Inventory[[#This Row],[Adj_Lead_Time]]+Inventory[[#This Row],[Safety_Stock]]-Inventory[[#This Row],[Current_Inventory]])</f>
        <v>0</v>
      </c>
    </row>
    <row r="5953" spans="1:19" x14ac:dyDescent="0.25">
      <c r="A5953">
        <v>5952</v>
      </c>
      <c r="B5953" t="s">
        <v>5974</v>
      </c>
      <c r="C5953" s="4" t="s">
        <v>26</v>
      </c>
      <c r="D5953" t="s">
        <v>18</v>
      </c>
      <c r="E5953" s="4">
        <v>29</v>
      </c>
      <c r="F5953" s="4">
        <v>13</v>
      </c>
      <c r="G5953" s="4">
        <v>769</v>
      </c>
      <c r="H5953" s="4">
        <v>16</v>
      </c>
      <c r="I5953" s="4">
        <v>394</v>
      </c>
      <c r="J5953" s="6">
        <v>1096.07</v>
      </c>
      <c r="K5953" s="4">
        <v>0.23699999999999999</v>
      </c>
      <c r="L5953" s="4" t="s">
        <v>27</v>
      </c>
      <c r="M5953" s="4">
        <f>Inventory[[#This Row],[Daily_Demand]]*Inventory[[#This Row],[Lead_Time_Days]]</f>
        <v>377</v>
      </c>
      <c r="N5953" s="4">
        <f>MAX(0, Inventory[[#This Row],[Demand_Duration_Lead_time]]+Inventory[[#This Row],[Safety_Stock]]-Inventory[[#This Row],[Current_Inventory]])</f>
        <v>0</v>
      </c>
      <c r="O595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53" s="8">
        <f>Inventory[[#This Row],[Current_Inventory]]*Inventory[[#This Row],[Unit_Cost]]</f>
        <v>842877.83</v>
      </c>
      <c r="Q5953" t="str">
        <f>IF(Inventory[[#This Row],[Stockout_Risk_Score]] &gt;= 0.8, "Critical",
   IF(Inventory[[#This Row],[Stockout_Risk_Score]] &gt;= 0.6, "High",
      IF(Inventory[[#This Row],[Stockout_Risk_Score]] &gt;= 0.3, "Medium", "Low")
   )
)</f>
        <v>Low</v>
      </c>
      <c r="R5953">
        <f>Inventory[[#This Row],[Lead_Time_Days]]*0.8</f>
        <v>10.4</v>
      </c>
      <c r="S5953">
        <f>MAX(0,Inventory[[#This Row],[Daily_Demand]]*Inventory[[#This Row],[Adj_Lead_Time]]+Inventory[[#This Row],[Safety_Stock]]-Inventory[[#This Row],[Current_Inventory]])</f>
        <v>0</v>
      </c>
    </row>
    <row r="5954" spans="1:19" x14ac:dyDescent="0.25">
      <c r="A5954">
        <v>5953</v>
      </c>
      <c r="B5954" t="s">
        <v>5975</v>
      </c>
      <c r="C5954" s="4" t="s">
        <v>21</v>
      </c>
      <c r="D5954" t="s">
        <v>18</v>
      </c>
      <c r="E5954" s="4">
        <v>153</v>
      </c>
      <c r="F5954" s="4">
        <v>5</v>
      </c>
      <c r="G5954" s="4">
        <v>68</v>
      </c>
      <c r="H5954" s="4">
        <v>198</v>
      </c>
      <c r="I5954" s="4">
        <v>76</v>
      </c>
      <c r="J5954" s="6">
        <v>1624.64</v>
      </c>
      <c r="K5954" s="4">
        <v>0.95299999999999996</v>
      </c>
      <c r="L5954" s="4" t="s">
        <v>27</v>
      </c>
      <c r="M5954" s="4">
        <f>Inventory[[#This Row],[Daily_Demand]]*Inventory[[#This Row],[Lead_Time_Days]]</f>
        <v>765</v>
      </c>
      <c r="N5954" s="4">
        <f>MAX(0, Inventory[[#This Row],[Demand_Duration_Lead_time]]+Inventory[[#This Row],[Safety_Stock]]-Inventory[[#This Row],[Current_Inventory]])</f>
        <v>895</v>
      </c>
      <c r="O595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54" s="8">
        <f>Inventory[[#This Row],[Current_Inventory]]*Inventory[[#This Row],[Unit_Cost]]</f>
        <v>110475.52</v>
      </c>
      <c r="Q5954" t="str">
        <f>IF(Inventory[[#This Row],[Stockout_Risk_Score]] &gt;= 0.8, "Critical",
   IF(Inventory[[#This Row],[Stockout_Risk_Score]] &gt;= 0.6, "High",
      IF(Inventory[[#This Row],[Stockout_Risk_Score]] &gt;= 0.3, "Medium", "Low")
   )
)</f>
        <v>Critical</v>
      </c>
      <c r="R5954">
        <f>Inventory[[#This Row],[Lead_Time_Days]]*0.8</f>
        <v>4</v>
      </c>
      <c r="S5954">
        <f>MAX(0,Inventory[[#This Row],[Daily_Demand]]*Inventory[[#This Row],[Adj_Lead_Time]]+Inventory[[#This Row],[Safety_Stock]]-Inventory[[#This Row],[Current_Inventory]])</f>
        <v>742</v>
      </c>
    </row>
    <row r="5955" spans="1:19" x14ac:dyDescent="0.25">
      <c r="A5955">
        <v>5954</v>
      </c>
      <c r="B5955" t="s">
        <v>5976</v>
      </c>
      <c r="C5955" s="4" t="s">
        <v>26</v>
      </c>
      <c r="D5955" t="s">
        <v>22</v>
      </c>
      <c r="E5955" s="4">
        <v>173</v>
      </c>
      <c r="F5955" s="4">
        <v>11</v>
      </c>
      <c r="G5955" s="4">
        <v>696</v>
      </c>
      <c r="H5955" s="4">
        <v>92</v>
      </c>
      <c r="I5955" s="4">
        <v>218</v>
      </c>
      <c r="J5955" s="6">
        <v>1713.98</v>
      </c>
      <c r="K5955" s="4">
        <v>0.65</v>
      </c>
      <c r="L5955" s="4" t="s">
        <v>19</v>
      </c>
      <c r="M5955" s="4">
        <f>Inventory[[#This Row],[Daily_Demand]]*Inventory[[#This Row],[Lead_Time_Days]]</f>
        <v>1903</v>
      </c>
      <c r="N5955" s="4">
        <f>MAX(0, Inventory[[#This Row],[Demand_Duration_Lead_time]]+Inventory[[#This Row],[Safety_Stock]]-Inventory[[#This Row],[Current_Inventory]])</f>
        <v>1299</v>
      </c>
      <c r="O595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55" s="8">
        <f>Inventory[[#This Row],[Current_Inventory]]*Inventory[[#This Row],[Unit_Cost]]</f>
        <v>1192930.08</v>
      </c>
      <c r="Q5955" t="str">
        <f>IF(Inventory[[#This Row],[Stockout_Risk_Score]] &gt;= 0.8, "Critical",
   IF(Inventory[[#This Row],[Stockout_Risk_Score]] &gt;= 0.6, "High",
      IF(Inventory[[#This Row],[Stockout_Risk_Score]] &gt;= 0.3, "Medium", "Low")
   )
)</f>
        <v>High</v>
      </c>
      <c r="R5955">
        <f>Inventory[[#This Row],[Lead_Time_Days]]*0.8</f>
        <v>8.8000000000000007</v>
      </c>
      <c r="S5955">
        <f>MAX(0,Inventory[[#This Row],[Daily_Demand]]*Inventory[[#This Row],[Adj_Lead_Time]]+Inventory[[#This Row],[Safety_Stock]]-Inventory[[#This Row],[Current_Inventory]])</f>
        <v>918.40000000000009</v>
      </c>
    </row>
    <row r="5956" spans="1:19" x14ac:dyDescent="0.25">
      <c r="A5956">
        <v>5955</v>
      </c>
      <c r="B5956" t="s">
        <v>5977</v>
      </c>
      <c r="C5956" s="4" t="s">
        <v>26</v>
      </c>
      <c r="D5956" t="s">
        <v>18</v>
      </c>
      <c r="E5956" s="4">
        <v>77</v>
      </c>
      <c r="F5956" s="4">
        <v>8</v>
      </c>
      <c r="G5956" s="4">
        <v>434</v>
      </c>
      <c r="H5956" s="4">
        <v>292</v>
      </c>
      <c r="I5956" s="4">
        <v>312</v>
      </c>
      <c r="J5956" s="6">
        <v>913.12</v>
      </c>
      <c r="K5956" s="4">
        <v>0.05</v>
      </c>
      <c r="L5956" s="4" t="s">
        <v>19</v>
      </c>
      <c r="M5956" s="4">
        <f>Inventory[[#This Row],[Daily_Demand]]*Inventory[[#This Row],[Lead_Time_Days]]</f>
        <v>616</v>
      </c>
      <c r="N5956" s="4">
        <f>MAX(0, Inventory[[#This Row],[Demand_Duration_Lead_time]]+Inventory[[#This Row],[Safety_Stock]]-Inventory[[#This Row],[Current_Inventory]])</f>
        <v>474</v>
      </c>
      <c r="O595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56" s="8">
        <f>Inventory[[#This Row],[Current_Inventory]]*Inventory[[#This Row],[Unit_Cost]]</f>
        <v>396294.08</v>
      </c>
      <c r="Q5956" t="str">
        <f>IF(Inventory[[#This Row],[Stockout_Risk_Score]] &gt;= 0.8, "Critical",
   IF(Inventory[[#This Row],[Stockout_Risk_Score]] &gt;= 0.6, "High",
      IF(Inventory[[#This Row],[Stockout_Risk_Score]] &gt;= 0.3, "Medium", "Low")
   )
)</f>
        <v>Low</v>
      </c>
      <c r="R5956">
        <f>Inventory[[#This Row],[Lead_Time_Days]]*0.8</f>
        <v>6.4</v>
      </c>
      <c r="S5956">
        <f>MAX(0,Inventory[[#This Row],[Daily_Demand]]*Inventory[[#This Row],[Adj_Lead_Time]]+Inventory[[#This Row],[Safety_Stock]]-Inventory[[#This Row],[Current_Inventory]])</f>
        <v>350.79999999999995</v>
      </c>
    </row>
    <row r="5957" spans="1:19" x14ac:dyDescent="0.25">
      <c r="A5957">
        <v>5956</v>
      </c>
      <c r="B5957" t="s">
        <v>5978</v>
      </c>
      <c r="C5957" s="4" t="s">
        <v>26</v>
      </c>
      <c r="D5957" t="s">
        <v>14</v>
      </c>
      <c r="E5957" s="4">
        <v>174</v>
      </c>
      <c r="F5957" s="4">
        <v>11</v>
      </c>
      <c r="G5957" s="4">
        <v>78</v>
      </c>
      <c r="H5957" s="4">
        <v>133</v>
      </c>
      <c r="I5957" s="4">
        <v>337</v>
      </c>
      <c r="J5957" s="6">
        <v>750.02</v>
      </c>
      <c r="K5957" s="4">
        <v>0.33600000000000002</v>
      </c>
      <c r="L5957" s="4" t="s">
        <v>19</v>
      </c>
      <c r="M5957" s="4">
        <f>Inventory[[#This Row],[Daily_Demand]]*Inventory[[#This Row],[Lead_Time_Days]]</f>
        <v>1914</v>
      </c>
      <c r="N5957" s="4">
        <f>MAX(0, Inventory[[#This Row],[Demand_Duration_Lead_time]]+Inventory[[#This Row],[Safety_Stock]]-Inventory[[#This Row],[Current_Inventory]])</f>
        <v>1969</v>
      </c>
      <c r="O595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57" s="8">
        <f>Inventory[[#This Row],[Current_Inventory]]*Inventory[[#This Row],[Unit_Cost]]</f>
        <v>58501.56</v>
      </c>
      <c r="Q5957" t="str">
        <f>IF(Inventory[[#This Row],[Stockout_Risk_Score]] &gt;= 0.8, "Critical",
   IF(Inventory[[#This Row],[Stockout_Risk_Score]] &gt;= 0.6, "High",
      IF(Inventory[[#This Row],[Stockout_Risk_Score]] &gt;= 0.3, "Medium", "Low")
   )
)</f>
        <v>Medium</v>
      </c>
      <c r="R5957">
        <f>Inventory[[#This Row],[Lead_Time_Days]]*0.8</f>
        <v>8.8000000000000007</v>
      </c>
      <c r="S5957">
        <f>MAX(0,Inventory[[#This Row],[Daily_Demand]]*Inventory[[#This Row],[Adj_Lead_Time]]+Inventory[[#This Row],[Safety_Stock]]-Inventory[[#This Row],[Current_Inventory]])</f>
        <v>1586.2</v>
      </c>
    </row>
    <row r="5958" spans="1:19" x14ac:dyDescent="0.25">
      <c r="A5958">
        <v>5957</v>
      </c>
      <c r="B5958" t="s">
        <v>5979</v>
      </c>
      <c r="C5958" s="4" t="s">
        <v>13</v>
      </c>
      <c r="D5958" t="s">
        <v>22</v>
      </c>
      <c r="E5958" s="4">
        <v>46</v>
      </c>
      <c r="F5958" s="4">
        <v>3</v>
      </c>
      <c r="G5958" s="4">
        <v>202</v>
      </c>
      <c r="H5958" s="4">
        <v>166</v>
      </c>
      <c r="I5958" s="4">
        <v>122</v>
      </c>
      <c r="J5958" s="6">
        <v>938.09</v>
      </c>
      <c r="K5958" s="4">
        <v>0.47599999999999998</v>
      </c>
      <c r="L5958" s="4" t="s">
        <v>19</v>
      </c>
      <c r="M5958" s="4">
        <f>Inventory[[#This Row],[Daily_Demand]]*Inventory[[#This Row],[Lead_Time_Days]]</f>
        <v>138</v>
      </c>
      <c r="N5958" s="4">
        <f>MAX(0, Inventory[[#This Row],[Demand_Duration_Lead_time]]+Inventory[[#This Row],[Safety_Stock]]-Inventory[[#This Row],[Current_Inventory]])</f>
        <v>102</v>
      </c>
      <c r="O595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58" s="8">
        <f>Inventory[[#This Row],[Current_Inventory]]*Inventory[[#This Row],[Unit_Cost]]</f>
        <v>189494.18</v>
      </c>
      <c r="Q5958" t="str">
        <f>IF(Inventory[[#This Row],[Stockout_Risk_Score]] &gt;= 0.8, "Critical",
   IF(Inventory[[#This Row],[Stockout_Risk_Score]] &gt;= 0.6, "High",
      IF(Inventory[[#This Row],[Stockout_Risk_Score]] &gt;= 0.3, "Medium", "Low")
   )
)</f>
        <v>Medium</v>
      </c>
      <c r="R5958">
        <f>Inventory[[#This Row],[Lead_Time_Days]]*0.8</f>
        <v>2.4000000000000004</v>
      </c>
      <c r="S5958">
        <f>MAX(0,Inventory[[#This Row],[Daily_Demand]]*Inventory[[#This Row],[Adj_Lead_Time]]+Inventory[[#This Row],[Safety_Stock]]-Inventory[[#This Row],[Current_Inventory]])</f>
        <v>74.400000000000034</v>
      </c>
    </row>
    <row r="5959" spans="1:19" x14ac:dyDescent="0.25">
      <c r="A5959">
        <v>5958</v>
      </c>
      <c r="B5959" t="s">
        <v>5980</v>
      </c>
      <c r="C5959" s="4" t="s">
        <v>21</v>
      </c>
      <c r="D5959" t="s">
        <v>14</v>
      </c>
      <c r="E5959" s="4">
        <v>6</v>
      </c>
      <c r="F5959" s="4">
        <v>7</v>
      </c>
      <c r="G5959" s="4">
        <v>678</v>
      </c>
      <c r="H5959" s="4">
        <v>96</v>
      </c>
      <c r="I5959" s="4">
        <v>258</v>
      </c>
      <c r="J5959" s="6">
        <v>1322.95</v>
      </c>
      <c r="K5959" s="4">
        <v>0.83299999999999996</v>
      </c>
      <c r="L5959" s="4" t="s">
        <v>27</v>
      </c>
      <c r="M5959" s="4">
        <f>Inventory[[#This Row],[Daily_Demand]]*Inventory[[#This Row],[Lead_Time_Days]]</f>
        <v>42</v>
      </c>
      <c r="N5959" s="4">
        <f>MAX(0, Inventory[[#This Row],[Demand_Duration_Lead_time]]+Inventory[[#This Row],[Safety_Stock]]-Inventory[[#This Row],[Current_Inventory]])</f>
        <v>0</v>
      </c>
      <c r="O595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959" s="8">
        <f>Inventory[[#This Row],[Current_Inventory]]*Inventory[[#This Row],[Unit_Cost]]</f>
        <v>896960.1</v>
      </c>
      <c r="Q5959" t="str">
        <f>IF(Inventory[[#This Row],[Stockout_Risk_Score]] &gt;= 0.8, "Critical",
   IF(Inventory[[#This Row],[Stockout_Risk_Score]] &gt;= 0.6, "High",
      IF(Inventory[[#This Row],[Stockout_Risk_Score]] &gt;= 0.3, "Medium", "Low")
   )
)</f>
        <v>Critical</v>
      </c>
      <c r="R5959">
        <f>Inventory[[#This Row],[Lead_Time_Days]]*0.8</f>
        <v>5.6000000000000005</v>
      </c>
      <c r="S5959">
        <f>MAX(0,Inventory[[#This Row],[Daily_Demand]]*Inventory[[#This Row],[Adj_Lead_Time]]+Inventory[[#This Row],[Safety_Stock]]-Inventory[[#This Row],[Current_Inventory]])</f>
        <v>0</v>
      </c>
    </row>
    <row r="5960" spans="1:19" x14ac:dyDescent="0.25">
      <c r="A5960">
        <v>5959</v>
      </c>
      <c r="B5960" t="s">
        <v>5981</v>
      </c>
      <c r="C5960" s="4" t="s">
        <v>26</v>
      </c>
      <c r="D5960" t="s">
        <v>22</v>
      </c>
      <c r="E5960" s="4">
        <v>140</v>
      </c>
      <c r="F5960" s="4">
        <v>7</v>
      </c>
      <c r="G5960" s="4">
        <v>466</v>
      </c>
      <c r="H5960" s="4">
        <v>157</v>
      </c>
      <c r="I5960" s="4">
        <v>148</v>
      </c>
      <c r="J5960" s="6">
        <v>765.96</v>
      </c>
      <c r="K5960" s="4">
        <v>0.32900000000000001</v>
      </c>
      <c r="L5960" s="4" t="s">
        <v>19</v>
      </c>
      <c r="M5960" s="4">
        <f>Inventory[[#This Row],[Daily_Demand]]*Inventory[[#This Row],[Lead_Time_Days]]</f>
        <v>980</v>
      </c>
      <c r="N5960" s="4">
        <f>MAX(0, Inventory[[#This Row],[Demand_Duration_Lead_time]]+Inventory[[#This Row],[Safety_Stock]]-Inventory[[#This Row],[Current_Inventory]])</f>
        <v>671</v>
      </c>
      <c r="O596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60" s="8">
        <f>Inventory[[#This Row],[Current_Inventory]]*Inventory[[#This Row],[Unit_Cost]]</f>
        <v>356937.36000000004</v>
      </c>
      <c r="Q5960" t="str">
        <f>IF(Inventory[[#This Row],[Stockout_Risk_Score]] &gt;= 0.8, "Critical",
   IF(Inventory[[#This Row],[Stockout_Risk_Score]] &gt;= 0.6, "High",
      IF(Inventory[[#This Row],[Stockout_Risk_Score]] &gt;= 0.3, "Medium", "Low")
   )
)</f>
        <v>Medium</v>
      </c>
      <c r="R5960">
        <f>Inventory[[#This Row],[Lead_Time_Days]]*0.8</f>
        <v>5.6000000000000005</v>
      </c>
      <c r="S5960">
        <f>MAX(0,Inventory[[#This Row],[Daily_Demand]]*Inventory[[#This Row],[Adj_Lead_Time]]+Inventory[[#This Row],[Safety_Stock]]-Inventory[[#This Row],[Current_Inventory]])</f>
        <v>475.00000000000011</v>
      </c>
    </row>
    <row r="5961" spans="1:19" x14ac:dyDescent="0.25">
      <c r="A5961">
        <v>5960</v>
      </c>
      <c r="B5961" t="s">
        <v>5982</v>
      </c>
      <c r="C5961" s="4" t="s">
        <v>26</v>
      </c>
      <c r="D5961" t="s">
        <v>14</v>
      </c>
      <c r="E5961" s="4">
        <v>100</v>
      </c>
      <c r="F5961" s="4">
        <v>8</v>
      </c>
      <c r="G5961" s="4">
        <v>320</v>
      </c>
      <c r="H5961" s="4">
        <v>79</v>
      </c>
      <c r="I5961" s="4">
        <v>80</v>
      </c>
      <c r="J5961" s="6">
        <v>1561.23</v>
      </c>
      <c r="K5961" s="4">
        <v>0.311</v>
      </c>
      <c r="L5961" s="4" t="s">
        <v>19</v>
      </c>
      <c r="M5961" s="4">
        <f>Inventory[[#This Row],[Daily_Demand]]*Inventory[[#This Row],[Lead_Time_Days]]</f>
        <v>800</v>
      </c>
      <c r="N5961" s="4">
        <f>MAX(0, Inventory[[#This Row],[Demand_Duration_Lead_time]]+Inventory[[#This Row],[Safety_Stock]]-Inventory[[#This Row],[Current_Inventory]])</f>
        <v>559</v>
      </c>
      <c r="O596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61" s="8">
        <f>Inventory[[#This Row],[Current_Inventory]]*Inventory[[#This Row],[Unit_Cost]]</f>
        <v>499593.6</v>
      </c>
      <c r="Q5961" t="str">
        <f>IF(Inventory[[#This Row],[Stockout_Risk_Score]] &gt;= 0.8, "Critical",
   IF(Inventory[[#This Row],[Stockout_Risk_Score]] &gt;= 0.6, "High",
      IF(Inventory[[#This Row],[Stockout_Risk_Score]] &gt;= 0.3, "Medium", "Low")
   )
)</f>
        <v>Medium</v>
      </c>
      <c r="R5961">
        <f>Inventory[[#This Row],[Lead_Time_Days]]*0.8</f>
        <v>6.4</v>
      </c>
      <c r="S5961">
        <f>MAX(0,Inventory[[#This Row],[Daily_Demand]]*Inventory[[#This Row],[Adj_Lead_Time]]+Inventory[[#This Row],[Safety_Stock]]-Inventory[[#This Row],[Current_Inventory]])</f>
        <v>399</v>
      </c>
    </row>
    <row r="5962" spans="1:19" x14ac:dyDescent="0.25">
      <c r="A5962">
        <v>5961</v>
      </c>
      <c r="B5962" t="s">
        <v>5983</v>
      </c>
      <c r="C5962" s="4" t="s">
        <v>26</v>
      </c>
      <c r="D5962" t="s">
        <v>22</v>
      </c>
      <c r="E5962" s="4">
        <v>65</v>
      </c>
      <c r="F5962" s="4">
        <v>13</v>
      </c>
      <c r="G5962" s="4">
        <v>627</v>
      </c>
      <c r="H5962" s="4">
        <v>85</v>
      </c>
      <c r="I5962" s="4">
        <v>385</v>
      </c>
      <c r="J5962" s="6">
        <v>1812.79</v>
      </c>
      <c r="K5962" s="4">
        <v>0.92</v>
      </c>
      <c r="L5962" s="4" t="s">
        <v>15</v>
      </c>
      <c r="M5962" s="4">
        <f>Inventory[[#This Row],[Daily_Demand]]*Inventory[[#This Row],[Lead_Time_Days]]</f>
        <v>845</v>
      </c>
      <c r="N5962" s="4">
        <f>MAX(0, Inventory[[#This Row],[Demand_Duration_Lead_time]]+Inventory[[#This Row],[Safety_Stock]]-Inventory[[#This Row],[Current_Inventory]])</f>
        <v>303</v>
      </c>
      <c r="O596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62" s="8">
        <f>Inventory[[#This Row],[Current_Inventory]]*Inventory[[#This Row],[Unit_Cost]]</f>
        <v>1136619.33</v>
      </c>
      <c r="Q5962" t="str">
        <f>IF(Inventory[[#This Row],[Stockout_Risk_Score]] &gt;= 0.8, "Critical",
   IF(Inventory[[#This Row],[Stockout_Risk_Score]] &gt;= 0.6, "High",
      IF(Inventory[[#This Row],[Stockout_Risk_Score]] &gt;= 0.3, "Medium", "Low")
   )
)</f>
        <v>Critical</v>
      </c>
      <c r="R5962">
        <f>Inventory[[#This Row],[Lead_Time_Days]]*0.8</f>
        <v>10.4</v>
      </c>
      <c r="S5962">
        <f>MAX(0,Inventory[[#This Row],[Daily_Demand]]*Inventory[[#This Row],[Adj_Lead_Time]]+Inventory[[#This Row],[Safety_Stock]]-Inventory[[#This Row],[Current_Inventory]])</f>
        <v>134</v>
      </c>
    </row>
    <row r="5963" spans="1:19" x14ac:dyDescent="0.25">
      <c r="A5963">
        <v>5962</v>
      </c>
      <c r="B5963" t="s">
        <v>5984</v>
      </c>
      <c r="C5963" s="4" t="s">
        <v>41</v>
      </c>
      <c r="D5963" t="s">
        <v>14</v>
      </c>
      <c r="E5963" s="4">
        <v>18</v>
      </c>
      <c r="F5963" s="4">
        <v>2</v>
      </c>
      <c r="G5963" s="4">
        <v>574</v>
      </c>
      <c r="H5963" s="4">
        <v>123</v>
      </c>
      <c r="I5963" s="4">
        <v>82</v>
      </c>
      <c r="J5963" s="6">
        <v>600.51</v>
      </c>
      <c r="K5963" s="4">
        <v>7.9000000000000001E-2</v>
      </c>
      <c r="L5963" s="4" t="s">
        <v>27</v>
      </c>
      <c r="M5963" s="4">
        <f>Inventory[[#This Row],[Daily_Demand]]*Inventory[[#This Row],[Lead_Time_Days]]</f>
        <v>36</v>
      </c>
      <c r="N5963" s="4">
        <f>MAX(0, Inventory[[#This Row],[Demand_Duration_Lead_time]]+Inventory[[#This Row],[Safety_Stock]]-Inventory[[#This Row],[Current_Inventory]])</f>
        <v>0</v>
      </c>
      <c r="O596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963" s="8">
        <f>Inventory[[#This Row],[Current_Inventory]]*Inventory[[#This Row],[Unit_Cost]]</f>
        <v>344692.74</v>
      </c>
      <c r="Q5963" t="str">
        <f>IF(Inventory[[#This Row],[Stockout_Risk_Score]] &gt;= 0.8, "Critical",
   IF(Inventory[[#This Row],[Stockout_Risk_Score]] &gt;= 0.6, "High",
      IF(Inventory[[#This Row],[Stockout_Risk_Score]] &gt;= 0.3, "Medium", "Low")
   )
)</f>
        <v>Low</v>
      </c>
      <c r="R5963">
        <f>Inventory[[#This Row],[Lead_Time_Days]]*0.8</f>
        <v>1.6</v>
      </c>
      <c r="S5963">
        <f>MAX(0,Inventory[[#This Row],[Daily_Demand]]*Inventory[[#This Row],[Adj_Lead_Time]]+Inventory[[#This Row],[Safety_Stock]]-Inventory[[#This Row],[Current_Inventory]])</f>
        <v>0</v>
      </c>
    </row>
    <row r="5964" spans="1:19" x14ac:dyDescent="0.25">
      <c r="A5964">
        <v>5963</v>
      </c>
      <c r="B5964" t="s">
        <v>5985</v>
      </c>
      <c r="C5964" s="4" t="s">
        <v>13</v>
      </c>
      <c r="D5964" t="s">
        <v>22</v>
      </c>
      <c r="E5964" s="4">
        <v>117</v>
      </c>
      <c r="F5964" s="4">
        <v>13</v>
      </c>
      <c r="G5964" s="4">
        <v>373</v>
      </c>
      <c r="H5964" s="4">
        <v>12</v>
      </c>
      <c r="I5964" s="4">
        <v>262</v>
      </c>
      <c r="J5964" s="6">
        <v>1931.73</v>
      </c>
      <c r="K5964" s="4">
        <v>0.55200000000000005</v>
      </c>
      <c r="L5964" s="4" t="s">
        <v>27</v>
      </c>
      <c r="M5964" s="4">
        <f>Inventory[[#This Row],[Daily_Demand]]*Inventory[[#This Row],[Lead_Time_Days]]</f>
        <v>1521</v>
      </c>
      <c r="N5964" s="4">
        <f>MAX(0, Inventory[[#This Row],[Demand_Duration_Lead_time]]+Inventory[[#This Row],[Safety_Stock]]-Inventory[[#This Row],[Current_Inventory]])</f>
        <v>1160</v>
      </c>
      <c r="O596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64" s="8">
        <f>Inventory[[#This Row],[Current_Inventory]]*Inventory[[#This Row],[Unit_Cost]]</f>
        <v>720535.29</v>
      </c>
      <c r="Q5964" t="str">
        <f>IF(Inventory[[#This Row],[Stockout_Risk_Score]] &gt;= 0.8, "Critical",
   IF(Inventory[[#This Row],[Stockout_Risk_Score]] &gt;= 0.6, "High",
      IF(Inventory[[#This Row],[Stockout_Risk_Score]] &gt;= 0.3, "Medium", "Low")
   )
)</f>
        <v>Medium</v>
      </c>
      <c r="R5964">
        <f>Inventory[[#This Row],[Lead_Time_Days]]*0.8</f>
        <v>10.4</v>
      </c>
      <c r="S5964">
        <f>MAX(0,Inventory[[#This Row],[Daily_Demand]]*Inventory[[#This Row],[Adj_Lead_Time]]+Inventory[[#This Row],[Safety_Stock]]-Inventory[[#This Row],[Current_Inventory]])</f>
        <v>855.8</v>
      </c>
    </row>
    <row r="5965" spans="1:19" x14ac:dyDescent="0.25">
      <c r="A5965">
        <v>5964</v>
      </c>
      <c r="B5965" t="s">
        <v>5986</v>
      </c>
      <c r="C5965" s="4" t="s">
        <v>41</v>
      </c>
      <c r="D5965" t="s">
        <v>22</v>
      </c>
      <c r="E5965" s="4">
        <v>81</v>
      </c>
      <c r="F5965" s="4">
        <v>2</v>
      </c>
      <c r="G5965" s="4">
        <v>788</v>
      </c>
      <c r="H5965" s="4">
        <v>243</v>
      </c>
      <c r="I5965" s="4">
        <v>194</v>
      </c>
      <c r="J5965" s="6">
        <v>1264.31</v>
      </c>
      <c r="K5965" s="4">
        <v>0.504</v>
      </c>
      <c r="L5965" s="4" t="s">
        <v>15</v>
      </c>
      <c r="M5965" s="4">
        <f>Inventory[[#This Row],[Daily_Demand]]*Inventory[[#This Row],[Lead_Time_Days]]</f>
        <v>162</v>
      </c>
      <c r="N5965" s="4">
        <f>MAX(0, Inventory[[#This Row],[Demand_Duration_Lead_time]]+Inventory[[#This Row],[Safety_Stock]]-Inventory[[#This Row],[Current_Inventory]])</f>
        <v>0</v>
      </c>
      <c r="O596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65" s="8">
        <f>Inventory[[#This Row],[Current_Inventory]]*Inventory[[#This Row],[Unit_Cost]]</f>
        <v>996276.27999999991</v>
      </c>
      <c r="Q5965" t="str">
        <f>IF(Inventory[[#This Row],[Stockout_Risk_Score]] &gt;= 0.8, "Critical",
   IF(Inventory[[#This Row],[Stockout_Risk_Score]] &gt;= 0.6, "High",
      IF(Inventory[[#This Row],[Stockout_Risk_Score]] &gt;= 0.3, "Medium", "Low")
   )
)</f>
        <v>Medium</v>
      </c>
      <c r="R5965">
        <f>Inventory[[#This Row],[Lead_Time_Days]]*0.8</f>
        <v>1.6</v>
      </c>
      <c r="S5965">
        <f>MAX(0,Inventory[[#This Row],[Daily_Demand]]*Inventory[[#This Row],[Adj_Lead_Time]]+Inventory[[#This Row],[Safety_Stock]]-Inventory[[#This Row],[Current_Inventory]])</f>
        <v>0</v>
      </c>
    </row>
    <row r="5966" spans="1:19" x14ac:dyDescent="0.25">
      <c r="A5966">
        <v>5965</v>
      </c>
      <c r="B5966" t="s">
        <v>5987</v>
      </c>
      <c r="C5966" s="4" t="s">
        <v>13</v>
      </c>
      <c r="D5966" t="s">
        <v>18</v>
      </c>
      <c r="E5966" s="4">
        <v>25</v>
      </c>
      <c r="F5966" s="4">
        <v>3</v>
      </c>
      <c r="G5966" s="4">
        <v>232</v>
      </c>
      <c r="H5966" s="4">
        <v>176</v>
      </c>
      <c r="I5966" s="4">
        <v>148</v>
      </c>
      <c r="J5966" s="6">
        <v>1762.43</v>
      </c>
      <c r="K5966" s="4">
        <v>5.7000000000000002E-2</v>
      </c>
      <c r="L5966" s="4" t="s">
        <v>27</v>
      </c>
      <c r="M5966" s="4">
        <f>Inventory[[#This Row],[Daily_Demand]]*Inventory[[#This Row],[Lead_Time_Days]]</f>
        <v>75</v>
      </c>
      <c r="N5966" s="4">
        <f>MAX(0, Inventory[[#This Row],[Demand_Duration_Lead_time]]+Inventory[[#This Row],[Safety_Stock]]-Inventory[[#This Row],[Current_Inventory]])</f>
        <v>19</v>
      </c>
      <c r="O596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66" s="8">
        <f>Inventory[[#This Row],[Current_Inventory]]*Inventory[[#This Row],[Unit_Cost]]</f>
        <v>408883.76</v>
      </c>
      <c r="Q5966" t="str">
        <f>IF(Inventory[[#This Row],[Stockout_Risk_Score]] &gt;= 0.8, "Critical",
   IF(Inventory[[#This Row],[Stockout_Risk_Score]] &gt;= 0.6, "High",
      IF(Inventory[[#This Row],[Stockout_Risk_Score]] &gt;= 0.3, "Medium", "Low")
   )
)</f>
        <v>Low</v>
      </c>
      <c r="R5966">
        <f>Inventory[[#This Row],[Lead_Time_Days]]*0.8</f>
        <v>2.4000000000000004</v>
      </c>
      <c r="S5966">
        <f>MAX(0,Inventory[[#This Row],[Daily_Demand]]*Inventory[[#This Row],[Adj_Lead_Time]]+Inventory[[#This Row],[Safety_Stock]]-Inventory[[#This Row],[Current_Inventory]])</f>
        <v>4</v>
      </c>
    </row>
    <row r="5967" spans="1:19" x14ac:dyDescent="0.25">
      <c r="A5967">
        <v>5966</v>
      </c>
      <c r="B5967" t="s">
        <v>5988</v>
      </c>
      <c r="C5967" s="4" t="s">
        <v>26</v>
      </c>
      <c r="D5967" t="s">
        <v>14</v>
      </c>
      <c r="E5967" s="4">
        <v>156</v>
      </c>
      <c r="F5967" s="4">
        <v>12</v>
      </c>
      <c r="G5967" s="4">
        <v>208</v>
      </c>
      <c r="H5967" s="4">
        <v>108</v>
      </c>
      <c r="I5967" s="4">
        <v>359</v>
      </c>
      <c r="J5967" s="6">
        <v>252.64</v>
      </c>
      <c r="K5967" s="4">
        <v>8.7999999999999995E-2</v>
      </c>
      <c r="L5967" s="4" t="s">
        <v>27</v>
      </c>
      <c r="M5967" s="4">
        <f>Inventory[[#This Row],[Daily_Demand]]*Inventory[[#This Row],[Lead_Time_Days]]</f>
        <v>1872</v>
      </c>
      <c r="N5967" s="4">
        <f>MAX(0, Inventory[[#This Row],[Demand_Duration_Lead_time]]+Inventory[[#This Row],[Safety_Stock]]-Inventory[[#This Row],[Current_Inventory]])</f>
        <v>1772</v>
      </c>
      <c r="O596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67" s="8">
        <f>Inventory[[#This Row],[Current_Inventory]]*Inventory[[#This Row],[Unit_Cost]]</f>
        <v>52549.119999999995</v>
      </c>
      <c r="Q5967" t="str">
        <f>IF(Inventory[[#This Row],[Stockout_Risk_Score]] &gt;= 0.8, "Critical",
   IF(Inventory[[#This Row],[Stockout_Risk_Score]] &gt;= 0.6, "High",
      IF(Inventory[[#This Row],[Stockout_Risk_Score]] &gt;= 0.3, "Medium", "Low")
   )
)</f>
        <v>Low</v>
      </c>
      <c r="R5967">
        <f>Inventory[[#This Row],[Lead_Time_Days]]*0.8</f>
        <v>9.6000000000000014</v>
      </c>
      <c r="S5967">
        <f>MAX(0,Inventory[[#This Row],[Daily_Demand]]*Inventory[[#This Row],[Adj_Lead_Time]]+Inventory[[#This Row],[Safety_Stock]]-Inventory[[#This Row],[Current_Inventory]])</f>
        <v>1397.6000000000001</v>
      </c>
    </row>
    <row r="5968" spans="1:19" x14ac:dyDescent="0.25">
      <c r="A5968">
        <v>5967</v>
      </c>
      <c r="B5968" t="s">
        <v>5989</v>
      </c>
      <c r="C5968" s="4" t="s">
        <v>21</v>
      </c>
      <c r="D5968" t="s">
        <v>18</v>
      </c>
      <c r="E5968" s="4">
        <v>182</v>
      </c>
      <c r="F5968" s="4">
        <v>3</v>
      </c>
      <c r="G5968" s="4">
        <v>662</v>
      </c>
      <c r="H5968" s="4">
        <v>133</v>
      </c>
      <c r="I5968" s="4">
        <v>359</v>
      </c>
      <c r="J5968" s="6">
        <v>540.41999999999996</v>
      </c>
      <c r="K5968" s="4">
        <v>0.38200000000000001</v>
      </c>
      <c r="L5968" s="4" t="s">
        <v>19</v>
      </c>
      <c r="M5968" s="4">
        <f>Inventory[[#This Row],[Daily_Demand]]*Inventory[[#This Row],[Lead_Time_Days]]</f>
        <v>546</v>
      </c>
      <c r="N5968" s="4">
        <f>MAX(0, Inventory[[#This Row],[Demand_Duration_Lead_time]]+Inventory[[#This Row],[Safety_Stock]]-Inventory[[#This Row],[Current_Inventory]])</f>
        <v>17</v>
      </c>
      <c r="O596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68" s="8">
        <f>Inventory[[#This Row],[Current_Inventory]]*Inventory[[#This Row],[Unit_Cost]]</f>
        <v>357758.04</v>
      </c>
      <c r="Q5968" t="str">
        <f>IF(Inventory[[#This Row],[Stockout_Risk_Score]] &gt;= 0.8, "Critical",
   IF(Inventory[[#This Row],[Stockout_Risk_Score]] &gt;= 0.6, "High",
      IF(Inventory[[#This Row],[Stockout_Risk_Score]] &gt;= 0.3, "Medium", "Low")
   )
)</f>
        <v>Medium</v>
      </c>
      <c r="R5968">
        <f>Inventory[[#This Row],[Lead_Time_Days]]*0.8</f>
        <v>2.4000000000000004</v>
      </c>
      <c r="S5968">
        <f>MAX(0,Inventory[[#This Row],[Daily_Demand]]*Inventory[[#This Row],[Adj_Lead_Time]]+Inventory[[#This Row],[Safety_Stock]]-Inventory[[#This Row],[Current_Inventory]])</f>
        <v>0</v>
      </c>
    </row>
    <row r="5969" spans="1:19" x14ac:dyDescent="0.25">
      <c r="A5969">
        <v>5968</v>
      </c>
      <c r="B5969" t="s">
        <v>5990</v>
      </c>
      <c r="C5969" s="4" t="s">
        <v>17</v>
      </c>
      <c r="D5969" t="s">
        <v>14</v>
      </c>
      <c r="E5969" s="4">
        <v>177</v>
      </c>
      <c r="F5969" s="4">
        <v>6</v>
      </c>
      <c r="G5969" s="4">
        <v>366</v>
      </c>
      <c r="H5969" s="4">
        <v>54</v>
      </c>
      <c r="I5969" s="4">
        <v>229</v>
      </c>
      <c r="J5969" s="6">
        <v>675.99</v>
      </c>
      <c r="K5969" s="4">
        <v>0.13400000000000001</v>
      </c>
      <c r="L5969" s="4" t="s">
        <v>19</v>
      </c>
      <c r="M5969" s="4">
        <f>Inventory[[#This Row],[Daily_Demand]]*Inventory[[#This Row],[Lead_Time_Days]]</f>
        <v>1062</v>
      </c>
      <c r="N5969" s="4">
        <f>MAX(0, Inventory[[#This Row],[Demand_Duration_Lead_time]]+Inventory[[#This Row],[Safety_Stock]]-Inventory[[#This Row],[Current_Inventory]])</f>
        <v>750</v>
      </c>
      <c r="O596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69" s="8">
        <f>Inventory[[#This Row],[Current_Inventory]]*Inventory[[#This Row],[Unit_Cost]]</f>
        <v>247412.34</v>
      </c>
      <c r="Q5969" t="str">
        <f>IF(Inventory[[#This Row],[Stockout_Risk_Score]] &gt;= 0.8, "Critical",
   IF(Inventory[[#This Row],[Stockout_Risk_Score]] &gt;= 0.6, "High",
      IF(Inventory[[#This Row],[Stockout_Risk_Score]] &gt;= 0.3, "Medium", "Low")
   )
)</f>
        <v>Low</v>
      </c>
      <c r="R5969">
        <f>Inventory[[#This Row],[Lead_Time_Days]]*0.8</f>
        <v>4.8000000000000007</v>
      </c>
      <c r="S5969">
        <f>MAX(0,Inventory[[#This Row],[Daily_Demand]]*Inventory[[#This Row],[Adj_Lead_Time]]+Inventory[[#This Row],[Safety_Stock]]-Inventory[[#This Row],[Current_Inventory]])</f>
        <v>537.60000000000014</v>
      </c>
    </row>
    <row r="5970" spans="1:19" x14ac:dyDescent="0.25">
      <c r="A5970">
        <v>5969</v>
      </c>
      <c r="B5970" t="s">
        <v>5991</v>
      </c>
      <c r="C5970" s="4" t="s">
        <v>17</v>
      </c>
      <c r="D5970" t="s">
        <v>18</v>
      </c>
      <c r="E5970" s="4">
        <v>196</v>
      </c>
      <c r="F5970" s="4">
        <v>2</v>
      </c>
      <c r="G5970" s="4">
        <v>156</v>
      </c>
      <c r="H5970" s="4">
        <v>296</v>
      </c>
      <c r="I5970" s="4">
        <v>184</v>
      </c>
      <c r="J5970" s="6">
        <v>640.5</v>
      </c>
      <c r="K5970" s="4">
        <v>0.47799999999999998</v>
      </c>
      <c r="L5970" s="4" t="s">
        <v>27</v>
      </c>
      <c r="M5970" s="4">
        <f>Inventory[[#This Row],[Daily_Demand]]*Inventory[[#This Row],[Lead_Time_Days]]</f>
        <v>392</v>
      </c>
      <c r="N5970" s="4">
        <f>MAX(0, Inventory[[#This Row],[Demand_Duration_Lead_time]]+Inventory[[#This Row],[Safety_Stock]]-Inventory[[#This Row],[Current_Inventory]])</f>
        <v>532</v>
      </c>
      <c r="O597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70" s="8">
        <f>Inventory[[#This Row],[Current_Inventory]]*Inventory[[#This Row],[Unit_Cost]]</f>
        <v>99918</v>
      </c>
      <c r="Q5970" t="str">
        <f>IF(Inventory[[#This Row],[Stockout_Risk_Score]] &gt;= 0.8, "Critical",
   IF(Inventory[[#This Row],[Stockout_Risk_Score]] &gt;= 0.6, "High",
      IF(Inventory[[#This Row],[Stockout_Risk_Score]] &gt;= 0.3, "Medium", "Low")
   )
)</f>
        <v>Medium</v>
      </c>
      <c r="R5970">
        <f>Inventory[[#This Row],[Lead_Time_Days]]*0.8</f>
        <v>1.6</v>
      </c>
      <c r="S5970">
        <f>MAX(0,Inventory[[#This Row],[Daily_Demand]]*Inventory[[#This Row],[Adj_Lead_Time]]+Inventory[[#This Row],[Safety_Stock]]-Inventory[[#This Row],[Current_Inventory]])</f>
        <v>453.6</v>
      </c>
    </row>
    <row r="5971" spans="1:19" x14ac:dyDescent="0.25">
      <c r="A5971">
        <v>5970</v>
      </c>
      <c r="B5971" t="s">
        <v>5992</v>
      </c>
      <c r="C5971" s="4" t="s">
        <v>26</v>
      </c>
      <c r="D5971" t="s">
        <v>22</v>
      </c>
      <c r="E5971" s="4">
        <v>68</v>
      </c>
      <c r="F5971" s="4">
        <v>12</v>
      </c>
      <c r="G5971" s="4">
        <v>49</v>
      </c>
      <c r="H5971" s="4">
        <v>115</v>
      </c>
      <c r="I5971" s="4">
        <v>239</v>
      </c>
      <c r="J5971" s="6">
        <v>385.13</v>
      </c>
      <c r="K5971" s="4">
        <v>0.60899999999999999</v>
      </c>
      <c r="L5971" s="4" t="s">
        <v>15</v>
      </c>
      <c r="M5971" s="4">
        <f>Inventory[[#This Row],[Daily_Demand]]*Inventory[[#This Row],[Lead_Time_Days]]</f>
        <v>816</v>
      </c>
      <c r="N5971" s="4">
        <f>MAX(0, Inventory[[#This Row],[Demand_Duration_Lead_time]]+Inventory[[#This Row],[Safety_Stock]]-Inventory[[#This Row],[Current_Inventory]])</f>
        <v>882</v>
      </c>
      <c r="O597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71" s="8">
        <f>Inventory[[#This Row],[Current_Inventory]]*Inventory[[#This Row],[Unit_Cost]]</f>
        <v>18871.37</v>
      </c>
      <c r="Q5971" t="str">
        <f>IF(Inventory[[#This Row],[Stockout_Risk_Score]] &gt;= 0.8, "Critical",
   IF(Inventory[[#This Row],[Stockout_Risk_Score]] &gt;= 0.6, "High",
      IF(Inventory[[#This Row],[Stockout_Risk_Score]] &gt;= 0.3, "Medium", "Low")
   )
)</f>
        <v>High</v>
      </c>
      <c r="R5971">
        <f>Inventory[[#This Row],[Lead_Time_Days]]*0.8</f>
        <v>9.6000000000000014</v>
      </c>
      <c r="S5971">
        <f>MAX(0,Inventory[[#This Row],[Daily_Demand]]*Inventory[[#This Row],[Adj_Lead_Time]]+Inventory[[#This Row],[Safety_Stock]]-Inventory[[#This Row],[Current_Inventory]])</f>
        <v>718.80000000000007</v>
      </c>
    </row>
    <row r="5972" spans="1:19" x14ac:dyDescent="0.25">
      <c r="A5972">
        <v>5971</v>
      </c>
      <c r="B5972" t="s">
        <v>5993</v>
      </c>
      <c r="C5972" s="4" t="s">
        <v>41</v>
      </c>
      <c r="D5972" t="s">
        <v>18</v>
      </c>
      <c r="E5972" s="4">
        <v>158</v>
      </c>
      <c r="F5972" s="4">
        <v>3</v>
      </c>
      <c r="G5972" s="4">
        <v>165</v>
      </c>
      <c r="H5972" s="4">
        <v>143</v>
      </c>
      <c r="I5972" s="4">
        <v>79</v>
      </c>
      <c r="J5972" s="6">
        <v>1742.99</v>
      </c>
      <c r="K5972" s="4">
        <v>0.69099999999999995</v>
      </c>
      <c r="L5972" s="4" t="s">
        <v>15</v>
      </c>
      <c r="M5972" s="4">
        <f>Inventory[[#This Row],[Daily_Demand]]*Inventory[[#This Row],[Lead_Time_Days]]</f>
        <v>474</v>
      </c>
      <c r="N5972" s="4">
        <f>MAX(0, Inventory[[#This Row],[Demand_Duration_Lead_time]]+Inventory[[#This Row],[Safety_Stock]]-Inventory[[#This Row],[Current_Inventory]])</f>
        <v>452</v>
      </c>
      <c r="O597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72" s="8">
        <f>Inventory[[#This Row],[Current_Inventory]]*Inventory[[#This Row],[Unit_Cost]]</f>
        <v>287593.34999999998</v>
      </c>
      <c r="Q5972" t="str">
        <f>IF(Inventory[[#This Row],[Stockout_Risk_Score]] &gt;= 0.8, "Critical",
   IF(Inventory[[#This Row],[Stockout_Risk_Score]] &gt;= 0.6, "High",
      IF(Inventory[[#This Row],[Stockout_Risk_Score]] &gt;= 0.3, "Medium", "Low")
   )
)</f>
        <v>High</v>
      </c>
      <c r="R5972">
        <f>Inventory[[#This Row],[Lead_Time_Days]]*0.8</f>
        <v>2.4000000000000004</v>
      </c>
      <c r="S5972">
        <f>MAX(0,Inventory[[#This Row],[Daily_Demand]]*Inventory[[#This Row],[Adj_Lead_Time]]+Inventory[[#This Row],[Safety_Stock]]-Inventory[[#This Row],[Current_Inventory]])</f>
        <v>357.20000000000005</v>
      </c>
    </row>
    <row r="5973" spans="1:19" x14ac:dyDescent="0.25">
      <c r="A5973">
        <v>5972</v>
      </c>
      <c r="B5973" t="s">
        <v>5994</v>
      </c>
      <c r="C5973" s="4" t="s">
        <v>21</v>
      </c>
      <c r="D5973" t="s">
        <v>18</v>
      </c>
      <c r="E5973" s="4">
        <v>164</v>
      </c>
      <c r="F5973" s="4">
        <v>7</v>
      </c>
      <c r="G5973" s="4">
        <v>487</v>
      </c>
      <c r="H5973" s="4">
        <v>17</v>
      </c>
      <c r="I5973" s="4">
        <v>131</v>
      </c>
      <c r="J5973" s="6">
        <v>866.29</v>
      </c>
      <c r="K5973" s="4">
        <v>0.54600000000000004</v>
      </c>
      <c r="L5973" s="4" t="s">
        <v>27</v>
      </c>
      <c r="M5973" s="4">
        <f>Inventory[[#This Row],[Daily_Demand]]*Inventory[[#This Row],[Lead_Time_Days]]</f>
        <v>1148</v>
      </c>
      <c r="N5973" s="4">
        <f>MAX(0, Inventory[[#This Row],[Demand_Duration_Lead_time]]+Inventory[[#This Row],[Safety_Stock]]-Inventory[[#This Row],[Current_Inventory]])</f>
        <v>678</v>
      </c>
      <c r="O597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73" s="8">
        <f>Inventory[[#This Row],[Current_Inventory]]*Inventory[[#This Row],[Unit_Cost]]</f>
        <v>421883.23</v>
      </c>
      <c r="Q5973" t="str">
        <f>IF(Inventory[[#This Row],[Stockout_Risk_Score]] &gt;= 0.8, "Critical",
   IF(Inventory[[#This Row],[Stockout_Risk_Score]] &gt;= 0.6, "High",
      IF(Inventory[[#This Row],[Stockout_Risk_Score]] &gt;= 0.3, "Medium", "Low")
   )
)</f>
        <v>Medium</v>
      </c>
      <c r="R5973">
        <f>Inventory[[#This Row],[Lead_Time_Days]]*0.8</f>
        <v>5.6000000000000005</v>
      </c>
      <c r="S5973">
        <f>MAX(0,Inventory[[#This Row],[Daily_Demand]]*Inventory[[#This Row],[Adj_Lead_Time]]+Inventory[[#This Row],[Safety_Stock]]-Inventory[[#This Row],[Current_Inventory]])</f>
        <v>448.40000000000009</v>
      </c>
    </row>
    <row r="5974" spans="1:19" x14ac:dyDescent="0.25">
      <c r="A5974">
        <v>5973</v>
      </c>
      <c r="B5974" t="s">
        <v>5995</v>
      </c>
      <c r="C5974" s="4" t="s">
        <v>13</v>
      </c>
      <c r="D5974" t="s">
        <v>22</v>
      </c>
      <c r="E5974" s="4">
        <v>61</v>
      </c>
      <c r="F5974" s="4">
        <v>4</v>
      </c>
      <c r="G5974" s="4">
        <v>636</v>
      </c>
      <c r="H5974" s="4">
        <v>37</v>
      </c>
      <c r="I5974" s="4">
        <v>106</v>
      </c>
      <c r="J5974" s="6">
        <v>1928.1</v>
      </c>
      <c r="K5974" s="4">
        <v>0.38</v>
      </c>
      <c r="L5974" s="4" t="s">
        <v>27</v>
      </c>
      <c r="M5974" s="4">
        <f>Inventory[[#This Row],[Daily_Demand]]*Inventory[[#This Row],[Lead_Time_Days]]</f>
        <v>244</v>
      </c>
      <c r="N5974" s="4">
        <f>MAX(0, Inventory[[#This Row],[Demand_Duration_Lead_time]]+Inventory[[#This Row],[Safety_Stock]]-Inventory[[#This Row],[Current_Inventory]])</f>
        <v>0</v>
      </c>
      <c r="O597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974" s="8">
        <f>Inventory[[#This Row],[Current_Inventory]]*Inventory[[#This Row],[Unit_Cost]]</f>
        <v>1226271.5999999999</v>
      </c>
      <c r="Q5974" t="str">
        <f>IF(Inventory[[#This Row],[Stockout_Risk_Score]] &gt;= 0.8, "Critical",
   IF(Inventory[[#This Row],[Stockout_Risk_Score]] &gt;= 0.6, "High",
      IF(Inventory[[#This Row],[Stockout_Risk_Score]] &gt;= 0.3, "Medium", "Low")
   )
)</f>
        <v>Medium</v>
      </c>
      <c r="R5974">
        <f>Inventory[[#This Row],[Lead_Time_Days]]*0.8</f>
        <v>3.2</v>
      </c>
      <c r="S5974">
        <f>MAX(0,Inventory[[#This Row],[Daily_Demand]]*Inventory[[#This Row],[Adj_Lead_Time]]+Inventory[[#This Row],[Safety_Stock]]-Inventory[[#This Row],[Current_Inventory]])</f>
        <v>0</v>
      </c>
    </row>
    <row r="5975" spans="1:19" x14ac:dyDescent="0.25">
      <c r="A5975">
        <v>5974</v>
      </c>
      <c r="B5975" t="s">
        <v>5996</v>
      </c>
      <c r="C5975" s="4" t="s">
        <v>26</v>
      </c>
      <c r="D5975" t="s">
        <v>18</v>
      </c>
      <c r="E5975" s="4">
        <v>123</v>
      </c>
      <c r="F5975" s="4">
        <v>5</v>
      </c>
      <c r="G5975" s="4">
        <v>522</v>
      </c>
      <c r="H5975" s="4">
        <v>280</v>
      </c>
      <c r="I5975" s="4">
        <v>223</v>
      </c>
      <c r="J5975" s="6">
        <v>1187.77</v>
      </c>
      <c r="K5975" s="4">
        <v>0.13</v>
      </c>
      <c r="L5975" s="4" t="s">
        <v>27</v>
      </c>
      <c r="M5975" s="4">
        <f>Inventory[[#This Row],[Daily_Demand]]*Inventory[[#This Row],[Lead_Time_Days]]</f>
        <v>615</v>
      </c>
      <c r="N5975" s="4">
        <f>MAX(0, Inventory[[#This Row],[Demand_Duration_Lead_time]]+Inventory[[#This Row],[Safety_Stock]]-Inventory[[#This Row],[Current_Inventory]])</f>
        <v>373</v>
      </c>
      <c r="O597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75" s="8">
        <f>Inventory[[#This Row],[Current_Inventory]]*Inventory[[#This Row],[Unit_Cost]]</f>
        <v>620015.93999999994</v>
      </c>
      <c r="Q5975" t="str">
        <f>IF(Inventory[[#This Row],[Stockout_Risk_Score]] &gt;= 0.8, "Critical",
   IF(Inventory[[#This Row],[Stockout_Risk_Score]] &gt;= 0.6, "High",
      IF(Inventory[[#This Row],[Stockout_Risk_Score]] &gt;= 0.3, "Medium", "Low")
   )
)</f>
        <v>Low</v>
      </c>
      <c r="R5975">
        <f>Inventory[[#This Row],[Lead_Time_Days]]*0.8</f>
        <v>4</v>
      </c>
      <c r="S5975">
        <f>MAX(0,Inventory[[#This Row],[Daily_Demand]]*Inventory[[#This Row],[Adj_Lead_Time]]+Inventory[[#This Row],[Safety_Stock]]-Inventory[[#This Row],[Current_Inventory]])</f>
        <v>250</v>
      </c>
    </row>
    <row r="5976" spans="1:19" x14ac:dyDescent="0.25">
      <c r="A5976">
        <v>5975</v>
      </c>
      <c r="B5976" t="s">
        <v>5997</v>
      </c>
      <c r="C5976" s="4" t="s">
        <v>21</v>
      </c>
      <c r="D5976" t="s">
        <v>22</v>
      </c>
      <c r="E5976" s="4">
        <v>185</v>
      </c>
      <c r="F5976" s="4">
        <v>2</v>
      </c>
      <c r="G5976" s="4">
        <v>210</v>
      </c>
      <c r="H5976" s="4">
        <v>232</v>
      </c>
      <c r="I5976" s="4">
        <v>257</v>
      </c>
      <c r="J5976" s="6">
        <v>319.87</v>
      </c>
      <c r="K5976" s="4">
        <v>0.247</v>
      </c>
      <c r="L5976" s="4" t="s">
        <v>27</v>
      </c>
      <c r="M5976" s="4">
        <f>Inventory[[#This Row],[Daily_Demand]]*Inventory[[#This Row],[Lead_Time_Days]]</f>
        <v>370</v>
      </c>
      <c r="N5976" s="4">
        <f>MAX(0, Inventory[[#This Row],[Demand_Duration_Lead_time]]+Inventory[[#This Row],[Safety_Stock]]-Inventory[[#This Row],[Current_Inventory]])</f>
        <v>392</v>
      </c>
      <c r="O597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76" s="8">
        <f>Inventory[[#This Row],[Current_Inventory]]*Inventory[[#This Row],[Unit_Cost]]</f>
        <v>67172.7</v>
      </c>
      <c r="Q5976" t="str">
        <f>IF(Inventory[[#This Row],[Stockout_Risk_Score]] &gt;= 0.8, "Critical",
   IF(Inventory[[#This Row],[Stockout_Risk_Score]] &gt;= 0.6, "High",
      IF(Inventory[[#This Row],[Stockout_Risk_Score]] &gt;= 0.3, "Medium", "Low")
   )
)</f>
        <v>Low</v>
      </c>
      <c r="R5976">
        <f>Inventory[[#This Row],[Lead_Time_Days]]*0.8</f>
        <v>1.6</v>
      </c>
      <c r="S5976">
        <f>MAX(0,Inventory[[#This Row],[Daily_Demand]]*Inventory[[#This Row],[Adj_Lead_Time]]+Inventory[[#This Row],[Safety_Stock]]-Inventory[[#This Row],[Current_Inventory]])</f>
        <v>318</v>
      </c>
    </row>
    <row r="5977" spans="1:19" x14ac:dyDescent="0.25">
      <c r="A5977">
        <v>5976</v>
      </c>
      <c r="B5977" t="s">
        <v>5998</v>
      </c>
      <c r="C5977" s="4" t="s">
        <v>21</v>
      </c>
      <c r="D5977" t="s">
        <v>14</v>
      </c>
      <c r="E5977" s="4">
        <v>165</v>
      </c>
      <c r="F5977" s="4">
        <v>6</v>
      </c>
      <c r="G5977" s="4">
        <v>490</v>
      </c>
      <c r="H5977" s="4">
        <v>17</v>
      </c>
      <c r="I5977" s="4">
        <v>375</v>
      </c>
      <c r="J5977" s="6">
        <v>1114.51</v>
      </c>
      <c r="K5977" s="4">
        <v>0.41899999999999998</v>
      </c>
      <c r="L5977" s="4" t="s">
        <v>19</v>
      </c>
      <c r="M5977" s="4">
        <f>Inventory[[#This Row],[Daily_Demand]]*Inventory[[#This Row],[Lead_Time_Days]]</f>
        <v>990</v>
      </c>
      <c r="N5977" s="4">
        <f>MAX(0, Inventory[[#This Row],[Demand_Duration_Lead_time]]+Inventory[[#This Row],[Safety_Stock]]-Inventory[[#This Row],[Current_Inventory]])</f>
        <v>517</v>
      </c>
      <c r="O597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77" s="8">
        <f>Inventory[[#This Row],[Current_Inventory]]*Inventory[[#This Row],[Unit_Cost]]</f>
        <v>546109.9</v>
      </c>
      <c r="Q5977" t="str">
        <f>IF(Inventory[[#This Row],[Stockout_Risk_Score]] &gt;= 0.8, "Critical",
   IF(Inventory[[#This Row],[Stockout_Risk_Score]] &gt;= 0.6, "High",
      IF(Inventory[[#This Row],[Stockout_Risk_Score]] &gt;= 0.3, "Medium", "Low")
   )
)</f>
        <v>Medium</v>
      </c>
      <c r="R5977">
        <f>Inventory[[#This Row],[Lead_Time_Days]]*0.8</f>
        <v>4.8000000000000007</v>
      </c>
      <c r="S5977">
        <f>MAX(0,Inventory[[#This Row],[Daily_Demand]]*Inventory[[#This Row],[Adj_Lead_Time]]+Inventory[[#This Row],[Safety_Stock]]-Inventory[[#This Row],[Current_Inventory]])</f>
        <v>319.00000000000011</v>
      </c>
    </row>
    <row r="5978" spans="1:19" x14ac:dyDescent="0.25">
      <c r="A5978">
        <v>5977</v>
      </c>
      <c r="B5978" t="s">
        <v>5999</v>
      </c>
      <c r="C5978" s="4" t="s">
        <v>13</v>
      </c>
      <c r="D5978" t="s">
        <v>18</v>
      </c>
      <c r="E5978" s="4">
        <v>56</v>
      </c>
      <c r="F5978" s="4">
        <v>5</v>
      </c>
      <c r="G5978" s="4">
        <v>709</v>
      </c>
      <c r="H5978" s="4">
        <v>143</v>
      </c>
      <c r="I5978" s="4">
        <v>371</v>
      </c>
      <c r="J5978" s="6">
        <v>1987.41</v>
      </c>
      <c r="K5978" s="4">
        <v>0.92400000000000004</v>
      </c>
      <c r="L5978" s="4" t="s">
        <v>19</v>
      </c>
      <c r="M5978" s="4">
        <f>Inventory[[#This Row],[Daily_Demand]]*Inventory[[#This Row],[Lead_Time_Days]]</f>
        <v>280</v>
      </c>
      <c r="N5978" s="4">
        <f>MAX(0, Inventory[[#This Row],[Demand_Duration_Lead_time]]+Inventory[[#This Row],[Safety_Stock]]-Inventory[[#This Row],[Current_Inventory]])</f>
        <v>0</v>
      </c>
      <c r="O597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78" s="8">
        <f>Inventory[[#This Row],[Current_Inventory]]*Inventory[[#This Row],[Unit_Cost]]</f>
        <v>1409073.69</v>
      </c>
      <c r="Q5978" t="str">
        <f>IF(Inventory[[#This Row],[Stockout_Risk_Score]] &gt;= 0.8, "Critical",
   IF(Inventory[[#This Row],[Stockout_Risk_Score]] &gt;= 0.6, "High",
      IF(Inventory[[#This Row],[Stockout_Risk_Score]] &gt;= 0.3, "Medium", "Low")
   )
)</f>
        <v>Critical</v>
      </c>
      <c r="R5978">
        <f>Inventory[[#This Row],[Lead_Time_Days]]*0.8</f>
        <v>4</v>
      </c>
      <c r="S5978">
        <f>MAX(0,Inventory[[#This Row],[Daily_Demand]]*Inventory[[#This Row],[Adj_Lead_Time]]+Inventory[[#This Row],[Safety_Stock]]-Inventory[[#This Row],[Current_Inventory]])</f>
        <v>0</v>
      </c>
    </row>
    <row r="5979" spans="1:19" x14ac:dyDescent="0.25">
      <c r="A5979">
        <v>5978</v>
      </c>
      <c r="B5979" t="s">
        <v>6000</v>
      </c>
      <c r="C5979" s="4" t="s">
        <v>21</v>
      </c>
      <c r="D5979" t="s">
        <v>22</v>
      </c>
      <c r="E5979" s="4">
        <v>99</v>
      </c>
      <c r="F5979" s="4">
        <v>9</v>
      </c>
      <c r="G5979" s="4">
        <v>364</v>
      </c>
      <c r="H5979" s="4">
        <v>38</v>
      </c>
      <c r="I5979" s="4">
        <v>232</v>
      </c>
      <c r="J5979" s="6">
        <v>1152.08</v>
      </c>
      <c r="K5979" s="4">
        <v>0.20300000000000001</v>
      </c>
      <c r="L5979" s="4" t="s">
        <v>27</v>
      </c>
      <c r="M5979" s="4">
        <f>Inventory[[#This Row],[Daily_Demand]]*Inventory[[#This Row],[Lead_Time_Days]]</f>
        <v>891</v>
      </c>
      <c r="N5979" s="4">
        <f>MAX(0, Inventory[[#This Row],[Demand_Duration_Lead_time]]+Inventory[[#This Row],[Safety_Stock]]-Inventory[[#This Row],[Current_Inventory]])</f>
        <v>565</v>
      </c>
      <c r="O597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79" s="8">
        <f>Inventory[[#This Row],[Current_Inventory]]*Inventory[[#This Row],[Unit_Cost]]</f>
        <v>419357.12</v>
      </c>
      <c r="Q5979" t="str">
        <f>IF(Inventory[[#This Row],[Stockout_Risk_Score]] &gt;= 0.8, "Critical",
   IF(Inventory[[#This Row],[Stockout_Risk_Score]] &gt;= 0.6, "High",
      IF(Inventory[[#This Row],[Stockout_Risk_Score]] &gt;= 0.3, "Medium", "Low")
   )
)</f>
        <v>Low</v>
      </c>
      <c r="R5979">
        <f>Inventory[[#This Row],[Lead_Time_Days]]*0.8</f>
        <v>7.2</v>
      </c>
      <c r="S5979">
        <f>MAX(0,Inventory[[#This Row],[Daily_Demand]]*Inventory[[#This Row],[Adj_Lead_Time]]+Inventory[[#This Row],[Safety_Stock]]-Inventory[[#This Row],[Current_Inventory]])</f>
        <v>386.80000000000007</v>
      </c>
    </row>
    <row r="5980" spans="1:19" x14ac:dyDescent="0.25">
      <c r="A5980">
        <v>5979</v>
      </c>
      <c r="B5980" t="s">
        <v>6001</v>
      </c>
      <c r="C5980" s="4" t="s">
        <v>41</v>
      </c>
      <c r="D5980" t="s">
        <v>22</v>
      </c>
      <c r="E5980" s="4">
        <v>150</v>
      </c>
      <c r="F5980" s="4">
        <v>4</v>
      </c>
      <c r="G5980" s="4">
        <v>770</v>
      </c>
      <c r="H5980" s="4">
        <v>124</v>
      </c>
      <c r="I5980" s="4">
        <v>284</v>
      </c>
      <c r="J5980" s="6">
        <v>53.65</v>
      </c>
      <c r="K5980" s="4">
        <v>0.41299999999999998</v>
      </c>
      <c r="L5980" s="4" t="s">
        <v>15</v>
      </c>
      <c r="M5980" s="4">
        <f>Inventory[[#This Row],[Daily_Demand]]*Inventory[[#This Row],[Lead_Time_Days]]</f>
        <v>600</v>
      </c>
      <c r="N5980" s="4">
        <f>MAX(0, Inventory[[#This Row],[Demand_Duration_Lead_time]]+Inventory[[#This Row],[Safety_Stock]]-Inventory[[#This Row],[Current_Inventory]])</f>
        <v>0</v>
      </c>
      <c r="O598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80" s="8">
        <f>Inventory[[#This Row],[Current_Inventory]]*Inventory[[#This Row],[Unit_Cost]]</f>
        <v>41310.5</v>
      </c>
      <c r="Q5980" t="str">
        <f>IF(Inventory[[#This Row],[Stockout_Risk_Score]] &gt;= 0.8, "Critical",
   IF(Inventory[[#This Row],[Stockout_Risk_Score]] &gt;= 0.6, "High",
      IF(Inventory[[#This Row],[Stockout_Risk_Score]] &gt;= 0.3, "Medium", "Low")
   )
)</f>
        <v>Medium</v>
      </c>
      <c r="R5980">
        <f>Inventory[[#This Row],[Lead_Time_Days]]*0.8</f>
        <v>3.2</v>
      </c>
      <c r="S5980">
        <f>MAX(0,Inventory[[#This Row],[Daily_Demand]]*Inventory[[#This Row],[Adj_Lead_Time]]+Inventory[[#This Row],[Safety_Stock]]-Inventory[[#This Row],[Current_Inventory]])</f>
        <v>0</v>
      </c>
    </row>
    <row r="5981" spans="1:19" x14ac:dyDescent="0.25">
      <c r="A5981">
        <v>5980</v>
      </c>
      <c r="B5981" t="s">
        <v>6002</v>
      </c>
      <c r="C5981" s="4" t="s">
        <v>41</v>
      </c>
      <c r="D5981" t="s">
        <v>18</v>
      </c>
      <c r="E5981" s="4">
        <v>167</v>
      </c>
      <c r="F5981" s="4">
        <v>11</v>
      </c>
      <c r="G5981" s="4">
        <v>20</v>
      </c>
      <c r="H5981" s="4">
        <v>43</v>
      </c>
      <c r="I5981" s="4">
        <v>156</v>
      </c>
      <c r="J5981" s="6">
        <v>1869.51</v>
      </c>
      <c r="K5981" s="4">
        <v>0.73199999999999998</v>
      </c>
      <c r="L5981" s="4" t="s">
        <v>19</v>
      </c>
      <c r="M5981" s="4">
        <f>Inventory[[#This Row],[Daily_Demand]]*Inventory[[#This Row],[Lead_Time_Days]]</f>
        <v>1837</v>
      </c>
      <c r="N5981" s="4">
        <f>MAX(0, Inventory[[#This Row],[Demand_Duration_Lead_time]]+Inventory[[#This Row],[Safety_Stock]]-Inventory[[#This Row],[Current_Inventory]])</f>
        <v>1860</v>
      </c>
      <c r="O598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81" s="8">
        <f>Inventory[[#This Row],[Current_Inventory]]*Inventory[[#This Row],[Unit_Cost]]</f>
        <v>37390.199999999997</v>
      </c>
      <c r="Q5981" t="str">
        <f>IF(Inventory[[#This Row],[Stockout_Risk_Score]] &gt;= 0.8, "Critical",
   IF(Inventory[[#This Row],[Stockout_Risk_Score]] &gt;= 0.6, "High",
      IF(Inventory[[#This Row],[Stockout_Risk_Score]] &gt;= 0.3, "Medium", "Low")
   )
)</f>
        <v>High</v>
      </c>
      <c r="R5981">
        <f>Inventory[[#This Row],[Lead_Time_Days]]*0.8</f>
        <v>8.8000000000000007</v>
      </c>
      <c r="S5981">
        <f>MAX(0,Inventory[[#This Row],[Daily_Demand]]*Inventory[[#This Row],[Adj_Lead_Time]]+Inventory[[#This Row],[Safety_Stock]]-Inventory[[#This Row],[Current_Inventory]])</f>
        <v>1492.6000000000001</v>
      </c>
    </row>
    <row r="5982" spans="1:19" x14ac:dyDescent="0.25">
      <c r="A5982">
        <v>5981</v>
      </c>
      <c r="B5982" t="s">
        <v>6003</v>
      </c>
      <c r="C5982" s="4" t="s">
        <v>41</v>
      </c>
      <c r="D5982" t="s">
        <v>14</v>
      </c>
      <c r="E5982" s="4">
        <v>144</v>
      </c>
      <c r="F5982" s="4">
        <v>2</v>
      </c>
      <c r="G5982" s="4">
        <v>129</v>
      </c>
      <c r="H5982" s="4">
        <v>16</v>
      </c>
      <c r="I5982" s="4">
        <v>235</v>
      </c>
      <c r="J5982" s="6">
        <v>508.04</v>
      </c>
      <c r="K5982" s="4">
        <v>0.70499999999999996</v>
      </c>
      <c r="L5982" s="4" t="s">
        <v>27</v>
      </c>
      <c r="M5982" s="4">
        <f>Inventory[[#This Row],[Daily_Demand]]*Inventory[[#This Row],[Lead_Time_Days]]</f>
        <v>288</v>
      </c>
      <c r="N5982" s="4">
        <f>MAX(0, Inventory[[#This Row],[Demand_Duration_Lead_time]]+Inventory[[#This Row],[Safety_Stock]]-Inventory[[#This Row],[Current_Inventory]])</f>
        <v>175</v>
      </c>
      <c r="O598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82" s="8">
        <f>Inventory[[#This Row],[Current_Inventory]]*Inventory[[#This Row],[Unit_Cost]]</f>
        <v>65537.16</v>
      </c>
      <c r="Q5982" t="str">
        <f>IF(Inventory[[#This Row],[Stockout_Risk_Score]] &gt;= 0.8, "Critical",
   IF(Inventory[[#This Row],[Stockout_Risk_Score]] &gt;= 0.6, "High",
      IF(Inventory[[#This Row],[Stockout_Risk_Score]] &gt;= 0.3, "Medium", "Low")
   )
)</f>
        <v>High</v>
      </c>
      <c r="R5982">
        <f>Inventory[[#This Row],[Lead_Time_Days]]*0.8</f>
        <v>1.6</v>
      </c>
      <c r="S5982">
        <f>MAX(0,Inventory[[#This Row],[Daily_Demand]]*Inventory[[#This Row],[Adj_Lead_Time]]+Inventory[[#This Row],[Safety_Stock]]-Inventory[[#This Row],[Current_Inventory]])</f>
        <v>117.4</v>
      </c>
    </row>
    <row r="5983" spans="1:19" x14ac:dyDescent="0.25">
      <c r="A5983">
        <v>5982</v>
      </c>
      <c r="B5983" t="s">
        <v>6004</v>
      </c>
      <c r="C5983" s="4" t="s">
        <v>21</v>
      </c>
      <c r="D5983" t="s">
        <v>18</v>
      </c>
      <c r="E5983" s="4">
        <v>183</v>
      </c>
      <c r="F5983" s="4">
        <v>14</v>
      </c>
      <c r="G5983" s="4">
        <v>765</v>
      </c>
      <c r="H5983" s="4">
        <v>49</v>
      </c>
      <c r="I5983" s="4">
        <v>315</v>
      </c>
      <c r="J5983" s="6">
        <v>1392.63</v>
      </c>
      <c r="K5983" s="4">
        <v>0.96599999999999997</v>
      </c>
      <c r="L5983" s="4" t="s">
        <v>15</v>
      </c>
      <c r="M5983" s="4">
        <f>Inventory[[#This Row],[Daily_Demand]]*Inventory[[#This Row],[Lead_Time_Days]]</f>
        <v>2562</v>
      </c>
      <c r="N5983" s="4">
        <f>MAX(0, Inventory[[#This Row],[Demand_Duration_Lead_time]]+Inventory[[#This Row],[Safety_Stock]]-Inventory[[#This Row],[Current_Inventory]])</f>
        <v>1846</v>
      </c>
      <c r="O598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83" s="8">
        <f>Inventory[[#This Row],[Current_Inventory]]*Inventory[[#This Row],[Unit_Cost]]</f>
        <v>1065361.9500000002</v>
      </c>
      <c r="Q5983" t="str">
        <f>IF(Inventory[[#This Row],[Stockout_Risk_Score]] &gt;= 0.8, "Critical",
   IF(Inventory[[#This Row],[Stockout_Risk_Score]] &gt;= 0.6, "High",
      IF(Inventory[[#This Row],[Stockout_Risk_Score]] &gt;= 0.3, "Medium", "Low")
   )
)</f>
        <v>Critical</v>
      </c>
      <c r="R5983">
        <f>Inventory[[#This Row],[Lead_Time_Days]]*0.8</f>
        <v>11.200000000000001</v>
      </c>
      <c r="S5983">
        <f>MAX(0,Inventory[[#This Row],[Daily_Demand]]*Inventory[[#This Row],[Adj_Lead_Time]]+Inventory[[#This Row],[Safety_Stock]]-Inventory[[#This Row],[Current_Inventory]])</f>
        <v>1333.6000000000004</v>
      </c>
    </row>
    <row r="5984" spans="1:19" x14ac:dyDescent="0.25">
      <c r="A5984">
        <v>5983</v>
      </c>
      <c r="B5984" t="s">
        <v>6005</v>
      </c>
      <c r="C5984" s="4" t="s">
        <v>41</v>
      </c>
      <c r="D5984" t="s">
        <v>22</v>
      </c>
      <c r="E5984" s="4">
        <v>93</v>
      </c>
      <c r="F5984" s="4">
        <v>11</v>
      </c>
      <c r="G5984" s="4">
        <v>83</v>
      </c>
      <c r="H5984" s="4">
        <v>71</v>
      </c>
      <c r="I5984" s="4">
        <v>181</v>
      </c>
      <c r="J5984" s="6">
        <v>1054.4100000000001</v>
      </c>
      <c r="K5984" s="4">
        <v>0.191</v>
      </c>
      <c r="L5984" s="4" t="s">
        <v>19</v>
      </c>
      <c r="M5984" s="4">
        <f>Inventory[[#This Row],[Daily_Demand]]*Inventory[[#This Row],[Lead_Time_Days]]</f>
        <v>1023</v>
      </c>
      <c r="N5984" s="4">
        <f>MAX(0, Inventory[[#This Row],[Demand_Duration_Lead_time]]+Inventory[[#This Row],[Safety_Stock]]-Inventory[[#This Row],[Current_Inventory]])</f>
        <v>1011</v>
      </c>
      <c r="O598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84" s="8">
        <f>Inventory[[#This Row],[Current_Inventory]]*Inventory[[#This Row],[Unit_Cost]]</f>
        <v>87516.030000000013</v>
      </c>
      <c r="Q5984" t="str">
        <f>IF(Inventory[[#This Row],[Stockout_Risk_Score]] &gt;= 0.8, "Critical",
   IF(Inventory[[#This Row],[Stockout_Risk_Score]] &gt;= 0.6, "High",
      IF(Inventory[[#This Row],[Stockout_Risk_Score]] &gt;= 0.3, "Medium", "Low")
   )
)</f>
        <v>Low</v>
      </c>
      <c r="R5984">
        <f>Inventory[[#This Row],[Lead_Time_Days]]*0.8</f>
        <v>8.8000000000000007</v>
      </c>
      <c r="S5984">
        <f>MAX(0,Inventory[[#This Row],[Daily_Demand]]*Inventory[[#This Row],[Adj_Lead_Time]]+Inventory[[#This Row],[Safety_Stock]]-Inventory[[#This Row],[Current_Inventory]])</f>
        <v>806.40000000000009</v>
      </c>
    </row>
    <row r="5985" spans="1:19" x14ac:dyDescent="0.25">
      <c r="A5985">
        <v>5984</v>
      </c>
      <c r="B5985" t="s">
        <v>6006</v>
      </c>
      <c r="C5985" s="4" t="s">
        <v>13</v>
      </c>
      <c r="D5985" t="s">
        <v>14</v>
      </c>
      <c r="E5985" s="4">
        <v>14</v>
      </c>
      <c r="F5985" s="4">
        <v>6</v>
      </c>
      <c r="G5985" s="4">
        <v>775</v>
      </c>
      <c r="H5985" s="4">
        <v>95</v>
      </c>
      <c r="I5985" s="4">
        <v>379</v>
      </c>
      <c r="J5985" s="6">
        <v>684.6</v>
      </c>
      <c r="K5985" s="4">
        <v>1.7000000000000001E-2</v>
      </c>
      <c r="L5985" s="4" t="s">
        <v>19</v>
      </c>
      <c r="M5985" s="4">
        <f>Inventory[[#This Row],[Daily_Demand]]*Inventory[[#This Row],[Lead_Time_Days]]</f>
        <v>84</v>
      </c>
      <c r="N5985" s="4">
        <f>MAX(0, Inventory[[#This Row],[Demand_Duration_Lead_time]]+Inventory[[#This Row],[Safety_Stock]]-Inventory[[#This Row],[Current_Inventory]])</f>
        <v>0</v>
      </c>
      <c r="O598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Overstocked</v>
      </c>
      <c r="P5985" s="8">
        <f>Inventory[[#This Row],[Current_Inventory]]*Inventory[[#This Row],[Unit_Cost]]</f>
        <v>530565</v>
      </c>
      <c r="Q5985" t="str">
        <f>IF(Inventory[[#This Row],[Stockout_Risk_Score]] &gt;= 0.8, "Critical",
   IF(Inventory[[#This Row],[Stockout_Risk_Score]] &gt;= 0.6, "High",
      IF(Inventory[[#This Row],[Stockout_Risk_Score]] &gt;= 0.3, "Medium", "Low")
   )
)</f>
        <v>Low</v>
      </c>
      <c r="R5985">
        <f>Inventory[[#This Row],[Lead_Time_Days]]*0.8</f>
        <v>4.8000000000000007</v>
      </c>
      <c r="S5985">
        <f>MAX(0,Inventory[[#This Row],[Daily_Demand]]*Inventory[[#This Row],[Adj_Lead_Time]]+Inventory[[#This Row],[Safety_Stock]]-Inventory[[#This Row],[Current_Inventory]])</f>
        <v>0</v>
      </c>
    </row>
    <row r="5986" spans="1:19" x14ac:dyDescent="0.25">
      <c r="A5986">
        <v>5985</v>
      </c>
      <c r="B5986" t="s">
        <v>6007</v>
      </c>
      <c r="C5986" s="4" t="s">
        <v>21</v>
      </c>
      <c r="D5986" t="s">
        <v>18</v>
      </c>
      <c r="E5986" s="4">
        <v>56</v>
      </c>
      <c r="F5986" s="4">
        <v>2</v>
      </c>
      <c r="G5986" s="4">
        <v>72</v>
      </c>
      <c r="H5986" s="4">
        <v>222</v>
      </c>
      <c r="I5986" s="4">
        <v>378</v>
      </c>
      <c r="J5986" s="6">
        <v>601.15</v>
      </c>
      <c r="K5986" s="4">
        <v>0.32200000000000001</v>
      </c>
      <c r="L5986" s="4" t="s">
        <v>27</v>
      </c>
      <c r="M5986" s="4">
        <f>Inventory[[#This Row],[Daily_Demand]]*Inventory[[#This Row],[Lead_Time_Days]]</f>
        <v>112</v>
      </c>
      <c r="N5986" s="4">
        <f>MAX(0, Inventory[[#This Row],[Demand_Duration_Lead_time]]+Inventory[[#This Row],[Safety_Stock]]-Inventory[[#This Row],[Current_Inventory]])</f>
        <v>262</v>
      </c>
      <c r="O598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86" s="8">
        <f>Inventory[[#This Row],[Current_Inventory]]*Inventory[[#This Row],[Unit_Cost]]</f>
        <v>43282.799999999996</v>
      </c>
      <c r="Q5986" t="str">
        <f>IF(Inventory[[#This Row],[Stockout_Risk_Score]] &gt;= 0.8, "Critical",
   IF(Inventory[[#This Row],[Stockout_Risk_Score]] &gt;= 0.6, "High",
      IF(Inventory[[#This Row],[Stockout_Risk_Score]] &gt;= 0.3, "Medium", "Low")
   )
)</f>
        <v>Medium</v>
      </c>
      <c r="R5986">
        <f>Inventory[[#This Row],[Lead_Time_Days]]*0.8</f>
        <v>1.6</v>
      </c>
      <c r="S5986">
        <f>MAX(0,Inventory[[#This Row],[Daily_Demand]]*Inventory[[#This Row],[Adj_Lead_Time]]+Inventory[[#This Row],[Safety_Stock]]-Inventory[[#This Row],[Current_Inventory]])</f>
        <v>239.60000000000002</v>
      </c>
    </row>
    <row r="5987" spans="1:19" x14ac:dyDescent="0.25">
      <c r="A5987">
        <v>5986</v>
      </c>
      <c r="B5987" t="s">
        <v>6008</v>
      </c>
      <c r="C5987" s="4" t="s">
        <v>17</v>
      </c>
      <c r="D5987" t="s">
        <v>22</v>
      </c>
      <c r="E5987" s="4">
        <v>38</v>
      </c>
      <c r="F5987" s="4">
        <v>12</v>
      </c>
      <c r="G5987" s="4">
        <v>281</v>
      </c>
      <c r="H5987" s="4">
        <v>125</v>
      </c>
      <c r="I5987" s="4">
        <v>367</v>
      </c>
      <c r="J5987" s="6">
        <v>1861.08</v>
      </c>
      <c r="K5987" s="4">
        <v>0.15</v>
      </c>
      <c r="L5987" s="4" t="s">
        <v>15</v>
      </c>
      <c r="M5987" s="4">
        <f>Inventory[[#This Row],[Daily_Demand]]*Inventory[[#This Row],[Lead_Time_Days]]</f>
        <v>456</v>
      </c>
      <c r="N5987" s="4">
        <f>MAX(0, Inventory[[#This Row],[Demand_Duration_Lead_time]]+Inventory[[#This Row],[Safety_Stock]]-Inventory[[#This Row],[Current_Inventory]])</f>
        <v>300</v>
      </c>
      <c r="O598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87" s="8">
        <f>Inventory[[#This Row],[Current_Inventory]]*Inventory[[#This Row],[Unit_Cost]]</f>
        <v>522963.48</v>
      </c>
      <c r="Q5987" t="str">
        <f>IF(Inventory[[#This Row],[Stockout_Risk_Score]] &gt;= 0.8, "Critical",
   IF(Inventory[[#This Row],[Stockout_Risk_Score]] &gt;= 0.6, "High",
      IF(Inventory[[#This Row],[Stockout_Risk_Score]] &gt;= 0.3, "Medium", "Low")
   )
)</f>
        <v>Low</v>
      </c>
      <c r="R5987">
        <f>Inventory[[#This Row],[Lead_Time_Days]]*0.8</f>
        <v>9.6000000000000014</v>
      </c>
      <c r="S5987">
        <f>MAX(0,Inventory[[#This Row],[Daily_Demand]]*Inventory[[#This Row],[Adj_Lead_Time]]+Inventory[[#This Row],[Safety_Stock]]-Inventory[[#This Row],[Current_Inventory]])</f>
        <v>208.80000000000007</v>
      </c>
    </row>
    <row r="5988" spans="1:19" x14ac:dyDescent="0.25">
      <c r="A5988">
        <v>5987</v>
      </c>
      <c r="B5988" t="s">
        <v>6009</v>
      </c>
      <c r="C5988" s="4" t="s">
        <v>21</v>
      </c>
      <c r="D5988" t="s">
        <v>18</v>
      </c>
      <c r="E5988" s="4">
        <v>119</v>
      </c>
      <c r="F5988" s="4">
        <v>6</v>
      </c>
      <c r="G5988" s="4">
        <v>548</v>
      </c>
      <c r="H5988" s="4">
        <v>74</v>
      </c>
      <c r="I5988" s="4">
        <v>220</v>
      </c>
      <c r="J5988" s="6">
        <v>1828.26</v>
      </c>
      <c r="K5988" s="4">
        <v>0.54800000000000004</v>
      </c>
      <c r="L5988" s="4" t="s">
        <v>27</v>
      </c>
      <c r="M5988" s="4">
        <f>Inventory[[#This Row],[Daily_Demand]]*Inventory[[#This Row],[Lead_Time_Days]]</f>
        <v>714</v>
      </c>
      <c r="N5988" s="4">
        <f>MAX(0, Inventory[[#This Row],[Demand_Duration_Lead_time]]+Inventory[[#This Row],[Safety_Stock]]-Inventory[[#This Row],[Current_Inventory]])</f>
        <v>240</v>
      </c>
      <c r="O598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88" s="8">
        <f>Inventory[[#This Row],[Current_Inventory]]*Inventory[[#This Row],[Unit_Cost]]</f>
        <v>1001886.48</v>
      </c>
      <c r="Q5988" t="str">
        <f>IF(Inventory[[#This Row],[Stockout_Risk_Score]] &gt;= 0.8, "Critical",
   IF(Inventory[[#This Row],[Stockout_Risk_Score]] &gt;= 0.6, "High",
      IF(Inventory[[#This Row],[Stockout_Risk_Score]] &gt;= 0.3, "Medium", "Low")
   )
)</f>
        <v>Medium</v>
      </c>
      <c r="R5988">
        <f>Inventory[[#This Row],[Lead_Time_Days]]*0.8</f>
        <v>4.8000000000000007</v>
      </c>
      <c r="S5988">
        <f>MAX(0,Inventory[[#This Row],[Daily_Demand]]*Inventory[[#This Row],[Adj_Lead_Time]]+Inventory[[#This Row],[Safety_Stock]]-Inventory[[#This Row],[Current_Inventory]])</f>
        <v>97.200000000000045</v>
      </c>
    </row>
    <row r="5989" spans="1:19" x14ac:dyDescent="0.25">
      <c r="A5989">
        <v>5988</v>
      </c>
      <c r="B5989" t="s">
        <v>6010</v>
      </c>
      <c r="C5989" s="4" t="s">
        <v>13</v>
      </c>
      <c r="D5989" t="s">
        <v>14</v>
      </c>
      <c r="E5989" s="4">
        <v>199</v>
      </c>
      <c r="F5989" s="4">
        <v>10</v>
      </c>
      <c r="G5989" s="4">
        <v>321</v>
      </c>
      <c r="H5989" s="4">
        <v>179</v>
      </c>
      <c r="I5989" s="4">
        <v>347</v>
      </c>
      <c r="J5989" s="6">
        <v>1050.6099999999999</v>
      </c>
      <c r="K5989" s="4">
        <v>0.89900000000000002</v>
      </c>
      <c r="L5989" s="4" t="s">
        <v>19</v>
      </c>
      <c r="M5989" s="4">
        <f>Inventory[[#This Row],[Daily_Demand]]*Inventory[[#This Row],[Lead_Time_Days]]</f>
        <v>1990</v>
      </c>
      <c r="N5989" s="4">
        <f>MAX(0, Inventory[[#This Row],[Demand_Duration_Lead_time]]+Inventory[[#This Row],[Safety_Stock]]-Inventory[[#This Row],[Current_Inventory]])</f>
        <v>1848</v>
      </c>
      <c r="O598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89" s="8">
        <f>Inventory[[#This Row],[Current_Inventory]]*Inventory[[#This Row],[Unit_Cost]]</f>
        <v>337245.80999999994</v>
      </c>
      <c r="Q5989" t="str">
        <f>IF(Inventory[[#This Row],[Stockout_Risk_Score]] &gt;= 0.8, "Critical",
   IF(Inventory[[#This Row],[Stockout_Risk_Score]] &gt;= 0.6, "High",
      IF(Inventory[[#This Row],[Stockout_Risk_Score]] &gt;= 0.3, "Medium", "Low")
   )
)</f>
        <v>Critical</v>
      </c>
      <c r="R5989">
        <f>Inventory[[#This Row],[Lead_Time_Days]]*0.8</f>
        <v>8</v>
      </c>
      <c r="S5989">
        <f>MAX(0,Inventory[[#This Row],[Daily_Demand]]*Inventory[[#This Row],[Adj_Lead_Time]]+Inventory[[#This Row],[Safety_Stock]]-Inventory[[#This Row],[Current_Inventory]])</f>
        <v>1450</v>
      </c>
    </row>
    <row r="5990" spans="1:19" x14ac:dyDescent="0.25">
      <c r="A5990">
        <v>5989</v>
      </c>
      <c r="B5990" t="s">
        <v>6011</v>
      </c>
      <c r="C5990" s="4" t="s">
        <v>17</v>
      </c>
      <c r="D5990" t="s">
        <v>14</v>
      </c>
      <c r="E5990" s="4">
        <v>171</v>
      </c>
      <c r="F5990" s="4">
        <v>6</v>
      </c>
      <c r="G5990" s="4">
        <v>253</v>
      </c>
      <c r="H5990" s="4">
        <v>125</v>
      </c>
      <c r="I5990" s="4">
        <v>73</v>
      </c>
      <c r="J5990" s="6">
        <v>554.07000000000005</v>
      </c>
      <c r="K5990" s="4">
        <v>0.68799999999999994</v>
      </c>
      <c r="L5990" s="4" t="s">
        <v>15</v>
      </c>
      <c r="M5990" s="4">
        <f>Inventory[[#This Row],[Daily_Demand]]*Inventory[[#This Row],[Lead_Time_Days]]</f>
        <v>1026</v>
      </c>
      <c r="N5990" s="4">
        <f>MAX(0, Inventory[[#This Row],[Demand_Duration_Lead_time]]+Inventory[[#This Row],[Safety_Stock]]-Inventory[[#This Row],[Current_Inventory]])</f>
        <v>898</v>
      </c>
      <c r="O599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90" s="8">
        <f>Inventory[[#This Row],[Current_Inventory]]*Inventory[[#This Row],[Unit_Cost]]</f>
        <v>140179.71000000002</v>
      </c>
      <c r="Q5990" t="str">
        <f>IF(Inventory[[#This Row],[Stockout_Risk_Score]] &gt;= 0.8, "Critical",
   IF(Inventory[[#This Row],[Stockout_Risk_Score]] &gt;= 0.6, "High",
      IF(Inventory[[#This Row],[Stockout_Risk_Score]] &gt;= 0.3, "Medium", "Low")
   )
)</f>
        <v>High</v>
      </c>
      <c r="R5990">
        <f>Inventory[[#This Row],[Lead_Time_Days]]*0.8</f>
        <v>4.8000000000000007</v>
      </c>
      <c r="S5990">
        <f>MAX(0,Inventory[[#This Row],[Daily_Demand]]*Inventory[[#This Row],[Adj_Lead_Time]]+Inventory[[#This Row],[Safety_Stock]]-Inventory[[#This Row],[Current_Inventory]])</f>
        <v>692.80000000000007</v>
      </c>
    </row>
    <row r="5991" spans="1:19" x14ac:dyDescent="0.25">
      <c r="A5991">
        <v>5990</v>
      </c>
      <c r="B5991" t="s">
        <v>6012</v>
      </c>
      <c r="C5991" s="4" t="s">
        <v>21</v>
      </c>
      <c r="D5991" t="s">
        <v>14</v>
      </c>
      <c r="E5991" s="4">
        <v>140</v>
      </c>
      <c r="F5991" s="4">
        <v>3</v>
      </c>
      <c r="G5991" s="4">
        <v>92</v>
      </c>
      <c r="H5991" s="4">
        <v>125</v>
      </c>
      <c r="I5991" s="4">
        <v>310</v>
      </c>
      <c r="J5991" s="6">
        <v>249.57</v>
      </c>
      <c r="K5991" s="4">
        <v>0.13600000000000001</v>
      </c>
      <c r="L5991" s="4" t="s">
        <v>19</v>
      </c>
      <c r="M5991" s="4">
        <f>Inventory[[#This Row],[Daily_Demand]]*Inventory[[#This Row],[Lead_Time_Days]]</f>
        <v>420</v>
      </c>
      <c r="N5991" s="4">
        <f>MAX(0, Inventory[[#This Row],[Demand_Duration_Lead_time]]+Inventory[[#This Row],[Safety_Stock]]-Inventory[[#This Row],[Current_Inventory]])</f>
        <v>453</v>
      </c>
      <c r="O599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91" s="8">
        <f>Inventory[[#This Row],[Current_Inventory]]*Inventory[[#This Row],[Unit_Cost]]</f>
        <v>22960.44</v>
      </c>
      <c r="Q5991" t="str">
        <f>IF(Inventory[[#This Row],[Stockout_Risk_Score]] &gt;= 0.8, "Critical",
   IF(Inventory[[#This Row],[Stockout_Risk_Score]] &gt;= 0.6, "High",
      IF(Inventory[[#This Row],[Stockout_Risk_Score]] &gt;= 0.3, "Medium", "Low")
   )
)</f>
        <v>Low</v>
      </c>
      <c r="R5991">
        <f>Inventory[[#This Row],[Lead_Time_Days]]*0.8</f>
        <v>2.4000000000000004</v>
      </c>
      <c r="S5991">
        <f>MAX(0,Inventory[[#This Row],[Daily_Demand]]*Inventory[[#This Row],[Adj_Lead_Time]]+Inventory[[#This Row],[Safety_Stock]]-Inventory[[#This Row],[Current_Inventory]])</f>
        <v>369.00000000000006</v>
      </c>
    </row>
    <row r="5992" spans="1:19" x14ac:dyDescent="0.25">
      <c r="A5992">
        <v>5991</v>
      </c>
      <c r="B5992" t="s">
        <v>6013</v>
      </c>
      <c r="C5992" s="4" t="s">
        <v>41</v>
      </c>
      <c r="D5992" t="s">
        <v>14</v>
      </c>
      <c r="E5992" s="4">
        <v>129</v>
      </c>
      <c r="F5992" s="4">
        <v>14</v>
      </c>
      <c r="G5992" s="4">
        <v>376</v>
      </c>
      <c r="H5992" s="4">
        <v>230</v>
      </c>
      <c r="I5992" s="4">
        <v>245</v>
      </c>
      <c r="J5992" s="6">
        <v>355.32</v>
      </c>
      <c r="K5992" s="4">
        <v>0.11600000000000001</v>
      </c>
      <c r="L5992" s="4" t="s">
        <v>27</v>
      </c>
      <c r="M5992" s="4">
        <f>Inventory[[#This Row],[Daily_Demand]]*Inventory[[#This Row],[Lead_Time_Days]]</f>
        <v>1806</v>
      </c>
      <c r="N5992" s="4">
        <f>MAX(0, Inventory[[#This Row],[Demand_Duration_Lead_time]]+Inventory[[#This Row],[Safety_Stock]]-Inventory[[#This Row],[Current_Inventory]])</f>
        <v>1660</v>
      </c>
      <c r="O5992"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92" s="8">
        <f>Inventory[[#This Row],[Current_Inventory]]*Inventory[[#This Row],[Unit_Cost]]</f>
        <v>133600.32000000001</v>
      </c>
      <c r="Q5992" t="str">
        <f>IF(Inventory[[#This Row],[Stockout_Risk_Score]] &gt;= 0.8, "Critical",
   IF(Inventory[[#This Row],[Stockout_Risk_Score]] &gt;= 0.6, "High",
      IF(Inventory[[#This Row],[Stockout_Risk_Score]] &gt;= 0.3, "Medium", "Low")
   )
)</f>
        <v>Low</v>
      </c>
      <c r="R5992">
        <f>Inventory[[#This Row],[Lead_Time_Days]]*0.8</f>
        <v>11.200000000000001</v>
      </c>
      <c r="S5992">
        <f>MAX(0,Inventory[[#This Row],[Daily_Demand]]*Inventory[[#This Row],[Adj_Lead_Time]]+Inventory[[#This Row],[Safety_Stock]]-Inventory[[#This Row],[Current_Inventory]])</f>
        <v>1298.8000000000002</v>
      </c>
    </row>
    <row r="5993" spans="1:19" x14ac:dyDescent="0.25">
      <c r="A5993">
        <v>5992</v>
      </c>
      <c r="B5993" t="s">
        <v>6014</v>
      </c>
      <c r="C5993" s="4" t="s">
        <v>26</v>
      </c>
      <c r="D5993" t="s">
        <v>14</v>
      </c>
      <c r="E5993" s="4">
        <v>161</v>
      </c>
      <c r="F5993" s="4">
        <v>3</v>
      </c>
      <c r="G5993" s="4">
        <v>622</v>
      </c>
      <c r="H5993" s="4">
        <v>59</v>
      </c>
      <c r="I5993" s="4">
        <v>148</v>
      </c>
      <c r="J5993" s="6">
        <v>1068.3900000000001</v>
      </c>
      <c r="K5993" s="4">
        <v>0.91100000000000003</v>
      </c>
      <c r="L5993" s="4" t="s">
        <v>27</v>
      </c>
      <c r="M5993" s="4">
        <f>Inventory[[#This Row],[Daily_Demand]]*Inventory[[#This Row],[Lead_Time_Days]]</f>
        <v>483</v>
      </c>
      <c r="N5993" s="4">
        <f>MAX(0, Inventory[[#This Row],[Demand_Duration_Lead_time]]+Inventory[[#This Row],[Safety_Stock]]-Inventory[[#This Row],[Current_Inventory]])</f>
        <v>0</v>
      </c>
      <c r="O5993"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93" s="8">
        <f>Inventory[[#This Row],[Current_Inventory]]*Inventory[[#This Row],[Unit_Cost]]</f>
        <v>664538.58000000007</v>
      </c>
      <c r="Q5993" t="str">
        <f>IF(Inventory[[#This Row],[Stockout_Risk_Score]] &gt;= 0.8, "Critical",
   IF(Inventory[[#This Row],[Stockout_Risk_Score]] &gt;= 0.6, "High",
      IF(Inventory[[#This Row],[Stockout_Risk_Score]] &gt;= 0.3, "Medium", "Low")
   )
)</f>
        <v>Critical</v>
      </c>
      <c r="R5993">
        <f>Inventory[[#This Row],[Lead_Time_Days]]*0.8</f>
        <v>2.4000000000000004</v>
      </c>
      <c r="S5993">
        <f>MAX(0,Inventory[[#This Row],[Daily_Demand]]*Inventory[[#This Row],[Adj_Lead_Time]]+Inventory[[#This Row],[Safety_Stock]]-Inventory[[#This Row],[Current_Inventory]])</f>
        <v>0</v>
      </c>
    </row>
    <row r="5994" spans="1:19" x14ac:dyDescent="0.25">
      <c r="A5994">
        <v>5993</v>
      </c>
      <c r="B5994" t="s">
        <v>6015</v>
      </c>
      <c r="C5994" s="4" t="s">
        <v>26</v>
      </c>
      <c r="D5994" t="s">
        <v>18</v>
      </c>
      <c r="E5994" s="4">
        <v>154</v>
      </c>
      <c r="F5994" s="4">
        <v>11</v>
      </c>
      <c r="G5994" s="4">
        <v>503</v>
      </c>
      <c r="H5994" s="4">
        <v>88</v>
      </c>
      <c r="I5994" s="4">
        <v>382</v>
      </c>
      <c r="J5994" s="6">
        <v>650.27</v>
      </c>
      <c r="K5994" s="4">
        <v>0.48799999999999999</v>
      </c>
      <c r="L5994" s="4" t="s">
        <v>19</v>
      </c>
      <c r="M5994" s="4">
        <f>Inventory[[#This Row],[Daily_Demand]]*Inventory[[#This Row],[Lead_Time_Days]]</f>
        <v>1694</v>
      </c>
      <c r="N5994" s="4">
        <f>MAX(0, Inventory[[#This Row],[Demand_Duration_Lead_time]]+Inventory[[#This Row],[Safety_Stock]]-Inventory[[#This Row],[Current_Inventory]])</f>
        <v>1279</v>
      </c>
      <c r="O5994"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94" s="8">
        <f>Inventory[[#This Row],[Current_Inventory]]*Inventory[[#This Row],[Unit_Cost]]</f>
        <v>327085.81</v>
      </c>
      <c r="Q5994" t="str">
        <f>IF(Inventory[[#This Row],[Stockout_Risk_Score]] &gt;= 0.8, "Critical",
   IF(Inventory[[#This Row],[Stockout_Risk_Score]] &gt;= 0.6, "High",
      IF(Inventory[[#This Row],[Stockout_Risk_Score]] &gt;= 0.3, "Medium", "Low")
   )
)</f>
        <v>Medium</v>
      </c>
      <c r="R5994">
        <f>Inventory[[#This Row],[Lead_Time_Days]]*0.8</f>
        <v>8.8000000000000007</v>
      </c>
      <c r="S5994">
        <f>MAX(0,Inventory[[#This Row],[Daily_Demand]]*Inventory[[#This Row],[Adj_Lead_Time]]+Inventory[[#This Row],[Safety_Stock]]-Inventory[[#This Row],[Current_Inventory]])</f>
        <v>940.2</v>
      </c>
    </row>
    <row r="5995" spans="1:19" x14ac:dyDescent="0.25">
      <c r="A5995">
        <v>5994</v>
      </c>
      <c r="B5995" t="s">
        <v>6016</v>
      </c>
      <c r="C5995" s="4" t="s">
        <v>41</v>
      </c>
      <c r="D5995" t="s">
        <v>14</v>
      </c>
      <c r="E5995" s="4">
        <v>193</v>
      </c>
      <c r="F5995" s="4">
        <v>10</v>
      </c>
      <c r="G5995" s="4">
        <v>25</v>
      </c>
      <c r="H5995" s="4">
        <v>29</v>
      </c>
      <c r="I5995" s="4">
        <v>150</v>
      </c>
      <c r="J5995" s="6">
        <v>132.03</v>
      </c>
      <c r="K5995" s="4">
        <v>0.92400000000000004</v>
      </c>
      <c r="L5995" s="4" t="s">
        <v>27</v>
      </c>
      <c r="M5995" s="4">
        <f>Inventory[[#This Row],[Daily_Demand]]*Inventory[[#This Row],[Lead_Time_Days]]</f>
        <v>1930</v>
      </c>
      <c r="N5995" s="4">
        <f>MAX(0, Inventory[[#This Row],[Demand_Duration_Lead_time]]+Inventory[[#This Row],[Safety_Stock]]-Inventory[[#This Row],[Current_Inventory]])</f>
        <v>1934</v>
      </c>
      <c r="O5995"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95" s="8">
        <f>Inventory[[#This Row],[Current_Inventory]]*Inventory[[#This Row],[Unit_Cost]]</f>
        <v>3300.75</v>
      </c>
      <c r="Q5995" t="str">
        <f>IF(Inventory[[#This Row],[Stockout_Risk_Score]] &gt;= 0.8, "Critical",
   IF(Inventory[[#This Row],[Stockout_Risk_Score]] &gt;= 0.6, "High",
      IF(Inventory[[#This Row],[Stockout_Risk_Score]] &gt;= 0.3, "Medium", "Low")
   )
)</f>
        <v>Critical</v>
      </c>
      <c r="R5995">
        <f>Inventory[[#This Row],[Lead_Time_Days]]*0.8</f>
        <v>8</v>
      </c>
      <c r="S5995">
        <f>MAX(0,Inventory[[#This Row],[Daily_Demand]]*Inventory[[#This Row],[Adj_Lead_Time]]+Inventory[[#This Row],[Safety_Stock]]-Inventory[[#This Row],[Current_Inventory]])</f>
        <v>1548</v>
      </c>
    </row>
    <row r="5996" spans="1:19" x14ac:dyDescent="0.25">
      <c r="A5996">
        <v>5995</v>
      </c>
      <c r="B5996" t="s">
        <v>6017</v>
      </c>
      <c r="C5996" s="4" t="s">
        <v>26</v>
      </c>
      <c r="D5996" t="s">
        <v>14</v>
      </c>
      <c r="E5996" s="4">
        <v>47</v>
      </c>
      <c r="F5996" s="4">
        <v>13</v>
      </c>
      <c r="G5996" s="4">
        <v>729</v>
      </c>
      <c r="H5996" s="4">
        <v>46</v>
      </c>
      <c r="I5996" s="4">
        <v>169</v>
      </c>
      <c r="J5996" s="6">
        <v>937.58</v>
      </c>
      <c r="K5996" s="4">
        <v>0.73599999999999999</v>
      </c>
      <c r="L5996" s="4" t="s">
        <v>27</v>
      </c>
      <c r="M5996" s="4">
        <f>Inventory[[#This Row],[Daily_Demand]]*Inventory[[#This Row],[Lead_Time_Days]]</f>
        <v>611</v>
      </c>
      <c r="N5996" s="4">
        <f>MAX(0, Inventory[[#This Row],[Demand_Duration_Lead_time]]+Inventory[[#This Row],[Safety_Stock]]-Inventory[[#This Row],[Current_Inventory]])</f>
        <v>0</v>
      </c>
      <c r="O5996"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96" s="8">
        <f>Inventory[[#This Row],[Current_Inventory]]*Inventory[[#This Row],[Unit_Cost]]</f>
        <v>683495.82000000007</v>
      </c>
      <c r="Q5996" t="str">
        <f>IF(Inventory[[#This Row],[Stockout_Risk_Score]] &gt;= 0.8, "Critical",
   IF(Inventory[[#This Row],[Stockout_Risk_Score]] &gt;= 0.6, "High",
      IF(Inventory[[#This Row],[Stockout_Risk_Score]] &gt;= 0.3, "Medium", "Low")
   )
)</f>
        <v>High</v>
      </c>
      <c r="R5996">
        <f>Inventory[[#This Row],[Lead_Time_Days]]*0.8</f>
        <v>10.4</v>
      </c>
      <c r="S5996">
        <f>MAX(0,Inventory[[#This Row],[Daily_Demand]]*Inventory[[#This Row],[Adj_Lead_Time]]+Inventory[[#This Row],[Safety_Stock]]-Inventory[[#This Row],[Current_Inventory]])</f>
        <v>0</v>
      </c>
    </row>
    <row r="5997" spans="1:19" x14ac:dyDescent="0.25">
      <c r="A5997">
        <v>5996</v>
      </c>
      <c r="B5997" t="s">
        <v>6018</v>
      </c>
      <c r="C5997" s="4" t="s">
        <v>26</v>
      </c>
      <c r="D5997" t="s">
        <v>22</v>
      </c>
      <c r="E5997" s="4">
        <v>181</v>
      </c>
      <c r="F5997" s="4">
        <v>6</v>
      </c>
      <c r="G5997" s="4">
        <v>727</v>
      </c>
      <c r="H5997" s="4">
        <v>268</v>
      </c>
      <c r="I5997" s="4">
        <v>370</v>
      </c>
      <c r="J5997" s="6">
        <v>1505.07</v>
      </c>
      <c r="K5997" s="4">
        <v>0.99299999999999999</v>
      </c>
      <c r="L5997" s="4" t="s">
        <v>19</v>
      </c>
      <c r="M5997" s="4">
        <f>Inventory[[#This Row],[Daily_Demand]]*Inventory[[#This Row],[Lead_Time_Days]]</f>
        <v>1086</v>
      </c>
      <c r="N5997" s="4">
        <f>MAX(0, Inventory[[#This Row],[Demand_Duration_Lead_time]]+Inventory[[#This Row],[Safety_Stock]]-Inventory[[#This Row],[Current_Inventory]])</f>
        <v>627</v>
      </c>
      <c r="O5997"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97" s="8">
        <f>Inventory[[#This Row],[Current_Inventory]]*Inventory[[#This Row],[Unit_Cost]]</f>
        <v>1094185.8899999999</v>
      </c>
      <c r="Q5997" t="str">
        <f>IF(Inventory[[#This Row],[Stockout_Risk_Score]] &gt;= 0.8, "Critical",
   IF(Inventory[[#This Row],[Stockout_Risk_Score]] &gt;= 0.6, "High",
      IF(Inventory[[#This Row],[Stockout_Risk_Score]] &gt;= 0.3, "Medium", "Low")
   )
)</f>
        <v>Critical</v>
      </c>
      <c r="R5997">
        <f>Inventory[[#This Row],[Lead_Time_Days]]*0.8</f>
        <v>4.8000000000000007</v>
      </c>
      <c r="S5997">
        <f>MAX(0,Inventory[[#This Row],[Daily_Demand]]*Inventory[[#This Row],[Adj_Lead_Time]]+Inventory[[#This Row],[Safety_Stock]]-Inventory[[#This Row],[Current_Inventory]])</f>
        <v>409.80000000000018</v>
      </c>
    </row>
    <row r="5998" spans="1:19" x14ac:dyDescent="0.25">
      <c r="A5998">
        <v>5997</v>
      </c>
      <c r="B5998" t="s">
        <v>6019</v>
      </c>
      <c r="C5998" s="4" t="s">
        <v>41</v>
      </c>
      <c r="D5998" t="s">
        <v>14</v>
      </c>
      <c r="E5998" s="4">
        <v>33</v>
      </c>
      <c r="F5998" s="4">
        <v>12</v>
      </c>
      <c r="G5998" s="4">
        <v>156</v>
      </c>
      <c r="H5998" s="4">
        <v>102</v>
      </c>
      <c r="I5998" s="4">
        <v>252</v>
      </c>
      <c r="J5998" s="6">
        <v>1788.81</v>
      </c>
      <c r="K5998" s="4">
        <v>0.871</v>
      </c>
      <c r="L5998" s="4" t="s">
        <v>15</v>
      </c>
      <c r="M5998" s="4">
        <f>Inventory[[#This Row],[Daily_Demand]]*Inventory[[#This Row],[Lead_Time_Days]]</f>
        <v>396</v>
      </c>
      <c r="N5998" s="4">
        <f>MAX(0, Inventory[[#This Row],[Demand_Duration_Lead_time]]+Inventory[[#This Row],[Safety_Stock]]-Inventory[[#This Row],[Current_Inventory]])</f>
        <v>342</v>
      </c>
      <c r="O5998"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Urgent Reorder</v>
      </c>
      <c r="P5998" s="8">
        <f>Inventory[[#This Row],[Current_Inventory]]*Inventory[[#This Row],[Unit_Cost]]</f>
        <v>279054.36</v>
      </c>
      <c r="Q5998" t="str">
        <f>IF(Inventory[[#This Row],[Stockout_Risk_Score]] &gt;= 0.8, "Critical",
   IF(Inventory[[#This Row],[Stockout_Risk_Score]] &gt;= 0.6, "High",
      IF(Inventory[[#This Row],[Stockout_Risk_Score]] &gt;= 0.3, "Medium", "Low")
   )
)</f>
        <v>Critical</v>
      </c>
      <c r="R5998">
        <f>Inventory[[#This Row],[Lead_Time_Days]]*0.8</f>
        <v>9.6000000000000014</v>
      </c>
      <c r="S5998">
        <f>MAX(0,Inventory[[#This Row],[Daily_Demand]]*Inventory[[#This Row],[Adj_Lead_Time]]+Inventory[[#This Row],[Safety_Stock]]-Inventory[[#This Row],[Current_Inventory]])</f>
        <v>262.80000000000007</v>
      </c>
    </row>
    <row r="5999" spans="1:19" x14ac:dyDescent="0.25">
      <c r="A5999">
        <v>5998</v>
      </c>
      <c r="B5999" t="s">
        <v>6020</v>
      </c>
      <c r="C5999" s="4" t="s">
        <v>41</v>
      </c>
      <c r="D5999" t="s">
        <v>22</v>
      </c>
      <c r="E5999" s="4">
        <v>110</v>
      </c>
      <c r="F5999" s="4">
        <v>9</v>
      </c>
      <c r="G5999" s="4">
        <v>798</v>
      </c>
      <c r="H5999" s="4">
        <v>196</v>
      </c>
      <c r="I5999" s="4">
        <v>139</v>
      </c>
      <c r="J5999" s="6">
        <v>1191.3</v>
      </c>
      <c r="K5999" s="4">
        <v>0.41399999999999998</v>
      </c>
      <c r="L5999" s="4" t="s">
        <v>19</v>
      </c>
      <c r="M5999" s="4">
        <f>Inventory[[#This Row],[Daily_Demand]]*Inventory[[#This Row],[Lead_Time_Days]]</f>
        <v>990</v>
      </c>
      <c r="N5999" s="4">
        <f>MAX(0, Inventory[[#This Row],[Demand_Duration_Lead_time]]+Inventory[[#This Row],[Safety_Stock]]-Inventory[[#This Row],[Current_Inventory]])</f>
        <v>388</v>
      </c>
      <c r="O5999"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5999" s="8">
        <f>Inventory[[#This Row],[Current_Inventory]]*Inventory[[#This Row],[Unit_Cost]]</f>
        <v>950657.39999999991</v>
      </c>
      <c r="Q5999" t="str">
        <f>IF(Inventory[[#This Row],[Stockout_Risk_Score]] &gt;= 0.8, "Critical",
   IF(Inventory[[#This Row],[Stockout_Risk_Score]] &gt;= 0.6, "High",
      IF(Inventory[[#This Row],[Stockout_Risk_Score]] &gt;= 0.3, "Medium", "Low")
   )
)</f>
        <v>Medium</v>
      </c>
      <c r="R5999">
        <f>Inventory[[#This Row],[Lead_Time_Days]]*0.8</f>
        <v>7.2</v>
      </c>
      <c r="S5999">
        <f>MAX(0,Inventory[[#This Row],[Daily_Demand]]*Inventory[[#This Row],[Adj_Lead_Time]]+Inventory[[#This Row],[Safety_Stock]]-Inventory[[#This Row],[Current_Inventory]])</f>
        <v>190</v>
      </c>
    </row>
    <row r="6000" spans="1:19" x14ac:dyDescent="0.25">
      <c r="A6000">
        <v>5999</v>
      </c>
      <c r="B6000" t="s">
        <v>6021</v>
      </c>
      <c r="C6000" s="4" t="s">
        <v>21</v>
      </c>
      <c r="D6000" t="s">
        <v>22</v>
      </c>
      <c r="E6000" s="4">
        <v>124</v>
      </c>
      <c r="F6000" s="4">
        <v>11</v>
      </c>
      <c r="G6000" s="4">
        <v>423</v>
      </c>
      <c r="H6000" s="4">
        <v>210</v>
      </c>
      <c r="I6000" s="4">
        <v>244</v>
      </c>
      <c r="J6000" s="6">
        <v>1460.42</v>
      </c>
      <c r="K6000" s="4">
        <v>0.75800000000000001</v>
      </c>
      <c r="L6000" s="4" t="s">
        <v>19</v>
      </c>
      <c r="M6000" s="4">
        <f>Inventory[[#This Row],[Daily_Demand]]*Inventory[[#This Row],[Lead_Time_Days]]</f>
        <v>1364</v>
      </c>
      <c r="N6000" s="4">
        <f>MAX(0, Inventory[[#This Row],[Demand_Duration_Lead_time]]+Inventory[[#This Row],[Safety_Stock]]-Inventory[[#This Row],[Current_Inventory]])</f>
        <v>1151</v>
      </c>
      <c r="O6000"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000" s="8">
        <f>Inventory[[#This Row],[Current_Inventory]]*Inventory[[#This Row],[Unit_Cost]]</f>
        <v>617757.66</v>
      </c>
      <c r="Q6000" t="str">
        <f>IF(Inventory[[#This Row],[Stockout_Risk_Score]] &gt;= 0.8, "Critical",
   IF(Inventory[[#This Row],[Stockout_Risk_Score]] &gt;= 0.6, "High",
      IF(Inventory[[#This Row],[Stockout_Risk_Score]] &gt;= 0.3, "Medium", "Low")
   )
)</f>
        <v>High</v>
      </c>
      <c r="R6000">
        <f>Inventory[[#This Row],[Lead_Time_Days]]*0.8</f>
        <v>8.8000000000000007</v>
      </c>
      <c r="S6000">
        <f>MAX(0,Inventory[[#This Row],[Daily_Demand]]*Inventory[[#This Row],[Adj_Lead_Time]]+Inventory[[#This Row],[Safety_Stock]]-Inventory[[#This Row],[Current_Inventory]])</f>
        <v>878.2</v>
      </c>
    </row>
    <row r="6001" spans="1:19" x14ac:dyDescent="0.25">
      <c r="A6001">
        <v>6000</v>
      </c>
      <c r="B6001" t="s">
        <v>6022</v>
      </c>
      <c r="C6001" s="4" t="s">
        <v>21</v>
      </c>
      <c r="D6001" t="s">
        <v>22</v>
      </c>
      <c r="E6001" s="4">
        <v>85</v>
      </c>
      <c r="F6001" s="4">
        <v>5</v>
      </c>
      <c r="G6001" s="4">
        <v>647</v>
      </c>
      <c r="H6001" s="4">
        <v>297</v>
      </c>
      <c r="I6001" s="4">
        <v>226</v>
      </c>
      <c r="J6001" s="6">
        <v>759.94</v>
      </c>
      <c r="K6001" s="4">
        <v>0.47099999999999997</v>
      </c>
      <c r="L6001" s="4" t="s">
        <v>15</v>
      </c>
      <c r="M6001" s="4">
        <f>Inventory[[#This Row],[Daily_Demand]]*Inventory[[#This Row],[Lead_Time_Days]]</f>
        <v>425</v>
      </c>
      <c r="N6001" s="4">
        <f>MAX(0, Inventory[[#This Row],[Demand_Duration_Lead_time]]+Inventory[[#This Row],[Safety_Stock]]-Inventory[[#This Row],[Current_Inventory]])</f>
        <v>75</v>
      </c>
      <c r="O6001" t="str">
        <f>IF(
    OR(Inventory[[#This Row],[Current_Inventory]] &lt; Inventory[[#This Row],[Safety_Stock]],
       Inventory[[#This Row],[Current_Inventory]] &lt; Inventory[[#This Row],[Reorder_Point]]),
    "Urgent Reorder",
    IF(
        Inventory[[#This Row],[Current_Inventory]] &gt; 2 * (Inventory[[#This Row],[Demand_Duration_Lead_time]] + Inventory[[#This Row],[Safety_Stock]]),
        "Overstocked",
        "Normal"
    )
)</f>
        <v>Normal</v>
      </c>
      <c r="P6001" s="8">
        <f>Inventory[[#This Row],[Current_Inventory]]*Inventory[[#This Row],[Unit_Cost]]</f>
        <v>491681.18000000005</v>
      </c>
      <c r="Q6001" t="str">
        <f>IF(Inventory[[#This Row],[Stockout_Risk_Score]] &gt;= 0.8, "Critical",
   IF(Inventory[[#This Row],[Stockout_Risk_Score]] &gt;= 0.6, "High",
      IF(Inventory[[#This Row],[Stockout_Risk_Score]] &gt;= 0.3, "Medium", "Low")
   )
)</f>
        <v>Medium</v>
      </c>
      <c r="R6001">
        <f>Inventory[[#This Row],[Lead_Time_Days]]*0.8</f>
        <v>4</v>
      </c>
      <c r="S6001">
        <f>MAX(0,Inventory[[#This Row],[Daily_Demand]]*Inventory[[#This Row],[Adj_Lead_Time]]+Inventory[[#This Row],[Safety_Stock]]-Inventory[[#This Row],[Current_Inventory]])</f>
        <v>0</v>
      </c>
    </row>
    <row r="6002" spans="1:19" x14ac:dyDescent="0.25">
      <c r="P6002" s="7"/>
    </row>
    <row r="12003" spans="16:16" x14ac:dyDescent="0.25">
      <c r="P12003" s="7"/>
    </row>
    <row r="18004" spans="16:16" x14ac:dyDescent="0.25">
      <c r="P18004" s="7"/>
    </row>
    <row r="24005" spans="16:16" x14ac:dyDescent="0.25">
      <c r="P24005" s="7"/>
    </row>
    <row r="30006" spans="16:16" x14ac:dyDescent="0.25">
      <c r="P30006" s="7"/>
    </row>
    <row r="36007" spans="16:16" x14ac:dyDescent="0.25">
      <c r="P36007" s="7"/>
    </row>
    <row r="42008" spans="16:16" x14ac:dyDescent="0.25">
      <c r="P42008" s="7"/>
    </row>
    <row r="48009" spans="16:16" x14ac:dyDescent="0.25">
      <c r="P48009" s="7"/>
    </row>
    <row r="54010" spans="16:16" x14ac:dyDescent="0.25">
      <c r="P54010" s="7"/>
    </row>
    <row r="60011" spans="16:16" x14ac:dyDescent="0.25">
      <c r="P60011" s="7"/>
    </row>
    <row r="66012" spans="16:16" x14ac:dyDescent="0.25">
      <c r="P66012" s="7"/>
    </row>
    <row r="72013" spans="16:16" x14ac:dyDescent="0.25">
      <c r="P72013" s="7"/>
    </row>
    <row r="78014" spans="16:16" x14ac:dyDescent="0.25">
      <c r="P78014" s="7"/>
    </row>
    <row r="84015" spans="16:16" x14ac:dyDescent="0.25">
      <c r="P84015" s="7"/>
    </row>
    <row r="90016" spans="16:16" x14ac:dyDescent="0.25">
      <c r="P90016" s="7"/>
    </row>
    <row r="96017" spans="16:16" x14ac:dyDescent="0.25">
      <c r="P96017" s="7"/>
    </row>
    <row r="102018" spans="16:16" x14ac:dyDescent="0.25">
      <c r="P102018" s="7"/>
    </row>
    <row r="108019" spans="16:16" x14ac:dyDescent="0.25">
      <c r="P108019" s="7"/>
    </row>
    <row r="114020" spans="16:16" x14ac:dyDescent="0.25">
      <c r="P114020" s="7"/>
    </row>
    <row r="120021" spans="16:16" x14ac:dyDescent="0.25">
      <c r="P120021" s="7"/>
    </row>
    <row r="126022" spans="16:16" x14ac:dyDescent="0.25">
      <c r="P126022" s="7"/>
    </row>
    <row r="132023" spans="16:16" x14ac:dyDescent="0.25">
      <c r="P132023" s="7"/>
    </row>
    <row r="138024" spans="16:16" x14ac:dyDescent="0.25">
      <c r="P138024" s="7"/>
    </row>
    <row r="144025" spans="16:16" x14ac:dyDescent="0.25">
      <c r="P144025" s="7"/>
    </row>
    <row r="150026" spans="16:16" x14ac:dyDescent="0.25">
      <c r="P150026" s="7"/>
    </row>
    <row r="156027" spans="16:16" x14ac:dyDescent="0.25">
      <c r="P156027" s="7"/>
    </row>
    <row r="162028" spans="16:16" x14ac:dyDescent="0.25">
      <c r="P162028" s="7"/>
    </row>
    <row r="168029" spans="16:16" x14ac:dyDescent="0.25">
      <c r="P168029" s="7"/>
    </row>
    <row r="174030" spans="16:16" x14ac:dyDescent="0.25">
      <c r="P174030" s="7"/>
    </row>
    <row r="180031" spans="16:16" x14ac:dyDescent="0.25">
      <c r="P180031" s="7"/>
    </row>
    <row r="186032" spans="16:16" x14ac:dyDescent="0.25">
      <c r="P186032" s="7"/>
    </row>
    <row r="192033" spans="16:16" x14ac:dyDescent="0.25">
      <c r="P192033" s="7"/>
    </row>
    <row r="198034" spans="16:16" x14ac:dyDescent="0.25">
      <c r="P198034" s="7"/>
    </row>
    <row r="204035" spans="16:16" x14ac:dyDescent="0.25">
      <c r="P204035" s="7"/>
    </row>
    <row r="210036" spans="16:16" x14ac:dyDescent="0.25">
      <c r="P210036" s="7"/>
    </row>
    <row r="216037" spans="16:16" x14ac:dyDescent="0.25">
      <c r="P216037" s="7"/>
    </row>
    <row r="222038" spans="16:16" x14ac:dyDescent="0.25">
      <c r="P222038" s="7"/>
    </row>
    <row r="228039" spans="16:16" x14ac:dyDescent="0.25">
      <c r="P228039" s="7"/>
    </row>
    <row r="234040" spans="16:16" x14ac:dyDescent="0.25">
      <c r="P234040" s="7"/>
    </row>
    <row r="240041" spans="16:16" x14ac:dyDescent="0.25">
      <c r="P240041" s="7"/>
    </row>
    <row r="246042" spans="16:16" x14ac:dyDescent="0.25">
      <c r="P246042" s="7"/>
    </row>
    <row r="252043" spans="16:16" x14ac:dyDescent="0.25">
      <c r="P252043" s="7"/>
    </row>
    <row r="258044" spans="16:16" x14ac:dyDescent="0.25">
      <c r="P258044" s="7"/>
    </row>
    <row r="264045" spans="16:16" x14ac:dyDescent="0.25">
      <c r="P264045" s="7"/>
    </row>
    <row r="270046" spans="16:16" x14ac:dyDescent="0.25">
      <c r="P270046" s="7"/>
    </row>
    <row r="276047" spans="16:16" x14ac:dyDescent="0.25">
      <c r="P276047" s="7"/>
    </row>
    <row r="282048" spans="16:16" x14ac:dyDescent="0.25">
      <c r="P282048" s="7"/>
    </row>
    <row r="288049" spans="16:16" x14ac:dyDescent="0.25">
      <c r="P288049" s="7"/>
    </row>
    <row r="294050" spans="16:16" x14ac:dyDescent="0.25">
      <c r="P294050" s="7"/>
    </row>
    <row r="300051" spans="16:16" x14ac:dyDescent="0.25">
      <c r="P300051" s="7"/>
    </row>
    <row r="306052" spans="16:16" x14ac:dyDescent="0.25">
      <c r="P306052" s="7"/>
    </row>
    <row r="312053" spans="16:16" x14ac:dyDescent="0.25">
      <c r="P312053" s="7"/>
    </row>
    <row r="318054" spans="16:16" x14ac:dyDescent="0.25">
      <c r="P318054" s="7"/>
    </row>
    <row r="324055" spans="16:16" x14ac:dyDescent="0.25">
      <c r="P324055" s="7"/>
    </row>
    <row r="330056" spans="16:16" x14ac:dyDescent="0.25">
      <c r="P330056" s="7"/>
    </row>
    <row r="336057" spans="16:16" x14ac:dyDescent="0.25">
      <c r="P336057" s="7"/>
    </row>
    <row r="342058" spans="16:16" x14ac:dyDescent="0.25">
      <c r="P342058" s="7"/>
    </row>
    <row r="348059" spans="16:16" x14ac:dyDescent="0.25">
      <c r="P348059" s="7"/>
    </row>
    <row r="354060" spans="16:16" x14ac:dyDescent="0.25">
      <c r="P354060" s="7"/>
    </row>
    <row r="360061" spans="16:16" x14ac:dyDescent="0.25">
      <c r="P360061" s="7"/>
    </row>
    <row r="366062" spans="16:16" x14ac:dyDescent="0.25">
      <c r="P366062" s="7"/>
    </row>
    <row r="372063" spans="16:16" x14ac:dyDescent="0.25">
      <c r="P372063" s="7"/>
    </row>
    <row r="378064" spans="16:16" x14ac:dyDescent="0.25">
      <c r="P378064" s="7"/>
    </row>
    <row r="384065" spans="16:16" x14ac:dyDescent="0.25">
      <c r="P384065" s="7"/>
    </row>
    <row r="390066" spans="16:16" x14ac:dyDescent="0.25">
      <c r="P390066" s="7"/>
    </row>
    <row r="396067" spans="16:16" x14ac:dyDescent="0.25">
      <c r="P396067" s="7"/>
    </row>
    <row r="402068" spans="16:16" x14ac:dyDescent="0.25">
      <c r="P402068" s="7"/>
    </row>
    <row r="408069" spans="16:16" x14ac:dyDescent="0.25">
      <c r="P408069" s="7"/>
    </row>
    <row r="414070" spans="16:16" x14ac:dyDescent="0.25">
      <c r="P414070" s="7"/>
    </row>
    <row r="420071" spans="16:16" x14ac:dyDescent="0.25">
      <c r="P420071" s="7"/>
    </row>
    <row r="426072" spans="16:16" x14ac:dyDescent="0.25">
      <c r="P426072" s="7"/>
    </row>
    <row r="432073" spans="16:16" x14ac:dyDescent="0.25">
      <c r="P432073" s="7"/>
    </row>
    <row r="438074" spans="16:16" x14ac:dyDescent="0.25">
      <c r="P438074" s="7"/>
    </row>
    <row r="444075" spans="16:16" x14ac:dyDescent="0.25">
      <c r="P444075" s="7"/>
    </row>
    <row r="450076" spans="16:16" x14ac:dyDescent="0.25">
      <c r="P450076" s="7"/>
    </row>
    <row r="456077" spans="16:16" x14ac:dyDescent="0.25">
      <c r="P456077" s="7"/>
    </row>
    <row r="462078" spans="16:16" x14ac:dyDescent="0.25">
      <c r="P462078" s="7"/>
    </row>
    <row r="468079" spans="16:16" x14ac:dyDescent="0.25">
      <c r="P468079" s="7"/>
    </row>
    <row r="474080" spans="16:16" x14ac:dyDescent="0.25">
      <c r="P474080" s="7"/>
    </row>
    <row r="480081" spans="16:16" x14ac:dyDescent="0.25">
      <c r="P480081" s="7"/>
    </row>
    <row r="486082" spans="16:16" x14ac:dyDescent="0.25">
      <c r="P486082" s="7"/>
    </row>
    <row r="492083" spans="16:16" x14ac:dyDescent="0.25">
      <c r="P492083" s="7"/>
    </row>
    <row r="498084" spans="16:16" x14ac:dyDescent="0.25">
      <c r="P498084" s="7"/>
    </row>
    <row r="504085" spans="16:16" x14ac:dyDescent="0.25">
      <c r="P504085" s="7"/>
    </row>
    <row r="510086" spans="16:16" x14ac:dyDescent="0.25">
      <c r="P510086" s="7"/>
    </row>
    <row r="516087" spans="16:16" x14ac:dyDescent="0.25">
      <c r="P516087" s="7"/>
    </row>
    <row r="522088" spans="16:16" x14ac:dyDescent="0.25">
      <c r="P522088" s="7"/>
    </row>
    <row r="528089" spans="16:16" x14ac:dyDescent="0.25">
      <c r="P528089" s="7"/>
    </row>
    <row r="534090" spans="16:16" x14ac:dyDescent="0.25">
      <c r="P534090" s="7"/>
    </row>
    <row r="540091" spans="16:16" x14ac:dyDescent="0.25">
      <c r="P540091" s="7"/>
    </row>
    <row r="546092" spans="16:16" x14ac:dyDescent="0.25">
      <c r="P546092" s="7"/>
    </row>
    <row r="552093" spans="16:16" x14ac:dyDescent="0.25">
      <c r="P552093" s="7"/>
    </row>
    <row r="558094" spans="16:16" x14ac:dyDescent="0.25">
      <c r="P558094" s="7"/>
    </row>
    <row r="564095" spans="16:16" x14ac:dyDescent="0.25">
      <c r="P564095" s="7"/>
    </row>
    <row r="570096" spans="16:16" x14ac:dyDescent="0.25">
      <c r="P570096" s="7"/>
    </row>
    <row r="576097" spans="16:16" x14ac:dyDescent="0.25">
      <c r="P576097" s="7"/>
    </row>
    <row r="582098" spans="16:16" x14ac:dyDescent="0.25">
      <c r="P582098" s="7"/>
    </row>
    <row r="588099" spans="16:16" x14ac:dyDescent="0.25">
      <c r="P588099" s="7"/>
    </row>
    <row r="594100" spans="16:16" x14ac:dyDescent="0.25">
      <c r="P594100" s="7"/>
    </row>
    <row r="600101" spans="16:16" x14ac:dyDescent="0.25">
      <c r="P600101" s="7"/>
    </row>
    <row r="606102" spans="16:16" x14ac:dyDescent="0.25">
      <c r="P606102" s="7"/>
    </row>
    <row r="612103" spans="16:16" x14ac:dyDescent="0.25">
      <c r="P612103" s="7"/>
    </row>
    <row r="618104" spans="16:16" x14ac:dyDescent="0.25">
      <c r="P618104" s="7"/>
    </row>
    <row r="624105" spans="16:16" x14ac:dyDescent="0.25">
      <c r="P624105" s="7"/>
    </row>
    <row r="630106" spans="16:16" x14ac:dyDescent="0.25">
      <c r="P630106" s="7"/>
    </row>
    <row r="636107" spans="16:16" x14ac:dyDescent="0.25">
      <c r="P636107" s="7"/>
    </row>
    <row r="642108" spans="16:16" x14ac:dyDescent="0.25">
      <c r="P642108" s="7"/>
    </row>
    <row r="648109" spans="16:16" x14ac:dyDescent="0.25">
      <c r="P648109" s="7"/>
    </row>
    <row r="654110" spans="16:16" x14ac:dyDescent="0.25">
      <c r="P654110" s="7"/>
    </row>
    <row r="660111" spans="16:16" x14ac:dyDescent="0.25">
      <c r="P660111" s="7"/>
    </row>
    <row r="666112" spans="16:16" x14ac:dyDescent="0.25">
      <c r="P666112" s="7"/>
    </row>
    <row r="672113" spans="16:16" x14ac:dyDescent="0.25">
      <c r="P672113" s="7"/>
    </row>
    <row r="678114" spans="16:16" x14ac:dyDescent="0.25">
      <c r="P678114" s="7"/>
    </row>
    <row r="684115" spans="16:16" x14ac:dyDescent="0.25">
      <c r="P684115" s="7"/>
    </row>
    <row r="690116" spans="16:16" x14ac:dyDescent="0.25">
      <c r="P690116" s="7"/>
    </row>
    <row r="696117" spans="16:16" x14ac:dyDescent="0.25">
      <c r="P696117" s="7"/>
    </row>
    <row r="702118" spans="16:16" x14ac:dyDescent="0.25">
      <c r="P702118" s="7"/>
    </row>
    <row r="708119" spans="16:16" x14ac:dyDescent="0.25">
      <c r="P708119" s="7"/>
    </row>
    <row r="714120" spans="16:16" x14ac:dyDescent="0.25">
      <c r="P714120" s="7"/>
    </row>
    <row r="720121" spans="16:16" x14ac:dyDescent="0.25">
      <c r="P720121" s="7"/>
    </row>
    <row r="726122" spans="16:16" x14ac:dyDescent="0.25">
      <c r="P726122" s="7"/>
    </row>
    <row r="732123" spans="16:16" x14ac:dyDescent="0.25">
      <c r="P732123" s="7"/>
    </row>
    <row r="738124" spans="16:16" x14ac:dyDescent="0.25">
      <c r="P738124" s="7"/>
    </row>
    <row r="744125" spans="16:16" x14ac:dyDescent="0.25">
      <c r="P744125" s="7"/>
    </row>
    <row r="750126" spans="16:16" x14ac:dyDescent="0.25">
      <c r="P750126" s="7"/>
    </row>
    <row r="756127" spans="16:16" x14ac:dyDescent="0.25">
      <c r="P756127" s="7"/>
    </row>
    <row r="762128" spans="16:16" x14ac:dyDescent="0.25">
      <c r="P762128" s="7"/>
    </row>
    <row r="768129" spans="16:16" x14ac:dyDescent="0.25">
      <c r="P768129" s="7"/>
    </row>
    <row r="774130" spans="16:16" x14ac:dyDescent="0.25">
      <c r="P774130" s="7"/>
    </row>
    <row r="780131" spans="16:16" x14ac:dyDescent="0.25">
      <c r="P780131" s="7"/>
    </row>
    <row r="786132" spans="16:16" x14ac:dyDescent="0.25">
      <c r="P786132" s="7"/>
    </row>
    <row r="792133" spans="16:16" x14ac:dyDescent="0.25">
      <c r="P792133" s="7"/>
    </row>
    <row r="798134" spans="16:16" x14ac:dyDescent="0.25">
      <c r="P798134" s="7"/>
    </row>
    <row r="804135" spans="16:16" x14ac:dyDescent="0.25">
      <c r="P804135" s="7"/>
    </row>
    <row r="810136" spans="16:16" x14ac:dyDescent="0.25">
      <c r="P810136" s="7"/>
    </row>
    <row r="816137" spans="16:16" x14ac:dyDescent="0.25">
      <c r="P816137" s="7"/>
    </row>
    <row r="822138" spans="16:16" x14ac:dyDescent="0.25">
      <c r="P822138" s="7"/>
    </row>
    <row r="828139" spans="16:16" x14ac:dyDescent="0.25">
      <c r="P828139" s="7"/>
    </row>
    <row r="834140" spans="16:16" x14ac:dyDescent="0.25">
      <c r="P834140" s="7"/>
    </row>
    <row r="840141" spans="16:16" x14ac:dyDescent="0.25">
      <c r="P840141" s="7"/>
    </row>
    <row r="846142" spans="16:16" x14ac:dyDescent="0.25">
      <c r="P846142" s="7"/>
    </row>
    <row r="852143" spans="16:16" x14ac:dyDescent="0.25">
      <c r="P852143" s="7"/>
    </row>
    <row r="858144" spans="16:16" x14ac:dyDescent="0.25">
      <c r="P858144" s="7"/>
    </row>
    <row r="864145" spans="16:16" x14ac:dyDescent="0.25">
      <c r="P864145" s="7"/>
    </row>
    <row r="870146" spans="16:16" x14ac:dyDescent="0.25">
      <c r="P870146" s="7"/>
    </row>
    <row r="876147" spans="16:16" x14ac:dyDescent="0.25">
      <c r="P876147" s="7"/>
    </row>
    <row r="882148" spans="16:16" x14ac:dyDescent="0.25">
      <c r="P882148" s="7"/>
    </row>
    <row r="888149" spans="16:16" x14ac:dyDescent="0.25">
      <c r="P888149" s="7"/>
    </row>
    <row r="894150" spans="16:16" x14ac:dyDescent="0.25">
      <c r="P894150" s="7"/>
    </row>
    <row r="900151" spans="16:16" x14ac:dyDescent="0.25">
      <c r="P900151" s="7"/>
    </row>
    <row r="906152" spans="16:16" x14ac:dyDescent="0.25">
      <c r="P906152" s="7"/>
    </row>
    <row r="912153" spans="16:16" x14ac:dyDescent="0.25">
      <c r="P912153" s="7"/>
    </row>
    <row r="918154" spans="16:16" x14ac:dyDescent="0.25">
      <c r="P918154" s="7"/>
    </row>
    <row r="924155" spans="16:16" x14ac:dyDescent="0.25">
      <c r="P924155" s="7"/>
    </row>
    <row r="930156" spans="16:16" x14ac:dyDescent="0.25">
      <c r="P930156" s="7"/>
    </row>
    <row r="936157" spans="16:16" x14ac:dyDescent="0.25">
      <c r="P936157" s="7"/>
    </row>
    <row r="942158" spans="16:16" x14ac:dyDescent="0.25">
      <c r="P942158" s="7"/>
    </row>
    <row r="948159" spans="16:16" x14ac:dyDescent="0.25">
      <c r="P948159" s="7"/>
    </row>
    <row r="954160" spans="16:16" x14ac:dyDescent="0.25">
      <c r="P954160" s="7"/>
    </row>
    <row r="960161" spans="16:16" x14ac:dyDescent="0.25">
      <c r="P960161" s="7"/>
    </row>
    <row r="966162" spans="16:16" x14ac:dyDescent="0.25">
      <c r="P966162" s="7"/>
    </row>
    <row r="972163" spans="16:16" x14ac:dyDescent="0.25">
      <c r="P972163" s="7"/>
    </row>
    <row r="978164" spans="16:16" x14ac:dyDescent="0.25">
      <c r="P978164" s="7"/>
    </row>
    <row r="984165" spans="16:16" x14ac:dyDescent="0.25">
      <c r="P984165" s="7"/>
    </row>
    <row r="990166" spans="16:16" x14ac:dyDescent="0.25">
      <c r="P990166" s="7"/>
    </row>
    <row r="996167" spans="16:16" x14ac:dyDescent="0.25">
      <c r="P996167" s="7"/>
    </row>
    <row r="1002168" spans="16:16" x14ac:dyDescent="0.25">
      <c r="P1002168" s="7"/>
    </row>
    <row r="1008169" spans="16:16" x14ac:dyDescent="0.25">
      <c r="P1008169" s="7"/>
    </row>
    <row r="1014170" spans="16:16" x14ac:dyDescent="0.25">
      <c r="P1014170" s="7"/>
    </row>
    <row r="1020171" spans="16:16" x14ac:dyDescent="0.25">
      <c r="P1020171" s="7"/>
    </row>
    <row r="1026172" spans="16:16" x14ac:dyDescent="0.25">
      <c r="P1026172" s="7"/>
    </row>
    <row r="1032173" spans="16:16" x14ac:dyDescent="0.25">
      <c r="P1032173" s="7"/>
    </row>
    <row r="1038174" spans="16:16" x14ac:dyDescent="0.25">
      <c r="P1038174" s="7"/>
    </row>
    <row r="1044175" spans="16:16" x14ac:dyDescent="0.25">
      <c r="P1044175" s="7"/>
    </row>
  </sheetData>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WH_Analysis and Senario</vt:lpstr>
      <vt:lpstr>Supplier _Analysis</vt:lpstr>
      <vt:lpstr>Category_Analysis</vt:lpstr>
      <vt:lpstr>Critical_SKUs</vt:lpstr>
      <vt:lpstr>inventory_replenishment_dataset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ASHISH VISHWAKARMA</cp:lastModifiedBy>
  <dcterms:created xsi:type="dcterms:W3CDTF">2025-12-03T13:41:58Z</dcterms:created>
  <dcterms:modified xsi:type="dcterms:W3CDTF">2025-12-04T17:47:13Z</dcterms:modified>
</cp:coreProperties>
</file>